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5a282292eb0696c4/Documents/"/>
    </mc:Choice>
  </mc:AlternateContent>
  <xr:revisionPtr revIDLastSave="170" documentId="13_ncr:1_{D71EB5B3-D2EB-4D44-83EB-A47238EB91E6}" xr6:coauthVersionLast="46" xr6:coauthVersionMax="46" xr10:uidLastSave="{AB282EC9-A87A-4AE5-B7F1-3B74CEDD6BCC}"/>
  <bookViews>
    <workbookView xWindow="-108" yWindow="-108" windowWidth="23256" windowHeight="12576" tabRatio="823" xr2:uid="{00000000-000D-0000-FFFF-FFFF00000000}"/>
  </bookViews>
  <sheets>
    <sheet name="Toplam" sheetId="24" r:id="rId1"/>
    <sheet name="Sheet1" sheetId="25" r:id="rId2"/>
    <sheet name="Istanbul" sheetId="2" r:id="rId3"/>
    <sheet name="Konya" sheetId="12" r:id="rId4"/>
    <sheet name="Malatya" sheetId="14" r:id="rId5"/>
    <sheet name="Sakarya" sheetId="15" r:id="rId6"/>
    <sheet name="Kocaeli" sheetId="16" r:id="rId7"/>
    <sheet name="Kahramanmaras" sheetId="17" r:id="rId8"/>
    <sheet name="Erzurum" sheetId="18" r:id="rId9"/>
    <sheet name="Bursa" sheetId="19" r:id="rId10"/>
    <sheet name="Tekirdag" sheetId="20" r:id="rId11"/>
    <sheet name="Diyarbakir" sheetId="21" r:id="rId12"/>
    <sheet name="Kayseri" sheetId="2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30" i="24" l="1"/>
  <c r="F430" i="24"/>
  <c r="G430" i="24"/>
  <c r="E431" i="24"/>
  <c r="F431" i="24"/>
  <c r="G431" i="24"/>
  <c r="E432" i="24"/>
  <c r="F432" i="24"/>
  <c r="G432" i="24"/>
  <c r="E433" i="24"/>
  <c r="F433" i="24"/>
  <c r="G433" i="24"/>
  <c r="E434" i="24"/>
  <c r="F434" i="24"/>
  <c r="G434" i="24"/>
  <c r="E435" i="24"/>
  <c r="F435" i="24"/>
  <c r="G435" i="24"/>
  <c r="E436" i="24"/>
  <c r="F436" i="24"/>
  <c r="G436" i="24"/>
  <c r="E437" i="24"/>
  <c r="F437" i="24"/>
  <c r="G437" i="24"/>
  <c r="E438" i="24"/>
  <c r="F438" i="24"/>
  <c r="G438" i="24"/>
  <c r="E439" i="24"/>
  <c r="F439" i="24"/>
  <c r="G439" i="24"/>
  <c r="E440" i="24"/>
  <c r="F440" i="24"/>
  <c r="G440" i="24"/>
  <c r="E441" i="24"/>
  <c r="F441" i="24"/>
  <c r="G441" i="24"/>
  <c r="E442" i="24"/>
  <c r="F442" i="24"/>
  <c r="G442" i="24"/>
  <c r="E443" i="24"/>
  <c r="F443" i="24"/>
  <c r="G443" i="24"/>
  <c r="E444" i="24"/>
  <c r="F444" i="24"/>
  <c r="G444" i="24"/>
  <c r="E445" i="24"/>
  <c r="F445" i="24"/>
  <c r="G445" i="24"/>
  <c r="E446" i="24"/>
  <c r="F446" i="24"/>
  <c r="G446" i="24"/>
  <c r="E447" i="24"/>
  <c r="F447" i="24"/>
  <c r="G447" i="24"/>
  <c r="E448" i="24"/>
  <c r="F448" i="24"/>
  <c r="G448" i="24"/>
  <c r="E449" i="24"/>
  <c r="F449" i="24"/>
  <c r="G449" i="24"/>
  <c r="E450" i="24"/>
  <c r="F450" i="24"/>
  <c r="G450" i="24"/>
  <c r="E451" i="24"/>
  <c r="F451" i="24"/>
  <c r="G451" i="24"/>
  <c r="E452" i="24"/>
  <c r="F452" i="24"/>
  <c r="G452" i="24"/>
  <c r="E453" i="24"/>
  <c r="F453" i="24"/>
  <c r="G453" i="24"/>
  <c r="E454" i="24"/>
  <c r="F454" i="24"/>
  <c r="G454" i="24"/>
  <c r="E455" i="24"/>
  <c r="F455" i="24"/>
  <c r="G455" i="24"/>
  <c r="E456" i="24"/>
  <c r="F456" i="24"/>
  <c r="G456" i="24"/>
  <c r="E457" i="24"/>
  <c r="F457" i="24"/>
  <c r="G457" i="24"/>
  <c r="E458" i="24"/>
  <c r="F458" i="24"/>
  <c r="G458" i="24"/>
  <c r="E459" i="24"/>
  <c r="F459" i="24"/>
  <c r="G459" i="24"/>
  <c r="E460" i="24"/>
  <c r="F460" i="24"/>
  <c r="G460" i="24"/>
  <c r="E461" i="24"/>
  <c r="F461" i="24"/>
  <c r="G461" i="24"/>
  <c r="E462" i="24"/>
  <c r="F462" i="24"/>
  <c r="G462" i="24"/>
  <c r="E463" i="24"/>
  <c r="F463" i="24"/>
  <c r="G463" i="24"/>
  <c r="E464" i="24"/>
  <c r="F464" i="24"/>
  <c r="G464" i="24"/>
  <c r="E465" i="24"/>
  <c r="F465" i="24"/>
  <c r="G465" i="24"/>
  <c r="E466" i="24"/>
  <c r="F466" i="24"/>
  <c r="G466" i="24"/>
  <c r="E467" i="24"/>
  <c r="F467" i="24"/>
  <c r="G467" i="24"/>
  <c r="E468" i="24"/>
  <c r="F468" i="24"/>
  <c r="G468" i="24"/>
  <c r="E469" i="24"/>
  <c r="F469" i="24"/>
  <c r="G469" i="24"/>
  <c r="E470" i="24"/>
  <c r="F470" i="24"/>
  <c r="G470" i="24"/>
  <c r="E471" i="24"/>
  <c r="F471" i="24"/>
  <c r="G471" i="24"/>
  <c r="E472" i="24"/>
  <c r="F472" i="24"/>
  <c r="G472" i="24"/>
  <c r="E473" i="24"/>
  <c r="F473" i="24"/>
  <c r="G473" i="24"/>
  <c r="E474" i="24"/>
  <c r="F474" i="24"/>
  <c r="G474" i="24"/>
  <c r="E475" i="24"/>
  <c r="F475" i="24"/>
  <c r="G475" i="24"/>
  <c r="E476" i="24"/>
  <c r="F476" i="24"/>
  <c r="G476" i="24"/>
  <c r="E477" i="24"/>
  <c r="F477" i="24"/>
  <c r="G477" i="24"/>
  <c r="E478" i="24"/>
  <c r="F478" i="24"/>
  <c r="G478" i="24"/>
  <c r="E479" i="24"/>
  <c r="F479" i="24"/>
  <c r="G479" i="24"/>
  <c r="E480" i="24"/>
  <c r="F480" i="24"/>
  <c r="G480" i="24"/>
  <c r="E481" i="24"/>
  <c r="F481" i="24"/>
  <c r="G481" i="24"/>
  <c r="B430" i="24"/>
  <c r="B431" i="24"/>
  <c r="B432" i="24"/>
  <c r="B433" i="24"/>
  <c r="B434" i="24"/>
  <c r="B435" i="24"/>
  <c r="B436" i="24"/>
  <c r="D436" i="24" s="1"/>
  <c r="B437" i="24"/>
  <c r="B438" i="24"/>
  <c r="B439" i="24"/>
  <c r="B440" i="24"/>
  <c r="B441" i="24"/>
  <c r="B442" i="24"/>
  <c r="B443" i="24"/>
  <c r="B444" i="24"/>
  <c r="D444" i="24" s="1"/>
  <c r="B445" i="24"/>
  <c r="B446" i="24"/>
  <c r="B447" i="24"/>
  <c r="B448" i="24"/>
  <c r="B449" i="24"/>
  <c r="B450" i="24"/>
  <c r="B451" i="24"/>
  <c r="B452" i="24"/>
  <c r="D452" i="24" s="1"/>
  <c r="B453" i="24"/>
  <c r="B454" i="24"/>
  <c r="B455" i="24"/>
  <c r="B456" i="24"/>
  <c r="B457" i="24"/>
  <c r="B458" i="24"/>
  <c r="B459" i="24"/>
  <c r="B460" i="24"/>
  <c r="D460" i="24" s="1"/>
  <c r="B461" i="24"/>
  <c r="B462" i="24"/>
  <c r="B463" i="24"/>
  <c r="B464" i="24"/>
  <c r="B465" i="24"/>
  <c r="B466" i="24"/>
  <c r="B467" i="24"/>
  <c r="B468" i="24"/>
  <c r="D468" i="24" s="1"/>
  <c r="B469" i="24"/>
  <c r="B470" i="24"/>
  <c r="B471" i="24"/>
  <c r="B472" i="24"/>
  <c r="B473" i="24"/>
  <c r="B474" i="24"/>
  <c r="B475" i="24"/>
  <c r="B476" i="24"/>
  <c r="D476" i="24" s="1"/>
  <c r="B477" i="24"/>
  <c r="B478" i="24"/>
  <c r="B479" i="24"/>
  <c r="B480" i="24"/>
  <c r="B481" i="24"/>
  <c r="C430" i="24"/>
  <c r="C431" i="24"/>
  <c r="C432" i="24"/>
  <c r="D432" i="24" s="1"/>
  <c r="C433" i="24"/>
  <c r="C434" i="24"/>
  <c r="D434" i="24" s="1"/>
  <c r="C435" i="24"/>
  <c r="D435" i="24" s="1"/>
  <c r="C436" i="24"/>
  <c r="C437" i="24"/>
  <c r="C438" i="24"/>
  <c r="C439" i="24"/>
  <c r="C440" i="24"/>
  <c r="D440" i="24" s="1"/>
  <c r="C441" i="24"/>
  <c r="C442" i="24"/>
  <c r="D442" i="24" s="1"/>
  <c r="C443" i="24"/>
  <c r="D443" i="24" s="1"/>
  <c r="C444" i="24"/>
  <c r="C445" i="24"/>
  <c r="C446" i="24"/>
  <c r="C447" i="24"/>
  <c r="C448" i="24"/>
  <c r="D448" i="24" s="1"/>
  <c r="C449" i="24"/>
  <c r="C450" i="24"/>
  <c r="C451" i="24"/>
  <c r="D451" i="24" s="1"/>
  <c r="C452" i="24"/>
  <c r="C453" i="24"/>
  <c r="C454" i="24"/>
  <c r="C455" i="24"/>
  <c r="C456" i="24"/>
  <c r="D456" i="24" s="1"/>
  <c r="C457" i="24"/>
  <c r="C458" i="24"/>
  <c r="C459" i="24"/>
  <c r="C460" i="24"/>
  <c r="C461" i="24"/>
  <c r="C462" i="24"/>
  <c r="C463" i="24"/>
  <c r="C464" i="24"/>
  <c r="D464" i="24" s="1"/>
  <c r="C465" i="24"/>
  <c r="C466" i="24"/>
  <c r="D466" i="24" s="1"/>
  <c r="C467" i="24"/>
  <c r="C468" i="24"/>
  <c r="C469" i="24"/>
  <c r="C470" i="24"/>
  <c r="C471" i="24"/>
  <c r="C472" i="24"/>
  <c r="D472" i="24" s="1"/>
  <c r="C473" i="24"/>
  <c r="C474" i="24"/>
  <c r="C475" i="24"/>
  <c r="D475" i="24" s="1"/>
  <c r="C476" i="24"/>
  <c r="C477" i="24"/>
  <c r="C478" i="24"/>
  <c r="C479" i="24"/>
  <c r="C480" i="24"/>
  <c r="D480" i="24" s="1"/>
  <c r="C481" i="24"/>
  <c r="D430" i="24"/>
  <c r="D431" i="24"/>
  <c r="D433" i="24"/>
  <c r="D437" i="24"/>
  <c r="D438" i="24"/>
  <c r="D439" i="24"/>
  <c r="D441" i="24"/>
  <c r="D445" i="24"/>
  <c r="D446" i="24"/>
  <c r="D447" i="24"/>
  <c r="D449" i="24"/>
  <c r="D450" i="24"/>
  <c r="D453" i="24"/>
  <c r="D454" i="24"/>
  <c r="D455" i="24"/>
  <c r="D457" i="24"/>
  <c r="D458" i="24"/>
  <c r="D459" i="24"/>
  <c r="D461" i="24"/>
  <c r="D462" i="24"/>
  <c r="D463" i="24"/>
  <c r="D465" i="24"/>
  <c r="D467" i="24"/>
  <c r="D469" i="24"/>
  <c r="D470" i="24"/>
  <c r="D471" i="24"/>
  <c r="D473" i="24"/>
  <c r="D474" i="24"/>
  <c r="D477" i="24"/>
  <c r="D478" i="24"/>
  <c r="D479" i="24"/>
  <c r="D481" i="24"/>
  <c r="C2" i="24"/>
  <c r="C3" i="24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B429" i="24"/>
  <c r="B428" i="24"/>
  <c r="B427" i="24"/>
  <c r="B426" i="24"/>
  <c r="B425" i="24"/>
  <c r="B424" i="24"/>
  <c r="B423" i="24"/>
  <c r="B422" i="24"/>
  <c r="B421" i="24"/>
  <c r="B420" i="24"/>
  <c r="B419" i="24"/>
  <c r="B418" i="24"/>
  <c r="B417" i="24"/>
  <c r="B416" i="24"/>
  <c r="B415" i="24"/>
  <c r="B414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B2" i="24"/>
  <c r="G430" i="23"/>
  <c r="H430" i="23"/>
  <c r="I430" i="23"/>
  <c r="G431" i="23"/>
  <c r="H431" i="23"/>
  <c r="I431" i="23"/>
  <c r="J431" i="23"/>
  <c r="G432" i="23"/>
  <c r="H432" i="23"/>
  <c r="I432" i="23"/>
  <c r="G433" i="23"/>
  <c r="H433" i="23"/>
  <c r="I433" i="23"/>
  <c r="G434" i="23"/>
  <c r="H434" i="23"/>
  <c r="I434" i="23"/>
  <c r="G435" i="23"/>
  <c r="H435" i="23"/>
  <c r="I435" i="23"/>
  <c r="G436" i="23"/>
  <c r="H436" i="23"/>
  <c r="I436" i="23"/>
  <c r="G437" i="23"/>
  <c r="H437" i="23"/>
  <c r="I437" i="23"/>
  <c r="G438" i="23"/>
  <c r="H438" i="23"/>
  <c r="I438" i="23"/>
  <c r="G439" i="23"/>
  <c r="H439" i="23"/>
  <c r="I439" i="23"/>
  <c r="G440" i="23"/>
  <c r="H440" i="23"/>
  <c r="I440" i="23"/>
  <c r="G441" i="23"/>
  <c r="H441" i="23"/>
  <c r="I441" i="23"/>
  <c r="G442" i="23"/>
  <c r="H442" i="23"/>
  <c r="I442" i="23"/>
  <c r="G443" i="23"/>
  <c r="H443" i="23"/>
  <c r="I443" i="23"/>
  <c r="G444" i="23"/>
  <c r="H444" i="23"/>
  <c r="I444" i="23"/>
  <c r="G445" i="23"/>
  <c r="H445" i="23"/>
  <c r="I445" i="23"/>
  <c r="G446" i="23"/>
  <c r="H446" i="23"/>
  <c r="I446" i="23"/>
  <c r="G447" i="23"/>
  <c r="H447" i="23"/>
  <c r="I447" i="23"/>
  <c r="G448" i="23"/>
  <c r="H448" i="23"/>
  <c r="I448" i="23"/>
  <c r="G449" i="23"/>
  <c r="H449" i="23"/>
  <c r="I449" i="23"/>
  <c r="G450" i="23"/>
  <c r="H450" i="23"/>
  <c r="I450" i="23"/>
  <c r="G451" i="23"/>
  <c r="H451" i="23"/>
  <c r="I451" i="23"/>
  <c r="G452" i="23"/>
  <c r="H452" i="23"/>
  <c r="I452" i="23"/>
  <c r="G453" i="23"/>
  <c r="H453" i="23"/>
  <c r="I453" i="23"/>
  <c r="G454" i="23"/>
  <c r="H454" i="23"/>
  <c r="I454" i="23"/>
  <c r="G455" i="23"/>
  <c r="H455" i="23"/>
  <c r="I455" i="23"/>
  <c r="G456" i="23"/>
  <c r="H456" i="23"/>
  <c r="I456" i="23"/>
  <c r="G457" i="23"/>
  <c r="H457" i="23"/>
  <c r="I457" i="23"/>
  <c r="G458" i="23"/>
  <c r="H458" i="23"/>
  <c r="I458" i="23"/>
  <c r="G459" i="23"/>
  <c r="H459" i="23"/>
  <c r="I459" i="23"/>
  <c r="G460" i="23"/>
  <c r="H460" i="23"/>
  <c r="I460" i="23"/>
  <c r="G461" i="23"/>
  <c r="H461" i="23"/>
  <c r="I461" i="23"/>
  <c r="G462" i="23"/>
  <c r="H462" i="23"/>
  <c r="I462" i="23"/>
  <c r="G463" i="23"/>
  <c r="H463" i="23"/>
  <c r="I463" i="23"/>
  <c r="G464" i="23"/>
  <c r="H464" i="23"/>
  <c r="I464" i="23"/>
  <c r="G465" i="23"/>
  <c r="H465" i="23"/>
  <c r="I465" i="23"/>
  <c r="G466" i="23"/>
  <c r="H466" i="23"/>
  <c r="I466" i="23"/>
  <c r="G467" i="23"/>
  <c r="H467" i="23"/>
  <c r="I467" i="23"/>
  <c r="G468" i="23"/>
  <c r="H468" i="23"/>
  <c r="I468" i="23"/>
  <c r="G469" i="23"/>
  <c r="H469" i="23"/>
  <c r="I469" i="23"/>
  <c r="G470" i="23"/>
  <c r="H470" i="23"/>
  <c r="I470" i="23"/>
  <c r="G471" i="23"/>
  <c r="H471" i="23"/>
  <c r="I471" i="23"/>
  <c r="G472" i="23"/>
  <c r="H472" i="23"/>
  <c r="I472" i="23"/>
  <c r="G473" i="23"/>
  <c r="H473" i="23"/>
  <c r="I473" i="23"/>
  <c r="G474" i="23"/>
  <c r="H474" i="23"/>
  <c r="I474" i="23"/>
  <c r="G475" i="23"/>
  <c r="H475" i="23"/>
  <c r="I475" i="23"/>
  <c r="G476" i="23"/>
  <c r="H476" i="23"/>
  <c r="I476" i="23"/>
  <c r="G477" i="23"/>
  <c r="H477" i="23"/>
  <c r="I477" i="23"/>
  <c r="G478" i="23"/>
  <c r="H478" i="23"/>
  <c r="I478" i="23"/>
  <c r="G479" i="23"/>
  <c r="H479" i="23"/>
  <c r="I479" i="23"/>
  <c r="G480" i="23"/>
  <c r="H480" i="23"/>
  <c r="I480" i="23"/>
  <c r="G481" i="23"/>
  <c r="H481" i="23"/>
  <c r="I481" i="23"/>
  <c r="G482" i="23"/>
  <c r="H482" i="23"/>
  <c r="I482" i="23"/>
  <c r="E430" i="23"/>
  <c r="J430" i="23" s="1"/>
  <c r="E431" i="23"/>
  <c r="E432" i="23"/>
  <c r="J438" i="23" s="1"/>
  <c r="E433" i="23"/>
  <c r="F433" i="23" s="1"/>
  <c r="E434" i="23"/>
  <c r="J440" i="23" s="1"/>
  <c r="E435" i="23"/>
  <c r="F435" i="23" s="1"/>
  <c r="E436" i="23"/>
  <c r="F436" i="23" s="1"/>
  <c r="E437" i="23"/>
  <c r="F437" i="23" s="1"/>
  <c r="E438" i="23"/>
  <c r="J444" i="23" s="1"/>
  <c r="E439" i="23"/>
  <c r="F439" i="23" s="1"/>
  <c r="E440" i="23"/>
  <c r="J446" i="23" s="1"/>
  <c r="E441" i="23"/>
  <c r="J447" i="23" s="1"/>
  <c r="E442" i="23"/>
  <c r="J448" i="23" s="1"/>
  <c r="E443" i="23"/>
  <c r="F443" i="23" s="1"/>
  <c r="E444" i="23"/>
  <c r="F444" i="23" s="1"/>
  <c r="E445" i="23"/>
  <c r="F445" i="23" s="1"/>
  <c r="E446" i="23"/>
  <c r="J452" i="23" s="1"/>
  <c r="E447" i="23"/>
  <c r="F447" i="23" s="1"/>
  <c r="E448" i="23"/>
  <c r="J454" i="23" s="1"/>
  <c r="E449" i="23"/>
  <c r="F449" i="23" s="1"/>
  <c r="E450" i="23"/>
  <c r="J456" i="23" s="1"/>
  <c r="E451" i="23"/>
  <c r="J457" i="23" s="1"/>
  <c r="E452" i="23"/>
  <c r="F452" i="23" s="1"/>
  <c r="E453" i="23"/>
  <c r="F453" i="23" s="1"/>
  <c r="E454" i="23"/>
  <c r="J460" i="23" s="1"/>
  <c r="E455" i="23"/>
  <c r="F455" i="23" s="1"/>
  <c r="E456" i="23"/>
  <c r="F456" i="23" s="1"/>
  <c r="E457" i="23"/>
  <c r="J463" i="23" s="1"/>
  <c r="E458" i="23"/>
  <c r="F458" i="23" s="1"/>
  <c r="E459" i="23"/>
  <c r="F459" i="23" s="1"/>
  <c r="E460" i="23"/>
  <c r="F460" i="23" s="1"/>
  <c r="E461" i="23"/>
  <c r="F461" i="23" s="1"/>
  <c r="E462" i="23"/>
  <c r="J468" i="23" s="1"/>
  <c r="E463" i="23"/>
  <c r="E464" i="23"/>
  <c r="J470" i="23" s="1"/>
  <c r="E465" i="23"/>
  <c r="J471" i="23" s="1"/>
  <c r="E466" i="23"/>
  <c r="J472" i="23" s="1"/>
  <c r="E467" i="23"/>
  <c r="F467" i="23" s="1"/>
  <c r="E468" i="23"/>
  <c r="F468" i="23" s="1"/>
  <c r="E469" i="23"/>
  <c r="F469" i="23" s="1"/>
  <c r="E470" i="23"/>
  <c r="J476" i="23" s="1"/>
  <c r="E471" i="23"/>
  <c r="F471" i="23" s="1"/>
  <c r="E472" i="23"/>
  <c r="F472" i="23" s="1"/>
  <c r="E473" i="23"/>
  <c r="F473" i="23" s="1"/>
  <c r="E474" i="23"/>
  <c r="J480" i="23" s="1"/>
  <c r="E475" i="23"/>
  <c r="F475" i="23" s="1"/>
  <c r="E476" i="23"/>
  <c r="F476" i="23" s="1"/>
  <c r="E477" i="23"/>
  <c r="F477" i="23" s="1"/>
  <c r="E478" i="23"/>
  <c r="E479" i="23"/>
  <c r="F479" i="23" s="1"/>
  <c r="E480" i="23"/>
  <c r="F480" i="23" s="1"/>
  <c r="E481" i="23"/>
  <c r="E482" i="23"/>
  <c r="F482" i="23" s="1"/>
  <c r="F430" i="23"/>
  <c r="F431" i="23"/>
  <c r="F438" i="23"/>
  <c r="F441" i="23"/>
  <c r="F442" i="23"/>
  <c r="F446" i="23"/>
  <c r="F451" i="23"/>
  <c r="F454" i="23"/>
  <c r="F457" i="23"/>
  <c r="F462" i="23"/>
  <c r="F463" i="23"/>
  <c r="F465" i="23"/>
  <c r="F470" i="23"/>
  <c r="F478" i="23"/>
  <c r="F481" i="23"/>
  <c r="H430" i="20"/>
  <c r="I430" i="20"/>
  <c r="J430" i="20"/>
  <c r="K430" i="20"/>
  <c r="L430" i="20"/>
  <c r="H431" i="20"/>
  <c r="I431" i="20"/>
  <c r="J431" i="20"/>
  <c r="K431" i="20"/>
  <c r="L431" i="20"/>
  <c r="H432" i="20"/>
  <c r="I432" i="20"/>
  <c r="J432" i="20"/>
  <c r="K432" i="20"/>
  <c r="L432" i="20"/>
  <c r="H433" i="20"/>
  <c r="I433" i="20"/>
  <c r="J433" i="20"/>
  <c r="K433" i="20"/>
  <c r="L433" i="20"/>
  <c r="H434" i="20"/>
  <c r="I434" i="20"/>
  <c r="J434" i="20"/>
  <c r="K434" i="20"/>
  <c r="L434" i="20"/>
  <c r="H435" i="20"/>
  <c r="I435" i="20"/>
  <c r="J435" i="20"/>
  <c r="K435" i="20"/>
  <c r="L435" i="20"/>
  <c r="H436" i="20"/>
  <c r="I436" i="20"/>
  <c r="J436" i="20"/>
  <c r="K436" i="20"/>
  <c r="L436" i="20"/>
  <c r="H437" i="20"/>
  <c r="I437" i="20"/>
  <c r="J437" i="20"/>
  <c r="K437" i="20"/>
  <c r="L437" i="20"/>
  <c r="H438" i="20"/>
  <c r="I438" i="20"/>
  <c r="J438" i="20"/>
  <c r="K438" i="20"/>
  <c r="L438" i="20"/>
  <c r="H439" i="20"/>
  <c r="I439" i="20"/>
  <c r="J439" i="20"/>
  <c r="K439" i="20"/>
  <c r="L439" i="20"/>
  <c r="H440" i="20"/>
  <c r="I440" i="20"/>
  <c r="J440" i="20"/>
  <c r="K440" i="20"/>
  <c r="L440" i="20"/>
  <c r="H441" i="20"/>
  <c r="I441" i="20"/>
  <c r="J441" i="20"/>
  <c r="K441" i="20"/>
  <c r="L441" i="20"/>
  <c r="H442" i="20"/>
  <c r="I442" i="20"/>
  <c r="J442" i="20"/>
  <c r="K442" i="20"/>
  <c r="L442" i="20"/>
  <c r="H443" i="20"/>
  <c r="I443" i="20"/>
  <c r="J443" i="20"/>
  <c r="K443" i="20"/>
  <c r="L443" i="20"/>
  <c r="H444" i="20"/>
  <c r="I444" i="20"/>
  <c r="J444" i="20"/>
  <c r="K444" i="20"/>
  <c r="L444" i="20"/>
  <c r="H445" i="20"/>
  <c r="I445" i="20"/>
  <c r="J445" i="20"/>
  <c r="K445" i="20"/>
  <c r="L445" i="20"/>
  <c r="H446" i="20"/>
  <c r="I446" i="20"/>
  <c r="J446" i="20"/>
  <c r="K446" i="20"/>
  <c r="L446" i="20"/>
  <c r="H447" i="20"/>
  <c r="I447" i="20"/>
  <c r="J447" i="20"/>
  <c r="K447" i="20"/>
  <c r="L447" i="20"/>
  <c r="H448" i="20"/>
  <c r="I448" i="20"/>
  <c r="J448" i="20"/>
  <c r="K448" i="20"/>
  <c r="L448" i="20"/>
  <c r="H449" i="20"/>
  <c r="I449" i="20"/>
  <c r="J449" i="20"/>
  <c r="K449" i="20"/>
  <c r="L449" i="20"/>
  <c r="H450" i="20"/>
  <c r="I450" i="20"/>
  <c r="J450" i="20"/>
  <c r="K450" i="20"/>
  <c r="L450" i="20"/>
  <c r="H451" i="20"/>
  <c r="I451" i="20"/>
  <c r="J451" i="20"/>
  <c r="K451" i="20"/>
  <c r="L451" i="20"/>
  <c r="H452" i="20"/>
  <c r="I452" i="20"/>
  <c r="J452" i="20"/>
  <c r="K452" i="20"/>
  <c r="L452" i="20"/>
  <c r="H453" i="20"/>
  <c r="I453" i="20"/>
  <c r="J453" i="20"/>
  <c r="K453" i="20"/>
  <c r="L453" i="20"/>
  <c r="H454" i="20"/>
  <c r="I454" i="20"/>
  <c r="J454" i="20"/>
  <c r="K454" i="20"/>
  <c r="L454" i="20"/>
  <c r="H455" i="20"/>
  <c r="I455" i="20"/>
  <c r="J455" i="20"/>
  <c r="K455" i="20"/>
  <c r="L455" i="20"/>
  <c r="H456" i="20"/>
  <c r="I456" i="20"/>
  <c r="J456" i="20"/>
  <c r="K456" i="20"/>
  <c r="L456" i="20"/>
  <c r="H457" i="20"/>
  <c r="I457" i="20"/>
  <c r="J457" i="20"/>
  <c r="K457" i="20"/>
  <c r="L457" i="20"/>
  <c r="H458" i="20"/>
  <c r="I458" i="20"/>
  <c r="J458" i="20"/>
  <c r="K458" i="20"/>
  <c r="L458" i="20"/>
  <c r="H459" i="20"/>
  <c r="I459" i="20"/>
  <c r="J459" i="20"/>
  <c r="K459" i="20"/>
  <c r="L459" i="20"/>
  <c r="H460" i="20"/>
  <c r="I460" i="20"/>
  <c r="J460" i="20"/>
  <c r="K460" i="20"/>
  <c r="L460" i="20"/>
  <c r="H461" i="20"/>
  <c r="I461" i="20"/>
  <c r="J461" i="20"/>
  <c r="K461" i="20"/>
  <c r="L461" i="20"/>
  <c r="H462" i="20"/>
  <c r="I462" i="20"/>
  <c r="J462" i="20"/>
  <c r="K462" i="20"/>
  <c r="L462" i="20"/>
  <c r="H463" i="20"/>
  <c r="I463" i="20"/>
  <c r="J463" i="20"/>
  <c r="K463" i="20"/>
  <c r="L463" i="20"/>
  <c r="H464" i="20"/>
  <c r="I464" i="20"/>
  <c r="J464" i="20"/>
  <c r="K464" i="20"/>
  <c r="L464" i="20"/>
  <c r="H465" i="20"/>
  <c r="I465" i="20"/>
  <c r="J465" i="20"/>
  <c r="K465" i="20"/>
  <c r="L465" i="20"/>
  <c r="H466" i="20"/>
  <c r="I466" i="20"/>
  <c r="J466" i="20"/>
  <c r="K466" i="20"/>
  <c r="L466" i="20"/>
  <c r="H467" i="20"/>
  <c r="I467" i="20"/>
  <c r="J467" i="20"/>
  <c r="K467" i="20"/>
  <c r="L467" i="20"/>
  <c r="H468" i="20"/>
  <c r="I468" i="20"/>
  <c r="J468" i="20"/>
  <c r="K468" i="20"/>
  <c r="L468" i="20"/>
  <c r="H469" i="20"/>
  <c r="I469" i="20"/>
  <c r="J469" i="20"/>
  <c r="K469" i="20"/>
  <c r="L469" i="20"/>
  <c r="H470" i="20"/>
  <c r="I470" i="20"/>
  <c r="J470" i="20"/>
  <c r="K470" i="20"/>
  <c r="L470" i="20"/>
  <c r="H471" i="20"/>
  <c r="I471" i="20"/>
  <c r="J471" i="20"/>
  <c r="K471" i="20"/>
  <c r="L471" i="20"/>
  <c r="H472" i="20"/>
  <c r="I472" i="20"/>
  <c r="J472" i="20"/>
  <c r="K472" i="20"/>
  <c r="L472" i="20"/>
  <c r="H473" i="20"/>
  <c r="I473" i="20"/>
  <c r="J473" i="20"/>
  <c r="K473" i="20"/>
  <c r="L473" i="20"/>
  <c r="H474" i="20"/>
  <c r="I474" i="20"/>
  <c r="J474" i="20"/>
  <c r="K474" i="20"/>
  <c r="L474" i="20"/>
  <c r="H475" i="20"/>
  <c r="I475" i="20"/>
  <c r="J475" i="20"/>
  <c r="K475" i="20"/>
  <c r="L475" i="20"/>
  <c r="H476" i="20"/>
  <c r="I476" i="20"/>
  <c r="J476" i="20"/>
  <c r="K476" i="20"/>
  <c r="L476" i="20"/>
  <c r="H477" i="20"/>
  <c r="I477" i="20"/>
  <c r="J477" i="20"/>
  <c r="K477" i="20"/>
  <c r="L477" i="20"/>
  <c r="H478" i="20"/>
  <c r="I478" i="20"/>
  <c r="J478" i="20"/>
  <c r="K478" i="20"/>
  <c r="L478" i="20"/>
  <c r="H479" i="20"/>
  <c r="I479" i="20"/>
  <c r="J479" i="20"/>
  <c r="K479" i="20"/>
  <c r="L479" i="20"/>
  <c r="H480" i="20"/>
  <c r="I480" i="20"/>
  <c r="J480" i="20"/>
  <c r="K480" i="20"/>
  <c r="L480" i="20"/>
  <c r="H481" i="20"/>
  <c r="I481" i="20"/>
  <c r="J481" i="20"/>
  <c r="K481" i="20"/>
  <c r="L481" i="20"/>
  <c r="F430" i="20"/>
  <c r="G430" i="20" s="1"/>
  <c r="F431" i="20"/>
  <c r="F432" i="20"/>
  <c r="F433" i="20"/>
  <c r="F434" i="20"/>
  <c r="F435" i="20"/>
  <c r="G435" i="20" s="1"/>
  <c r="F436" i="20"/>
  <c r="G436" i="20" s="1"/>
  <c r="F437" i="20"/>
  <c r="G437" i="20" s="1"/>
  <c r="F438" i="20"/>
  <c r="G438" i="20" s="1"/>
  <c r="F439" i="20"/>
  <c r="F440" i="20"/>
  <c r="F441" i="20"/>
  <c r="F442" i="20"/>
  <c r="F443" i="20"/>
  <c r="G443" i="20" s="1"/>
  <c r="F444" i="20"/>
  <c r="G444" i="20" s="1"/>
  <c r="F445" i="20"/>
  <c r="G445" i="20" s="1"/>
  <c r="F446" i="20"/>
  <c r="G446" i="20" s="1"/>
  <c r="F447" i="20"/>
  <c r="F448" i="20"/>
  <c r="F449" i="20"/>
  <c r="F450" i="20"/>
  <c r="G450" i="20" s="1"/>
  <c r="F451" i="20"/>
  <c r="G451" i="20" s="1"/>
  <c r="F452" i="20"/>
  <c r="G452" i="20" s="1"/>
  <c r="F453" i="20"/>
  <c r="G453" i="20" s="1"/>
  <c r="F454" i="20"/>
  <c r="G454" i="20" s="1"/>
  <c r="F455" i="20"/>
  <c r="F456" i="20"/>
  <c r="F457" i="20"/>
  <c r="F458" i="20"/>
  <c r="F459" i="20"/>
  <c r="G459" i="20" s="1"/>
  <c r="F460" i="20"/>
  <c r="G460" i="20" s="1"/>
  <c r="F461" i="20"/>
  <c r="F462" i="20"/>
  <c r="G462" i="20" s="1"/>
  <c r="F463" i="20"/>
  <c r="F464" i="20"/>
  <c r="F465" i="20"/>
  <c r="G465" i="20" s="1"/>
  <c r="F466" i="20"/>
  <c r="G466" i="20" s="1"/>
  <c r="F467" i="20"/>
  <c r="G467" i="20" s="1"/>
  <c r="F468" i="20"/>
  <c r="G468" i="20" s="1"/>
  <c r="F469" i="20"/>
  <c r="G469" i="20" s="1"/>
  <c r="F470" i="20"/>
  <c r="G470" i="20" s="1"/>
  <c r="F471" i="20"/>
  <c r="F472" i="20"/>
  <c r="F473" i="20"/>
  <c r="G473" i="20" s="1"/>
  <c r="F474" i="20"/>
  <c r="F475" i="20"/>
  <c r="G475" i="20" s="1"/>
  <c r="F476" i="20"/>
  <c r="G476" i="20" s="1"/>
  <c r="F477" i="20"/>
  <c r="G477" i="20" s="1"/>
  <c r="F478" i="20"/>
  <c r="G478" i="20" s="1"/>
  <c r="F479" i="20"/>
  <c r="F480" i="20"/>
  <c r="F481" i="20"/>
  <c r="G481" i="20" s="1"/>
  <c r="G431" i="20"/>
  <c r="G432" i="20"/>
  <c r="G433" i="20"/>
  <c r="G434" i="20"/>
  <c r="G439" i="20"/>
  <c r="G440" i="20"/>
  <c r="G441" i="20"/>
  <c r="G442" i="20"/>
  <c r="G447" i="20"/>
  <c r="G448" i="20"/>
  <c r="G449" i="20"/>
  <c r="G455" i="20"/>
  <c r="G456" i="20"/>
  <c r="G457" i="20"/>
  <c r="G458" i="20"/>
  <c r="G461" i="20"/>
  <c r="G463" i="20"/>
  <c r="G464" i="20"/>
  <c r="G471" i="20"/>
  <c r="G472" i="20"/>
  <c r="G474" i="20"/>
  <c r="G479" i="20"/>
  <c r="G480" i="20"/>
  <c r="H430" i="15"/>
  <c r="I430" i="15"/>
  <c r="J430" i="15"/>
  <c r="K430" i="15"/>
  <c r="L430" i="15"/>
  <c r="H431" i="15"/>
  <c r="I431" i="15"/>
  <c r="J431" i="15"/>
  <c r="K431" i="15"/>
  <c r="L431" i="15"/>
  <c r="H432" i="15"/>
  <c r="I432" i="15"/>
  <c r="J432" i="15"/>
  <c r="K432" i="15"/>
  <c r="L432" i="15"/>
  <c r="H433" i="15"/>
  <c r="I433" i="15"/>
  <c r="J433" i="15"/>
  <c r="K433" i="15"/>
  <c r="L433" i="15"/>
  <c r="H434" i="15"/>
  <c r="I434" i="15"/>
  <c r="J434" i="15"/>
  <c r="K434" i="15"/>
  <c r="L434" i="15"/>
  <c r="H435" i="15"/>
  <c r="I435" i="15"/>
  <c r="J435" i="15"/>
  <c r="K435" i="15"/>
  <c r="L435" i="15"/>
  <c r="H436" i="15"/>
  <c r="I436" i="15"/>
  <c r="J436" i="15"/>
  <c r="K436" i="15"/>
  <c r="L436" i="15"/>
  <c r="H437" i="15"/>
  <c r="I437" i="15"/>
  <c r="J437" i="15"/>
  <c r="K437" i="15"/>
  <c r="L437" i="15"/>
  <c r="H438" i="15"/>
  <c r="I438" i="15"/>
  <c r="J438" i="15"/>
  <c r="K438" i="15"/>
  <c r="L438" i="15"/>
  <c r="H439" i="15"/>
  <c r="I439" i="15"/>
  <c r="J439" i="15"/>
  <c r="K439" i="15"/>
  <c r="L439" i="15"/>
  <c r="H440" i="15"/>
  <c r="I440" i="15"/>
  <c r="J440" i="15"/>
  <c r="K440" i="15"/>
  <c r="L440" i="15"/>
  <c r="H441" i="15"/>
  <c r="I441" i="15"/>
  <c r="J441" i="15"/>
  <c r="K441" i="15"/>
  <c r="L441" i="15"/>
  <c r="H442" i="15"/>
  <c r="I442" i="15"/>
  <c r="J442" i="15"/>
  <c r="K442" i="15"/>
  <c r="L442" i="15"/>
  <c r="H443" i="15"/>
  <c r="I443" i="15"/>
  <c r="J443" i="15"/>
  <c r="K443" i="15"/>
  <c r="L443" i="15"/>
  <c r="H444" i="15"/>
  <c r="I444" i="15"/>
  <c r="J444" i="15"/>
  <c r="K444" i="15"/>
  <c r="L444" i="15"/>
  <c r="H445" i="15"/>
  <c r="I445" i="15"/>
  <c r="J445" i="15"/>
  <c r="K445" i="15"/>
  <c r="L445" i="15"/>
  <c r="H446" i="15"/>
  <c r="I446" i="15"/>
  <c r="J446" i="15"/>
  <c r="K446" i="15"/>
  <c r="L446" i="15"/>
  <c r="H447" i="15"/>
  <c r="I447" i="15"/>
  <c r="J447" i="15"/>
  <c r="K447" i="15"/>
  <c r="L447" i="15"/>
  <c r="H448" i="15"/>
  <c r="I448" i="15"/>
  <c r="J448" i="15"/>
  <c r="K448" i="15"/>
  <c r="L448" i="15"/>
  <c r="H449" i="15"/>
  <c r="I449" i="15"/>
  <c r="J449" i="15"/>
  <c r="K449" i="15"/>
  <c r="L449" i="15"/>
  <c r="H450" i="15"/>
  <c r="I450" i="15"/>
  <c r="J450" i="15"/>
  <c r="K450" i="15"/>
  <c r="L450" i="15"/>
  <c r="H451" i="15"/>
  <c r="I451" i="15"/>
  <c r="J451" i="15"/>
  <c r="K451" i="15"/>
  <c r="L451" i="15"/>
  <c r="H452" i="15"/>
  <c r="I452" i="15"/>
  <c r="J452" i="15"/>
  <c r="K452" i="15"/>
  <c r="L452" i="15"/>
  <c r="H453" i="15"/>
  <c r="I453" i="15"/>
  <c r="J453" i="15"/>
  <c r="K453" i="15"/>
  <c r="L453" i="15"/>
  <c r="H454" i="15"/>
  <c r="I454" i="15"/>
  <c r="J454" i="15"/>
  <c r="K454" i="15"/>
  <c r="L454" i="15"/>
  <c r="H455" i="15"/>
  <c r="I455" i="15"/>
  <c r="J455" i="15"/>
  <c r="K455" i="15"/>
  <c r="L455" i="15"/>
  <c r="H456" i="15"/>
  <c r="I456" i="15"/>
  <c r="J456" i="15"/>
  <c r="K456" i="15"/>
  <c r="L456" i="15"/>
  <c r="H457" i="15"/>
  <c r="I457" i="15"/>
  <c r="J457" i="15"/>
  <c r="K457" i="15"/>
  <c r="L457" i="15"/>
  <c r="H458" i="15"/>
  <c r="I458" i="15"/>
  <c r="J458" i="15"/>
  <c r="K458" i="15"/>
  <c r="L458" i="15"/>
  <c r="H459" i="15"/>
  <c r="I459" i="15"/>
  <c r="J459" i="15"/>
  <c r="K459" i="15"/>
  <c r="L459" i="15"/>
  <c r="H460" i="15"/>
  <c r="I460" i="15"/>
  <c r="J460" i="15"/>
  <c r="K460" i="15"/>
  <c r="L460" i="15"/>
  <c r="H461" i="15"/>
  <c r="I461" i="15"/>
  <c r="J461" i="15"/>
  <c r="K461" i="15"/>
  <c r="L461" i="15"/>
  <c r="H462" i="15"/>
  <c r="I462" i="15"/>
  <c r="J462" i="15"/>
  <c r="K462" i="15"/>
  <c r="L462" i="15"/>
  <c r="H463" i="15"/>
  <c r="I463" i="15"/>
  <c r="J463" i="15"/>
  <c r="K463" i="15"/>
  <c r="L463" i="15"/>
  <c r="H464" i="15"/>
  <c r="I464" i="15"/>
  <c r="J464" i="15"/>
  <c r="K464" i="15"/>
  <c r="L464" i="15"/>
  <c r="H465" i="15"/>
  <c r="I465" i="15"/>
  <c r="J465" i="15"/>
  <c r="K465" i="15"/>
  <c r="L465" i="15"/>
  <c r="H466" i="15"/>
  <c r="I466" i="15"/>
  <c r="J466" i="15"/>
  <c r="K466" i="15"/>
  <c r="L466" i="15"/>
  <c r="H467" i="15"/>
  <c r="I467" i="15"/>
  <c r="J467" i="15"/>
  <c r="K467" i="15"/>
  <c r="L467" i="15"/>
  <c r="H468" i="15"/>
  <c r="I468" i="15"/>
  <c r="J468" i="15"/>
  <c r="K468" i="15"/>
  <c r="L468" i="15"/>
  <c r="H469" i="15"/>
  <c r="I469" i="15"/>
  <c r="J469" i="15"/>
  <c r="K469" i="15"/>
  <c r="L469" i="15"/>
  <c r="H470" i="15"/>
  <c r="I470" i="15"/>
  <c r="J470" i="15"/>
  <c r="K470" i="15"/>
  <c r="L470" i="15"/>
  <c r="H471" i="15"/>
  <c r="I471" i="15"/>
  <c r="J471" i="15"/>
  <c r="K471" i="15"/>
  <c r="L471" i="15"/>
  <c r="H472" i="15"/>
  <c r="I472" i="15"/>
  <c r="J472" i="15"/>
  <c r="K472" i="15"/>
  <c r="L472" i="15"/>
  <c r="H473" i="15"/>
  <c r="I473" i="15"/>
  <c r="J473" i="15"/>
  <c r="K473" i="15"/>
  <c r="L473" i="15"/>
  <c r="H474" i="15"/>
  <c r="I474" i="15"/>
  <c r="J474" i="15"/>
  <c r="K474" i="15"/>
  <c r="L474" i="15"/>
  <c r="H475" i="15"/>
  <c r="I475" i="15"/>
  <c r="J475" i="15"/>
  <c r="K475" i="15"/>
  <c r="L475" i="15"/>
  <c r="H476" i="15"/>
  <c r="I476" i="15"/>
  <c r="J476" i="15"/>
  <c r="K476" i="15"/>
  <c r="L476" i="15"/>
  <c r="H477" i="15"/>
  <c r="I477" i="15"/>
  <c r="J477" i="15"/>
  <c r="K477" i="15"/>
  <c r="L477" i="15"/>
  <c r="H478" i="15"/>
  <c r="I478" i="15"/>
  <c r="J478" i="15"/>
  <c r="K478" i="15"/>
  <c r="L478" i="15"/>
  <c r="H479" i="15"/>
  <c r="I479" i="15"/>
  <c r="J479" i="15"/>
  <c r="K479" i="15"/>
  <c r="L479" i="15"/>
  <c r="H480" i="15"/>
  <c r="I480" i="15"/>
  <c r="J480" i="15"/>
  <c r="K480" i="15"/>
  <c r="L480" i="15"/>
  <c r="H481" i="15"/>
  <c r="I481" i="15"/>
  <c r="J481" i="15"/>
  <c r="K481" i="15"/>
  <c r="L481" i="15"/>
  <c r="F430" i="15"/>
  <c r="G430" i="15" s="1"/>
  <c r="F431" i="15"/>
  <c r="G431" i="15" s="1"/>
  <c r="F432" i="15"/>
  <c r="F433" i="15"/>
  <c r="F434" i="15"/>
  <c r="G434" i="15" s="1"/>
  <c r="F435" i="15"/>
  <c r="F436" i="15"/>
  <c r="G436" i="15" s="1"/>
  <c r="F437" i="15"/>
  <c r="G437" i="15" s="1"/>
  <c r="F438" i="15"/>
  <c r="F439" i="15"/>
  <c r="G439" i="15" s="1"/>
  <c r="F440" i="15"/>
  <c r="F441" i="15"/>
  <c r="G441" i="15" s="1"/>
  <c r="F442" i="15"/>
  <c r="G442" i="15" s="1"/>
  <c r="F443" i="15"/>
  <c r="F444" i="15"/>
  <c r="F445" i="15"/>
  <c r="G445" i="15" s="1"/>
  <c r="F446" i="15"/>
  <c r="F447" i="15"/>
  <c r="F448" i="15"/>
  <c r="F449" i="15"/>
  <c r="G449" i="15" s="1"/>
  <c r="F450" i="15"/>
  <c r="G450" i="15" s="1"/>
  <c r="F451" i="15"/>
  <c r="F452" i="15"/>
  <c r="G452" i="15" s="1"/>
  <c r="F453" i="15"/>
  <c r="G453" i="15" s="1"/>
  <c r="F454" i="15"/>
  <c r="G454" i="15" s="1"/>
  <c r="F455" i="15"/>
  <c r="G455" i="15" s="1"/>
  <c r="F456" i="15"/>
  <c r="F457" i="15"/>
  <c r="F458" i="15"/>
  <c r="G458" i="15" s="1"/>
  <c r="F459" i="15"/>
  <c r="F460" i="15"/>
  <c r="G460" i="15" s="1"/>
  <c r="F461" i="15"/>
  <c r="G461" i="15" s="1"/>
  <c r="F462" i="15"/>
  <c r="G462" i="15" s="1"/>
  <c r="F463" i="15"/>
  <c r="G463" i="15" s="1"/>
  <c r="F464" i="15"/>
  <c r="F465" i="15"/>
  <c r="F466" i="15"/>
  <c r="G466" i="15" s="1"/>
  <c r="F467" i="15"/>
  <c r="F468" i="15"/>
  <c r="F469" i="15"/>
  <c r="G469" i="15" s="1"/>
  <c r="F470" i="15"/>
  <c r="F471" i="15"/>
  <c r="G471" i="15" s="1"/>
  <c r="F472" i="15"/>
  <c r="F473" i="15"/>
  <c r="G473" i="15" s="1"/>
  <c r="F474" i="15"/>
  <c r="G474" i="15" s="1"/>
  <c r="F475" i="15"/>
  <c r="F476" i="15"/>
  <c r="F477" i="15"/>
  <c r="G477" i="15" s="1"/>
  <c r="F478" i="15"/>
  <c r="F479" i="15"/>
  <c r="F480" i="15"/>
  <c r="F481" i="15"/>
  <c r="G481" i="15" s="1"/>
  <c r="G432" i="15"/>
  <c r="G433" i="15"/>
  <c r="G435" i="15"/>
  <c r="G438" i="15"/>
  <c r="G440" i="15"/>
  <c r="G443" i="15"/>
  <c r="G444" i="15"/>
  <c r="G446" i="15"/>
  <c r="G447" i="15"/>
  <c r="G448" i="15"/>
  <c r="G451" i="15"/>
  <c r="G456" i="15"/>
  <c r="G457" i="15"/>
  <c r="G459" i="15"/>
  <c r="G464" i="15"/>
  <c r="G465" i="15"/>
  <c r="G467" i="15"/>
  <c r="G468" i="15"/>
  <c r="G470" i="15"/>
  <c r="G472" i="15"/>
  <c r="G475" i="15"/>
  <c r="G476" i="15"/>
  <c r="G478" i="15"/>
  <c r="G479" i="15"/>
  <c r="G480" i="15"/>
  <c r="H430" i="14"/>
  <c r="I430" i="14"/>
  <c r="J430" i="14"/>
  <c r="K430" i="14"/>
  <c r="H431" i="14"/>
  <c r="I431" i="14"/>
  <c r="J431" i="14"/>
  <c r="K431" i="14"/>
  <c r="H432" i="14"/>
  <c r="I432" i="14"/>
  <c r="J432" i="14"/>
  <c r="K432" i="14"/>
  <c r="H433" i="14"/>
  <c r="I433" i="14"/>
  <c r="J433" i="14"/>
  <c r="K433" i="14"/>
  <c r="H434" i="14"/>
  <c r="I434" i="14"/>
  <c r="J434" i="14"/>
  <c r="K434" i="14"/>
  <c r="H435" i="14"/>
  <c r="I435" i="14"/>
  <c r="J435" i="14"/>
  <c r="K435" i="14"/>
  <c r="H436" i="14"/>
  <c r="I436" i="14"/>
  <c r="J436" i="14"/>
  <c r="K436" i="14"/>
  <c r="H437" i="14"/>
  <c r="I437" i="14"/>
  <c r="J437" i="14"/>
  <c r="K437" i="14"/>
  <c r="H438" i="14"/>
  <c r="I438" i="14"/>
  <c r="J438" i="14"/>
  <c r="K438" i="14"/>
  <c r="H439" i="14"/>
  <c r="I439" i="14"/>
  <c r="J439" i="14"/>
  <c r="K439" i="14"/>
  <c r="H440" i="14"/>
  <c r="I440" i="14"/>
  <c r="J440" i="14"/>
  <c r="K440" i="14"/>
  <c r="H441" i="14"/>
  <c r="I441" i="14"/>
  <c r="J441" i="14"/>
  <c r="K441" i="14"/>
  <c r="H442" i="14"/>
  <c r="I442" i="14"/>
  <c r="J442" i="14"/>
  <c r="K442" i="14"/>
  <c r="H443" i="14"/>
  <c r="I443" i="14"/>
  <c r="J443" i="14"/>
  <c r="K443" i="14"/>
  <c r="H444" i="14"/>
  <c r="I444" i="14"/>
  <c r="J444" i="14"/>
  <c r="K444" i="14"/>
  <c r="H445" i="14"/>
  <c r="I445" i="14"/>
  <c r="J445" i="14"/>
  <c r="K445" i="14"/>
  <c r="H446" i="14"/>
  <c r="I446" i="14"/>
  <c r="J446" i="14"/>
  <c r="K446" i="14"/>
  <c r="H447" i="14"/>
  <c r="I447" i="14"/>
  <c r="J447" i="14"/>
  <c r="K447" i="14"/>
  <c r="H448" i="14"/>
  <c r="I448" i="14"/>
  <c r="J448" i="14"/>
  <c r="K448" i="14"/>
  <c r="H449" i="14"/>
  <c r="I449" i="14"/>
  <c r="J449" i="14"/>
  <c r="K449" i="14"/>
  <c r="H450" i="14"/>
  <c r="I450" i="14"/>
  <c r="J450" i="14"/>
  <c r="K450" i="14"/>
  <c r="H451" i="14"/>
  <c r="I451" i="14"/>
  <c r="J451" i="14"/>
  <c r="K451" i="14"/>
  <c r="H452" i="14"/>
  <c r="I452" i="14"/>
  <c r="J452" i="14"/>
  <c r="K452" i="14"/>
  <c r="H453" i="14"/>
  <c r="I453" i="14"/>
  <c r="J453" i="14"/>
  <c r="K453" i="14"/>
  <c r="H454" i="14"/>
  <c r="I454" i="14"/>
  <c r="J454" i="14"/>
  <c r="K454" i="14"/>
  <c r="H455" i="14"/>
  <c r="I455" i="14"/>
  <c r="J455" i="14"/>
  <c r="K455" i="14"/>
  <c r="H456" i="14"/>
  <c r="I456" i="14"/>
  <c r="J456" i="14"/>
  <c r="K456" i="14"/>
  <c r="H457" i="14"/>
  <c r="I457" i="14"/>
  <c r="J457" i="14"/>
  <c r="K457" i="14"/>
  <c r="H458" i="14"/>
  <c r="I458" i="14"/>
  <c r="J458" i="14"/>
  <c r="K458" i="14"/>
  <c r="H459" i="14"/>
  <c r="I459" i="14"/>
  <c r="J459" i="14"/>
  <c r="K459" i="14"/>
  <c r="H460" i="14"/>
  <c r="I460" i="14"/>
  <c r="J460" i="14"/>
  <c r="K460" i="14"/>
  <c r="H461" i="14"/>
  <c r="I461" i="14"/>
  <c r="J461" i="14"/>
  <c r="K461" i="14"/>
  <c r="H462" i="14"/>
  <c r="I462" i="14"/>
  <c r="J462" i="14"/>
  <c r="K462" i="14"/>
  <c r="H463" i="14"/>
  <c r="I463" i="14"/>
  <c r="J463" i="14"/>
  <c r="K463" i="14"/>
  <c r="H464" i="14"/>
  <c r="I464" i="14"/>
  <c r="J464" i="14"/>
  <c r="K464" i="14"/>
  <c r="H465" i="14"/>
  <c r="I465" i="14"/>
  <c r="J465" i="14"/>
  <c r="K465" i="14"/>
  <c r="H466" i="14"/>
  <c r="I466" i="14"/>
  <c r="J466" i="14"/>
  <c r="K466" i="14"/>
  <c r="H467" i="14"/>
  <c r="I467" i="14"/>
  <c r="J467" i="14"/>
  <c r="K467" i="14"/>
  <c r="H468" i="14"/>
  <c r="I468" i="14"/>
  <c r="J468" i="14"/>
  <c r="K468" i="14"/>
  <c r="H469" i="14"/>
  <c r="I469" i="14"/>
  <c r="J469" i="14"/>
  <c r="K469" i="14"/>
  <c r="H470" i="14"/>
  <c r="I470" i="14"/>
  <c r="J470" i="14"/>
  <c r="K470" i="14"/>
  <c r="H471" i="14"/>
  <c r="I471" i="14"/>
  <c r="J471" i="14"/>
  <c r="K471" i="14"/>
  <c r="H472" i="14"/>
  <c r="I472" i="14"/>
  <c r="J472" i="14"/>
  <c r="K472" i="14"/>
  <c r="H473" i="14"/>
  <c r="I473" i="14"/>
  <c r="J473" i="14"/>
  <c r="K473" i="14"/>
  <c r="H474" i="14"/>
  <c r="I474" i="14"/>
  <c r="J474" i="14"/>
  <c r="K474" i="14"/>
  <c r="H475" i="14"/>
  <c r="I475" i="14"/>
  <c r="J475" i="14"/>
  <c r="K475" i="14"/>
  <c r="H476" i="14"/>
  <c r="I476" i="14"/>
  <c r="J476" i="14"/>
  <c r="K476" i="14"/>
  <c r="H477" i="14"/>
  <c r="I477" i="14"/>
  <c r="J477" i="14"/>
  <c r="K477" i="14"/>
  <c r="H478" i="14"/>
  <c r="I478" i="14"/>
  <c r="J478" i="14"/>
  <c r="K478" i="14"/>
  <c r="H479" i="14"/>
  <c r="I479" i="14"/>
  <c r="J479" i="14"/>
  <c r="K479" i="14"/>
  <c r="H480" i="14"/>
  <c r="I480" i="14"/>
  <c r="J480" i="14"/>
  <c r="K480" i="14"/>
  <c r="H481" i="14"/>
  <c r="I481" i="14"/>
  <c r="J481" i="14"/>
  <c r="K481" i="14"/>
  <c r="F430" i="14"/>
  <c r="L434" i="14" s="1"/>
  <c r="F431" i="14"/>
  <c r="F432" i="14"/>
  <c r="G432" i="14" s="1"/>
  <c r="F433" i="14"/>
  <c r="L439" i="14" s="1"/>
  <c r="F434" i="14"/>
  <c r="F435" i="14"/>
  <c r="G435" i="14" s="1"/>
  <c r="F436" i="14"/>
  <c r="G436" i="14" s="1"/>
  <c r="F437" i="14"/>
  <c r="L443" i="14" s="1"/>
  <c r="F438" i="14"/>
  <c r="L444" i="14" s="1"/>
  <c r="F439" i="14"/>
  <c r="F440" i="14"/>
  <c r="G440" i="14" s="1"/>
  <c r="F441" i="14"/>
  <c r="L447" i="14" s="1"/>
  <c r="F442" i="14"/>
  <c r="F443" i="14"/>
  <c r="G443" i="14" s="1"/>
  <c r="F444" i="14"/>
  <c r="G444" i="14" s="1"/>
  <c r="F445" i="14"/>
  <c r="L451" i="14" s="1"/>
  <c r="F446" i="14"/>
  <c r="L452" i="14" s="1"/>
  <c r="F447" i="14"/>
  <c r="F448" i="14"/>
  <c r="L448" i="14" s="1"/>
  <c r="F449" i="14"/>
  <c r="L455" i="14" s="1"/>
  <c r="F450" i="14"/>
  <c r="F451" i="14"/>
  <c r="G451" i="14" s="1"/>
  <c r="F452" i="14"/>
  <c r="G452" i="14" s="1"/>
  <c r="F453" i="14"/>
  <c r="L459" i="14" s="1"/>
  <c r="F454" i="14"/>
  <c r="L460" i="14" s="1"/>
  <c r="F455" i="14"/>
  <c r="F456" i="14"/>
  <c r="L456" i="14" s="1"/>
  <c r="F457" i="14"/>
  <c r="L463" i="14" s="1"/>
  <c r="F458" i="14"/>
  <c r="F459" i="14"/>
  <c r="L465" i="14" s="1"/>
  <c r="F460" i="14"/>
  <c r="G460" i="14" s="1"/>
  <c r="F461" i="14"/>
  <c r="L467" i="14" s="1"/>
  <c r="F462" i="14"/>
  <c r="L468" i="14" s="1"/>
  <c r="F463" i="14"/>
  <c r="F464" i="14"/>
  <c r="G464" i="14" s="1"/>
  <c r="F465" i="14"/>
  <c r="L471" i="14" s="1"/>
  <c r="F466" i="14"/>
  <c r="F467" i="14"/>
  <c r="G467" i="14" s="1"/>
  <c r="F468" i="14"/>
  <c r="G468" i="14" s="1"/>
  <c r="F469" i="14"/>
  <c r="L475" i="14" s="1"/>
  <c r="F470" i="14"/>
  <c r="L476" i="14" s="1"/>
  <c r="F471" i="14"/>
  <c r="F472" i="14"/>
  <c r="G472" i="14" s="1"/>
  <c r="F473" i="14"/>
  <c r="L479" i="14" s="1"/>
  <c r="F474" i="14"/>
  <c r="F475" i="14"/>
  <c r="G475" i="14" s="1"/>
  <c r="F476" i="14"/>
  <c r="G476" i="14" s="1"/>
  <c r="F477" i="14"/>
  <c r="F478" i="14"/>
  <c r="F479" i="14"/>
  <c r="F480" i="14"/>
  <c r="L480" i="14" s="1"/>
  <c r="F481" i="14"/>
  <c r="G481" i="14" s="1"/>
  <c r="G430" i="14"/>
  <c r="G431" i="14"/>
  <c r="G434" i="14"/>
  <c r="G437" i="14"/>
  <c r="G438" i="14"/>
  <c r="G439" i="14"/>
  <c r="G442" i="14"/>
  <c r="G445" i="14"/>
  <c r="G446" i="14"/>
  <c r="G447" i="14"/>
  <c r="G448" i="14"/>
  <c r="G449" i="14"/>
  <c r="G450" i="14"/>
  <c r="G453" i="14"/>
  <c r="G454" i="14"/>
  <c r="G455" i="14"/>
  <c r="G458" i="14"/>
  <c r="G459" i="14"/>
  <c r="G461" i="14"/>
  <c r="G462" i="14"/>
  <c r="G463" i="14"/>
  <c r="G466" i="14"/>
  <c r="G469" i="14"/>
  <c r="G470" i="14"/>
  <c r="G471" i="14"/>
  <c r="G474" i="14"/>
  <c r="G477" i="14"/>
  <c r="G478" i="14"/>
  <c r="G479" i="14"/>
  <c r="G480" i="14"/>
  <c r="H430" i="12"/>
  <c r="I430" i="12"/>
  <c r="J430" i="12"/>
  <c r="K430" i="12"/>
  <c r="H431" i="12"/>
  <c r="I431" i="12"/>
  <c r="J431" i="12"/>
  <c r="K431" i="12"/>
  <c r="H432" i="12"/>
  <c r="I432" i="12"/>
  <c r="J432" i="12"/>
  <c r="K432" i="12"/>
  <c r="H433" i="12"/>
  <c r="I433" i="12"/>
  <c r="J433" i="12"/>
  <c r="K433" i="12"/>
  <c r="H434" i="12"/>
  <c r="I434" i="12"/>
  <c r="J434" i="12"/>
  <c r="K434" i="12"/>
  <c r="H435" i="12"/>
  <c r="I435" i="12"/>
  <c r="J435" i="12"/>
  <c r="K435" i="12"/>
  <c r="H436" i="12"/>
  <c r="I436" i="12"/>
  <c r="J436" i="12"/>
  <c r="K436" i="12"/>
  <c r="H437" i="12"/>
  <c r="I437" i="12"/>
  <c r="J437" i="12"/>
  <c r="K437" i="12"/>
  <c r="H438" i="12"/>
  <c r="I438" i="12"/>
  <c r="J438" i="12"/>
  <c r="K438" i="12"/>
  <c r="H439" i="12"/>
  <c r="I439" i="12"/>
  <c r="J439" i="12"/>
  <c r="K439" i="12"/>
  <c r="H440" i="12"/>
  <c r="I440" i="12"/>
  <c r="J440" i="12"/>
  <c r="K440" i="12"/>
  <c r="H441" i="12"/>
  <c r="I441" i="12"/>
  <c r="J441" i="12"/>
  <c r="K441" i="12"/>
  <c r="H442" i="12"/>
  <c r="I442" i="12"/>
  <c r="J442" i="12"/>
  <c r="K442" i="12"/>
  <c r="H443" i="12"/>
  <c r="I443" i="12"/>
  <c r="J443" i="12"/>
  <c r="K443" i="12"/>
  <c r="H444" i="12"/>
  <c r="I444" i="12"/>
  <c r="J444" i="12"/>
  <c r="K444" i="12"/>
  <c r="H445" i="12"/>
  <c r="I445" i="12"/>
  <c r="J445" i="12"/>
  <c r="K445" i="12"/>
  <c r="H446" i="12"/>
  <c r="I446" i="12"/>
  <c r="J446" i="12"/>
  <c r="K446" i="12"/>
  <c r="H447" i="12"/>
  <c r="I447" i="12"/>
  <c r="J447" i="12"/>
  <c r="K447" i="12"/>
  <c r="H448" i="12"/>
  <c r="I448" i="12"/>
  <c r="J448" i="12"/>
  <c r="K448" i="12"/>
  <c r="H449" i="12"/>
  <c r="I449" i="12"/>
  <c r="J449" i="12"/>
  <c r="K449" i="12"/>
  <c r="H450" i="12"/>
  <c r="I450" i="12"/>
  <c r="J450" i="12"/>
  <c r="K450" i="12"/>
  <c r="H451" i="12"/>
  <c r="I451" i="12"/>
  <c r="J451" i="12"/>
  <c r="K451" i="12"/>
  <c r="H452" i="12"/>
  <c r="I452" i="12"/>
  <c r="J452" i="12"/>
  <c r="K452" i="12"/>
  <c r="H453" i="12"/>
  <c r="I453" i="12"/>
  <c r="J453" i="12"/>
  <c r="K453" i="12"/>
  <c r="H454" i="12"/>
  <c r="I454" i="12"/>
  <c r="J454" i="12"/>
  <c r="K454" i="12"/>
  <c r="H455" i="12"/>
  <c r="I455" i="12"/>
  <c r="J455" i="12"/>
  <c r="K455" i="12"/>
  <c r="H456" i="12"/>
  <c r="I456" i="12"/>
  <c r="J456" i="12"/>
  <c r="K456" i="12"/>
  <c r="H457" i="12"/>
  <c r="I457" i="12"/>
  <c r="J457" i="12"/>
  <c r="K457" i="12"/>
  <c r="H458" i="12"/>
  <c r="I458" i="12"/>
  <c r="J458" i="12"/>
  <c r="K458" i="12"/>
  <c r="H459" i="12"/>
  <c r="I459" i="12"/>
  <c r="J459" i="12"/>
  <c r="K459" i="12"/>
  <c r="H460" i="12"/>
  <c r="I460" i="12"/>
  <c r="J460" i="12"/>
  <c r="K460" i="12"/>
  <c r="H461" i="12"/>
  <c r="I461" i="12"/>
  <c r="J461" i="12"/>
  <c r="K461" i="12"/>
  <c r="H462" i="12"/>
  <c r="I462" i="12"/>
  <c r="J462" i="12"/>
  <c r="K462" i="12"/>
  <c r="H463" i="12"/>
  <c r="I463" i="12"/>
  <c r="J463" i="12"/>
  <c r="K463" i="12"/>
  <c r="H464" i="12"/>
  <c r="I464" i="12"/>
  <c r="J464" i="12"/>
  <c r="K464" i="12"/>
  <c r="H465" i="12"/>
  <c r="I465" i="12"/>
  <c r="J465" i="12"/>
  <c r="K465" i="12"/>
  <c r="H466" i="12"/>
  <c r="I466" i="12"/>
  <c r="J466" i="12"/>
  <c r="K466" i="12"/>
  <c r="H467" i="12"/>
  <c r="I467" i="12"/>
  <c r="J467" i="12"/>
  <c r="K467" i="12"/>
  <c r="H468" i="12"/>
  <c r="I468" i="12"/>
  <c r="J468" i="12"/>
  <c r="K468" i="12"/>
  <c r="H469" i="12"/>
  <c r="I469" i="12"/>
  <c r="J469" i="12"/>
  <c r="K469" i="12"/>
  <c r="H470" i="12"/>
  <c r="I470" i="12"/>
  <c r="J470" i="12"/>
  <c r="K470" i="12"/>
  <c r="H471" i="12"/>
  <c r="I471" i="12"/>
  <c r="J471" i="12"/>
  <c r="K471" i="12"/>
  <c r="H472" i="12"/>
  <c r="I472" i="12"/>
  <c r="J472" i="12"/>
  <c r="K472" i="12"/>
  <c r="H473" i="12"/>
  <c r="I473" i="12"/>
  <c r="J473" i="12"/>
  <c r="K473" i="12"/>
  <c r="H474" i="12"/>
  <c r="I474" i="12"/>
  <c r="J474" i="12"/>
  <c r="K474" i="12"/>
  <c r="H475" i="12"/>
  <c r="I475" i="12"/>
  <c r="J475" i="12"/>
  <c r="K475" i="12"/>
  <c r="H476" i="12"/>
  <c r="I476" i="12"/>
  <c r="J476" i="12"/>
  <c r="K476" i="12"/>
  <c r="H477" i="12"/>
  <c r="I477" i="12"/>
  <c r="J477" i="12"/>
  <c r="K477" i="12"/>
  <c r="H478" i="12"/>
  <c r="I478" i="12"/>
  <c r="J478" i="12"/>
  <c r="K478" i="12"/>
  <c r="H479" i="12"/>
  <c r="I479" i="12"/>
  <c r="J479" i="12"/>
  <c r="K479" i="12"/>
  <c r="H480" i="12"/>
  <c r="I480" i="12"/>
  <c r="J480" i="12"/>
  <c r="K480" i="12"/>
  <c r="H481" i="12"/>
  <c r="I481" i="12"/>
  <c r="J481" i="12"/>
  <c r="K481" i="12"/>
  <c r="F430" i="12"/>
  <c r="L434" i="12" s="1"/>
  <c r="F431" i="12"/>
  <c r="F432" i="12"/>
  <c r="F433" i="12"/>
  <c r="L439" i="12" s="1"/>
  <c r="F434" i="12"/>
  <c r="G434" i="12" s="1"/>
  <c r="F435" i="12"/>
  <c r="G435" i="12" s="1"/>
  <c r="F436" i="12"/>
  <c r="L442" i="12" s="1"/>
  <c r="F437" i="12"/>
  <c r="G437" i="12" s="1"/>
  <c r="F438" i="12"/>
  <c r="L444" i="12" s="1"/>
  <c r="F439" i="12"/>
  <c r="F440" i="12"/>
  <c r="F441" i="12"/>
  <c r="G441" i="12" s="1"/>
  <c r="F442" i="12"/>
  <c r="G442" i="12" s="1"/>
  <c r="F443" i="12"/>
  <c r="F444" i="12"/>
  <c r="L450" i="12" s="1"/>
  <c r="F445" i="12"/>
  <c r="G445" i="12" s="1"/>
  <c r="F446" i="12"/>
  <c r="L452" i="12" s="1"/>
  <c r="F447" i="12"/>
  <c r="F448" i="12"/>
  <c r="F449" i="12"/>
  <c r="L455" i="12" s="1"/>
  <c r="F450" i="12"/>
  <c r="G450" i="12" s="1"/>
  <c r="F451" i="12"/>
  <c r="F452" i="12"/>
  <c r="L458" i="12" s="1"/>
  <c r="F453" i="12"/>
  <c r="G453" i="12" s="1"/>
  <c r="F454" i="12"/>
  <c r="G454" i="12" s="1"/>
  <c r="F455" i="12"/>
  <c r="F456" i="12"/>
  <c r="F457" i="12"/>
  <c r="L463" i="12" s="1"/>
  <c r="F458" i="12"/>
  <c r="G458" i="12" s="1"/>
  <c r="F459" i="12"/>
  <c r="G459" i="12" s="1"/>
  <c r="F460" i="12"/>
  <c r="G460" i="12" s="1"/>
  <c r="F461" i="12"/>
  <c r="G461" i="12" s="1"/>
  <c r="F462" i="12"/>
  <c r="L462" i="12" s="1"/>
  <c r="F463" i="12"/>
  <c r="F464" i="12"/>
  <c r="F465" i="12"/>
  <c r="G465" i="12" s="1"/>
  <c r="F466" i="12"/>
  <c r="G466" i="12" s="1"/>
  <c r="F467" i="12"/>
  <c r="G467" i="12" s="1"/>
  <c r="F468" i="12"/>
  <c r="L474" i="12" s="1"/>
  <c r="F469" i="12"/>
  <c r="G469" i="12" s="1"/>
  <c r="F470" i="12"/>
  <c r="L470" i="12" s="1"/>
  <c r="F471" i="12"/>
  <c r="F472" i="12"/>
  <c r="F473" i="12"/>
  <c r="L479" i="12" s="1"/>
  <c r="F474" i="12"/>
  <c r="G474" i="12" s="1"/>
  <c r="F475" i="12"/>
  <c r="F476" i="12"/>
  <c r="F477" i="12"/>
  <c r="G477" i="12" s="1"/>
  <c r="F478" i="12"/>
  <c r="G478" i="12" s="1"/>
  <c r="F479" i="12"/>
  <c r="F480" i="12"/>
  <c r="G480" i="12" s="1"/>
  <c r="F481" i="12"/>
  <c r="G481" i="12" s="1"/>
  <c r="G431" i="12"/>
  <c r="G432" i="12"/>
  <c r="G433" i="12"/>
  <c r="G436" i="12"/>
  <c r="G439" i="12"/>
  <c r="G440" i="12"/>
  <c r="G443" i="12"/>
  <c r="G444" i="12"/>
  <c r="G447" i="12"/>
  <c r="G448" i="12"/>
  <c r="G451" i="12"/>
  <c r="G452" i="12"/>
  <c r="G455" i="12"/>
  <c r="G456" i="12"/>
  <c r="G457" i="12"/>
  <c r="G463" i="12"/>
  <c r="G464" i="12"/>
  <c r="G468" i="12"/>
  <c r="G471" i="12"/>
  <c r="G472" i="12"/>
  <c r="G475" i="12"/>
  <c r="G476" i="12"/>
  <c r="G479" i="12"/>
  <c r="H430" i="16"/>
  <c r="I430" i="16"/>
  <c r="J430" i="16"/>
  <c r="K430" i="16"/>
  <c r="H431" i="16"/>
  <c r="I431" i="16"/>
  <c r="J431" i="16"/>
  <c r="K431" i="16"/>
  <c r="H432" i="16"/>
  <c r="I432" i="16"/>
  <c r="J432" i="16"/>
  <c r="K432" i="16"/>
  <c r="H433" i="16"/>
  <c r="I433" i="16"/>
  <c r="J433" i="16"/>
  <c r="K433" i="16"/>
  <c r="H434" i="16"/>
  <c r="I434" i="16"/>
  <c r="J434" i="16"/>
  <c r="K434" i="16"/>
  <c r="H435" i="16"/>
  <c r="I435" i="16"/>
  <c r="J435" i="16"/>
  <c r="K435" i="16"/>
  <c r="H436" i="16"/>
  <c r="I436" i="16"/>
  <c r="J436" i="16"/>
  <c r="K436" i="16"/>
  <c r="H437" i="16"/>
  <c r="I437" i="16"/>
  <c r="J437" i="16"/>
  <c r="K437" i="16"/>
  <c r="H438" i="16"/>
  <c r="I438" i="16"/>
  <c r="J438" i="16"/>
  <c r="K438" i="16"/>
  <c r="H439" i="16"/>
  <c r="I439" i="16"/>
  <c r="J439" i="16"/>
  <c r="K439" i="16"/>
  <c r="H440" i="16"/>
  <c r="I440" i="16"/>
  <c r="J440" i="16"/>
  <c r="K440" i="16"/>
  <c r="H441" i="16"/>
  <c r="I441" i="16"/>
  <c r="J441" i="16"/>
  <c r="K441" i="16"/>
  <c r="H442" i="16"/>
  <c r="I442" i="16"/>
  <c r="J442" i="16"/>
  <c r="K442" i="16"/>
  <c r="H443" i="16"/>
  <c r="I443" i="16"/>
  <c r="J443" i="16"/>
  <c r="K443" i="16"/>
  <c r="H444" i="16"/>
  <c r="I444" i="16"/>
  <c r="J444" i="16"/>
  <c r="K444" i="16"/>
  <c r="H445" i="16"/>
  <c r="I445" i="16"/>
  <c r="J445" i="16"/>
  <c r="K445" i="16"/>
  <c r="H446" i="16"/>
  <c r="I446" i="16"/>
  <c r="J446" i="16"/>
  <c r="K446" i="16"/>
  <c r="H447" i="16"/>
  <c r="I447" i="16"/>
  <c r="J447" i="16"/>
  <c r="K447" i="16"/>
  <c r="H448" i="16"/>
  <c r="I448" i="16"/>
  <c r="J448" i="16"/>
  <c r="K448" i="16"/>
  <c r="H449" i="16"/>
  <c r="I449" i="16"/>
  <c r="J449" i="16"/>
  <c r="K449" i="16"/>
  <c r="H450" i="16"/>
  <c r="I450" i="16"/>
  <c r="J450" i="16"/>
  <c r="K450" i="16"/>
  <c r="H451" i="16"/>
  <c r="I451" i="16"/>
  <c r="J451" i="16"/>
  <c r="K451" i="16"/>
  <c r="H452" i="16"/>
  <c r="I452" i="16"/>
  <c r="J452" i="16"/>
  <c r="K452" i="16"/>
  <c r="H453" i="16"/>
  <c r="I453" i="16"/>
  <c r="J453" i="16"/>
  <c r="K453" i="16"/>
  <c r="H454" i="16"/>
  <c r="I454" i="16"/>
  <c r="J454" i="16"/>
  <c r="K454" i="16"/>
  <c r="H455" i="16"/>
  <c r="I455" i="16"/>
  <c r="J455" i="16"/>
  <c r="K455" i="16"/>
  <c r="H456" i="16"/>
  <c r="I456" i="16"/>
  <c r="J456" i="16"/>
  <c r="K456" i="16"/>
  <c r="H457" i="16"/>
  <c r="I457" i="16"/>
  <c r="J457" i="16"/>
  <c r="K457" i="16"/>
  <c r="H458" i="16"/>
  <c r="I458" i="16"/>
  <c r="J458" i="16"/>
  <c r="K458" i="16"/>
  <c r="H459" i="16"/>
  <c r="I459" i="16"/>
  <c r="J459" i="16"/>
  <c r="K459" i="16"/>
  <c r="H460" i="16"/>
  <c r="I460" i="16"/>
  <c r="J460" i="16"/>
  <c r="K460" i="16"/>
  <c r="H461" i="16"/>
  <c r="I461" i="16"/>
  <c r="J461" i="16"/>
  <c r="K461" i="16"/>
  <c r="H462" i="16"/>
  <c r="I462" i="16"/>
  <c r="J462" i="16"/>
  <c r="K462" i="16"/>
  <c r="H463" i="16"/>
  <c r="I463" i="16"/>
  <c r="J463" i="16"/>
  <c r="K463" i="16"/>
  <c r="H464" i="16"/>
  <c r="I464" i="16"/>
  <c r="J464" i="16"/>
  <c r="K464" i="16"/>
  <c r="H465" i="16"/>
  <c r="I465" i="16"/>
  <c r="J465" i="16"/>
  <c r="K465" i="16"/>
  <c r="H466" i="16"/>
  <c r="I466" i="16"/>
  <c r="J466" i="16"/>
  <c r="K466" i="16"/>
  <c r="H467" i="16"/>
  <c r="I467" i="16"/>
  <c r="J467" i="16"/>
  <c r="K467" i="16"/>
  <c r="H468" i="16"/>
  <c r="I468" i="16"/>
  <c r="J468" i="16"/>
  <c r="K468" i="16"/>
  <c r="H469" i="16"/>
  <c r="I469" i="16"/>
  <c r="J469" i="16"/>
  <c r="K469" i="16"/>
  <c r="H470" i="16"/>
  <c r="I470" i="16"/>
  <c r="J470" i="16"/>
  <c r="K470" i="16"/>
  <c r="H471" i="16"/>
  <c r="I471" i="16"/>
  <c r="J471" i="16"/>
  <c r="K471" i="16"/>
  <c r="H472" i="16"/>
  <c r="I472" i="16"/>
  <c r="J472" i="16"/>
  <c r="K472" i="16"/>
  <c r="H473" i="16"/>
  <c r="I473" i="16"/>
  <c r="J473" i="16"/>
  <c r="K473" i="16"/>
  <c r="H474" i="16"/>
  <c r="I474" i="16"/>
  <c r="J474" i="16"/>
  <c r="K474" i="16"/>
  <c r="H475" i="16"/>
  <c r="I475" i="16"/>
  <c r="J475" i="16"/>
  <c r="K475" i="16"/>
  <c r="H476" i="16"/>
  <c r="I476" i="16"/>
  <c r="J476" i="16"/>
  <c r="K476" i="16"/>
  <c r="H477" i="16"/>
  <c r="I477" i="16"/>
  <c r="J477" i="16"/>
  <c r="K477" i="16"/>
  <c r="H478" i="16"/>
  <c r="I478" i="16"/>
  <c r="J478" i="16"/>
  <c r="K478" i="16"/>
  <c r="H479" i="16"/>
  <c r="I479" i="16"/>
  <c r="J479" i="16"/>
  <c r="K479" i="16"/>
  <c r="H480" i="16"/>
  <c r="I480" i="16"/>
  <c r="J480" i="16"/>
  <c r="K480" i="16"/>
  <c r="H481" i="16"/>
  <c r="I481" i="16"/>
  <c r="J481" i="16"/>
  <c r="K481" i="16"/>
  <c r="F430" i="16"/>
  <c r="G430" i="16" s="1"/>
  <c r="F431" i="16"/>
  <c r="G431" i="16" s="1"/>
  <c r="F432" i="16"/>
  <c r="L438" i="16" s="1"/>
  <c r="F433" i="16"/>
  <c r="L439" i="16" s="1"/>
  <c r="F434" i="16"/>
  <c r="G434" i="16" s="1"/>
  <c r="F435" i="16"/>
  <c r="L441" i="16" s="1"/>
  <c r="F436" i="16"/>
  <c r="G436" i="16" s="1"/>
  <c r="F437" i="16"/>
  <c r="G437" i="16" s="1"/>
  <c r="F438" i="16"/>
  <c r="G438" i="16" s="1"/>
  <c r="F439" i="16"/>
  <c r="G439" i="16" s="1"/>
  <c r="F440" i="16"/>
  <c r="L446" i="16" s="1"/>
  <c r="F441" i="16"/>
  <c r="G441" i="16" s="1"/>
  <c r="F442" i="16"/>
  <c r="G442" i="16" s="1"/>
  <c r="F443" i="16"/>
  <c r="L449" i="16" s="1"/>
  <c r="F444" i="16"/>
  <c r="L450" i="16" s="1"/>
  <c r="F445" i="16"/>
  <c r="L451" i="16" s="1"/>
  <c r="F446" i="16"/>
  <c r="L452" i="16" s="1"/>
  <c r="F447" i="16"/>
  <c r="G447" i="16" s="1"/>
  <c r="F448" i="16"/>
  <c r="L454" i="16" s="1"/>
  <c r="F449" i="16"/>
  <c r="G449" i="16" s="1"/>
  <c r="F450" i="16"/>
  <c r="G450" i="16" s="1"/>
  <c r="F451" i="16"/>
  <c r="L457" i="16" s="1"/>
  <c r="F452" i="16"/>
  <c r="G452" i="16" s="1"/>
  <c r="F453" i="16"/>
  <c r="G453" i="16" s="1"/>
  <c r="F454" i="16"/>
  <c r="L460" i="16" s="1"/>
  <c r="F455" i="16"/>
  <c r="G455" i="16" s="1"/>
  <c r="F456" i="16"/>
  <c r="L462" i="16" s="1"/>
  <c r="F457" i="16"/>
  <c r="L463" i="16" s="1"/>
  <c r="F458" i="16"/>
  <c r="G458" i="16" s="1"/>
  <c r="F459" i="16"/>
  <c r="L465" i="16" s="1"/>
  <c r="F460" i="16"/>
  <c r="G460" i="16" s="1"/>
  <c r="F461" i="16"/>
  <c r="G461" i="16" s="1"/>
  <c r="F462" i="16"/>
  <c r="G462" i="16" s="1"/>
  <c r="F463" i="16"/>
  <c r="G463" i="16" s="1"/>
  <c r="F464" i="16"/>
  <c r="L470" i="16" s="1"/>
  <c r="F465" i="16"/>
  <c r="L471" i="16" s="1"/>
  <c r="F466" i="16"/>
  <c r="G466" i="16" s="1"/>
  <c r="F467" i="16"/>
  <c r="L473" i="16" s="1"/>
  <c r="F468" i="16"/>
  <c r="G468" i="16" s="1"/>
  <c r="F469" i="16"/>
  <c r="G469" i="16" s="1"/>
  <c r="F470" i="16"/>
  <c r="G470" i="16" s="1"/>
  <c r="F471" i="16"/>
  <c r="G471" i="16" s="1"/>
  <c r="F472" i="16"/>
  <c r="L478" i="16" s="1"/>
  <c r="F473" i="16"/>
  <c r="G473" i="16" s="1"/>
  <c r="F474" i="16"/>
  <c r="G474" i="16" s="1"/>
  <c r="F475" i="16"/>
  <c r="L481" i="16" s="1"/>
  <c r="F476" i="16"/>
  <c r="F477" i="16"/>
  <c r="F478" i="16"/>
  <c r="F479" i="16"/>
  <c r="G479" i="16" s="1"/>
  <c r="F480" i="16"/>
  <c r="F481" i="16"/>
  <c r="G481" i="16" s="1"/>
  <c r="G432" i="16"/>
  <c r="G435" i="16"/>
  <c r="G440" i="16"/>
  <c r="G443" i="16"/>
  <c r="G444" i="16"/>
  <c r="G446" i="16"/>
  <c r="G448" i="16"/>
  <c r="G451" i="16"/>
  <c r="G454" i="16"/>
  <c r="G456" i="16"/>
  <c r="G459" i="16"/>
  <c r="G464" i="16"/>
  <c r="G465" i="16"/>
  <c r="G467" i="16"/>
  <c r="G472" i="16"/>
  <c r="G475" i="16"/>
  <c r="G476" i="16"/>
  <c r="G477" i="16"/>
  <c r="G478" i="16"/>
  <c r="G480" i="16"/>
  <c r="H430" i="17"/>
  <c r="I430" i="17"/>
  <c r="J430" i="17"/>
  <c r="K430" i="17"/>
  <c r="H431" i="17"/>
  <c r="I431" i="17"/>
  <c r="J431" i="17"/>
  <c r="K431" i="17"/>
  <c r="H432" i="17"/>
  <c r="I432" i="17"/>
  <c r="J432" i="17"/>
  <c r="K432" i="17"/>
  <c r="H433" i="17"/>
  <c r="I433" i="17"/>
  <c r="J433" i="17"/>
  <c r="K433" i="17"/>
  <c r="H434" i="17"/>
  <c r="I434" i="17"/>
  <c r="J434" i="17"/>
  <c r="K434" i="17"/>
  <c r="H435" i="17"/>
  <c r="I435" i="17"/>
  <c r="J435" i="17"/>
  <c r="K435" i="17"/>
  <c r="H436" i="17"/>
  <c r="I436" i="17"/>
  <c r="J436" i="17"/>
  <c r="K436" i="17"/>
  <c r="H437" i="17"/>
  <c r="I437" i="17"/>
  <c r="J437" i="17"/>
  <c r="K437" i="17"/>
  <c r="H438" i="17"/>
  <c r="I438" i="17"/>
  <c r="J438" i="17"/>
  <c r="K438" i="17"/>
  <c r="H439" i="17"/>
  <c r="I439" i="17"/>
  <c r="J439" i="17"/>
  <c r="K439" i="17"/>
  <c r="H440" i="17"/>
  <c r="I440" i="17"/>
  <c r="J440" i="17"/>
  <c r="K440" i="17"/>
  <c r="H441" i="17"/>
  <c r="I441" i="17"/>
  <c r="J441" i="17"/>
  <c r="K441" i="17"/>
  <c r="H442" i="17"/>
  <c r="I442" i="17"/>
  <c r="J442" i="17"/>
  <c r="K442" i="17"/>
  <c r="H443" i="17"/>
  <c r="I443" i="17"/>
  <c r="J443" i="17"/>
  <c r="K443" i="17"/>
  <c r="H444" i="17"/>
  <c r="I444" i="17"/>
  <c r="J444" i="17"/>
  <c r="K444" i="17"/>
  <c r="H445" i="17"/>
  <c r="I445" i="17"/>
  <c r="J445" i="17"/>
  <c r="K445" i="17"/>
  <c r="H446" i="17"/>
  <c r="I446" i="17"/>
  <c r="J446" i="17"/>
  <c r="K446" i="17"/>
  <c r="H447" i="17"/>
  <c r="I447" i="17"/>
  <c r="J447" i="17"/>
  <c r="K447" i="17"/>
  <c r="H448" i="17"/>
  <c r="I448" i="17"/>
  <c r="J448" i="17"/>
  <c r="K448" i="17"/>
  <c r="H449" i="17"/>
  <c r="I449" i="17"/>
  <c r="J449" i="17"/>
  <c r="K449" i="17"/>
  <c r="H450" i="17"/>
  <c r="I450" i="17"/>
  <c r="J450" i="17"/>
  <c r="K450" i="17"/>
  <c r="H451" i="17"/>
  <c r="I451" i="17"/>
  <c r="J451" i="17"/>
  <c r="K451" i="17"/>
  <c r="H452" i="17"/>
  <c r="I452" i="17"/>
  <c r="J452" i="17"/>
  <c r="K452" i="17"/>
  <c r="H453" i="17"/>
  <c r="I453" i="17"/>
  <c r="J453" i="17"/>
  <c r="K453" i="17"/>
  <c r="H454" i="17"/>
  <c r="I454" i="17"/>
  <c r="J454" i="17"/>
  <c r="K454" i="17"/>
  <c r="H455" i="17"/>
  <c r="I455" i="17"/>
  <c r="J455" i="17"/>
  <c r="K455" i="17"/>
  <c r="H456" i="17"/>
  <c r="I456" i="17"/>
  <c r="J456" i="17"/>
  <c r="K456" i="17"/>
  <c r="H457" i="17"/>
  <c r="I457" i="17"/>
  <c r="J457" i="17"/>
  <c r="K457" i="17"/>
  <c r="H458" i="17"/>
  <c r="I458" i="17"/>
  <c r="J458" i="17"/>
  <c r="K458" i="17"/>
  <c r="H459" i="17"/>
  <c r="I459" i="17"/>
  <c r="J459" i="17"/>
  <c r="K459" i="17"/>
  <c r="H460" i="17"/>
  <c r="I460" i="17"/>
  <c r="J460" i="17"/>
  <c r="K460" i="17"/>
  <c r="H461" i="17"/>
  <c r="I461" i="17"/>
  <c r="J461" i="17"/>
  <c r="K461" i="17"/>
  <c r="H462" i="17"/>
  <c r="I462" i="17"/>
  <c r="J462" i="17"/>
  <c r="K462" i="17"/>
  <c r="H463" i="17"/>
  <c r="I463" i="17"/>
  <c r="J463" i="17"/>
  <c r="K463" i="17"/>
  <c r="H464" i="17"/>
  <c r="I464" i="17"/>
  <c r="J464" i="17"/>
  <c r="K464" i="17"/>
  <c r="H465" i="17"/>
  <c r="I465" i="17"/>
  <c r="J465" i="17"/>
  <c r="K465" i="17"/>
  <c r="H466" i="17"/>
  <c r="I466" i="17"/>
  <c r="J466" i="17"/>
  <c r="K466" i="17"/>
  <c r="H467" i="17"/>
  <c r="I467" i="17"/>
  <c r="J467" i="17"/>
  <c r="K467" i="17"/>
  <c r="H468" i="17"/>
  <c r="I468" i="17"/>
  <c r="J468" i="17"/>
  <c r="K468" i="17"/>
  <c r="H469" i="17"/>
  <c r="I469" i="17"/>
  <c r="J469" i="17"/>
  <c r="K469" i="17"/>
  <c r="H470" i="17"/>
  <c r="I470" i="17"/>
  <c r="J470" i="17"/>
  <c r="K470" i="17"/>
  <c r="H471" i="17"/>
  <c r="I471" i="17"/>
  <c r="J471" i="17"/>
  <c r="K471" i="17"/>
  <c r="H472" i="17"/>
  <c r="I472" i="17"/>
  <c r="J472" i="17"/>
  <c r="K472" i="17"/>
  <c r="H473" i="17"/>
  <c r="I473" i="17"/>
  <c r="J473" i="17"/>
  <c r="K473" i="17"/>
  <c r="H474" i="17"/>
  <c r="I474" i="17"/>
  <c r="J474" i="17"/>
  <c r="K474" i="17"/>
  <c r="H475" i="17"/>
  <c r="I475" i="17"/>
  <c r="J475" i="17"/>
  <c r="K475" i="17"/>
  <c r="H476" i="17"/>
  <c r="I476" i="17"/>
  <c r="J476" i="17"/>
  <c r="K476" i="17"/>
  <c r="H477" i="17"/>
  <c r="I477" i="17"/>
  <c r="J477" i="17"/>
  <c r="K477" i="17"/>
  <c r="H478" i="17"/>
  <c r="I478" i="17"/>
  <c r="J478" i="17"/>
  <c r="K478" i="17"/>
  <c r="H479" i="17"/>
  <c r="I479" i="17"/>
  <c r="J479" i="17"/>
  <c r="K479" i="17"/>
  <c r="H480" i="17"/>
  <c r="I480" i="17"/>
  <c r="J480" i="17"/>
  <c r="K480" i="17"/>
  <c r="H481" i="17"/>
  <c r="I481" i="17"/>
  <c r="J481" i="17"/>
  <c r="K481" i="17"/>
  <c r="F430" i="17"/>
  <c r="L434" i="17" s="1"/>
  <c r="F431" i="17"/>
  <c r="F432" i="17"/>
  <c r="G432" i="17" s="1"/>
  <c r="F433" i="17"/>
  <c r="L437" i="17" s="1"/>
  <c r="F434" i="17"/>
  <c r="F435" i="17"/>
  <c r="L441" i="17" s="1"/>
  <c r="F436" i="17"/>
  <c r="L442" i="17" s="1"/>
  <c r="F437" i="17"/>
  <c r="G437" i="17" s="1"/>
  <c r="F438" i="17"/>
  <c r="L444" i="17" s="1"/>
  <c r="F439" i="17"/>
  <c r="F440" i="17"/>
  <c r="G440" i="17" s="1"/>
  <c r="F441" i="17"/>
  <c r="L447" i="17" s="1"/>
  <c r="F442" i="17"/>
  <c r="F443" i="17"/>
  <c r="L449" i="17" s="1"/>
  <c r="F444" i="17"/>
  <c r="L450" i="17" s="1"/>
  <c r="F445" i="17"/>
  <c r="G445" i="17" s="1"/>
  <c r="F446" i="17"/>
  <c r="L452" i="17" s="1"/>
  <c r="F447" i="17"/>
  <c r="F448" i="17"/>
  <c r="G448" i="17" s="1"/>
  <c r="F449" i="17"/>
  <c r="L455" i="17" s="1"/>
  <c r="F450" i="17"/>
  <c r="F451" i="17"/>
  <c r="L457" i="17" s="1"/>
  <c r="F452" i="17"/>
  <c r="L458" i="17" s="1"/>
  <c r="F453" i="17"/>
  <c r="G453" i="17" s="1"/>
  <c r="F454" i="17"/>
  <c r="L460" i="17" s="1"/>
  <c r="F455" i="17"/>
  <c r="F456" i="17"/>
  <c r="L456" i="17" s="1"/>
  <c r="F457" i="17"/>
  <c r="G457" i="17" s="1"/>
  <c r="F458" i="17"/>
  <c r="F459" i="17"/>
  <c r="L465" i="17" s="1"/>
  <c r="F460" i="17"/>
  <c r="L466" i="17" s="1"/>
  <c r="F461" i="17"/>
  <c r="G461" i="17" s="1"/>
  <c r="F462" i="17"/>
  <c r="L468" i="17" s="1"/>
  <c r="F463" i="17"/>
  <c r="F464" i="17"/>
  <c r="L464" i="17" s="1"/>
  <c r="F465" i="17"/>
  <c r="L471" i="17" s="1"/>
  <c r="F466" i="17"/>
  <c r="F467" i="17"/>
  <c r="L473" i="17" s="1"/>
  <c r="F468" i="17"/>
  <c r="L474" i="17" s="1"/>
  <c r="F469" i="17"/>
  <c r="G469" i="17" s="1"/>
  <c r="F470" i="17"/>
  <c r="L476" i="17" s="1"/>
  <c r="F471" i="17"/>
  <c r="F472" i="17"/>
  <c r="L478" i="17" s="1"/>
  <c r="F473" i="17"/>
  <c r="G473" i="17" s="1"/>
  <c r="F474" i="17"/>
  <c r="F475" i="17"/>
  <c r="L481" i="17" s="1"/>
  <c r="F476" i="17"/>
  <c r="F477" i="17"/>
  <c r="G477" i="17" s="1"/>
  <c r="F478" i="17"/>
  <c r="G478" i="17" s="1"/>
  <c r="F479" i="17"/>
  <c r="F480" i="17"/>
  <c r="L480" i="17" s="1"/>
  <c r="F481" i="17"/>
  <c r="G481" i="17" s="1"/>
  <c r="G431" i="17"/>
  <c r="G434" i="17"/>
  <c r="G435" i="17"/>
  <c r="G436" i="17"/>
  <c r="G438" i="17"/>
  <c r="G439" i="17"/>
  <c r="G442" i="17"/>
  <c r="G443" i="17"/>
  <c r="G444" i="17"/>
  <c r="G446" i="17"/>
  <c r="G447" i="17"/>
  <c r="G450" i="17"/>
  <c r="G451" i="17"/>
  <c r="G452" i="17"/>
  <c r="G455" i="17"/>
  <c r="G456" i="17"/>
  <c r="G458" i="17"/>
  <c r="G459" i="17"/>
  <c r="G460" i="17"/>
  <c r="G462" i="17"/>
  <c r="G463" i="17"/>
  <c r="G464" i="17"/>
  <c r="G465" i="17"/>
  <c r="G466" i="17"/>
  <c r="G467" i="17"/>
  <c r="G468" i="17"/>
  <c r="G470" i="17"/>
  <c r="G471" i="17"/>
  <c r="G474" i="17"/>
  <c r="G475" i="17"/>
  <c r="G476" i="17"/>
  <c r="G479" i="17"/>
  <c r="H430" i="2"/>
  <c r="I430" i="2"/>
  <c r="J430" i="2"/>
  <c r="K430" i="2"/>
  <c r="H431" i="2"/>
  <c r="I431" i="2"/>
  <c r="J431" i="2"/>
  <c r="K431" i="2"/>
  <c r="H432" i="2"/>
  <c r="I432" i="2"/>
  <c r="J432" i="2"/>
  <c r="K432" i="2"/>
  <c r="H433" i="2"/>
  <c r="I433" i="2"/>
  <c r="J433" i="2"/>
  <c r="K433" i="2"/>
  <c r="H434" i="2"/>
  <c r="I434" i="2"/>
  <c r="J434" i="2"/>
  <c r="K434" i="2"/>
  <c r="H435" i="2"/>
  <c r="I435" i="2"/>
  <c r="J435" i="2"/>
  <c r="K435" i="2"/>
  <c r="H436" i="2"/>
  <c r="I436" i="2"/>
  <c r="J436" i="2"/>
  <c r="K436" i="2"/>
  <c r="H437" i="2"/>
  <c r="I437" i="2"/>
  <c r="J437" i="2"/>
  <c r="K437" i="2"/>
  <c r="L437" i="2"/>
  <c r="H438" i="2"/>
  <c r="I438" i="2"/>
  <c r="J438" i="2"/>
  <c r="K438" i="2"/>
  <c r="H439" i="2"/>
  <c r="I439" i="2"/>
  <c r="J439" i="2"/>
  <c r="K439" i="2"/>
  <c r="H440" i="2"/>
  <c r="I440" i="2"/>
  <c r="J440" i="2"/>
  <c r="K440" i="2"/>
  <c r="H441" i="2"/>
  <c r="I441" i="2"/>
  <c r="J441" i="2"/>
  <c r="K441" i="2"/>
  <c r="H442" i="2"/>
  <c r="I442" i="2"/>
  <c r="J442" i="2"/>
  <c r="K442" i="2"/>
  <c r="H443" i="2"/>
  <c r="I443" i="2"/>
  <c r="J443" i="2"/>
  <c r="K443" i="2"/>
  <c r="H444" i="2"/>
  <c r="I444" i="2"/>
  <c r="J444" i="2"/>
  <c r="K444" i="2"/>
  <c r="H445" i="2"/>
  <c r="I445" i="2"/>
  <c r="J445" i="2"/>
  <c r="K445" i="2"/>
  <c r="H446" i="2"/>
  <c r="I446" i="2"/>
  <c r="J446" i="2"/>
  <c r="K446" i="2"/>
  <c r="H447" i="2"/>
  <c r="I447" i="2"/>
  <c r="J447" i="2"/>
  <c r="K447" i="2"/>
  <c r="H448" i="2"/>
  <c r="I448" i="2"/>
  <c r="J448" i="2"/>
  <c r="K448" i="2"/>
  <c r="H449" i="2"/>
  <c r="I449" i="2"/>
  <c r="J449" i="2"/>
  <c r="K449" i="2"/>
  <c r="H450" i="2"/>
  <c r="I450" i="2"/>
  <c r="J450" i="2"/>
  <c r="K450" i="2"/>
  <c r="H451" i="2"/>
  <c r="I451" i="2"/>
  <c r="J451" i="2"/>
  <c r="K451" i="2"/>
  <c r="H452" i="2"/>
  <c r="I452" i="2"/>
  <c r="J452" i="2"/>
  <c r="K452" i="2"/>
  <c r="H453" i="2"/>
  <c r="I453" i="2"/>
  <c r="J453" i="2"/>
  <c r="K453" i="2"/>
  <c r="H454" i="2"/>
  <c r="I454" i="2"/>
  <c r="J454" i="2"/>
  <c r="K454" i="2"/>
  <c r="H455" i="2"/>
  <c r="I455" i="2"/>
  <c r="J455" i="2"/>
  <c r="K455" i="2"/>
  <c r="H456" i="2"/>
  <c r="I456" i="2"/>
  <c r="J456" i="2"/>
  <c r="K456" i="2"/>
  <c r="H457" i="2"/>
  <c r="I457" i="2"/>
  <c r="J457" i="2"/>
  <c r="K457" i="2"/>
  <c r="H458" i="2"/>
  <c r="I458" i="2"/>
  <c r="J458" i="2"/>
  <c r="K458" i="2"/>
  <c r="H459" i="2"/>
  <c r="I459" i="2"/>
  <c r="J459" i="2"/>
  <c r="K459" i="2"/>
  <c r="H460" i="2"/>
  <c r="I460" i="2"/>
  <c r="J460" i="2"/>
  <c r="K460" i="2"/>
  <c r="H461" i="2"/>
  <c r="I461" i="2"/>
  <c r="J461" i="2"/>
  <c r="K461" i="2"/>
  <c r="H462" i="2"/>
  <c r="I462" i="2"/>
  <c r="J462" i="2"/>
  <c r="K462" i="2"/>
  <c r="H463" i="2"/>
  <c r="I463" i="2"/>
  <c r="J463" i="2"/>
  <c r="K463" i="2"/>
  <c r="H464" i="2"/>
  <c r="I464" i="2"/>
  <c r="J464" i="2"/>
  <c r="K464" i="2"/>
  <c r="H465" i="2"/>
  <c r="I465" i="2"/>
  <c r="J465" i="2"/>
  <c r="K465" i="2"/>
  <c r="H466" i="2"/>
  <c r="I466" i="2"/>
  <c r="J466" i="2"/>
  <c r="K466" i="2"/>
  <c r="H467" i="2"/>
  <c r="I467" i="2"/>
  <c r="J467" i="2"/>
  <c r="K467" i="2"/>
  <c r="H468" i="2"/>
  <c r="I468" i="2"/>
  <c r="J468" i="2"/>
  <c r="K468" i="2"/>
  <c r="H469" i="2"/>
  <c r="I469" i="2"/>
  <c r="J469" i="2"/>
  <c r="K469" i="2"/>
  <c r="H470" i="2"/>
  <c r="I470" i="2"/>
  <c r="J470" i="2"/>
  <c r="K470" i="2"/>
  <c r="H471" i="2"/>
  <c r="I471" i="2"/>
  <c r="J471" i="2"/>
  <c r="K471" i="2"/>
  <c r="H472" i="2"/>
  <c r="I472" i="2"/>
  <c r="J472" i="2"/>
  <c r="K472" i="2"/>
  <c r="H473" i="2"/>
  <c r="I473" i="2"/>
  <c r="J473" i="2"/>
  <c r="K473" i="2"/>
  <c r="H474" i="2"/>
  <c r="I474" i="2"/>
  <c r="J474" i="2"/>
  <c r="K474" i="2"/>
  <c r="H475" i="2"/>
  <c r="I475" i="2"/>
  <c r="J475" i="2"/>
  <c r="K475" i="2"/>
  <c r="H476" i="2"/>
  <c r="I476" i="2"/>
  <c r="J476" i="2"/>
  <c r="K476" i="2"/>
  <c r="H477" i="2"/>
  <c r="I477" i="2"/>
  <c r="J477" i="2"/>
  <c r="K477" i="2"/>
  <c r="H478" i="2"/>
  <c r="I478" i="2"/>
  <c r="J478" i="2"/>
  <c r="K478" i="2"/>
  <c r="H479" i="2"/>
  <c r="I479" i="2"/>
  <c r="J479" i="2"/>
  <c r="K479" i="2"/>
  <c r="H480" i="2"/>
  <c r="I480" i="2"/>
  <c r="J480" i="2"/>
  <c r="K480" i="2"/>
  <c r="H481" i="2"/>
  <c r="I481" i="2"/>
  <c r="J481" i="2"/>
  <c r="K481" i="2"/>
  <c r="F430" i="2"/>
  <c r="L434" i="2" s="1"/>
  <c r="F431" i="2"/>
  <c r="F432" i="2"/>
  <c r="F433" i="2"/>
  <c r="L439" i="2" s="1"/>
  <c r="F434" i="2"/>
  <c r="G434" i="2" s="1"/>
  <c r="F435" i="2"/>
  <c r="L441" i="2" s="1"/>
  <c r="F436" i="2"/>
  <c r="G436" i="2" s="1"/>
  <c r="F437" i="2"/>
  <c r="G437" i="2" s="1"/>
  <c r="F438" i="2"/>
  <c r="L442" i="2" s="1"/>
  <c r="F439" i="2"/>
  <c r="F440" i="2"/>
  <c r="F441" i="2"/>
  <c r="G441" i="2" s="1"/>
  <c r="F442" i="2"/>
  <c r="G442" i="2" s="1"/>
  <c r="F443" i="2"/>
  <c r="L449" i="2" s="1"/>
  <c r="F444" i="2"/>
  <c r="F445" i="2"/>
  <c r="G445" i="2" s="1"/>
  <c r="F446" i="2"/>
  <c r="L450" i="2" s="1"/>
  <c r="F447" i="2"/>
  <c r="F448" i="2"/>
  <c r="F449" i="2"/>
  <c r="L455" i="2" s="1"/>
  <c r="F450" i="2"/>
  <c r="G450" i="2" s="1"/>
  <c r="F451" i="2"/>
  <c r="L457" i="2" s="1"/>
  <c r="F452" i="2"/>
  <c r="G452" i="2" s="1"/>
  <c r="F453" i="2"/>
  <c r="G453" i="2" s="1"/>
  <c r="F454" i="2"/>
  <c r="L458" i="2" s="1"/>
  <c r="F455" i="2"/>
  <c r="F456" i="2"/>
  <c r="F457" i="2"/>
  <c r="L463" i="2" s="1"/>
  <c r="F458" i="2"/>
  <c r="G458" i="2" s="1"/>
  <c r="F459" i="2"/>
  <c r="L465" i="2" s="1"/>
  <c r="F460" i="2"/>
  <c r="G460" i="2" s="1"/>
  <c r="F461" i="2"/>
  <c r="G461" i="2" s="1"/>
  <c r="F462" i="2"/>
  <c r="L466" i="2" s="1"/>
  <c r="F463" i="2"/>
  <c r="F464" i="2"/>
  <c r="F465" i="2"/>
  <c r="G465" i="2" s="1"/>
  <c r="F466" i="2"/>
  <c r="G466" i="2" s="1"/>
  <c r="F467" i="2"/>
  <c r="L473" i="2" s="1"/>
  <c r="F468" i="2"/>
  <c r="G468" i="2" s="1"/>
  <c r="F469" i="2"/>
  <c r="G469" i="2" s="1"/>
  <c r="F470" i="2"/>
  <c r="L474" i="2" s="1"/>
  <c r="F471" i="2"/>
  <c r="F472" i="2"/>
  <c r="F473" i="2"/>
  <c r="L479" i="2" s="1"/>
  <c r="F474" i="2"/>
  <c r="G474" i="2" s="1"/>
  <c r="F475" i="2"/>
  <c r="L481" i="2" s="1"/>
  <c r="F476" i="2"/>
  <c r="F477" i="2"/>
  <c r="G477" i="2" s="1"/>
  <c r="F478" i="2"/>
  <c r="F479" i="2"/>
  <c r="F480" i="2"/>
  <c r="F481" i="2"/>
  <c r="G481" i="2" s="1"/>
  <c r="G430" i="2"/>
  <c r="G431" i="2"/>
  <c r="G432" i="2"/>
  <c r="G435" i="2"/>
  <c r="G439" i="2"/>
  <c r="G440" i="2"/>
  <c r="G443" i="2"/>
  <c r="G444" i="2"/>
  <c r="G447" i="2"/>
  <c r="G448" i="2"/>
  <c r="G451" i="2"/>
  <c r="G454" i="2"/>
  <c r="G455" i="2"/>
  <c r="G456" i="2"/>
  <c r="G459" i="2"/>
  <c r="G463" i="2"/>
  <c r="G464" i="2"/>
  <c r="G467" i="2"/>
  <c r="G471" i="2"/>
  <c r="G472" i="2"/>
  <c r="G475" i="2"/>
  <c r="G476" i="2"/>
  <c r="G478" i="2"/>
  <c r="G479" i="2"/>
  <c r="G480" i="2"/>
  <c r="F430" i="18"/>
  <c r="G430" i="18" s="1"/>
  <c r="F431" i="18"/>
  <c r="F432" i="18"/>
  <c r="F433" i="18"/>
  <c r="F434" i="18"/>
  <c r="F435" i="18"/>
  <c r="F436" i="18"/>
  <c r="G436" i="18" s="1"/>
  <c r="F437" i="18"/>
  <c r="G437" i="18" s="1"/>
  <c r="F438" i="18"/>
  <c r="G438" i="18" s="1"/>
  <c r="F439" i="18"/>
  <c r="F440" i="18"/>
  <c r="F441" i="18"/>
  <c r="F442" i="18"/>
  <c r="F443" i="18"/>
  <c r="F444" i="18"/>
  <c r="G444" i="18" s="1"/>
  <c r="F445" i="18"/>
  <c r="G445" i="18" s="1"/>
  <c r="F446" i="18"/>
  <c r="G446" i="18" s="1"/>
  <c r="F447" i="18"/>
  <c r="F448" i="18"/>
  <c r="F449" i="18"/>
  <c r="F450" i="18"/>
  <c r="F451" i="18"/>
  <c r="F452" i="18"/>
  <c r="G452" i="18" s="1"/>
  <c r="F453" i="18"/>
  <c r="G453" i="18" s="1"/>
  <c r="F454" i="18"/>
  <c r="G454" i="18" s="1"/>
  <c r="F455" i="18"/>
  <c r="F456" i="18"/>
  <c r="F457" i="18"/>
  <c r="F458" i="18"/>
  <c r="F459" i="18"/>
  <c r="F460" i="18"/>
  <c r="G460" i="18" s="1"/>
  <c r="F461" i="18"/>
  <c r="G461" i="18" s="1"/>
  <c r="F462" i="18"/>
  <c r="G462" i="18" s="1"/>
  <c r="F463" i="18"/>
  <c r="G431" i="18"/>
  <c r="G432" i="18"/>
  <c r="G433" i="18"/>
  <c r="G434" i="18"/>
  <c r="G435" i="18"/>
  <c r="G439" i="18"/>
  <c r="G440" i="18"/>
  <c r="G441" i="18"/>
  <c r="G442" i="18"/>
  <c r="G443" i="18"/>
  <c r="G447" i="18"/>
  <c r="G448" i="18"/>
  <c r="G449" i="18"/>
  <c r="G450" i="18"/>
  <c r="G451" i="18"/>
  <c r="G455" i="18"/>
  <c r="G456" i="18"/>
  <c r="G457" i="18"/>
  <c r="G458" i="18"/>
  <c r="G459" i="18"/>
  <c r="G463" i="18"/>
  <c r="F430" i="21"/>
  <c r="F431" i="21"/>
  <c r="F432" i="21"/>
  <c r="F433" i="21"/>
  <c r="F434" i="21"/>
  <c r="G434" i="21" s="1"/>
  <c r="F435" i="21"/>
  <c r="F436" i="21"/>
  <c r="F437" i="21"/>
  <c r="G437" i="21" s="1"/>
  <c r="F438" i="21"/>
  <c r="F439" i="21"/>
  <c r="F440" i="21"/>
  <c r="F441" i="21"/>
  <c r="F442" i="21"/>
  <c r="F443" i="21"/>
  <c r="F444" i="21"/>
  <c r="F445" i="21"/>
  <c r="G445" i="21" s="1"/>
  <c r="F446" i="21"/>
  <c r="F447" i="21"/>
  <c r="F448" i="21"/>
  <c r="F449" i="21"/>
  <c r="F450" i="21"/>
  <c r="G450" i="21" s="1"/>
  <c r="F451" i="21"/>
  <c r="F452" i="21"/>
  <c r="F453" i="21"/>
  <c r="G453" i="21" s="1"/>
  <c r="F454" i="21"/>
  <c r="F455" i="21"/>
  <c r="F456" i="21"/>
  <c r="F457" i="21"/>
  <c r="F458" i="21"/>
  <c r="G458" i="21" s="1"/>
  <c r="F459" i="21"/>
  <c r="F460" i="21"/>
  <c r="F461" i="21"/>
  <c r="G461" i="21" s="1"/>
  <c r="F462" i="21"/>
  <c r="F463" i="21"/>
  <c r="F464" i="21"/>
  <c r="F465" i="21"/>
  <c r="F466" i="21"/>
  <c r="F467" i="21"/>
  <c r="F468" i="21"/>
  <c r="F469" i="21"/>
  <c r="G469" i="21" s="1"/>
  <c r="F470" i="21"/>
  <c r="F471" i="21"/>
  <c r="F472" i="21"/>
  <c r="F473" i="21"/>
  <c r="F474" i="21"/>
  <c r="G474" i="21" s="1"/>
  <c r="F475" i="21"/>
  <c r="F476" i="21"/>
  <c r="F477" i="21"/>
  <c r="G477" i="21" s="1"/>
  <c r="F478" i="21"/>
  <c r="F479" i="21"/>
  <c r="F480" i="21"/>
  <c r="F481" i="21"/>
  <c r="G430" i="21"/>
  <c r="G431" i="21"/>
  <c r="G432" i="21"/>
  <c r="G433" i="21"/>
  <c r="G435" i="21"/>
  <c r="G436" i="21"/>
  <c r="G438" i="21"/>
  <c r="G439" i="21"/>
  <c r="G440" i="21"/>
  <c r="G441" i="21"/>
  <c r="G442" i="21"/>
  <c r="G443" i="21"/>
  <c r="G444" i="21"/>
  <c r="G446" i="21"/>
  <c r="G447" i="21"/>
  <c r="G448" i="21"/>
  <c r="G449" i="21"/>
  <c r="G451" i="21"/>
  <c r="G452" i="21"/>
  <c r="G454" i="21"/>
  <c r="G455" i="21"/>
  <c r="G456" i="21"/>
  <c r="G457" i="21"/>
  <c r="G459" i="21"/>
  <c r="G460" i="21"/>
  <c r="G462" i="21"/>
  <c r="G463" i="21"/>
  <c r="G464" i="21"/>
  <c r="G465" i="21"/>
  <c r="G466" i="21"/>
  <c r="G467" i="21"/>
  <c r="G468" i="21"/>
  <c r="G470" i="21"/>
  <c r="G471" i="21"/>
  <c r="G472" i="21"/>
  <c r="G473" i="21"/>
  <c r="G475" i="21"/>
  <c r="G476" i="21"/>
  <c r="G478" i="21"/>
  <c r="G479" i="21"/>
  <c r="G480" i="21"/>
  <c r="G481" i="21"/>
  <c r="H430" i="19"/>
  <c r="I430" i="19"/>
  <c r="J430" i="19"/>
  <c r="K430" i="19"/>
  <c r="H431" i="19"/>
  <c r="I431" i="19"/>
  <c r="J431" i="19"/>
  <c r="K431" i="19"/>
  <c r="H432" i="19"/>
  <c r="I432" i="19"/>
  <c r="J432" i="19"/>
  <c r="K432" i="19"/>
  <c r="H433" i="19"/>
  <c r="I433" i="19"/>
  <c r="J433" i="19"/>
  <c r="K433" i="19"/>
  <c r="H434" i="19"/>
  <c r="I434" i="19"/>
  <c r="J434" i="19"/>
  <c r="K434" i="19"/>
  <c r="H435" i="19"/>
  <c r="I435" i="19"/>
  <c r="J435" i="19"/>
  <c r="K435" i="19"/>
  <c r="H436" i="19"/>
  <c r="I436" i="19"/>
  <c r="J436" i="19"/>
  <c r="K436" i="19"/>
  <c r="H437" i="19"/>
  <c r="I437" i="19"/>
  <c r="J437" i="19"/>
  <c r="K437" i="19"/>
  <c r="H438" i="19"/>
  <c r="I438" i="19"/>
  <c r="J438" i="19"/>
  <c r="K438" i="19"/>
  <c r="H439" i="19"/>
  <c r="I439" i="19"/>
  <c r="J439" i="19"/>
  <c r="K439" i="19"/>
  <c r="H440" i="19"/>
  <c r="I440" i="19"/>
  <c r="J440" i="19"/>
  <c r="K440" i="19"/>
  <c r="H441" i="19"/>
  <c r="I441" i="19"/>
  <c r="J441" i="19"/>
  <c r="K441" i="19"/>
  <c r="H442" i="19"/>
  <c r="I442" i="19"/>
  <c r="J442" i="19"/>
  <c r="K442" i="19"/>
  <c r="H443" i="19"/>
  <c r="I443" i="19"/>
  <c r="J443" i="19"/>
  <c r="K443" i="19"/>
  <c r="H444" i="19"/>
  <c r="I444" i="19"/>
  <c r="J444" i="19"/>
  <c r="K444" i="19"/>
  <c r="H445" i="19"/>
  <c r="I445" i="19"/>
  <c r="J445" i="19"/>
  <c r="K445" i="19"/>
  <c r="H446" i="19"/>
  <c r="I446" i="19"/>
  <c r="J446" i="19"/>
  <c r="K446" i="19"/>
  <c r="H447" i="19"/>
  <c r="I447" i="19"/>
  <c r="J447" i="19"/>
  <c r="K447" i="19"/>
  <c r="H448" i="19"/>
  <c r="I448" i="19"/>
  <c r="J448" i="19"/>
  <c r="K448" i="19"/>
  <c r="H449" i="19"/>
  <c r="I449" i="19"/>
  <c r="J449" i="19"/>
  <c r="K449" i="19"/>
  <c r="H450" i="19"/>
  <c r="I450" i="19"/>
  <c r="J450" i="19"/>
  <c r="K450" i="19"/>
  <c r="H451" i="19"/>
  <c r="I451" i="19"/>
  <c r="J451" i="19"/>
  <c r="K451" i="19"/>
  <c r="H452" i="19"/>
  <c r="I452" i="19"/>
  <c r="J452" i="19"/>
  <c r="K452" i="19"/>
  <c r="H453" i="19"/>
  <c r="I453" i="19"/>
  <c r="J453" i="19"/>
  <c r="K453" i="19"/>
  <c r="H454" i="19"/>
  <c r="I454" i="19"/>
  <c r="J454" i="19"/>
  <c r="K454" i="19"/>
  <c r="H455" i="19"/>
  <c r="I455" i="19"/>
  <c r="J455" i="19"/>
  <c r="K455" i="19"/>
  <c r="H456" i="19"/>
  <c r="I456" i="19"/>
  <c r="J456" i="19"/>
  <c r="K456" i="19"/>
  <c r="H457" i="19"/>
  <c r="I457" i="19"/>
  <c r="J457" i="19"/>
  <c r="K457" i="19"/>
  <c r="H458" i="19"/>
  <c r="I458" i="19"/>
  <c r="J458" i="19"/>
  <c r="K458" i="19"/>
  <c r="H459" i="19"/>
  <c r="I459" i="19"/>
  <c r="J459" i="19"/>
  <c r="K459" i="19"/>
  <c r="H460" i="19"/>
  <c r="I460" i="19"/>
  <c r="J460" i="19"/>
  <c r="K460" i="19"/>
  <c r="H461" i="19"/>
  <c r="I461" i="19"/>
  <c r="J461" i="19"/>
  <c r="K461" i="19"/>
  <c r="H462" i="19"/>
  <c r="I462" i="19"/>
  <c r="J462" i="19"/>
  <c r="K462" i="19"/>
  <c r="H463" i="19"/>
  <c r="I463" i="19"/>
  <c r="J463" i="19"/>
  <c r="K463" i="19"/>
  <c r="H464" i="19"/>
  <c r="I464" i="19"/>
  <c r="J464" i="19"/>
  <c r="K464" i="19"/>
  <c r="H465" i="19"/>
  <c r="I465" i="19"/>
  <c r="J465" i="19"/>
  <c r="K465" i="19"/>
  <c r="H466" i="19"/>
  <c r="I466" i="19"/>
  <c r="J466" i="19"/>
  <c r="K466" i="19"/>
  <c r="H467" i="19"/>
  <c r="I467" i="19"/>
  <c r="J467" i="19"/>
  <c r="K467" i="19"/>
  <c r="H468" i="19"/>
  <c r="I468" i="19"/>
  <c r="J468" i="19"/>
  <c r="K468" i="19"/>
  <c r="H469" i="19"/>
  <c r="I469" i="19"/>
  <c r="J469" i="19"/>
  <c r="K469" i="19"/>
  <c r="H470" i="19"/>
  <c r="I470" i="19"/>
  <c r="J470" i="19"/>
  <c r="K470" i="19"/>
  <c r="H471" i="19"/>
  <c r="I471" i="19"/>
  <c r="J471" i="19"/>
  <c r="K471" i="19"/>
  <c r="H472" i="19"/>
  <c r="I472" i="19"/>
  <c r="J472" i="19"/>
  <c r="K472" i="19"/>
  <c r="H473" i="19"/>
  <c r="I473" i="19"/>
  <c r="J473" i="19"/>
  <c r="K473" i="19"/>
  <c r="H474" i="19"/>
  <c r="I474" i="19"/>
  <c r="J474" i="19"/>
  <c r="K474" i="19"/>
  <c r="H475" i="19"/>
  <c r="I475" i="19"/>
  <c r="J475" i="19"/>
  <c r="K475" i="19"/>
  <c r="H476" i="19"/>
  <c r="I476" i="19"/>
  <c r="J476" i="19"/>
  <c r="K476" i="19"/>
  <c r="H477" i="19"/>
  <c r="I477" i="19"/>
  <c r="J477" i="19"/>
  <c r="K477" i="19"/>
  <c r="H478" i="19"/>
  <c r="I478" i="19"/>
  <c r="J478" i="19"/>
  <c r="K478" i="19"/>
  <c r="H479" i="19"/>
  <c r="I479" i="19"/>
  <c r="J479" i="19"/>
  <c r="K479" i="19"/>
  <c r="H480" i="19"/>
  <c r="I480" i="19"/>
  <c r="J480" i="19"/>
  <c r="K480" i="19"/>
  <c r="H481" i="19"/>
  <c r="I481" i="19"/>
  <c r="J481" i="19"/>
  <c r="K481" i="19"/>
  <c r="F430" i="19"/>
  <c r="L434" i="19" s="1"/>
  <c r="F431" i="19"/>
  <c r="F432" i="19"/>
  <c r="L438" i="19" s="1"/>
  <c r="F433" i="19"/>
  <c r="L439" i="19" s="1"/>
  <c r="F434" i="19"/>
  <c r="G434" i="19" s="1"/>
  <c r="F435" i="19"/>
  <c r="L441" i="19" s="1"/>
  <c r="F436" i="19"/>
  <c r="G436" i="19" s="1"/>
  <c r="F437" i="19"/>
  <c r="G437" i="19" s="1"/>
  <c r="F438" i="19"/>
  <c r="L444" i="19" s="1"/>
  <c r="F439" i="19"/>
  <c r="F440" i="19"/>
  <c r="L446" i="19" s="1"/>
  <c r="F441" i="19"/>
  <c r="G441" i="19" s="1"/>
  <c r="F442" i="19"/>
  <c r="L448" i="19" s="1"/>
  <c r="F443" i="19"/>
  <c r="L449" i="19" s="1"/>
  <c r="F444" i="19"/>
  <c r="G444" i="19" s="1"/>
  <c r="F445" i="19"/>
  <c r="G445" i="19" s="1"/>
  <c r="F446" i="19"/>
  <c r="L452" i="19" s="1"/>
  <c r="F447" i="19"/>
  <c r="F448" i="19"/>
  <c r="L454" i="19" s="1"/>
  <c r="F449" i="19"/>
  <c r="L455" i="19" s="1"/>
  <c r="F450" i="19"/>
  <c r="L456" i="19" s="1"/>
  <c r="F451" i="19"/>
  <c r="L457" i="19" s="1"/>
  <c r="F452" i="19"/>
  <c r="G452" i="19" s="1"/>
  <c r="F453" i="19"/>
  <c r="G453" i="19" s="1"/>
  <c r="F454" i="19"/>
  <c r="L460" i="19" s="1"/>
  <c r="F455" i="19"/>
  <c r="F456" i="19"/>
  <c r="L462" i="19" s="1"/>
  <c r="F457" i="19"/>
  <c r="L463" i="19" s="1"/>
  <c r="F458" i="19"/>
  <c r="L464" i="19" s="1"/>
  <c r="F459" i="19"/>
  <c r="L465" i="19" s="1"/>
  <c r="F460" i="19"/>
  <c r="G460" i="19" s="1"/>
  <c r="F461" i="19"/>
  <c r="G461" i="19" s="1"/>
  <c r="F462" i="19"/>
  <c r="L468" i="19" s="1"/>
  <c r="F463" i="19"/>
  <c r="F464" i="19"/>
  <c r="L470" i="19" s="1"/>
  <c r="F465" i="19"/>
  <c r="L471" i="19" s="1"/>
  <c r="F466" i="19"/>
  <c r="L472" i="19" s="1"/>
  <c r="F467" i="19"/>
  <c r="L473" i="19" s="1"/>
  <c r="F468" i="19"/>
  <c r="G468" i="19" s="1"/>
  <c r="F469" i="19"/>
  <c r="G469" i="19" s="1"/>
  <c r="F470" i="19"/>
  <c r="L476" i="19" s="1"/>
  <c r="F471" i="19"/>
  <c r="F472" i="19"/>
  <c r="L478" i="19" s="1"/>
  <c r="F473" i="19"/>
  <c r="G473" i="19" s="1"/>
  <c r="F474" i="19"/>
  <c r="L480" i="19" s="1"/>
  <c r="F475" i="19"/>
  <c r="L481" i="19" s="1"/>
  <c r="F476" i="19"/>
  <c r="G476" i="19" s="1"/>
  <c r="F477" i="19"/>
  <c r="G477" i="19" s="1"/>
  <c r="F478" i="19"/>
  <c r="F479" i="19"/>
  <c r="F480" i="19"/>
  <c r="F481" i="19"/>
  <c r="G481" i="19" s="1"/>
  <c r="G430" i="19"/>
  <c r="G431" i="19"/>
  <c r="G432" i="19"/>
  <c r="G435" i="19"/>
  <c r="G438" i="19"/>
  <c r="G439" i="19"/>
  <c r="G440" i="19"/>
  <c r="G442" i="19"/>
  <c r="G443" i="19"/>
  <c r="G446" i="19"/>
  <c r="G447" i="19"/>
  <c r="G448" i="19"/>
  <c r="G450" i="19"/>
  <c r="G451" i="19"/>
  <c r="G454" i="19"/>
  <c r="G455" i="19"/>
  <c r="G456" i="19"/>
  <c r="G458" i="19"/>
  <c r="G459" i="19"/>
  <c r="G462" i="19"/>
  <c r="G463" i="19"/>
  <c r="G464" i="19"/>
  <c r="G466" i="19"/>
  <c r="G467" i="19"/>
  <c r="G470" i="19"/>
  <c r="G471" i="19"/>
  <c r="G472" i="19"/>
  <c r="G474" i="19"/>
  <c r="G475" i="19"/>
  <c r="G478" i="19"/>
  <c r="G479" i="19"/>
  <c r="G480" i="19"/>
  <c r="F2" i="21"/>
  <c r="F6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258" i="21"/>
  <c r="F3" i="21"/>
  <c r="F4" i="21"/>
  <c r="F5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G389" i="23"/>
  <c r="H389" i="23"/>
  <c r="I389" i="23"/>
  <c r="G390" i="23"/>
  <c r="H390" i="23"/>
  <c r="I390" i="23"/>
  <c r="G391" i="23"/>
  <c r="H391" i="23"/>
  <c r="I391" i="23"/>
  <c r="G392" i="23"/>
  <c r="H392" i="23"/>
  <c r="I392" i="23"/>
  <c r="G393" i="23"/>
  <c r="H393" i="23"/>
  <c r="I393" i="23"/>
  <c r="G394" i="23"/>
  <c r="H394" i="23"/>
  <c r="I394" i="23"/>
  <c r="G395" i="23"/>
  <c r="H395" i="23"/>
  <c r="I395" i="23"/>
  <c r="G396" i="23"/>
  <c r="H396" i="23"/>
  <c r="I396" i="23"/>
  <c r="G397" i="23"/>
  <c r="H397" i="23"/>
  <c r="I397" i="23"/>
  <c r="G398" i="23"/>
  <c r="H398" i="23"/>
  <c r="I398" i="23"/>
  <c r="G399" i="23"/>
  <c r="H399" i="23"/>
  <c r="I399" i="23"/>
  <c r="G400" i="23"/>
  <c r="H400" i="23"/>
  <c r="I400" i="23"/>
  <c r="G401" i="23"/>
  <c r="H401" i="23"/>
  <c r="I401" i="23"/>
  <c r="G402" i="23"/>
  <c r="H402" i="23"/>
  <c r="I402" i="23"/>
  <c r="G403" i="23"/>
  <c r="H403" i="23"/>
  <c r="I403" i="23"/>
  <c r="G404" i="23"/>
  <c r="H404" i="23"/>
  <c r="I404" i="23"/>
  <c r="G405" i="23"/>
  <c r="H405" i="23"/>
  <c r="I405" i="23"/>
  <c r="G406" i="23"/>
  <c r="H406" i="23"/>
  <c r="I406" i="23"/>
  <c r="G407" i="23"/>
  <c r="H407" i="23"/>
  <c r="I407" i="23"/>
  <c r="G408" i="23"/>
  <c r="H408" i="23"/>
  <c r="I408" i="23"/>
  <c r="G409" i="23"/>
  <c r="H409" i="23"/>
  <c r="I409" i="23"/>
  <c r="G410" i="23"/>
  <c r="H410" i="23"/>
  <c r="I410" i="23"/>
  <c r="G411" i="23"/>
  <c r="H411" i="23"/>
  <c r="I411" i="23"/>
  <c r="G412" i="23"/>
  <c r="H412" i="23"/>
  <c r="I412" i="23"/>
  <c r="G413" i="23"/>
  <c r="H413" i="23"/>
  <c r="I413" i="23"/>
  <c r="G414" i="23"/>
  <c r="H414" i="23"/>
  <c r="I414" i="23"/>
  <c r="G415" i="23"/>
  <c r="H415" i="23"/>
  <c r="I415" i="23"/>
  <c r="G416" i="23"/>
  <c r="H416" i="23"/>
  <c r="I416" i="23"/>
  <c r="G417" i="23"/>
  <c r="H417" i="23"/>
  <c r="I417" i="23"/>
  <c r="G418" i="23"/>
  <c r="H418" i="23"/>
  <c r="I418" i="23"/>
  <c r="G419" i="23"/>
  <c r="H419" i="23"/>
  <c r="I419" i="23"/>
  <c r="G420" i="23"/>
  <c r="H420" i="23"/>
  <c r="I420" i="23"/>
  <c r="G421" i="23"/>
  <c r="H421" i="23"/>
  <c r="I421" i="23"/>
  <c r="G422" i="23"/>
  <c r="H422" i="23"/>
  <c r="I422" i="23"/>
  <c r="G423" i="23"/>
  <c r="H423" i="23"/>
  <c r="I423" i="23"/>
  <c r="G424" i="23"/>
  <c r="H424" i="23"/>
  <c r="I424" i="23"/>
  <c r="G425" i="23"/>
  <c r="H425" i="23"/>
  <c r="I425" i="23"/>
  <c r="G426" i="23"/>
  <c r="H426" i="23"/>
  <c r="I426" i="23"/>
  <c r="G427" i="23"/>
  <c r="H427" i="23"/>
  <c r="I427" i="23"/>
  <c r="G428" i="23"/>
  <c r="H428" i="23"/>
  <c r="I428" i="23"/>
  <c r="G429" i="23"/>
  <c r="H429" i="23"/>
  <c r="I429" i="23"/>
  <c r="E389" i="23"/>
  <c r="E390" i="23"/>
  <c r="F390" i="23" s="1"/>
  <c r="E391" i="23"/>
  <c r="E392" i="23"/>
  <c r="F392" i="23" s="1"/>
  <c r="E393" i="23"/>
  <c r="J399" i="23" s="1"/>
  <c r="E394" i="23"/>
  <c r="E395" i="23"/>
  <c r="F395" i="23" s="1"/>
  <c r="E396" i="23"/>
  <c r="F396" i="23" s="1"/>
  <c r="E397" i="23"/>
  <c r="E398" i="23"/>
  <c r="F398" i="23" s="1"/>
  <c r="E399" i="23"/>
  <c r="F399" i="23" s="1"/>
  <c r="E400" i="23"/>
  <c r="E401" i="23"/>
  <c r="J407" i="23" s="1"/>
  <c r="E402" i="23"/>
  <c r="E403" i="23"/>
  <c r="E404" i="23"/>
  <c r="F404" i="23" s="1"/>
  <c r="E405" i="23"/>
  <c r="F405" i="23" s="1"/>
  <c r="E406" i="23"/>
  <c r="F406" i="23" s="1"/>
  <c r="E407" i="23"/>
  <c r="E408" i="23"/>
  <c r="F408" i="23" s="1"/>
  <c r="E409" i="23"/>
  <c r="J415" i="23" s="1"/>
  <c r="E410" i="23"/>
  <c r="F410" i="23" s="1"/>
  <c r="E411" i="23"/>
  <c r="F411" i="23" s="1"/>
  <c r="E412" i="23"/>
  <c r="F412" i="23" s="1"/>
  <c r="E413" i="23"/>
  <c r="E414" i="23"/>
  <c r="F414" i="23" s="1"/>
  <c r="E415" i="23"/>
  <c r="E416" i="23"/>
  <c r="F416" i="23" s="1"/>
  <c r="E417" i="23"/>
  <c r="J423" i="23" s="1"/>
  <c r="E418" i="23"/>
  <c r="F418" i="23" s="1"/>
  <c r="E419" i="23"/>
  <c r="F419" i="23" s="1"/>
  <c r="E420" i="23"/>
  <c r="F420" i="23" s="1"/>
  <c r="E421" i="23"/>
  <c r="F421" i="23" s="1"/>
  <c r="E422" i="23"/>
  <c r="F422" i="23" s="1"/>
  <c r="E423" i="23"/>
  <c r="F423" i="23" s="1"/>
  <c r="E424" i="23"/>
  <c r="F424" i="23" s="1"/>
  <c r="E425" i="23"/>
  <c r="F425" i="23" s="1"/>
  <c r="E426" i="23"/>
  <c r="F426" i="23" s="1"/>
  <c r="E427" i="23"/>
  <c r="F427" i="23" s="1"/>
  <c r="E428" i="23"/>
  <c r="F428" i="23" s="1"/>
  <c r="E429" i="23"/>
  <c r="F429" i="23" s="1"/>
  <c r="F389" i="23"/>
  <c r="F391" i="23"/>
  <c r="F393" i="23"/>
  <c r="F394" i="23"/>
  <c r="F397" i="23"/>
  <c r="F402" i="23"/>
  <c r="F403" i="23"/>
  <c r="F407" i="23"/>
  <c r="F413" i="23"/>
  <c r="H389" i="20"/>
  <c r="I389" i="20"/>
  <c r="J389" i="20"/>
  <c r="K389" i="20"/>
  <c r="H390" i="20"/>
  <c r="I390" i="20"/>
  <c r="J390" i="20"/>
  <c r="K390" i="20"/>
  <c r="H391" i="20"/>
  <c r="I391" i="20"/>
  <c r="J391" i="20"/>
  <c r="K391" i="20"/>
  <c r="H392" i="20"/>
  <c r="I392" i="20"/>
  <c r="J392" i="20"/>
  <c r="K392" i="20"/>
  <c r="H393" i="20"/>
  <c r="I393" i="20"/>
  <c r="J393" i="20"/>
  <c r="K393" i="20"/>
  <c r="H394" i="20"/>
  <c r="I394" i="20"/>
  <c r="J394" i="20"/>
  <c r="K394" i="20"/>
  <c r="H395" i="20"/>
  <c r="I395" i="20"/>
  <c r="J395" i="20"/>
  <c r="K395" i="20"/>
  <c r="H396" i="20"/>
  <c r="I396" i="20"/>
  <c r="J396" i="20"/>
  <c r="K396" i="20"/>
  <c r="H397" i="20"/>
  <c r="I397" i="20"/>
  <c r="J397" i="20"/>
  <c r="K397" i="20"/>
  <c r="H398" i="20"/>
  <c r="I398" i="20"/>
  <c r="J398" i="20"/>
  <c r="K398" i="20"/>
  <c r="H399" i="20"/>
  <c r="I399" i="20"/>
  <c r="J399" i="20"/>
  <c r="K399" i="20"/>
  <c r="H400" i="20"/>
  <c r="I400" i="20"/>
  <c r="J400" i="20"/>
  <c r="K400" i="20"/>
  <c r="H401" i="20"/>
  <c r="I401" i="20"/>
  <c r="J401" i="20"/>
  <c r="K401" i="20"/>
  <c r="H402" i="20"/>
  <c r="I402" i="20"/>
  <c r="J402" i="20"/>
  <c r="K402" i="20"/>
  <c r="H403" i="20"/>
  <c r="I403" i="20"/>
  <c r="J403" i="20"/>
  <c r="K403" i="20"/>
  <c r="H404" i="20"/>
  <c r="I404" i="20"/>
  <c r="J404" i="20"/>
  <c r="K404" i="20"/>
  <c r="H405" i="20"/>
  <c r="I405" i="20"/>
  <c r="J405" i="20"/>
  <c r="K405" i="20"/>
  <c r="H406" i="20"/>
  <c r="I406" i="20"/>
  <c r="J406" i="20"/>
  <c r="K406" i="20"/>
  <c r="H407" i="20"/>
  <c r="I407" i="20"/>
  <c r="J407" i="20"/>
  <c r="K407" i="20"/>
  <c r="H408" i="20"/>
  <c r="I408" i="20"/>
  <c r="J408" i="20"/>
  <c r="K408" i="20"/>
  <c r="H409" i="20"/>
  <c r="I409" i="20"/>
  <c r="J409" i="20"/>
  <c r="K409" i="20"/>
  <c r="H410" i="20"/>
  <c r="I410" i="20"/>
  <c r="J410" i="20"/>
  <c r="K410" i="20"/>
  <c r="H411" i="20"/>
  <c r="I411" i="20"/>
  <c r="J411" i="20"/>
  <c r="K411" i="20"/>
  <c r="H412" i="20"/>
  <c r="I412" i="20"/>
  <c r="J412" i="20"/>
  <c r="K412" i="20"/>
  <c r="H413" i="20"/>
  <c r="I413" i="20"/>
  <c r="J413" i="20"/>
  <c r="K413" i="20"/>
  <c r="H414" i="20"/>
  <c r="I414" i="20"/>
  <c r="J414" i="20"/>
  <c r="K414" i="20"/>
  <c r="H415" i="20"/>
  <c r="I415" i="20"/>
  <c r="J415" i="20"/>
  <c r="K415" i="20"/>
  <c r="H416" i="20"/>
  <c r="I416" i="20"/>
  <c r="J416" i="20"/>
  <c r="K416" i="20"/>
  <c r="H417" i="20"/>
  <c r="I417" i="20"/>
  <c r="J417" i="20"/>
  <c r="K417" i="20"/>
  <c r="H418" i="20"/>
  <c r="I418" i="20"/>
  <c r="J418" i="20"/>
  <c r="K418" i="20"/>
  <c r="H419" i="20"/>
  <c r="I419" i="20"/>
  <c r="J419" i="20"/>
  <c r="K419" i="20"/>
  <c r="H420" i="20"/>
  <c r="I420" i="20"/>
  <c r="J420" i="20"/>
  <c r="K420" i="20"/>
  <c r="H421" i="20"/>
  <c r="I421" i="20"/>
  <c r="J421" i="20"/>
  <c r="K421" i="20"/>
  <c r="H422" i="20"/>
  <c r="I422" i="20"/>
  <c r="J422" i="20"/>
  <c r="K422" i="20"/>
  <c r="H423" i="20"/>
  <c r="I423" i="20"/>
  <c r="J423" i="20"/>
  <c r="K423" i="20"/>
  <c r="H424" i="20"/>
  <c r="I424" i="20"/>
  <c r="J424" i="20"/>
  <c r="K424" i="20"/>
  <c r="H425" i="20"/>
  <c r="I425" i="20"/>
  <c r="J425" i="20"/>
  <c r="K425" i="20"/>
  <c r="H426" i="20"/>
  <c r="I426" i="20"/>
  <c r="J426" i="20"/>
  <c r="K426" i="20"/>
  <c r="H427" i="20"/>
  <c r="I427" i="20"/>
  <c r="J427" i="20"/>
  <c r="K427" i="20"/>
  <c r="H428" i="20"/>
  <c r="I428" i="20"/>
  <c r="J428" i="20"/>
  <c r="K428" i="20"/>
  <c r="H429" i="20"/>
  <c r="I429" i="20"/>
  <c r="J429" i="20"/>
  <c r="K429" i="20"/>
  <c r="F389" i="20"/>
  <c r="L395" i="20" s="1"/>
  <c r="F390" i="20"/>
  <c r="G390" i="20" s="1"/>
  <c r="F391" i="20"/>
  <c r="L397" i="20" s="1"/>
  <c r="F392" i="20"/>
  <c r="F393" i="20"/>
  <c r="L398" i="20" s="1"/>
  <c r="F394" i="20"/>
  <c r="L400" i="20" s="1"/>
  <c r="F395" i="20"/>
  <c r="L401" i="20" s="1"/>
  <c r="F396" i="20"/>
  <c r="G396" i="20" s="1"/>
  <c r="F397" i="20"/>
  <c r="L403" i="20" s="1"/>
  <c r="F398" i="20"/>
  <c r="G398" i="20" s="1"/>
  <c r="F399" i="20"/>
  <c r="L405" i="20" s="1"/>
  <c r="F400" i="20"/>
  <c r="F401" i="20"/>
  <c r="L407" i="20" s="1"/>
  <c r="F402" i="20"/>
  <c r="L408" i="20" s="1"/>
  <c r="F403" i="20"/>
  <c r="L409" i="20" s="1"/>
  <c r="F404" i="20"/>
  <c r="G404" i="20" s="1"/>
  <c r="F405" i="20"/>
  <c r="L411" i="20" s="1"/>
  <c r="F406" i="20"/>
  <c r="G406" i="20" s="1"/>
  <c r="F407" i="20"/>
  <c r="L413" i="20" s="1"/>
  <c r="F408" i="20"/>
  <c r="F409" i="20"/>
  <c r="G409" i="20" s="1"/>
  <c r="F410" i="20"/>
  <c r="L416" i="20" s="1"/>
  <c r="F411" i="20"/>
  <c r="L417" i="20" s="1"/>
  <c r="F412" i="20"/>
  <c r="G412" i="20" s="1"/>
  <c r="F413" i="20"/>
  <c r="L419" i="20" s="1"/>
  <c r="F414" i="20"/>
  <c r="G414" i="20" s="1"/>
  <c r="F415" i="20"/>
  <c r="L421" i="20" s="1"/>
  <c r="F416" i="20"/>
  <c r="F417" i="20"/>
  <c r="G417" i="20" s="1"/>
  <c r="F418" i="20"/>
  <c r="L424" i="20" s="1"/>
  <c r="F419" i="20"/>
  <c r="L425" i="20" s="1"/>
  <c r="F420" i="20"/>
  <c r="G420" i="20" s="1"/>
  <c r="F421" i="20"/>
  <c r="L427" i="20" s="1"/>
  <c r="F422" i="20"/>
  <c r="G422" i="20" s="1"/>
  <c r="F423" i="20"/>
  <c r="L429" i="20" s="1"/>
  <c r="F424" i="20"/>
  <c r="F425" i="20"/>
  <c r="F426" i="20"/>
  <c r="F427" i="20"/>
  <c r="F428" i="20"/>
  <c r="G428" i="20" s="1"/>
  <c r="F429" i="20"/>
  <c r="G389" i="20"/>
  <c r="G391" i="20"/>
  <c r="G392" i="20"/>
  <c r="G393" i="20"/>
  <c r="G394" i="20"/>
  <c r="G395" i="20"/>
  <c r="G397" i="20"/>
  <c r="G399" i="20"/>
  <c r="G400" i="20"/>
  <c r="G402" i="20"/>
  <c r="G403" i="20"/>
  <c r="G405" i="20"/>
  <c r="G407" i="20"/>
  <c r="G408" i="20"/>
  <c r="G410" i="20"/>
  <c r="G411" i="20"/>
  <c r="G413" i="20"/>
  <c r="G415" i="20"/>
  <c r="G416" i="20"/>
  <c r="G418" i="20"/>
  <c r="G419" i="20"/>
  <c r="G421" i="20"/>
  <c r="G423" i="20"/>
  <c r="G424" i="20"/>
  <c r="G425" i="20"/>
  <c r="G426" i="20"/>
  <c r="G427" i="20"/>
  <c r="G429" i="20"/>
  <c r="H389" i="15"/>
  <c r="I389" i="15"/>
  <c r="J389" i="15"/>
  <c r="K389" i="15"/>
  <c r="H390" i="15"/>
  <c r="I390" i="15"/>
  <c r="J390" i="15"/>
  <c r="K390" i="15"/>
  <c r="H391" i="15"/>
  <c r="I391" i="15"/>
  <c r="J391" i="15"/>
  <c r="K391" i="15"/>
  <c r="H392" i="15"/>
  <c r="I392" i="15"/>
  <c r="J392" i="15"/>
  <c r="K392" i="15"/>
  <c r="H393" i="15"/>
  <c r="I393" i="15"/>
  <c r="J393" i="15"/>
  <c r="K393" i="15"/>
  <c r="H394" i="15"/>
  <c r="I394" i="15"/>
  <c r="J394" i="15"/>
  <c r="K394" i="15"/>
  <c r="H395" i="15"/>
  <c r="I395" i="15"/>
  <c r="J395" i="15"/>
  <c r="K395" i="15"/>
  <c r="H396" i="15"/>
  <c r="I396" i="15"/>
  <c r="J396" i="15"/>
  <c r="K396" i="15"/>
  <c r="H397" i="15"/>
  <c r="I397" i="15"/>
  <c r="J397" i="15"/>
  <c r="K397" i="15"/>
  <c r="H398" i="15"/>
  <c r="I398" i="15"/>
  <c r="J398" i="15"/>
  <c r="K398" i="15"/>
  <c r="H399" i="15"/>
  <c r="I399" i="15"/>
  <c r="J399" i="15"/>
  <c r="K399" i="15"/>
  <c r="H400" i="15"/>
  <c r="I400" i="15"/>
  <c r="J400" i="15"/>
  <c r="K400" i="15"/>
  <c r="H401" i="15"/>
  <c r="I401" i="15"/>
  <c r="J401" i="15"/>
  <c r="K401" i="15"/>
  <c r="H402" i="15"/>
  <c r="I402" i="15"/>
  <c r="J402" i="15"/>
  <c r="K402" i="15"/>
  <c r="H403" i="15"/>
  <c r="I403" i="15"/>
  <c r="J403" i="15"/>
  <c r="K403" i="15"/>
  <c r="H404" i="15"/>
  <c r="I404" i="15"/>
  <c r="J404" i="15"/>
  <c r="K404" i="15"/>
  <c r="H405" i="15"/>
  <c r="I405" i="15"/>
  <c r="J405" i="15"/>
  <c r="K405" i="15"/>
  <c r="H406" i="15"/>
  <c r="I406" i="15"/>
  <c r="J406" i="15"/>
  <c r="K406" i="15"/>
  <c r="H407" i="15"/>
  <c r="I407" i="15"/>
  <c r="J407" i="15"/>
  <c r="K407" i="15"/>
  <c r="H408" i="15"/>
  <c r="I408" i="15"/>
  <c r="J408" i="15"/>
  <c r="K408" i="15"/>
  <c r="H409" i="15"/>
  <c r="I409" i="15"/>
  <c r="J409" i="15"/>
  <c r="K409" i="15"/>
  <c r="H410" i="15"/>
  <c r="I410" i="15"/>
  <c r="J410" i="15"/>
  <c r="K410" i="15"/>
  <c r="H411" i="15"/>
  <c r="I411" i="15"/>
  <c r="J411" i="15"/>
  <c r="K411" i="15"/>
  <c r="H412" i="15"/>
  <c r="I412" i="15"/>
  <c r="J412" i="15"/>
  <c r="K412" i="15"/>
  <c r="H413" i="15"/>
  <c r="I413" i="15"/>
  <c r="J413" i="15"/>
  <c r="K413" i="15"/>
  <c r="H414" i="15"/>
  <c r="I414" i="15"/>
  <c r="J414" i="15"/>
  <c r="K414" i="15"/>
  <c r="H415" i="15"/>
  <c r="I415" i="15"/>
  <c r="J415" i="15"/>
  <c r="K415" i="15"/>
  <c r="H416" i="15"/>
  <c r="I416" i="15"/>
  <c r="J416" i="15"/>
  <c r="K416" i="15"/>
  <c r="H417" i="15"/>
  <c r="I417" i="15"/>
  <c r="J417" i="15"/>
  <c r="K417" i="15"/>
  <c r="H418" i="15"/>
  <c r="I418" i="15"/>
  <c r="J418" i="15"/>
  <c r="K418" i="15"/>
  <c r="H419" i="15"/>
  <c r="I419" i="15"/>
  <c r="J419" i="15"/>
  <c r="K419" i="15"/>
  <c r="H420" i="15"/>
  <c r="I420" i="15"/>
  <c r="J420" i="15"/>
  <c r="K420" i="15"/>
  <c r="H421" i="15"/>
  <c r="I421" i="15"/>
  <c r="J421" i="15"/>
  <c r="K421" i="15"/>
  <c r="H422" i="15"/>
  <c r="I422" i="15"/>
  <c r="J422" i="15"/>
  <c r="K422" i="15"/>
  <c r="H423" i="15"/>
  <c r="I423" i="15"/>
  <c r="J423" i="15"/>
  <c r="K423" i="15"/>
  <c r="H424" i="15"/>
  <c r="I424" i="15"/>
  <c r="J424" i="15"/>
  <c r="K424" i="15"/>
  <c r="H425" i="15"/>
  <c r="I425" i="15"/>
  <c r="J425" i="15"/>
  <c r="K425" i="15"/>
  <c r="H426" i="15"/>
  <c r="I426" i="15"/>
  <c r="J426" i="15"/>
  <c r="K426" i="15"/>
  <c r="H427" i="15"/>
  <c r="I427" i="15"/>
  <c r="J427" i="15"/>
  <c r="K427" i="15"/>
  <c r="H428" i="15"/>
  <c r="I428" i="15"/>
  <c r="J428" i="15"/>
  <c r="K428" i="15"/>
  <c r="H429" i="15"/>
  <c r="I429" i="15"/>
  <c r="J429" i="15"/>
  <c r="K429" i="15"/>
  <c r="F389" i="15"/>
  <c r="F390" i="15"/>
  <c r="G390" i="15" s="1"/>
  <c r="F391" i="15"/>
  <c r="L397" i="15" s="1"/>
  <c r="F392" i="15"/>
  <c r="G392" i="15" s="1"/>
  <c r="F393" i="15"/>
  <c r="F394" i="15"/>
  <c r="G394" i="15" s="1"/>
  <c r="F395" i="15"/>
  <c r="G395" i="15" s="1"/>
  <c r="F396" i="15"/>
  <c r="G396" i="15" s="1"/>
  <c r="F397" i="15"/>
  <c r="F398" i="15"/>
  <c r="L404" i="15" s="1"/>
  <c r="F399" i="15"/>
  <c r="L405" i="15" s="1"/>
  <c r="F400" i="15"/>
  <c r="G400" i="15" s="1"/>
  <c r="F401" i="15"/>
  <c r="F402" i="15"/>
  <c r="F403" i="15"/>
  <c r="G403" i="15" s="1"/>
  <c r="F404" i="15"/>
  <c r="G404" i="15" s="1"/>
  <c r="F405" i="15"/>
  <c r="F406" i="15"/>
  <c r="L412" i="15" s="1"/>
  <c r="F407" i="15"/>
  <c r="G407" i="15" s="1"/>
  <c r="F408" i="15"/>
  <c r="L414" i="15" s="1"/>
  <c r="F409" i="15"/>
  <c r="F410" i="15"/>
  <c r="G410" i="15" s="1"/>
  <c r="F411" i="15"/>
  <c r="G411" i="15" s="1"/>
  <c r="F412" i="15"/>
  <c r="G412" i="15" s="1"/>
  <c r="F413" i="15"/>
  <c r="F414" i="15"/>
  <c r="L420" i="15" s="1"/>
  <c r="F415" i="15"/>
  <c r="L421" i="15" s="1"/>
  <c r="F416" i="15"/>
  <c r="L422" i="15" s="1"/>
  <c r="F417" i="15"/>
  <c r="F418" i="15"/>
  <c r="F419" i="15"/>
  <c r="G419" i="15" s="1"/>
  <c r="F420" i="15"/>
  <c r="G420" i="15" s="1"/>
  <c r="F421" i="15"/>
  <c r="F422" i="15"/>
  <c r="L428" i="15" s="1"/>
  <c r="F423" i="15"/>
  <c r="L429" i="15" s="1"/>
  <c r="F424" i="15"/>
  <c r="F425" i="15"/>
  <c r="F426" i="15"/>
  <c r="G426" i="15" s="1"/>
  <c r="F427" i="15"/>
  <c r="G427" i="15" s="1"/>
  <c r="F428" i="15"/>
  <c r="G428" i="15" s="1"/>
  <c r="F429" i="15"/>
  <c r="G389" i="15"/>
  <c r="G391" i="15"/>
  <c r="G393" i="15"/>
  <c r="G397" i="15"/>
  <c r="G398" i="15"/>
  <c r="G399" i="15"/>
  <c r="G401" i="15"/>
  <c r="G402" i="15"/>
  <c r="G405" i="15"/>
  <c r="G408" i="15"/>
  <c r="G409" i="15"/>
  <c r="G413" i="15"/>
  <c r="G414" i="15"/>
  <c r="G415" i="15"/>
  <c r="G416" i="15"/>
  <c r="G417" i="15"/>
  <c r="G418" i="15"/>
  <c r="G421" i="15"/>
  <c r="G423" i="15"/>
  <c r="G424" i="15"/>
  <c r="G425" i="15"/>
  <c r="G429" i="15"/>
  <c r="H389" i="14"/>
  <c r="I389" i="14"/>
  <c r="J389" i="14"/>
  <c r="K389" i="14"/>
  <c r="H390" i="14"/>
  <c r="I390" i="14"/>
  <c r="J390" i="14"/>
  <c r="K390" i="14"/>
  <c r="H391" i="14"/>
  <c r="I391" i="14"/>
  <c r="J391" i="14"/>
  <c r="K391" i="14"/>
  <c r="H392" i="14"/>
  <c r="I392" i="14"/>
  <c r="J392" i="14"/>
  <c r="K392" i="14"/>
  <c r="H393" i="14"/>
  <c r="I393" i="14"/>
  <c r="J393" i="14"/>
  <c r="K393" i="14"/>
  <c r="H394" i="14"/>
  <c r="I394" i="14"/>
  <c r="J394" i="14"/>
  <c r="K394" i="14"/>
  <c r="H395" i="14"/>
  <c r="I395" i="14"/>
  <c r="J395" i="14"/>
  <c r="K395" i="14"/>
  <c r="H396" i="14"/>
  <c r="I396" i="14"/>
  <c r="J396" i="14"/>
  <c r="K396" i="14"/>
  <c r="H397" i="14"/>
  <c r="I397" i="14"/>
  <c r="J397" i="14"/>
  <c r="K397" i="14"/>
  <c r="H398" i="14"/>
  <c r="I398" i="14"/>
  <c r="J398" i="14"/>
  <c r="K398" i="14"/>
  <c r="H399" i="14"/>
  <c r="I399" i="14"/>
  <c r="J399" i="14"/>
  <c r="K399" i="14"/>
  <c r="H400" i="14"/>
  <c r="I400" i="14"/>
  <c r="J400" i="14"/>
  <c r="K400" i="14"/>
  <c r="H401" i="14"/>
  <c r="I401" i="14"/>
  <c r="J401" i="14"/>
  <c r="K401" i="14"/>
  <c r="H402" i="14"/>
  <c r="I402" i="14"/>
  <c r="J402" i="14"/>
  <c r="K402" i="14"/>
  <c r="H403" i="14"/>
  <c r="I403" i="14"/>
  <c r="J403" i="14"/>
  <c r="K403" i="14"/>
  <c r="H404" i="14"/>
  <c r="I404" i="14"/>
  <c r="J404" i="14"/>
  <c r="K404" i="14"/>
  <c r="H405" i="14"/>
  <c r="I405" i="14"/>
  <c r="J405" i="14"/>
  <c r="K405" i="14"/>
  <c r="H406" i="14"/>
  <c r="I406" i="14"/>
  <c r="J406" i="14"/>
  <c r="K406" i="14"/>
  <c r="H407" i="14"/>
  <c r="I407" i="14"/>
  <c r="J407" i="14"/>
  <c r="K407" i="14"/>
  <c r="H408" i="14"/>
  <c r="I408" i="14"/>
  <c r="J408" i="14"/>
  <c r="K408" i="14"/>
  <c r="H409" i="14"/>
  <c r="I409" i="14"/>
  <c r="J409" i="14"/>
  <c r="K409" i="14"/>
  <c r="H410" i="14"/>
  <c r="I410" i="14"/>
  <c r="J410" i="14"/>
  <c r="K410" i="14"/>
  <c r="H411" i="14"/>
  <c r="I411" i="14"/>
  <c r="J411" i="14"/>
  <c r="K411" i="14"/>
  <c r="H412" i="14"/>
  <c r="I412" i="14"/>
  <c r="J412" i="14"/>
  <c r="K412" i="14"/>
  <c r="H413" i="14"/>
  <c r="I413" i="14"/>
  <c r="J413" i="14"/>
  <c r="K413" i="14"/>
  <c r="H414" i="14"/>
  <c r="I414" i="14"/>
  <c r="J414" i="14"/>
  <c r="K414" i="14"/>
  <c r="H415" i="14"/>
  <c r="I415" i="14"/>
  <c r="J415" i="14"/>
  <c r="K415" i="14"/>
  <c r="H416" i="14"/>
  <c r="I416" i="14"/>
  <c r="J416" i="14"/>
  <c r="K416" i="14"/>
  <c r="H417" i="14"/>
  <c r="I417" i="14"/>
  <c r="J417" i="14"/>
  <c r="K417" i="14"/>
  <c r="H418" i="14"/>
  <c r="I418" i="14"/>
  <c r="J418" i="14"/>
  <c r="K418" i="14"/>
  <c r="H419" i="14"/>
  <c r="I419" i="14"/>
  <c r="J419" i="14"/>
  <c r="K419" i="14"/>
  <c r="H420" i="14"/>
  <c r="I420" i="14"/>
  <c r="J420" i="14"/>
  <c r="K420" i="14"/>
  <c r="H421" i="14"/>
  <c r="I421" i="14"/>
  <c r="J421" i="14"/>
  <c r="K421" i="14"/>
  <c r="H422" i="14"/>
  <c r="I422" i="14"/>
  <c r="J422" i="14"/>
  <c r="K422" i="14"/>
  <c r="H423" i="14"/>
  <c r="I423" i="14"/>
  <c r="J423" i="14"/>
  <c r="K423" i="14"/>
  <c r="H424" i="14"/>
  <c r="I424" i="14"/>
  <c r="J424" i="14"/>
  <c r="K424" i="14"/>
  <c r="H425" i="14"/>
  <c r="I425" i="14"/>
  <c r="J425" i="14"/>
  <c r="K425" i="14"/>
  <c r="H426" i="14"/>
  <c r="I426" i="14"/>
  <c r="J426" i="14"/>
  <c r="K426" i="14"/>
  <c r="H427" i="14"/>
  <c r="I427" i="14"/>
  <c r="J427" i="14"/>
  <c r="K427" i="14"/>
  <c r="H428" i="14"/>
  <c r="I428" i="14"/>
  <c r="J428" i="14"/>
  <c r="K428" i="14"/>
  <c r="H429" i="14"/>
  <c r="I429" i="14"/>
  <c r="J429" i="14"/>
  <c r="K429" i="14"/>
  <c r="F389" i="14"/>
  <c r="F390" i="14"/>
  <c r="G390" i="14" s="1"/>
  <c r="F391" i="14"/>
  <c r="F392" i="14"/>
  <c r="F393" i="14"/>
  <c r="F394" i="14"/>
  <c r="F395" i="14"/>
  <c r="G395" i="14" s="1"/>
  <c r="F396" i="14"/>
  <c r="G396" i="14" s="1"/>
  <c r="F397" i="14"/>
  <c r="L403" i="14" s="1"/>
  <c r="F398" i="14"/>
  <c r="G398" i="14" s="1"/>
  <c r="F399" i="14"/>
  <c r="F400" i="14"/>
  <c r="F401" i="14"/>
  <c r="G401" i="14" s="1"/>
  <c r="F402" i="14"/>
  <c r="G402" i="14" s="1"/>
  <c r="F403" i="14"/>
  <c r="G403" i="14" s="1"/>
  <c r="F404" i="14"/>
  <c r="G404" i="14" s="1"/>
  <c r="F405" i="14"/>
  <c r="L411" i="14" s="1"/>
  <c r="F406" i="14"/>
  <c r="G406" i="14" s="1"/>
  <c r="F407" i="14"/>
  <c r="F408" i="14"/>
  <c r="F409" i="14"/>
  <c r="F410" i="14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F417" i="14"/>
  <c r="F418" i="14"/>
  <c r="F419" i="14"/>
  <c r="G419" i="14" s="1"/>
  <c r="F420" i="14"/>
  <c r="G420" i="14" s="1"/>
  <c r="F421" i="14"/>
  <c r="L427" i="14" s="1"/>
  <c r="F422" i="14"/>
  <c r="G422" i="14" s="1"/>
  <c r="F423" i="14"/>
  <c r="G423" i="14" s="1"/>
  <c r="F424" i="14"/>
  <c r="F425" i="14"/>
  <c r="F426" i="14"/>
  <c r="F427" i="14"/>
  <c r="G427" i="14" s="1"/>
  <c r="F428" i="14"/>
  <c r="G428" i="14" s="1"/>
  <c r="F429" i="14"/>
  <c r="G429" i="14" s="1"/>
  <c r="G391" i="14"/>
  <c r="G392" i="14"/>
  <c r="G393" i="14"/>
  <c r="G394" i="14"/>
  <c r="G400" i="14"/>
  <c r="G405" i="14"/>
  <c r="G407" i="14"/>
  <c r="G408" i="14"/>
  <c r="G409" i="14"/>
  <c r="G410" i="14"/>
  <c r="G416" i="14"/>
  <c r="G417" i="14"/>
  <c r="G418" i="14"/>
  <c r="G421" i="14"/>
  <c r="G424" i="14"/>
  <c r="G425" i="14"/>
  <c r="G426" i="14"/>
  <c r="H412" i="12"/>
  <c r="I412" i="12"/>
  <c r="J412" i="12"/>
  <c r="K412" i="12"/>
  <c r="H413" i="12"/>
  <c r="I413" i="12"/>
  <c r="J413" i="12"/>
  <c r="K413" i="12"/>
  <c r="H414" i="12"/>
  <c r="I414" i="12"/>
  <c r="J414" i="12"/>
  <c r="K414" i="12"/>
  <c r="H415" i="12"/>
  <c r="I415" i="12"/>
  <c r="J415" i="12"/>
  <c r="K415" i="12"/>
  <c r="H416" i="12"/>
  <c r="I416" i="12"/>
  <c r="J416" i="12"/>
  <c r="K416" i="12"/>
  <c r="H417" i="12"/>
  <c r="I417" i="12"/>
  <c r="J417" i="12"/>
  <c r="K417" i="12"/>
  <c r="H418" i="12"/>
  <c r="I418" i="12"/>
  <c r="J418" i="12"/>
  <c r="K418" i="12"/>
  <c r="H419" i="12"/>
  <c r="I419" i="12"/>
  <c r="J419" i="12"/>
  <c r="K419" i="12"/>
  <c r="H420" i="12"/>
  <c r="I420" i="12"/>
  <c r="J420" i="12"/>
  <c r="K420" i="12"/>
  <c r="H421" i="12"/>
  <c r="I421" i="12"/>
  <c r="J421" i="12"/>
  <c r="K421" i="12"/>
  <c r="H422" i="12"/>
  <c r="I422" i="12"/>
  <c r="J422" i="12"/>
  <c r="K422" i="12"/>
  <c r="H423" i="12"/>
  <c r="I423" i="12"/>
  <c r="J423" i="12"/>
  <c r="K423" i="12"/>
  <c r="H424" i="12"/>
  <c r="I424" i="12"/>
  <c r="J424" i="12"/>
  <c r="K424" i="12"/>
  <c r="H425" i="12"/>
  <c r="I425" i="12"/>
  <c r="J425" i="12"/>
  <c r="K425" i="12"/>
  <c r="H426" i="12"/>
  <c r="I426" i="12"/>
  <c r="J426" i="12"/>
  <c r="K426" i="12"/>
  <c r="H427" i="12"/>
  <c r="I427" i="12"/>
  <c r="J427" i="12"/>
  <c r="K427" i="12"/>
  <c r="H428" i="12"/>
  <c r="I428" i="12"/>
  <c r="J428" i="12"/>
  <c r="K428" i="12"/>
  <c r="H429" i="12"/>
  <c r="I429" i="12"/>
  <c r="J429" i="12"/>
  <c r="K429" i="12"/>
  <c r="F412" i="12"/>
  <c r="F413" i="12"/>
  <c r="F414" i="12"/>
  <c r="F415" i="12"/>
  <c r="F416" i="12"/>
  <c r="G416" i="12" s="1"/>
  <c r="F417" i="12"/>
  <c r="G417" i="12" s="1"/>
  <c r="F418" i="12"/>
  <c r="G418" i="12" s="1"/>
  <c r="F419" i="12"/>
  <c r="L425" i="12" s="1"/>
  <c r="F420" i="12"/>
  <c r="F421" i="12"/>
  <c r="F422" i="12"/>
  <c r="F423" i="12"/>
  <c r="F424" i="12"/>
  <c r="F425" i="12"/>
  <c r="G425" i="12" s="1"/>
  <c r="F426" i="12"/>
  <c r="G426" i="12" s="1"/>
  <c r="F427" i="12"/>
  <c r="G427" i="12" s="1"/>
  <c r="F428" i="12"/>
  <c r="F429" i="12"/>
  <c r="G412" i="12"/>
  <c r="G413" i="12"/>
  <c r="G414" i="12"/>
  <c r="G415" i="12"/>
  <c r="G420" i="12"/>
  <c r="G421" i="12"/>
  <c r="G422" i="12"/>
  <c r="G423" i="12"/>
  <c r="G424" i="12"/>
  <c r="G428" i="12"/>
  <c r="G429" i="12"/>
  <c r="F466" i="23" l="1"/>
  <c r="F440" i="23"/>
  <c r="J481" i="23"/>
  <c r="J479" i="23"/>
  <c r="J477" i="23"/>
  <c r="J475" i="23"/>
  <c r="J473" i="23"/>
  <c r="J469" i="23"/>
  <c r="J467" i="23"/>
  <c r="J465" i="23"/>
  <c r="J461" i="23"/>
  <c r="J459" i="23"/>
  <c r="J455" i="23"/>
  <c r="J453" i="23"/>
  <c r="J451" i="23"/>
  <c r="J449" i="23"/>
  <c r="J445" i="23"/>
  <c r="J443" i="23"/>
  <c r="J441" i="23"/>
  <c r="J439" i="23"/>
  <c r="J437" i="23"/>
  <c r="J435" i="23"/>
  <c r="J433" i="23"/>
  <c r="F464" i="23"/>
  <c r="F450" i="23"/>
  <c r="F434" i="23"/>
  <c r="F474" i="23"/>
  <c r="F448" i="23"/>
  <c r="F432" i="23"/>
  <c r="J482" i="23"/>
  <c r="J478" i="23"/>
  <c r="J474" i="23"/>
  <c r="J466" i="23"/>
  <c r="J464" i="23"/>
  <c r="J462" i="23"/>
  <c r="J458" i="23"/>
  <c r="J450" i="23"/>
  <c r="J442" i="23"/>
  <c r="J436" i="23"/>
  <c r="J434" i="23"/>
  <c r="J432" i="23"/>
  <c r="J397" i="23"/>
  <c r="F409" i="23"/>
  <c r="J402" i="23"/>
  <c r="J421" i="23"/>
  <c r="F401" i="23"/>
  <c r="J419" i="23"/>
  <c r="J403" i="23"/>
  <c r="J396" i="23"/>
  <c r="F417" i="23"/>
  <c r="J413" i="23"/>
  <c r="F415" i="23"/>
  <c r="J409" i="23"/>
  <c r="J410" i="23"/>
  <c r="J429" i="23"/>
  <c r="J405" i="23"/>
  <c r="L422" i="20"/>
  <c r="L406" i="20"/>
  <c r="L423" i="20"/>
  <c r="L415" i="20"/>
  <c r="L399" i="20"/>
  <c r="L414" i="20"/>
  <c r="G401" i="20"/>
  <c r="L428" i="20"/>
  <c r="L420" i="20"/>
  <c r="L412" i="20"/>
  <c r="L404" i="20"/>
  <c r="L396" i="20"/>
  <c r="L426" i="20"/>
  <c r="L418" i="20"/>
  <c r="L410" i="20"/>
  <c r="L402" i="20"/>
  <c r="L415" i="15"/>
  <c r="L399" i="15"/>
  <c r="L426" i="15"/>
  <c r="L418" i="15"/>
  <c r="L410" i="15"/>
  <c r="L402" i="15"/>
  <c r="L423" i="15"/>
  <c r="L407" i="15"/>
  <c r="G422" i="15"/>
  <c r="L413" i="15"/>
  <c r="L416" i="15"/>
  <c r="L408" i="15"/>
  <c r="L427" i="15"/>
  <c r="L411" i="15"/>
  <c r="L395" i="15"/>
  <c r="L406" i="15"/>
  <c r="L398" i="15"/>
  <c r="L424" i="15"/>
  <c r="L419" i="15"/>
  <c r="L403" i="15"/>
  <c r="G406" i="15"/>
  <c r="L425" i="15"/>
  <c r="L417" i="15"/>
  <c r="L409" i="15"/>
  <c r="L401" i="15"/>
  <c r="L400" i="15"/>
  <c r="L396" i="15"/>
  <c r="L461" i="14"/>
  <c r="L453" i="14"/>
  <c r="L472" i="14"/>
  <c r="G457" i="14"/>
  <c r="L435" i="14"/>
  <c r="L477" i="14"/>
  <c r="L445" i="14"/>
  <c r="G465" i="14"/>
  <c r="G456" i="14"/>
  <c r="L478" i="14"/>
  <c r="L470" i="14"/>
  <c r="L462" i="14"/>
  <c r="L454" i="14"/>
  <c r="L446" i="14"/>
  <c r="L438" i="14"/>
  <c r="L430" i="14"/>
  <c r="L469" i="14"/>
  <c r="L464" i="14"/>
  <c r="L432" i="14"/>
  <c r="G433" i="14"/>
  <c r="L481" i="14"/>
  <c r="L473" i="14"/>
  <c r="L457" i="14"/>
  <c r="L449" i="14"/>
  <c r="L441" i="14"/>
  <c r="L433" i="14"/>
  <c r="L440" i="14"/>
  <c r="G473" i="14"/>
  <c r="L436" i="14"/>
  <c r="L437" i="14"/>
  <c r="G441" i="14"/>
  <c r="L431" i="14"/>
  <c r="L474" i="14"/>
  <c r="L466" i="14"/>
  <c r="L458" i="14"/>
  <c r="L450" i="14"/>
  <c r="L442" i="14"/>
  <c r="G389" i="14"/>
  <c r="L424" i="14"/>
  <c r="L416" i="14"/>
  <c r="L400" i="14"/>
  <c r="G397" i="14"/>
  <c r="L422" i="14"/>
  <c r="L414" i="14"/>
  <c r="L406" i="14"/>
  <c r="L398" i="14"/>
  <c r="L413" i="14"/>
  <c r="L405" i="14"/>
  <c r="L397" i="14"/>
  <c r="L454" i="12"/>
  <c r="L446" i="12"/>
  <c r="L477" i="12"/>
  <c r="L469" i="12"/>
  <c r="L453" i="12"/>
  <c r="G449" i="12"/>
  <c r="L480" i="12"/>
  <c r="L472" i="12"/>
  <c r="L464" i="12"/>
  <c r="L456" i="12"/>
  <c r="L448" i="12"/>
  <c r="L440" i="12"/>
  <c r="L432" i="12"/>
  <c r="L478" i="12"/>
  <c r="L438" i="12"/>
  <c r="L461" i="12"/>
  <c r="L445" i="12"/>
  <c r="L437" i="12"/>
  <c r="G473" i="12"/>
  <c r="G462" i="12"/>
  <c r="G438" i="12"/>
  <c r="L475" i="12"/>
  <c r="L467" i="12"/>
  <c r="L459" i="12"/>
  <c r="L451" i="12"/>
  <c r="L443" i="12"/>
  <c r="L435" i="12"/>
  <c r="G446" i="12"/>
  <c r="L481" i="12"/>
  <c r="G470" i="12"/>
  <c r="L476" i="12"/>
  <c r="L468" i="12"/>
  <c r="L460" i="12"/>
  <c r="L436" i="12"/>
  <c r="L430" i="12"/>
  <c r="L471" i="12"/>
  <c r="L447" i="12"/>
  <c r="L431" i="12"/>
  <c r="L473" i="12"/>
  <c r="L465" i="12"/>
  <c r="L457" i="12"/>
  <c r="L449" i="12"/>
  <c r="L441" i="12"/>
  <c r="L433" i="12"/>
  <c r="G430" i="12"/>
  <c r="L466" i="12"/>
  <c r="L429" i="12"/>
  <c r="L421" i="12"/>
  <c r="L420" i="12"/>
  <c r="G419" i="12"/>
  <c r="L422" i="12"/>
  <c r="L428" i="12"/>
  <c r="L426" i="12"/>
  <c r="G445" i="16"/>
  <c r="L480" i="16"/>
  <c r="L472" i="16"/>
  <c r="L464" i="16"/>
  <c r="L456" i="16"/>
  <c r="L448" i="16"/>
  <c r="L440" i="16"/>
  <c r="L432" i="16"/>
  <c r="L477" i="16"/>
  <c r="L475" i="16"/>
  <c r="L467" i="16"/>
  <c r="L459" i="16"/>
  <c r="L443" i="16"/>
  <c r="L435" i="16"/>
  <c r="L461" i="16"/>
  <c r="L437" i="16"/>
  <c r="G457" i="16"/>
  <c r="L430" i="16"/>
  <c r="L453" i="16"/>
  <c r="L433" i="16"/>
  <c r="L469" i="16"/>
  <c r="L476" i="16"/>
  <c r="L468" i="16"/>
  <c r="L444" i="16"/>
  <c r="L436" i="16"/>
  <c r="L445" i="16"/>
  <c r="G433" i="16"/>
  <c r="L479" i="16"/>
  <c r="L455" i="16"/>
  <c r="L447" i="16"/>
  <c r="L431" i="16"/>
  <c r="L474" i="16"/>
  <c r="L466" i="16"/>
  <c r="L458" i="16"/>
  <c r="L442" i="16"/>
  <c r="L434" i="16"/>
  <c r="L448" i="17"/>
  <c r="G472" i="17"/>
  <c r="G454" i="17"/>
  <c r="L475" i="17"/>
  <c r="L467" i="17"/>
  <c r="L459" i="17"/>
  <c r="L451" i="17"/>
  <c r="L443" i="17"/>
  <c r="L435" i="17"/>
  <c r="L472" i="17"/>
  <c r="L440" i="17"/>
  <c r="L432" i="17"/>
  <c r="G480" i="17"/>
  <c r="L470" i="17"/>
  <c r="L462" i="17"/>
  <c r="L454" i="17"/>
  <c r="L446" i="17"/>
  <c r="L438" i="17"/>
  <c r="L430" i="17"/>
  <c r="L469" i="17"/>
  <c r="L461" i="17"/>
  <c r="L453" i="17"/>
  <c r="G433" i="17"/>
  <c r="L433" i="17"/>
  <c r="L477" i="17"/>
  <c r="L445" i="17"/>
  <c r="G441" i="17"/>
  <c r="L436" i="17"/>
  <c r="G449" i="17"/>
  <c r="L479" i="17"/>
  <c r="L463" i="17"/>
  <c r="L439" i="17"/>
  <c r="L431" i="17"/>
  <c r="G430" i="17"/>
  <c r="L461" i="2"/>
  <c r="L453" i="2"/>
  <c r="G449" i="2"/>
  <c r="L480" i="2"/>
  <c r="L472" i="2"/>
  <c r="L464" i="2"/>
  <c r="L456" i="2"/>
  <c r="L448" i="2"/>
  <c r="L440" i="2"/>
  <c r="L432" i="2"/>
  <c r="L477" i="2"/>
  <c r="L469" i="2"/>
  <c r="L445" i="2"/>
  <c r="G473" i="2"/>
  <c r="G462" i="2"/>
  <c r="G438" i="2"/>
  <c r="L475" i="2"/>
  <c r="L467" i="2"/>
  <c r="L459" i="2"/>
  <c r="L451" i="2"/>
  <c r="L443" i="2"/>
  <c r="L435" i="2"/>
  <c r="L478" i="2"/>
  <c r="L470" i="2"/>
  <c r="L462" i="2"/>
  <c r="L454" i="2"/>
  <c r="L446" i="2"/>
  <c r="L438" i="2"/>
  <c r="L430" i="2"/>
  <c r="G457" i="2"/>
  <c r="G446" i="2"/>
  <c r="G433" i="2"/>
  <c r="L433" i="2"/>
  <c r="G470" i="2"/>
  <c r="L476" i="2"/>
  <c r="L468" i="2"/>
  <c r="L460" i="2"/>
  <c r="L452" i="2"/>
  <c r="L444" i="2"/>
  <c r="L436" i="2"/>
  <c r="L471" i="2"/>
  <c r="L447" i="2"/>
  <c r="L431" i="2"/>
  <c r="E426" i="24"/>
  <c r="E418" i="24"/>
  <c r="E410" i="24"/>
  <c r="E402" i="24"/>
  <c r="E425" i="24"/>
  <c r="E417" i="24"/>
  <c r="E409" i="24"/>
  <c r="E401" i="24"/>
  <c r="E416" i="24"/>
  <c r="E400" i="24"/>
  <c r="E424" i="24"/>
  <c r="E423" i="24"/>
  <c r="E422" i="24"/>
  <c r="E398" i="24"/>
  <c r="E429" i="24"/>
  <c r="E421" i="24"/>
  <c r="E413" i="24"/>
  <c r="E405" i="24"/>
  <c r="E397" i="24"/>
  <c r="E406" i="24"/>
  <c r="E428" i="24"/>
  <c r="E420" i="24"/>
  <c r="E412" i="24"/>
  <c r="E404" i="24"/>
  <c r="E396" i="24"/>
  <c r="E414" i="24"/>
  <c r="E427" i="24"/>
  <c r="E419" i="24"/>
  <c r="E411" i="24"/>
  <c r="E403" i="24"/>
  <c r="E395" i="24"/>
  <c r="L461" i="19"/>
  <c r="L453" i="19"/>
  <c r="G449" i="19"/>
  <c r="L440" i="19"/>
  <c r="L432" i="19"/>
  <c r="L469" i="19"/>
  <c r="L475" i="19"/>
  <c r="L467" i="19"/>
  <c r="L459" i="19"/>
  <c r="L451" i="19"/>
  <c r="L443" i="19"/>
  <c r="L435" i="19"/>
  <c r="G457" i="19"/>
  <c r="L430" i="19"/>
  <c r="L445" i="19"/>
  <c r="G433" i="19"/>
  <c r="L433" i="19"/>
  <c r="L477" i="19"/>
  <c r="G465" i="19"/>
  <c r="L436" i="19"/>
  <c r="L437" i="19"/>
  <c r="L479" i="19"/>
  <c r="L447" i="19"/>
  <c r="L431" i="19"/>
  <c r="L474" i="19"/>
  <c r="L466" i="19"/>
  <c r="L458" i="19"/>
  <c r="L450" i="19"/>
  <c r="L442" i="19"/>
  <c r="E415" i="24"/>
  <c r="E407" i="24"/>
  <c r="E399" i="24"/>
  <c r="E408" i="24"/>
  <c r="J428" i="23"/>
  <c r="J422" i="23"/>
  <c r="J420" i="23"/>
  <c r="J418" i="23"/>
  <c r="J416" i="23"/>
  <c r="J414" i="23"/>
  <c r="J412" i="23"/>
  <c r="J406" i="23"/>
  <c r="J404" i="23"/>
  <c r="J398" i="23"/>
  <c r="J424" i="23"/>
  <c r="F400" i="23"/>
  <c r="J400" i="23"/>
  <c r="J427" i="23"/>
  <c r="J425" i="23"/>
  <c r="J417" i="23"/>
  <c r="J411" i="23"/>
  <c r="J401" i="23"/>
  <c r="J395" i="23"/>
  <c r="J408" i="23"/>
  <c r="J426" i="23"/>
  <c r="L423" i="14"/>
  <c r="L415" i="14"/>
  <c r="L407" i="14"/>
  <c r="L399" i="14"/>
  <c r="L426" i="14"/>
  <c r="L418" i="14"/>
  <c r="L410" i="14"/>
  <c r="L402" i="14"/>
  <c r="L428" i="14"/>
  <c r="L412" i="14"/>
  <c r="L396" i="14"/>
  <c r="L408" i="14"/>
  <c r="G399" i="14"/>
  <c r="L419" i="14"/>
  <c r="L395" i="14"/>
  <c r="L404" i="14"/>
  <c r="L429" i="14"/>
  <c r="L420" i="14"/>
  <c r="L421" i="14"/>
  <c r="L425" i="14"/>
  <c r="L417" i="14"/>
  <c r="L409" i="14"/>
  <c r="L401" i="14"/>
  <c r="L419" i="12"/>
  <c r="L423" i="12"/>
  <c r="L418" i="12"/>
  <c r="L427" i="12"/>
  <c r="L424" i="12"/>
  <c r="H412" i="16"/>
  <c r="I412" i="16"/>
  <c r="J412" i="16"/>
  <c r="K412" i="16"/>
  <c r="H413" i="16"/>
  <c r="I413" i="16"/>
  <c r="J413" i="16"/>
  <c r="K413" i="16"/>
  <c r="H414" i="16"/>
  <c r="I414" i="16"/>
  <c r="J414" i="16"/>
  <c r="K414" i="16"/>
  <c r="H415" i="16"/>
  <c r="I415" i="16"/>
  <c r="J415" i="16"/>
  <c r="K415" i="16"/>
  <c r="H416" i="16"/>
  <c r="I416" i="16"/>
  <c r="J416" i="16"/>
  <c r="K416" i="16"/>
  <c r="H417" i="16"/>
  <c r="I417" i="16"/>
  <c r="J417" i="16"/>
  <c r="K417" i="16"/>
  <c r="H418" i="16"/>
  <c r="I418" i="16"/>
  <c r="J418" i="16"/>
  <c r="K418" i="16"/>
  <c r="H419" i="16"/>
  <c r="I419" i="16"/>
  <c r="J419" i="16"/>
  <c r="K419" i="16"/>
  <c r="H420" i="16"/>
  <c r="I420" i="16"/>
  <c r="J420" i="16"/>
  <c r="K420" i="16"/>
  <c r="H421" i="16"/>
  <c r="I421" i="16"/>
  <c r="J421" i="16"/>
  <c r="K421" i="16"/>
  <c r="H422" i="16"/>
  <c r="I422" i="16"/>
  <c r="J422" i="16"/>
  <c r="K422" i="16"/>
  <c r="H423" i="16"/>
  <c r="I423" i="16"/>
  <c r="J423" i="16"/>
  <c r="K423" i="16"/>
  <c r="H424" i="16"/>
  <c r="I424" i="16"/>
  <c r="J424" i="16"/>
  <c r="K424" i="16"/>
  <c r="H425" i="16"/>
  <c r="I425" i="16"/>
  <c r="J425" i="16"/>
  <c r="K425" i="16"/>
  <c r="H426" i="16"/>
  <c r="I426" i="16"/>
  <c r="J426" i="16"/>
  <c r="K426" i="16"/>
  <c r="H427" i="16"/>
  <c r="I427" i="16"/>
  <c r="J427" i="16"/>
  <c r="K427" i="16"/>
  <c r="H428" i="16"/>
  <c r="I428" i="16"/>
  <c r="J428" i="16"/>
  <c r="K428" i="16"/>
  <c r="H429" i="16"/>
  <c r="I429" i="16"/>
  <c r="J429" i="16"/>
  <c r="K429" i="16"/>
  <c r="F412" i="16"/>
  <c r="G412" i="16" s="1"/>
  <c r="F413" i="16"/>
  <c r="G413" i="16" s="1"/>
  <c r="F414" i="16"/>
  <c r="G414" i="16" s="1"/>
  <c r="F415" i="16"/>
  <c r="G415" i="16" s="1"/>
  <c r="F416" i="16"/>
  <c r="F417" i="16"/>
  <c r="F418" i="16"/>
  <c r="G418" i="16" s="1"/>
  <c r="F419" i="16"/>
  <c r="G419" i="16" s="1"/>
  <c r="F420" i="16"/>
  <c r="F421" i="16"/>
  <c r="G421" i="16" s="1"/>
  <c r="F422" i="16"/>
  <c r="F423" i="16"/>
  <c r="F424" i="16"/>
  <c r="F425" i="16"/>
  <c r="F426" i="16"/>
  <c r="G426" i="16" s="1"/>
  <c r="F427" i="16"/>
  <c r="G427" i="16" s="1"/>
  <c r="F428" i="16"/>
  <c r="G428" i="16" s="1"/>
  <c r="F429" i="16"/>
  <c r="G429" i="16" s="1"/>
  <c r="G422" i="16"/>
  <c r="G423" i="16"/>
  <c r="G425" i="16"/>
  <c r="H412" i="17"/>
  <c r="I412" i="17"/>
  <c r="J412" i="17"/>
  <c r="K412" i="17"/>
  <c r="H413" i="17"/>
  <c r="I413" i="17"/>
  <c r="J413" i="17"/>
  <c r="K413" i="17"/>
  <c r="H414" i="17"/>
  <c r="I414" i="17"/>
  <c r="J414" i="17"/>
  <c r="K414" i="17"/>
  <c r="H415" i="17"/>
  <c r="I415" i="17"/>
  <c r="J415" i="17"/>
  <c r="K415" i="17"/>
  <c r="H416" i="17"/>
  <c r="I416" i="17"/>
  <c r="J416" i="17"/>
  <c r="K416" i="17"/>
  <c r="H417" i="17"/>
  <c r="I417" i="17"/>
  <c r="J417" i="17"/>
  <c r="K417" i="17"/>
  <c r="H418" i="17"/>
  <c r="I418" i="17"/>
  <c r="J418" i="17"/>
  <c r="K418" i="17"/>
  <c r="H419" i="17"/>
  <c r="I419" i="17"/>
  <c r="J419" i="17"/>
  <c r="K419" i="17"/>
  <c r="H420" i="17"/>
  <c r="I420" i="17"/>
  <c r="J420" i="17"/>
  <c r="K420" i="17"/>
  <c r="H421" i="17"/>
  <c r="I421" i="17"/>
  <c r="J421" i="17"/>
  <c r="K421" i="17"/>
  <c r="H422" i="17"/>
  <c r="I422" i="17"/>
  <c r="J422" i="17"/>
  <c r="K422" i="17"/>
  <c r="H423" i="17"/>
  <c r="I423" i="17"/>
  <c r="J423" i="17"/>
  <c r="K423" i="17"/>
  <c r="H424" i="17"/>
  <c r="I424" i="17"/>
  <c r="J424" i="17"/>
  <c r="K424" i="17"/>
  <c r="H425" i="17"/>
  <c r="I425" i="17"/>
  <c r="J425" i="17"/>
  <c r="K425" i="17"/>
  <c r="H426" i="17"/>
  <c r="I426" i="17"/>
  <c r="J426" i="17"/>
  <c r="K426" i="17"/>
  <c r="H427" i="17"/>
  <c r="I427" i="17"/>
  <c r="J427" i="17"/>
  <c r="K427" i="17"/>
  <c r="H428" i="17"/>
  <c r="I428" i="17"/>
  <c r="J428" i="17"/>
  <c r="K428" i="17"/>
  <c r="H429" i="17"/>
  <c r="I429" i="17"/>
  <c r="J429" i="17"/>
  <c r="K429" i="17"/>
  <c r="F412" i="17"/>
  <c r="F413" i="17"/>
  <c r="G413" i="17" s="1"/>
  <c r="F414" i="17"/>
  <c r="G414" i="17" s="1"/>
  <c r="F415" i="17"/>
  <c r="F416" i="17"/>
  <c r="F417" i="17"/>
  <c r="G417" i="17" s="1"/>
  <c r="F418" i="17"/>
  <c r="G418" i="17" s="1"/>
  <c r="F419" i="17"/>
  <c r="F420" i="17"/>
  <c r="G420" i="17" s="1"/>
  <c r="F421" i="17"/>
  <c r="G421" i="17" s="1"/>
  <c r="F422" i="17"/>
  <c r="G422" i="17" s="1"/>
  <c r="F423" i="17"/>
  <c r="G423" i="17" s="1"/>
  <c r="F424" i="17"/>
  <c r="G424" i="17" s="1"/>
  <c r="F425" i="17"/>
  <c r="G425" i="17" s="1"/>
  <c r="F426" i="17"/>
  <c r="G426" i="17" s="1"/>
  <c r="F427" i="17"/>
  <c r="F428" i="17"/>
  <c r="G428" i="17" s="1"/>
  <c r="F429" i="17"/>
  <c r="G429" i="17" s="1"/>
  <c r="G412" i="17"/>
  <c r="G415" i="17"/>
  <c r="G419" i="17"/>
  <c r="G427" i="17"/>
  <c r="H412" i="2"/>
  <c r="I412" i="2"/>
  <c r="J412" i="2"/>
  <c r="K412" i="2"/>
  <c r="H413" i="2"/>
  <c r="I413" i="2"/>
  <c r="J413" i="2"/>
  <c r="K413" i="2"/>
  <c r="H414" i="2"/>
  <c r="I414" i="2"/>
  <c r="J414" i="2"/>
  <c r="K414" i="2"/>
  <c r="H415" i="2"/>
  <c r="I415" i="2"/>
  <c r="J415" i="2"/>
  <c r="K415" i="2"/>
  <c r="H416" i="2"/>
  <c r="I416" i="2"/>
  <c r="J416" i="2"/>
  <c r="K416" i="2"/>
  <c r="H417" i="2"/>
  <c r="I417" i="2"/>
  <c r="J417" i="2"/>
  <c r="K417" i="2"/>
  <c r="H418" i="2"/>
  <c r="I418" i="2"/>
  <c r="J418" i="2"/>
  <c r="K418" i="2"/>
  <c r="H419" i="2"/>
  <c r="I419" i="2"/>
  <c r="J419" i="2"/>
  <c r="K419" i="2"/>
  <c r="H420" i="2"/>
  <c r="I420" i="2"/>
  <c r="J420" i="2"/>
  <c r="K420" i="2"/>
  <c r="H421" i="2"/>
  <c r="I421" i="2"/>
  <c r="J421" i="2"/>
  <c r="K421" i="2"/>
  <c r="H422" i="2"/>
  <c r="I422" i="2"/>
  <c r="J422" i="2"/>
  <c r="K422" i="2"/>
  <c r="H423" i="2"/>
  <c r="I423" i="2"/>
  <c r="J423" i="2"/>
  <c r="K423" i="2"/>
  <c r="H424" i="2"/>
  <c r="I424" i="2"/>
  <c r="J424" i="2"/>
  <c r="K424" i="2"/>
  <c r="H425" i="2"/>
  <c r="I425" i="2"/>
  <c r="J425" i="2"/>
  <c r="K425" i="2"/>
  <c r="H426" i="2"/>
  <c r="I426" i="2"/>
  <c r="J426" i="2"/>
  <c r="K426" i="2"/>
  <c r="H427" i="2"/>
  <c r="I427" i="2"/>
  <c r="J427" i="2"/>
  <c r="K427" i="2"/>
  <c r="H428" i="2"/>
  <c r="I428" i="2"/>
  <c r="J428" i="2"/>
  <c r="K428" i="2"/>
  <c r="H429" i="2"/>
  <c r="I429" i="2"/>
  <c r="J429" i="2"/>
  <c r="K429" i="2"/>
  <c r="F412" i="2"/>
  <c r="G412" i="2" s="1"/>
  <c r="F413" i="2"/>
  <c r="L419" i="2" s="1"/>
  <c r="F414" i="2"/>
  <c r="F415" i="2"/>
  <c r="F416" i="2"/>
  <c r="G416" i="2" s="1"/>
  <c r="F417" i="2"/>
  <c r="F418" i="2"/>
  <c r="G418" i="2" s="1"/>
  <c r="F419" i="2"/>
  <c r="G419" i="2" s="1"/>
  <c r="F420" i="2"/>
  <c r="G420" i="2" s="1"/>
  <c r="F421" i="2"/>
  <c r="L427" i="2" s="1"/>
  <c r="F422" i="2"/>
  <c r="F423" i="2"/>
  <c r="F424" i="2"/>
  <c r="G424" i="2" s="1"/>
  <c r="F425" i="2"/>
  <c r="F426" i="2"/>
  <c r="G426" i="2" s="1"/>
  <c r="F427" i="2"/>
  <c r="G427" i="2" s="1"/>
  <c r="F428" i="2"/>
  <c r="G428" i="2" s="1"/>
  <c r="F429" i="2"/>
  <c r="G429" i="2" s="1"/>
  <c r="G414" i="2"/>
  <c r="G415" i="2"/>
  <c r="G417" i="2"/>
  <c r="G422" i="2"/>
  <c r="G423" i="2"/>
  <c r="G425" i="2"/>
  <c r="H412" i="18"/>
  <c r="I412" i="18"/>
  <c r="J412" i="18"/>
  <c r="K412" i="18"/>
  <c r="H413" i="18"/>
  <c r="I413" i="18"/>
  <c r="J413" i="18"/>
  <c r="K413" i="18"/>
  <c r="H414" i="18"/>
  <c r="I414" i="18"/>
  <c r="J414" i="18"/>
  <c r="K414" i="18"/>
  <c r="H415" i="18"/>
  <c r="I415" i="18"/>
  <c r="J415" i="18"/>
  <c r="K415" i="18"/>
  <c r="H416" i="18"/>
  <c r="I416" i="18"/>
  <c r="J416" i="18"/>
  <c r="K416" i="18"/>
  <c r="H417" i="18"/>
  <c r="I417" i="18"/>
  <c r="J417" i="18"/>
  <c r="K417" i="18"/>
  <c r="H418" i="18"/>
  <c r="I418" i="18"/>
  <c r="J418" i="18"/>
  <c r="K418" i="18"/>
  <c r="H419" i="18"/>
  <c r="I419" i="18"/>
  <c r="J419" i="18"/>
  <c r="K419" i="18"/>
  <c r="H420" i="18"/>
  <c r="I420" i="18"/>
  <c r="J420" i="18"/>
  <c r="K420" i="18"/>
  <c r="H421" i="18"/>
  <c r="I421" i="18"/>
  <c r="J421" i="18"/>
  <c r="K421" i="18"/>
  <c r="H422" i="18"/>
  <c r="I422" i="18"/>
  <c r="J422" i="18"/>
  <c r="K422" i="18"/>
  <c r="H423" i="18"/>
  <c r="I423" i="18"/>
  <c r="J423" i="18"/>
  <c r="K423" i="18"/>
  <c r="H424" i="18"/>
  <c r="I424" i="18"/>
  <c r="J424" i="18"/>
  <c r="K424" i="18"/>
  <c r="H425" i="18"/>
  <c r="I425" i="18"/>
  <c r="J425" i="18"/>
  <c r="K425" i="18"/>
  <c r="H426" i="18"/>
  <c r="I426" i="18"/>
  <c r="J426" i="18"/>
  <c r="K426" i="18"/>
  <c r="H427" i="18"/>
  <c r="I427" i="18"/>
  <c r="J427" i="18"/>
  <c r="K427" i="18"/>
  <c r="H428" i="18"/>
  <c r="I428" i="18"/>
  <c r="J428" i="18"/>
  <c r="K428" i="18"/>
  <c r="H429" i="18"/>
  <c r="I429" i="18"/>
  <c r="J429" i="18"/>
  <c r="K429" i="18"/>
  <c r="F412" i="18"/>
  <c r="G412" i="18" s="1"/>
  <c r="F413" i="18"/>
  <c r="G413" i="18" s="1"/>
  <c r="F414" i="18"/>
  <c r="F415" i="18"/>
  <c r="F416" i="18"/>
  <c r="F417" i="18"/>
  <c r="G417" i="18" s="1"/>
  <c r="F418" i="18"/>
  <c r="G418" i="18" s="1"/>
  <c r="F419" i="18"/>
  <c r="L425" i="18" s="1"/>
  <c r="F420" i="18"/>
  <c r="G420" i="18" s="1"/>
  <c r="F421" i="18"/>
  <c r="G421" i="18" s="1"/>
  <c r="F422" i="18"/>
  <c r="G422" i="18" s="1"/>
  <c r="F423" i="18"/>
  <c r="F424" i="18"/>
  <c r="G424" i="18" s="1"/>
  <c r="F425" i="18"/>
  <c r="G425" i="18" s="1"/>
  <c r="F426" i="18"/>
  <c r="G426" i="18" s="1"/>
  <c r="F427" i="18"/>
  <c r="G427" i="18" s="1"/>
  <c r="F428" i="18"/>
  <c r="G428" i="18" s="1"/>
  <c r="F429" i="18"/>
  <c r="G429" i="18" s="1"/>
  <c r="G414" i="18"/>
  <c r="G415" i="18"/>
  <c r="G423" i="18"/>
  <c r="G413" i="21"/>
  <c r="G417" i="21"/>
  <c r="G418" i="21"/>
  <c r="G419" i="21"/>
  <c r="G425" i="21"/>
  <c r="G426" i="21"/>
  <c r="G427" i="21"/>
  <c r="G412" i="21"/>
  <c r="G414" i="21"/>
  <c r="G415" i="21"/>
  <c r="G416" i="21"/>
  <c r="G420" i="21"/>
  <c r="G421" i="21"/>
  <c r="G422" i="21"/>
  <c r="G423" i="21"/>
  <c r="G424" i="21"/>
  <c r="G428" i="21"/>
  <c r="G429" i="21"/>
  <c r="H412" i="19"/>
  <c r="I412" i="19"/>
  <c r="J412" i="19"/>
  <c r="K412" i="19"/>
  <c r="H413" i="19"/>
  <c r="I413" i="19"/>
  <c r="J413" i="19"/>
  <c r="K413" i="19"/>
  <c r="H414" i="19"/>
  <c r="I414" i="19"/>
  <c r="J414" i="19"/>
  <c r="K414" i="19"/>
  <c r="H415" i="19"/>
  <c r="I415" i="19"/>
  <c r="J415" i="19"/>
  <c r="K415" i="19"/>
  <c r="H416" i="19"/>
  <c r="I416" i="19"/>
  <c r="J416" i="19"/>
  <c r="K416" i="19"/>
  <c r="H417" i="19"/>
  <c r="I417" i="19"/>
  <c r="J417" i="19"/>
  <c r="K417" i="19"/>
  <c r="H418" i="19"/>
  <c r="I418" i="19"/>
  <c r="J418" i="19"/>
  <c r="K418" i="19"/>
  <c r="H419" i="19"/>
  <c r="I419" i="19"/>
  <c r="J419" i="19"/>
  <c r="K419" i="19"/>
  <c r="H420" i="19"/>
  <c r="I420" i="19"/>
  <c r="J420" i="19"/>
  <c r="K420" i="19"/>
  <c r="H421" i="19"/>
  <c r="I421" i="19"/>
  <c r="J421" i="19"/>
  <c r="K421" i="19"/>
  <c r="H422" i="19"/>
  <c r="I422" i="19"/>
  <c r="J422" i="19"/>
  <c r="K422" i="19"/>
  <c r="H423" i="19"/>
  <c r="I423" i="19"/>
  <c r="J423" i="19"/>
  <c r="K423" i="19"/>
  <c r="H424" i="19"/>
  <c r="I424" i="19"/>
  <c r="J424" i="19"/>
  <c r="K424" i="19"/>
  <c r="H425" i="19"/>
  <c r="I425" i="19"/>
  <c r="J425" i="19"/>
  <c r="K425" i="19"/>
  <c r="H426" i="19"/>
  <c r="I426" i="19"/>
  <c r="J426" i="19"/>
  <c r="K426" i="19"/>
  <c r="H427" i="19"/>
  <c r="I427" i="19"/>
  <c r="J427" i="19"/>
  <c r="K427" i="19"/>
  <c r="H428" i="19"/>
  <c r="I428" i="19"/>
  <c r="J428" i="19"/>
  <c r="K428" i="19"/>
  <c r="H429" i="19"/>
  <c r="I429" i="19"/>
  <c r="J429" i="19"/>
  <c r="K429" i="19"/>
  <c r="F412" i="19"/>
  <c r="F413" i="19"/>
  <c r="F414" i="19"/>
  <c r="G414" i="19" s="1"/>
  <c r="F415" i="19"/>
  <c r="F416" i="19"/>
  <c r="F417" i="19"/>
  <c r="G417" i="19" s="1"/>
  <c r="F418" i="19"/>
  <c r="F419" i="19"/>
  <c r="F420" i="19"/>
  <c r="F421" i="19"/>
  <c r="F422" i="19"/>
  <c r="F423" i="19"/>
  <c r="F424" i="19"/>
  <c r="F425" i="19"/>
  <c r="G425" i="19" s="1"/>
  <c r="F426" i="19"/>
  <c r="F427" i="19"/>
  <c r="F428" i="19"/>
  <c r="F429" i="19"/>
  <c r="G412" i="19"/>
  <c r="G415" i="19"/>
  <c r="G418" i="19"/>
  <c r="G420" i="19"/>
  <c r="G422" i="19"/>
  <c r="G423" i="19"/>
  <c r="G428" i="19"/>
  <c r="L423" i="16" l="1"/>
  <c r="L429" i="16"/>
  <c r="D426" i="24"/>
  <c r="L421" i="16"/>
  <c r="G417" i="16"/>
  <c r="L428" i="16"/>
  <c r="L426" i="16"/>
  <c r="L427" i="16"/>
  <c r="L422" i="17"/>
  <c r="L421" i="17"/>
  <c r="G413" i="2"/>
  <c r="L428" i="2"/>
  <c r="L420" i="2"/>
  <c r="G421" i="2"/>
  <c r="L423" i="2"/>
  <c r="L429" i="2"/>
  <c r="L421" i="2"/>
  <c r="G419" i="18"/>
  <c r="L421" i="18"/>
  <c r="L420" i="18"/>
  <c r="L429" i="18"/>
  <c r="D428" i="24"/>
  <c r="G424" i="19"/>
  <c r="D424" i="24"/>
  <c r="L422" i="19"/>
  <c r="L429" i="19"/>
  <c r="L421" i="19"/>
  <c r="D425" i="24"/>
  <c r="L420" i="19"/>
  <c r="L428" i="19"/>
  <c r="G426" i="19"/>
  <c r="G429" i="19"/>
  <c r="D429" i="24"/>
  <c r="G421" i="19"/>
  <c r="G413" i="19"/>
  <c r="L426" i="19"/>
  <c r="G427" i="19"/>
  <c r="D427" i="24"/>
  <c r="G419" i="19"/>
  <c r="L424" i="19"/>
  <c r="L424" i="16"/>
  <c r="G420" i="16"/>
  <c r="L419" i="16"/>
  <c r="L422" i="16"/>
  <c r="L420" i="16"/>
  <c r="G416" i="16"/>
  <c r="L425" i="16"/>
  <c r="G424" i="16"/>
  <c r="L418" i="16"/>
  <c r="L419" i="17"/>
  <c r="G416" i="17"/>
  <c r="L428" i="17"/>
  <c r="L420" i="17"/>
  <c r="L425" i="17"/>
  <c r="L423" i="17"/>
  <c r="L426" i="17"/>
  <c r="L418" i="17"/>
  <c r="L429" i="17"/>
  <c r="L427" i="17"/>
  <c r="L424" i="17"/>
  <c r="L425" i="2"/>
  <c r="L422" i="2"/>
  <c r="L426" i="2"/>
  <c r="L418" i="2"/>
  <c r="L424" i="2"/>
  <c r="L427" i="18"/>
  <c r="L428" i="18"/>
  <c r="L423" i="18"/>
  <c r="L419" i="18"/>
  <c r="L426" i="18"/>
  <c r="L418" i="18"/>
  <c r="G416" i="18"/>
  <c r="L422" i="18"/>
  <c r="L424" i="18"/>
  <c r="G416" i="19"/>
  <c r="L427" i="19"/>
  <c r="L419" i="19"/>
  <c r="L425" i="19"/>
  <c r="L423" i="19"/>
  <c r="L418" i="19"/>
  <c r="H389" i="12"/>
  <c r="I389" i="12"/>
  <c r="J389" i="12"/>
  <c r="K389" i="12"/>
  <c r="H390" i="12"/>
  <c r="I390" i="12"/>
  <c r="J390" i="12"/>
  <c r="K390" i="12"/>
  <c r="H391" i="12"/>
  <c r="I391" i="12"/>
  <c r="J391" i="12"/>
  <c r="K391" i="12"/>
  <c r="H392" i="12"/>
  <c r="I392" i="12"/>
  <c r="J392" i="12"/>
  <c r="K392" i="12"/>
  <c r="H393" i="12"/>
  <c r="I393" i="12"/>
  <c r="J393" i="12"/>
  <c r="K393" i="12"/>
  <c r="H394" i="12"/>
  <c r="I394" i="12"/>
  <c r="J394" i="12"/>
  <c r="K394" i="12"/>
  <c r="H395" i="12"/>
  <c r="I395" i="12"/>
  <c r="J395" i="12"/>
  <c r="K395" i="12"/>
  <c r="H396" i="12"/>
  <c r="I396" i="12"/>
  <c r="J396" i="12"/>
  <c r="K396" i="12"/>
  <c r="H397" i="12"/>
  <c r="I397" i="12"/>
  <c r="J397" i="12"/>
  <c r="K397" i="12"/>
  <c r="H398" i="12"/>
  <c r="I398" i="12"/>
  <c r="J398" i="12"/>
  <c r="K398" i="12"/>
  <c r="H399" i="12"/>
  <c r="I399" i="12"/>
  <c r="J399" i="12"/>
  <c r="K399" i="12"/>
  <c r="H400" i="12"/>
  <c r="I400" i="12"/>
  <c r="J400" i="12"/>
  <c r="K400" i="12"/>
  <c r="H401" i="12"/>
  <c r="I401" i="12"/>
  <c r="J401" i="12"/>
  <c r="K401" i="12"/>
  <c r="H402" i="12"/>
  <c r="I402" i="12"/>
  <c r="J402" i="12"/>
  <c r="K402" i="12"/>
  <c r="H403" i="12"/>
  <c r="I403" i="12"/>
  <c r="J403" i="12"/>
  <c r="K403" i="12"/>
  <c r="H404" i="12"/>
  <c r="I404" i="12"/>
  <c r="J404" i="12"/>
  <c r="K404" i="12"/>
  <c r="H405" i="12"/>
  <c r="I405" i="12"/>
  <c r="J405" i="12"/>
  <c r="K405" i="12"/>
  <c r="H406" i="12"/>
  <c r="I406" i="12"/>
  <c r="J406" i="12"/>
  <c r="K406" i="12"/>
  <c r="H407" i="12"/>
  <c r="I407" i="12"/>
  <c r="J407" i="12"/>
  <c r="K407" i="12"/>
  <c r="H408" i="12"/>
  <c r="I408" i="12"/>
  <c r="J408" i="12"/>
  <c r="K408" i="12"/>
  <c r="H409" i="12"/>
  <c r="I409" i="12"/>
  <c r="J409" i="12"/>
  <c r="K409" i="12"/>
  <c r="H410" i="12"/>
  <c r="I410" i="12"/>
  <c r="J410" i="12"/>
  <c r="K410" i="12"/>
  <c r="H411" i="12"/>
  <c r="I411" i="12"/>
  <c r="J411" i="12"/>
  <c r="K411" i="12"/>
  <c r="F389" i="12"/>
  <c r="F390" i="12"/>
  <c r="L396" i="12" s="1"/>
  <c r="F391" i="12"/>
  <c r="F392" i="12"/>
  <c r="F393" i="12"/>
  <c r="F394" i="12"/>
  <c r="G394" i="12" s="1"/>
  <c r="F395" i="12"/>
  <c r="F396" i="12"/>
  <c r="G396" i="12" s="1"/>
  <c r="F397" i="12"/>
  <c r="F398" i="12"/>
  <c r="F399" i="12"/>
  <c r="F400" i="12"/>
  <c r="G400" i="12" s="1"/>
  <c r="F401" i="12"/>
  <c r="F402" i="12"/>
  <c r="F403" i="12"/>
  <c r="F404" i="12"/>
  <c r="G404" i="12" s="1"/>
  <c r="F405" i="12"/>
  <c r="F406" i="12"/>
  <c r="L412" i="12" s="1"/>
  <c r="F407" i="12"/>
  <c r="F408" i="12"/>
  <c r="F409" i="12"/>
  <c r="F410" i="12"/>
  <c r="F411" i="12"/>
  <c r="L417" i="12" s="1"/>
  <c r="G389" i="12"/>
  <c r="G391" i="12"/>
  <c r="G393" i="12"/>
  <c r="G395" i="12"/>
  <c r="G397" i="12"/>
  <c r="G399" i="12"/>
  <c r="G401" i="12"/>
  <c r="G403" i="12"/>
  <c r="G405" i="12"/>
  <c r="G406" i="12"/>
  <c r="G407" i="12"/>
  <c r="G409" i="12"/>
  <c r="G411" i="12"/>
  <c r="H389" i="16"/>
  <c r="I389" i="16"/>
  <c r="J389" i="16"/>
  <c r="K389" i="16"/>
  <c r="H390" i="16"/>
  <c r="I390" i="16"/>
  <c r="J390" i="16"/>
  <c r="K390" i="16"/>
  <c r="H391" i="16"/>
  <c r="I391" i="16"/>
  <c r="J391" i="16"/>
  <c r="K391" i="16"/>
  <c r="H392" i="16"/>
  <c r="I392" i="16"/>
  <c r="J392" i="16"/>
  <c r="K392" i="16"/>
  <c r="H393" i="16"/>
  <c r="I393" i="16"/>
  <c r="J393" i="16"/>
  <c r="K393" i="16"/>
  <c r="H394" i="16"/>
  <c r="I394" i="16"/>
  <c r="J394" i="16"/>
  <c r="K394" i="16"/>
  <c r="H395" i="16"/>
  <c r="I395" i="16"/>
  <c r="J395" i="16"/>
  <c r="K395" i="16"/>
  <c r="H396" i="16"/>
  <c r="I396" i="16"/>
  <c r="J396" i="16"/>
  <c r="K396" i="16"/>
  <c r="H397" i="16"/>
  <c r="I397" i="16"/>
  <c r="J397" i="16"/>
  <c r="K397" i="16"/>
  <c r="H398" i="16"/>
  <c r="I398" i="16"/>
  <c r="J398" i="16"/>
  <c r="K398" i="16"/>
  <c r="H399" i="16"/>
  <c r="I399" i="16"/>
  <c r="J399" i="16"/>
  <c r="K399" i="16"/>
  <c r="H400" i="16"/>
  <c r="I400" i="16"/>
  <c r="J400" i="16"/>
  <c r="K400" i="16"/>
  <c r="H401" i="16"/>
  <c r="I401" i="16"/>
  <c r="J401" i="16"/>
  <c r="K401" i="16"/>
  <c r="H402" i="16"/>
  <c r="I402" i="16"/>
  <c r="J402" i="16"/>
  <c r="K402" i="16"/>
  <c r="H403" i="16"/>
  <c r="I403" i="16"/>
  <c r="J403" i="16"/>
  <c r="K403" i="16"/>
  <c r="H404" i="16"/>
  <c r="I404" i="16"/>
  <c r="J404" i="16"/>
  <c r="K404" i="16"/>
  <c r="H405" i="16"/>
  <c r="I405" i="16"/>
  <c r="J405" i="16"/>
  <c r="K405" i="16"/>
  <c r="H406" i="16"/>
  <c r="I406" i="16"/>
  <c r="J406" i="16"/>
  <c r="K406" i="16"/>
  <c r="H407" i="16"/>
  <c r="I407" i="16"/>
  <c r="J407" i="16"/>
  <c r="K407" i="16"/>
  <c r="H408" i="16"/>
  <c r="I408" i="16"/>
  <c r="J408" i="16"/>
  <c r="K408" i="16"/>
  <c r="H409" i="16"/>
  <c r="I409" i="16"/>
  <c r="J409" i="16"/>
  <c r="K409" i="16"/>
  <c r="H410" i="16"/>
  <c r="I410" i="16"/>
  <c r="J410" i="16"/>
  <c r="K410" i="16"/>
  <c r="H411" i="16"/>
  <c r="I411" i="16"/>
  <c r="J411" i="16"/>
  <c r="K411" i="16"/>
  <c r="F389" i="16"/>
  <c r="G389" i="16" s="1"/>
  <c r="F390" i="16"/>
  <c r="G390" i="16" s="1"/>
  <c r="F391" i="16"/>
  <c r="G391" i="16" s="1"/>
  <c r="F392" i="16"/>
  <c r="G392" i="16" s="1"/>
  <c r="F393" i="16"/>
  <c r="G393" i="16" s="1"/>
  <c r="F394" i="16"/>
  <c r="G394" i="16" s="1"/>
  <c r="F395" i="16"/>
  <c r="G395" i="16" s="1"/>
  <c r="F396" i="16"/>
  <c r="G396" i="16" s="1"/>
  <c r="F397" i="16"/>
  <c r="G397" i="16" s="1"/>
  <c r="F398" i="16"/>
  <c r="F399" i="16"/>
  <c r="F400" i="16"/>
  <c r="G400" i="16" s="1"/>
  <c r="F401" i="16"/>
  <c r="G401" i="16" s="1"/>
  <c r="F402" i="16"/>
  <c r="G402" i="16" s="1"/>
  <c r="F403" i="16"/>
  <c r="G403" i="16" s="1"/>
  <c r="F404" i="16"/>
  <c r="G404" i="16" s="1"/>
  <c r="F405" i="16"/>
  <c r="G405" i="16" s="1"/>
  <c r="F406" i="16"/>
  <c r="G406" i="16" s="1"/>
  <c r="F407" i="16"/>
  <c r="G407" i="16" s="1"/>
  <c r="F408" i="16"/>
  <c r="G408" i="16" s="1"/>
  <c r="F409" i="16"/>
  <c r="L415" i="16" s="1"/>
  <c r="F410" i="16"/>
  <c r="G410" i="16" s="1"/>
  <c r="F411" i="16"/>
  <c r="G411" i="16" s="1"/>
  <c r="G398" i="16"/>
  <c r="G399" i="16"/>
  <c r="H389" i="17"/>
  <c r="I389" i="17"/>
  <c r="J389" i="17"/>
  <c r="K389" i="17"/>
  <c r="H390" i="17"/>
  <c r="I390" i="17"/>
  <c r="J390" i="17"/>
  <c r="K390" i="17"/>
  <c r="H391" i="17"/>
  <c r="I391" i="17"/>
  <c r="J391" i="17"/>
  <c r="K391" i="17"/>
  <c r="H392" i="17"/>
  <c r="I392" i="17"/>
  <c r="J392" i="17"/>
  <c r="K392" i="17"/>
  <c r="H393" i="17"/>
  <c r="I393" i="17"/>
  <c r="J393" i="17"/>
  <c r="K393" i="17"/>
  <c r="H394" i="17"/>
  <c r="I394" i="17"/>
  <c r="J394" i="17"/>
  <c r="K394" i="17"/>
  <c r="H395" i="17"/>
  <c r="I395" i="17"/>
  <c r="J395" i="17"/>
  <c r="K395" i="17"/>
  <c r="H396" i="17"/>
  <c r="I396" i="17"/>
  <c r="J396" i="17"/>
  <c r="K396" i="17"/>
  <c r="H397" i="17"/>
  <c r="I397" i="17"/>
  <c r="J397" i="17"/>
  <c r="K397" i="17"/>
  <c r="H398" i="17"/>
  <c r="I398" i="17"/>
  <c r="J398" i="17"/>
  <c r="K398" i="17"/>
  <c r="H399" i="17"/>
  <c r="I399" i="17"/>
  <c r="J399" i="17"/>
  <c r="K399" i="17"/>
  <c r="H400" i="17"/>
  <c r="I400" i="17"/>
  <c r="J400" i="17"/>
  <c r="K400" i="17"/>
  <c r="H401" i="17"/>
  <c r="I401" i="17"/>
  <c r="J401" i="17"/>
  <c r="K401" i="17"/>
  <c r="H402" i="17"/>
  <c r="I402" i="17"/>
  <c r="J402" i="17"/>
  <c r="K402" i="17"/>
  <c r="H403" i="17"/>
  <c r="I403" i="17"/>
  <c r="J403" i="17"/>
  <c r="K403" i="17"/>
  <c r="H404" i="17"/>
  <c r="I404" i="17"/>
  <c r="J404" i="17"/>
  <c r="K404" i="17"/>
  <c r="H405" i="17"/>
  <c r="I405" i="17"/>
  <c r="J405" i="17"/>
  <c r="K405" i="17"/>
  <c r="H406" i="17"/>
  <c r="I406" i="17"/>
  <c r="J406" i="17"/>
  <c r="K406" i="17"/>
  <c r="H407" i="17"/>
  <c r="I407" i="17"/>
  <c r="J407" i="17"/>
  <c r="K407" i="17"/>
  <c r="H408" i="17"/>
  <c r="I408" i="17"/>
  <c r="J408" i="17"/>
  <c r="K408" i="17"/>
  <c r="H409" i="17"/>
  <c r="I409" i="17"/>
  <c r="J409" i="17"/>
  <c r="K409" i="17"/>
  <c r="H410" i="17"/>
  <c r="I410" i="17"/>
  <c r="J410" i="17"/>
  <c r="K410" i="17"/>
  <c r="H411" i="17"/>
  <c r="I411" i="17"/>
  <c r="J411" i="17"/>
  <c r="K411" i="17"/>
  <c r="F389" i="17"/>
  <c r="F390" i="17"/>
  <c r="G390" i="17" s="1"/>
  <c r="F391" i="17"/>
  <c r="F392" i="17"/>
  <c r="F393" i="17"/>
  <c r="G393" i="17" s="1"/>
  <c r="F394" i="17"/>
  <c r="F395" i="17"/>
  <c r="G395" i="17" s="1"/>
  <c r="F396" i="17"/>
  <c r="G396" i="17" s="1"/>
  <c r="F397" i="17"/>
  <c r="F398" i="17"/>
  <c r="F399" i="17"/>
  <c r="G399" i="17" s="1"/>
  <c r="F400" i="17"/>
  <c r="F401" i="17"/>
  <c r="G401" i="17" s="1"/>
  <c r="F402" i="17"/>
  <c r="F403" i="17"/>
  <c r="G403" i="17" s="1"/>
  <c r="F404" i="17"/>
  <c r="G404" i="17" s="1"/>
  <c r="F405" i="17"/>
  <c r="F406" i="17"/>
  <c r="G406" i="17" s="1"/>
  <c r="F407" i="17"/>
  <c r="G407" i="17" s="1"/>
  <c r="F408" i="17"/>
  <c r="F409" i="17"/>
  <c r="L415" i="17" s="1"/>
  <c r="F410" i="17"/>
  <c r="L416" i="17" s="1"/>
  <c r="F411" i="17"/>
  <c r="G411" i="17" s="1"/>
  <c r="G391" i="17"/>
  <c r="G394" i="17"/>
  <c r="G398" i="17"/>
  <c r="G402" i="17"/>
  <c r="G410" i="17"/>
  <c r="H389" i="2"/>
  <c r="I389" i="2"/>
  <c r="J389" i="2"/>
  <c r="K389" i="2"/>
  <c r="H390" i="2"/>
  <c r="I390" i="2"/>
  <c r="J390" i="2"/>
  <c r="K390" i="2"/>
  <c r="H391" i="2"/>
  <c r="I391" i="2"/>
  <c r="J391" i="2"/>
  <c r="K391" i="2"/>
  <c r="H392" i="2"/>
  <c r="I392" i="2"/>
  <c r="J392" i="2"/>
  <c r="K392" i="2"/>
  <c r="H393" i="2"/>
  <c r="I393" i="2"/>
  <c r="J393" i="2"/>
  <c r="K393" i="2"/>
  <c r="H394" i="2"/>
  <c r="I394" i="2"/>
  <c r="J394" i="2"/>
  <c r="K394" i="2"/>
  <c r="H395" i="2"/>
  <c r="I395" i="2"/>
  <c r="J395" i="2"/>
  <c r="K395" i="2"/>
  <c r="H396" i="2"/>
  <c r="I396" i="2"/>
  <c r="J396" i="2"/>
  <c r="K396" i="2"/>
  <c r="H397" i="2"/>
  <c r="I397" i="2"/>
  <c r="J397" i="2"/>
  <c r="K397" i="2"/>
  <c r="H398" i="2"/>
  <c r="I398" i="2"/>
  <c r="J398" i="2"/>
  <c r="K398" i="2"/>
  <c r="H399" i="2"/>
  <c r="I399" i="2"/>
  <c r="J399" i="2"/>
  <c r="K399" i="2"/>
  <c r="H400" i="2"/>
  <c r="I400" i="2"/>
  <c r="J400" i="2"/>
  <c r="K400" i="2"/>
  <c r="H401" i="2"/>
  <c r="I401" i="2"/>
  <c r="J401" i="2"/>
  <c r="K401" i="2"/>
  <c r="H402" i="2"/>
  <c r="I402" i="2"/>
  <c r="J402" i="2"/>
  <c r="K402" i="2"/>
  <c r="H403" i="2"/>
  <c r="I403" i="2"/>
  <c r="J403" i="2"/>
  <c r="K403" i="2"/>
  <c r="H404" i="2"/>
  <c r="I404" i="2"/>
  <c r="J404" i="2"/>
  <c r="K404" i="2"/>
  <c r="H405" i="2"/>
  <c r="I405" i="2"/>
  <c r="J405" i="2"/>
  <c r="K405" i="2"/>
  <c r="H406" i="2"/>
  <c r="I406" i="2"/>
  <c r="J406" i="2"/>
  <c r="K406" i="2"/>
  <c r="H407" i="2"/>
  <c r="I407" i="2"/>
  <c r="J407" i="2"/>
  <c r="K407" i="2"/>
  <c r="H408" i="2"/>
  <c r="I408" i="2"/>
  <c r="J408" i="2"/>
  <c r="K408" i="2"/>
  <c r="H409" i="2"/>
  <c r="I409" i="2"/>
  <c r="J409" i="2"/>
  <c r="K409" i="2"/>
  <c r="H410" i="2"/>
  <c r="I410" i="2"/>
  <c r="J410" i="2"/>
  <c r="K410" i="2"/>
  <c r="H411" i="2"/>
  <c r="I411" i="2"/>
  <c r="J411" i="2"/>
  <c r="K411" i="2"/>
  <c r="F389" i="2"/>
  <c r="G389" i="2" s="1"/>
  <c r="F390" i="2"/>
  <c r="F391" i="2"/>
  <c r="F392" i="2"/>
  <c r="G392" i="2" s="1"/>
  <c r="F393" i="2"/>
  <c r="F394" i="2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F402" i="2"/>
  <c r="F403" i="2"/>
  <c r="G403" i="2" s="1"/>
  <c r="F404" i="2"/>
  <c r="G404" i="2" s="1"/>
  <c r="F405" i="2"/>
  <c r="G405" i="2" s="1"/>
  <c r="F406" i="2"/>
  <c r="L412" i="2" s="1"/>
  <c r="F407" i="2"/>
  <c r="L413" i="2" s="1"/>
  <c r="F408" i="2"/>
  <c r="G408" i="2" s="1"/>
  <c r="F409" i="2"/>
  <c r="L415" i="2" s="1"/>
  <c r="F410" i="2"/>
  <c r="G410" i="2" s="1"/>
  <c r="F411" i="2"/>
  <c r="G411" i="2" s="1"/>
  <c r="G390" i="2"/>
  <c r="G391" i="2"/>
  <c r="G393" i="2"/>
  <c r="G401" i="2"/>
  <c r="G406" i="2"/>
  <c r="G407" i="2"/>
  <c r="G409" i="2"/>
  <c r="H389" i="18"/>
  <c r="I389" i="18"/>
  <c r="J389" i="18"/>
  <c r="K389" i="18"/>
  <c r="H390" i="18"/>
  <c r="I390" i="18"/>
  <c r="J390" i="18"/>
  <c r="K390" i="18"/>
  <c r="H391" i="18"/>
  <c r="I391" i="18"/>
  <c r="J391" i="18"/>
  <c r="K391" i="18"/>
  <c r="H392" i="18"/>
  <c r="I392" i="18"/>
  <c r="J392" i="18"/>
  <c r="K392" i="18"/>
  <c r="H393" i="18"/>
  <c r="I393" i="18"/>
  <c r="J393" i="18"/>
  <c r="K393" i="18"/>
  <c r="H394" i="18"/>
  <c r="I394" i="18"/>
  <c r="J394" i="18"/>
  <c r="K394" i="18"/>
  <c r="H395" i="18"/>
  <c r="I395" i="18"/>
  <c r="J395" i="18"/>
  <c r="K395" i="18"/>
  <c r="H396" i="18"/>
  <c r="I396" i="18"/>
  <c r="J396" i="18"/>
  <c r="K396" i="18"/>
  <c r="H397" i="18"/>
  <c r="I397" i="18"/>
  <c r="J397" i="18"/>
  <c r="K397" i="18"/>
  <c r="H398" i="18"/>
  <c r="I398" i="18"/>
  <c r="J398" i="18"/>
  <c r="K398" i="18"/>
  <c r="H399" i="18"/>
  <c r="I399" i="18"/>
  <c r="J399" i="18"/>
  <c r="K399" i="18"/>
  <c r="H400" i="18"/>
  <c r="I400" i="18"/>
  <c r="J400" i="18"/>
  <c r="K400" i="18"/>
  <c r="H401" i="18"/>
  <c r="I401" i="18"/>
  <c r="J401" i="18"/>
  <c r="K401" i="18"/>
  <c r="H402" i="18"/>
  <c r="I402" i="18"/>
  <c r="J402" i="18"/>
  <c r="K402" i="18"/>
  <c r="H403" i="18"/>
  <c r="I403" i="18"/>
  <c r="J403" i="18"/>
  <c r="K403" i="18"/>
  <c r="H404" i="18"/>
  <c r="I404" i="18"/>
  <c r="J404" i="18"/>
  <c r="K404" i="18"/>
  <c r="H405" i="18"/>
  <c r="I405" i="18"/>
  <c r="J405" i="18"/>
  <c r="K405" i="18"/>
  <c r="H406" i="18"/>
  <c r="I406" i="18"/>
  <c r="J406" i="18"/>
  <c r="K406" i="18"/>
  <c r="H407" i="18"/>
  <c r="I407" i="18"/>
  <c r="J407" i="18"/>
  <c r="K407" i="18"/>
  <c r="H408" i="18"/>
  <c r="I408" i="18"/>
  <c r="J408" i="18"/>
  <c r="K408" i="18"/>
  <c r="H409" i="18"/>
  <c r="I409" i="18"/>
  <c r="J409" i="18"/>
  <c r="K409" i="18"/>
  <c r="H410" i="18"/>
  <c r="I410" i="18"/>
  <c r="J410" i="18"/>
  <c r="K410" i="18"/>
  <c r="H411" i="18"/>
  <c r="I411" i="18"/>
  <c r="J411" i="18"/>
  <c r="K411" i="18"/>
  <c r="F389" i="18"/>
  <c r="G389" i="18" s="1"/>
  <c r="F390" i="18"/>
  <c r="G390" i="18" s="1"/>
  <c r="F391" i="18"/>
  <c r="G391" i="18" s="1"/>
  <c r="F392" i="18"/>
  <c r="F393" i="18"/>
  <c r="G393" i="18" s="1"/>
  <c r="F394" i="18"/>
  <c r="G394" i="18" s="1"/>
  <c r="F395" i="18"/>
  <c r="G395" i="18" s="1"/>
  <c r="F396" i="18"/>
  <c r="G396" i="18" s="1"/>
  <c r="F397" i="18"/>
  <c r="G397" i="18" s="1"/>
  <c r="F398" i="18"/>
  <c r="G398" i="18" s="1"/>
  <c r="F399" i="18"/>
  <c r="G399" i="18" s="1"/>
  <c r="F400" i="18"/>
  <c r="F401" i="18"/>
  <c r="G401" i="18" s="1"/>
  <c r="F402" i="18"/>
  <c r="F403" i="18"/>
  <c r="F404" i="18"/>
  <c r="G404" i="18" s="1"/>
  <c r="F405" i="18"/>
  <c r="G405" i="18" s="1"/>
  <c r="F406" i="18"/>
  <c r="G406" i="18" s="1"/>
  <c r="F407" i="18"/>
  <c r="G407" i="18" s="1"/>
  <c r="F408" i="18"/>
  <c r="F409" i="18"/>
  <c r="G409" i="18" s="1"/>
  <c r="F410" i="18"/>
  <c r="G410" i="18" s="1"/>
  <c r="F411" i="18"/>
  <c r="G411" i="18" s="1"/>
  <c r="G403" i="18"/>
  <c r="G389" i="21"/>
  <c r="G393" i="21"/>
  <c r="G395" i="21"/>
  <c r="G397" i="21"/>
  <c r="G401" i="21"/>
  <c r="G403" i="21"/>
  <c r="G404" i="21"/>
  <c r="G405" i="21"/>
  <c r="G409" i="21"/>
  <c r="G411" i="21"/>
  <c r="G390" i="21"/>
  <c r="G391" i="21"/>
  <c r="G392" i="21"/>
  <c r="G394" i="21"/>
  <c r="G398" i="21"/>
  <c r="G399" i="21"/>
  <c r="G400" i="21"/>
  <c r="G402" i="21"/>
  <c r="G406" i="21"/>
  <c r="G407" i="21"/>
  <c r="G408" i="21"/>
  <c r="G410" i="21"/>
  <c r="H389" i="19"/>
  <c r="I389" i="19"/>
  <c r="J389" i="19"/>
  <c r="K389" i="19"/>
  <c r="H390" i="19"/>
  <c r="I390" i="19"/>
  <c r="J390" i="19"/>
  <c r="K390" i="19"/>
  <c r="H391" i="19"/>
  <c r="I391" i="19"/>
  <c r="J391" i="19"/>
  <c r="K391" i="19"/>
  <c r="H392" i="19"/>
  <c r="I392" i="19"/>
  <c r="J392" i="19"/>
  <c r="K392" i="19"/>
  <c r="H393" i="19"/>
  <c r="I393" i="19"/>
  <c r="J393" i="19"/>
  <c r="K393" i="19"/>
  <c r="H394" i="19"/>
  <c r="I394" i="19"/>
  <c r="J394" i="19"/>
  <c r="K394" i="19"/>
  <c r="H395" i="19"/>
  <c r="I395" i="19"/>
  <c r="J395" i="19"/>
  <c r="K395" i="19"/>
  <c r="H396" i="19"/>
  <c r="I396" i="19"/>
  <c r="J396" i="19"/>
  <c r="K396" i="19"/>
  <c r="H397" i="19"/>
  <c r="I397" i="19"/>
  <c r="J397" i="19"/>
  <c r="K397" i="19"/>
  <c r="H398" i="19"/>
  <c r="I398" i="19"/>
  <c r="J398" i="19"/>
  <c r="K398" i="19"/>
  <c r="H399" i="19"/>
  <c r="I399" i="19"/>
  <c r="J399" i="19"/>
  <c r="K399" i="19"/>
  <c r="H400" i="19"/>
  <c r="I400" i="19"/>
  <c r="J400" i="19"/>
  <c r="K400" i="19"/>
  <c r="H401" i="19"/>
  <c r="I401" i="19"/>
  <c r="J401" i="19"/>
  <c r="K401" i="19"/>
  <c r="H402" i="19"/>
  <c r="I402" i="19"/>
  <c r="J402" i="19"/>
  <c r="K402" i="19"/>
  <c r="H403" i="19"/>
  <c r="I403" i="19"/>
  <c r="J403" i="19"/>
  <c r="K403" i="19"/>
  <c r="H404" i="19"/>
  <c r="I404" i="19"/>
  <c r="J404" i="19"/>
  <c r="K404" i="19"/>
  <c r="H405" i="19"/>
  <c r="I405" i="19"/>
  <c r="J405" i="19"/>
  <c r="K405" i="19"/>
  <c r="H406" i="19"/>
  <c r="I406" i="19"/>
  <c r="J406" i="19"/>
  <c r="K406" i="19"/>
  <c r="H407" i="19"/>
  <c r="I407" i="19"/>
  <c r="J407" i="19"/>
  <c r="K407" i="19"/>
  <c r="H408" i="19"/>
  <c r="I408" i="19"/>
  <c r="J408" i="19"/>
  <c r="K408" i="19"/>
  <c r="H409" i="19"/>
  <c r="I409" i="19"/>
  <c r="J409" i="19"/>
  <c r="K409" i="19"/>
  <c r="H410" i="19"/>
  <c r="I410" i="19"/>
  <c r="J410" i="19"/>
  <c r="K410" i="19"/>
  <c r="H411" i="19"/>
  <c r="I411" i="19"/>
  <c r="J411" i="19"/>
  <c r="K411" i="19"/>
  <c r="F389" i="19"/>
  <c r="F390" i="19"/>
  <c r="F391" i="19"/>
  <c r="F392" i="19"/>
  <c r="F393" i="19"/>
  <c r="F394" i="19"/>
  <c r="F395" i="19"/>
  <c r="F396" i="19"/>
  <c r="G396" i="19" s="1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G389" i="19"/>
  <c r="G394" i="19"/>
  <c r="G397" i="19"/>
  <c r="G398" i="19"/>
  <c r="G402" i="19"/>
  <c r="G408" i="19"/>
  <c r="G410" i="19"/>
  <c r="L404" i="12" l="1"/>
  <c r="G410" i="12"/>
  <c r="L416" i="12"/>
  <c r="L415" i="12"/>
  <c r="L407" i="12"/>
  <c r="L399" i="12"/>
  <c r="G408" i="12"/>
  <c r="L414" i="12"/>
  <c r="L413" i="12"/>
  <c r="D393" i="24"/>
  <c r="L417" i="16"/>
  <c r="L416" i="16"/>
  <c r="L413" i="16"/>
  <c r="L412" i="16"/>
  <c r="G409" i="16"/>
  <c r="L414" i="16"/>
  <c r="G409" i="17"/>
  <c r="G408" i="17"/>
  <c r="L414" i="17"/>
  <c r="L417" i="17"/>
  <c r="L411" i="17"/>
  <c r="L403" i="17"/>
  <c r="D390" i="24"/>
  <c r="L412" i="17"/>
  <c r="D401" i="24"/>
  <c r="L413" i="17"/>
  <c r="L408" i="2"/>
  <c r="L400" i="2"/>
  <c r="D389" i="24"/>
  <c r="D405" i="24"/>
  <c r="L416" i="2"/>
  <c r="L414" i="2"/>
  <c r="L417" i="2"/>
  <c r="L417" i="18"/>
  <c r="G408" i="18"/>
  <c r="L414" i="18"/>
  <c r="L415" i="18"/>
  <c r="L416" i="18"/>
  <c r="L413" i="18"/>
  <c r="L412" i="18"/>
  <c r="F426" i="24"/>
  <c r="D420" i="24"/>
  <c r="G406" i="19"/>
  <c r="L403" i="19"/>
  <c r="G404" i="19"/>
  <c r="L416" i="19"/>
  <c r="G395" i="19"/>
  <c r="D423" i="24"/>
  <c r="G429" i="24" s="1"/>
  <c r="F429" i="24"/>
  <c r="D402" i="24"/>
  <c r="D394" i="24"/>
  <c r="F428" i="24"/>
  <c r="D422" i="24"/>
  <c r="F424" i="24"/>
  <c r="D418" i="24"/>
  <c r="D410" i="24"/>
  <c r="G409" i="19"/>
  <c r="L415" i="19"/>
  <c r="D419" i="24"/>
  <c r="F425" i="24"/>
  <c r="F419" i="24"/>
  <c r="D413" i="24"/>
  <c r="D417" i="24"/>
  <c r="F423" i="24"/>
  <c r="L414" i="19"/>
  <c r="D400" i="24"/>
  <c r="D392" i="24"/>
  <c r="F420" i="24"/>
  <c r="D414" i="24"/>
  <c r="F422" i="24"/>
  <c r="D416" i="24"/>
  <c r="G411" i="19"/>
  <c r="F416" i="24"/>
  <c r="G399" i="19"/>
  <c r="D391" i="24"/>
  <c r="L412" i="19"/>
  <c r="F427" i="24"/>
  <c r="D421" i="24"/>
  <c r="G403" i="19"/>
  <c r="L413" i="19"/>
  <c r="G407" i="19"/>
  <c r="L417" i="19"/>
  <c r="D398" i="24"/>
  <c r="G390" i="19"/>
  <c r="F418" i="24"/>
  <c r="D412" i="24"/>
  <c r="D415" i="24"/>
  <c r="F421" i="24"/>
  <c r="G396" i="21"/>
  <c r="G390" i="12"/>
  <c r="L411" i="12"/>
  <c r="L403" i="12"/>
  <c r="G398" i="12"/>
  <c r="L409" i="12"/>
  <c r="L401" i="12"/>
  <c r="L408" i="12"/>
  <c r="L400" i="12"/>
  <c r="L398" i="12"/>
  <c r="L405" i="12"/>
  <c r="L397" i="12"/>
  <c r="L399" i="16"/>
  <c r="L407" i="16"/>
  <c r="L411" i="16"/>
  <c r="L405" i="16"/>
  <c r="L403" i="16"/>
  <c r="L404" i="17"/>
  <c r="G389" i="17"/>
  <c r="L407" i="17"/>
  <c r="L399" i="17"/>
  <c r="G405" i="17"/>
  <c r="L408" i="17"/>
  <c r="L400" i="17"/>
  <c r="L406" i="17"/>
  <c r="L398" i="17"/>
  <c r="G397" i="17"/>
  <c r="L397" i="17"/>
  <c r="G394" i="2"/>
  <c r="L405" i="2"/>
  <c r="L397" i="2"/>
  <c r="L404" i="2"/>
  <c r="L396" i="2"/>
  <c r="L407" i="2"/>
  <c r="G402" i="2"/>
  <c r="L399" i="2"/>
  <c r="L407" i="18"/>
  <c r="L409" i="18"/>
  <c r="L406" i="18"/>
  <c r="L398" i="18"/>
  <c r="L397" i="19"/>
  <c r="L411" i="19"/>
  <c r="G405" i="19"/>
  <c r="L408" i="19"/>
  <c r="L400" i="19"/>
  <c r="L404" i="19"/>
  <c r="L396" i="19"/>
  <c r="L406" i="19"/>
  <c r="L398" i="19"/>
  <c r="G402" i="12"/>
  <c r="G392" i="12"/>
  <c r="L410" i="12"/>
  <c r="L402" i="12"/>
  <c r="L395" i="12"/>
  <c r="L406" i="12"/>
  <c r="L404" i="16"/>
  <c r="L396" i="16"/>
  <c r="L410" i="16"/>
  <c r="L402" i="16"/>
  <c r="L397" i="16"/>
  <c r="L408" i="16"/>
  <c r="L400" i="16"/>
  <c r="L395" i="16"/>
  <c r="L406" i="16"/>
  <c r="L398" i="16"/>
  <c r="L409" i="16"/>
  <c r="L401" i="16"/>
  <c r="L396" i="17"/>
  <c r="L410" i="17"/>
  <c r="L402" i="17"/>
  <c r="G392" i="17"/>
  <c r="L405" i="17"/>
  <c r="L395" i="17"/>
  <c r="G400" i="17"/>
  <c r="L409" i="17"/>
  <c r="L401" i="17"/>
  <c r="L410" i="2"/>
  <c r="L402" i="2"/>
  <c r="L411" i="2"/>
  <c r="L403" i="2"/>
  <c r="L395" i="2"/>
  <c r="L406" i="2"/>
  <c r="L398" i="2"/>
  <c r="L409" i="2"/>
  <c r="L401" i="2"/>
  <c r="L401" i="18"/>
  <c r="L404" i="18"/>
  <c r="L396" i="18"/>
  <c r="L410" i="18"/>
  <c r="L402" i="18"/>
  <c r="L399" i="18"/>
  <c r="G402" i="18"/>
  <c r="L397" i="18"/>
  <c r="G400" i="18"/>
  <c r="L408" i="18"/>
  <c r="L400" i="18"/>
  <c r="G392" i="18"/>
  <c r="L411" i="18"/>
  <c r="L403" i="18"/>
  <c r="L395" i="18"/>
  <c r="L405" i="18"/>
  <c r="G393" i="19"/>
  <c r="L407" i="19"/>
  <c r="L399" i="19"/>
  <c r="G392" i="19"/>
  <c r="G401" i="19"/>
  <c r="G391" i="19"/>
  <c r="L405" i="19"/>
  <c r="G400" i="19"/>
  <c r="L402" i="19"/>
  <c r="L395" i="19"/>
  <c r="L410" i="19"/>
  <c r="L409" i="19"/>
  <c r="L401" i="19"/>
  <c r="E394" i="24"/>
  <c r="H320" i="18"/>
  <c r="I320" i="18"/>
  <c r="J320" i="18"/>
  <c r="K320" i="18"/>
  <c r="H321" i="18"/>
  <c r="I321" i="18"/>
  <c r="J321" i="18"/>
  <c r="K321" i="18"/>
  <c r="H322" i="18"/>
  <c r="I322" i="18"/>
  <c r="J322" i="18"/>
  <c r="K322" i="18"/>
  <c r="H323" i="18"/>
  <c r="I323" i="18"/>
  <c r="J323" i="18"/>
  <c r="K323" i="18"/>
  <c r="H324" i="18"/>
  <c r="I324" i="18"/>
  <c r="J324" i="18"/>
  <c r="K324" i="18"/>
  <c r="H325" i="18"/>
  <c r="I325" i="18"/>
  <c r="J325" i="18"/>
  <c r="K325" i="18"/>
  <c r="H326" i="18"/>
  <c r="I326" i="18"/>
  <c r="J326" i="18"/>
  <c r="K326" i="18"/>
  <c r="H327" i="18"/>
  <c r="I327" i="18"/>
  <c r="J327" i="18"/>
  <c r="K327" i="18"/>
  <c r="H328" i="18"/>
  <c r="I328" i="18"/>
  <c r="J328" i="18"/>
  <c r="K328" i="18"/>
  <c r="H329" i="18"/>
  <c r="I329" i="18"/>
  <c r="J329" i="18"/>
  <c r="K329" i="18"/>
  <c r="H330" i="18"/>
  <c r="I330" i="18"/>
  <c r="J330" i="18"/>
  <c r="K330" i="18"/>
  <c r="H331" i="18"/>
  <c r="I331" i="18"/>
  <c r="J331" i="18"/>
  <c r="K331" i="18"/>
  <c r="H332" i="18"/>
  <c r="I332" i="18"/>
  <c r="J332" i="18"/>
  <c r="K332" i="18"/>
  <c r="H333" i="18"/>
  <c r="I333" i="18"/>
  <c r="J333" i="18"/>
  <c r="K333" i="18"/>
  <c r="H334" i="18"/>
  <c r="I334" i="18"/>
  <c r="J334" i="18"/>
  <c r="K334" i="18"/>
  <c r="H335" i="18"/>
  <c r="I335" i="18"/>
  <c r="J335" i="18"/>
  <c r="K335" i="18"/>
  <c r="H336" i="18"/>
  <c r="I336" i="18"/>
  <c r="J336" i="18"/>
  <c r="K336" i="18"/>
  <c r="H337" i="18"/>
  <c r="I337" i="18"/>
  <c r="J337" i="18"/>
  <c r="K337" i="18"/>
  <c r="H338" i="18"/>
  <c r="I338" i="18"/>
  <c r="J338" i="18"/>
  <c r="K338" i="18"/>
  <c r="H339" i="18"/>
  <c r="I339" i="18"/>
  <c r="J339" i="18"/>
  <c r="K339" i="18"/>
  <c r="H340" i="18"/>
  <c r="I340" i="18"/>
  <c r="J340" i="18"/>
  <c r="K340" i="18"/>
  <c r="H341" i="18"/>
  <c r="I341" i="18"/>
  <c r="J341" i="18"/>
  <c r="K341" i="18"/>
  <c r="H342" i="18"/>
  <c r="I342" i="18"/>
  <c r="J342" i="18"/>
  <c r="K342" i="18"/>
  <c r="H343" i="18"/>
  <c r="I343" i="18"/>
  <c r="J343" i="18"/>
  <c r="K343" i="18"/>
  <c r="H344" i="18"/>
  <c r="I344" i="18"/>
  <c r="J344" i="18"/>
  <c r="K344" i="18"/>
  <c r="H345" i="18"/>
  <c r="I345" i="18"/>
  <c r="J345" i="18"/>
  <c r="K345" i="18"/>
  <c r="H346" i="18"/>
  <c r="I346" i="18"/>
  <c r="J346" i="18"/>
  <c r="K346" i="18"/>
  <c r="H347" i="18"/>
  <c r="I347" i="18"/>
  <c r="J347" i="18"/>
  <c r="K347" i="18"/>
  <c r="H348" i="18"/>
  <c r="I348" i="18"/>
  <c r="J348" i="18"/>
  <c r="K348" i="18"/>
  <c r="H349" i="18"/>
  <c r="I349" i="18"/>
  <c r="J349" i="18"/>
  <c r="K349" i="18"/>
  <c r="H350" i="18"/>
  <c r="I350" i="18"/>
  <c r="J350" i="18"/>
  <c r="K350" i="18"/>
  <c r="H351" i="18"/>
  <c r="I351" i="18"/>
  <c r="J351" i="18"/>
  <c r="K351" i="18"/>
  <c r="H352" i="18"/>
  <c r="I352" i="18"/>
  <c r="J352" i="18"/>
  <c r="K352" i="18"/>
  <c r="H353" i="18"/>
  <c r="I353" i="18"/>
  <c r="J353" i="18"/>
  <c r="K353" i="18"/>
  <c r="H354" i="18"/>
  <c r="I354" i="18"/>
  <c r="J354" i="18"/>
  <c r="K354" i="18"/>
  <c r="H355" i="18"/>
  <c r="I355" i="18"/>
  <c r="J355" i="18"/>
  <c r="K355" i="18"/>
  <c r="H356" i="18"/>
  <c r="I356" i="18"/>
  <c r="J356" i="18"/>
  <c r="K356" i="18"/>
  <c r="H357" i="18"/>
  <c r="I357" i="18"/>
  <c r="J357" i="18"/>
  <c r="K357" i="18"/>
  <c r="H358" i="18"/>
  <c r="I358" i="18"/>
  <c r="J358" i="18"/>
  <c r="K358" i="18"/>
  <c r="H359" i="18"/>
  <c r="I359" i="18"/>
  <c r="J359" i="18"/>
  <c r="K359" i="18"/>
  <c r="H360" i="18"/>
  <c r="I360" i="18"/>
  <c r="J360" i="18"/>
  <c r="K360" i="18"/>
  <c r="H361" i="18"/>
  <c r="I361" i="18"/>
  <c r="J361" i="18"/>
  <c r="K361" i="18"/>
  <c r="H362" i="18"/>
  <c r="I362" i="18"/>
  <c r="J362" i="18"/>
  <c r="K362" i="18"/>
  <c r="H363" i="18"/>
  <c r="I363" i="18"/>
  <c r="J363" i="18"/>
  <c r="K363" i="18"/>
  <c r="H364" i="18"/>
  <c r="I364" i="18"/>
  <c r="J364" i="18"/>
  <c r="K364" i="18"/>
  <c r="H365" i="18"/>
  <c r="I365" i="18"/>
  <c r="J365" i="18"/>
  <c r="K365" i="18"/>
  <c r="H366" i="18"/>
  <c r="I366" i="18"/>
  <c r="J366" i="18"/>
  <c r="K366" i="18"/>
  <c r="H367" i="18"/>
  <c r="I367" i="18"/>
  <c r="J367" i="18"/>
  <c r="K367" i="18"/>
  <c r="H368" i="18"/>
  <c r="I368" i="18"/>
  <c r="J368" i="18"/>
  <c r="K368" i="18"/>
  <c r="H369" i="18"/>
  <c r="I369" i="18"/>
  <c r="J369" i="18"/>
  <c r="K369" i="18"/>
  <c r="H370" i="18"/>
  <c r="I370" i="18"/>
  <c r="J370" i="18"/>
  <c r="K370" i="18"/>
  <c r="H371" i="18"/>
  <c r="I371" i="18"/>
  <c r="J371" i="18"/>
  <c r="K371" i="18"/>
  <c r="H372" i="18"/>
  <c r="I372" i="18"/>
  <c r="J372" i="18"/>
  <c r="K372" i="18"/>
  <c r="H373" i="18"/>
  <c r="I373" i="18"/>
  <c r="J373" i="18"/>
  <c r="K373" i="18"/>
  <c r="H374" i="18"/>
  <c r="I374" i="18"/>
  <c r="J374" i="18"/>
  <c r="K374" i="18"/>
  <c r="H375" i="18"/>
  <c r="I375" i="18"/>
  <c r="J375" i="18"/>
  <c r="K375" i="18"/>
  <c r="H376" i="18"/>
  <c r="I376" i="18"/>
  <c r="J376" i="18"/>
  <c r="K376" i="18"/>
  <c r="H377" i="18"/>
  <c r="I377" i="18"/>
  <c r="J377" i="18"/>
  <c r="K377" i="18"/>
  <c r="H378" i="18"/>
  <c r="I378" i="18"/>
  <c r="J378" i="18"/>
  <c r="K378" i="18"/>
  <c r="H379" i="18"/>
  <c r="I379" i="18"/>
  <c r="J379" i="18"/>
  <c r="K379" i="18"/>
  <c r="H380" i="18"/>
  <c r="I380" i="18"/>
  <c r="J380" i="18"/>
  <c r="K380" i="18"/>
  <c r="H381" i="18"/>
  <c r="I381" i="18"/>
  <c r="J381" i="18"/>
  <c r="K381" i="18"/>
  <c r="H382" i="18"/>
  <c r="I382" i="18"/>
  <c r="J382" i="18"/>
  <c r="K382" i="18"/>
  <c r="H383" i="18"/>
  <c r="I383" i="18"/>
  <c r="J383" i="18"/>
  <c r="K383" i="18"/>
  <c r="H384" i="18"/>
  <c r="I384" i="18"/>
  <c r="J384" i="18"/>
  <c r="K384" i="18"/>
  <c r="H385" i="18"/>
  <c r="I385" i="18"/>
  <c r="J385" i="18"/>
  <c r="K385" i="18"/>
  <c r="H386" i="18"/>
  <c r="I386" i="18"/>
  <c r="J386" i="18"/>
  <c r="K386" i="18"/>
  <c r="H387" i="18"/>
  <c r="I387" i="18"/>
  <c r="J387" i="18"/>
  <c r="K387" i="18"/>
  <c r="H388" i="18"/>
  <c r="I388" i="18"/>
  <c r="J388" i="18"/>
  <c r="K388" i="18"/>
  <c r="F395" i="24" l="1"/>
  <c r="F400" i="24"/>
  <c r="F404" i="24"/>
  <c r="F406" i="24"/>
  <c r="F397" i="24"/>
  <c r="E392" i="24"/>
  <c r="F399" i="24"/>
  <c r="G427" i="24"/>
  <c r="G421" i="24"/>
  <c r="F407" i="24"/>
  <c r="G418" i="24"/>
  <c r="G422" i="24"/>
  <c r="F408" i="24"/>
  <c r="F403" i="24"/>
  <c r="D397" i="24"/>
  <c r="E393" i="24"/>
  <c r="F396" i="24"/>
  <c r="D408" i="24"/>
  <c r="F414" i="24"/>
  <c r="G424" i="24"/>
  <c r="E391" i="24"/>
  <c r="G428" i="24"/>
  <c r="E390" i="24"/>
  <c r="D396" i="24"/>
  <c r="F402" i="24"/>
  <c r="F405" i="24"/>
  <c r="D399" i="24"/>
  <c r="G419" i="24"/>
  <c r="F412" i="24"/>
  <c r="D406" i="24"/>
  <c r="F413" i="24"/>
  <c r="D407" i="24"/>
  <c r="G420" i="24"/>
  <c r="G423" i="24"/>
  <c r="D395" i="24"/>
  <c r="F401" i="24"/>
  <c r="F411" i="24"/>
  <c r="E389" i="24"/>
  <c r="D403" i="24"/>
  <c r="F409" i="24"/>
  <c r="F398" i="24"/>
  <c r="D409" i="24"/>
  <c r="F415" i="24"/>
  <c r="D411" i="24"/>
  <c r="G417" i="24" s="1"/>
  <c r="F417" i="24"/>
  <c r="F410" i="24"/>
  <c r="D404" i="24"/>
  <c r="G426" i="24"/>
  <c r="G425" i="24"/>
  <c r="E385" i="24"/>
  <c r="E377" i="24"/>
  <c r="E369" i="24"/>
  <c r="E361" i="24"/>
  <c r="E384" i="24"/>
  <c r="E376" i="24"/>
  <c r="E368" i="24"/>
  <c r="E360" i="24"/>
  <c r="E381" i="24"/>
  <c r="E373" i="24"/>
  <c r="E365" i="24"/>
  <c r="E388" i="24"/>
  <c r="E380" i="24"/>
  <c r="E372" i="24"/>
  <c r="E364" i="24"/>
  <c r="E387" i="24"/>
  <c r="E379" i="24"/>
  <c r="E371" i="24"/>
  <c r="E363" i="24"/>
  <c r="E386" i="24"/>
  <c r="E378" i="24"/>
  <c r="E370" i="24"/>
  <c r="E362" i="24"/>
  <c r="E383" i="24"/>
  <c r="E375" i="24"/>
  <c r="E367" i="24"/>
  <c r="E382" i="24"/>
  <c r="E374" i="24"/>
  <c r="E366" i="24"/>
  <c r="H354" i="14"/>
  <c r="I354" i="14"/>
  <c r="J354" i="14"/>
  <c r="K354" i="14"/>
  <c r="H355" i="14"/>
  <c r="I355" i="14"/>
  <c r="J355" i="14"/>
  <c r="K355" i="14"/>
  <c r="H356" i="14"/>
  <c r="I356" i="14"/>
  <c r="J356" i="14"/>
  <c r="K356" i="14"/>
  <c r="H357" i="14"/>
  <c r="I357" i="14"/>
  <c r="J357" i="14"/>
  <c r="K357" i="14"/>
  <c r="H358" i="14"/>
  <c r="I358" i="14"/>
  <c r="J358" i="14"/>
  <c r="K358" i="14"/>
  <c r="H359" i="14"/>
  <c r="I359" i="14"/>
  <c r="J359" i="14"/>
  <c r="K359" i="14"/>
  <c r="H360" i="14"/>
  <c r="I360" i="14"/>
  <c r="J360" i="14"/>
  <c r="K360" i="14"/>
  <c r="H361" i="14"/>
  <c r="I361" i="14"/>
  <c r="J361" i="14"/>
  <c r="K361" i="14"/>
  <c r="H362" i="14"/>
  <c r="I362" i="14"/>
  <c r="J362" i="14"/>
  <c r="K362" i="14"/>
  <c r="H363" i="14"/>
  <c r="I363" i="14"/>
  <c r="J363" i="14"/>
  <c r="K363" i="14"/>
  <c r="H364" i="14"/>
  <c r="I364" i="14"/>
  <c r="J364" i="14"/>
  <c r="K364" i="14"/>
  <c r="H365" i="14"/>
  <c r="I365" i="14"/>
  <c r="J365" i="14"/>
  <c r="K365" i="14"/>
  <c r="H366" i="14"/>
  <c r="I366" i="14"/>
  <c r="J366" i="14"/>
  <c r="K366" i="14"/>
  <c r="H367" i="14"/>
  <c r="I367" i="14"/>
  <c r="J367" i="14"/>
  <c r="K367" i="14"/>
  <c r="H368" i="14"/>
  <c r="I368" i="14"/>
  <c r="J368" i="14"/>
  <c r="K368" i="14"/>
  <c r="H369" i="14"/>
  <c r="I369" i="14"/>
  <c r="J369" i="14"/>
  <c r="K369" i="14"/>
  <c r="H370" i="14"/>
  <c r="I370" i="14"/>
  <c r="J370" i="14"/>
  <c r="K370" i="14"/>
  <c r="H371" i="14"/>
  <c r="I371" i="14"/>
  <c r="J371" i="14"/>
  <c r="K371" i="14"/>
  <c r="H372" i="14"/>
  <c r="I372" i="14"/>
  <c r="J372" i="14"/>
  <c r="K372" i="14"/>
  <c r="H373" i="14"/>
  <c r="I373" i="14"/>
  <c r="J373" i="14"/>
  <c r="K373" i="14"/>
  <c r="H374" i="14"/>
  <c r="I374" i="14"/>
  <c r="J374" i="14"/>
  <c r="K374" i="14"/>
  <c r="H375" i="14"/>
  <c r="I375" i="14"/>
  <c r="J375" i="14"/>
  <c r="K375" i="14"/>
  <c r="H376" i="14"/>
  <c r="I376" i="14"/>
  <c r="J376" i="14"/>
  <c r="K376" i="14"/>
  <c r="H377" i="14"/>
  <c r="I377" i="14"/>
  <c r="J377" i="14"/>
  <c r="K377" i="14"/>
  <c r="H378" i="14"/>
  <c r="I378" i="14"/>
  <c r="J378" i="14"/>
  <c r="K378" i="14"/>
  <c r="H379" i="14"/>
  <c r="I379" i="14"/>
  <c r="J379" i="14"/>
  <c r="K379" i="14"/>
  <c r="H380" i="14"/>
  <c r="I380" i="14"/>
  <c r="J380" i="14"/>
  <c r="K380" i="14"/>
  <c r="H381" i="14"/>
  <c r="I381" i="14"/>
  <c r="J381" i="14"/>
  <c r="K381" i="14"/>
  <c r="H382" i="14"/>
  <c r="I382" i="14"/>
  <c r="J382" i="14"/>
  <c r="K382" i="14"/>
  <c r="H383" i="14"/>
  <c r="I383" i="14"/>
  <c r="J383" i="14"/>
  <c r="K383" i="14"/>
  <c r="H384" i="14"/>
  <c r="I384" i="14"/>
  <c r="J384" i="14"/>
  <c r="K384" i="14"/>
  <c r="H385" i="14"/>
  <c r="I385" i="14"/>
  <c r="J385" i="14"/>
  <c r="K385" i="14"/>
  <c r="H386" i="14"/>
  <c r="I386" i="14"/>
  <c r="J386" i="14"/>
  <c r="K386" i="14"/>
  <c r="H387" i="14"/>
  <c r="I387" i="14"/>
  <c r="J387" i="14"/>
  <c r="K387" i="14"/>
  <c r="H388" i="14"/>
  <c r="I388" i="14"/>
  <c r="J388" i="14"/>
  <c r="K388" i="14"/>
  <c r="G407" i="24" l="1"/>
  <c r="G401" i="24"/>
  <c r="G415" i="24"/>
  <c r="G411" i="24"/>
  <c r="G399" i="24"/>
  <c r="G398" i="24"/>
  <c r="G403" i="24"/>
  <c r="G405" i="24"/>
  <c r="G397" i="24"/>
  <c r="G404" i="24"/>
  <c r="G413" i="24"/>
  <c r="G395" i="24"/>
  <c r="G409" i="24"/>
  <c r="G408" i="24"/>
  <c r="G406" i="24"/>
  <c r="G416" i="24"/>
  <c r="G400" i="24"/>
  <c r="G412" i="24"/>
  <c r="G402" i="24"/>
  <c r="G396" i="24"/>
  <c r="G410" i="24"/>
  <c r="G414" i="24"/>
  <c r="G354" i="23"/>
  <c r="H354" i="23"/>
  <c r="I354" i="23"/>
  <c r="G355" i="23"/>
  <c r="H355" i="23"/>
  <c r="I355" i="23"/>
  <c r="G356" i="23"/>
  <c r="H356" i="23"/>
  <c r="I356" i="23"/>
  <c r="G357" i="23"/>
  <c r="H357" i="23"/>
  <c r="I357" i="23"/>
  <c r="G358" i="23"/>
  <c r="H358" i="23"/>
  <c r="I358" i="23"/>
  <c r="G359" i="23"/>
  <c r="H359" i="23"/>
  <c r="I359" i="23"/>
  <c r="G360" i="23"/>
  <c r="H360" i="23"/>
  <c r="I360" i="23"/>
  <c r="G361" i="23"/>
  <c r="H361" i="23"/>
  <c r="I361" i="23"/>
  <c r="G362" i="23"/>
  <c r="H362" i="23"/>
  <c r="I362" i="23"/>
  <c r="G363" i="23"/>
  <c r="H363" i="23"/>
  <c r="I363" i="23"/>
  <c r="G364" i="23"/>
  <c r="H364" i="23"/>
  <c r="I364" i="23"/>
  <c r="G365" i="23"/>
  <c r="H365" i="23"/>
  <c r="I365" i="23"/>
  <c r="G366" i="23"/>
  <c r="H366" i="23"/>
  <c r="I366" i="23"/>
  <c r="G367" i="23"/>
  <c r="H367" i="23"/>
  <c r="I367" i="23"/>
  <c r="G368" i="23"/>
  <c r="H368" i="23"/>
  <c r="I368" i="23"/>
  <c r="G369" i="23"/>
  <c r="H369" i="23"/>
  <c r="I369" i="23"/>
  <c r="G370" i="23"/>
  <c r="H370" i="23"/>
  <c r="I370" i="23"/>
  <c r="G371" i="23"/>
  <c r="H371" i="23"/>
  <c r="I371" i="23"/>
  <c r="G372" i="23"/>
  <c r="H372" i="23"/>
  <c r="I372" i="23"/>
  <c r="G373" i="23"/>
  <c r="H373" i="23"/>
  <c r="I373" i="23"/>
  <c r="G374" i="23"/>
  <c r="H374" i="23"/>
  <c r="I374" i="23"/>
  <c r="G375" i="23"/>
  <c r="H375" i="23"/>
  <c r="I375" i="23"/>
  <c r="G376" i="23"/>
  <c r="H376" i="23"/>
  <c r="I376" i="23"/>
  <c r="G377" i="23"/>
  <c r="H377" i="23"/>
  <c r="I377" i="23"/>
  <c r="G378" i="23"/>
  <c r="H378" i="23"/>
  <c r="I378" i="23"/>
  <c r="G379" i="23"/>
  <c r="H379" i="23"/>
  <c r="I379" i="23"/>
  <c r="G380" i="23"/>
  <c r="H380" i="23"/>
  <c r="I380" i="23"/>
  <c r="G381" i="23"/>
  <c r="H381" i="23"/>
  <c r="I381" i="23"/>
  <c r="G382" i="23"/>
  <c r="H382" i="23"/>
  <c r="I382" i="23"/>
  <c r="G383" i="23"/>
  <c r="H383" i="23"/>
  <c r="I383" i="23"/>
  <c r="G384" i="23"/>
  <c r="H384" i="23"/>
  <c r="I384" i="23"/>
  <c r="G385" i="23"/>
  <c r="H385" i="23"/>
  <c r="I385" i="23"/>
  <c r="G386" i="23"/>
  <c r="H386" i="23"/>
  <c r="I386" i="23"/>
  <c r="G387" i="23"/>
  <c r="H387" i="23"/>
  <c r="I387" i="23"/>
  <c r="G388" i="23"/>
  <c r="H388" i="23"/>
  <c r="I388" i="23"/>
  <c r="H354" i="20"/>
  <c r="I354" i="20"/>
  <c r="J354" i="20"/>
  <c r="K354" i="20"/>
  <c r="H355" i="20"/>
  <c r="I355" i="20"/>
  <c r="J355" i="20"/>
  <c r="K355" i="20"/>
  <c r="H356" i="20"/>
  <c r="I356" i="20"/>
  <c r="J356" i="20"/>
  <c r="K356" i="20"/>
  <c r="H357" i="20"/>
  <c r="I357" i="20"/>
  <c r="J357" i="20"/>
  <c r="K357" i="20"/>
  <c r="H358" i="20"/>
  <c r="I358" i="20"/>
  <c r="J358" i="20"/>
  <c r="K358" i="20"/>
  <c r="H359" i="20"/>
  <c r="I359" i="20"/>
  <c r="J359" i="20"/>
  <c r="K359" i="20"/>
  <c r="H360" i="20"/>
  <c r="I360" i="20"/>
  <c r="J360" i="20"/>
  <c r="K360" i="20"/>
  <c r="H361" i="20"/>
  <c r="I361" i="20"/>
  <c r="J361" i="20"/>
  <c r="K361" i="20"/>
  <c r="H362" i="20"/>
  <c r="I362" i="20"/>
  <c r="J362" i="20"/>
  <c r="K362" i="20"/>
  <c r="H363" i="20"/>
  <c r="I363" i="20"/>
  <c r="J363" i="20"/>
  <c r="K363" i="20"/>
  <c r="H364" i="20"/>
  <c r="I364" i="20"/>
  <c r="J364" i="20"/>
  <c r="K364" i="20"/>
  <c r="H365" i="20"/>
  <c r="I365" i="20"/>
  <c r="J365" i="20"/>
  <c r="K365" i="20"/>
  <c r="H366" i="20"/>
  <c r="I366" i="20"/>
  <c r="J366" i="20"/>
  <c r="K366" i="20"/>
  <c r="H367" i="20"/>
  <c r="I367" i="20"/>
  <c r="J367" i="20"/>
  <c r="K367" i="20"/>
  <c r="H368" i="20"/>
  <c r="I368" i="20"/>
  <c r="J368" i="20"/>
  <c r="K368" i="20"/>
  <c r="H369" i="20"/>
  <c r="I369" i="20"/>
  <c r="J369" i="20"/>
  <c r="K369" i="20"/>
  <c r="H370" i="20"/>
  <c r="I370" i="20"/>
  <c r="J370" i="20"/>
  <c r="K370" i="20"/>
  <c r="H371" i="20"/>
  <c r="I371" i="20"/>
  <c r="J371" i="20"/>
  <c r="K371" i="20"/>
  <c r="H372" i="20"/>
  <c r="I372" i="20"/>
  <c r="J372" i="20"/>
  <c r="K372" i="20"/>
  <c r="H373" i="20"/>
  <c r="I373" i="20"/>
  <c r="J373" i="20"/>
  <c r="K373" i="20"/>
  <c r="H374" i="20"/>
  <c r="I374" i="20"/>
  <c r="J374" i="20"/>
  <c r="K374" i="20"/>
  <c r="H375" i="20"/>
  <c r="I375" i="20"/>
  <c r="J375" i="20"/>
  <c r="K375" i="20"/>
  <c r="H376" i="20"/>
  <c r="I376" i="20"/>
  <c r="J376" i="20"/>
  <c r="K376" i="20"/>
  <c r="H377" i="20"/>
  <c r="I377" i="20"/>
  <c r="J377" i="20"/>
  <c r="K377" i="20"/>
  <c r="H378" i="20"/>
  <c r="I378" i="20"/>
  <c r="J378" i="20"/>
  <c r="K378" i="20"/>
  <c r="H379" i="20"/>
  <c r="I379" i="20"/>
  <c r="J379" i="20"/>
  <c r="K379" i="20"/>
  <c r="H380" i="20"/>
  <c r="I380" i="20"/>
  <c r="J380" i="20"/>
  <c r="K380" i="20"/>
  <c r="H381" i="20"/>
  <c r="I381" i="20"/>
  <c r="J381" i="20"/>
  <c r="K381" i="20"/>
  <c r="H382" i="20"/>
  <c r="I382" i="20"/>
  <c r="J382" i="20"/>
  <c r="K382" i="20"/>
  <c r="H383" i="20"/>
  <c r="I383" i="20"/>
  <c r="J383" i="20"/>
  <c r="K383" i="20"/>
  <c r="H384" i="20"/>
  <c r="I384" i="20"/>
  <c r="J384" i="20"/>
  <c r="K384" i="20"/>
  <c r="H385" i="20"/>
  <c r="I385" i="20"/>
  <c r="J385" i="20"/>
  <c r="K385" i="20"/>
  <c r="H386" i="20"/>
  <c r="I386" i="20"/>
  <c r="J386" i="20"/>
  <c r="K386" i="20"/>
  <c r="H387" i="20"/>
  <c r="I387" i="20"/>
  <c r="J387" i="20"/>
  <c r="K387" i="20"/>
  <c r="H388" i="20"/>
  <c r="I388" i="20"/>
  <c r="J388" i="20"/>
  <c r="K388" i="20"/>
  <c r="H354" i="15"/>
  <c r="I354" i="15"/>
  <c r="J354" i="15"/>
  <c r="K354" i="15"/>
  <c r="H355" i="15"/>
  <c r="I355" i="15"/>
  <c r="J355" i="15"/>
  <c r="K355" i="15"/>
  <c r="H356" i="15"/>
  <c r="I356" i="15"/>
  <c r="J356" i="15"/>
  <c r="K356" i="15"/>
  <c r="H357" i="15"/>
  <c r="I357" i="15"/>
  <c r="J357" i="15"/>
  <c r="K357" i="15"/>
  <c r="H358" i="15"/>
  <c r="I358" i="15"/>
  <c r="J358" i="15"/>
  <c r="K358" i="15"/>
  <c r="H359" i="15"/>
  <c r="I359" i="15"/>
  <c r="J359" i="15"/>
  <c r="K359" i="15"/>
  <c r="H360" i="15"/>
  <c r="I360" i="15"/>
  <c r="J360" i="15"/>
  <c r="K360" i="15"/>
  <c r="H361" i="15"/>
  <c r="I361" i="15"/>
  <c r="J361" i="15"/>
  <c r="K361" i="15"/>
  <c r="H362" i="15"/>
  <c r="I362" i="15"/>
  <c r="J362" i="15"/>
  <c r="K362" i="15"/>
  <c r="H363" i="15"/>
  <c r="I363" i="15"/>
  <c r="J363" i="15"/>
  <c r="K363" i="15"/>
  <c r="H364" i="15"/>
  <c r="I364" i="15"/>
  <c r="J364" i="15"/>
  <c r="K364" i="15"/>
  <c r="H365" i="15"/>
  <c r="I365" i="15"/>
  <c r="J365" i="15"/>
  <c r="K365" i="15"/>
  <c r="H366" i="15"/>
  <c r="I366" i="15"/>
  <c r="J366" i="15"/>
  <c r="K366" i="15"/>
  <c r="H367" i="15"/>
  <c r="I367" i="15"/>
  <c r="J367" i="15"/>
  <c r="K367" i="15"/>
  <c r="H368" i="15"/>
  <c r="I368" i="15"/>
  <c r="J368" i="15"/>
  <c r="K368" i="15"/>
  <c r="H369" i="15"/>
  <c r="I369" i="15"/>
  <c r="J369" i="15"/>
  <c r="K369" i="15"/>
  <c r="H370" i="15"/>
  <c r="I370" i="15"/>
  <c r="J370" i="15"/>
  <c r="K370" i="15"/>
  <c r="H371" i="15"/>
  <c r="I371" i="15"/>
  <c r="J371" i="15"/>
  <c r="K371" i="15"/>
  <c r="H372" i="15"/>
  <c r="I372" i="15"/>
  <c r="J372" i="15"/>
  <c r="K372" i="15"/>
  <c r="H373" i="15"/>
  <c r="I373" i="15"/>
  <c r="J373" i="15"/>
  <c r="K373" i="15"/>
  <c r="H374" i="15"/>
  <c r="I374" i="15"/>
  <c r="J374" i="15"/>
  <c r="K374" i="15"/>
  <c r="H375" i="15"/>
  <c r="I375" i="15"/>
  <c r="J375" i="15"/>
  <c r="K375" i="15"/>
  <c r="H376" i="15"/>
  <c r="I376" i="15"/>
  <c r="J376" i="15"/>
  <c r="K376" i="15"/>
  <c r="H377" i="15"/>
  <c r="I377" i="15"/>
  <c r="J377" i="15"/>
  <c r="K377" i="15"/>
  <c r="H378" i="15"/>
  <c r="I378" i="15"/>
  <c r="J378" i="15"/>
  <c r="K378" i="15"/>
  <c r="H379" i="15"/>
  <c r="I379" i="15"/>
  <c r="J379" i="15"/>
  <c r="K379" i="15"/>
  <c r="H380" i="15"/>
  <c r="I380" i="15"/>
  <c r="J380" i="15"/>
  <c r="K380" i="15"/>
  <c r="H381" i="15"/>
  <c r="I381" i="15"/>
  <c r="J381" i="15"/>
  <c r="K381" i="15"/>
  <c r="H382" i="15"/>
  <c r="I382" i="15"/>
  <c r="J382" i="15"/>
  <c r="K382" i="15"/>
  <c r="H383" i="15"/>
  <c r="I383" i="15"/>
  <c r="J383" i="15"/>
  <c r="K383" i="15"/>
  <c r="H384" i="15"/>
  <c r="I384" i="15"/>
  <c r="J384" i="15"/>
  <c r="K384" i="15"/>
  <c r="H385" i="15"/>
  <c r="I385" i="15"/>
  <c r="J385" i="15"/>
  <c r="K385" i="15"/>
  <c r="H386" i="15"/>
  <c r="I386" i="15"/>
  <c r="J386" i="15"/>
  <c r="K386" i="15"/>
  <c r="H387" i="15"/>
  <c r="I387" i="15"/>
  <c r="J387" i="15"/>
  <c r="K387" i="15"/>
  <c r="H388" i="15"/>
  <c r="I388" i="15"/>
  <c r="J388" i="15"/>
  <c r="K388" i="15"/>
  <c r="H354" i="12"/>
  <c r="I354" i="12"/>
  <c r="J354" i="12"/>
  <c r="K354" i="12"/>
  <c r="H355" i="12"/>
  <c r="I355" i="12"/>
  <c r="J355" i="12"/>
  <c r="K355" i="12"/>
  <c r="H356" i="12"/>
  <c r="I356" i="12"/>
  <c r="J356" i="12"/>
  <c r="K356" i="12"/>
  <c r="H357" i="12"/>
  <c r="I357" i="12"/>
  <c r="J357" i="12"/>
  <c r="K357" i="12"/>
  <c r="H358" i="12"/>
  <c r="I358" i="12"/>
  <c r="J358" i="12"/>
  <c r="K358" i="12"/>
  <c r="H359" i="12"/>
  <c r="I359" i="12"/>
  <c r="J359" i="12"/>
  <c r="K359" i="12"/>
  <c r="H360" i="12"/>
  <c r="I360" i="12"/>
  <c r="J360" i="12"/>
  <c r="K360" i="12"/>
  <c r="H361" i="12"/>
  <c r="I361" i="12"/>
  <c r="J361" i="12"/>
  <c r="K361" i="12"/>
  <c r="H362" i="12"/>
  <c r="I362" i="12"/>
  <c r="J362" i="12"/>
  <c r="K362" i="12"/>
  <c r="H363" i="12"/>
  <c r="I363" i="12"/>
  <c r="J363" i="12"/>
  <c r="K363" i="12"/>
  <c r="H364" i="12"/>
  <c r="I364" i="12"/>
  <c r="J364" i="12"/>
  <c r="K364" i="12"/>
  <c r="H365" i="12"/>
  <c r="I365" i="12"/>
  <c r="J365" i="12"/>
  <c r="K365" i="12"/>
  <c r="H366" i="12"/>
  <c r="I366" i="12"/>
  <c r="J366" i="12"/>
  <c r="K366" i="12"/>
  <c r="H367" i="12"/>
  <c r="I367" i="12"/>
  <c r="J367" i="12"/>
  <c r="K367" i="12"/>
  <c r="H368" i="12"/>
  <c r="I368" i="12"/>
  <c r="J368" i="12"/>
  <c r="K368" i="12"/>
  <c r="H369" i="12"/>
  <c r="I369" i="12"/>
  <c r="J369" i="12"/>
  <c r="K369" i="12"/>
  <c r="H370" i="12"/>
  <c r="I370" i="12"/>
  <c r="J370" i="12"/>
  <c r="K370" i="12"/>
  <c r="H371" i="12"/>
  <c r="I371" i="12"/>
  <c r="J371" i="12"/>
  <c r="K371" i="12"/>
  <c r="H372" i="12"/>
  <c r="I372" i="12"/>
  <c r="J372" i="12"/>
  <c r="K372" i="12"/>
  <c r="H373" i="12"/>
  <c r="I373" i="12"/>
  <c r="J373" i="12"/>
  <c r="K373" i="12"/>
  <c r="H374" i="12"/>
  <c r="I374" i="12"/>
  <c r="J374" i="12"/>
  <c r="K374" i="12"/>
  <c r="H375" i="12"/>
  <c r="I375" i="12"/>
  <c r="J375" i="12"/>
  <c r="K375" i="12"/>
  <c r="H376" i="12"/>
  <c r="I376" i="12"/>
  <c r="J376" i="12"/>
  <c r="K376" i="12"/>
  <c r="H377" i="12"/>
  <c r="I377" i="12"/>
  <c r="J377" i="12"/>
  <c r="K377" i="12"/>
  <c r="H378" i="12"/>
  <c r="I378" i="12"/>
  <c r="J378" i="12"/>
  <c r="K378" i="12"/>
  <c r="H379" i="12"/>
  <c r="I379" i="12"/>
  <c r="J379" i="12"/>
  <c r="K379" i="12"/>
  <c r="H380" i="12"/>
  <c r="I380" i="12"/>
  <c r="J380" i="12"/>
  <c r="K380" i="12"/>
  <c r="H381" i="12"/>
  <c r="I381" i="12"/>
  <c r="J381" i="12"/>
  <c r="K381" i="12"/>
  <c r="H382" i="12"/>
  <c r="I382" i="12"/>
  <c r="J382" i="12"/>
  <c r="K382" i="12"/>
  <c r="H383" i="12"/>
  <c r="I383" i="12"/>
  <c r="J383" i="12"/>
  <c r="K383" i="12"/>
  <c r="H384" i="12"/>
  <c r="I384" i="12"/>
  <c r="J384" i="12"/>
  <c r="K384" i="12"/>
  <c r="H385" i="12"/>
  <c r="I385" i="12"/>
  <c r="J385" i="12"/>
  <c r="K385" i="12"/>
  <c r="H386" i="12"/>
  <c r="I386" i="12"/>
  <c r="J386" i="12"/>
  <c r="K386" i="12"/>
  <c r="H387" i="12"/>
  <c r="I387" i="12"/>
  <c r="J387" i="12"/>
  <c r="K387" i="12"/>
  <c r="H388" i="12"/>
  <c r="I388" i="12"/>
  <c r="J388" i="12"/>
  <c r="K388" i="12"/>
  <c r="H354" i="16"/>
  <c r="I354" i="16"/>
  <c r="J354" i="16"/>
  <c r="K354" i="16"/>
  <c r="H355" i="16"/>
  <c r="I355" i="16"/>
  <c r="J355" i="16"/>
  <c r="K355" i="16"/>
  <c r="H356" i="16"/>
  <c r="I356" i="16"/>
  <c r="J356" i="16"/>
  <c r="K356" i="16"/>
  <c r="H357" i="16"/>
  <c r="I357" i="16"/>
  <c r="J357" i="16"/>
  <c r="K357" i="16"/>
  <c r="H358" i="16"/>
  <c r="I358" i="16"/>
  <c r="J358" i="16"/>
  <c r="K358" i="16"/>
  <c r="H359" i="16"/>
  <c r="I359" i="16"/>
  <c r="J359" i="16"/>
  <c r="K359" i="16"/>
  <c r="H360" i="16"/>
  <c r="I360" i="16"/>
  <c r="J360" i="16"/>
  <c r="K360" i="16"/>
  <c r="H361" i="16"/>
  <c r="I361" i="16"/>
  <c r="J361" i="16"/>
  <c r="K361" i="16"/>
  <c r="H362" i="16"/>
  <c r="I362" i="16"/>
  <c r="J362" i="16"/>
  <c r="K362" i="16"/>
  <c r="H363" i="16"/>
  <c r="I363" i="16"/>
  <c r="J363" i="16"/>
  <c r="K363" i="16"/>
  <c r="H364" i="16"/>
  <c r="I364" i="16"/>
  <c r="J364" i="16"/>
  <c r="K364" i="16"/>
  <c r="H365" i="16"/>
  <c r="I365" i="16"/>
  <c r="J365" i="16"/>
  <c r="K365" i="16"/>
  <c r="H366" i="16"/>
  <c r="I366" i="16"/>
  <c r="J366" i="16"/>
  <c r="K366" i="16"/>
  <c r="H367" i="16"/>
  <c r="I367" i="16"/>
  <c r="J367" i="16"/>
  <c r="K367" i="16"/>
  <c r="H368" i="16"/>
  <c r="I368" i="16"/>
  <c r="J368" i="16"/>
  <c r="K368" i="16"/>
  <c r="H369" i="16"/>
  <c r="I369" i="16"/>
  <c r="J369" i="16"/>
  <c r="K369" i="16"/>
  <c r="H370" i="16"/>
  <c r="I370" i="16"/>
  <c r="J370" i="16"/>
  <c r="K370" i="16"/>
  <c r="H371" i="16"/>
  <c r="I371" i="16"/>
  <c r="J371" i="16"/>
  <c r="K371" i="16"/>
  <c r="H372" i="16"/>
  <c r="I372" i="16"/>
  <c r="J372" i="16"/>
  <c r="K372" i="16"/>
  <c r="H373" i="16"/>
  <c r="I373" i="16"/>
  <c r="J373" i="16"/>
  <c r="K373" i="16"/>
  <c r="H374" i="16"/>
  <c r="I374" i="16"/>
  <c r="J374" i="16"/>
  <c r="K374" i="16"/>
  <c r="H375" i="16"/>
  <c r="I375" i="16"/>
  <c r="J375" i="16"/>
  <c r="K375" i="16"/>
  <c r="H376" i="16"/>
  <c r="I376" i="16"/>
  <c r="J376" i="16"/>
  <c r="K376" i="16"/>
  <c r="H377" i="16"/>
  <c r="I377" i="16"/>
  <c r="J377" i="16"/>
  <c r="K377" i="16"/>
  <c r="H378" i="16"/>
  <c r="I378" i="16"/>
  <c r="J378" i="16"/>
  <c r="K378" i="16"/>
  <c r="H379" i="16"/>
  <c r="I379" i="16"/>
  <c r="J379" i="16"/>
  <c r="K379" i="16"/>
  <c r="H380" i="16"/>
  <c r="I380" i="16"/>
  <c r="J380" i="16"/>
  <c r="K380" i="16"/>
  <c r="H381" i="16"/>
  <c r="I381" i="16"/>
  <c r="J381" i="16"/>
  <c r="K381" i="16"/>
  <c r="H382" i="16"/>
  <c r="I382" i="16"/>
  <c r="J382" i="16"/>
  <c r="K382" i="16"/>
  <c r="H383" i="16"/>
  <c r="I383" i="16"/>
  <c r="J383" i="16"/>
  <c r="K383" i="16"/>
  <c r="H384" i="16"/>
  <c r="I384" i="16"/>
  <c r="J384" i="16"/>
  <c r="K384" i="16"/>
  <c r="H385" i="16"/>
  <c r="I385" i="16"/>
  <c r="J385" i="16"/>
  <c r="K385" i="16"/>
  <c r="H386" i="16"/>
  <c r="I386" i="16"/>
  <c r="J386" i="16"/>
  <c r="K386" i="16"/>
  <c r="H387" i="16"/>
  <c r="I387" i="16"/>
  <c r="J387" i="16"/>
  <c r="K387" i="16"/>
  <c r="H388" i="16"/>
  <c r="I388" i="16"/>
  <c r="J388" i="16"/>
  <c r="K388" i="16"/>
  <c r="H354" i="17"/>
  <c r="I354" i="17"/>
  <c r="J354" i="17"/>
  <c r="K354" i="17"/>
  <c r="H355" i="17"/>
  <c r="I355" i="17"/>
  <c r="J355" i="17"/>
  <c r="K355" i="17"/>
  <c r="H356" i="17"/>
  <c r="I356" i="17"/>
  <c r="J356" i="17"/>
  <c r="K356" i="17"/>
  <c r="H357" i="17"/>
  <c r="I357" i="17"/>
  <c r="J357" i="17"/>
  <c r="K357" i="17"/>
  <c r="H358" i="17"/>
  <c r="I358" i="17"/>
  <c r="J358" i="17"/>
  <c r="K358" i="17"/>
  <c r="H359" i="17"/>
  <c r="I359" i="17"/>
  <c r="J359" i="17"/>
  <c r="K359" i="17"/>
  <c r="H360" i="17"/>
  <c r="I360" i="17"/>
  <c r="J360" i="17"/>
  <c r="K360" i="17"/>
  <c r="H361" i="17"/>
  <c r="I361" i="17"/>
  <c r="J361" i="17"/>
  <c r="K361" i="17"/>
  <c r="H362" i="17"/>
  <c r="I362" i="17"/>
  <c r="J362" i="17"/>
  <c r="K362" i="17"/>
  <c r="H363" i="17"/>
  <c r="I363" i="17"/>
  <c r="J363" i="17"/>
  <c r="K363" i="17"/>
  <c r="H364" i="17"/>
  <c r="I364" i="17"/>
  <c r="J364" i="17"/>
  <c r="K364" i="17"/>
  <c r="H365" i="17"/>
  <c r="I365" i="17"/>
  <c r="J365" i="17"/>
  <c r="K365" i="17"/>
  <c r="H366" i="17"/>
  <c r="I366" i="17"/>
  <c r="J366" i="17"/>
  <c r="K366" i="17"/>
  <c r="H367" i="17"/>
  <c r="I367" i="17"/>
  <c r="J367" i="17"/>
  <c r="K367" i="17"/>
  <c r="H368" i="17"/>
  <c r="I368" i="17"/>
  <c r="J368" i="17"/>
  <c r="K368" i="17"/>
  <c r="H369" i="17"/>
  <c r="I369" i="17"/>
  <c r="J369" i="17"/>
  <c r="K369" i="17"/>
  <c r="H370" i="17"/>
  <c r="I370" i="17"/>
  <c r="J370" i="17"/>
  <c r="K370" i="17"/>
  <c r="H371" i="17"/>
  <c r="I371" i="17"/>
  <c r="J371" i="17"/>
  <c r="K371" i="17"/>
  <c r="H372" i="17"/>
  <c r="I372" i="17"/>
  <c r="J372" i="17"/>
  <c r="K372" i="17"/>
  <c r="H373" i="17"/>
  <c r="I373" i="17"/>
  <c r="J373" i="17"/>
  <c r="K373" i="17"/>
  <c r="H374" i="17"/>
  <c r="I374" i="17"/>
  <c r="J374" i="17"/>
  <c r="K374" i="17"/>
  <c r="H375" i="17"/>
  <c r="I375" i="17"/>
  <c r="J375" i="17"/>
  <c r="K375" i="17"/>
  <c r="H376" i="17"/>
  <c r="I376" i="17"/>
  <c r="J376" i="17"/>
  <c r="K376" i="17"/>
  <c r="H377" i="17"/>
  <c r="I377" i="17"/>
  <c r="J377" i="17"/>
  <c r="K377" i="17"/>
  <c r="H378" i="17"/>
  <c r="I378" i="17"/>
  <c r="J378" i="17"/>
  <c r="K378" i="17"/>
  <c r="H379" i="17"/>
  <c r="I379" i="17"/>
  <c r="J379" i="17"/>
  <c r="K379" i="17"/>
  <c r="H380" i="17"/>
  <c r="I380" i="17"/>
  <c r="J380" i="17"/>
  <c r="K380" i="17"/>
  <c r="H381" i="17"/>
  <c r="I381" i="17"/>
  <c r="J381" i="17"/>
  <c r="K381" i="17"/>
  <c r="H382" i="17"/>
  <c r="I382" i="17"/>
  <c r="J382" i="17"/>
  <c r="K382" i="17"/>
  <c r="H383" i="17"/>
  <c r="I383" i="17"/>
  <c r="J383" i="17"/>
  <c r="K383" i="17"/>
  <c r="H384" i="17"/>
  <c r="I384" i="17"/>
  <c r="J384" i="17"/>
  <c r="K384" i="17"/>
  <c r="H385" i="17"/>
  <c r="I385" i="17"/>
  <c r="J385" i="17"/>
  <c r="K385" i="17"/>
  <c r="H386" i="17"/>
  <c r="I386" i="17"/>
  <c r="J386" i="17"/>
  <c r="K386" i="17"/>
  <c r="H387" i="17"/>
  <c r="I387" i="17"/>
  <c r="J387" i="17"/>
  <c r="K387" i="17"/>
  <c r="H388" i="17"/>
  <c r="I388" i="17"/>
  <c r="J388" i="17"/>
  <c r="K388" i="17"/>
  <c r="H354" i="19"/>
  <c r="I354" i="19"/>
  <c r="J354" i="19"/>
  <c r="K354" i="19"/>
  <c r="H355" i="19"/>
  <c r="I355" i="19"/>
  <c r="J355" i="19"/>
  <c r="K355" i="19"/>
  <c r="H356" i="19"/>
  <c r="I356" i="19"/>
  <c r="J356" i="19"/>
  <c r="K356" i="19"/>
  <c r="H357" i="19"/>
  <c r="I357" i="19"/>
  <c r="J357" i="19"/>
  <c r="K357" i="19"/>
  <c r="H358" i="19"/>
  <c r="I358" i="19"/>
  <c r="J358" i="19"/>
  <c r="K358" i="19"/>
  <c r="H359" i="19"/>
  <c r="I359" i="19"/>
  <c r="J359" i="19"/>
  <c r="K359" i="19"/>
  <c r="H360" i="19"/>
  <c r="I360" i="19"/>
  <c r="J360" i="19"/>
  <c r="K360" i="19"/>
  <c r="H361" i="19"/>
  <c r="I361" i="19"/>
  <c r="J361" i="19"/>
  <c r="K361" i="19"/>
  <c r="H362" i="19"/>
  <c r="I362" i="19"/>
  <c r="J362" i="19"/>
  <c r="K362" i="19"/>
  <c r="H363" i="19"/>
  <c r="I363" i="19"/>
  <c r="J363" i="19"/>
  <c r="K363" i="19"/>
  <c r="H364" i="19"/>
  <c r="I364" i="19"/>
  <c r="J364" i="19"/>
  <c r="K364" i="19"/>
  <c r="H365" i="19"/>
  <c r="I365" i="19"/>
  <c r="J365" i="19"/>
  <c r="K365" i="19"/>
  <c r="H366" i="19"/>
  <c r="I366" i="19"/>
  <c r="J366" i="19"/>
  <c r="K366" i="19"/>
  <c r="H367" i="19"/>
  <c r="I367" i="19"/>
  <c r="J367" i="19"/>
  <c r="K367" i="19"/>
  <c r="H368" i="19"/>
  <c r="I368" i="19"/>
  <c r="J368" i="19"/>
  <c r="K368" i="19"/>
  <c r="H369" i="19"/>
  <c r="I369" i="19"/>
  <c r="J369" i="19"/>
  <c r="K369" i="19"/>
  <c r="H370" i="19"/>
  <c r="I370" i="19"/>
  <c r="J370" i="19"/>
  <c r="K370" i="19"/>
  <c r="H371" i="19"/>
  <c r="I371" i="19"/>
  <c r="J371" i="19"/>
  <c r="K371" i="19"/>
  <c r="H372" i="19"/>
  <c r="I372" i="19"/>
  <c r="J372" i="19"/>
  <c r="K372" i="19"/>
  <c r="H373" i="19"/>
  <c r="I373" i="19"/>
  <c r="J373" i="19"/>
  <c r="K373" i="19"/>
  <c r="H374" i="19"/>
  <c r="I374" i="19"/>
  <c r="J374" i="19"/>
  <c r="K374" i="19"/>
  <c r="H375" i="19"/>
  <c r="I375" i="19"/>
  <c r="J375" i="19"/>
  <c r="K375" i="19"/>
  <c r="H376" i="19"/>
  <c r="I376" i="19"/>
  <c r="J376" i="19"/>
  <c r="K376" i="19"/>
  <c r="H377" i="19"/>
  <c r="I377" i="19"/>
  <c r="J377" i="19"/>
  <c r="K377" i="19"/>
  <c r="H378" i="19"/>
  <c r="I378" i="19"/>
  <c r="J378" i="19"/>
  <c r="K378" i="19"/>
  <c r="H379" i="19"/>
  <c r="I379" i="19"/>
  <c r="J379" i="19"/>
  <c r="K379" i="19"/>
  <c r="H380" i="19"/>
  <c r="I380" i="19"/>
  <c r="J380" i="19"/>
  <c r="K380" i="19"/>
  <c r="H381" i="19"/>
  <c r="I381" i="19"/>
  <c r="J381" i="19"/>
  <c r="K381" i="19"/>
  <c r="H382" i="19"/>
  <c r="I382" i="19"/>
  <c r="J382" i="19"/>
  <c r="K382" i="19"/>
  <c r="H383" i="19"/>
  <c r="I383" i="19"/>
  <c r="J383" i="19"/>
  <c r="K383" i="19"/>
  <c r="H384" i="19"/>
  <c r="I384" i="19"/>
  <c r="J384" i="19"/>
  <c r="K384" i="19"/>
  <c r="H385" i="19"/>
  <c r="I385" i="19"/>
  <c r="J385" i="19"/>
  <c r="K385" i="19"/>
  <c r="H386" i="19"/>
  <c r="I386" i="19"/>
  <c r="J386" i="19"/>
  <c r="K386" i="19"/>
  <c r="H387" i="19"/>
  <c r="I387" i="19"/>
  <c r="J387" i="19"/>
  <c r="K387" i="19"/>
  <c r="H388" i="19"/>
  <c r="I388" i="19"/>
  <c r="J388" i="19"/>
  <c r="K388" i="19"/>
  <c r="H354" i="2"/>
  <c r="I354" i="2"/>
  <c r="J354" i="2"/>
  <c r="K354" i="2"/>
  <c r="H355" i="2"/>
  <c r="I355" i="2"/>
  <c r="J355" i="2"/>
  <c r="K355" i="2"/>
  <c r="H356" i="2"/>
  <c r="I356" i="2"/>
  <c r="J356" i="2"/>
  <c r="K356" i="2"/>
  <c r="H357" i="2"/>
  <c r="I357" i="2"/>
  <c r="J357" i="2"/>
  <c r="K357" i="2"/>
  <c r="H358" i="2"/>
  <c r="I358" i="2"/>
  <c r="J358" i="2"/>
  <c r="K358" i="2"/>
  <c r="H359" i="2"/>
  <c r="I359" i="2"/>
  <c r="J359" i="2"/>
  <c r="K359" i="2"/>
  <c r="H360" i="2"/>
  <c r="I360" i="2"/>
  <c r="J360" i="2"/>
  <c r="K360" i="2"/>
  <c r="H361" i="2"/>
  <c r="I361" i="2"/>
  <c r="J361" i="2"/>
  <c r="K361" i="2"/>
  <c r="H362" i="2"/>
  <c r="I362" i="2"/>
  <c r="J362" i="2"/>
  <c r="K362" i="2"/>
  <c r="H363" i="2"/>
  <c r="I363" i="2"/>
  <c r="J363" i="2"/>
  <c r="K363" i="2"/>
  <c r="H364" i="2"/>
  <c r="I364" i="2"/>
  <c r="J364" i="2"/>
  <c r="K364" i="2"/>
  <c r="H365" i="2"/>
  <c r="I365" i="2"/>
  <c r="J365" i="2"/>
  <c r="K365" i="2"/>
  <c r="H366" i="2"/>
  <c r="I366" i="2"/>
  <c r="J366" i="2"/>
  <c r="K366" i="2"/>
  <c r="H367" i="2"/>
  <c r="I367" i="2"/>
  <c r="J367" i="2"/>
  <c r="K367" i="2"/>
  <c r="H368" i="2"/>
  <c r="I368" i="2"/>
  <c r="J368" i="2"/>
  <c r="K368" i="2"/>
  <c r="H369" i="2"/>
  <c r="I369" i="2"/>
  <c r="J369" i="2"/>
  <c r="K369" i="2"/>
  <c r="H370" i="2"/>
  <c r="I370" i="2"/>
  <c r="J370" i="2"/>
  <c r="K370" i="2"/>
  <c r="H371" i="2"/>
  <c r="I371" i="2"/>
  <c r="J371" i="2"/>
  <c r="K371" i="2"/>
  <c r="H372" i="2"/>
  <c r="I372" i="2"/>
  <c r="J372" i="2"/>
  <c r="K372" i="2"/>
  <c r="H373" i="2"/>
  <c r="I373" i="2"/>
  <c r="J373" i="2"/>
  <c r="K373" i="2"/>
  <c r="H374" i="2"/>
  <c r="I374" i="2"/>
  <c r="J374" i="2"/>
  <c r="K374" i="2"/>
  <c r="H375" i="2"/>
  <c r="I375" i="2"/>
  <c r="J375" i="2"/>
  <c r="K375" i="2"/>
  <c r="H376" i="2"/>
  <c r="I376" i="2"/>
  <c r="J376" i="2"/>
  <c r="K376" i="2"/>
  <c r="H377" i="2"/>
  <c r="I377" i="2"/>
  <c r="J377" i="2"/>
  <c r="K377" i="2"/>
  <c r="H378" i="2"/>
  <c r="I378" i="2"/>
  <c r="J378" i="2"/>
  <c r="K378" i="2"/>
  <c r="H379" i="2"/>
  <c r="I379" i="2"/>
  <c r="J379" i="2"/>
  <c r="K379" i="2"/>
  <c r="H380" i="2"/>
  <c r="I380" i="2"/>
  <c r="J380" i="2"/>
  <c r="K380" i="2"/>
  <c r="H381" i="2"/>
  <c r="I381" i="2"/>
  <c r="J381" i="2"/>
  <c r="K381" i="2"/>
  <c r="H382" i="2"/>
  <c r="I382" i="2"/>
  <c r="J382" i="2"/>
  <c r="K382" i="2"/>
  <c r="H383" i="2"/>
  <c r="I383" i="2"/>
  <c r="J383" i="2"/>
  <c r="K383" i="2"/>
  <c r="H384" i="2"/>
  <c r="I384" i="2"/>
  <c r="J384" i="2"/>
  <c r="K384" i="2"/>
  <c r="H385" i="2"/>
  <c r="I385" i="2"/>
  <c r="J385" i="2"/>
  <c r="K385" i="2"/>
  <c r="H386" i="2"/>
  <c r="I386" i="2"/>
  <c r="J386" i="2"/>
  <c r="K386" i="2"/>
  <c r="H387" i="2"/>
  <c r="I387" i="2"/>
  <c r="J387" i="2"/>
  <c r="K387" i="2"/>
  <c r="H388" i="2"/>
  <c r="I388" i="2"/>
  <c r="J388" i="2"/>
  <c r="K388" i="2"/>
  <c r="E354" i="23"/>
  <c r="F354" i="23" s="1"/>
  <c r="E355" i="23"/>
  <c r="F355" i="23" s="1"/>
  <c r="E356" i="23"/>
  <c r="E357" i="23"/>
  <c r="F357" i="23" s="1"/>
  <c r="E358" i="23"/>
  <c r="E359" i="23"/>
  <c r="E360" i="23"/>
  <c r="F360" i="23" s="1"/>
  <c r="E361" i="23"/>
  <c r="F361" i="23" s="1"/>
  <c r="E362" i="23"/>
  <c r="F362" i="23" s="1"/>
  <c r="E363" i="23"/>
  <c r="F363" i="23" s="1"/>
  <c r="E364" i="23"/>
  <c r="E365" i="23"/>
  <c r="F365" i="23" s="1"/>
  <c r="E366" i="23"/>
  <c r="E367" i="23"/>
  <c r="F367" i="23" s="1"/>
  <c r="E368" i="23"/>
  <c r="F368" i="23" s="1"/>
  <c r="E369" i="23"/>
  <c r="F369" i="23" s="1"/>
  <c r="E370" i="23"/>
  <c r="E371" i="23"/>
  <c r="F371" i="23" s="1"/>
  <c r="E372" i="23"/>
  <c r="E373" i="23"/>
  <c r="F373" i="23" s="1"/>
  <c r="E374" i="23"/>
  <c r="E375" i="23"/>
  <c r="E376" i="23"/>
  <c r="F376" i="23" s="1"/>
  <c r="E377" i="23"/>
  <c r="F377" i="23" s="1"/>
  <c r="E378" i="23"/>
  <c r="E379" i="23"/>
  <c r="F379" i="23" s="1"/>
  <c r="E380" i="23"/>
  <c r="E381" i="23"/>
  <c r="F381" i="23" s="1"/>
  <c r="E382" i="23"/>
  <c r="E383" i="23"/>
  <c r="F383" i="23" s="1"/>
  <c r="E384" i="23"/>
  <c r="E385" i="23"/>
  <c r="E386" i="23"/>
  <c r="E387" i="23"/>
  <c r="E388" i="23"/>
  <c r="J394" i="23" s="1"/>
  <c r="F356" i="23"/>
  <c r="F358" i="23"/>
  <c r="F359" i="23"/>
  <c r="F364" i="23"/>
  <c r="F366" i="23"/>
  <c r="F372" i="23"/>
  <c r="F374" i="23"/>
  <c r="F375" i="23"/>
  <c r="F380" i="23"/>
  <c r="F382" i="23"/>
  <c r="F388" i="23"/>
  <c r="G354" i="21"/>
  <c r="G361" i="21"/>
  <c r="G362" i="21"/>
  <c r="G369" i="21"/>
  <c r="G370" i="21"/>
  <c r="G377" i="21"/>
  <c r="G385" i="21"/>
  <c r="G386" i="21"/>
  <c r="G355" i="21"/>
  <c r="G356" i="21"/>
  <c r="G357" i="21"/>
  <c r="G358" i="21"/>
  <c r="G359" i="21"/>
  <c r="G360" i="21"/>
  <c r="G363" i="21"/>
  <c r="G364" i="21"/>
  <c r="G365" i="21"/>
  <c r="G366" i="21"/>
  <c r="G367" i="21"/>
  <c r="G368" i="21"/>
  <c r="G371" i="21"/>
  <c r="G372" i="21"/>
  <c r="G373" i="21"/>
  <c r="G374" i="21"/>
  <c r="G375" i="21"/>
  <c r="G376" i="21"/>
  <c r="G378" i="21"/>
  <c r="G379" i="21"/>
  <c r="G380" i="21"/>
  <c r="G381" i="21"/>
  <c r="G382" i="21"/>
  <c r="G383" i="21"/>
  <c r="G384" i="21"/>
  <c r="G387" i="21"/>
  <c r="G388" i="21"/>
  <c r="F354" i="20"/>
  <c r="G354" i="20" s="1"/>
  <c r="F355" i="20"/>
  <c r="L361" i="20" s="1"/>
  <c r="F356" i="20"/>
  <c r="G356" i="20" s="1"/>
  <c r="F357" i="20"/>
  <c r="G357" i="20" s="1"/>
  <c r="F358" i="20"/>
  <c r="F359" i="20"/>
  <c r="F360" i="20"/>
  <c r="G360" i="20" s="1"/>
  <c r="F361" i="20"/>
  <c r="G361" i="20" s="1"/>
  <c r="F362" i="20"/>
  <c r="G362" i="20" s="1"/>
  <c r="F363" i="20"/>
  <c r="L369" i="20" s="1"/>
  <c r="F364" i="20"/>
  <c r="G364" i="20" s="1"/>
  <c r="F365" i="20"/>
  <c r="G365" i="20" s="1"/>
  <c r="F366" i="20"/>
  <c r="G366" i="20" s="1"/>
  <c r="F367" i="20"/>
  <c r="F368" i="20"/>
  <c r="G368" i="20" s="1"/>
  <c r="F369" i="20"/>
  <c r="G369" i="20" s="1"/>
  <c r="F370" i="20"/>
  <c r="G370" i="20" s="1"/>
  <c r="F371" i="20"/>
  <c r="L377" i="20" s="1"/>
  <c r="F372" i="20"/>
  <c r="G372" i="20" s="1"/>
  <c r="F373" i="20"/>
  <c r="G373" i="20" s="1"/>
  <c r="F374" i="20"/>
  <c r="F375" i="20"/>
  <c r="F376" i="20"/>
  <c r="G376" i="20" s="1"/>
  <c r="F377" i="20"/>
  <c r="G377" i="20" s="1"/>
  <c r="F378" i="20"/>
  <c r="G378" i="20" s="1"/>
  <c r="F379" i="20"/>
  <c r="L385" i="20" s="1"/>
  <c r="F380" i="20"/>
  <c r="G380" i="20" s="1"/>
  <c r="F381" i="20"/>
  <c r="G381" i="20" s="1"/>
  <c r="F382" i="20"/>
  <c r="F383" i="20"/>
  <c r="G383" i="20" s="1"/>
  <c r="F384" i="20"/>
  <c r="F385" i="20"/>
  <c r="F386" i="20"/>
  <c r="F387" i="20"/>
  <c r="L393" i="20" s="1"/>
  <c r="F388" i="20"/>
  <c r="G358" i="20"/>
  <c r="G359" i="20"/>
  <c r="G367" i="20"/>
  <c r="G371" i="20"/>
  <c r="G382" i="20"/>
  <c r="F354" i="19"/>
  <c r="G354" i="19" s="1"/>
  <c r="F355" i="19"/>
  <c r="G355" i="19" s="1"/>
  <c r="F356" i="19"/>
  <c r="G356" i="19" s="1"/>
  <c r="F357" i="19"/>
  <c r="G357" i="19" s="1"/>
  <c r="F358" i="19"/>
  <c r="G358" i="19" s="1"/>
  <c r="F359" i="19"/>
  <c r="G359" i="19" s="1"/>
  <c r="F360" i="19"/>
  <c r="F361" i="19"/>
  <c r="G361" i="19" s="1"/>
  <c r="F362" i="19"/>
  <c r="G362" i="19" s="1"/>
  <c r="F363" i="19"/>
  <c r="G363" i="19" s="1"/>
  <c r="F364" i="19"/>
  <c r="F365" i="19"/>
  <c r="G365" i="19" s="1"/>
  <c r="F366" i="19"/>
  <c r="F367" i="19"/>
  <c r="G367" i="19" s="1"/>
  <c r="F368" i="19"/>
  <c r="F369" i="19"/>
  <c r="G369" i="19" s="1"/>
  <c r="F370" i="19"/>
  <c r="G370" i="19" s="1"/>
  <c r="F371" i="19"/>
  <c r="G371" i="19" s="1"/>
  <c r="F372" i="19"/>
  <c r="G372" i="19" s="1"/>
  <c r="F373" i="19"/>
  <c r="G373" i="19" s="1"/>
  <c r="F374" i="19"/>
  <c r="F375" i="19"/>
  <c r="G375" i="19" s="1"/>
  <c r="F376" i="19"/>
  <c r="F377" i="19"/>
  <c r="G377" i="19" s="1"/>
  <c r="F378" i="19"/>
  <c r="G378" i="19" s="1"/>
  <c r="F379" i="19"/>
  <c r="G379" i="19" s="1"/>
  <c r="F380" i="19"/>
  <c r="F381" i="19"/>
  <c r="G381" i="19" s="1"/>
  <c r="F382" i="19"/>
  <c r="F383" i="19"/>
  <c r="F384" i="19"/>
  <c r="F385" i="19"/>
  <c r="F386" i="19"/>
  <c r="F387" i="19"/>
  <c r="F388" i="19"/>
  <c r="G360" i="19"/>
  <c r="G368" i="19"/>
  <c r="G376" i="19"/>
  <c r="G384" i="19"/>
  <c r="F354" i="18"/>
  <c r="F355" i="18"/>
  <c r="G355" i="18" s="1"/>
  <c r="F356" i="18"/>
  <c r="F357" i="18"/>
  <c r="F358" i="18"/>
  <c r="F359" i="18"/>
  <c r="F360" i="18"/>
  <c r="F361" i="18"/>
  <c r="F362" i="18"/>
  <c r="G362" i="18" s="1"/>
  <c r="F363" i="18"/>
  <c r="F364" i="18"/>
  <c r="G364" i="18" s="1"/>
  <c r="F365" i="18"/>
  <c r="G365" i="18" s="1"/>
  <c r="F366" i="18"/>
  <c r="F367" i="18"/>
  <c r="F368" i="18"/>
  <c r="F369" i="18"/>
  <c r="F370" i="18"/>
  <c r="G370" i="18" s="1"/>
  <c r="F371" i="18"/>
  <c r="G371" i="18" s="1"/>
  <c r="F372" i="18"/>
  <c r="G372" i="18" s="1"/>
  <c r="F373" i="18"/>
  <c r="G373" i="18" s="1"/>
  <c r="F374" i="18"/>
  <c r="F375" i="18"/>
  <c r="F376" i="18"/>
  <c r="F377" i="18"/>
  <c r="F378" i="18"/>
  <c r="G378" i="18" s="1"/>
  <c r="F379" i="18"/>
  <c r="G379" i="18" s="1"/>
  <c r="F380" i="18"/>
  <c r="G380" i="18" s="1"/>
  <c r="F381" i="18"/>
  <c r="G381" i="18" s="1"/>
  <c r="F382" i="18"/>
  <c r="F383" i="18"/>
  <c r="F384" i="18"/>
  <c r="F385" i="18"/>
  <c r="F386" i="18"/>
  <c r="F387" i="18"/>
  <c r="F388" i="18"/>
  <c r="G360" i="18"/>
  <c r="G368" i="18"/>
  <c r="G376" i="18"/>
  <c r="G382" i="18"/>
  <c r="G383" i="18"/>
  <c r="G384" i="18"/>
  <c r="F354" i="17"/>
  <c r="G354" i="17" s="1"/>
  <c r="F355" i="17"/>
  <c r="F356" i="17"/>
  <c r="G356" i="17" s="1"/>
  <c r="F357" i="17"/>
  <c r="G357" i="17" s="1"/>
  <c r="F358" i="17"/>
  <c r="F359" i="17"/>
  <c r="G359" i="17" s="1"/>
  <c r="F360" i="17"/>
  <c r="G360" i="17" s="1"/>
  <c r="F361" i="17"/>
  <c r="G361" i="17" s="1"/>
  <c r="F362" i="17"/>
  <c r="G362" i="17" s="1"/>
  <c r="F363" i="17"/>
  <c r="F364" i="17"/>
  <c r="F365" i="17"/>
  <c r="F366" i="17"/>
  <c r="F367" i="17"/>
  <c r="G367" i="17" s="1"/>
  <c r="F368" i="17"/>
  <c r="G368" i="17" s="1"/>
  <c r="F369" i="17"/>
  <c r="G369" i="17" s="1"/>
  <c r="F370" i="17"/>
  <c r="G370" i="17" s="1"/>
  <c r="F371" i="17"/>
  <c r="F372" i="17"/>
  <c r="G372" i="17" s="1"/>
  <c r="F373" i="17"/>
  <c r="G373" i="17" s="1"/>
  <c r="F374" i="17"/>
  <c r="F375" i="17"/>
  <c r="G375" i="17" s="1"/>
  <c r="F376" i="17"/>
  <c r="G376" i="17" s="1"/>
  <c r="F377" i="17"/>
  <c r="G377" i="17" s="1"/>
  <c r="F378" i="17"/>
  <c r="G378" i="17" s="1"/>
  <c r="F379" i="17"/>
  <c r="F380" i="17"/>
  <c r="F381" i="17"/>
  <c r="G381" i="17" s="1"/>
  <c r="F382" i="17"/>
  <c r="F383" i="17"/>
  <c r="F384" i="17"/>
  <c r="F385" i="17"/>
  <c r="F386" i="17"/>
  <c r="L392" i="17" s="1"/>
  <c r="F387" i="17"/>
  <c r="F388" i="17"/>
  <c r="G355" i="17"/>
  <c r="G358" i="17"/>
  <c r="G363" i="17"/>
  <c r="G364" i="17"/>
  <c r="G365" i="17"/>
  <c r="G366" i="17"/>
  <c r="G371" i="17"/>
  <c r="G379" i="17"/>
  <c r="G380" i="17"/>
  <c r="G382" i="17"/>
  <c r="G383" i="17"/>
  <c r="G387" i="17"/>
  <c r="F354" i="16"/>
  <c r="F355" i="16"/>
  <c r="G355" i="16" s="1"/>
  <c r="F356" i="16"/>
  <c r="G356" i="16" s="1"/>
  <c r="F357" i="16"/>
  <c r="F358" i="16"/>
  <c r="F359" i="16"/>
  <c r="G359" i="16" s="1"/>
  <c r="F360" i="16"/>
  <c r="G360" i="16" s="1"/>
  <c r="F361" i="16"/>
  <c r="F362" i="16"/>
  <c r="G362" i="16" s="1"/>
  <c r="F363" i="16"/>
  <c r="G363" i="16" s="1"/>
  <c r="F364" i="16"/>
  <c r="G364" i="16" s="1"/>
  <c r="F365" i="16"/>
  <c r="F366" i="16"/>
  <c r="F367" i="16"/>
  <c r="G367" i="16" s="1"/>
  <c r="F368" i="16"/>
  <c r="G368" i="16" s="1"/>
  <c r="F369" i="16"/>
  <c r="G369" i="16" s="1"/>
  <c r="F370" i="16"/>
  <c r="F371" i="16"/>
  <c r="G371" i="16" s="1"/>
  <c r="F372" i="16"/>
  <c r="G372" i="16" s="1"/>
  <c r="F373" i="16"/>
  <c r="F374" i="16"/>
  <c r="F375" i="16"/>
  <c r="G375" i="16" s="1"/>
  <c r="F376" i="16"/>
  <c r="G376" i="16" s="1"/>
  <c r="F377" i="16"/>
  <c r="F378" i="16"/>
  <c r="F379" i="16"/>
  <c r="G379" i="16" s="1"/>
  <c r="F380" i="16"/>
  <c r="G380" i="16" s="1"/>
  <c r="F381" i="16"/>
  <c r="F382" i="16"/>
  <c r="F383" i="16"/>
  <c r="F384" i="16"/>
  <c r="F385" i="16"/>
  <c r="F386" i="16"/>
  <c r="F387" i="16"/>
  <c r="F388" i="16"/>
  <c r="L394" i="16" s="1"/>
  <c r="G357" i="16"/>
  <c r="G358" i="16"/>
  <c r="G365" i="16"/>
  <c r="G366" i="16"/>
  <c r="G373" i="16"/>
  <c r="G374" i="16"/>
  <c r="G381" i="16"/>
  <c r="G382" i="16"/>
  <c r="F354" i="15"/>
  <c r="F355" i="15"/>
  <c r="F356" i="15"/>
  <c r="F357" i="15"/>
  <c r="F358" i="15"/>
  <c r="G358" i="15" s="1"/>
  <c r="F359" i="15"/>
  <c r="G359" i="15" s="1"/>
  <c r="F360" i="15"/>
  <c r="F361" i="15"/>
  <c r="G361" i="15" s="1"/>
  <c r="F362" i="15"/>
  <c r="G362" i="15" s="1"/>
  <c r="F363" i="15"/>
  <c r="F364" i="15"/>
  <c r="F365" i="15"/>
  <c r="F366" i="15"/>
  <c r="G366" i="15" s="1"/>
  <c r="F367" i="15"/>
  <c r="G367" i="15" s="1"/>
  <c r="F368" i="15"/>
  <c r="F369" i="15"/>
  <c r="G369" i="15" s="1"/>
  <c r="F370" i="15"/>
  <c r="F371" i="15"/>
  <c r="F372" i="15"/>
  <c r="G372" i="15" s="1"/>
  <c r="F373" i="15"/>
  <c r="F374" i="15"/>
  <c r="G374" i="15" s="1"/>
  <c r="F375" i="15"/>
  <c r="L381" i="15" s="1"/>
  <c r="F376" i="15"/>
  <c r="F377" i="15"/>
  <c r="G377" i="15" s="1"/>
  <c r="F378" i="15"/>
  <c r="F379" i="15"/>
  <c r="F380" i="15"/>
  <c r="F381" i="15"/>
  <c r="G381" i="15" s="1"/>
  <c r="F382" i="15"/>
  <c r="G382" i="15" s="1"/>
  <c r="F383" i="15"/>
  <c r="F384" i="15"/>
  <c r="F385" i="15"/>
  <c r="F386" i="15"/>
  <c r="F387" i="15"/>
  <c r="F388" i="15"/>
  <c r="G354" i="15"/>
  <c r="G355" i="15"/>
  <c r="G357" i="15"/>
  <c r="G363" i="15"/>
  <c r="G365" i="15"/>
  <c r="G370" i="15"/>
  <c r="G371" i="15"/>
  <c r="G378" i="15"/>
  <c r="G379" i="15"/>
  <c r="G380" i="15"/>
  <c r="G386" i="15"/>
  <c r="G387" i="15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G366" i="14" s="1"/>
  <c r="F367" i="14"/>
  <c r="F368" i="14"/>
  <c r="F369" i="14"/>
  <c r="F370" i="14"/>
  <c r="G370" i="14" s="1"/>
  <c r="F371" i="14"/>
  <c r="F372" i="14"/>
  <c r="F373" i="14"/>
  <c r="G373" i="14" s="1"/>
  <c r="F374" i="14"/>
  <c r="G374" i="14" s="1"/>
  <c r="F375" i="14"/>
  <c r="F376" i="14"/>
  <c r="F377" i="14"/>
  <c r="G377" i="14" s="1"/>
  <c r="F378" i="14"/>
  <c r="G378" i="14" s="1"/>
  <c r="F379" i="14"/>
  <c r="F380" i="14"/>
  <c r="F381" i="14"/>
  <c r="F382" i="14"/>
  <c r="G382" i="14" s="1"/>
  <c r="F383" i="14"/>
  <c r="F384" i="14"/>
  <c r="F385" i="14"/>
  <c r="F386" i="14"/>
  <c r="F387" i="14"/>
  <c r="F388" i="14"/>
  <c r="L394" i="14" s="1"/>
  <c r="G357" i="14"/>
  <c r="G358" i="14"/>
  <c r="G359" i="14"/>
  <c r="G360" i="14"/>
  <c r="G361" i="14"/>
  <c r="G362" i="14"/>
  <c r="G365" i="14"/>
  <c r="G367" i="14"/>
  <c r="G368" i="14"/>
  <c r="G369" i="14"/>
  <c r="G372" i="14"/>
  <c r="G375" i="14"/>
  <c r="G380" i="14"/>
  <c r="G381" i="14"/>
  <c r="G383" i="14"/>
  <c r="G384" i="14"/>
  <c r="G385" i="14"/>
  <c r="G388" i="14"/>
  <c r="F354" i="12"/>
  <c r="G354" i="12" s="1"/>
  <c r="F355" i="12"/>
  <c r="G355" i="12" s="1"/>
  <c r="F356" i="12"/>
  <c r="G356" i="12" s="1"/>
  <c r="F357" i="12"/>
  <c r="F358" i="12"/>
  <c r="G358" i="12" s="1"/>
  <c r="F359" i="12"/>
  <c r="G359" i="12" s="1"/>
  <c r="F360" i="12"/>
  <c r="F361" i="12"/>
  <c r="G361" i="12" s="1"/>
  <c r="F362" i="12"/>
  <c r="G362" i="12" s="1"/>
  <c r="F363" i="12"/>
  <c r="G363" i="12" s="1"/>
  <c r="F364" i="12"/>
  <c r="F365" i="12"/>
  <c r="F366" i="12"/>
  <c r="G366" i="12" s="1"/>
  <c r="F367" i="12"/>
  <c r="G367" i="12" s="1"/>
  <c r="F368" i="12"/>
  <c r="G368" i="12" s="1"/>
  <c r="F369" i="12"/>
  <c r="G369" i="12" s="1"/>
  <c r="F370" i="12"/>
  <c r="G370" i="12" s="1"/>
  <c r="F371" i="12"/>
  <c r="G371" i="12" s="1"/>
  <c r="F372" i="12"/>
  <c r="F373" i="12"/>
  <c r="F374" i="12"/>
  <c r="G374" i="12" s="1"/>
  <c r="F375" i="12"/>
  <c r="G375" i="12" s="1"/>
  <c r="F376" i="12"/>
  <c r="F377" i="12"/>
  <c r="G377" i="12" s="1"/>
  <c r="F378" i="12"/>
  <c r="G378" i="12" s="1"/>
  <c r="F379" i="12"/>
  <c r="G379" i="12" s="1"/>
  <c r="F380" i="12"/>
  <c r="G380" i="12" s="1"/>
  <c r="F381" i="12"/>
  <c r="F382" i="12"/>
  <c r="G382" i="12" s="1"/>
  <c r="F383" i="12"/>
  <c r="F384" i="12"/>
  <c r="F385" i="12"/>
  <c r="F386" i="12"/>
  <c r="F387" i="12"/>
  <c r="F388" i="12"/>
  <c r="G357" i="12"/>
  <c r="G360" i="12"/>
  <c r="G364" i="12"/>
  <c r="G365" i="12"/>
  <c r="G372" i="12"/>
  <c r="G373" i="12"/>
  <c r="G381" i="12"/>
  <c r="F354" i="2"/>
  <c r="G354" i="2" s="1"/>
  <c r="F355" i="2"/>
  <c r="G355" i="2" s="1"/>
  <c r="F356" i="2"/>
  <c r="G356" i="2" s="1"/>
  <c r="F357" i="2"/>
  <c r="G357" i="2" s="1"/>
  <c r="F358" i="2"/>
  <c r="F359" i="2"/>
  <c r="F360" i="2"/>
  <c r="G360" i="2" s="1"/>
  <c r="F361" i="2"/>
  <c r="G361" i="2" s="1"/>
  <c r="F362" i="2"/>
  <c r="G362" i="2" s="1"/>
  <c r="F363" i="2"/>
  <c r="F364" i="2"/>
  <c r="G364" i="2" s="1"/>
  <c r="F365" i="2"/>
  <c r="G365" i="2" s="1"/>
  <c r="F366" i="2"/>
  <c r="F367" i="2"/>
  <c r="G367" i="2" s="1"/>
  <c r="F368" i="2"/>
  <c r="G368" i="2" s="1"/>
  <c r="F369" i="2"/>
  <c r="G369" i="2" s="1"/>
  <c r="F370" i="2"/>
  <c r="F371" i="2"/>
  <c r="F372" i="2"/>
  <c r="G372" i="2" s="1"/>
  <c r="F373" i="2"/>
  <c r="F374" i="2"/>
  <c r="F375" i="2"/>
  <c r="F376" i="2"/>
  <c r="G376" i="2" s="1"/>
  <c r="F377" i="2"/>
  <c r="G377" i="2" s="1"/>
  <c r="F378" i="2"/>
  <c r="G378" i="2" s="1"/>
  <c r="F379" i="2"/>
  <c r="F380" i="2"/>
  <c r="G380" i="2" s="1"/>
  <c r="F381" i="2"/>
  <c r="G381" i="2" s="1"/>
  <c r="F382" i="2"/>
  <c r="F383" i="2"/>
  <c r="F384" i="2"/>
  <c r="F385" i="2"/>
  <c r="F386" i="2"/>
  <c r="F387" i="2"/>
  <c r="L393" i="2" s="1"/>
  <c r="F388" i="2"/>
  <c r="L394" i="2" s="1"/>
  <c r="G384" i="2"/>
  <c r="F387" i="23" l="1"/>
  <c r="J393" i="23"/>
  <c r="F386" i="23"/>
  <c r="J392" i="23"/>
  <c r="F385" i="23"/>
  <c r="J391" i="23"/>
  <c r="F384" i="23"/>
  <c r="J390" i="23"/>
  <c r="J389" i="23"/>
  <c r="G386" i="20"/>
  <c r="L392" i="20"/>
  <c r="G387" i="20"/>
  <c r="G385" i="20"/>
  <c r="L391" i="20"/>
  <c r="G363" i="20"/>
  <c r="G384" i="20"/>
  <c r="L390" i="20"/>
  <c r="L365" i="20"/>
  <c r="L389" i="20"/>
  <c r="G379" i="20"/>
  <c r="L388" i="20"/>
  <c r="L380" i="20"/>
  <c r="L372" i="20"/>
  <c r="L364" i="20"/>
  <c r="L381" i="20"/>
  <c r="G375" i="20"/>
  <c r="G355" i="20"/>
  <c r="L373" i="20"/>
  <c r="G374" i="20"/>
  <c r="G388" i="20"/>
  <c r="L394" i="20"/>
  <c r="G384" i="15"/>
  <c r="L390" i="15"/>
  <c r="L382" i="15"/>
  <c r="L374" i="15"/>
  <c r="L366" i="15"/>
  <c r="G383" i="15"/>
  <c r="L389" i="15"/>
  <c r="G375" i="15"/>
  <c r="L379" i="15"/>
  <c r="L371" i="15"/>
  <c r="L363" i="15"/>
  <c r="L362" i="15"/>
  <c r="L393" i="15"/>
  <c r="G388" i="15"/>
  <c r="L394" i="15"/>
  <c r="L386" i="15"/>
  <c r="L370" i="15"/>
  <c r="G364" i="15"/>
  <c r="L392" i="15"/>
  <c r="L384" i="15"/>
  <c r="L376" i="15"/>
  <c r="L368" i="15"/>
  <c r="L360" i="15"/>
  <c r="G385" i="15"/>
  <c r="L391" i="15"/>
  <c r="G386" i="14"/>
  <c r="L392" i="14"/>
  <c r="G387" i="14"/>
  <c r="L393" i="14"/>
  <c r="L391" i="14"/>
  <c r="L390" i="14"/>
  <c r="L389" i="14"/>
  <c r="J384" i="23"/>
  <c r="J376" i="23"/>
  <c r="J388" i="23"/>
  <c r="J380" i="23"/>
  <c r="J372" i="23"/>
  <c r="J364" i="23"/>
  <c r="J386" i="23"/>
  <c r="J378" i="23"/>
  <c r="J370" i="23"/>
  <c r="J362" i="23"/>
  <c r="L375" i="20"/>
  <c r="L386" i="20"/>
  <c r="L378" i="20"/>
  <c r="L370" i="20"/>
  <c r="L362" i="20"/>
  <c r="L384" i="20"/>
  <c r="L376" i="20"/>
  <c r="L368" i="20"/>
  <c r="L360" i="20"/>
  <c r="L387" i="20"/>
  <c r="L379" i="20"/>
  <c r="L371" i="20"/>
  <c r="L363" i="20"/>
  <c r="L367" i="20"/>
  <c r="L382" i="20"/>
  <c r="L374" i="20"/>
  <c r="L366" i="20"/>
  <c r="L383" i="20"/>
  <c r="L385" i="15"/>
  <c r="L369" i="15"/>
  <c r="L388" i="15"/>
  <c r="L380" i="15"/>
  <c r="L372" i="15"/>
  <c r="L364" i="15"/>
  <c r="L377" i="15"/>
  <c r="L361" i="15"/>
  <c r="G356" i="15"/>
  <c r="G368" i="15"/>
  <c r="L383" i="15"/>
  <c r="L375" i="15"/>
  <c r="L367" i="15"/>
  <c r="G376" i="15"/>
  <c r="L378" i="15"/>
  <c r="L373" i="15"/>
  <c r="L365" i="15"/>
  <c r="G373" i="15"/>
  <c r="L387" i="15"/>
  <c r="G360" i="15"/>
  <c r="G385" i="12"/>
  <c r="L391" i="12"/>
  <c r="G383" i="12"/>
  <c r="L389" i="12"/>
  <c r="G388" i="12"/>
  <c r="L394" i="12"/>
  <c r="G387" i="12"/>
  <c r="L393" i="12"/>
  <c r="G386" i="12"/>
  <c r="L392" i="12"/>
  <c r="G384" i="12"/>
  <c r="L390" i="12"/>
  <c r="L392" i="16"/>
  <c r="G384" i="16"/>
  <c r="L390" i="16"/>
  <c r="G385" i="16"/>
  <c r="L391" i="16"/>
  <c r="G383" i="16"/>
  <c r="L389" i="16"/>
  <c r="G387" i="16"/>
  <c r="L393" i="16"/>
  <c r="G386" i="16"/>
  <c r="L393" i="17"/>
  <c r="G386" i="17"/>
  <c r="G385" i="17"/>
  <c r="L391" i="17"/>
  <c r="G388" i="17"/>
  <c r="L394" i="17"/>
  <c r="G384" i="17"/>
  <c r="L390" i="17"/>
  <c r="L389" i="17"/>
  <c r="L392" i="2"/>
  <c r="L391" i="2"/>
  <c r="L390" i="2"/>
  <c r="L389" i="2"/>
  <c r="G387" i="18"/>
  <c r="L393" i="18"/>
  <c r="G386" i="18"/>
  <c r="L392" i="18"/>
  <c r="G385" i="18"/>
  <c r="L391" i="18"/>
  <c r="L390" i="18"/>
  <c r="G388" i="18"/>
  <c r="L394" i="18"/>
  <c r="L389" i="18"/>
  <c r="G388" i="19"/>
  <c r="L394" i="19"/>
  <c r="G387" i="19"/>
  <c r="L393" i="19"/>
  <c r="G386" i="19"/>
  <c r="L392" i="19"/>
  <c r="G385" i="19"/>
  <c r="L391" i="19"/>
  <c r="L390" i="19"/>
  <c r="G383" i="19"/>
  <c r="L389" i="19"/>
  <c r="L382" i="12"/>
  <c r="L374" i="12"/>
  <c r="L366" i="12"/>
  <c r="L387" i="12"/>
  <c r="L379" i="12"/>
  <c r="L371" i="12"/>
  <c r="L363" i="12"/>
  <c r="L386" i="12"/>
  <c r="L378" i="12"/>
  <c r="L370" i="12"/>
  <c r="G388" i="16"/>
  <c r="L388" i="16"/>
  <c r="L384" i="16"/>
  <c r="L376" i="16"/>
  <c r="L368" i="16"/>
  <c r="L377" i="16"/>
  <c r="L361" i="16"/>
  <c r="G378" i="16"/>
  <c r="L380" i="16"/>
  <c r="L372" i="16"/>
  <c r="L364" i="16"/>
  <c r="G354" i="16"/>
  <c r="L387" i="16"/>
  <c r="L379" i="16"/>
  <c r="L371" i="16"/>
  <c r="L363" i="16"/>
  <c r="G370" i="16"/>
  <c r="L384" i="17"/>
  <c r="L376" i="17"/>
  <c r="L368" i="17"/>
  <c r="L388" i="17"/>
  <c r="L380" i="17"/>
  <c r="L372" i="17"/>
  <c r="L364" i="17"/>
  <c r="L387" i="17"/>
  <c r="L379" i="17"/>
  <c r="L371" i="17"/>
  <c r="L363" i="17"/>
  <c r="L386" i="17"/>
  <c r="L378" i="17"/>
  <c r="L370" i="17"/>
  <c r="L362" i="17"/>
  <c r="G374" i="17"/>
  <c r="G388" i="2"/>
  <c r="G385" i="2"/>
  <c r="L388" i="18"/>
  <c r="L380" i="18"/>
  <c r="L388" i="19"/>
  <c r="L364" i="19"/>
  <c r="L380" i="19"/>
  <c r="L372" i="19"/>
  <c r="G374" i="19"/>
  <c r="L386" i="19"/>
  <c r="L370" i="19"/>
  <c r="L384" i="19"/>
  <c r="G366" i="19"/>
  <c r="D355" i="24"/>
  <c r="L376" i="19"/>
  <c r="L374" i="19"/>
  <c r="L366" i="19"/>
  <c r="L368" i="19"/>
  <c r="G382" i="19"/>
  <c r="L383" i="2"/>
  <c r="L367" i="2"/>
  <c r="L382" i="2"/>
  <c r="L374" i="2"/>
  <c r="L366" i="2"/>
  <c r="L385" i="2"/>
  <c r="L377" i="2"/>
  <c r="L373" i="2"/>
  <c r="G359" i="2"/>
  <c r="G382" i="2"/>
  <c r="G374" i="2"/>
  <c r="G366" i="2"/>
  <c r="G358" i="2"/>
  <c r="L387" i="2"/>
  <c r="L379" i="2"/>
  <c r="L371" i="2"/>
  <c r="L363" i="2"/>
  <c r="L386" i="2"/>
  <c r="L378" i="2"/>
  <c r="L370" i="2"/>
  <c r="L362" i="2"/>
  <c r="G386" i="2"/>
  <c r="G373" i="2"/>
  <c r="G387" i="2"/>
  <c r="G379" i="2"/>
  <c r="G371" i="2"/>
  <c r="G363" i="2"/>
  <c r="L384" i="2"/>
  <c r="L376" i="2"/>
  <c r="L368" i="2"/>
  <c r="G370" i="2"/>
  <c r="L375" i="2"/>
  <c r="G366" i="18"/>
  <c r="L372" i="18"/>
  <c r="L387" i="18"/>
  <c r="L379" i="18"/>
  <c r="L371" i="18"/>
  <c r="G357" i="18"/>
  <c r="L363" i="18"/>
  <c r="L386" i="18"/>
  <c r="L378" i="18"/>
  <c r="L370" i="18"/>
  <c r="G356" i="18"/>
  <c r="L362" i="18"/>
  <c r="L361" i="18"/>
  <c r="L377" i="18"/>
  <c r="L376" i="18"/>
  <c r="G354" i="18"/>
  <c r="L360" i="18"/>
  <c r="G377" i="18"/>
  <c r="L383" i="18"/>
  <c r="G369" i="18"/>
  <c r="L375" i="18"/>
  <c r="G361" i="18"/>
  <c r="L367" i="18"/>
  <c r="L385" i="18"/>
  <c r="L369" i="18"/>
  <c r="L384" i="18"/>
  <c r="L368" i="18"/>
  <c r="G374" i="18"/>
  <c r="G363" i="18"/>
  <c r="L382" i="18"/>
  <c r="L374" i="18"/>
  <c r="L366" i="18"/>
  <c r="G375" i="18"/>
  <c r="L381" i="18"/>
  <c r="G367" i="18"/>
  <c r="L373" i="18"/>
  <c r="G359" i="18"/>
  <c r="L365" i="18"/>
  <c r="G358" i="18"/>
  <c r="L364" i="18"/>
  <c r="G363" i="14"/>
  <c r="L369" i="14"/>
  <c r="L386" i="14"/>
  <c r="L378" i="14"/>
  <c r="G364" i="14"/>
  <c r="L370" i="14"/>
  <c r="G356" i="14"/>
  <c r="L362" i="14"/>
  <c r="G379" i="14"/>
  <c r="L385" i="14"/>
  <c r="L384" i="14"/>
  <c r="L376" i="14"/>
  <c r="L368" i="14"/>
  <c r="G354" i="14"/>
  <c r="L358" i="14"/>
  <c r="L360" i="14"/>
  <c r="G371" i="14"/>
  <c r="L377" i="14"/>
  <c r="L383" i="14"/>
  <c r="L375" i="14"/>
  <c r="L367" i="14"/>
  <c r="G376" i="14"/>
  <c r="L382" i="14"/>
  <c r="L374" i="14"/>
  <c r="L366" i="14"/>
  <c r="G355" i="14"/>
  <c r="L361" i="14"/>
  <c r="L381" i="14"/>
  <c r="L373" i="14"/>
  <c r="L365" i="14"/>
  <c r="L388" i="14"/>
  <c r="L380" i="14"/>
  <c r="L372" i="14"/>
  <c r="L364" i="14"/>
  <c r="L387" i="14"/>
  <c r="L379" i="14"/>
  <c r="L371" i="14"/>
  <c r="L363" i="14"/>
  <c r="F370" i="23"/>
  <c r="J385" i="23"/>
  <c r="J377" i="23"/>
  <c r="J375" i="23"/>
  <c r="J367" i="23"/>
  <c r="F378" i="23"/>
  <c r="J381" i="23"/>
  <c r="J371" i="23"/>
  <c r="J383" i="23"/>
  <c r="J369" i="23"/>
  <c r="J361" i="23"/>
  <c r="J382" i="23"/>
  <c r="J374" i="23"/>
  <c r="J368" i="23"/>
  <c r="J366" i="23"/>
  <c r="J360" i="23"/>
  <c r="J387" i="23"/>
  <c r="J379" i="23"/>
  <c r="J373" i="23"/>
  <c r="J365" i="23"/>
  <c r="J363" i="23"/>
  <c r="L385" i="12"/>
  <c r="L369" i="12"/>
  <c r="L388" i="12"/>
  <c r="L380" i="12"/>
  <c r="L372" i="12"/>
  <c r="L364" i="12"/>
  <c r="L377" i="12"/>
  <c r="L383" i="12"/>
  <c r="L375" i="12"/>
  <c r="L367" i="12"/>
  <c r="L362" i="12"/>
  <c r="L361" i="12"/>
  <c r="L381" i="12"/>
  <c r="L373" i="12"/>
  <c r="L365" i="12"/>
  <c r="L384" i="12"/>
  <c r="L376" i="12"/>
  <c r="L368" i="12"/>
  <c r="L360" i="12"/>
  <c r="G376" i="12"/>
  <c r="L369" i="16"/>
  <c r="G377" i="16"/>
  <c r="G361" i="16"/>
  <c r="L383" i="16"/>
  <c r="L375" i="16"/>
  <c r="L367" i="16"/>
  <c r="L386" i="16"/>
  <c r="L378" i="16"/>
  <c r="L370" i="16"/>
  <c r="L362" i="16"/>
  <c r="L385" i="16"/>
  <c r="L381" i="16"/>
  <c r="L373" i="16"/>
  <c r="L365" i="16"/>
  <c r="L360" i="16"/>
  <c r="L382" i="16"/>
  <c r="L374" i="16"/>
  <c r="L366" i="16"/>
  <c r="L383" i="17"/>
  <c r="L375" i="17"/>
  <c r="L367" i="17"/>
  <c r="L381" i="17"/>
  <c r="L373" i="17"/>
  <c r="L365" i="17"/>
  <c r="L369" i="17"/>
  <c r="L360" i="17"/>
  <c r="L385" i="17"/>
  <c r="L377" i="17"/>
  <c r="L361" i="17"/>
  <c r="L382" i="17"/>
  <c r="L374" i="17"/>
  <c r="L366" i="17"/>
  <c r="L385" i="19"/>
  <c r="L361" i="19"/>
  <c r="L377" i="19"/>
  <c r="L369" i="19"/>
  <c r="G380" i="19"/>
  <c r="G364" i="19"/>
  <c r="L383" i="19"/>
  <c r="L375" i="19"/>
  <c r="L367" i="19"/>
  <c r="L378" i="19"/>
  <c r="L362" i="19"/>
  <c r="L381" i="19"/>
  <c r="L373" i="19"/>
  <c r="L365" i="19"/>
  <c r="L360" i="19"/>
  <c r="L387" i="19"/>
  <c r="L379" i="19"/>
  <c r="L371" i="19"/>
  <c r="L363" i="19"/>
  <c r="L382" i="19"/>
  <c r="L361" i="2"/>
  <c r="L364" i="2"/>
  <c r="G375" i="2"/>
  <c r="L369" i="2"/>
  <c r="L388" i="2"/>
  <c r="G383" i="2"/>
  <c r="L381" i="2"/>
  <c r="L365" i="2"/>
  <c r="L360" i="2"/>
  <c r="L372" i="2"/>
  <c r="L380" i="2"/>
  <c r="L27" i="24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G321" i="18" s="1"/>
  <c r="F322" i="18"/>
  <c r="F323" i="18"/>
  <c r="F324" i="18"/>
  <c r="F325" i="18"/>
  <c r="F326" i="18"/>
  <c r="F327" i="18"/>
  <c r="F328" i="18"/>
  <c r="F329" i="18"/>
  <c r="G329" i="18" s="1"/>
  <c r="F330" i="18"/>
  <c r="F331" i="18"/>
  <c r="F332" i="18"/>
  <c r="F333" i="18"/>
  <c r="F334" i="18"/>
  <c r="F335" i="18"/>
  <c r="F336" i="18"/>
  <c r="G336" i="18" s="1"/>
  <c r="F337" i="18"/>
  <c r="G337" i="18" s="1"/>
  <c r="F338" i="18"/>
  <c r="F339" i="18"/>
  <c r="F340" i="18"/>
  <c r="F341" i="18"/>
  <c r="F342" i="18"/>
  <c r="F343" i="18"/>
  <c r="F344" i="18"/>
  <c r="F345" i="18"/>
  <c r="G345" i="18" s="1"/>
  <c r="F346" i="18"/>
  <c r="F347" i="18"/>
  <c r="F348" i="18"/>
  <c r="F349" i="18"/>
  <c r="F350" i="18"/>
  <c r="F351" i="18"/>
  <c r="F352" i="18"/>
  <c r="G352" i="18" s="1"/>
  <c r="F353" i="18"/>
  <c r="L359" i="18" s="1"/>
  <c r="G337" i="21"/>
  <c r="G338" i="21"/>
  <c r="G339" i="21"/>
  <c r="G341" i="21"/>
  <c r="G342" i="21"/>
  <c r="G343" i="21"/>
  <c r="G345" i="21"/>
  <c r="G346" i="21"/>
  <c r="G347" i="21"/>
  <c r="G349" i="21"/>
  <c r="G350" i="21"/>
  <c r="G351" i="21"/>
  <c r="G353" i="21"/>
  <c r="E359" i="24"/>
  <c r="G320" i="23"/>
  <c r="H320" i="23"/>
  <c r="I320" i="23"/>
  <c r="G321" i="23"/>
  <c r="H321" i="23"/>
  <c r="I321" i="23"/>
  <c r="G322" i="23"/>
  <c r="H322" i="23"/>
  <c r="I322" i="23"/>
  <c r="G323" i="23"/>
  <c r="H323" i="23"/>
  <c r="I323" i="23"/>
  <c r="G324" i="23"/>
  <c r="H324" i="23"/>
  <c r="I324" i="23"/>
  <c r="G325" i="23"/>
  <c r="H325" i="23"/>
  <c r="I325" i="23"/>
  <c r="G326" i="23"/>
  <c r="H326" i="23"/>
  <c r="I326" i="23"/>
  <c r="G327" i="23"/>
  <c r="H327" i="23"/>
  <c r="I327" i="23"/>
  <c r="G328" i="23"/>
  <c r="H328" i="23"/>
  <c r="I328" i="23"/>
  <c r="G329" i="23"/>
  <c r="H329" i="23"/>
  <c r="I329" i="23"/>
  <c r="G330" i="23"/>
  <c r="H330" i="23"/>
  <c r="I330" i="23"/>
  <c r="G331" i="23"/>
  <c r="H331" i="23"/>
  <c r="I331" i="23"/>
  <c r="G332" i="23"/>
  <c r="H332" i="23"/>
  <c r="I332" i="23"/>
  <c r="G333" i="23"/>
  <c r="H333" i="23"/>
  <c r="I333" i="23"/>
  <c r="G334" i="23"/>
  <c r="H334" i="23"/>
  <c r="I334" i="23"/>
  <c r="G335" i="23"/>
  <c r="H335" i="23"/>
  <c r="I335" i="23"/>
  <c r="G336" i="23"/>
  <c r="H336" i="23"/>
  <c r="I336" i="23"/>
  <c r="G337" i="23"/>
  <c r="H337" i="23"/>
  <c r="I337" i="23"/>
  <c r="G338" i="23"/>
  <c r="H338" i="23"/>
  <c r="I338" i="23"/>
  <c r="G339" i="23"/>
  <c r="H339" i="23"/>
  <c r="I339" i="23"/>
  <c r="G340" i="23"/>
  <c r="H340" i="23"/>
  <c r="I340" i="23"/>
  <c r="G341" i="23"/>
  <c r="H341" i="23"/>
  <c r="I341" i="23"/>
  <c r="G342" i="23"/>
  <c r="H342" i="23"/>
  <c r="I342" i="23"/>
  <c r="G343" i="23"/>
  <c r="H343" i="23"/>
  <c r="I343" i="23"/>
  <c r="G344" i="23"/>
  <c r="H344" i="23"/>
  <c r="I344" i="23"/>
  <c r="G345" i="23"/>
  <c r="H345" i="23"/>
  <c r="I345" i="23"/>
  <c r="G346" i="23"/>
  <c r="H346" i="23"/>
  <c r="I346" i="23"/>
  <c r="G347" i="23"/>
  <c r="H347" i="23"/>
  <c r="I347" i="23"/>
  <c r="G348" i="23"/>
  <c r="H348" i="23"/>
  <c r="I348" i="23"/>
  <c r="G349" i="23"/>
  <c r="H349" i="23"/>
  <c r="I349" i="23"/>
  <c r="G350" i="23"/>
  <c r="H350" i="23"/>
  <c r="I350" i="23"/>
  <c r="G351" i="23"/>
  <c r="H351" i="23"/>
  <c r="I351" i="23"/>
  <c r="G352" i="23"/>
  <c r="H352" i="23"/>
  <c r="I352" i="23"/>
  <c r="G353" i="23"/>
  <c r="H353" i="23"/>
  <c r="I353" i="23"/>
  <c r="E320" i="23"/>
  <c r="E321" i="23"/>
  <c r="F321" i="23" s="1"/>
  <c r="E322" i="23"/>
  <c r="F322" i="23" s="1"/>
  <c r="E323" i="23"/>
  <c r="E324" i="23"/>
  <c r="F324" i="23" s="1"/>
  <c r="E325" i="23"/>
  <c r="E326" i="23"/>
  <c r="F326" i="23" s="1"/>
  <c r="E327" i="23"/>
  <c r="F327" i="23" s="1"/>
  <c r="E328" i="23"/>
  <c r="E329" i="23"/>
  <c r="E330" i="23"/>
  <c r="F330" i="23" s="1"/>
  <c r="E331" i="23"/>
  <c r="E332" i="23"/>
  <c r="F332" i="23" s="1"/>
  <c r="E333" i="23"/>
  <c r="F333" i="23" s="1"/>
  <c r="E334" i="23"/>
  <c r="F334" i="23" s="1"/>
  <c r="E335" i="23"/>
  <c r="E336" i="23"/>
  <c r="E337" i="23"/>
  <c r="F337" i="23" s="1"/>
  <c r="E338" i="23"/>
  <c r="F338" i="23" s="1"/>
  <c r="E339" i="23"/>
  <c r="E340" i="23"/>
  <c r="E341" i="23"/>
  <c r="F341" i="23" s="1"/>
  <c r="E342" i="23"/>
  <c r="F342" i="23" s="1"/>
  <c r="E343" i="23"/>
  <c r="F343" i="23" s="1"/>
  <c r="E344" i="23"/>
  <c r="E345" i="23"/>
  <c r="F345" i="23" s="1"/>
  <c r="E346" i="23"/>
  <c r="F346" i="23" s="1"/>
  <c r="E347" i="23"/>
  <c r="E348" i="23"/>
  <c r="F348" i="23" s="1"/>
  <c r="E349" i="23"/>
  <c r="F349" i="23" s="1"/>
  <c r="E350" i="23"/>
  <c r="F350" i="23" s="1"/>
  <c r="E351" i="23"/>
  <c r="F351" i="23" s="1"/>
  <c r="E352" i="23"/>
  <c r="E353" i="23"/>
  <c r="F353" i="23" s="1"/>
  <c r="F320" i="23"/>
  <c r="F323" i="23"/>
  <c r="F328" i="23"/>
  <c r="F331" i="23"/>
  <c r="F335" i="23"/>
  <c r="F336" i="23"/>
  <c r="F339" i="23"/>
  <c r="F340" i="23"/>
  <c r="F344" i="23"/>
  <c r="F347" i="23"/>
  <c r="F352" i="23"/>
  <c r="H320" i="20"/>
  <c r="I320" i="20"/>
  <c r="J320" i="20"/>
  <c r="K320" i="20"/>
  <c r="H321" i="20"/>
  <c r="I321" i="20"/>
  <c r="J321" i="20"/>
  <c r="K321" i="20"/>
  <c r="H322" i="20"/>
  <c r="I322" i="20"/>
  <c r="J322" i="20"/>
  <c r="K322" i="20"/>
  <c r="H323" i="20"/>
  <c r="I323" i="20"/>
  <c r="J323" i="20"/>
  <c r="K323" i="20"/>
  <c r="H324" i="20"/>
  <c r="I324" i="20"/>
  <c r="J324" i="20"/>
  <c r="K324" i="20"/>
  <c r="H325" i="20"/>
  <c r="I325" i="20"/>
  <c r="J325" i="20"/>
  <c r="K325" i="20"/>
  <c r="H326" i="20"/>
  <c r="I326" i="20"/>
  <c r="J326" i="20"/>
  <c r="K326" i="20"/>
  <c r="H327" i="20"/>
  <c r="I327" i="20"/>
  <c r="J327" i="20"/>
  <c r="K327" i="20"/>
  <c r="H328" i="20"/>
  <c r="I328" i="20"/>
  <c r="J328" i="20"/>
  <c r="K328" i="20"/>
  <c r="H329" i="20"/>
  <c r="I329" i="20"/>
  <c r="J329" i="20"/>
  <c r="K329" i="20"/>
  <c r="H330" i="20"/>
  <c r="I330" i="20"/>
  <c r="J330" i="20"/>
  <c r="K330" i="20"/>
  <c r="H331" i="20"/>
  <c r="I331" i="20"/>
  <c r="J331" i="20"/>
  <c r="K331" i="20"/>
  <c r="H332" i="20"/>
  <c r="I332" i="20"/>
  <c r="J332" i="20"/>
  <c r="K332" i="20"/>
  <c r="H333" i="20"/>
  <c r="I333" i="20"/>
  <c r="J333" i="20"/>
  <c r="K333" i="20"/>
  <c r="H334" i="20"/>
  <c r="I334" i="20"/>
  <c r="J334" i="20"/>
  <c r="K334" i="20"/>
  <c r="H335" i="20"/>
  <c r="I335" i="20"/>
  <c r="J335" i="20"/>
  <c r="K335" i="20"/>
  <c r="H336" i="20"/>
  <c r="I336" i="20"/>
  <c r="J336" i="20"/>
  <c r="K336" i="20"/>
  <c r="H337" i="20"/>
  <c r="I337" i="20"/>
  <c r="J337" i="20"/>
  <c r="K337" i="20"/>
  <c r="H338" i="20"/>
  <c r="I338" i="20"/>
  <c r="J338" i="20"/>
  <c r="K338" i="20"/>
  <c r="H339" i="20"/>
  <c r="I339" i="20"/>
  <c r="J339" i="20"/>
  <c r="K339" i="20"/>
  <c r="H340" i="20"/>
  <c r="I340" i="20"/>
  <c r="J340" i="20"/>
  <c r="K340" i="20"/>
  <c r="H341" i="20"/>
  <c r="I341" i="20"/>
  <c r="J341" i="20"/>
  <c r="K341" i="20"/>
  <c r="H342" i="20"/>
  <c r="I342" i="20"/>
  <c r="J342" i="20"/>
  <c r="K342" i="20"/>
  <c r="H343" i="20"/>
  <c r="I343" i="20"/>
  <c r="J343" i="20"/>
  <c r="K343" i="20"/>
  <c r="H344" i="20"/>
  <c r="I344" i="20"/>
  <c r="J344" i="20"/>
  <c r="K344" i="20"/>
  <c r="H345" i="20"/>
  <c r="I345" i="20"/>
  <c r="J345" i="20"/>
  <c r="K345" i="20"/>
  <c r="H346" i="20"/>
  <c r="I346" i="20"/>
  <c r="J346" i="20"/>
  <c r="K346" i="20"/>
  <c r="H347" i="20"/>
  <c r="I347" i="20"/>
  <c r="J347" i="20"/>
  <c r="K347" i="20"/>
  <c r="H348" i="20"/>
  <c r="I348" i="20"/>
  <c r="J348" i="20"/>
  <c r="K348" i="20"/>
  <c r="H349" i="20"/>
  <c r="I349" i="20"/>
  <c r="J349" i="20"/>
  <c r="K349" i="20"/>
  <c r="H350" i="20"/>
  <c r="I350" i="20"/>
  <c r="J350" i="20"/>
  <c r="K350" i="20"/>
  <c r="H351" i="20"/>
  <c r="I351" i="20"/>
  <c r="J351" i="20"/>
  <c r="K351" i="20"/>
  <c r="H352" i="20"/>
  <c r="I352" i="20"/>
  <c r="J352" i="20"/>
  <c r="K352" i="20"/>
  <c r="H353" i="20"/>
  <c r="I353" i="20"/>
  <c r="J353" i="20"/>
  <c r="K353" i="20"/>
  <c r="F320" i="20"/>
  <c r="G320" i="20" s="1"/>
  <c r="F321" i="20"/>
  <c r="G321" i="20" s="1"/>
  <c r="F322" i="20"/>
  <c r="F323" i="20"/>
  <c r="F324" i="20"/>
  <c r="F325" i="20"/>
  <c r="G325" i="20" s="1"/>
  <c r="F326" i="20"/>
  <c r="G326" i="20" s="1"/>
  <c r="F327" i="20"/>
  <c r="G327" i="20" s="1"/>
  <c r="F328" i="20"/>
  <c r="G328" i="20" s="1"/>
  <c r="F329" i="20"/>
  <c r="G329" i="20" s="1"/>
  <c r="F330" i="20"/>
  <c r="F331" i="20"/>
  <c r="F332" i="20"/>
  <c r="F333" i="20"/>
  <c r="G333" i="20" s="1"/>
  <c r="F334" i="20"/>
  <c r="G334" i="20" s="1"/>
  <c r="F335" i="20"/>
  <c r="G335" i="20" s="1"/>
  <c r="F336" i="20"/>
  <c r="G336" i="20" s="1"/>
  <c r="F337" i="20"/>
  <c r="G337" i="20" s="1"/>
  <c r="F338" i="20"/>
  <c r="F339" i="20"/>
  <c r="F340" i="20"/>
  <c r="F341" i="20"/>
  <c r="G341" i="20" s="1"/>
  <c r="F342" i="20"/>
  <c r="G342" i="20" s="1"/>
  <c r="F343" i="20"/>
  <c r="G343" i="20" s="1"/>
  <c r="F344" i="20"/>
  <c r="G344" i="20" s="1"/>
  <c r="F345" i="20"/>
  <c r="G345" i="20" s="1"/>
  <c r="F346" i="20"/>
  <c r="F347" i="20"/>
  <c r="F348" i="20"/>
  <c r="F349" i="20"/>
  <c r="F350" i="20"/>
  <c r="F351" i="20"/>
  <c r="F352" i="20"/>
  <c r="G352" i="20" s="1"/>
  <c r="F353" i="20"/>
  <c r="G322" i="20"/>
  <c r="G323" i="20"/>
  <c r="G324" i="20"/>
  <c r="G330" i="20"/>
  <c r="G331" i="20"/>
  <c r="G332" i="20"/>
  <c r="G338" i="20"/>
  <c r="G339" i="20"/>
  <c r="G340" i="20"/>
  <c r="G346" i="20"/>
  <c r="G347" i="20"/>
  <c r="G348" i="20"/>
  <c r="H320" i="15"/>
  <c r="I320" i="15"/>
  <c r="J320" i="15"/>
  <c r="K320" i="15"/>
  <c r="H321" i="15"/>
  <c r="I321" i="15"/>
  <c r="J321" i="15"/>
  <c r="K321" i="15"/>
  <c r="H322" i="15"/>
  <c r="I322" i="15"/>
  <c r="J322" i="15"/>
  <c r="K322" i="15"/>
  <c r="H323" i="15"/>
  <c r="I323" i="15"/>
  <c r="J323" i="15"/>
  <c r="K323" i="15"/>
  <c r="H324" i="15"/>
  <c r="I324" i="15"/>
  <c r="J324" i="15"/>
  <c r="K324" i="15"/>
  <c r="H325" i="15"/>
  <c r="I325" i="15"/>
  <c r="J325" i="15"/>
  <c r="K325" i="15"/>
  <c r="H326" i="15"/>
  <c r="I326" i="15"/>
  <c r="J326" i="15"/>
  <c r="K326" i="15"/>
  <c r="H327" i="15"/>
  <c r="I327" i="15"/>
  <c r="J327" i="15"/>
  <c r="K327" i="15"/>
  <c r="H328" i="15"/>
  <c r="I328" i="15"/>
  <c r="J328" i="15"/>
  <c r="K328" i="15"/>
  <c r="H329" i="15"/>
  <c r="I329" i="15"/>
  <c r="J329" i="15"/>
  <c r="K329" i="15"/>
  <c r="H330" i="15"/>
  <c r="I330" i="15"/>
  <c r="J330" i="15"/>
  <c r="K330" i="15"/>
  <c r="H331" i="15"/>
  <c r="I331" i="15"/>
  <c r="J331" i="15"/>
  <c r="K331" i="15"/>
  <c r="H332" i="15"/>
  <c r="I332" i="15"/>
  <c r="J332" i="15"/>
  <c r="K332" i="15"/>
  <c r="H333" i="15"/>
  <c r="I333" i="15"/>
  <c r="J333" i="15"/>
  <c r="K333" i="15"/>
  <c r="H334" i="15"/>
  <c r="I334" i="15"/>
  <c r="J334" i="15"/>
  <c r="K334" i="15"/>
  <c r="H335" i="15"/>
  <c r="I335" i="15"/>
  <c r="J335" i="15"/>
  <c r="K335" i="15"/>
  <c r="H336" i="15"/>
  <c r="I336" i="15"/>
  <c r="J336" i="15"/>
  <c r="K336" i="15"/>
  <c r="H337" i="15"/>
  <c r="I337" i="15"/>
  <c r="J337" i="15"/>
  <c r="K337" i="15"/>
  <c r="H338" i="15"/>
  <c r="I338" i="15"/>
  <c r="J338" i="15"/>
  <c r="K338" i="15"/>
  <c r="H339" i="15"/>
  <c r="I339" i="15"/>
  <c r="J339" i="15"/>
  <c r="K339" i="15"/>
  <c r="H340" i="15"/>
  <c r="I340" i="15"/>
  <c r="J340" i="15"/>
  <c r="K340" i="15"/>
  <c r="H341" i="15"/>
  <c r="I341" i="15"/>
  <c r="J341" i="15"/>
  <c r="K341" i="15"/>
  <c r="H342" i="15"/>
  <c r="I342" i="15"/>
  <c r="J342" i="15"/>
  <c r="K342" i="15"/>
  <c r="H343" i="15"/>
  <c r="I343" i="15"/>
  <c r="J343" i="15"/>
  <c r="K343" i="15"/>
  <c r="H344" i="15"/>
  <c r="I344" i="15"/>
  <c r="J344" i="15"/>
  <c r="K344" i="15"/>
  <c r="H345" i="15"/>
  <c r="I345" i="15"/>
  <c r="J345" i="15"/>
  <c r="K345" i="15"/>
  <c r="H346" i="15"/>
  <c r="I346" i="15"/>
  <c r="J346" i="15"/>
  <c r="K346" i="15"/>
  <c r="H347" i="15"/>
  <c r="I347" i="15"/>
  <c r="J347" i="15"/>
  <c r="K347" i="15"/>
  <c r="H348" i="15"/>
  <c r="I348" i="15"/>
  <c r="J348" i="15"/>
  <c r="K348" i="15"/>
  <c r="H349" i="15"/>
  <c r="I349" i="15"/>
  <c r="J349" i="15"/>
  <c r="K349" i="15"/>
  <c r="H350" i="15"/>
  <c r="I350" i="15"/>
  <c r="J350" i="15"/>
  <c r="K350" i="15"/>
  <c r="H351" i="15"/>
  <c r="I351" i="15"/>
  <c r="J351" i="15"/>
  <c r="K351" i="15"/>
  <c r="H352" i="15"/>
  <c r="I352" i="15"/>
  <c r="J352" i="15"/>
  <c r="K352" i="15"/>
  <c r="H353" i="15"/>
  <c r="I353" i="15"/>
  <c r="J353" i="15"/>
  <c r="K353" i="15"/>
  <c r="F320" i="15"/>
  <c r="G320" i="15" s="1"/>
  <c r="F321" i="15"/>
  <c r="G321" i="15" s="1"/>
  <c r="F322" i="15"/>
  <c r="F323" i="15"/>
  <c r="G323" i="15" s="1"/>
  <c r="F324" i="15"/>
  <c r="F325" i="15"/>
  <c r="F326" i="15"/>
  <c r="F327" i="15"/>
  <c r="F328" i="15"/>
  <c r="G328" i="15" s="1"/>
  <c r="F329" i="15"/>
  <c r="G329" i="15" s="1"/>
  <c r="F330" i="15"/>
  <c r="F331" i="15"/>
  <c r="G331" i="15" s="1"/>
  <c r="F332" i="15"/>
  <c r="F333" i="15"/>
  <c r="G333" i="15" s="1"/>
  <c r="F334" i="15"/>
  <c r="G334" i="15" s="1"/>
  <c r="F335" i="15"/>
  <c r="G335" i="15" s="1"/>
  <c r="F336" i="15"/>
  <c r="G336" i="15" s="1"/>
  <c r="F337" i="15"/>
  <c r="G337" i="15" s="1"/>
  <c r="F338" i="15"/>
  <c r="F339" i="15"/>
  <c r="G339" i="15" s="1"/>
  <c r="F340" i="15"/>
  <c r="F341" i="15"/>
  <c r="F342" i="15"/>
  <c r="G342" i="15" s="1"/>
  <c r="F343" i="15"/>
  <c r="G343" i="15" s="1"/>
  <c r="F344" i="15"/>
  <c r="G344" i="15" s="1"/>
  <c r="F345" i="15"/>
  <c r="G345" i="15" s="1"/>
  <c r="F346" i="15"/>
  <c r="F347" i="15"/>
  <c r="G347" i="15" s="1"/>
  <c r="F348" i="15"/>
  <c r="F349" i="15"/>
  <c r="F350" i="15"/>
  <c r="F351" i="15"/>
  <c r="F352" i="15"/>
  <c r="F353" i="15"/>
  <c r="G322" i="15"/>
  <c r="G324" i="15"/>
  <c r="G325" i="15"/>
  <c r="G326" i="15"/>
  <c r="G327" i="15"/>
  <c r="G332" i="15"/>
  <c r="G340" i="15"/>
  <c r="G341" i="15"/>
  <c r="G348" i="15"/>
  <c r="G349" i="15"/>
  <c r="H320" i="14"/>
  <c r="I320" i="14"/>
  <c r="J320" i="14"/>
  <c r="K320" i="14"/>
  <c r="H321" i="14"/>
  <c r="I321" i="14"/>
  <c r="J321" i="14"/>
  <c r="K321" i="14"/>
  <c r="H322" i="14"/>
  <c r="I322" i="14"/>
  <c r="J322" i="14"/>
  <c r="K322" i="14"/>
  <c r="H323" i="14"/>
  <c r="I323" i="14"/>
  <c r="J323" i="14"/>
  <c r="K323" i="14"/>
  <c r="H324" i="14"/>
  <c r="I324" i="14"/>
  <c r="J324" i="14"/>
  <c r="K324" i="14"/>
  <c r="H325" i="14"/>
  <c r="I325" i="14"/>
  <c r="J325" i="14"/>
  <c r="K325" i="14"/>
  <c r="H326" i="14"/>
  <c r="I326" i="14"/>
  <c r="J326" i="14"/>
  <c r="K326" i="14"/>
  <c r="H327" i="14"/>
  <c r="I327" i="14"/>
  <c r="J327" i="14"/>
  <c r="K327" i="14"/>
  <c r="H328" i="14"/>
  <c r="I328" i="14"/>
  <c r="J328" i="14"/>
  <c r="K328" i="14"/>
  <c r="H329" i="14"/>
  <c r="I329" i="14"/>
  <c r="J329" i="14"/>
  <c r="K329" i="14"/>
  <c r="H330" i="14"/>
  <c r="I330" i="14"/>
  <c r="J330" i="14"/>
  <c r="K330" i="14"/>
  <c r="H331" i="14"/>
  <c r="I331" i="14"/>
  <c r="J331" i="14"/>
  <c r="K331" i="14"/>
  <c r="H332" i="14"/>
  <c r="I332" i="14"/>
  <c r="J332" i="14"/>
  <c r="K332" i="14"/>
  <c r="H333" i="14"/>
  <c r="I333" i="14"/>
  <c r="J333" i="14"/>
  <c r="K333" i="14"/>
  <c r="H334" i="14"/>
  <c r="I334" i="14"/>
  <c r="J334" i="14"/>
  <c r="K334" i="14"/>
  <c r="H335" i="14"/>
  <c r="I335" i="14"/>
  <c r="J335" i="14"/>
  <c r="K335" i="14"/>
  <c r="H336" i="14"/>
  <c r="I336" i="14"/>
  <c r="J336" i="14"/>
  <c r="K336" i="14"/>
  <c r="H337" i="14"/>
  <c r="I337" i="14"/>
  <c r="J337" i="14"/>
  <c r="K337" i="14"/>
  <c r="H338" i="14"/>
  <c r="I338" i="14"/>
  <c r="J338" i="14"/>
  <c r="K338" i="14"/>
  <c r="H339" i="14"/>
  <c r="I339" i="14"/>
  <c r="J339" i="14"/>
  <c r="K339" i="14"/>
  <c r="H340" i="14"/>
  <c r="I340" i="14"/>
  <c r="J340" i="14"/>
  <c r="K340" i="14"/>
  <c r="H341" i="14"/>
  <c r="I341" i="14"/>
  <c r="J341" i="14"/>
  <c r="K341" i="14"/>
  <c r="H342" i="14"/>
  <c r="I342" i="14"/>
  <c r="J342" i="14"/>
  <c r="K342" i="14"/>
  <c r="H343" i="14"/>
  <c r="I343" i="14"/>
  <c r="J343" i="14"/>
  <c r="K343" i="14"/>
  <c r="H344" i="14"/>
  <c r="I344" i="14"/>
  <c r="J344" i="14"/>
  <c r="K344" i="14"/>
  <c r="H345" i="14"/>
  <c r="I345" i="14"/>
  <c r="J345" i="14"/>
  <c r="K345" i="14"/>
  <c r="H346" i="14"/>
  <c r="I346" i="14"/>
  <c r="J346" i="14"/>
  <c r="K346" i="14"/>
  <c r="H347" i="14"/>
  <c r="I347" i="14"/>
  <c r="J347" i="14"/>
  <c r="K347" i="14"/>
  <c r="H348" i="14"/>
  <c r="I348" i="14"/>
  <c r="J348" i="14"/>
  <c r="K348" i="14"/>
  <c r="H349" i="14"/>
  <c r="I349" i="14"/>
  <c r="J349" i="14"/>
  <c r="K349" i="14"/>
  <c r="H350" i="14"/>
  <c r="I350" i="14"/>
  <c r="J350" i="14"/>
  <c r="K350" i="14"/>
  <c r="H351" i="14"/>
  <c r="I351" i="14"/>
  <c r="J351" i="14"/>
  <c r="K351" i="14"/>
  <c r="H352" i="14"/>
  <c r="I352" i="14"/>
  <c r="J352" i="14"/>
  <c r="K352" i="14"/>
  <c r="H353" i="14"/>
  <c r="I353" i="14"/>
  <c r="J353" i="14"/>
  <c r="K353" i="14"/>
  <c r="F320" i="14"/>
  <c r="F321" i="14"/>
  <c r="G321" i="14" s="1"/>
  <c r="F322" i="14"/>
  <c r="F323" i="14"/>
  <c r="F324" i="14"/>
  <c r="G324" i="14" s="1"/>
  <c r="F325" i="14"/>
  <c r="G325" i="14" s="1"/>
  <c r="F326" i="14"/>
  <c r="G326" i="14" s="1"/>
  <c r="F327" i="14"/>
  <c r="G327" i="14" s="1"/>
  <c r="F328" i="14"/>
  <c r="F329" i="14"/>
  <c r="G329" i="14" s="1"/>
  <c r="F330" i="14"/>
  <c r="F331" i="14"/>
  <c r="F332" i="14"/>
  <c r="F333" i="14"/>
  <c r="G333" i="14" s="1"/>
  <c r="F334" i="14"/>
  <c r="G334" i="14" s="1"/>
  <c r="F335" i="14"/>
  <c r="G335" i="14" s="1"/>
  <c r="F336" i="14"/>
  <c r="F337" i="14"/>
  <c r="G337" i="14" s="1"/>
  <c r="F338" i="14"/>
  <c r="F339" i="14"/>
  <c r="F340" i="14"/>
  <c r="G340" i="14" s="1"/>
  <c r="F341" i="14"/>
  <c r="G341" i="14" s="1"/>
  <c r="F342" i="14"/>
  <c r="G342" i="14" s="1"/>
  <c r="F343" i="14"/>
  <c r="G343" i="14" s="1"/>
  <c r="F344" i="14"/>
  <c r="F345" i="14"/>
  <c r="G345" i="14" s="1"/>
  <c r="F346" i="14"/>
  <c r="F347" i="14"/>
  <c r="F348" i="14"/>
  <c r="G348" i="14" s="1"/>
  <c r="F349" i="14"/>
  <c r="G349" i="14" s="1"/>
  <c r="F350" i="14"/>
  <c r="G350" i="14" s="1"/>
  <c r="F351" i="14"/>
  <c r="G351" i="14" s="1"/>
  <c r="F352" i="14"/>
  <c r="G352" i="14" s="1"/>
  <c r="F353" i="14"/>
  <c r="G353" i="14" s="1"/>
  <c r="G322" i="14"/>
  <c r="G323" i="14"/>
  <c r="G330" i="14"/>
  <c r="G331" i="14"/>
  <c r="G338" i="14"/>
  <c r="G339" i="14"/>
  <c r="G346" i="14"/>
  <c r="G347" i="14"/>
  <c r="H320" i="12"/>
  <c r="I320" i="12"/>
  <c r="J320" i="12"/>
  <c r="K320" i="12"/>
  <c r="H321" i="12"/>
  <c r="I321" i="12"/>
  <c r="J321" i="12"/>
  <c r="K321" i="12"/>
  <c r="H322" i="12"/>
  <c r="I322" i="12"/>
  <c r="J322" i="12"/>
  <c r="K322" i="12"/>
  <c r="H323" i="12"/>
  <c r="I323" i="12"/>
  <c r="J323" i="12"/>
  <c r="K323" i="12"/>
  <c r="H324" i="12"/>
  <c r="I324" i="12"/>
  <c r="J324" i="12"/>
  <c r="K324" i="12"/>
  <c r="H325" i="12"/>
  <c r="I325" i="12"/>
  <c r="J325" i="12"/>
  <c r="K325" i="12"/>
  <c r="H326" i="12"/>
  <c r="I326" i="12"/>
  <c r="J326" i="12"/>
  <c r="K326" i="12"/>
  <c r="H327" i="12"/>
  <c r="I327" i="12"/>
  <c r="J327" i="12"/>
  <c r="K327" i="12"/>
  <c r="H328" i="12"/>
  <c r="I328" i="12"/>
  <c r="J328" i="12"/>
  <c r="K328" i="12"/>
  <c r="H329" i="12"/>
  <c r="I329" i="12"/>
  <c r="J329" i="12"/>
  <c r="K329" i="12"/>
  <c r="H330" i="12"/>
  <c r="I330" i="12"/>
  <c r="J330" i="12"/>
  <c r="K330" i="12"/>
  <c r="H331" i="12"/>
  <c r="I331" i="12"/>
  <c r="J331" i="12"/>
  <c r="K331" i="12"/>
  <c r="H332" i="12"/>
  <c r="I332" i="12"/>
  <c r="J332" i="12"/>
  <c r="K332" i="12"/>
  <c r="H333" i="12"/>
  <c r="I333" i="12"/>
  <c r="J333" i="12"/>
  <c r="K333" i="12"/>
  <c r="H334" i="12"/>
  <c r="I334" i="12"/>
  <c r="J334" i="12"/>
  <c r="K334" i="12"/>
  <c r="H335" i="12"/>
  <c r="I335" i="12"/>
  <c r="J335" i="12"/>
  <c r="K335" i="12"/>
  <c r="H336" i="12"/>
  <c r="I336" i="12"/>
  <c r="J336" i="12"/>
  <c r="K336" i="12"/>
  <c r="H337" i="12"/>
  <c r="I337" i="12"/>
  <c r="J337" i="12"/>
  <c r="K337" i="12"/>
  <c r="H338" i="12"/>
  <c r="I338" i="12"/>
  <c r="J338" i="12"/>
  <c r="K338" i="12"/>
  <c r="H339" i="12"/>
  <c r="I339" i="12"/>
  <c r="J339" i="12"/>
  <c r="K339" i="12"/>
  <c r="H340" i="12"/>
  <c r="I340" i="12"/>
  <c r="J340" i="12"/>
  <c r="K340" i="12"/>
  <c r="H341" i="12"/>
  <c r="I341" i="12"/>
  <c r="J341" i="12"/>
  <c r="K341" i="12"/>
  <c r="H342" i="12"/>
  <c r="I342" i="12"/>
  <c r="J342" i="12"/>
  <c r="K342" i="12"/>
  <c r="H343" i="12"/>
  <c r="I343" i="12"/>
  <c r="J343" i="12"/>
  <c r="K343" i="12"/>
  <c r="H344" i="12"/>
  <c r="I344" i="12"/>
  <c r="J344" i="12"/>
  <c r="K344" i="12"/>
  <c r="H345" i="12"/>
  <c r="I345" i="12"/>
  <c r="J345" i="12"/>
  <c r="K345" i="12"/>
  <c r="H346" i="12"/>
  <c r="I346" i="12"/>
  <c r="J346" i="12"/>
  <c r="K346" i="12"/>
  <c r="H347" i="12"/>
  <c r="I347" i="12"/>
  <c r="J347" i="12"/>
  <c r="K347" i="12"/>
  <c r="H348" i="12"/>
  <c r="I348" i="12"/>
  <c r="J348" i="12"/>
  <c r="K348" i="12"/>
  <c r="H349" i="12"/>
  <c r="I349" i="12"/>
  <c r="J349" i="12"/>
  <c r="K349" i="12"/>
  <c r="H350" i="12"/>
  <c r="I350" i="12"/>
  <c r="J350" i="12"/>
  <c r="K350" i="12"/>
  <c r="H351" i="12"/>
  <c r="I351" i="12"/>
  <c r="J351" i="12"/>
  <c r="K351" i="12"/>
  <c r="H352" i="12"/>
  <c r="I352" i="12"/>
  <c r="J352" i="12"/>
  <c r="K352" i="12"/>
  <c r="H353" i="12"/>
  <c r="I353" i="12"/>
  <c r="J353" i="12"/>
  <c r="K353" i="12"/>
  <c r="F320" i="12"/>
  <c r="F321" i="12"/>
  <c r="G321" i="12" s="1"/>
  <c r="F322" i="12"/>
  <c r="F323" i="12"/>
  <c r="G323" i="12" s="1"/>
  <c r="F324" i="12"/>
  <c r="G324" i="12" s="1"/>
  <c r="F325" i="12"/>
  <c r="G325" i="12" s="1"/>
  <c r="F326" i="12"/>
  <c r="F327" i="12"/>
  <c r="G327" i="12" s="1"/>
  <c r="F328" i="12"/>
  <c r="F329" i="12"/>
  <c r="G329" i="12" s="1"/>
  <c r="F330" i="12"/>
  <c r="F331" i="12"/>
  <c r="G331" i="12" s="1"/>
  <c r="F332" i="12"/>
  <c r="G332" i="12" s="1"/>
  <c r="F333" i="12"/>
  <c r="F334" i="12"/>
  <c r="F335" i="12"/>
  <c r="G335" i="12" s="1"/>
  <c r="F336" i="12"/>
  <c r="F337" i="12"/>
  <c r="G337" i="12" s="1"/>
  <c r="F338" i="12"/>
  <c r="G338" i="12" s="1"/>
  <c r="F339" i="12"/>
  <c r="F340" i="12"/>
  <c r="G340" i="12" s="1"/>
  <c r="F341" i="12"/>
  <c r="F342" i="12"/>
  <c r="F343" i="12"/>
  <c r="G343" i="12" s="1"/>
  <c r="F344" i="12"/>
  <c r="F345" i="12"/>
  <c r="F346" i="12"/>
  <c r="G346" i="12" s="1"/>
  <c r="F347" i="12"/>
  <c r="G347" i="12" s="1"/>
  <c r="F348" i="12"/>
  <c r="G348" i="12" s="1"/>
  <c r="F349" i="12"/>
  <c r="G349" i="12" s="1"/>
  <c r="F350" i="12"/>
  <c r="F351" i="12"/>
  <c r="G351" i="12" s="1"/>
  <c r="F352" i="12"/>
  <c r="G352" i="12" s="1"/>
  <c r="F353" i="12"/>
  <c r="L359" i="12" s="1"/>
  <c r="G326" i="12"/>
  <c r="G330" i="12"/>
  <c r="G334" i="12"/>
  <c r="G339" i="12"/>
  <c r="G342" i="12"/>
  <c r="G345" i="12"/>
  <c r="G350" i="12"/>
  <c r="H320" i="16"/>
  <c r="I320" i="16"/>
  <c r="J320" i="16"/>
  <c r="K320" i="16"/>
  <c r="H321" i="16"/>
  <c r="I321" i="16"/>
  <c r="J321" i="16"/>
  <c r="K321" i="16"/>
  <c r="H322" i="16"/>
  <c r="I322" i="16"/>
  <c r="J322" i="16"/>
  <c r="K322" i="16"/>
  <c r="H323" i="16"/>
  <c r="I323" i="16"/>
  <c r="J323" i="16"/>
  <c r="K323" i="16"/>
  <c r="H324" i="16"/>
  <c r="I324" i="16"/>
  <c r="J324" i="16"/>
  <c r="K324" i="16"/>
  <c r="H325" i="16"/>
  <c r="I325" i="16"/>
  <c r="J325" i="16"/>
  <c r="K325" i="16"/>
  <c r="H326" i="16"/>
  <c r="I326" i="16"/>
  <c r="J326" i="16"/>
  <c r="K326" i="16"/>
  <c r="H327" i="16"/>
  <c r="I327" i="16"/>
  <c r="J327" i="16"/>
  <c r="K327" i="16"/>
  <c r="H328" i="16"/>
  <c r="I328" i="16"/>
  <c r="J328" i="16"/>
  <c r="K328" i="16"/>
  <c r="H329" i="16"/>
  <c r="I329" i="16"/>
  <c r="J329" i="16"/>
  <c r="K329" i="16"/>
  <c r="H330" i="16"/>
  <c r="I330" i="16"/>
  <c r="J330" i="16"/>
  <c r="K330" i="16"/>
  <c r="H331" i="16"/>
  <c r="I331" i="16"/>
  <c r="J331" i="16"/>
  <c r="K331" i="16"/>
  <c r="H332" i="16"/>
  <c r="I332" i="16"/>
  <c r="J332" i="16"/>
  <c r="K332" i="16"/>
  <c r="H333" i="16"/>
  <c r="I333" i="16"/>
  <c r="J333" i="16"/>
  <c r="K333" i="16"/>
  <c r="H334" i="16"/>
  <c r="I334" i="16"/>
  <c r="J334" i="16"/>
  <c r="K334" i="16"/>
  <c r="H335" i="16"/>
  <c r="I335" i="16"/>
  <c r="J335" i="16"/>
  <c r="K335" i="16"/>
  <c r="H336" i="16"/>
  <c r="I336" i="16"/>
  <c r="J336" i="16"/>
  <c r="K336" i="16"/>
  <c r="H337" i="16"/>
  <c r="I337" i="16"/>
  <c r="J337" i="16"/>
  <c r="K337" i="16"/>
  <c r="H338" i="16"/>
  <c r="I338" i="16"/>
  <c r="J338" i="16"/>
  <c r="K338" i="16"/>
  <c r="H339" i="16"/>
  <c r="I339" i="16"/>
  <c r="J339" i="16"/>
  <c r="K339" i="16"/>
  <c r="H340" i="16"/>
  <c r="I340" i="16"/>
  <c r="J340" i="16"/>
  <c r="K340" i="16"/>
  <c r="H341" i="16"/>
  <c r="I341" i="16"/>
  <c r="J341" i="16"/>
  <c r="K341" i="16"/>
  <c r="H342" i="16"/>
  <c r="I342" i="16"/>
  <c r="J342" i="16"/>
  <c r="K342" i="16"/>
  <c r="H343" i="16"/>
  <c r="I343" i="16"/>
  <c r="J343" i="16"/>
  <c r="K343" i="16"/>
  <c r="H344" i="16"/>
  <c r="I344" i="16"/>
  <c r="J344" i="16"/>
  <c r="K344" i="16"/>
  <c r="H345" i="16"/>
  <c r="I345" i="16"/>
  <c r="J345" i="16"/>
  <c r="K345" i="16"/>
  <c r="H346" i="16"/>
  <c r="I346" i="16"/>
  <c r="J346" i="16"/>
  <c r="K346" i="16"/>
  <c r="H347" i="16"/>
  <c r="I347" i="16"/>
  <c r="J347" i="16"/>
  <c r="K347" i="16"/>
  <c r="H348" i="16"/>
  <c r="I348" i="16"/>
  <c r="J348" i="16"/>
  <c r="K348" i="16"/>
  <c r="H349" i="16"/>
  <c r="I349" i="16"/>
  <c r="J349" i="16"/>
  <c r="K349" i="16"/>
  <c r="H350" i="16"/>
  <c r="I350" i="16"/>
  <c r="J350" i="16"/>
  <c r="K350" i="16"/>
  <c r="H351" i="16"/>
  <c r="I351" i="16"/>
  <c r="J351" i="16"/>
  <c r="K351" i="16"/>
  <c r="H352" i="16"/>
  <c r="I352" i="16"/>
  <c r="J352" i="16"/>
  <c r="K352" i="16"/>
  <c r="H353" i="16"/>
  <c r="I353" i="16"/>
  <c r="J353" i="16"/>
  <c r="K353" i="16"/>
  <c r="F320" i="16"/>
  <c r="F321" i="16"/>
  <c r="G321" i="16" s="1"/>
  <c r="F322" i="16"/>
  <c r="F323" i="16"/>
  <c r="G323" i="16" s="1"/>
  <c r="F324" i="16"/>
  <c r="G324" i="16" s="1"/>
  <c r="F325" i="16"/>
  <c r="G325" i="16" s="1"/>
  <c r="F326" i="16"/>
  <c r="G326" i="16" s="1"/>
  <c r="F327" i="16"/>
  <c r="G327" i="16" s="1"/>
  <c r="F328" i="16"/>
  <c r="F329" i="16"/>
  <c r="F330" i="16"/>
  <c r="G330" i="16" s="1"/>
  <c r="F331" i="16"/>
  <c r="G331" i="16" s="1"/>
  <c r="F332" i="16"/>
  <c r="G332" i="16" s="1"/>
  <c r="F333" i="16"/>
  <c r="F334" i="16"/>
  <c r="G334" i="16" s="1"/>
  <c r="F335" i="16"/>
  <c r="G335" i="16" s="1"/>
  <c r="F336" i="16"/>
  <c r="F337" i="16"/>
  <c r="G337" i="16" s="1"/>
  <c r="F338" i="16"/>
  <c r="F339" i="16"/>
  <c r="G339" i="16" s="1"/>
  <c r="F340" i="16"/>
  <c r="G340" i="16" s="1"/>
  <c r="F341" i="16"/>
  <c r="F342" i="16"/>
  <c r="G342" i="16" s="1"/>
  <c r="F343" i="16"/>
  <c r="G343" i="16" s="1"/>
  <c r="F344" i="16"/>
  <c r="F345" i="16"/>
  <c r="G345" i="16" s="1"/>
  <c r="F346" i="16"/>
  <c r="G346" i="16" s="1"/>
  <c r="F347" i="16"/>
  <c r="G347" i="16" s="1"/>
  <c r="F348" i="16"/>
  <c r="G348" i="16" s="1"/>
  <c r="F349" i="16"/>
  <c r="F350" i="16"/>
  <c r="G350" i="16" s="1"/>
  <c r="F351" i="16"/>
  <c r="G351" i="16" s="1"/>
  <c r="F352" i="16"/>
  <c r="G352" i="16" s="1"/>
  <c r="F353" i="16"/>
  <c r="L359" i="16" s="1"/>
  <c r="G322" i="16"/>
  <c r="G329" i="16"/>
  <c r="G333" i="16"/>
  <c r="G338" i="16"/>
  <c r="G353" i="16"/>
  <c r="H320" i="17"/>
  <c r="I320" i="17"/>
  <c r="J320" i="17"/>
  <c r="K320" i="17"/>
  <c r="H321" i="17"/>
  <c r="I321" i="17"/>
  <c r="J321" i="17"/>
  <c r="K321" i="17"/>
  <c r="H322" i="17"/>
  <c r="I322" i="17"/>
  <c r="J322" i="17"/>
  <c r="K322" i="17"/>
  <c r="H323" i="17"/>
  <c r="I323" i="17"/>
  <c r="J323" i="17"/>
  <c r="K323" i="17"/>
  <c r="H324" i="17"/>
  <c r="I324" i="17"/>
  <c r="J324" i="17"/>
  <c r="K324" i="17"/>
  <c r="H325" i="17"/>
  <c r="I325" i="17"/>
  <c r="J325" i="17"/>
  <c r="K325" i="17"/>
  <c r="H326" i="17"/>
  <c r="I326" i="17"/>
  <c r="J326" i="17"/>
  <c r="K326" i="17"/>
  <c r="H327" i="17"/>
  <c r="I327" i="17"/>
  <c r="J327" i="17"/>
  <c r="K327" i="17"/>
  <c r="H328" i="17"/>
  <c r="I328" i="17"/>
  <c r="J328" i="17"/>
  <c r="K328" i="17"/>
  <c r="H329" i="17"/>
  <c r="I329" i="17"/>
  <c r="J329" i="17"/>
  <c r="K329" i="17"/>
  <c r="H330" i="17"/>
  <c r="I330" i="17"/>
  <c r="J330" i="17"/>
  <c r="K330" i="17"/>
  <c r="H331" i="17"/>
  <c r="I331" i="17"/>
  <c r="J331" i="17"/>
  <c r="K331" i="17"/>
  <c r="H332" i="17"/>
  <c r="I332" i="17"/>
  <c r="J332" i="17"/>
  <c r="K332" i="17"/>
  <c r="H333" i="17"/>
  <c r="I333" i="17"/>
  <c r="J333" i="17"/>
  <c r="K333" i="17"/>
  <c r="H334" i="17"/>
  <c r="I334" i="17"/>
  <c r="J334" i="17"/>
  <c r="K334" i="17"/>
  <c r="H335" i="17"/>
  <c r="I335" i="17"/>
  <c r="J335" i="17"/>
  <c r="K335" i="17"/>
  <c r="H336" i="17"/>
  <c r="I336" i="17"/>
  <c r="J336" i="17"/>
  <c r="K336" i="17"/>
  <c r="H337" i="17"/>
  <c r="I337" i="17"/>
  <c r="J337" i="17"/>
  <c r="K337" i="17"/>
  <c r="H338" i="17"/>
  <c r="I338" i="17"/>
  <c r="J338" i="17"/>
  <c r="K338" i="17"/>
  <c r="H339" i="17"/>
  <c r="I339" i="17"/>
  <c r="J339" i="17"/>
  <c r="K339" i="17"/>
  <c r="H340" i="17"/>
  <c r="I340" i="17"/>
  <c r="J340" i="17"/>
  <c r="K340" i="17"/>
  <c r="H341" i="17"/>
  <c r="I341" i="17"/>
  <c r="J341" i="17"/>
  <c r="K341" i="17"/>
  <c r="H342" i="17"/>
  <c r="I342" i="17"/>
  <c r="J342" i="17"/>
  <c r="K342" i="17"/>
  <c r="H343" i="17"/>
  <c r="I343" i="17"/>
  <c r="J343" i="17"/>
  <c r="K343" i="17"/>
  <c r="H344" i="17"/>
  <c r="I344" i="17"/>
  <c r="J344" i="17"/>
  <c r="K344" i="17"/>
  <c r="H345" i="17"/>
  <c r="I345" i="17"/>
  <c r="J345" i="17"/>
  <c r="K345" i="17"/>
  <c r="H346" i="17"/>
  <c r="I346" i="17"/>
  <c r="J346" i="17"/>
  <c r="K346" i="17"/>
  <c r="H347" i="17"/>
  <c r="I347" i="17"/>
  <c r="J347" i="17"/>
  <c r="K347" i="17"/>
  <c r="H348" i="17"/>
  <c r="I348" i="17"/>
  <c r="J348" i="17"/>
  <c r="K348" i="17"/>
  <c r="H349" i="17"/>
  <c r="I349" i="17"/>
  <c r="J349" i="17"/>
  <c r="K349" i="17"/>
  <c r="H350" i="17"/>
  <c r="I350" i="17"/>
  <c r="J350" i="17"/>
  <c r="K350" i="17"/>
  <c r="H351" i="17"/>
  <c r="I351" i="17"/>
  <c r="J351" i="17"/>
  <c r="K351" i="17"/>
  <c r="H352" i="17"/>
  <c r="I352" i="17"/>
  <c r="J352" i="17"/>
  <c r="K352" i="17"/>
  <c r="H353" i="17"/>
  <c r="I353" i="17"/>
  <c r="J353" i="17"/>
  <c r="K353" i="17"/>
  <c r="F320" i="17"/>
  <c r="G320" i="17" s="1"/>
  <c r="F321" i="17"/>
  <c r="G321" i="17" s="1"/>
  <c r="F322" i="17"/>
  <c r="F323" i="17"/>
  <c r="F324" i="17"/>
  <c r="G324" i="17" s="1"/>
  <c r="F325" i="17"/>
  <c r="G325" i="17" s="1"/>
  <c r="F326" i="17"/>
  <c r="G326" i="17" s="1"/>
  <c r="F327" i="17"/>
  <c r="G327" i="17" s="1"/>
  <c r="F328" i="17"/>
  <c r="G328" i="17" s="1"/>
  <c r="F329" i="17"/>
  <c r="G329" i="17" s="1"/>
  <c r="F330" i="17"/>
  <c r="F331" i="17"/>
  <c r="G331" i="17" s="1"/>
  <c r="F332" i="17"/>
  <c r="G332" i="17" s="1"/>
  <c r="F333" i="17"/>
  <c r="G333" i="17" s="1"/>
  <c r="F334" i="17"/>
  <c r="G334" i="17" s="1"/>
  <c r="F335" i="17"/>
  <c r="G335" i="17" s="1"/>
  <c r="F336" i="17"/>
  <c r="G336" i="17" s="1"/>
  <c r="F337" i="17"/>
  <c r="G337" i="17" s="1"/>
  <c r="F338" i="17"/>
  <c r="F339" i="17"/>
  <c r="F340" i="17"/>
  <c r="G340" i="17" s="1"/>
  <c r="F341" i="17"/>
  <c r="G341" i="17" s="1"/>
  <c r="F342" i="17"/>
  <c r="G342" i="17" s="1"/>
  <c r="F343" i="17"/>
  <c r="G343" i="17" s="1"/>
  <c r="F344" i="17"/>
  <c r="G344" i="17" s="1"/>
  <c r="F345" i="17"/>
  <c r="G345" i="17" s="1"/>
  <c r="F346" i="17"/>
  <c r="F347" i="17"/>
  <c r="G347" i="17" s="1"/>
  <c r="F348" i="17"/>
  <c r="G348" i="17" s="1"/>
  <c r="F349" i="17"/>
  <c r="G349" i="17" s="1"/>
  <c r="F350" i="17"/>
  <c r="G350" i="17" s="1"/>
  <c r="F351" i="17"/>
  <c r="G351" i="17" s="1"/>
  <c r="F352" i="17"/>
  <c r="G352" i="17" s="1"/>
  <c r="F353" i="17"/>
  <c r="G353" i="17" s="1"/>
  <c r="G322" i="17"/>
  <c r="G323" i="17"/>
  <c r="G330" i="17"/>
  <c r="G338" i="17"/>
  <c r="G346" i="17"/>
  <c r="H320" i="2"/>
  <c r="I320" i="2"/>
  <c r="J320" i="2"/>
  <c r="K320" i="2"/>
  <c r="H321" i="2"/>
  <c r="I321" i="2"/>
  <c r="J321" i="2"/>
  <c r="K321" i="2"/>
  <c r="H322" i="2"/>
  <c r="I322" i="2"/>
  <c r="J322" i="2"/>
  <c r="K322" i="2"/>
  <c r="H323" i="2"/>
  <c r="I323" i="2"/>
  <c r="J323" i="2"/>
  <c r="K323" i="2"/>
  <c r="H324" i="2"/>
  <c r="I324" i="2"/>
  <c r="J324" i="2"/>
  <c r="K324" i="2"/>
  <c r="H325" i="2"/>
  <c r="I325" i="2"/>
  <c r="J325" i="2"/>
  <c r="K325" i="2"/>
  <c r="H326" i="2"/>
  <c r="I326" i="2"/>
  <c r="J326" i="2"/>
  <c r="K326" i="2"/>
  <c r="H327" i="2"/>
  <c r="I327" i="2"/>
  <c r="J327" i="2"/>
  <c r="K327" i="2"/>
  <c r="H328" i="2"/>
  <c r="I328" i="2"/>
  <c r="J328" i="2"/>
  <c r="K328" i="2"/>
  <c r="H329" i="2"/>
  <c r="I329" i="2"/>
  <c r="J329" i="2"/>
  <c r="K329" i="2"/>
  <c r="H330" i="2"/>
  <c r="I330" i="2"/>
  <c r="J330" i="2"/>
  <c r="K330" i="2"/>
  <c r="H331" i="2"/>
  <c r="I331" i="2"/>
  <c r="J331" i="2"/>
  <c r="K331" i="2"/>
  <c r="H332" i="2"/>
  <c r="I332" i="2"/>
  <c r="J332" i="2"/>
  <c r="K332" i="2"/>
  <c r="H333" i="2"/>
  <c r="I333" i="2"/>
  <c r="J333" i="2"/>
  <c r="K333" i="2"/>
  <c r="H334" i="2"/>
  <c r="I334" i="2"/>
  <c r="J334" i="2"/>
  <c r="K334" i="2"/>
  <c r="H335" i="2"/>
  <c r="I335" i="2"/>
  <c r="J335" i="2"/>
  <c r="K335" i="2"/>
  <c r="H336" i="2"/>
  <c r="I336" i="2"/>
  <c r="J336" i="2"/>
  <c r="K336" i="2"/>
  <c r="H337" i="2"/>
  <c r="I337" i="2"/>
  <c r="J337" i="2"/>
  <c r="K337" i="2"/>
  <c r="H338" i="2"/>
  <c r="I338" i="2"/>
  <c r="J338" i="2"/>
  <c r="K338" i="2"/>
  <c r="H339" i="2"/>
  <c r="I339" i="2"/>
  <c r="J339" i="2"/>
  <c r="K339" i="2"/>
  <c r="H340" i="2"/>
  <c r="I340" i="2"/>
  <c r="J340" i="2"/>
  <c r="K340" i="2"/>
  <c r="H341" i="2"/>
  <c r="I341" i="2"/>
  <c r="J341" i="2"/>
  <c r="K341" i="2"/>
  <c r="H342" i="2"/>
  <c r="I342" i="2"/>
  <c r="J342" i="2"/>
  <c r="K342" i="2"/>
  <c r="H343" i="2"/>
  <c r="I343" i="2"/>
  <c r="J343" i="2"/>
  <c r="K343" i="2"/>
  <c r="H344" i="2"/>
  <c r="I344" i="2"/>
  <c r="J344" i="2"/>
  <c r="K344" i="2"/>
  <c r="H345" i="2"/>
  <c r="I345" i="2"/>
  <c r="J345" i="2"/>
  <c r="K345" i="2"/>
  <c r="H346" i="2"/>
  <c r="I346" i="2"/>
  <c r="J346" i="2"/>
  <c r="K346" i="2"/>
  <c r="H347" i="2"/>
  <c r="I347" i="2"/>
  <c r="J347" i="2"/>
  <c r="K347" i="2"/>
  <c r="H348" i="2"/>
  <c r="I348" i="2"/>
  <c r="J348" i="2"/>
  <c r="K348" i="2"/>
  <c r="H349" i="2"/>
  <c r="I349" i="2"/>
  <c r="J349" i="2"/>
  <c r="K349" i="2"/>
  <c r="H350" i="2"/>
  <c r="I350" i="2"/>
  <c r="J350" i="2"/>
  <c r="K350" i="2"/>
  <c r="H351" i="2"/>
  <c r="I351" i="2"/>
  <c r="J351" i="2"/>
  <c r="K351" i="2"/>
  <c r="H352" i="2"/>
  <c r="I352" i="2"/>
  <c r="J352" i="2"/>
  <c r="K352" i="2"/>
  <c r="H353" i="2"/>
  <c r="I353" i="2"/>
  <c r="J353" i="2"/>
  <c r="K353" i="2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F340" i="2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F348" i="2"/>
  <c r="G348" i="2" s="1"/>
  <c r="F349" i="2"/>
  <c r="F350" i="2"/>
  <c r="F351" i="2"/>
  <c r="G351" i="2" s="1"/>
  <c r="F352" i="2"/>
  <c r="G352" i="2" s="1"/>
  <c r="F353" i="2"/>
  <c r="G353" i="2" s="1"/>
  <c r="G326" i="2"/>
  <c r="G325" i="18"/>
  <c r="G334" i="18"/>
  <c r="G341" i="18"/>
  <c r="G349" i="18"/>
  <c r="G322" i="18"/>
  <c r="G323" i="18"/>
  <c r="G324" i="18"/>
  <c r="G330" i="18"/>
  <c r="G331" i="18"/>
  <c r="G335" i="18"/>
  <c r="G338" i="18"/>
  <c r="G339" i="18"/>
  <c r="G340" i="18"/>
  <c r="G343" i="18"/>
  <c r="G346" i="18"/>
  <c r="G351" i="18"/>
  <c r="G321" i="21"/>
  <c r="G322" i="21"/>
  <c r="G325" i="21"/>
  <c r="G326" i="21"/>
  <c r="G329" i="21"/>
  <c r="G330" i="21"/>
  <c r="G333" i="21"/>
  <c r="G334" i="21"/>
  <c r="G320" i="21"/>
  <c r="G323" i="21"/>
  <c r="G324" i="21"/>
  <c r="G327" i="21"/>
  <c r="G328" i="21"/>
  <c r="G331" i="21"/>
  <c r="G332" i="21"/>
  <c r="G335" i="21"/>
  <c r="H320" i="19"/>
  <c r="I320" i="19"/>
  <c r="J320" i="19"/>
  <c r="K320" i="19"/>
  <c r="H321" i="19"/>
  <c r="I321" i="19"/>
  <c r="J321" i="19"/>
  <c r="K321" i="19"/>
  <c r="H322" i="19"/>
  <c r="I322" i="19"/>
  <c r="J322" i="19"/>
  <c r="K322" i="19"/>
  <c r="H323" i="19"/>
  <c r="I323" i="19"/>
  <c r="J323" i="19"/>
  <c r="K323" i="19"/>
  <c r="H324" i="19"/>
  <c r="I324" i="19"/>
  <c r="J324" i="19"/>
  <c r="K324" i="19"/>
  <c r="H325" i="19"/>
  <c r="I325" i="19"/>
  <c r="J325" i="19"/>
  <c r="K325" i="19"/>
  <c r="H326" i="19"/>
  <c r="I326" i="19"/>
  <c r="J326" i="19"/>
  <c r="K326" i="19"/>
  <c r="H327" i="19"/>
  <c r="I327" i="19"/>
  <c r="J327" i="19"/>
  <c r="K327" i="19"/>
  <c r="H328" i="19"/>
  <c r="I328" i="19"/>
  <c r="J328" i="19"/>
  <c r="K328" i="19"/>
  <c r="H329" i="19"/>
  <c r="I329" i="19"/>
  <c r="J329" i="19"/>
  <c r="K329" i="19"/>
  <c r="H330" i="19"/>
  <c r="I330" i="19"/>
  <c r="J330" i="19"/>
  <c r="K330" i="19"/>
  <c r="H331" i="19"/>
  <c r="I331" i="19"/>
  <c r="J331" i="19"/>
  <c r="K331" i="19"/>
  <c r="H332" i="19"/>
  <c r="I332" i="19"/>
  <c r="J332" i="19"/>
  <c r="K332" i="19"/>
  <c r="H333" i="19"/>
  <c r="I333" i="19"/>
  <c r="J333" i="19"/>
  <c r="K333" i="19"/>
  <c r="H334" i="19"/>
  <c r="I334" i="19"/>
  <c r="J334" i="19"/>
  <c r="K334" i="19"/>
  <c r="H335" i="19"/>
  <c r="I335" i="19"/>
  <c r="J335" i="19"/>
  <c r="K335" i="19"/>
  <c r="H336" i="19"/>
  <c r="I336" i="19"/>
  <c r="J336" i="19"/>
  <c r="K336" i="19"/>
  <c r="H337" i="19"/>
  <c r="I337" i="19"/>
  <c r="J337" i="19"/>
  <c r="K337" i="19"/>
  <c r="H338" i="19"/>
  <c r="I338" i="19"/>
  <c r="J338" i="19"/>
  <c r="K338" i="19"/>
  <c r="H339" i="19"/>
  <c r="I339" i="19"/>
  <c r="J339" i="19"/>
  <c r="K339" i="19"/>
  <c r="H340" i="19"/>
  <c r="I340" i="19"/>
  <c r="J340" i="19"/>
  <c r="K340" i="19"/>
  <c r="H341" i="19"/>
  <c r="I341" i="19"/>
  <c r="J341" i="19"/>
  <c r="K341" i="19"/>
  <c r="H342" i="19"/>
  <c r="I342" i="19"/>
  <c r="J342" i="19"/>
  <c r="K342" i="19"/>
  <c r="H343" i="19"/>
  <c r="I343" i="19"/>
  <c r="J343" i="19"/>
  <c r="K343" i="19"/>
  <c r="H344" i="19"/>
  <c r="I344" i="19"/>
  <c r="J344" i="19"/>
  <c r="K344" i="19"/>
  <c r="H345" i="19"/>
  <c r="I345" i="19"/>
  <c r="J345" i="19"/>
  <c r="K345" i="19"/>
  <c r="H346" i="19"/>
  <c r="I346" i="19"/>
  <c r="J346" i="19"/>
  <c r="K346" i="19"/>
  <c r="H347" i="19"/>
  <c r="I347" i="19"/>
  <c r="J347" i="19"/>
  <c r="K347" i="19"/>
  <c r="H348" i="19"/>
  <c r="I348" i="19"/>
  <c r="J348" i="19"/>
  <c r="K348" i="19"/>
  <c r="H349" i="19"/>
  <c r="I349" i="19"/>
  <c r="J349" i="19"/>
  <c r="K349" i="19"/>
  <c r="H350" i="19"/>
  <c r="I350" i="19"/>
  <c r="J350" i="19"/>
  <c r="K350" i="19"/>
  <c r="H351" i="19"/>
  <c r="I351" i="19"/>
  <c r="J351" i="19"/>
  <c r="K351" i="19"/>
  <c r="H352" i="19"/>
  <c r="I352" i="19"/>
  <c r="J352" i="19"/>
  <c r="K352" i="19"/>
  <c r="H353" i="19"/>
  <c r="I353" i="19"/>
  <c r="J353" i="19"/>
  <c r="K353" i="19"/>
  <c r="F320" i="19"/>
  <c r="G320" i="19" s="1"/>
  <c r="F321" i="19"/>
  <c r="G321" i="19" s="1"/>
  <c r="F322" i="19"/>
  <c r="F323" i="19"/>
  <c r="G323" i="19" s="1"/>
  <c r="F324" i="19"/>
  <c r="F325" i="19"/>
  <c r="F326" i="19"/>
  <c r="F327" i="19"/>
  <c r="G327" i="19" s="1"/>
  <c r="F328" i="19"/>
  <c r="G328" i="19" s="1"/>
  <c r="F329" i="19"/>
  <c r="G329" i="19" s="1"/>
  <c r="F330" i="19"/>
  <c r="F331" i="19"/>
  <c r="G331" i="19" s="1"/>
  <c r="F332" i="19"/>
  <c r="G332" i="19" s="1"/>
  <c r="F333" i="19"/>
  <c r="F334" i="19"/>
  <c r="F335" i="19"/>
  <c r="G335" i="19" s="1"/>
  <c r="F336" i="19"/>
  <c r="G336" i="19" s="1"/>
  <c r="F337" i="19"/>
  <c r="G337" i="19" s="1"/>
  <c r="F338" i="19"/>
  <c r="G338" i="19" s="1"/>
  <c r="F339" i="19"/>
  <c r="G339" i="19" s="1"/>
  <c r="F340" i="19"/>
  <c r="G340" i="19" s="1"/>
  <c r="F341" i="19"/>
  <c r="G341" i="19" s="1"/>
  <c r="F342" i="19"/>
  <c r="F343" i="19"/>
  <c r="G343" i="19" s="1"/>
  <c r="F344" i="19"/>
  <c r="G344" i="19" s="1"/>
  <c r="F345" i="19"/>
  <c r="G345" i="19" s="1"/>
  <c r="F346" i="19"/>
  <c r="F347" i="19"/>
  <c r="G347" i="19" s="1"/>
  <c r="F348" i="19"/>
  <c r="G348" i="19" s="1"/>
  <c r="F349" i="19"/>
  <c r="F350" i="19"/>
  <c r="F351" i="19"/>
  <c r="G351" i="19" s="1"/>
  <c r="F352" i="19"/>
  <c r="G352" i="19" s="1"/>
  <c r="F353" i="19"/>
  <c r="G353" i="19" s="1"/>
  <c r="G322" i="19"/>
  <c r="G326" i="19"/>
  <c r="G330" i="19"/>
  <c r="G334" i="19"/>
  <c r="G342" i="19"/>
  <c r="G346" i="19"/>
  <c r="G350" i="19"/>
  <c r="J358" i="23" l="1"/>
  <c r="L328" i="15"/>
  <c r="L336" i="15"/>
  <c r="L352" i="15"/>
  <c r="L344" i="15"/>
  <c r="G353" i="12"/>
  <c r="D387" i="24"/>
  <c r="F393" i="24"/>
  <c r="D383" i="24"/>
  <c r="F389" i="24"/>
  <c r="D385" i="24"/>
  <c r="F391" i="24"/>
  <c r="D388" i="24"/>
  <c r="G394" i="24" s="1"/>
  <c r="F394" i="24"/>
  <c r="D384" i="24"/>
  <c r="F390" i="24"/>
  <c r="D386" i="24"/>
  <c r="F392" i="24"/>
  <c r="J357" i="23"/>
  <c r="J359" i="23"/>
  <c r="J355" i="23"/>
  <c r="J331" i="23"/>
  <c r="J354" i="23"/>
  <c r="J356" i="23"/>
  <c r="L358" i="20"/>
  <c r="L350" i="20"/>
  <c r="L342" i="20"/>
  <c r="L334" i="20"/>
  <c r="G351" i="20"/>
  <c r="L357" i="20"/>
  <c r="G350" i="20"/>
  <c r="L356" i="20"/>
  <c r="G349" i="20"/>
  <c r="L355" i="20"/>
  <c r="L354" i="20"/>
  <c r="L346" i="20"/>
  <c r="L338" i="20"/>
  <c r="L330" i="20"/>
  <c r="L353" i="20"/>
  <c r="L345" i="20"/>
  <c r="L337" i="20"/>
  <c r="L329" i="20"/>
  <c r="G353" i="20"/>
  <c r="L359" i="20"/>
  <c r="L352" i="20"/>
  <c r="L344" i="20"/>
  <c r="L336" i="20"/>
  <c r="L328" i="20"/>
  <c r="G353" i="15"/>
  <c r="L359" i="15"/>
  <c r="G330" i="15"/>
  <c r="G346" i="15"/>
  <c r="G351" i="15"/>
  <c r="L357" i="15"/>
  <c r="L333" i="15"/>
  <c r="G352" i="15"/>
  <c r="L358" i="15"/>
  <c r="L355" i="15"/>
  <c r="L347" i="15"/>
  <c r="L331" i="15"/>
  <c r="G350" i="15"/>
  <c r="L356" i="15"/>
  <c r="L332" i="15"/>
  <c r="L354" i="15"/>
  <c r="L346" i="15"/>
  <c r="L338" i="15"/>
  <c r="L330" i="15"/>
  <c r="G338" i="15"/>
  <c r="L353" i="15"/>
  <c r="L345" i="15"/>
  <c r="L337" i="15"/>
  <c r="L329" i="15"/>
  <c r="L355" i="14"/>
  <c r="L359" i="14"/>
  <c r="L354" i="14"/>
  <c r="L350" i="14"/>
  <c r="L342" i="14"/>
  <c r="L334" i="14"/>
  <c r="L357" i="14"/>
  <c r="L356" i="14"/>
  <c r="L356" i="12"/>
  <c r="G353" i="18"/>
  <c r="L356" i="19"/>
  <c r="L355" i="19"/>
  <c r="L357" i="12"/>
  <c r="L358" i="12"/>
  <c r="L355" i="12"/>
  <c r="L354" i="12"/>
  <c r="L350" i="12"/>
  <c r="L342" i="12"/>
  <c r="L334" i="12"/>
  <c r="L357" i="16"/>
  <c r="L350" i="16"/>
  <c r="L342" i="16"/>
  <c r="L334" i="16"/>
  <c r="L358" i="16"/>
  <c r="L351" i="16"/>
  <c r="L343" i="16"/>
  <c r="L354" i="16"/>
  <c r="L355" i="16"/>
  <c r="L356" i="16"/>
  <c r="L357" i="17"/>
  <c r="L356" i="17"/>
  <c r="L358" i="17"/>
  <c r="L354" i="17"/>
  <c r="L355" i="17"/>
  <c r="L359" i="17"/>
  <c r="L355" i="2"/>
  <c r="L356" i="18"/>
  <c r="L348" i="18"/>
  <c r="L340" i="18"/>
  <c r="L332" i="18"/>
  <c r="L354" i="19"/>
  <c r="D346" i="24"/>
  <c r="L359" i="19"/>
  <c r="F361" i="24"/>
  <c r="L358" i="19"/>
  <c r="L357" i="19"/>
  <c r="G349" i="2"/>
  <c r="G350" i="2"/>
  <c r="L356" i="2"/>
  <c r="F360" i="24"/>
  <c r="D354" i="24"/>
  <c r="F378" i="24"/>
  <c r="D372" i="24"/>
  <c r="D373" i="24"/>
  <c r="F379" i="24"/>
  <c r="D374" i="24"/>
  <c r="F380" i="24"/>
  <c r="F381" i="24"/>
  <c r="D375" i="24"/>
  <c r="F382" i="24"/>
  <c r="D376" i="24"/>
  <c r="L358" i="2"/>
  <c r="L354" i="2"/>
  <c r="F368" i="24"/>
  <c r="D362" i="24"/>
  <c r="F369" i="24"/>
  <c r="D363" i="24"/>
  <c r="F386" i="24"/>
  <c r="D380" i="24"/>
  <c r="D381" i="24"/>
  <c r="F387" i="24"/>
  <c r="D382" i="24"/>
  <c r="F388" i="24"/>
  <c r="F367" i="24"/>
  <c r="D361" i="24"/>
  <c r="F376" i="24"/>
  <c r="D370" i="24"/>
  <c r="F377" i="24"/>
  <c r="D371" i="24"/>
  <c r="F362" i="24"/>
  <c r="D356" i="24"/>
  <c r="D357" i="24"/>
  <c r="F363" i="24"/>
  <c r="D358" i="24"/>
  <c r="F364" i="24"/>
  <c r="F365" i="24"/>
  <c r="D359" i="24"/>
  <c r="F366" i="24"/>
  <c r="D360" i="24"/>
  <c r="F375" i="24"/>
  <c r="D369" i="24"/>
  <c r="F383" i="24"/>
  <c r="D377" i="24"/>
  <c r="L359" i="2"/>
  <c r="F384" i="24"/>
  <c r="D378" i="24"/>
  <c r="F385" i="24"/>
  <c r="D379" i="24"/>
  <c r="F370" i="24"/>
  <c r="D364" i="24"/>
  <c r="D365" i="24"/>
  <c r="F371" i="24"/>
  <c r="D366" i="24"/>
  <c r="F372" i="24"/>
  <c r="F373" i="24"/>
  <c r="D367" i="24"/>
  <c r="F374" i="24"/>
  <c r="D368" i="24"/>
  <c r="L357" i="2"/>
  <c r="E354" i="24"/>
  <c r="E355" i="24"/>
  <c r="E356" i="24"/>
  <c r="E357" i="24"/>
  <c r="E358" i="24"/>
  <c r="G326" i="18"/>
  <c r="L355" i="18"/>
  <c r="L347" i="18"/>
  <c r="G333" i="18"/>
  <c r="L339" i="18"/>
  <c r="L331" i="18"/>
  <c r="G348" i="18"/>
  <c r="L354" i="18"/>
  <c r="L346" i="18"/>
  <c r="G332" i="18"/>
  <c r="L338" i="18"/>
  <c r="L330" i="18"/>
  <c r="G347" i="18"/>
  <c r="L353" i="18"/>
  <c r="L345" i="18"/>
  <c r="L337" i="18"/>
  <c r="L329" i="18"/>
  <c r="G350" i="18"/>
  <c r="L352" i="18"/>
  <c r="L344" i="18"/>
  <c r="L336" i="18"/>
  <c r="L328" i="18"/>
  <c r="L351" i="18"/>
  <c r="L343" i="18"/>
  <c r="L335" i="18"/>
  <c r="L327" i="18"/>
  <c r="G342" i="18"/>
  <c r="L358" i="18"/>
  <c r="G344" i="18"/>
  <c r="L350" i="18"/>
  <c r="L342" i="18"/>
  <c r="G328" i="18"/>
  <c r="L334" i="18"/>
  <c r="G320" i="18"/>
  <c r="L324" i="18"/>
  <c r="L321" i="18"/>
  <c r="L326" i="18"/>
  <c r="L323" i="18"/>
  <c r="L320" i="18"/>
  <c r="L325" i="18"/>
  <c r="L322" i="18"/>
  <c r="L357" i="18"/>
  <c r="L349" i="18"/>
  <c r="L341" i="18"/>
  <c r="G327" i="18"/>
  <c r="L333" i="18"/>
  <c r="J346" i="23"/>
  <c r="J353" i="23"/>
  <c r="J345" i="23"/>
  <c r="J337" i="23"/>
  <c r="J329" i="23"/>
  <c r="J352" i="23"/>
  <c r="J344" i="23"/>
  <c r="J336" i="23"/>
  <c r="J328" i="23"/>
  <c r="J351" i="23"/>
  <c r="J343" i="23"/>
  <c r="J335" i="23"/>
  <c r="J327" i="23"/>
  <c r="F329" i="23"/>
  <c r="J350" i="23"/>
  <c r="J342" i="23"/>
  <c r="J334" i="23"/>
  <c r="J341" i="23"/>
  <c r="F325" i="23"/>
  <c r="L347" i="20"/>
  <c r="L339" i="20"/>
  <c r="L331" i="20"/>
  <c r="L326" i="20"/>
  <c r="L348" i="20"/>
  <c r="L340" i="20"/>
  <c r="L332" i="20"/>
  <c r="L351" i="20"/>
  <c r="L343" i="20"/>
  <c r="L335" i="20"/>
  <c r="L327" i="20"/>
  <c r="L349" i="20"/>
  <c r="L341" i="20"/>
  <c r="L333" i="20"/>
  <c r="L348" i="19"/>
  <c r="L340" i="19"/>
  <c r="L332" i="19"/>
  <c r="L351" i="19"/>
  <c r="L335" i="19"/>
  <c r="L331" i="19"/>
  <c r="L330" i="19"/>
  <c r="G324" i="19"/>
  <c r="L338" i="19"/>
  <c r="D324" i="24"/>
  <c r="L346" i="19"/>
  <c r="L352" i="19"/>
  <c r="L344" i="19"/>
  <c r="L336" i="19"/>
  <c r="L328" i="19"/>
  <c r="L353" i="17"/>
  <c r="L345" i="17"/>
  <c r="L329" i="17"/>
  <c r="L352" i="17"/>
  <c r="L344" i="17"/>
  <c r="L336" i="17"/>
  <c r="L328" i="17"/>
  <c r="G344" i="16"/>
  <c r="G328" i="16"/>
  <c r="L339" i="16"/>
  <c r="D334" i="24"/>
  <c r="G336" i="16"/>
  <c r="L338" i="16"/>
  <c r="L353" i="16"/>
  <c r="L345" i="16"/>
  <c r="L337" i="16"/>
  <c r="L329" i="16"/>
  <c r="G320" i="16"/>
  <c r="L352" i="16"/>
  <c r="L344" i="16"/>
  <c r="L336" i="16"/>
  <c r="L328" i="16"/>
  <c r="L351" i="15"/>
  <c r="L343" i="15"/>
  <c r="L335" i="15"/>
  <c r="L327" i="15"/>
  <c r="L349" i="15"/>
  <c r="L341" i="15"/>
  <c r="L339" i="15"/>
  <c r="L350" i="15"/>
  <c r="L342" i="15"/>
  <c r="L334" i="15"/>
  <c r="L326" i="15"/>
  <c r="L348" i="15"/>
  <c r="L340" i="15"/>
  <c r="G344" i="14"/>
  <c r="G328" i="14"/>
  <c r="L338" i="14"/>
  <c r="L353" i="14"/>
  <c r="L345" i="14"/>
  <c r="L337" i="14"/>
  <c r="L329" i="14"/>
  <c r="G336" i="14"/>
  <c r="G320" i="14"/>
  <c r="L352" i="14"/>
  <c r="L344" i="14"/>
  <c r="L336" i="14"/>
  <c r="L328" i="14"/>
  <c r="G344" i="12"/>
  <c r="L348" i="12"/>
  <c r="L340" i="12"/>
  <c r="L332" i="12"/>
  <c r="G328" i="12"/>
  <c r="L347" i="12"/>
  <c r="L339" i="12"/>
  <c r="L346" i="12"/>
  <c r="L353" i="12"/>
  <c r="L345" i="12"/>
  <c r="L337" i="12"/>
  <c r="L329" i="12"/>
  <c r="G336" i="12"/>
  <c r="G320" i="12"/>
  <c r="L336" i="12"/>
  <c r="L328" i="12"/>
  <c r="D326" i="24"/>
  <c r="L348" i="2"/>
  <c r="L332" i="2"/>
  <c r="D332" i="24"/>
  <c r="D342" i="24"/>
  <c r="L347" i="2"/>
  <c r="L339" i="2"/>
  <c r="L331" i="2"/>
  <c r="D343" i="24"/>
  <c r="D336" i="24"/>
  <c r="L346" i="2"/>
  <c r="L330" i="2"/>
  <c r="D345" i="24"/>
  <c r="D340" i="24"/>
  <c r="L353" i="2"/>
  <c r="L345" i="2"/>
  <c r="L337" i="2"/>
  <c r="L329" i="2"/>
  <c r="D335" i="24"/>
  <c r="L352" i="2"/>
  <c r="L344" i="2"/>
  <c r="L336" i="2"/>
  <c r="L328" i="2"/>
  <c r="D320" i="24"/>
  <c r="D337" i="24"/>
  <c r="D347" i="24"/>
  <c r="E324" i="24"/>
  <c r="D321" i="24"/>
  <c r="D329" i="24"/>
  <c r="D338" i="24"/>
  <c r="D344" i="24"/>
  <c r="D322" i="24"/>
  <c r="D339" i="24"/>
  <c r="D323" i="24"/>
  <c r="D331" i="24"/>
  <c r="E321" i="24"/>
  <c r="E320" i="24"/>
  <c r="E326" i="24"/>
  <c r="E342" i="24"/>
  <c r="E350" i="24"/>
  <c r="E327" i="24"/>
  <c r="E335" i="24"/>
  <c r="E344" i="24"/>
  <c r="E352" i="24"/>
  <c r="E325" i="24"/>
  <c r="E333" i="24"/>
  <c r="E322" i="24"/>
  <c r="E346" i="24"/>
  <c r="E351" i="24"/>
  <c r="E343" i="24"/>
  <c r="E330" i="24"/>
  <c r="E348" i="24"/>
  <c r="E340" i="24"/>
  <c r="E332" i="24"/>
  <c r="E353" i="24"/>
  <c r="E345" i="24"/>
  <c r="E337" i="24"/>
  <c r="E329" i="24"/>
  <c r="E334" i="24"/>
  <c r="E349" i="24"/>
  <c r="E338" i="24"/>
  <c r="E347" i="24"/>
  <c r="E339" i="24"/>
  <c r="E331" i="24"/>
  <c r="E323" i="24"/>
  <c r="E341" i="24"/>
  <c r="E336" i="24"/>
  <c r="E328" i="24"/>
  <c r="G352" i="21"/>
  <c r="G348" i="21"/>
  <c r="G344" i="21"/>
  <c r="G340" i="21"/>
  <c r="G336" i="21"/>
  <c r="J349" i="23"/>
  <c r="J347" i="23"/>
  <c r="J339" i="23"/>
  <c r="J333" i="23"/>
  <c r="J348" i="23"/>
  <c r="J340" i="23"/>
  <c r="J338" i="23"/>
  <c r="J332" i="23"/>
  <c r="J330" i="23"/>
  <c r="J326" i="23"/>
  <c r="G332" i="14"/>
  <c r="L349" i="14"/>
  <c r="L341" i="14"/>
  <c r="L333" i="14"/>
  <c r="L351" i="14"/>
  <c r="L327" i="14"/>
  <c r="L347" i="14"/>
  <c r="L339" i="14"/>
  <c r="L331" i="14"/>
  <c r="L343" i="14"/>
  <c r="L335" i="14"/>
  <c r="L346" i="14"/>
  <c r="L330" i="14"/>
  <c r="L326" i="14"/>
  <c r="L348" i="14"/>
  <c r="L340" i="14"/>
  <c r="L332" i="14"/>
  <c r="L351" i="12"/>
  <c r="L343" i="12"/>
  <c r="L335" i="12"/>
  <c r="L327" i="12"/>
  <c r="G333" i="12"/>
  <c r="G322" i="12"/>
  <c r="L338" i="12"/>
  <c r="L330" i="12"/>
  <c r="G341" i="12"/>
  <c r="L349" i="12"/>
  <c r="L341" i="12"/>
  <c r="L333" i="12"/>
  <c r="L331" i="12"/>
  <c r="L344" i="12"/>
  <c r="L326" i="12"/>
  <c r="L352" i="12"/>
  <c r="L335" i="16"/>
  <c r="L346" i="16"/>
  <c r="L330" i="16"/>
  <c r="G341" i="16"/>
  <c r="L349" i="16"/>
  <c r="L341" i="16"/>
  <c r="L333" i="16"/>
  <c r="L347" i="16"/>
  <c r="L331" i="16"/>
  <c r="L327" i="16"/>
  <c r="G349" i="16"/>
  <c r="L326" i="16"/>
  <c r="L348" i="16"/>
  <c r="L340" i="16"/>
  <c r="L332" i="16"/>
  <c r="L351" i="17"/>
  <c r="L343" i="17"/>
  <c r="L335" i="17"/>
  <c r="L327" i="17"/>
  <c r="L346" i="17"/>
  <c r="L341" i="17"/>
  <c r="L333" i="17"/>
  <c r="L349" i="17"/>
  <c r="L338" i="17"/>
  <c r="G339" i="17"/>
  <c r="L347" i="17"/>
  <c r="L339" i="17"/>
  <c r="L331" i="17"/>
  <c r="L330" i="17"/>
  <c r="L350" i="17"/>
  <c r="L342" i="17"/>
  <c r="L334" i="17"/>
  <c r="L326" i="17"/>
  <c r="L337" i="17"/>
  <c r="L348" i="17"/>
  <c r="L340" i="17"/>
  <c r="L332" i="17"/>
  <c r="G340" i="2"/>
  <c r="L340" i="2"/>
  <c r="G339" i="2"/>
  <c r="L351" i="2"/>
  <c r="L343" i="2"/>
  <c r="L335" i="2"/>
  <c r="L327" i="2"/>
  <c r="L338" i="2"/>
  <c r="L349" i="2"/>
  <c r="L341" i="2"/>
  <c r="L333" i="2"/>
  <c r="G347" i="2"/>
  <c r="L350" i="2"/>
  <c r="L342" i="2"/>
  <c r="L334" i="2"/>
  <c r="L326" i="2"/>
  <c r="G349" i="19"/>
  <c r="G325" i="19"/>
  <c r="L349" i="19"/>
  <c r="L341" i="19"/>
  <c r="L333" i="19"/>
  <c r="L343" i="19"/>
  <c r="G333" i="19"/>
  <c r="L327" i="19"/>
  <c r="L347" i="19"/>
  <c r="L339" i="19"/>
  <c r="L350" i="19"/>
  <c r="L342" i="19"/>
  <c r="L334" i="19"/>
  <c r="L326" i="19"/>
  <c r="L353" i="19"/>
  <c r="L345" i="19"/>
  <c r="L337" i="19"/>
  <c r="L329" i="19"/>
  <c r="H284" i="20"/>
  <c r="I284" i="20"/>
  <c r="J284" i="20"/>
  <c r="K284" i="20"/>
  <c r="H285" i="20"/>
  <c r="I285" i="20"/>
  <c r="J285" i="20"/>
  <c r="K285" i="20"/>
  <c r="H286" i="20"/>
  <c r="I286" i="20"/>
  <c r="J286" i="20"/>
  <c r="K286" i="20"/>
  <c r="H287" i="20"/>
  <c r="I287" i="20"/>
  <c r="J287" i="20"/>
  <c r="K287" i="20"/>
  <c r="H288" i="20"/>
  <c r="I288" i="20"/>
  <c r="J288" i="20"/>
  <c r="K288" i="20"/>
  <c r="H289" i="20"/>
  <c r="I289" i="20"/>
  <c r="J289" i="20"/>
  <c r="K289" i="20"/>
  <c r="H290" i="20"/>
  <c r="I290" i="20"/>
  <c r="J290" i="20"/>
  <c r="K290" i="20"/>
  <c r="H291" i="20"/>
  <c r="I291" i="20"/>
  <c r="J291" i="20"/>
  <c r="K291" i="20"/>
  <c r="H292" i="20"/>
  <c r="I292" i="20"/>
  <c r="J292" i="20"/>
  <c r="K292" i="20"/>
  <c r="H293" i="20"/>
  <c r="I293" i="20"/>
  <c r="J293" i="20"/>
  <c r="K293" i="20"/>
  <c r="H294" i="20"/>
  <c r="I294" i="20"/>
  <c r="J294" i="20"/>
  <c r="K294" i="20"/>
  <c r="H295" i="20"/>
  <c r="I295" i="20"/>
  <c r="J295" i="20"/>
  <c r="K295" i="20"/>
  <c r="H296" i="20"/>
  <c r="I296" i="20"/>
  <c r="J296" i="20"/>
  <c r="K296" i="20"/>
  <c r="H297" i="20"/>
  <c r="I297" i="20"/>
  <c r="J297" i="20"/>
  <c r="K297" i="20"/>
  <c r="H298" i="20"/>
  <c r="I298" i="20"/>
  <c r="J298" i="20"/>
  <c r="K298" i="20"/>
  <c r="H299" i="20"/>
  <c r="I299" i="20"/>
  <c r="J299" i="20"/>
  <c r="K299" i="20"/>
  <c r="H300" i="20"/>
  <c r="I300" i="20"/>
  <c r="J300" i="20"/>
  <c r="K300" i="20"/>
  <c r="H301" i="20"/>
  <c r="I301" i="20"/>
  <c r="J301" i="20"/>
  <c r="K301" i="20"/>
  <c r="H302" i="20"/>
  <c r="I302" i="20"/>
  <c r="J302" i="20"/>
  <c r="K302" i="20"/>
  <c r="H303" i="20"/>
  <c r="I303" i="20"/>
  <c r="J303" i="20"/>
  <c r="K303" i="20"/>
  <c r="H304" i="20"/>
  <c r="I304" i="20"/>
  <c r="J304" i="20"/>
  <c r="K304" i="20"/>
  <c r="H305" i="20"/>
  <c r="I305" i="20"/>
  <c r="J305" i="20"/>
  <c r="K305" i="20"/>
  <c r="H306" i="20"/>
  <c r="I306" i="20"/>
  <c r="J306" i="20"/>
  <c r="K306" i="20"/>
  <c r="H307" i="20"/>
  <c r="I307" i="20"/>
  <c r="J307" i="20"/>
  <c r="K307" i="20"/>
  <c r="H308" i="20"/>
  <c r="I308" i="20"/>
  <c r="J308" i="20"/>
  <c r="K308" i="20"/>
  <c r="H309" i="20"/>
  <c r="I309" i="20"/>
  <c r="J309" i="20"/>
  <c r="K309" i="20"/>
  <c r="H310" i="20"/>
  <c r="I310" i="20"/>
  <c r="J310" i="20"/>
  <c r="K310" i="20"/>
  <c r="H311" i="20"/>
  <c r="I311" i="20"/>
  <c r="J311" i="20"/>
  <c r="K311" i="20"/>
  <c r="H312" i="20"/>
  <c r="I312" i="20"/>
  <c r="J312" i="20"/>
  <c r="K312" i="20"/>
  <c r="H313" i="20"/>
  <c r="I313" i="20"/>
  <c r="J313" i="20"/>
  <c r="K313" i="20"/>
  <c r="H314" i="20"/>
  <c r="I314" i="20"/>
  <c r="J314" i="20"/>
  <c r="K314" i="20"/>
  <c r="H315" i="20"/>
  <c r="I315" i="20"/>
  <c r="J315" i="20"/>
  <c r="K315" i="20"/>
  <c r="H316" i="20"/>
  <c r="I316" i="20"/>
  <c r="J316" i="20"/>
  <c r="K316" i="20"/>
  <c r="H317" i="20"/>
  <c r="I317" i="20"/>
  <c r="J317" i="20"/>
  <c r="K317" i="20"/>
  <c r="H318" i="20"/>
  <c r="I318" i="20"/>
  <c r="J318" i="20"/>
  <c r="K318" i="20"/>
  <c r="H319" i="20"/>
  <c r="I319" i="20"/>
  <c r="J319" i="20"/>
  <c r="K319" i="20"/>
  <c r="F284" i="20"/>
  <c r="G284" i="20" s="1"/>
  <c r="F285" i="20"/>
  <c r="G285" i="20" s="1"/>
  <c r="F286" i="20"/>
  <c r="F287" i="20"/>
  <c r="G287" i="20" s="1"/>
  <c r="F288" i="20"/>
  <c r="G288" i="20" s="1"/>
  <c r="F289" i="20"/>
  <c r="F290" i="20"/>
  <c r="G290" i="20" s="1"/>
  <c r="F291" i="20"/>
  <c r="G291" i="20" s="1"/>
  <c r="F292" i="20"/>
  <c r="G292" i="20" s="1"/>
  <c r="F293" i="20"/>
  <c r="G293" i="20" s="1"/>
  <c r="F294" i="20"/>
  <c r="G294" i="20" s="1"/>
  <c r="F295" i="20"/>
  <c r="G295" i="20" s="1"/>
  <c r="F296" i="20"/>
  <c r="G296" i="20" s="1"/>
  <c r="F297" i="20"/>
  <c r="F298" i="20"/>
  <c r="G298" i="20" s="1"/>
  <c r="F299" i="20"/>
  <c r="G299" i="20" s="1"/>
  <c r="F300" i="20"/>
  <c r="G300" i="20" s="1"/>
  <c r="F301" i="20"/>
  <c r="G301" i="20" s="1"/>
  <c r="F302" i="20"/>
  <c r="G302" i="20" s="1"/>
  <c r="F303" i="20"/>
  <c r="F304" i="20"/>
  <c r="G304" i="20" s="1"/>
  <c r="F305" i="20"/>
  <c r="F306" i="20"/>
  <c r="G306" i="20" s="1"/>
  <c r="F307" i="20"/>
  <c r="G307" i="20" s="1"/>
  <c r="F308" i="20"/>
  <c r="G308" i="20" s="1"/>
  <c r="F309" i="20"/>
  <c r="G309" i="20" s="1"/>
  <c r="F310" i="20"/>
  <c r="G310" i="20" s="1"/>
  <c r="F311" i="20"/>
  <c r="G311" i="20" s="1"/>
  <c r="F312" i="20"/>
  <c r="G312" i="20" s="1"/>
  <c r="F313" i="20"/>
  <c r="F314" i="20"/>
  <c r="F315" i="20"/>
  <c r="F316" i="20"/>
  <c r="F317" i="20"/>
  <c r="F318" i="20"/>
  <c r="F319" i="20"/>
  <c r="L325" i="20" s="1"/>
  <c r="G289" i="20"/>
  <c r="G297" i="20"/>
  <c r="G303" i="20"/>
  <c r="G319" i="20"/>
  <c r="H284" i="15"/>
  <c r="I284" i="15"/>
  <c r="J284" i="15"/>
  <c r="K284" i="15"/>
  <c r="H285" i="15"/>
  <c r="I285" i="15"/>
  <c r="J285" i="15"/>
  <c r="K285" i="15"/>
  <c r="H286" i="15"/>
  <c r="I286" i="15"/>
  <c r="J286" i="15"/>
  <c r="K286" i="15"/>
  <c r="H287" i="15"/>
  <c r="I287" i="15"/>
  <c r="J287" i="15"/>
  <c r="K287" i="15"/>
  <c r="H288" i="15"/>
  <c r="I288" i="15"/>
  <c r="J288" i="15"/>
  <c r="K288" i="15"/>
  <c r="H289" i="15"/>
  <c r="I289" i="15"/>
  <c r="J289" i="15"/>
  <c r="K289" i="15"/>
  <c r="H290" i="15"/>
  <c r="I290" i="15"/>
  <c r="J290" i="15"/>
  <c r="K290" i="15"/>
  <c r="H291" i="15"/>
  <c r="I291" i="15"/>
  <c r="J291" i="15"/>
  <c r="K291" i="15"/>
  <c r="H292" i="15"/>
  <c r="I292" i="15"/>
  <c r="J292" i="15"/>
  <c r="K292" i="15"/>
  <c r="H293" i="15"/>
  <c r="I293" i="15"/>
  <c r="J293" i="15"/>
  <c r="K293" i="15"/>
  <c r="H294" i="15"/>
  <c r="I294" i="15"/>
  <c r="J294" i="15"/>
  <c r="K294" i="15"/>
  <c r="H295" i="15"/>
  <c r="I295" i="15"/>
  <c r="J295" i="15"/>
  <c r="K295" i="15"/>
  <c r="H296" i="15"/>
  <c r="I296" i="15"/>
  <c r="J296" i="15"/>
  <c r="K296" i="15"/>
  <c r="H297" i="15"/>
  <c r="I297" i="15"/>
  <c r="J297" i="15"/>
  <c r="K297" i="15"/>
  <c r="H298" i="15"/>
  <c r="I298" i="15"/>
  <c r="J298" i="15"/>
  <c r="K298" i="15"/>
  <c r="H299" i="15"/>
  <c r="I299" i="15"/>
  <c r="J299" i="15"/>
  <c r="K299" i="15"/>
  <c r="H300" i="15"/>
  <c r="I300" i="15"/>
  <c r="J300" i="15"/>
  <c r="K300" i="15"/>
  <c r="H301" i="15"/>
  <c r="I301" i="15"/>
  <c r="J301" i="15"/>
  <c r="K301" i="15"/>
  <c r="H302" i="15"/>
  <c r="I302" i="15"/>
  <c r="J302" i="15"/>
  <c r="K302" i="15"/>
  <c r="H303" i="15"/>
  <c r="I303" i="15"/>
  <c r="J303" i="15"/>
  <c r="K303" i="15"/>
  <c r="H304" i="15"/>
  <c r="I304" i="15"/>
  <c r="J304" i="15"/>
  <c r="K304" i="15"/>
  <c r="H305" i="15"/>
  <c r="I305" i="15"/>
  <c r="J305" i="15"/>
  <c r="K305" i="15"/>
  <c r="H306" i="15"/>
  <c r="I306" i="15"/>
  <c r="J306" i="15"/>
  <c r="K306" i="15"/>
  <c r="H307" i="15"/>
  <c r="I307" i="15"/>
  <c r="J307" i="15"/>
  <c r="K307" i="15"/>
  <c r="H308" i="15"/>
  <c r="I308" i="15"/>
  <c r="J308" i="15"/>
  <c r="K308" i="15"/>
  <c r="H309" i="15"/>
  <c r="I309" i="15"/>
  <c r="J309" i="15"/>
  <c r="K309" i="15"/>
  <c r="H310" i="15"/>
  <c r="I310" i="15"/>
  <c r="J310" i="15"/>
  <c r="K310" i="15"/>
  <c r="H311" i="15"/>
  <c r="I311" i="15"/>
  <c r="J311" i="15"/>
  <c r="K311" i="15"/>
  <c r="H312" i="15"/>
  <c r="I312" i="15"/>
  <c r="J312" i="15"/>
  <c r="K312" i="15"/>
  <c r="H313" i="15"/>
  <c r="I313" i="15"/>
  <c r="J313" i="15"/>
  <c r="K313" i="15"/>
  <c r="H314" i="15"/>
  <c r="I314" i="15"/>
  <c r="J314" i="15"/>
  <c r="K314" i="15"/>
  <c r="H315" i="15"/>
  <c r="I315" i="15"/>
  <c r="J315" i="15"/>
  <c r="K315" i="15"/>
  <c r="H316" i="15"/>
  <c r="I316" i="15"/>
  <c r="J316" i="15"/>
  <c r="K316" i="15"/>
  <c r="H317" i="15"/>
  <c r="I317" i="15"/>
  <c r="J317" i="15"/>
  <c r="K317" i="15"/>
  <c r="H318" i="15"/>
  <c r="I318" i="15"/>
  <c r="J318" i="15"/>
  <c r="K318" i="15"/>
  <c r="H319" i="15"/>
  <c r="I319" i="15"/>
  <c r="J319" i="15"/>
  <c r="K319" i="15"/>
  <c r="F284" i="15"/>
  <c r="G284" i="15" s="1"/>
  <c r="F285" i="15"/>
  <c r="F286" i="15"/>
  <c r="F287" i="15"/>
  <c r="G287" i="15" s="1"/>
  <c r="F288" i="15"/>
  <c r="G288" i="15" s="1"/>
  <c r="F289" i="15"/>
  <c r="F290" i="15"/>
  <c r="G290" i="15" s="1"/>
  <c r="F291" i="15"/>
  <c r="G291" i="15" s="1"/>
  <c r="F292" i="15"/>
  <c r="G292" i="15" s="1"/>
  <c r="F293" i="15"/>
  <c r="G293" i="15" s="1"/>
  <c r="F294" i="15"/>
  <c r="G294" i="15" s="1"/>
  <c r="F295" i="15"/>
  <c r="G295" i="15" s="1"/>
  <c r="F296" i="15"/>
  <c r="G296" i="15" s="1"/>
  <c r="F297" i="15"/>
  <c r="G297" i="15" s="1"/>
  <c r="F298" i="15"/>
  <c r="G298" i="15" s="1"/>
  <c r="F299" i="15"/>
  <c r="G299" i="15" s="1"/>
  <c r="F300" i="15"/>
  <c r="G300" i="15" s="1"/>
  <c r="F301" i="15"/>
  <c r="G301" i="15" s="1"/>
  <c r="F302" i="15"/>
  <c r="F303" i="15"/>
  <c r="F304" i="15"/>
  <c r="G304" i="15" s="1"/>
  <c r="F305" i="15"/>
  <c r="G305" i="15" s="1"/>
  <c r="F306" i="15"/>
  <c r="G306" i="15" s="1"/>
  <c r="F307" i="15"/>
  <c r="G307" i="15" s="1"/>
  <c r="F308" i="15"/>
  <c r="G308" i="15" s="1"/>
  <c r="F309" i="15"/>
  <c r="F310" i="15"/>
  <c r="G310" i="15" s="1"/>
  <c r="F311" i="15"/>
  <c r="G311" i="15" s="1"/>
  <c r="F312" i="15"/>
  <c r="G312" i="15" s="1"/>
  <c r="F313" i="15"/>
  <c r="F314" i="15"/>
  <c r="F315" i="15"/>
  <c r="F316" i="15"/>
  <c r="F317" i="15"/>
  <c r="G317" i="15" s="1"/>
  <c r="F318" i="15"/>
  <c r="F319" i="15"/>
  <c r="L325" i="15" s="1"/>
  <c r="G285" i="15"/>
  <c r="G289" i="15"/>
  <c r="G309" i="15"/>
  <c r="G316" i="15"/>
  <c r="H284" i="14"/>
  <c r="I284" i="14"/>
  <c r="J284" i="14"/>
  <c r="K284" i="14"/>
  <c r="H285" i="14"/>
  <c r="I285" i="14"/>
  <c r="J285" i="14"/>
  <c r="K285" i="14"/>
  <c r="H286" i="14"/>
  <c r="I286" i="14"/>
  <c r="J286" i="14"/>
  <c r="K286" i="14"/>
  <c r="H287" i="14"/>
  <c r="I287" i="14"/>
  <c r="J287" i="14"/>
  <c r="K287" i="14"/>
  <c r="H288" i="14"/>
  <c r="I288" i="14"/>
  <c r="J288" i="14"/>
  <c r="K288" i="14"/>
  <c r="H289" i="14"/>
  <c r="I289" i="14"/>
  <c r="J289" i="14"/>
  <c r="K289" i="14"/>
  <c r="H290" i="14"/>
  <c r="I290" i="14"/>
  <c r="J290" i="14"/>
  <c r="K290" i="14"/>
  <c r="H291" i="14"/>
  <c r="I291" i="14"/>
  <c r="J291" i="14"/>
  <c r="K291" i="14"/>
  <c r="H292" i="14"/>
  <c r="I292" i="14"/>
  <c r="J292" i="14"/>
  <c r="K292" i="14"/>
  <c r="H293" i="14"/>
  <c r="I293" i="14"/>
  <c r="J293" i="14"/>
  <c r="K293" i="14"/>
  <c r="H294" i="14"/>
  <c r="I294" i="14"/>
  <c r="J294" i="14"/>
  <c r="K294" i="14"/>
  <c r="H295" i="14"/>
  <c r="I295" i="14"/>
  <c r="J295" i="14"/>
  <c r="K295" i="14"/>
  <c r="H296" i="14"/>
  <c r="I296" i="14"/>
  <c r="J296" i="14"/>
  <c r="K296" i="14"/>
  <c r="H297" i="14"/>
  <c r="I297" i="14"/>
  <c r="J297" i="14"/>
  <c r="K297" i="14"/>
  <c r="H298" i="14"/>
  <c r="I298" i="14"/>
  <c r="J298" i="14"/>
  <c r="K298" i="14"/>
  <c r="H299" i="14"/>
  <c r="I299" i="14"/>
  <c r="J299" i="14"/>
  <c r="K299" i="14"/>
  <c r="H300" i="14"/>
  <c r="I300" i="14"/>
  <c r="J300" i="14"/>
  <c r="K300" i="14"/>
  <c r="H301" i="14"/>
  <c r="I301" i="14"/>
  <c r="J301" i="14"/>
  <c r="K301" i="14"/>
  <c r="H302" i="14"/>
  <c r="I302" i="14"/>
  <c r="J302" i="14"/>
  <c r="K302" i="14"/>
  <c r="H303" i="14"/>
  <c r="I303" i="14"/>
  <c r="J303" i="14"/>
  <c r="K303" i="14"/>
  <c r="H304" i="14"/>
  <c r="I304" i="14"/>
  <c r="J304" i="14"/>
  <c r="K304" i="14"/>
  <c r="H305" i="14"/>
  <c r="I305" i="14"/>
  <c r="J305" i="14"/>
  <c r="K305" i="14"/>
  <c r="H306" i="14"/>
  <c r="I306" i="14"/>
  <c r="J306" i="14"/>
  <c r="K306" i="14"/>
  <c r="H307" i="14"/>
  <c r="I307" i="14"/>
  <c r="J307" i="14"/>
  <c r="K307" i="14"/>
  <c r="H308" i="14"/>
  <c r="I308" i="14"/>
  <c r="J308" i="14"/>
  <c r="K308" i="14"/>
  <c r="H309" i="14"/>
  <c r="I309" i="14"/>
  <c r="J309" i="14"/>
  <c r="K309" i="14"/>
  <c r="H310" i="14"/>
  <c r="I310" i="14"/>
  <c r="J310" i="14"/>
  <c r="K310" i="14"/>
  <c r="H311" i="14"/>
  <c r="I311" i="14"/>
  <c r="J311" i="14"/>
  <c r="K311" i="14"/>
  <c r="H312" i="14"/>
  <c r="I312" i="14"/>
  <c r="J312" i="14"/>
  <c r="K312" i="14"/>
  <c r="H313" i="14"/>
  <c r="I313" i="14"/>
  <c r="J313" i="14"/>
  <c r="K313" i="14"/>
  <c r="H314" i="14"/>
  <c r="I314" i="14"/>
  <c r="J314" i="14"/>
  <c r="K314" i="14"/>
  <c r="H315" i="14"/>
  <c r="I315" i="14"/>
  <c r="J315" i="14"/>
  <c r="K315" i="14"/>
  <c r="H316" i="14"/>
  <c r="I316" i="14"/>
  <c r="J316" i="14"/>
  <c r="K316" i="14"/>
  <c r="H317" i="14"/>
  <c r="I317" i="14"/>
  <c r="J317" i="14"/>
  <c r="K317" i="14"/>
  <c r="H318" i="14"/>
  <c r="I318" i="14"/>
  <c r="J318" i="14"/>
  <c r="K318" i="14"/>
  <c r="H319" i="14"/>
  <c r="I319" i="14"/>
  <c r="J319" i="14"/>
  <c r="K319" i="14"/>
  <c r="F284" i="14"/>
  <c r="G284" i="14" s="1"/>
  <c r="F285" i="14"/>
  <c r="G285" i="14" s="1"/>
  <c r="F286" i="14"/>
  <c r="G286" i="14" s="1"/>
  <c r="F287" i="14"/>
  <c r="G287" i="14" s="1"/>
  <c r="F288" i="14"/>
  <c r="G288" i="14" s="1"/>
  <c r="F289" i="14"/>
  <c r="G289" i="14" s="1"/>
  <c r="F290" i="14"/>
  <c r="F291" i="14"/>
  <c r="G291" i="14" s="1"/>
  <c r="F292" i="14"/>
  <c r="G292" i="14" s="1"/>
  <c r="F293" i="14"/>
  <c r="F294" i="14"/>
  <c r="F295" i="14"/>
  <c r="G295" i="14" s="1"/>
  <c r="F296" i="14"/>
  <c r="G296" i="14" s="1"/>
  <c r="F297" i="14"/>
  <c r="G297" i="14" s="1"/>
  <c r="F298" i="14"/>
  <c r="F299" i="14"/>
  <c r="G299" i="14" s="1"/>
  <c r="F300" i="14"/>
  <c r="G300" i="14" s="1"/>
  <c r="F301" i="14"/>
  <c r="F302" i="14"/>
  <c r="F303" i="14"/>
  <c r="G303" i="14" s="1"/>
  <c r="F304" i="14"/>
  <c r="F305" i="14"/>
  <c r="G305" i="14" s="1"/>
  <c r="F306" i="14"/>
  <c r="G306" i="1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F313" i="14"/>
  <c r="G313" i="14" s="1"/>
  <c r="F314" i="14"/>
  <c r="F315" i="14"/>
  <c r="G315" i="14" s="1"/>
  <c r="F316" i="14"/>
  <c r="F317" i="14"/>
  <c r="F318" i="14"/>
  <c r="G318" i="14" s="1"/>
  <c r="F319" i="14"/>
  <c r="L325" i="14" s="1"/>
  <c r="G290" i="14"/>
  <c r="G298" i="14"/>
  <c r="G301" i="14"/>
  <c r="G314" i="14"/>
  <c r="G317" i="14"/>
  <c r="H284" i="12"/>
  <c r="I284" i="12"/>
  <c r="J284" i="12"/>
  <c r="K284" i="12"/>
  <c r="H285" i="12"/>
  <c r="I285" i="12"/>
  <c r="J285" i="12"/>
  <c r="K285" i="12"/>
  <c r="H286" i="12"/>
  <c r="I286" i="12"/>
  <c r="J286" i="12"/>
  <c r="K286" i="12"/>
  <c r="H287" i="12"/>
  <c r="I287" i="12"/>
  <c r="J287" i="12"/>
  <c r="K287" i="12"/>
  <c r="H288" i="12"/>
  <c r="I288" i="12"/>
  <c r="J288" i="12"/>
  <c r="K288" i="12"/>
  <c r="H289" i="12"/>
  <c r="I289" i="12"/>
  <c r="J289" i="12"/>
  <c r="K289" i="12"/>
  <c r="H290" i="12"/>
  <c r="I290" i="12"/>
  <c r="J290" i="12"/>
  <c r="K290" i="12"/>
  <c r="H291" i="12"/>
  <c r="I291" i="12"/>
  <c r="J291" i="12"/>
  <c r="K291" i="12"/>
  <c r="H292" i="12"/>
  <c r="I292" i="12"/>
  <c r="J292" i="12"/>
  <c r="K292" i="12"/>
  <c r="H293" i="12"/>
  <c r="I293" i="12"/>
  <c r="J293" i="12"/>
  <c r="K293" i="12"/>
  <c r="H294" i="12"/>
  <c r="I294" i="12"/>
  <c r="J294" i="12"/>
  <c r="K294" i="12"/>
  <c r="H295" i="12"/>
  <c r="I295" i="12"/>
  <c r="J295" i="12"/>
  <c r="K295" i="12"/>
  <c r="H296" i="12"/>
  <c r="I296" i="12"/>
  <c r="J296" i="12"/>
  <c r="K296" i="12"/>
  <c r="H297" i="12"/>
  <c r="I297" i="12"/>
  <c r="J297" i="12"/>
  <c r="K297" i="12"/>
  <c r="H298" i="12"/>
  <c r="I298" i="12"/>
  <c r="J298" i="12"/>
  <c r="K298" i="12"/>
  <c r="H299" i="12"/>
  <c r="I299" i="12"/>
  <c r="J299" i="12"/>
  <c r="K299" i="12"/>
  <c r="H300" i="12"/>
  <c r="I300" i="12"/>
  <c r="J300" i="12"/>
  <c r="K300" i="12"/>
  <c r="H301" i="12"/>
  <c r="I301" i="12"/>
  <c r="J301" i="12"/>
  <c r="K301" i="12"/>
  <c r="H302" i="12"/>
  <c r="I302" i="12"/>
  <c r="J302" i="12"/>
  <c r="K302" i="12"/>
  <c r="H303" i="12"/>
  <c r="I303" i="12"/>
  <c r="J303" i="12"/>
  <c r="K303" i="12"/>
  <c r="H304" i="12"/>
  <c r="I304" i="12"/>
  <c r="J304" i="12"/>
  <c r="K304" i="12"/>
  <c r="H305" i="12"/>
  <c r="I305" i="12"/>
  <c r="J305" i="12"/>
  <c r="K305" i="12"/>
  <c r="H306" i="12"/>
  <c r="I306" i="12"/>
  <c r="J306" i="12"/>
  <c r="K306" i="12"/>
  <c r="H307" i="12"/>
  <c r="I307" i="12"/>
  <c r="J307" i="12"/>
  <c r="K307" i="12"/>
  <c r="H308" i="12"/>
  <c r="I308" i="12"/>
  <c r="J308" i="12"/>
  <c r="K308" i="12"/>
  <c r="H309" i="12"/>
  <c r="I309" i="12"/>
  <c r="J309" i="12"/>
  <c r="K309" i="12"/>
  <c r="H310" i="12"/>
  <c r="I310" i="12"/>
  <c r="J310" i="12"/>
  <c r="K310" i="12"/>
  <c r="H311" i="12"/>
  <c r="I311" i="12"/>
  <c r="J311" i="12"/>
  <c r="K311" i="12"/>
  <c r="H312" i="12"/>
  <c r="I312" i="12"/>
  <c r="J312" i="12"/>
  <c r="K312" i="12"/>
  <c r="H313" i="12"/>
  <c r="I313" i="12"/>
  <c r="J313" i="12"/>
  <c r="K313" i="12"/>
  <c r="H314" i="12"/>
  <c r="I314" i="12"/>
  <c r="J314" i="12"/>
  <c r="K314" i="12"/>
  <c r="H315" i="12"/>
  <c r="I315" i="12"/>
  <c r="J315" i="12"/>
  <c r="K315" i="12"/>
  <c r="H316" i="12"/>
  <c r="I316" i="12"/>
  <c r="J316" i="12"/>
  <c r="K316" i="12"/>
  <c r="H317" i="12"/>
  <c r="I317" i="12"/>
  <c r="J317" i="12"/>
  <c r="K317" i="12"/>
  <c r="H318" i="12"/>
  <c r="I318" i="12"/>
  <c r="J318" i="12"/>
  <c r="K318" i="12"/>
  <c r="H319" i="12"/>
  <c r="I319" i="12"/>
  <c r="J319" i="12"/>
  <c r="K319" i="12"/>
  <c r="F284" i="12"/>
  <c r="G284" i="12" s="1"/>
  <c r="F285" i="12"/>
  <c r="G285" i="12" s="1"/>
  <c r="F286" i="12"/>
  <c r="G286" i="12" s="1"/>
  <c r="F287" i="12"/>
  <c r="F288" i="12"/>
  <c r="G288" i="12" s="1"/>
  <c r="F289" i="12"/>
  <c r="G289" i="12" s="1"/>
  <c r="F290" i="12"/>
  <c r="G290" i="12" s="1"/>
  <c r="F291" i="12"/>
  <c r="G291" i="12" s="1"/>
  <c r="F292" i="12"/>
  <c r="G292" i="12" s="1"/>
  <c r="F293" i="12"/>
  <c r="F294" i="12"/>
  <c r="G294" i="12" s="1"/>
  <c r="F295" i="12"/>
  <c r="G295" i="12" s="1"/>
  <c r="F296" i="12"/>
  <c r="G296" i="12" s="1"/>
  <c r="F297" i="12"/>
  <c r="F298" i="12"/>
  <c r="G298" i="12" s="1"/>
  <c r="F299" i="12"/>
  <c r="G299" i="12" s="1"/>
  <c r="F300" i="12"/>
  <c r="G300" i="12" s="1"/>
  <c r="F301" i="12"/>
  <c r="F302" i="12"/>
  <c r="G302" i="12" s="1"/>
  <c r="F303" i="12"/>
  <c r="G303" i="12" s="1"/>
  <c r="F304" i="12"/>
  <c r="G304" i="12" s="1"/>
  <c r="F305" i="12"/>
  <c r="G305" i="12" s="1"/>
  <c r="F306" i="12"/>
  <c r="G306" i="12" s="1"/>
  <c r="F307" i="12"/>
  <c r="G307" i="12" s="1"/>
  <c r="F308" i="12"/>
  <c r="G308" i="12" s="1"/>
  <c r="F309" i="12"/>
  <c r="G309" i="12" s="1"/>
  <c r="F310" i="12"/>
  <c r="F311" i="12"/>
  <c r="G311" i="12" s="1"/>
  <c r="F312" i="12"/>
  <c r="G312" i="12" s="1"/>
  <c r="F313" i="12"/>
  <c r="G313" i="12" s="1"/>
  <c r="F314" i="12"/>
  <c r="F315" i="12"/>
  <c r="G315" i="12" s="1"/>
  <c r="F316" i="12"/>
  <c r="G316" i="12" s="1"/>
  <c r="F317" i="12"/>
  <c r="G317" i="12" s="1"/>
  <c r="F318" i="12"/>
  <c r="G318" i="12" s="1"/>
  <c r="F319" i="12"/>
  <c r="L325" i="12" s="1"/>
  <c r="G287" i="12"/>
  <c r="H284" i="16"/>
  <c r="I284" i="16"/>
  <c r="J284" i="16"/>
  <c r="K284" i="16"/>
  <c r="H285" i="16"/>
  <c r="I285" i="16"/>
  <c r="J285" i="16"/>
  <c r="K285" i="16"/>
  <c r="H286" i="16"/>
  <c r="I286" i="16"/>
  <c r="J286" i="16"/>
  <c r="K286" i="16"/>
  <c r="H287" i="16"/>
  <c r="I287" i="16"/>
  <c r="J287" i="16"/>
  <c r="K287" i="16"/>
  <c r="H288" i="16"/>
  <c r="I288" i="16"/>
  <c r="J288" i="16"/>
  <c r="K288" i="16"/>
  <c r="H289" i="16"/>
  <c r="I289" i="16"/>
  <c r="J289" i="16"/>
  <c r="K289" i="16"/>
  <c r="H290" i="16"/>
  <c r="I290" i="16"/>
  <c r="J290" i="16"/>
  <c r="K290" i="16"/>
  <c r="H291" i="16"/>
  <c r="I291" i="16"/>
  <c r="J291" i="16"/>
  <c r="K291" i="16"/>
  <c r="H292" i="16"/>
  <c r="I292" i="16"/>
  <c r="J292" i="16"/>
  <c r="K292" i="16"/>
  <c r="H293" i="16"/>
  <c r="I293" i="16"/>
  <c r="J293" i="16"/>
  <c r="K293" i="16"/>
  <c r="H294" i="16"/>
  <c r="I294" i="16"/>
  <c r="J294" i="16"/>
  <c r="K294" i="16"/>
  <c r="H295" i="16"/>
  <c r="I295" i="16"/>
  <c r="J295" i="16"/>
  <c r="K295" i="16"/>
  <c r="H296" i="16"/>
  <c r="I296" i="16"/>
  <c r="J296" i="16"/>
  <c r="K296" i="16"/>
  <c r="H297" i="16"/>
  <c r="I297" i="16"/>
  <c r="J297" i="16"/>
  <c r="K297" i="16"/>
  <c r="H298" i="16"/>
  <c r="I298" i="16"/>
  <c r="J298" i="16"/>
  <c r="K298" i="16"/>
  <c r="H299" i="16"/>
  <c r="I299" i="16"/>
  <c r="J299" i="16"/>
  <c r="K299" i="16"/>
  <c r="H300" i="16"/>
  <c r="I300" i="16"/>
  <c r="J300" i="16"/>
  <c r="K300" i="16"/>
  <c r="H301" i="16"/>
  <c r="I301" i="16"/>
  <c r="J301" i="16"/>
  <c r="K301" i="16"/>
  <c r="H302" i="16"/>
  <c r="I302" i="16"/>
  <c r="J302" i="16"/>
  <c r="K302" i="16"/>
  <c r="H303" i="16"/>
  <c r="I303" i="16"/>
  <c r="J303" i="16"/>
  <c r="K303" i="16"/>
  <c r="H304" i="16"/>
  <c r="I304" i="16"/>
  <c r="J304" i="16"/>
  <c r="K304" i="16"/>
  <c r="H305" i="16"/>
  <c r="I305" i="16"/>
  <c r="J305" i="16"/>
  <c r="K305" i="16"/>
  <c r="H306" i="16"/>
  <c r="I306" i="16"/>
  <c r="J306" i="16"/>
  <c r="K306" i="16"/>
  <c r="H307" i="16"/>
  <c r="I307" i="16"/>
  <c r="J307" i="16"/>
  <c r="K307" i="16"/>
  <c r="H308" i="16"/>
  <c r="I308" i="16"/>
  <c r="J308" i="16"/>
  <c r="K308" i="16"/>
  <c r="H309" i="16"/>
  <c r="I309" i="16"/>
  <c r="J309" i="16"/>
  <c r="K309" i="16"/>
  <c r="H310" i="16"/>
  <c r="I310" i="16"/>
  <c r="J310" i="16"/>
  <c r="K310" i="16"/>
  <c r="H311" i="16"/>
  <c r="I311" i="16"/>
  <c r="J311" i="16"/>
  <c r="K311" i="16"/>
  <c r="H312" i="16"/>
  <c r="I312" i="16"/>
  <c r="J312" i="16"/>
  <c r="K312" i="16"/>
  <c r="H313" i="16"/>
  <c r="I313" i="16"/>
  <c r="J313" i="16"/>
  <c r="K313" i="16"/>
  <c r="H314" i="16"/>
  <c r="I314" i="16"/>
  <c r="J314" i="16"/>
  <c r="K314" i="16"/>
  <c r="H315" i="16"/>
  <c r="I315" i="16"/>
  <c r="J315" i="16"/>
  <c r="K315" i="16"/>
  <c r="H316" i="16"/>
  <c r="I316" i="16"/>
  <c r="J316" i="16"/>
  <c r="K316" i="16"/>
  <c r="H317" i="16"/>
  <c r="I317" i="16"/>
  <c r="J317" i="16"/>
  <c r="K317" i="16"/>
  <c r="H318" i="16"/>
  <c r="I318" i="16"/>
  <c r="J318" i="16"/>
  <c r="K318" i="16"/>
  <c r="H319" i="16"/>
  <c r="I319" i="16"/>
  <c r="J319" i="16"/>
  <c r="K319" i="16"/>
  <c r="F284" i="16"/>
  <c r="F285" i="16"/>
  <c r="F286" i="16"/>
  <c r="G286" i="16" s="1"/>
  <c r="F287" i="16"/>
  <c r="F288" i="16"/>
  <c r="G288" i="16" s="1"/>
  <c r="F289" i="16"/>
  <c r="G289" i="16" s="1"/>
  <c r="F290" i="16"/>
  <c r="G290" i="16" s="1"/>
  <c r="F291" i="16"/>
  <c r="G291" i="16" s="1"/>
  <c r="F292" i="16"/>
  <c r="F293" i="16"/>
  <c r="G293" i="16" s="1"/>
  <c r="F294" i="16"/>
  <c r="G294" i="16" s="1"/>
  <c r="F295" i="16"/>
  <c r="G295" i="16" s="1"/>
  <c r="F296" i="16"/>
  <c r="G296" i="16" s="1"/>
  <c r="F297" i="16"/>
  <c r="G297" i="16" s="1"/>
  <c r="F298" i="16"/>
  <c r="G298" i="16" s="1"/>
  <c r="F299" i="16"/>
  <c r="G299" i="16" s="1"/>
  <c r="F300" i="16"/>
  <c r="F301" i="16"/>
  <c r="G301" i="16" s="1"/>
  <c r="F302" i="16"/>
  <c r="G302" i="16" s="1"/>
  <c r="F303" i="16"/>
  <c r="F304" i="16"/>
  <c r="G304" i="16" s="1"/>
  <c r="F305" i="16"/>
  <c r="G305" i="16" s="1"/>
  <c r="F306" i="16"/>
  <c r="G306" i="16" s="1"/>
  <c r="F307" i="16"/>
  <c r="G307" i="16" s="1"/>
  <c r="F308" i="16"/>
  <c r="F309" i="16"/>
  <c r="G309" i="16" s="1"/>
  <c r="F310" i="16"/>
  <c r="G310" i="16" s="1"/>
  <c r="F311" i="16"/>
  <c r="G311" i="16" s="1"/>
  <c r="F312" i="16"/>
  <c r="G312" i="16" s="1"/>
  <c r="F313" i="16"/>
  <c r="G313" i="16" s="1"/>
  <c r="F314" i="16"/>
  <c r="G314" i="16" s="1"/>
  <c r="F315" i="16"/>
  <c r="G315" i="16" s="1"/>
  <c r="F316" i="16"/>
  <c r="G316" i="16" s="1"/>
  <c r="F317" i="16"/>
  <c r="F318" i="16"/>
  <c r="G318" i="16" s="1"/>
  <c r="F319" i="16"/>
  <c r="G319" i="16" s="1"/>
  <c r="G284" i="16"/>
  <c r="G285" i="16"/>
  <c r="G292" i="16"/>
  <c r="G300" i="16"/>
  <c r="G308" i="16"/>
  <c r="H284" i="17"/>
  <c r="I284" i="17"/>
  <c r="J284" i="17"/>
  <c r="K284" i="17"/>
  <c r="H285" i="17"/>
  <c r="I285" i="17"/>
  <c r="J285" i="17"/>
  <c r="K285" i="17"/>
  <c r="H286" i="17"/>
  <c r="I286" i="17"/>
  <c r="J286" i="17"/>
  <c r="K286" i="17"/>
  <c r="H287" i="17"/>
  <c r="I287" i="17"/>
  <c r="J287" i="17"/>
  <c r="K287" i="17"/>
  <c r="H288" i="17"/>
  <c r="I288" i="17"/>
  <c r="J288" i="17"/>
  <c r="K288" i="17"/>
  <c r="H289" i="17"/>
  <c r="I289" i="17"/>
  <c r="J289" i="17"/>
  <c r="K289" i="17"/>
  <c r="H290" i="17"/>
  <c r="I290" i="17"/>
  <c r="J290" i="17"/>
  <c r="K290" i="17"/>
  <c r="H291" i="17"/>
  <c r="I291" i="17"/>
  <c r="J291" i="17"/>
  <c r="K291" i="17"/>
  <c r="H292" i="17"/>
  <c r="I292" i="17"/>
  <c r="J292" i="17"/>
  <c r="K292" i="17"/>
  <c r="H293" i="17"/>
  <c r="I293" i="17"/>
  <c r="J293" i="17"/>
  <c r="K293" i="17"/>
  <c r="H294" i="17"/>
  <c r="I294" i="17"/>
  <c r="J294" i="17"/>
  <c r="K294" i="17"/>
  <c r="H295" i="17"/>
  <c r="I295" i="17"/>
  <c r="J295" i="17"/>
  <c r="K295" i="17"/>
  <c r="H296" i="17"/>
  <c r="I296" i="17"/>
  <c r="J296" i="17"/>
  <c r="K296" i="17"/>
  <c r="H297" i="17"/>
  <c r="I297" i="17"/>
  <c r="J297" i="17"/>
  <c r="K297" i="17"/>
  <c r="H298" i="17"/>
  <c r="I298" i="17"/>
  <c r="J298" i="17"/>
  <c r="K298" i="17"/>
  <c r="H299" i="17"/>
  <c r="I299" i="17"/>
  <c r="J299" i="17"/>
  <c r="K299" i="17"/>
  <c r="H300" i="17"/>
  <c r="I300" i="17"/>
  <c r="J300" i="17"/>
  <c r="K300" i="17"/>
  <c r="H301" i="17"/>
  <c r="I301" i="17"/>
  <c r="J301" i="17"/>
  <c r="K301" i="17"/>
  <c r="H302" i="17"/>
  <c r="I302" i="17"/>
  <c r="J302" i="17"/>
  <c r="K302" i="17"/>
  <c r="H303" i="17"/>
  <c r="I303" i="17"/>
  <c r="J303" i="17"/>
  <c r="K303" i="17"/>
  <c r="H304" i="17"/>
  <c r="I304" i="17"/>
  <c r="J304" i="17"/>
  <c r="K304" i="17"/>
  <c r="H305" i="17"/>
  <c r="I305" i="17"/>
  <c r="J305" i="17"/>
  <c r="K305" i="17"/>
  <c r="H306" i="17"/>
  <c r="I306" i="17"/>
  <c r="J306" i="17"/>
  <c r="K306" i="17"/>
  <c r="H307" i="17"/>
  <c r="I307" i="17"/>
  <c r="J307" i="17"/>
  <c r="K307" i="17"/>
  <c r="H308" i="17"/>
  <c r="I308" i="17"/>
  <c r="J308" i="17"/>
  <c r="K308" i="17"/>
  <c r="H309" i="17"/>
  <c r="I309" i="17"/>
  <c r="J309" i="17"/>
  <c r="K309" i="17"/>
  <c r="H310" i="17"/>
  <c r="I310" i="17"/>
  <c r="J310" i="17"/>
  <c r="K310" i="17"/>
  <c r="H311" i="17"/>
  <c r="I311" i="17"/>
  <c r="J311" i="17"/>
  <c r="K311" i="17"/>
  <c r="H312" i="17"/>
  <c r="I312" i="17"/>
  <c r="J312" i="17"/>
  <c r="K312" i="17"/>
  <c r="H313" i="17"/>
  <c r="I313" i="17"/>
  <c r="J313" i="17"/>
  <c r="K313" i="17"/>
  <c r="H314" i="17"/>
  <c r="I314" i="17"/>
  <c r="J314" i="17"/>
  <c r="K314" i="17"/>
  <c r="H315" i="17"/>
  <c r="I315" i="17"/>
  <c r="J315" i="17"/>
  <c r="K315" i="17"/>
  <c r="H316" i="17"/>
  <c r="I316" i="17"/>
  <c r="J316" i="17"/>
  <c r="K316" i="17"/>
  <c r="H317" i="17"/>
  <c r="I317" i="17"/>
  <c r="J317" i="17"/>
  <c r="K317" i="17"/>
  <c r="H318" i="17"/>
  <c r="I318" i="17"/>
  <c r="J318" i="17"/>
  <c r="K318" i="17"/>
  <c r="H319" i="17"/>
  <c r="I319" i="17"/>
  <c r="J319" i="17"/>
  <c r="K319" i="17"/>
  <c r="F284" i="17"/>
  <c r="G284" i="17" s="1"/>
  <c r="F285" i="17"/>
  <c r="F286" i="17"/>
  <c r="G286" i="17" s="1"/>
  <c r="F287" i="17"/>
  <c r="F288" i="17"/>
  <c r="G288" i="17" s="1"/>
  <c r="F289" i="17"/>
  <c r="G289" i="17" s="1"/>
  <c r="F290" i="17"/>
  <c r="G290" i="17" s="1"/>
  <c r="F291" i="17"/>
  <c r="G291" i="17" s="1"/>
  <c r="F292" i="17"/>
  <c r="G292" i="17" s="1"/>
  <c r="F293" i="17"/>
  <c r="G293" i="17" s="1"/>
  <c r="F294" i="17"/>
  <c r="G294" i="17" s="1"/>
  <c r="F295" i="17"/>
  <c r="F296" i="17"/>
  <c r="G296" i="17" s="1"/>
  <c r="F297" i="17"/>
  <c r="G297" i="17" s="1"/>
  <c r="F298" i="17"/>
  <c r="G298" i="17" s="1"/>
  <c r="F299" i="17"/>
  <c r="G299" i="17" s="1"/>
  <c r="F300" i="17"/>
  <c r="F301" i="17"/>
  <c r="G301" i="17" s="1"/>
  <c r="F302" i="17"/>
  <c r="G302" i="17" s="1"/>
  <c r="F303" i="17"/>
  <c r="F304" i="17"/>
  <c r="G304" i="17" s="1"/>
  <c r="F305" i="17"/>
  <c r="G305" i="17" s="1"/>
  <c r="F306" i="17"/>
  <c r="G306" i="17" s="1"/>
  <c r="F307" i="17"/>
  <c r="G307" i="17" s="1"/>
  <c r="F308" i="17"/>
  <c r="G308" i="17" s="1"/>
  <c r="F309" i="17"/>
  <c r="G309" i="17" s="1"/>
  <c r="F310" i="17"/>
  <c r="G310" i="17" s="1"/>
  <c r="F311" i="17"/>
  <c r="F312" i="17"/>
  <c r="G312" i="17" s="1"/>
  <c r="F313" i="17"/>
  <c r="G313" i="17" s="1"/>
  <c r="F314" i="17"/>
  <c r="G314" i="17" s="1"/>
  <c r="F315" i="17"/>
  <c r="G315" i="17" s="1"/>
  <c r="F316" i="17"/>
  <c r="F317" i="17"/>
  <c r="F318" i="17"/>
  <c r="L324" i="17" s="1"/>
  <c r="F319" i="17"/>
  <c r="G319" i="17" s="1"/>
  <c r="G285" i="17"/>
  <c r="G317" i="17"/>
  <c r="H284" i="2"/>
  <c r="I284" i="2"/>
  <c r="J284" i="2"/>
  <c r="K284" i="2"/>
  <c r="H285" i="2"/>
  <c r="I285" i="2"/>
  <c r="J285" i="2"/>
  <c r="K285" i="2"/>
  <c r="H286" i="2"/>
  <c r="I286" i="2"/>
  <c r="J286" i="2"/>
  <c r="K286" i="2"/>
  <c r="H287" i="2"/>
  <c r="I287" i="2"/>
  <c r="J287" i="2"/>
  <c r="K287" i="2"/>
  <c r="H288" i="2"/>
  <c r="I288" i="2"/>
  <c r="J288" i="2"/>
  <c r="K288" i="2"/>
  <c r="H289" i="2"/>
  <c r="I289" i="2"/>
  <c r="J289" i="2"/>
  <c r="K289" i="2"/>
  <c r="H290" i="2"/>
  <c r="I290" i="2"/>
  <c r="J290" i="2"/>
  <c r="K290" i="2"/>
  <c r="H291" i="2"/>
  <c r="I291" i="2"/>
  <c r="J291" i="2"/>
  <c r="K291" i="2"/>
  <c r="H292" i="2"/>
  <c r="I292" i="2"/>
  <c r="J292" i="2"/>
  <c r="K292" i="2"/>
  <c r="H293" i="2"/>
  <c r="I293" i="2"/>
  <c r="J293" i="2"/>
  <c r="K293" i="2"/>
  <c r="H294" i="2"/>
  <c r="I294" i="2"/>
  <c r="J294" i="2"/>
  <c r="K294" i="2"/>
  <c r="H295" i="2"/>
  <c r="I295" i="2"/>
  <c r="J295" i="2"/>
  <c r="K295" i="2"/>
  <c r="H296" i="2"/>
  <c r="I296" i="2"/>
  <c r="J296" i="2"/>
  <c r="K296" i="2"/>
  <c r="H297" i="2"/>
  <c r="I297" i="2"/>
  <c r="J297" i="2"/>
  <c r="K297" i="2"/>
  <c r="H298" i="2"/>
  <c r="I298" i="2"/>
  <c r="J298" i="2"/>
  <c r="K298" i="2"/>
  <c r="H299" i="2"/>
  <c r="I299" i="2"/>
  <c r="J299" i="2"/>
  <c r="K299" i="2"/>
  <c r="H300" i="2"/>
  <c r="I300" i="2"/>
  <c r="J300" i="2"/>
  <c r="K300" i="2"/>
  <c r="H301" i="2"/>
  <c r="I301" i="2"/>
  <c r="J301" i="2"/>
  <c r="K301" i="2"/>
  <c r="H302" i="2"/>
  <c r="I302" i="2"/>
  <c r="J302" i="2"/>
  <c r="K302" i="2"/>
  <c r="H303" i="2"/>
  <c r="I303" i="2"/>
  <c r="J303" i="2"/>
  <c r="K303" i="2"/>
  <c r="H304" i="2"/>
  <c r="I304" i="2"/>
  <c r="J304" i="2"/>
  <c r="K304" i="2"/>
  <c r="H305" i="2"/>
  <c r="I305" i="2"/>
  <c r="J305" i="2"/>
  <c r="K305" i="2"/>
  <c r="H306" i="2"/>
  <c r="I306" i="2"/>
  <c r="J306" i="2"/>
  <c r="K306" i="2"/>
  <c r="H307" i="2"/>
  <c r="I307" i="2"/>
  <c r="J307" i="2"/>
  <c r="K307" i="2"/>
  <c r="H308" i="2"/>
  <c r="I308" i="2"/>
  <c r="J308" i="2"/>
  <c r="K308" i="2"/>
  <c r="H309" i="2"/>
  <c r="I309" i="2"/>
  <c r="J309" i="2"/>
  <c r="K309" i="2"/>
  <c r="H310" i="2"/>
  <c r="I310" i="2"/>
  <c r="J310" i="2"/>
  <c r="K310" i="2"/>
  <c r="H311" i="2"/>
  <c r="I311" i="2"/>
  <c r="J311" i="2"/>
  <c r="K311" i="2"/>
  <c r="H312" i="2"/>
  <c r="I312" i="2"/>
  <c r="J312" i="2"/>
  <c r="K312" i="2"/>
  <c r="H313" i="2"/>
  <c r="I313" i="2"/>
  <c r="J313" i="2"/>
  <c r="K313" i="2"/>
  <c r="H314" i="2"/>
  <c r="I314" i="2"/>
  <c r="J314" i="2"/>
  <c r="K314" i="2"/>
  <c r="H315" i="2"/>
  <c r="I315" i="2"/>
  <c r="J315" i="2"/>
  <c r="K315" i="2"/>
  <c r="H316" i="2"/>
  <c r="I316" i="2"/>
  <c r="J316" i="2"/>
  <c r="K316" i="2"/>
  <c r="H317" i="2"/>
  <c r="I317" i="2"/>
  <c r="J317" i="2"/>
  <c r="K317" i="2"/>
  <c r="H318" i="2"/>
  <c r="I318" i="2"/>
  <c r="J318" i="2"/>
  <c r="K318" i="2"/>
  <c r="H319" i="2"/>
  <c r="I319" i="2"/>
  <c r="J319" i="2"/>
  <c r="K319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G311" i="2" s="1"/>
  <c r="F312" i="2"/>
  <c r="G312" i="2" s="1"/>
  <c r="F313" i="2"/>
  <c r="F314" i="2"/>
  <c r="F315" i="2"/>
  <c r="F316" i="2"/>
  <c r="F317" i="2"/>
  <c r="F318" i="2"/>
  <c r="F319" i="2"/>
  <c r="L325" i="2" s="1"/>
  <c r="G295" i="2"/>
  <c r="G296" i="2"/>
  <c r="H284" i="18"/>
  <c r="I284" i="18"/>
  <c r="J284" i="18"/>
  <c r="K284" i="18"/>
  <c r="H285" i="18"/>
  <c r="I285" i="18"/>
  <c r="J285" i="18"/>
  <c r="K285" i="18"/>
  <c r="H286" i="18"/>
  <c r="I286" i="18"/>
  <c r="J286" i="18"/>
  <c r="K286" i="18"/>
  <c r="H287" i="18"/>
  <c r="I287" i="18"/>
  <c r="J287" i="18"/>
  <c r="K287" i="18"/>
  <c r="H288" i="18"/>
  <c r="I288" i="18"/>
  <c r="J288" i="18"/>
  <c r="K288" i="18"/>
  <c r="H289" i="18"/>
  <c r="I289" i="18"/>
  <c r="J289" i="18"/>
  <c r="K289" i="18"/>
  <c r="H290" i="18"/>
  <c r="I290" i="18"/>
  <c r="J290" i="18"/>
  <c r="K290" i="18"/>
  <c r="H291" i="18"/>
  <c r="I291" i="18"/>
  <c r="J291" i="18"/>
  <c r="K291" i="18"/>
  <c r="H292" i="18"/>
  <c r="I292" i="18"/>
  <c r="J292" i="18"/>
  <c r="K292" i="18"/>
  <c r="H293" i="18"/>
  <c r="I293" i="18"/>
  <c r="J293" i="18"/>
  <c r="K293" i="18"/>
  <c r="H294" i="18"/>
  <c r="I294" i="18"/>
  <c r="J294" i="18"/>
  <c r="K294" i="18"/>
  <c r="H295" i="18"/>
  <c r="I295" i="18"/>
  <c r="J295" i="18"/>
  <c r="K295" i="18"/>
  <c r="H296" i="18"/>
  <c r="I296" i="18"/>
  <c r="J296" i="18"/>
  <c r="K296" i="18"/>
  <c r="H297" i="18"/>
  <c r="I297" i="18"/>
  <c r="J297" i="18"/>
  <c r="K297" i="18"/>
  <c r="H298" i="18"/>
  <c r="I298" i="18"/>
  <c r="J298" i="18"/>
  <c r="K298" i="18"/>
  <c r="H299" i="18"/>
  <c r="I299" i="18"/>
  <c r="J299" i="18"/>
  <c r="K299" i="18"/>
  <c r="H300" i="18"/>
  <c r="I300" i="18"/>
  <c r="J300" i="18"/>
  <c r="K300" i="18"/>
  <c r="H301" i="18"/>
  <c r="I301" i="18"/>
  <c r="J301" i="18"/>
  <c r="K301" i="18"/>
  <c r="H302" i="18"/>
  <c r="I302" i="18"/>
  <c r="J302" i="18"/>
  <c r="K302" i="18"/>
  <c r="H303" i="18"/>
  <c r="I303" i="18"/>
  <c r="J303" i="18"/>
  <c r="K303" i="18"/>
  <c r="H304" i="18"/>
  <c r="I304" i="18"/>
  <c r="J304" i="18"/>
  <c r="K304" i="18"/>
  <c r="H305" i="18"/>
  <c r="I305" i="18"/>
  <c r="J305" i="18"/>
  <c r="K305" i="18"/>
  <c r="H306" i="18"/>
  <c r="I306" i="18"/>
  <c r="J306" i="18"/>
  <c r="K306" i="18"/>
  <c r="H307" i="18"/>
  <c r="I307" i="18"/>
  <c r="J307" i="18"/>
  <c r="K307" i="18"/>
  <c r="H308" i="18"/>
  <c r="I308" i="18"/>
  <c r="J308" i="18"/>
  <c r="K308" i="18"/>
  <c r="H309" i="18"/>
  <c r="I309" i="18"/>
  <c r="J309" i="18"/>
  <c r="K309" i="18"/>
  <c r="H310" i="18"/>
  <c r="I310" i="18"/>
  <c r="J310" i="18"/>
  <c r="K310" i="18"/>
  <c r="H311" i="18"/>
  <c r="I311" i="18"/>
  <c r="J311" i="18"/>
  <c r="K311" i="18"/>
  <c r="H312" i="18"/>
  <c r="I312" i="18"/>
  <c r="J312" i="18"/>
  <c r="K312" i="18"/>
  <c r="H313" i="18"/>
  <c r="I313" i="18"/>
  <c r="J313" i="18"/>
  <c r="K313" i="18"/>
  <c r="H314" i="18"/>
  <c r="I314" i="18"/>
  <c r="J314" i="18"/>
  <c r="K314" i="18"/>
  <c r="H315" i="18"/>
  <c r="I315" i="18"/>
  <c r="J315" i="18"/>
  <c r="K315" i="18"/>
  <c r="H316" i="18"/>
  <c r="I316" i="18"/>
  <c r="J316" i="18"/>
  <c r="K316" i="18"/>
  <c r="H317" i="18"/>
  <c r="I317" i="18"/>
  <c r="J317" i="18"/>
  <c r="K317" i="18"/>
  <c r="H318" i="18"/>
  <c r="I318" i="18"/>
  <c r="J318" i="18"/>
  <c r="K318" i="18"/>
  <c r="H319" i="18"/>
  <c r="I319" i="18"/>
  <c r="J319" i="18"/>
  <c r="K319" i="18"/>
  <c r="G284" i="18"/>
  <c r="G285" i="18"/>
  <c r="G286" i="18"/>
  <c r="G290" i="18"/>
  <c r="G291" i="18"/>
  <c r="L298" i="18"/>
  <c r="G294" i="18"/>
  <c r="G296" i="18"/>
  <c r="G298" i="18"/>
  <c r="G299" i="18"/>
  <c r="L306" i="18"/>
  <c r="G301" i="18"/>
  <c r="G306" i="18"/>
  <c r="G307" i="18"/>
  <c r="L314" i="18"/>
  <c r="G314" i="18"/>
  <c r="G315" i="18"/>
  <c r="G316" i="18"/>
  <c r="G317" i="18"/>
  <c r="G318" i="18"/>
  <c r="G319" i="18"/>
  <c r="G288" i="18"/>
  <c r="G289" i="18"/>
  <c r="G292" i="18"/>
  <c r="G293" i="18"/>
  <c r="G297" i="18"/>
  <c r="G302" i="18"/>
  <c r="G304" i="18"/>
  <c r="G305" i="18"/>
  <c r="G309" i="18"/>
  <c r="G312" i="18"/>
  <c r="G313" i="18"/>
  <c r="G284" i="21"/>
  <c r="G285" i="21"/>
  <c r="G290" i="21"/>
  <c r="G291" i="21"/>
  <c r="G292" i="21"/>
  <c r="G293" i="21"/>
  <c r="G298" i="21"/>
  <c r="G299" i="21"/>
  <c r="G306" i="21"/>
  <c r="G307" i="21"/>
  <c r="G308" i="21"/>
  <c r="G309" i="21"/>
  <c r="G312" i="21"/>
  <c r="G314" i="21"/>
  <c r="G315" i="21"/>
  <c r="G316" i="21"/>
  <c r="G317" i="21"/>
  <c r="G286" i="21"/>
  <c r="G287" i="21"/>
  <c r="G288" i="21"/>
  <c r="G289" i="21"/>
  <c r="G294" i="21"/>
  <c r="G295" i="21"/>
  <c r="G296" i="21"/>
  <c r="G297" i="21"/>
  <c r="G300" i="21"/>
  <c r="G301" i="21"/>
  <c r="G302" i="21"/>
  <c r="G303" i="21"/>
  <c r="G304" i="21"/>
  <c r="G305" i="21"/>
  <c r="G310" i="21"/>
  <c r="G311" i="21"/>
  <c r="G313" i="21"/>
  <c r="G318" i="21"/>
  <c r="G319" i="21"/>
  <c r="H284" i="19"/>
  <c r="I284" i="19"/>
  <c r="J284" i="19"/>
  <c r="K284" i="19"/>
  <c r="H285" i="19"/>
  <c r="I285" i="19"/>
  <c r="J285" i="19"/>
  <c r="K285" i="19"/>
  <c r="H286" i="19"/>
  <c r="I286" i="19"/>
  <c r="J286" i="19"/>
  <c r="K286" i="19"/>
  <c r="H287" i="19"/>
  <c r="I287" i="19"/>
  <c r="J287" i="19"/>
  <c r="K287" i="19"/>
  <c r="H288" i="19"/>
  <c r="I288" i="19"/>
  <c r="J288" i="19"/>
  <c r="K288" i="19"/>
  <c r="H289" i="19"/>
  <c r="I289" i="19"/>
  <c r="J289" i="19"/>
  <c r="K289" i="19"/>
  <c r="H290" i="19"/>
  <c r="I290" i="19"/>
  <c r="J290" i="19"/>
  <c r="K290" i="19"/>
  <c r="H291" i="19"/>
  <c r="I291" i="19"/>
  <c r="J291" i="19"/>
  <c r="K291" i="19"/>
  <c r="H292" i="19"/>
  <c r="I292" i="19"/>
  <c r="J292" i="19"/>
  <c r="K292" i="19"/>
  <c r="H293" i="19"/>
  <c r="I293" i="19"/>
  <c r="J293" i="19"/>
  <c r="K293" i="19"/>
  <c r="H294" i="19"/>
  <c r="I294" i="19"/>
  <c r="J294" i="19"/>
  <c r="K294" i="19"/>
  <c r="H295" i="19"/>
  <c r="I295" i="19"/>
  <c r="J295" i="19"/>
  <c r="K295" i="19"/>
  <c r="H296" i="19"/>
  <c r="I296" i="19"/>
  <c r="J296" i="19"/>
  <c r="K296" i="19"/>
  <c r="H297" i="19"/>
  <c r="I297" i="19"/>
  <c r="J297" i="19"/>
  <c r="K297" i="19"/>
  <c r="H298" i="19"/>
  <c r="I298" i="19"/>
  <c r="J298" i="19"/>
  <c r="K298" i="19"/>
  <c r="H299" i="19"/>
  <c r="I299" i="19"/>
  <c r="J299" i="19"/>
  <c r="K299" i="19"/>
  <c r="H300" i="19"/>
  <c r="I300" i="19"/>
  <c r="J300" i="19"/>
  <c r="K300" i="19"/>
  <c r="H301" i="19"/>
  <c r="I301" i="19"/>
  <c r="J301" i="19"/>
  <c r="K301" i="19"/>
  <c r="H302" i="19"/>
  <c r="I302" i="19"/>
  <c r="J302" i="19"/>
  <c r="K302" i="19"/>
  <c r="H303" i="19"/>
  <c r="I303" i="19"/>
  <c r="J303" i="19"/>
  <c r="K303" i="19"/>
  <c r="H304" i="19"/>
  <c r="I304" i="19"/>
  <c r="J304" i="19"/>
  <c r="K304" i="19"/>
  <c r="H305" i="19"/>
  <c r="I305" i="19"/>
  <c r="J305" i="19"/>
  <c r="K305" i="19"/>
  <c r="H306" i="19"/>
  <c r="I306" i="19"/>
  <c r="J306" i="19"/>
  <c r="K306" i="19"/>
  <c r="H307" i="19"/>
  <c r="I307" i="19"/>
  <c r="J307" i="19"/>
  <c r="K307" i="19"/>
  <c r="H308" i="19"/>
  <c r="I308" i="19"/>
  <c r="J308" i="19"/>
  <c r="K308" i="19"/>
  <c r="H309" i="19"/>
  <c r="I309" i="19"/>
  <c r="J309" i="19"/>
  <c r="K309" i="19"/>
  <c r="H310" i="19"/>
  <c r="I310" i="19"/>
  <c r="J310" i="19"/>
  <c r="K310" i="19"/>
  <c r="H311" i="19"/>
  <c r="I311" i="19"/>
  <c r="J311" i="19"/>
  <c r="K311" i="19"/>
  <c r="H312" i="19"/>
  <c r="I312" i="19"/>
  <c r="J312" i="19"/>
  <c r="K312" i="19"/>
  <c r="H313" i="19"/>
  <c r="I313" i="19"/>
  <c r="J313" i="19"/>
  <c r="K313" i="19"/>
  <c r="H314" i="19"/>
  <c r="I314" i="19"/>
  <c r="J314" i="19"/>
  <c r="K314" i="19"/>
  <c r="H315" i="19"/>
  <c r="I315" i="19"/>
  <c r="J315" i="19"/>
  <c r="K315" i="19"/>
  <c r="H316" i="19"/>
  <c r="I316" i="19"/>
  <c r="J316" i="19"/>
  <c r="K316" i="19"/>
  <c r="H317" i="19"/>
  <c r="I317" i="19"/>
  <c r="J317" i="19"/>
  <c r="K317" i="19"/>
  <c r="H318" i="19"/>
  <c r="I318" i="19"/>
  <c r="J318" i="19"/>
  <c r="K318" i="19"/>
  <c r="H319" i="19"/>
  <c r="I319" i="19"/>
  <c r="J319" i="19"/>
  <c r="K319" i="19"/>
  <c r="F284" i="19"/>
  <c r="G284" i="19" s="1"/>
  <c r="F285" i="19"/>
  <c r="G285" i="19" s="1"/>
  <c r="F286" i="19"/>
  <c r="G286" i="19" s="1"/>
  <c r="F287" i="19"/>
  <c r="F288" i="19"/>
  <c r="G288" i="19" s="1"/>
  <c r="F289" i="19"/>
  <c r="F290" i="19"/>
  <c r="G290" i="19" s="1"/>
  <c r="F291" i="19"/>
  <c r="G291" i="19" s="1"/>
  <c r="F292" i="19"/>
  <c r="G292" i="19" s="1"/>
  <c r="F293" i="19"/>
  <c r="G293" i="19" s="1"/>
  <c r="F294" i="19"/>
  <c r="G294" i="19" s="1"/>
  <c r="F295" i="19"/>
  <c r="F296" i="19"/>
  <c r="G296" i="19" s="1"/>
  <c r="F297" i="19"/>
  <c r="F298" i="19"/>
  <c r="G298" i="19" s="1"/>
  <c r="F299" i="19"/>
  <c r="G299" i="19" s="1"/>
  <c r="F300" i="19"/>
  <c r="G300" i="19" s="1"/>
  <c r="F301" i="19"/>
  <c r="G301" i="19" s="1"/>
  <c r="F302" i="19"/>
  <c r="G302" i="19" s="1"/>
  <c r="F303" i="19"/>
  <c r="F304" i="19"/>
  <c r="G304" i="19" s="1"/>
  <c r="F305" i="19"/>
  <c r="F306" i="19"/>
  <c r="G306" i="19" s="1"/>
  <c r="F307" i="19"/>
  <c r="G307" i="19" s="1"/>
  <c r="F308" i="19"/>
  <c r="G308" i="19" s="1"/>
  <c r="F309" i="19"/>
  <c r="G309" i="19" s="1"/>
  <c r="F310" i="19"/>
  <c r="G310" i="19" s="1"/>
  <c r="F311" i="19"/>
  <c r="F312" i="19"/>
  <c r="F313" i="19"/>
  <c r="F314" i="19"/>
  <c r="G314" i="19" s="1"/>
  <c r="F315" i="19"/>
  <c r="G315" i="19" s="1"/>
  <c r="F316" i="19"/>
  <c r="G316" i="19" s="1"/>
  <c r="F317" i="19"/>
  <c r="G317" i="19" s="1"/>
  <c r="F318" i="19"/>
  <c r="F319" i="19"/>
  <c r="G319" i="19" s="1"/>
  <c r="G289" i="19"/>
  <c r="G297" i="19"/>
  <c r="G305" i="19"/>
  <c r="G313" i="19"/>
  <c r="G284" i="23"/>
  <c r="H284" i="23"/>
  <c r="I284" i="23"/>
  <c r="G285" i="23"/>
  <c r="H285" i="23"/>
  <c r="I285" i="23"/>
  <c r="G286" i="23"/>
  <c r="H286" i="23"/>
  <c r="I286" i="23"/>
  <c r="G287" i="23"/>
  <c r="H287" i="23"/>
  <c r="I287" i="23"/>
  <c r="G288" i="23"/>
  <c r="H288" i="23"/>
  <c r="I288" i="23"/>
  <c r="G289" i="23"/>
  <c r="H289" i="23"/>
  <c r="I289" i="23"/>
  <c r="G290" i="23"/>
  <c r="H290" i="23"/>
  <c r="I290" i="23"/>
  <c r="G291" i="23"/>
  <c r="H291" i="23"/>
  <c r="I291" i="23"/>
  <c r="G292" i="23"/>
  <c r="H292" i="23"/>
  <c r="I292" i="23"/>
  <c r="G293" i="23"/>
  <c r="H293" i="23"/>
  <c r="I293" i="23"/>
  <c r="G294" i="23"/>
  <c r="H294" i="23"/>
  <c r="I294" i="23"/>
  <c r="G295" i="23"/>
  <c r="H295" i="23"/>
  <c r="I295" i="23"/>
  <c r="G296" i="23"/>
  <c r="H296" i="23"/>
  <c r="I296" i="23"/>
  <c r="G297" i="23"/>
  <c r="H297" i="23"/>
  <c r="I297" i="23"/>
  <c r="G298" i="23"/>
  <c r="H298" i="23"/>
  <c r="I298" i="23"/>
  <c r="G299" i="23"/>
  <c r="H299" i="23"/>
  <c r="I299" i="23"/>
  <c r="G300" i="23"/>
  <c r="H300" i="23"/>
  <c r="I300" i="23"/>
  <c r="G301" i="23"/>
  <c r="H301" i="23"/>
  <c r="I301" i="23"/>
  <c r="G302" i="23"/>
  <c r="H302" i="23"/>
  <c r="I302" i="23"/>
  <c r="G303" i="23"/>
  <c r="H303" i="23"/>
  <c r="I303" i="23"/>
  <c r="G304" i="23"/>
  <c r="H304" i="23"/>
  <c r="I304" i="23"/>
  <c r="G305" i="23"/>
  <c r="H305" i="23"/>
  <c r="I305" i="23"/>
  <c r="G306" i="23"/>
  <c r="H306" i="23"/>
  <c r="I306" i="23"/>
  <c r="G307" i="23"/>
  <c r="H307" i="23"/>
  <c r="I307" i="23"/>
  <c r="G308" i="23"/>
  <c r="H308" i="23"/>
  <c r="I308" i="23"/>
  <c r="G309" i="23"/>
  <c r="H309" i="23"/>
  <c r="I309" i="23"/>
  <c r="G310" i="23"/>
  <c r="H310" i="23"/>
  <c r="I310" i="23"/>
  <c r="G311" i="23"/>
  <c r="H311" i="23"/>
  <c r="I311" i="23"/>
  <c r="G312" i="23"/>
  <c r="H312" i="23"/>
  <c r="I312" i="23"/>
  <c r="G313" i="23"/>
  <c r="H313" i="23"/>
  <c r="I313" i="23"/>
  <c r="G314" i="23"/>
  <c r="H314" i="23"/>
  <c r="I314" i="23"/>
  <c r="G315" i="23"/>
  <c r="H315" i="23"/>
  <c r="I315" i="23"/>
  <c r="G316" i="23"/>
  <c r="H316" i="23"/>
  <c r="I316" i="23"/>
  <c r="G317" i="23"/>
  <c r="H317" i="23"/>
  <c r="I317" i="23"/>
  <c r="G318" i="23"/>
  <c r="H318" i="23"/>
  <c r="I318" i="23"/>
  <c r="G319" i="23"/>
  <c r="H319" i="23"/>
  <c r="I319" i="23"/>
  <c r="E284" i="23"/>
  <c r="F284" i="23" s="1"/>
  <c r="E285" i="23"/>
  <c r="F285" i="23" s="1"/>
  <c r="E286" i="23"/>
  <c r="F286" i="23" s="1"/>
  <c r="E287" i="23"/>
  <c r="F287" i="23" s="1"/>
  <c r="E288" i="23"/>
  <c r="E289" i="23"/>
  <c r="F289" i="23" s="1"/>
  <c r="E290" i="23"/>
  <c r="F290" i="23" s="1"/>
  <c r="E291" i="23"/>
  <c r="E292" i="23"/>
  <c r="F292" i="23" s="1"/>
  <c r="E293" i="23"/>
  <c r="F293" i="23" s="1"/>
  <c r="E294" i="23"/>
  <c r="F294" i="23" s="1"/>
  <c r="E295" i="23"/>
  <c r="F295" i="23" s="1"/>
  <c r="E296" i="23"/>
  <c r="E297" i="23"/>
  <c r="F297" i="23" s="1"/>
  <c r="E298" i="23"/>
  <c r="F298" i="23" s="1"/>
  <c r="E299" i="23"/>
  <c r="F299" i="23" s="1"/>
  <c r="E300" i="23"/>
  <c r="E301" i="23"/>
  <c r="F301" i="23" s="1"/>
  <c r="E302" i="23"/>
  <c r="F302" i="23" s="1"/>
  <c r="E303" i="23"/>
  <c r="F303" i="23" s="1"/>
  <c r="E304" i="23"/>
  <c r="E305" i="23"/>
  <c r="F305" i="23" s="1"/>
  <c r="E306" i="23"/>
  <c r="F306" i="23" s="1"/>
  <c r="E307" i="23"/>
  <c r="E308" i="23"/>
  <c r="E309" i="23"/>
  <c r="F309" i="23" s="1"/>
  <c r="E310" i="23"/>
  <c r="F310" i="23" s="1"/>
  <c r="E311" i="23"/>
  <c r="F311" i="23" s="1"/>
  <c r="E312" i="23"/>
  <c r="E313" i="23"/>
  <c r="F313" i="23" s="1"/>
  <c r="E314" i="23"/>
  <c r="F314" i="23" s="1"/>
  <c r="E315" i="23"/>
  <c r="F315" i="23" s="1"/>
  <c r="E316" i="23"/>
  <c r="F316" i="23" s="1"/>
  <c r="E317" i="23"/>
  <c r="F317" i="23" s="1"/>
  <c r="E318" i="23"/>
  <c r="E319" i="23"/>
  <c r="F319" i="23" s="1"/>
  <c r="F288" i="23"/>
  <c r="F291" i="23"/>
  <c r="F312" i="23"/>
  <c r="F318" i="23"/>
  <c r="L321" i="2" l="1"/>
  <c r="G390" i="24"/>
  <c r="G393" i="24"/>
  <c r="G391" i="24"/>
  <c r="G392" i="24"/>
  <c r="G389" i="24"/>
  <c r="G388" i="24"/>
  <c r="L308" i="20"/>
  <c r="L292" i="20"/>
  <c r="L324" i="15"/>
  <c r="L308" i="15"/>
  <c r="L292" i="15"/>
  <c r="G319" i="15"/>
  <c r="L323" i="14"/>
  <c r="G319" i="12"/>
  <c r="L323" i="17"/>
  <c r="L324" i="19"/>
  <c r="L325" i="16"/>
  <c r="L321" i="16"/>
  <c r="L324" i="2"/>
  <c r="G387" i="24"/>
  <c r="D297" i="24"/>
  <c r="G371" i="24"/>
  <c r="G376" i="24"/>
  <c r="G386" i="24"/>
  <c r="G318" i="19"/>
  <c r="G361" i="24"/>
  <c r="G378" i="24"/>
  <c r="G374" i="24"/>
  <c r="G370" i="24"/>
  <c r="G364" i="24"/>
  <c r="G382" i="24"/>
  <c r="G375" i="24"/>
  <c r="G367" i="24"/>
  <c r="G369" i="24"/>
  <c r="G381" i="24"/>
  <c r="G373" i="24"/>
  <c r="G385" i="24"/>
  <c r="G363" i="24"/>
  <c r="G360" i="24"/>
  <c r="L320" i="2"/>
  <c r="F354" i="24"/>
  <c r="G366" i="24"/>
  <c r="G362" i="24"/>
  <c r="G368" i="24"/>
  <c r="G383" i="24"/>
  <c r="G384" i="24"/>
  <c r="G380" i="24"/>
  <c r="G372" i="24"/>
  <c r="G365" i="24"/>
  <c r="G377" i="24"/>
  <c r="G379" i="24"/>
  <c r="D353" i="24"/>
  <c r="G359" i="24" s="1"/>
  <c r="F359" i="24"/>
  <c r="D350" i="24"/>
  <c r="F356" i="24"/>
  <c r="D352" i="24"/>
  <c r="F358" i="24"/>
  <c r="D349" i="24"/>
  <c r="F355" i="24"/>
  <c r="D351" i="24"/>
  <c r="F357" i="24"/>
  <c r="D289" i="24"/>
  <c r="J324" i="23"/>
  <c r="J323" i="23"/>
  <c r="J325" i="23"/>
  <c r="J320" i="23"/>
  <c r="J322" i="23"/>
  <c r="J321" i="23"/>
  <c r="G314" i="20"/>
  <c r="L320" i="20"/>
  <c r="L319" i="20"/>
  <c r="L311" i="20"/>
  <c r="L303" i="20"/>
  <c r="L295" i="20"/>
  <c r="G286" i="20"/>
  <c r="G305" i="20"/>
  <c r="G318" i="20"/>
  <c r="L324" i="20"/>
  <c r="G317" i="20"/>
  <c r="L323" i="20"/>
  <c r="G316" i="20"/>
  <c r="L322" i="20"/>
  <c r="G315" i="20"/>
  <c r="L321" i="20"/>
  <c r="L321" i="19"/>
  <c r="L325" i="19"/>
  <c r="L323" i="19"/>
  <c r="L318" i="19"/>
  <c r="L320" i="19"/>
  <c r="L322" i="19"/>
  <c r="G318" i="17"/>
  <c r="L317" i="17"/>
  <c r="L309" i="17"/>
  <c r="L300" i="17"/>
  <c r="L293" i="17"/>
  <c r="L320" i="17"/>
  <c r="D312" i="24"/>
  <c r="G316" i="17"/>
  <c r="L322" i="17"/>
  <c r="L325" i="17"/>
  <c r="L321" i="17"/>
  <c r="L323" i="16"/>
  <c r="L324" i="16"/>
  <c r="G317" i="16"/>
  <c r="L320" i="16"/>
  <c r="L322" i="16"/>
  <c r="G302" i="15"/>
  <c r="L307" i="15"/>
  <c r="L291" i="15"/>
  <c r="G318" i="15"/>
  <c r="L323" i="15"/>
  <c r="D310" i="24"/>
  <c r="D302" i="24"/>
  <c r="D294" i="24"/>
  <c r="D286" i="24"/>
  <c r="L322" i="15"/>
  <c r="G314" i="15"/>
  <c r="L320" i="15"/>
  <c r="G315" i="15"/>
  <c r="L321" i="15"/>
  <c r="G286" i="15"/>
  <c r="L318" i="15"/>
  <c r="L310" i="15"/>
  <c r="L294" i="15"/>
  <c r="G303" i="15"/>
  <c r="L321" i="14"/>
  <c r="L308" i="14"/>
  <c r="L300" i="14"/>
  <c r="G319" i="14"/>
  <c r="L320" i="14"/>
  <c r="G316" i="14"/>
  <c r="L322" i="14"/>
  <c r="L324" i="14"/>
  <c r="D311" i="24"/>
  <c r="D303" i="24"/>
  <c r="D295" i="24"/>
  <c r="F336" i="24"/>
  <c r="F331" i="24"/>
  <c r="L322" i="12"/>
  <c r="G314" i="12"/>
  <c r="L320" i="12"/>
  <c r="L323" i="12"/>
  <c r="F347" i="24"/>
  <c r="F334" i="24"/>
  <c r="F332" i="24"/>
  <c r="F326" i="24"/>
  <c r="D325" i="24"/>
  <c r="G326" i="24" s="1"/>
  <c r="L321" i="12"/>
  <c r="L305" i="12"/>
  <c r="L297" i="12"/>
  <c r="L324" i="12"/>
  <c r="F339" i="24"/>
  <c r="G289" i="2"/>
  <c r="G304" i="2"/>
  <c r="G288" i="2"/>
  <c r="F344" i="24"/>
  <c r="G313" i="2"/>
  <c r="G319" i="2"/>
  <c r="F325" i="24"/>
  <c r="G287" i="2"/>
  <c r="D287" i="24"/>
  <c r="D330" i="24"/>
  <c r="F335" i="24"/>
  <c r="F341" i="24"/>
  <c r="F340" i="24"/>
  <c r="F327" i="24"/>
  <c r="F343" i="24"/>
  <c r="F345" i="24"/>
  <c r="F333" i="24"/>
  <c r="D328" i="24"/>
  <c r="G318" i="2"/>
  <c r="D318" i="24"/>
  <c r="G317" i="2"/>
  <c r="D317" i="24"/>
  <c r="G309" i="2"/>
  <c r="D309" i="24"/>
  <c r="G301" i="2"/>
  <c r="D301" i="24"/>
  <c r="G293" i="2"/>
  <c r="D293" i="24"/>
  <c r="G285" i="2"/>
  <c r="D285" i="24"/>
  <c r="F338" i="24"/>
  <c r="F329" i="24"/>
  <c r="F330" i="24"/>
  <c r="F342" i="24"/>
  <c r="D327" i="24"/>
  <c r="G305" i="2"/>
  <c r="G316" i="2"/>
  <c r="L322" i="2"/>
  <c r="G308" i="2"/>
  <c r="D308" i="24"/>
  <c r="G300" i="2"/>
  <c r="G292" i="2"/>
  <c r="G284" i="2"/>
  <c r="L323" i="2"/>
  <c r="F346" i="24"/>
  <c r="F328" i="24"/>
  <c r="G297" i="2"/>
  <c r="G315" i="2"/>
  <c r="G307" i="2"/>
  <c r="G299" i="2"/>
  <c r="G291" i="2"/>
  <c r="F351" i="24"/>
  <c r="F337" i="24"/>
  <c r="D341" i="24"/>
  <c r="G342" i="24" s="1"/>
  <c r="G314" i="2"/>
  <c r="D314" i="24"/>
  <c r="G306" i="2"/>
  <c r="G298" i="2"/>
  <c r="G290" i="2"/>
  <c r="D333" i="24"/>
  <c r="D348" i="24"/>
  <c r="F348" i="24"/>
  <c r="F350" i="24"/>
  <c r="F352" i="24"/>
  <c r="F349" i="24"/>
  <c r="G340" i="24"/>
  <c r="F353" i="24"/>
  <c r="J310" i="23"/>
  <c r="J302" i="23"/>
  <c r="J308" i="23"/>
  <c r="J300" i="23"/>
  <c r="J314" i="23"/>
  <c r="J306" i="23"/>
  <c r="J309" i="23"/>
  <c r="J291" i="23"/>
  <c r="J294" i="23"/>
  <c r="J318" i="23"/>
  <c r="L312" i="20"/>
  <c r="L304" i="20"/>
  <c r="L296" i="20"/>
  <c r="L315" i="20"/>
  <c r="L307" i="20"/>
  <c r="L299" i="20"/>
  <c r="L291" i="20"/>
  <c r="L313" i="20"/>
  <c r="L305" i="20"/>
  <c r="L297" i="20"/>
  <c r="L318" i="20"/>
  <c r="L302" i="20"/>
  <c r="L316" i="20"/>
  <c r="L300" i="20"/>
  <c r="G313" i="20"/>
  <c r="L314" i="20"/>
  <c r="L306" i="20"/>
  <c r="L298" i="20"/>
  <c r="L290" i="20"/>
  <c r="L310" i="20"/>
  <c r="L294" i="20"/>
  <c r="L317" i="20"/>
  <c r="L309" i="20"/>
  <c r="L301" i="20"/>
  <c r="L293" i="20"/>
  <c r="L317" i="15"/>
  <c r="L309" i="15"/>
  <c r="L301" i="15"/>
  <c r="L293" i="15"/>
  <c r="L312" i="15"/>
  <c r="L304" i="15"/>
  <c r="L296" i="15"/>
  <c r="L315" i="15"/>
  <c r="L299" i="15"/>
  <c r="L302" i="15"/>
  <c r="L313" i="15"/>
  <c r="L305" i="15"/>
  <c r="L297" i="15"/>
  <c r="G313" i="15"/>
  <c r="L316" i="15"/>
  <c r="L300" i="15"/>
  <c r="L319" i="15"/>
  <c r="L311" i="15"/>
  <c r="L303" i="15"/>
  <c r="L295" i="15"/>
  <c r="L314" i="15"/>
  <c r="L306" i="15"/>
  <c r="L298" i="15"/>
  <c r="L290" i="15"/>
  <c r="L318" i="14"/>
  <c r="L310" i="14"/>
  <c r="L317" i="14"/>
  <c r="L309" i="14"/>
  <c r="L301" i="14"/>
  <c r="L293" i="14"/>
  <c r="L299" i="14"/>
  <c r="G293" i="14"/>
  <c r="L291" i="14"/>
  <c r="L307" i="14"/>
  <c r="L315" i="14"/>
  <c r="L319" i="14"/>
  <c r="L311" i="14"/>
  <c r="L303" i="14"/>
  <c r="L295" i="14"/>
  <c r="L314" i="12"/>
  <c r="L306" i="12"/>
  <c r="L298" i="12"/>
  <c r="L311" i="12"/>
  <c r="L303" i="12"/>
  <c r="L295" i="12"/>
  <c r="L319" i="12"/>
  <c r="G301" i="12"/>
  <c r="G297" i="12"/>
  <c r="L317" i="12"/>
  <c r="L309" i="12"/>
  <c r="L301" i="12"/>
  <c r="L293" i="12"/>
  <c r="L310" i="12"/>
  <c r="L308" i="12"/>
  <c r="L309" i="16"/>
  <c r="L316" i="16"/>
  <c r="L308" i="16"/>
  <c r="L300" i="16"/>
  <c r="L292" i="16"/>
  <c r="L293" i="16"/>
  <c r="L301" i="16"/>
  <c r="L314" i="16"/>
  <c r="L306" i="16"/>
  <c r="L298" i="16"/>
  <c r="L304" i="16"/>
  <c r="L306" i="17"/>
  <c r="L319" i="17"/>
  <c r="L311" i="17"/>
  <c r="L303" i="17"/>
  <c r="L295" i="17"/>
  <c r="L318" i="17"/>
  <c r="L310" i="17"/>
  <c r="L302" i="17"/>
  <c r="L294" i="17"/>
  <c r="G295" i="17"/>
  <c r="L293" i="2"/>
  <c r="L317" i="2"/>
  <c r="L316" i="2"/>
  <c r="L308" i="2"/>
  <c r="L300" i="2"/>
  <c r="L309" i="2"/>
  <c r="G303" i="2"/>
  <c r="L301" i="2"/>
  <c r="L319" i="18"/>
  <c r="L311" i="18"/>
  <c r="L303" i="18"/>
  <c r="L295" i="18"/>
  <c r="L288" i="18"/>
  <c r="G300" i="18"/>
  <c r="L317" i="18"/>
  <c r="L309" i="18"/>
  <c r="L301" i="18"/>
  <c r="L293" i="18"/>
  <c r="L310" i="18"/>
  <c r="L302" i="18"/>
  <c r="E290" i="24"/>
  <c r="L312" i="19"/>
  <c r="E313" i="24"/>
  <c r="E305" i="24"/>
  <c r="E297" i="24"/>
  <c r="L319" i="19"/>
  <c r="L311" i="19"/>
  <c r="L303" i="19"/>
  <c r="L295" i="19"/>
  <c r="E312" i="24"/>
  <c r="E304" i="24"/>
  <c r="E296" i="24"/>
  <c r="L302" i="19"/>
  <c r="L294" i="19"/>
  <c r="E319" i="24"/>
  <c r="E303" i="24"/>
  <c r="E295" i="24"/>
  <c r="L317" i="19"/>
  <c r="L309" i="19"/>
  <c r="L301" i="19"/>
  <c r="L293" i="19"/>
  <c r="E318" i="24"/>
  <c r="E310" i="24"/>
  <c r="E302" i="24"/>
  <c r="E294" i="24"/>
  <c r="L316" i="19"/>
  <c r="L308" i="19"/>
  <c r="L300" i="19"/>
  <c r="L292" i="19"/>
  <c r="E317" i="24"/>
  <c r="E309" i="24"/>
  <c r="E301" i="24"/>
  <c r="E293" i="24"/>
  <c r="E316" i="24"/>
  <c r="E308" i="24"/>
  <c r="E300" i="24"/>
  <c r="E292" i="24"/>
  <c r="G312" i="19"/>
  <c r="E315" i="24"/>
  <c r="E314" i="24"/>
  <c r="E306" i="24"/>
  <c r="E298" i="24"/>
  <c r="E311" i="24"/>
  <c r="E291" i="24"/>
  <c r="E307" i="24"/>
  <c r="E299" i="24"/>
  <c r="L312" i="14"/>
  <c r="L304" i="14"/>
  <c r="L296" i="14"/>
  <c r="G304" i="14"/>
  <c r="G294" i="14"/>
  <c r="L302" i="14"/>
  <c r="L294" i="14"/>
  <c r="G312" i="14"/>
  <c r="G302" i="14"/>
  <c r="L313" i="14"/>
  <c r="L305" i="14"/>
  <c r="L297" i="14"/>
  <c r="L316" i="14"/>
  <c r="L292" i="14"/>
  <c r="L314" i="14"/>
  <c r="L306" i="14"/>
  <c r="L298" i="14"/>
  <c r="L290" i="14"/>
  <c r="L302" i="12"/>
  <c r="G293" i="12"/>
  <c r="L315" i="12"/>
  <c r="L307" i="12"/>
  <c r="L299" i="12"/>
  <c r="L291" i="12"/>
  <c r="L313" i="12"/>
  <c r="G310" i="12"/>
  <c r="L316" i="12"/>
  <c r="L300" i="12"/>
  <c r="L292" i="12"/>
  <c r="L318" i="12"/>
  <c r="L290" i="12"/>
  <c r="L294" i="12"/>
  <c r="L312" i="12"/>
  <c r="L304" i="12"/>
  <c r="L296" i="12"/>
  <c r="L318" i="16"/>
  <c r="L310" i="16"/>
  <c r="L302" i="16"/>
  <c r="L294" i="16"/>
  <c r="L313" i="16"/>
  <c r="L305" i="16"/>
  <c r="L297" i="16"/>
  <c r="L307" i="16"/>
  <c r="G303" i="16"/>
  <c r="L291" i="16"/>
  <c r="G287" i="16"/>
  <c r="L319" i="16"/>
  <c r="L311" i="16"/>
  <c r="L303" i="16"/>
  <c r="L295" i="16"/>
  <c r="L299" i="16"/>
  <c r="L290" i="16"/>
  <c r="L317" i="16"/>
  <c r="L315" i="16"/>
  <c r="L312" i="16"/>
  <c r="L296" i="16"/>
  <c r="L307" i="17"/>
  <c r="L291" i="17"/>
  <c r="L315" i="17"/>
  <c r="L299" i="17"/>
  <c r="G303" i="17"/>
  <c r="L313" i="17"/>
  <c r="L305" i="17"/>
  <c r="L297" i="17"/>
  <c r="L316" i="17"/>
  <c r="L292" i="17"/>
  <c r="G311" i="17"/>
  <c r="G300" i="17"/>
  <c r="G287" i="17"/>
  <c r="L314" i="17"/>
  <c r="L298" i="17"/>
  <c r="L290" i="17"/>
  <c r="L308" i="17"/>
  <c r="L301" i="17"/>
  <c r="L312" i="17"/>
  <c r="L304" i="17"/>
  <c r="L296" i="17"/>
  <c r="G302" i="2"/>
  <c r="L315" i="2"/>
  <c r="L307" i="2"/>
  <c r="L299" i="2"/>
  <c r="L291" i="2"/>
  <c r="L302" i="2"/>
  <c r="L294" i="2"/>
  <c r="L313" i="2"/>
  <c r="L305" i="2"/>
  <c r="L297" i="2"/>
  <c r="L318" i="2"/>
  <c r="L310" i="2"/>
  <c r="G310" i="2"/>
  <c r="G294" i="2"/>
  <c r="L292" i="2"/>
  <c r="L311" i="2"/>
  <c r="L303" i="2"/>
  <c r="L295" i="2"/>
  <c r="L314" i="2"/>
  <c r="L306" i="2"/>
  <c r="L298" i="2"/>
  <c r="L290" i="2"/>
  <c r="L319" i="2"/>
  <c r="G286" i="2"/>
  <c r="L312" i="2"/>
  <c r="L304" i="2"/>
  <c r="L296" i="2"/>
  <c r="G311" i="18"/>
  <c r="L313" i="18"/>
  <c r="L305" i="18"/>
  <c r="L297" i="18"/>
  <c r="G310" i="18"/>
  <c r="L316" i="18"/>
  <c r="L308" i="18"/>
  <c r="L300" i="18"/>
  <c r="L292" i="18"/>
  <c r="L284" i="18"/>
  <c r="L291" i="18"/>
  <c r="L315" i="18"/>
  <c r="L318" i="18"/>
  <c r="G308" i="18"/>
  <c r="L290" i="18"/>
  <c r="G303" i="18"/>
  <c r="L307" i="18"/>
  <c r="L299" i="18"/>
  <c r="L294" i="18"/>
  <c r="G287" i="18"/>
  <c r="G295" i="18"/>
  <c r="L312" i="18"/>
  <c r="L304" i="18"/>
  <c r="L296" i="18"/>
  <c r="L307" i="19"/>
  <c r="L299" i="19"/>
  <c r="L310" i="19"/>
  <c r="L291" i="19"/>
  <c r="L313" i="19"/>
  <c r="L305" i="19"/>
  <c r="L297" i="19"/>
  <c r="G303" i="19"/>
  <c r="G287" i="19"/>
  <c r="L314" i="19"/>
  <c r="L306" i="19"/>
  <c r="L298" i="19"/>
  <c r="L290" i="19"/>
  <c r="G295" i="19"/>
  <c r="L315" i="19"/>
  <c r="G311" i="19"/>
  <c r="L304" i="19"/>
  <c r="L296" i="19"/>
  <c r="F300" i="23"/>
  <c r="J311" i="23"/>
  <c r="J303" i="23"/>
  <c r="J315" i="23"/>
  <c r="J301" i="23"/>
  <c r="F308" i="23"/>
  <c r="F296" i="23"/>
  <c r="J317" i="23"/>
  <c r="J307" i="23"/>
  <c r="J297" i="23"/>
  <c r="F304" i="23"/>
  <c r="J316" i="23"/>
  <c r="J312" i="23"/>
  <c r="J304" i="23"/>
  <c r="J298" i="23"/>
  <c r="J296" i="23"/>
  <c r="J292" i="23"/>
  <c r="J290" i="23"/>
  <c r="J319" i="23"/>
  <c r="J313" i="23"/>
  <c r="J305" i="23"/>
  <c r="J295" i="23"/>
  <c r="J293" i="23"/>
  <c r="F307" i="23"/>
  <c r="J299" i="23"/>
  <c r="E289" i="24"/>
  <c r="I283" i="23"/>
  <c r="H283" i="23"/>
  <c r="G283" i="23"/>
  <c r="I282" i="23"/>
  <c r="H282" i="23"/>
  <c r="G282" i="23"/>
  <c r="I281" i="23"/>
  <c r="H281" i="23"/>
  <c r="G281" i="23"/>
  <c r="I280" i="23"/>
  <c r="H280" i="23"/>
  <c r="G280" i="23"/>
  <c r="I279" i="23"/>
  <c r="H279" i="23"/>
  <c r="G279" i="23"/>
  <c r="I278" i="23"/>
  <c r="H278" i="23"/>
  <c r="G278" i="23"/>
  <c r="I277" i="23"/>
  <c r="H277" i="23"/>
  <c r="G277" i="23"/>
  <c r="I276" i="23"/>
  <c r="H276" i="23"/>
  <c r="G276" i="23"/>
  <c r="I275" i="23"/>
  <c r="H275" i="23"/>
  <c r="G275" i="23"/>
  <c r="I274" i="23"/>
  <c r="H274" i="23"/>
  <c r="G274" i="23"/>
  <c r="I273" i="23"/>
  <c r="H273" i="23"/>
  <c r="G273" i="23"/>
  <c r="I272" i="23"/>
  <c r="H272" i="23"/>
  <c r="G272" i="23"/>
  <c r="I271" i="23"/>
  <c r="H271" i="23"/>
  <c r="G271" i="23"/>
  <c r="I270" i="23"/>
  <c r="H270" i="23"/>
  <c r="G270" i="23"/>
  <c r="I269" i="23"/>
  <c r="H269" i="23"/>
  <c r="G269" i="23"/>
  <c r="E269" i="23"/>
  <c r="F269" i="23" s="1"/>
  <c r="E270" i="23"/>
  <c r="F270" i="23" s="1"/>
  <c r="E271" i="23"/>
  <c r="F271" i="23" s="1"/>
  <c r="E272" i="23"/>
  <c r="F272" i="23" s="1"/>
  <c r="E273" i="23"/>
  <c r="E274" i="23"/>
  <c r="F274" i="23" s="1"/>
  <c r="E275" i="23"/>
  <c r="F275" i="23" s="1"/>
  <c r="E276" i="23"/>
  <c r="F276" i="23" s="1"/>
  <c r="E277" i="23"/>
  <c r="F277" i="23" s="1"/>
  <c r="E278" i="23"/>
  <c r="F278" i="23" s="1"/>
  <c r="E279" i="23"/>
  <c r="E280" i="23"/>
  <c r="F280" i="23" s="1"/>
  <c r="E281" i="23"/>
  <c r="F281" i="23" s="1"/>
  <c r="E282" i="23"/>
  <c r="F282" i="23" s="1"/>
  <c r="E283" i="23"/>
  <c r="J289" i="23" s="1"/>
  <c r="G270" i="21"/>
  <c r="G271" i="21"/>
  <c r="G275" i="21"/>
  <c r="G278" i="21"/>
  <c r="G279" i="21"/>
  <c r="G283" i="21"/>
  <c r="G269" i="21"/>
  <c r="G272" i="21"/>
  <c r="G273" i="21"/>
  <c r="G274" i="21"/>
  <c r="G276" i="21"/>
  <c r="G277" i="21"/>
  <c r="G280" i="21"/>
  <c r="G281" i="21"/>
  <c r="G282" i="21"/>
  <c r="H269" i="20"/>
  <c r="I269" i="20"/>
  <c r="J269" i="20"/>
  <c r="K269" i="20"/>
  <c r="H270" i="20"/>
  <c r="I270" i="20"/>
  <c r="J270" i="20"/>
  <c r="K270" i="20"/>
  <c r="H271" i="20"/>
  <c r="I271" i="20"/>
  <c r="J271" i="20"/>
  <c r="K271" i="20"/>
  <c r="H272" i="20"/>
  <c r="I272" i="20"/>
  <c r="J272" i="20"/>
  <c r="K272" i="20"/>
  <c r="H273" i="20"/>
  <c r="I273" i="20"/>
  <c r="J273" i="20"/>
  <c r="K273" i="20"/>
  <c r="H274" i="20"/>
  <c r="I274" i="20"/>
  <c r="J274" i="20"/>
  <c r="K274" i="20"/>
  <c r="H275" i="20"/>
  <c r="I275" i="20"/>
  <c r="J275" i="20"/>
  <c r="K275" i="20"/>
  <c r="H276" i="20"/>
  <c r="I276" i="20"/>
  <c r="J276" i="20"/>
  <c r="K276" i="20"/>
  <c r="H277" i="20"/>
  <c r="I277" i="20"/>
  <c r="J277" i="20"/>
  <c r="K277" i="20"/>
  <c r="H278" i="20"/>
  <c r="I278" i="20"/>
  <c r="J278" i="20"/>
  <c r="K278" i="20"/>
  <c r="H279" i="20"/>
  <c r="I279" i="20"/>
  <c r="J279" i="20"/>
  <c r="K279" i="20"/>
  <c r="H280" i="20"/>
  <c r="I280" i="20"/>
  <c r="J280" i="20"/>
  <c r="K280" i="20"/>
  <c r="H281" i="20"/>
  <c r="I281" i="20"/>
  <c r="J281" i="20"/>
  <c r="K281" i="20"/>
  <c r="H282" i="20"/>
  <c r="I282" i="20"/>
  <c r="J282" i="20"/>
  <c r="K282" i="20"/>
  <c r="H283" i="20"/>
  <c r="I283" i="20"/>
  <c r="J283" i="20"/>
  <c r="K283" i="20"/>
  <c r="F269" i="20"/>
  <c r="F270" i="20"/>
  <c r="G270" i="20" s="1"/>
  <c r="F271" i="20"/>
  <c r="F272" i="20"/>
  <c r="G272" i="20" s="1"/>
  <c r="F273" i="20"/>
  <c r="G273" i="20" s="1"/>
  <c r="F274" i="20"/>
  <c r="G274" i="20" s="1"/>
  <c r="F275" i="20"/>
  <c r="F276" i="20"/>
  <c r="F277" i="20"/>
  <c r="F278" i="20"/>
  <c r="F279" i="20"/>
  <c r="F280" i="20"/>
  <c r="G280" i="20" s="1"/>
  <c r="F281" i="20"/>
  <c r="F282" i="20"/>
  <c r="F283" i="20"/>
  <c r="L289" i="20" s="1"/>
  <c r="G275" i="20"/>
  <c r="H269" i="18"/>
  <c r="I269" i="18"/>
  <c r="J269" i="18"/>
  <c r="K269" i="18"/>
  <c r="H270" i="18"/>
  <c r="I270" i="18"/>
  <c r="J270" i="18"/>
  <c r="K270" i="18"/>
  <c r="H271" i="18"/>
  <c r="I271" i="18"/>
  <c r="J271" i="18"/>
  <c r="K271" i="18"/>
  <c r="H272" i="18"/>
  <c r="I272" i="18"/>
  <c r="J272" i="18"/>
  <c r="K272" i="18"/>
  <c r="H273" i="18"/>
  <c r="I273" i="18"/>
  <c r="J273" i="18"/>
  <c r="K273" i="18"/>
  <c r="H274" i="18"/>
  <c r="I274" i="18"/>
  <c r="J274" i="18"/>
  <c r="K274" i="18"/>
  <c r="H275" i="18"/>
  <c r="I275" i="18"/>
  <c r="J275" i="18"/>
  <c r="K275" i="18"/>
  <c r="H276" i="18"/>
  <c r="I276" i="18"/>
  <c r="J276" i="18"/>
  <c r="K276" i="18"/>
  <c r="H277" i="18"/>
  <c r="I277" i="18"/>
  <c r="J277" i="18"/>
  <c r="K277" i="18"/>
  <c r="H278" i="18"/>
  <c r="I278" i="18"/>
  <c r="J278" i="18"/>
  <c r="K278" i="18"/>
  <c r="H279" i="18"/>
  <c r="I279" i="18"/>
  <c r="J279" i="18"/>
  <c r="K279" i="18"/>
  <c r="H280" i="18"/>
  <c r="I280" i="18"/>
  <c r="J280" i="18"/>
  <c r="K280" i="18"/>
  <c r="H281" i="18"/>
  <c r="I281" i="18"/>
  <c r="J281" i="18"/>
  <c r="K281" i="18"/>
  <c r="H282" i="18"/>
  <c r="I282" i="18"/>
  <c r="J282" i="18"/>
  <c r="K282" i="18"/>
  <c r="H283" i="18"/>
  <c r="I283" i="18"/>
  <c r="J283" i="18"/>
  <c r="K283" i="18"/>
  <c r="G269" i="18"/>
  <c r="G270" i="18"/>
  <c r="G273" i="18"/>
  <c r="G274" i="18"/>
  <c r="G275" i="18"/>
  <c r="G276" i="18"/>
  <c r="G277" i="18"/>
  <c r="G278" i="18"/>
  <c r="L285" i="18"/>
  <c r="G280" i="18"/>
  <c r="G281" i="18"/>
  <c r="G282" i="18"/>
  <c r="G283" i="18"/>
  <c r="G272" i="18"/>
  <c r="G279" i="18"/>
  <c r="H269" i="17"/>
  <c r="I269" i="17"/>
  <c r="J269" i="17"/>
  <c r="K269" i="17"/>
  <c r="H270" i="17"/>
  <c r="I270" i="17"/>
  <c r="J270" i="17"/>
  <c r="K270" i="17"/>
  <c r="H271" i="17"/>
  <c r="I271" i="17"/>
  <c r="J271" i="17"/>
  <c r="K271" i="17"/>
  <c r="H272" i="17"/>
  <c r="I272" i="17"/>
  <c r="J272" i="17"/>
  <c r="K272" i="17"/>
  <c r="H273" i="17"/>
  <c r="I273" i="17"/>
  <c r="J273" i="17"/>
  <c r="K273" i="17"/>
  <c r="H274" i="17"/>
  <c r="I274" i="17"/>
  <c r="J274" i="17"/>
  <c r="K274" i="17"/>
  <c r="H275" i="17"/>
  <c r="I275" i="17"/>
  <c r="J275" i="17"/>
  <c r="K275" i="17"/>
  <c r="H276" i="17"/>
  <c r="I276" i="17"/>
  <c r="J276" i="17"/>
  <c r="K276" i="17"/>
  <c r="H277" i="17"/>
  <c r="I277" i="17"/>
  <c r="J277" i="17"/>
  <c r="K277" i="17"/>
  <c r="H278" i="17"/>
  <c r="I278" i="17"/>
  <c r="J278" i="17"/>
  <c r="K278" i="17"/>
  <c r="H279" i="17"/>
  <c r="I279" i="17"/>
  <c r="J279" i="17"/>
  <c r="K279" i="17"/>
  <c r="H280" i="17"/>
  <c r="I280" i="17"/>
  <c r="J280" i="17"/>
  <c r="K280" i="17"/>
  <c r="H281" i="17"/>
  <c r="I281" i="17"/>
  <c r="J281" i="17"/>
  <c r="K281" i="17"/>
  <c r="H282" i="17"/>
  <c r="I282" i="17"/>
  <c r="J282" i="17"/>
  <c r="K282" i="17"/>
  <c r="H283" i="17"/>
  <c r="I283" i="17"/>
  <c r="J283" i="17"/>
  <c r="K283" i="17"/>
  <c r="F269" i="17"/>
  <c r="G269" i="17" s="1"/>
  <c r="F270" i="17"/>
  <c r="G270" i="17" s="1"/>
  <c r="F271" i="17"/>
  <c r="G271" i="17" s="1"/>
  <c r="F272" i="17"/>
  <c r="G272" i="17" s="1"/>
  <c r="F273" i="17"/>
  <c r="G273" i="17" s="1"/>
  <c r="F274" i="17"/>
  <c r="G274" i="17" s="1"/>
  <c r="F275" i="17"/>
  <c r="G275" i="17" s="1"/>
  <c r="F276" i="17"/>
  <c r="G276" i="17" s="1"/>
  <c r="F277" i="17"/>
  <c r="G277" i="17" s="1"/>
  <c r="F278" i="17"/>
  <c r="G278" i="17" s="1"/>
  <c r="F279" i="17"/>
  <c r="G279" i="17" s="1"/>
  <c r="F280" i="17"/>
  <c r="F281" i="17"/>
  <c r="G281" i="17" s="1"/>
  <c r="F282" i="17"/>
  <c r="G282" i="17" s="1"/>
  <c r="F283" i="17"/>
  <c r="G283" i="17" s="1"/>
  <c r="H269" i="16"/>
  <c r="I269" i="16"/>
  <c r="J269" i="16"/>
  <c r="K269" i="16"/>
  <c r="H270" i="16"/>
  <c r="I270" i="16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J276" i="16"/>
  <c r="K276" i="16"/>
  <c r="H277" i="16"/>
  <c r="I277" i="16"/>
  <c r="J277" i="16"/>
  <c r="K277" i="16"/>
  <c r="H278" i="16"/>
  <c r="I278" i="16"/>
  <c r="J278" i="16"/>
  <c r="K278" i="16"/>
  <c r="H279" i="16"/>
  <c r="I279" i="16"/>
  <c r="J279" i="16"/>
  <c r="K279" i="16"/>
  <c r="H280" i="16"/>
  <c r="I280" i="16"/>
  <c r="J280" i="16"/>
  <c r="K280" i="16"/>
  <c r="H281" i="16"/>
  <c r="I281" i="16"/>
  <c r="J281" i="16"/>
  <c r="K281" i="16"/>
  <c r="H282" i="16"/>
  <c r="I282" i="16"/>
  <c r="J282" i="16"/>
  <c r="K282" i="16"/>
  <c r="H283" i="16"/>
  <c r="I283" i="16"/>
  <c r="J283" i="16"/>
  <c r="K283" i="16"/>
  <c r="F269" i="16"/>
  <c r="G269" i="16" s="1"/>
  <c r="F270" i="16"/>
  <c r="G270" i="16" s="1"/>
  <c r="F271" i="16"/>
  <c r="G271" i="16" s="1"/>
  <c r="F272" i="16"/>
  <c r="F273" i="16"/>
  <c r="G273" i="16" s="1"/>
  <c r="F274" i="16"/>
  <c r="G274" i="16" s="1"/>
  <c r="F275" i="16"/>
  <c r="G275" i="16" s="1"/>
  <c r="F276" i="16"/>
  <c r="G276" i="16" s="1"/>
  <c r="F277" i="16"/>
  <c r="G277" i="16" s="1"/>
  <c r="F278" i="16"/>
  <c r="G278" i="16" s="1"/>
  <c r="F279" i="16"/>
  <c r="G279" i="16" s="1"/>
  <c r="F280" i="16"/>
  <c r="G280" i="16" s="1"/>
  <c r="F281" i="16"/>
  <c r="G281" i="16" s="1"/>
  <c r="F282" i="16"/>
  <c r="G282" i="16" s="1"/>
  <c r="F283" i="16"/>
  <c r="G283" i="16" s="1"/>
  <c r="H269" i="15"/>
  <c r="I269" i="15"/>
  <c r="J269" i="15"/>
  <c r="K269" i="15"/>
  <c r="H270" i="15"/>
  <c r="I270" i="15"/>
  <c r="J270" i="15"/>
  <c r="K270" i="15"/>
  <c r="H271" i="15"/>
  <c r="I271" i="15"/>
  <c r="J271" i="15"/>
  <c r="K271" i="15"/>
  <c r="H272" i="15"/>
  <c r="I272" i="15"/>
  <c r="J272" i="15"/>
  <c r="K272" i="15"/>
  <c r="H273" i="15"/>
  <c r="I273" i="15"/>
  <c r="J273" i="15"/>
  <c r="K273" i="15"/>
  <c r="H274" i="15"/>
  <c r="I274" i="15"/>
  <c r="J274" i="15"/>
  <c r="K274" i="15"/>
  <c r="H275" i="15"/>
  <c r="I275" i="15"/>
  <c r="J275" i="15"/>
  <c r="K275" i="15"/>
  <c r="H276" i="15"/>
  <c r="I276" i="15"/>
  <c r="J276" i="15"/>
  <c r="K276" i="15"/>
  <c r="H277" i="15"/>
  <c r="I277" i="15"/>
  <c r="J277" i="15"/>
  <c r="K277" i="15"/>
  <c r="H278" i="15"/>
  <c r="I278" i="15"/>
  <c r="J278" i="15"/>
  <c r="K278" i="15"/>
  <c r="H279" i="15"/>
  <c r="I279" i="15"/>
  <c r="J279" i="15"/>
  <c r="K279" i="15"/>
  <c r="H280" i="15"/>
  <c r="I280" i="15"/>
  <c r="J280" i="15"/>
  <c r="K280" i="15"/>
  <c r="H281" i="15"/>
  <c r="I281" i="15"/>
  <c r="J281" i="15"/>
  <c r="K281" i="15"/>
  <c r="H282" i="15"/>
  <c r="I282" i="15"/>
  <c r="J282" i="15"/>
  <c r="K282" i="15"/>
  <c r="H283" i="15"/>
  <c r="I283" i="15"/>
  <c r="J283" i="15"/>
  <c r="K283" i="15"/>
  <c r="F269" i="15"/>
  <c r="G269" i="15" s="1"/>
  <c r="F270" i="15"/>
  <c r="G270" i="15" s="1"/>
  <c r="F271" i="15"/>
  <c r="G271" i="15" s="1"/>
  <c r="F272" i="15"/>
  <c r="F273" i="15"/>
  <c r="G273" i="15" s="1"/>
  <c r="F274" i="15"/>
  <c r="G274" i="15" s="1"/>
  <c r="F275" i="15"/>
  <c r="G275" i="15" s="1"/>
  <c r="F276" i="15"/>
  <c r="G276" i="15" s="1"/>
  <c r="F277" i="15"/>
  <c r="G277" i="15" s="1"/>
  <c r="F278" i="15"/>
  <c r="F279" i="15"/>
  <c r="G279" i="15" s="1"/>
  <c r="F280" i="15"/>
  <c r="F281" i="15"/>
  <c r="F282" i="15"/>
  <c r="F283" i="15"/>
  <c r="H269" i="14"/>
  <c r="I269" i="14"/>
  <c r="J269" i="14"/>
  <c r="K269" i="14"/>
  <c r="H270" i="14"/>
  <c r="I270" i="14"/>
  <c r="J270" i="14"/>
  <c r="K270" i="14"/>
  <c r="H271" i="14"/>
  <c r="I271" i="14"/>
  <c r="J271" i="14"/>
  <c r="K271" i="14"/>
  <c r="H272" i="14"/>
  <c r="I272" i="14"/>
  <c r="J272" i="14"/>
  <c r="K272" i="14"/>
  <c r="H273" i="14"/>
  <c r="I273" i="14"/>
  <c r="J273" i="14"/>
  <c r="K273" i="14"/>
  <c r="H274" i="14"/>
  <c r="I274" i="14"/>
  <c r="J274" i="14"/>
  <c r="K274" i="14"/>
  <c r="H275" i="14"/>
  <c r="I275" i="14"/>
  <c r="J275" i="14"/>
  <c r="K275" i="14"/>
  <c r="H276" i="14"/>
  <c r="I276" i="14"/>
  <c r="J276" i="14"/>
  <c r="K276" i="14"/>
  <c r="H277" i="14"/>
  <c r="I277" i="14"/>
  <c r="J277" i="14"/>
  <c r="K277" i="14"/>
  <c r="H278" i="14"/>
  <c r="I278" i="14"/>
  <c r="J278" i="14"/>
  <c r="K278" i="14"/>
  <c r="H279" i="14"/>
  <c r="I279" i="14"/>
  <c r="J279" i="14"/>
  <c r="K279" i="14"/>
  <c r="H280" i="14"/>
  <c r="I280" i="14"/>
  <c r="J280" i="14"/>
  <c r="K280" i="14"/>
  <c r="H281" i="14"/>
  <c r="I281" i="14"/>
  <c r="J281" i="14"/>
  <c r="K281" i="14"/>
  <c r="H282" i="14"/>
  <c r="I282" i="14"/>
  <c r="J282" i="14"/>
  <c r="K282" i="14"/>
  <c r="H283" i="14"/>
  <c r="I283" i="14"/>
  <c r="J283" i="14"/>
  <c r="K283" i="14"/>
  <c r="F269" i="14"/>
  <c r="F270" i="14"/>
  <c r="G270" i="14" s="1"/>
  <c r="F271" i="14"/>
  <c r="G271" i="14" s="1"/>
  <c r="F272" i="14"/>
  <c r="F273" i="14"/>
  <c r="F274" i="14"/>
  <c r="G274" i="14" s="1"/>
  <c r="F275" i="14"/>
  <c r="G275" i="14" s="1"/>
  <c r="F276" i="14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H269" i="12"/>
  <c r="I269" i="12"/>
  <c r="J269" i="12"/>
  <c r="K269" i="12"/>
  <c r="H270" i="12"/>
  <c r="I270" i="12"/>
  <c r="J270" i="12"/>
  <c r="K270" i="12"/>
  <c r="H271" i="12"/>
  <c r="I271" i="12"/>
  <c r="J271" i="12"/>
  <c r="K271" i="12"/>
  <c r="H272" i="12"/>
  <c r="I272" i="12"/>
  <c r="J272" i="12"/>
  <c r="K272" i="12"/>
  <c r="H273" i="12"/>
  <c r="I273" i="12"/>
  <c r="J273" i="12"/>
  <c r="K273" i="12"/>
  <c r="H274" i="12"/>
  <c r="I274" i="12"/>
  <c r="J274" i="12"/>
  <c r="K274" i="12"/>
  <c r="H275" i="12"/>
  <c r="I275" i="12"/>
  <c r="J275" i="12"/>
  <c r="K275" i="12"/>
  <c r="H276" i="12"/>
  <c r="I276" i="12"/>
  <c r="J276" i="12"/>
  <c r="K276" i="12"/>
  <c r="H277" i="12"/>
  <c r="I277" i="12"/>
  <c r="J277" i="12"/>
  <c r="K277" i="12"/>
  <c r="H278" i="12"/>
  <c r="I278" i="12"/>
  <c r="J278" i="12"/>
  <c r="K278" i="12"/>
  <c r="H279" i="12"/>
  <c r="I279" i="12"/>
  <c r="J279" i="12"/>
  <c r="K279" i="12"/>
  <c r="H280" i="12"/>
  <c r="I280" i="12"/>
  <c r="J280" i="12"/>
  <c r="K280" i="12"/>
  <c r="H281" i="12"/>
  <c r="I281" i="12"/>
  <c r="J281" i="12"/>
  <c r="K281" i="12"/>
  <c r="H282" i="12"/>
  <c r="I282" i="12"/>
  <c r="J282" i="12"/>
  <c r="K282" i="12"/>
  <c r="H283" i="12"/>
  <c r="I283" i="12"/>
  <c r="J283" i="12"/>
  <c r="K283" i="12"/>
  <c r="F269" i="12"/>
  <c r="G269" i="12" s="1"/>
  <c r="F270" i="12"/>
  <c r="G270" i="12" s="1"/>
  <c r="F271" i="12"/>
  <c r="G271" i="12" s="1"/>
  <c r="F272" i="12"/>
  <c r="G272" i="12" s="1"/>
  <c r="F273" i="12"/>
  <c r="G273" i="12" s="1"/>
  <c r="F274" i="12"/>
  <c r="G274" i="12" s="1"/>
  <c r="F275" i="12"/>
  <c r="G275" i="12" s="1"/>
  <c r="F276" i="12"/>
  <c r="G276" i="12" s="1"/>
  <c r="F277" i="12"/>
  <c r="G277" i="12" s="1"/>
  <c r="F278" i="12"/>
  <c r="G278" i="12" s="1"/>
  <c r="F279" i="12"/>
  <c r="G279" i="12" s="1"/>
  <c r="F280" i="12"/>
  <c r="G280" i="12" s="1"/>
  <c r="F281" i="12"/>
  <c r="G281" i="12" s="1"/>
  <c r="F282" i="12"/>
  <c r="G282" i="12" s="1"/>
  <c r="F283" i="12"/>
  <c r="G283" i="12" s="1"/>
  <c r="H269" i="2"/>
  <c r="I269" i="2"/>
  <c r="J269" i="2"/>
  <c r="K269" i="2"/>
  <c r="H270" i="2"/>
  <c r="I270" i="2"/>
  <c r="J270" i="2"/>
  <c r="K270" i="2"/>
  <c r="H271" i="2"/>
  <c r="I271" i="2"/>
  <c r="J271" i="2"/>
  <c r="K271" i="2"/>
  <c r="H272" i="2"/>
  <c r="I272" i="2"/>
  <c r="J272" i="2"/>
  <c r="K272" i="2"/>
  <c r="H273" i="2"/>
  <c r="I273" i="2"/>
  <c r="J273" i="2"/>
  <c r="K273" i="2"/>
  <c r="H274" i="2"/>
  <c r="I274" i="2"/>
  <c r="J274" i="2"/>
  <c r="K274" i="2"/>
  <c r="H275" i="2"/>
  <c r="I275" i="2"/>
  <c r="J275" i="2"/>
  <c r="K275" i="2"/>
  <c r="H276" i="2"/>
  <c r="I276" i="2"/>
  <c r="J276" i="2"/>
  <c r="K276" i="2"/>
  <c r="H277" i="2"/>
  <c r="I277" i="2"/>
  <c r="J277" i="2"/>
  <c r="K277" i="2"/>
  <c r="H278" i="2"/>
  <c r="I278" i="2"/>
  <c r="J278" i="2"/>
  <c r="K278" i="2"/>
  <c r="H279" i="2"/>
  <c r="I279" i="2"/>
  <c r="J279" i="2"/>
  <c r="K279" i="2"/>
  <c r="H280" i="2"/>
  <c r="I280" i="2"/>
  <c r="J280" i="2"/>
  <c r="K280" i="2"/>
  <c r="H281" i="2"/>
  <c r="I281" i="2"/>
  <c r="J281" i="2"/>
  <c r="K281" i="2"/>
  <c r="H282" i="2"/>
  <c r="I282" i="2"/>
  <c r="J282" i="2"/>
  <c r="K282" i="2"/>
  <c r="H283" i="2"/>
  <c r="I283" i="2"/>
  <c r="J283" i="2"/>
  <c r="K283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H269" i="19"/>
  <c r="I269" i="19"/>
  <c r="J269" i="19"/>
  <c r="K269" i="19"/>
  <c r="H270" i="19"/>
  <c r="I270" i="19"/>
  <c r="J270" i="19"/>
  <c r="K270" i="19"/>
  <c r="H271" i="19"/>
  <c r="I271" i="19"/>
  <c r="J271" i="19"/>
  <c r="K271" i="19"/>
  <c r="H272" i="19"/>
  <c r="I272" i="19"/>
  <c r="J272" i="19"/>
  <c r="K272" i="19"/>
  <c r="H273" i="19"/>
  <c r="I273" i="19"/>
  <c r="J273" i="19"/>
  <c r="K273" i="19"/>
  <c r="H274" i="19"/>
  <c r="I274" i="19"/>
  <c r="J274" i="19"/>
  <c r="K274" i="19"/>
  <c r="H275" i="19"/>
  <c r="I275" i="19"/>
  <c r="J275" i="19"/>
  <c r="K275" i="19"/>
  <c r="H276" i="19"/>
  <c r="I276" i="19"/>
  <c r="J276" i="19"/>
  <c r="K276" i="19"/>
  <c r="H277" i="19"/>
  <c r="I277" i="19"/>
  <c r="J277" i="19"/>
  <c r="K277" i="19"/>
  <c r="H278" i="19"/>
  <c r="I278" i="19"/>
  <c r="J278" i="19"/>
  <c r="K278" i="19"/>
  <c r="H279" i="19"/>
  <c r="I279" i="19"/>
  <c r="J279" i="19"/>
  <c r="K279" i="19"/>
  <c r="H280" i="19"/>
  <c r="I280" i="19"/>
  <c r="J280" i="19"/>
  <c r="K280" i="19"/>
  <c r="H281" i="19"/>
  <c r="I281" i="19"/>
  <c r="J281" i="19"/>
  <c r="K281" i="19"/>
  <c r="H282" i="19"/>
  <c r="I282" i="19"/>
  <c r="J282" i="19"/>
  <c r="K282" i="19"/>
  <c r="H283" i="19"/>
  <c r="I283" i="19"/>
  <c r="J283" i="19"/>
  <c r="K283" i="19"/>
  <c r="F269" i="19"/>
  <c r="G269" i="19" s="1"/>
  <c r="F270" i="19"/>
  <c r="G270" i="19" s="1"/>
  <c r="F271" i="19"/>
  <c r="G271" i="19" s="1"/>
  <c r="F272" i="19"/>
  <c r="G272" i="19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F280" i="19"/>
  <c r="G280" i="19" s="1"/>
  <c r="F281" i="19"/>
  <c r="G281" i="19" s="1"/>
  <c r="F282" i="19"/>
  <c r="G282" i="19" s="1"/>
  <c r="F283" i="19"/>
  <c r="G283" i="19" s="1"/>
  <c r="G283" i="20" l="1"/>
  <c r="L284" i="17"/>
  <c r="L288" i="17"/>
  <c r="G356" i="24"/>
  <c r="G355" i="24"/>
  <c r="G332" i="24"/>
  <c r="G358" i="24"/>
  <c r="G357" i="24"/>
  <c r="G353" i="24"/>
  <c r="G354" i="24"/>
  <c r="J285" i="23"/>
  <c r="F279" i="23"/>
  <c r="L287" i="20"/>
  <c r="L285" i="20"/>
  <c r="L277" i="20"/>
  <c r="L285" i="19"/>
  <c r="L289" i="19"/>
  <c r="L288" i="19"/>
  <c r="G329" i="24"/>
  <c r="G336" i="24"/>
  <c r="F322" i="24"/>
  <c r="G328" i="24"/>
  <c r="G331" i="24"/>
  <c r="G330" i="24"/>
  <c r="G343" i="24"/>
  <c r="L289" i="14"/>
  <c r="G345" i="24"/>
  <c r="G344" i="24"/>
  <c r="G346" i="24"/>
  <c r="G333" i="24"/>
  <c r="F321" i="24"/>
  <c r="G349" i="24"/>
  <c r="G337" i="24"/>
  <c r="G350" i="24"/>
  <c r="G347" i="24"/>
  <c r="G348" i="24"/>
  <c r="D272" i="24"/>
  <c r="G352" i="24"/>
  <c r="G334" i="24"/>
  <c r="G341" i="24"/>
  <c r="G277" i="2"/>
  <c r="G283" i="2"/>
  <c r="G282" i="2"/>
  <c r="G274" i="2"/>
  <c r="G335" i="24"/>
  <c r="G338" i="24"/>
  <c r="F324" i="24"/>
  <c r="G281" i="2"/>
  <c r="D319" i="24"/>
  <c r="G325" i="24" s="1"/>
  <c r="G280" i="2"/>
  <c r="L277" i="2"/>
  <c r="D271" i="24"/>
  <c r="G327" i="24"/>
  <c r="G275" i="2"/>
  <c r="D275" i="24"/>
  <c r="G273" i="2"/>
  <c r="G279" i="2"/>
  <c r="G278" i="2"/>
  <c r="G270" i="2"/>
  <c r="D315" i="24"/>
  <c r="F320" i="24"/>
  <c r="G269" i="2"/>
  <c r="G276" i="2"/>
  <c r="D316" i="24"/>
  <c r="G339" i="24"/>
  <c r="F323" i="24"/>
  <c r="G351" i="24"/>
  <c r="J284" i="23"/>
  <c r="J288" i="23"/>
  <c r="J286" i="23"/>
  <c r="J287" i="23"/>
  <c r="F283" i="23"/>
  <c r="L275" i="20"/>
  <c r="G278" i="20"/>
  <c r="L284" i="20"/>
  <c r="G281" i="20"/>
  <c r="G282" i="20"/>
  <c r="L288" i="20"/>
  <c r="L279" i="20"/>
  <c r="G279" i="20"/>
  <c r="L286" i="20"/>
  <c r="L278" i="20"/>
  <c r="L283" i="20"/>
  <c r="G271" i="20"/>
  <c r="L282" i="20"/>
  <c r="G282" i="15"/>
  <c r="L288" i="15"/>
  <c r="G281" i="15"/>
  <c r="L287" i="15"/>
  <c r="L278" i="15"/>
  <c r="G280" i="15"/>
  <c r="L286" i="15"/>
  <c r="L285" i="15"/>
  <c r="G278" i="15"/>
  <c r="L284" i="15"/>
  <c r="L281" i="15"/>
  <c r="G283" i="15"/>
  <c r="L289" i="15"/>
  <c r="L286" i="14"/>
  <c r="L288" i="14"/>
  <c r="L287" i="14"/>
  <c r="L284" i="14"/>
  <c r="L285" i="14"/>
  <c r="L287" i="12"/>
  <c r="L289" i="12"/>
  <c r="L285" i="12"/>
  <c r="L286" i="12"/>
  <c r="L288" i="12"/>
  <c r="L284" i="12"/>
  <c r="L289" i="16"/>
  <c r="L285" i="16"/>
  <c r="L287" i="16"/>
  <c r="L288" i="16"/>
  <c r="L286" i="16"/>
  <c r="L284" i="16"/>
  <c r="G280" i="17"/>
  <c r="L287" i="17"/>
  <c r="L289" i="17"/>
  <c r="L286" i="17"/>
  <c r="L285" i="17"/>
  <c r="L278" i="2"/>
  <c r="L286" i="2"/>
  <c r="L288" i="2"/>
  <c r="L287" i="2"/>
  <c r="F311" i="24"/>
  <c r="F299" i="24"/>
  <c r="L285" i="2"/>
  <c r="L289" i="2"/>
  <c r="F314" i="24"/>
  <c r="F291" i="24"/>
  <c r="L284" i="2"/>
  <c r="E284" i="24"/>
  <c r="L286" i="18"/>
  <c r="L287" i="18"/>
  <c r="L289" i="18"/>
  <c r="F317" i="24"/>
  <c r="F292" i="24"/>
  <c r="F309" i="24"/>
  <c r="F305" i="24"/>
  <c r="D299" i="24"/>
  <c r="L286" i="19"/>
  <c r="F294" i="24"/>
  <c r="D288" i="24"/>
  <c r="F319" i="24"/>
  <c r="D313" i="24"/>
  <c r="F312" i="24"/>
  <c r="D306" i="24"/>
  <c r="F313" i="24"/>
  <c r="D307" i="24"/>
  <c r="G279" i="19"/>
  <c r="E286" i="24"/>
  <c r="L287" i="19"/>
  <c r="F316" i="24"/>
  <c r="F302" i="24"/>
  <c r="D296" i="24"/>
  <c r="F304" i="24"/>
  <c r="D298" i="24"/>
  <c r="F307" i="24"/>
  <c r="L284" i="19"/>
  <c r="F318" i="24"/>
  <c r="F310" i="24"/>
  <c r="D304" i="24"/>
  <c r="F290" i="24"/>
  <c r="D284" i="24"/>
  <c r="F298" i="24"/>
  <c r="D292" i="24"/>
  <c r="F306" i="24"/>
  <c r="D300" i="24"/>
  <c r="F293" i="24"/>
  <c r="F300" i="24"/>
  <c r="F295" i="24"/>
  <c r="D305" i="24"/>
  <c r="F315" i="24"/>
  <c r="F308" i="24"/>
  <c r="F301" i="24"/>
  <c r="F303" i="24"/>
  <c r="F296" i="24"/>
  <c r="D290" i="24"/>
  <c r="F297" i="24"/>
  <c r="D291" i="24"/>
  <c r="E288" i="24"/>
  <c r="E287" i="24"/>
  <c r="E285" i="24"/>
  <c r="G277" i="20"/>
  <c r="L281" i="20"/>
  <c r="G276" i="20"/>
  <c r="L276" i="20"/>
  <c r="G269" i="20"/>
  <c r="L280" i="20"/>
  <c r="L276" i="15"/>
  <c r="L279" i="15"/>
  <c r="L282" i="15"/>
  <c r="L283" i="15"/>
  <c r="L275" i="15"/>
  <c r="L277" i="15"/>
  <c r="G272" i="15"/>
  <c r="L280" i="15"/>
  <c r="L278" i="16"/>
  <c r="L278" i="17"/>
  <c r="L277" i="17"/>
  <c r="G272" i="2"/>
  <c r="G271" i="2"/>
  <c r="E276" i="24"/>
  <c r="E277" i="24"/>
  <c r="E275" i="24"/>
  <c r="E282" i="24"/>
  <c r="E281" i="24"/>
  <c r="E280" i="24"/>
  <c r="L277" i="19"/>
  <c r="E279" i="24"/>
  <c r="E278" i="24"/>
  <c r="J279" i="23"/>
  <c r="E283" i="24"/>
  <c r="J282" i="23"/>
  <c r="J278" i="23"/>
  <c r="F273" i="23"/>
  <c r="J276" i="23"/>
  <c r="J280" i="23"/>
  <c r="J275" i="23"/>
  <c r="J277" i="23"/>
  <c r="J281" i="23"/>
  <c r="J283" i="23"/>
  <c r="L281" i="18"/>
  <c r="L276" i="18"/>
  <c r="L279" i="18"/>
  <c r="L282" i="18"/>
  <c r="L280" i="18"/>
  <c r="L277" i="18"/>
  <c r="G271" i="18"/>
  <c r="L283" i="18"/>
  <c r="L275" i="18"/>
  <c r="L278" i="18"/>
  <c r="L279" i="17"/>
  <c r="L282" i="17"/>
  <c r="L276" i="17"/>
  <c r="L280" i="17"/>
  <c r="L283" i="17"/>
  <c r="L275" i="17"/>
  <c r="L281" i="17"/>
  <c r="L282" i="16"/>
  <c r="L277" i="16"/>
  <c r="G272" i="16"/>
  <c r="L280" i="16"/>
  <c r="L276" i="16"/>
  <c r="L279" i="16"/>
  <c r="L283" i="16"/>
  <c r="L275" i="16"/>
  <c r="L281" i="16"/>
  <c r="L282" i="14"/>
  <c r="L276" i="14"/>
  <c r="G276" i="14"/>
  <c r="L278" i="14"/>
  <c r="L277" i="14"/>
  <c r="G273" i="14"/>
  <c r="L279" i="14"/>
  <c r="G272" i="14"/>
  <c r="L280" i="14"/>
  <c r="G269" i="14"/>
  <c r="L283" i="14"/>
  <c r="L275" i="14"/>
  <c r="L281" i="14"/>
  <c r="L279" i="12"/>
  <c r="L276" i="12"/>
  <c r="L282" i="12"/>
  <c r="L277" i="12"/>
  <c r="L280" i="12"/>
  <c r="L283" i="12"/>
  <c r="L275" i="12"/>
  <c r="L278" i="12"/>
  <c r="L281" i="12"/>
  <c r="L276" i="2"/>
  <c r="L279" i="2"/>
  <c r="L282" i="2"/>
  <c r="L280" i="2"/>
  <c r="L283" i="2"/>
  <c r="L275" i="2"/>
  <c r="L281" i="2"/>
  <c r="L279" i="19"/>
  <c r="L282" i="19"/>
  <c r="L276" i="19"/>
  <c r="L280" i="19"/>
  <c r="L283" i="19"/>
  <c r="L275" i="19"/>
  <c r="L278" i="19"/>
  <c r="L281" i="19"/>
  <c r="E274" i="24"/>
  <c r="H258" i="20"/>
  <c r="I258" i="20"/>
  <c r="J258" i="20"/>
  <c r="K258" i="20"/>
  <c r="H259" i="20"/>
  <c r="I259" i="20"/>
  <c r="J259" i="20"/>
  <c r="K259" i="20"/>
  <c r="H260" i="20"/>
  <c r="I260" i="20"/>
  <c r="J260" i="20"/>
  <c r="K260" i="20"/>
  <c r="H261" i="20"/>
  <c r="I261" i="20"/>
  <c r="J261" i="20"/>
  <c r="K261" i="20"/>
  <c r="H262" i="20"/>
  <c r="I262" i="20"/>
  <c r="J262" i="20"/>
  <c r="K262" i="20"/>
  <c r="H263" i="20"/>
  <c r="I263" i="20"/>
  <c r="J263" i="20"/>
  <c r="K263" i="20"/>
  <c r="H264" i="20"/>
  <c r="I264" i="20"/>
  <c r="J264" i="20"/>
  <c r="K264" i="20"/>
  <c r="H265" i="20"/>
  <c r="I265" i="20"/>
  <c r="J265" i="20"/>
  <c r="K265" i="20"/>
  <c r="H266" i="20"/>
  <c r="I266" i="20"/>
  <c r="J266" i="20"/>
  <c r="K266" i="20"/>
  <c r="H267" i="20"/>
  <c r="I267" i="20"/>
  <c r="J267" i="20"/>
  <c r="K267" i="20"/>
  <c r="H268" i="20"/>
  <c r="I268" i="20"/>
  <c r="J268" i="20"/>
  <c r="K268" i="20"/>
  <c r="F258" i="20"/>
  <c r="G258" i="20" s="1"/>
  <c r="F259" i="20"/>
  <c r="G259" i="20" s="1"/>
  <c r="F260" i="20"/>
  <c r="G260" i="20" s="1"/>
  <c r="F261" i="20"/>
  <c r="G261" i="20" s="1"/>
  <c r="F262" i="20"/>
  <c r="G262" i="20" s="1"/>
  <c r="F263" i="20"/>
  <c r="F264" i="20"/>
  <c r="F265" i="20"/>
  <c r="F266" i="20"/>
  <c r="F267" i="20"/>
  <c r="F268" i="20"/>
  <c r="H258" i="15"/>
  <c r="I258" i="15"/>
  <c r="J258" i="15"/>
  <c r="K258" i="15"/>
  <c r="H259" i="15"/>
  <c r="I259" i="15"/>
  <c r="J259" i="15"/>
  <c r="K259" i="15"/>
  <c r="H260" i="15"/>
  <c r="I260" i="15"/>
  <c r="J260" i="15"/>
  <c r="K260" i="15"/>
  <c r="H261" i="15"/>
  <c r="I261" i="15"/>
  <c r="J261" i="15"/>
  <c r="K261" i="15"/>
  <c r="H262" i="15"/>
  <c r="I262" i="15"/>
  <c r="J262" i="15"/>
  <c r="K262" i="15"/>
  <c r="H263" i="15"/>
  <c r="I263" i="15"/>
  <c r="J263" i="15"/>
  <c r="K263" i="15"/>
  <c r="H264" i="15"/>
  <c r="I264" i="15"/>
  <c r="J264" i="15"/>
  <c r="K264" i="15"/>
  <c r="H265" i="15"/>
  <c r="I265" i="15"/>
  <c r="J265" i="15"/>
  <c r="K265" i="15"/>
  <c r="H266" i="15"/>
  <c r="I266" i="15"/>
  <c r="J266" i="15"/>
  <c r="K266" i="15"/>
  <c r="H267" i="15"/>
  <c r="I267" i="15"/>
  <c r="J267" i="15"/>
  <c r="K267" i="15"/>
  <c r="H268" i="15"/>
  <c r="I268" i="15"/>
  <c r="J268" i="15"/>
  <c r="K268" i="15"/>
  <c r="F258" i="15"/>
  <c r="G258" i="15" s="1"/>
  <c r="F259" i="15"/>
  <c r="G259" i="15" s="1"/>
  <c r="F260" i="15"/>
  <c r="G260" i="15" s="1"/>
  <c r="F261" i="15"/>
  <c r="F262" i="15"/>
  <c r="G262" i="15" s="1"/>
  <c r="F263" i="15"/>
  <c r="F264" i="15"/>
  <c r="F265" i="15"/>
  <c r="F266" i="15"/>
  <c r="F267" i="15"/>
  <c r="F268" i="15"/>
  <c r="G261" i="15"/>
  <c r="G250" i="18"/>
  <c r="H250" i="18"/>
  <c r="I250" i="18"/>
  <c r="J250" i="18"/>
  <c r="K250" i="18"/>
  <c r="G251" i="18"/>
  <c r="H251" i="18"/>
  <c r="I251" i="18"/>
  <c r="J251" i="18"/>
  <c r="K251" i="18"/>
  <c r="G252" i="18"/>
  <c r="H252" i="18"/>
  <c r="I252" i="18"/>
  <c r="J252" i="18"/>
  <c r="K252" i="18"/>
  <c r="G253" i="18"/>
  <c r="H253" i="18"/>
  <c r="I253" i="18"/>
  <c r="J253" i="18"/>
  <c r="K253" i="18"/>
  <c r="G254" i="18"/>
  <c r="H254" i="18"/>
  <c r="I254" i="18"/>
  <c r="J254" i="18"/>
  <c r="K254" i="18"/>
  <c r="G255" i="18"/>
  <c r="H255" i="18"/>
  <c r="I255" i="18"/>
  <c r="J255" i="18"/>
  <c r="K255" i="18"/>
  <c r="G256" i="18"/>
  <c r="H256" i="18"/>
  <c r="I256" i="18"/>
  <c r="J256" i="18"/>
  <c r="K256" i="18"/>
  <c r="G257" i="18"/>
  <c r="H257" i="18"/>
  <c r="I257" i="18"/>
  <c r="J257" i="18"/>
  <c r="K257" i="18"/>
  <c r="G258" i="18"/>
  <c r="H258" i="18"/>
  <c r="I258" i="18"/>
  <c r="J258" i="18"/>
  <c r="K258" i="18"/>
  <c r="G259" i="18"/>
  <c r="H259" i="18"/>
  <c r="I259" i="18"/>
  <c r="J259" i="18"/>
  <c r="K259" i="18"/>
  <c r="G260" i="18"/>
  <c r="H260" i="18"/>
  <c r="I260" i="18"/>
  <c r="J260" i="18"/>
  <c r="K260" i="18"/>
  <c r="G261" i="18"/>
  <c r="H261" i="18"/>
  <c r="I261" i="18"/>
  <c r="J261" i="18"/>
  <c r="K261" i="18"/>
  <c r="G262" i="18"/>
  <c r="H262" i="18"/>
  <c r="I262" i="18"/>
  <c r="J262" i="18"/>
  <c r="K262" i="18"/>
  <c r="H263" i="18"/>
  <c r="I263" i="18"/>
  <c r="J263" i="18"/>
  <c r="K263" i="18"/>
  <c r="H264" i="18"/>
  <c r="I264" i="18"/>
  <c r="J264" i="18"/>
  <c r="K264" i="18"/>
  <c r="G265" i="18"/>
  <c r="H265" i="18"/>
  <c r="I265" i="18"/>
  <c r="J265" i="18"/>
  <c r="K265" i="18"/>
  <c r="G266" i="18"/>
  <c r="H266" i="18"/>
  <c r="I266" i="18"/>
  <c r="J266" i="18"/>
  <c r="K266" i="18"/>
  <c r="G267" i="18"/>
  <c r="H267" i="18"/>
  <c r="I267" i="18"/>
  <c r="J267" i="18"/>
  <c r="K267" i="18"/>
  <c r="G268" i="18"/>
  <c r="H268" i="18"/>
  <c r="I268" i="18"/>
  <c r="J268" i="18"/>
  <c r="K268" i="18"/>
  <c r="G321" i="24" l="1"/>
  <c r="G322" i="24"/>
  <c r="G324" i="24"/>
  <c r="G323" i="24"/>
  <c r="G318" i="24"/>
  <c r="G320" i="24"/>
  <c r="G298" i="24"/>
  <c r="G294" i="24"/>
  <c r="G313" i="24"/>
  <c r="G297" i="24"/>
  <c r="G303" i="24"/>
  <c r="G296" i="24"/>
  <c r="G315" i="24"/>
  <c r="G310" i="24"/>
  <c r="G290" i="24"/>
  <c r="G307" i="24"/>
  <c r="G309" i="24"/>
  <c r="G308" i="24"/>
  <c r="G302" i="24"/>
  <c r="G301" i="24"/>
  <c r="G300" i="24"/>
  <c r="G305" i="24"/>
  <c r="G312" i="24"/>
  <c r="G306" i="24"/>
  <c r="G291" i="24"/>
  <c r="G319" i="24"/>
  <c r="G317" i="24"/>
  <c r="G316" i="24"/>
  <c r="G295" i="24"/>
  <c r="G311" i="24"/>
  <c r="G304" i="24"/>
  <c r="G293" i="24"/>
  <c r="G292" i="24"/>
  <c r="G299" i="24"/>
  <c r="G314" i="24"/>
  <c r="D280" i="24"/>
  <c r="F286" i="24"/>
  <c r="D283" i="24"/>
  <c r="G289" i="24" s="1"/>
  <c r="F289" i="24"/>
  <c r="D281" i="24"/>
  <c r="F287" i="24"/>
  <c r="D278" i="24"/>
  <c r="F284" i="24"/>
  <c r="D282" i="24"/>
  <c r="F288" i="24"/>
  <c r="D279" i="24"/>
  <c r="F285" i="24"/>
  <c r="G268" i="20"/>
  <c r="L274" i="20"/>
  <c r="G267" i="20"/>
  <c r="L273" i="20"/>
  <c r="G266" i="20"/>
  <c r="L272" i="20"/>
  <c r="G265" i="20"/>
  <c r="L271" i="20"/>
  <c r="G264" i="20"/>
  <c r="L270" i="20"/>
  <c r="G263" i="20"/>
  <c r="L269" i="20"/>
  <c r="G268" i="15"/>
  <c r="L274" i="15"/>
  <c r="G267" i="15"/>
  <c r="L273" i="15"/>
  <c r="G266" i="15"/>
  <c r="L272" i="15"/>
  <c r="G265" i="15"/>
  <c r="L271" i="15"/>
  <c r="G264" i="15"/>
  <c r="L270" i="15"/>
  <c r="G263" i="15"/>
  <c r="L269" i="15"/>
  <c r="L274" i="18"/>
  <c r="G264" i="18"/>
  <c r="L270" i="18"/>
  <c r="L272" i="18"/>
  <c r="G263" i="18"/>
  <c r="L269" i="18"/>
  <c r="L271" i="18"/>
  <c r="L273" i="18"/>
  <c r="E273" i="24"/>
  <c r="E272" i="24"/>
  <c r="F277" i="24"/>
  <c r="E271" i="24"/>
  <c r="F283" i="24"/>
  <c r="E270" i="24"/>
  <c r="F281" i="24"/>
  <c r="E269" i="24"/>
  <c r="D277" i="24"/>
  <c r="F275" i="24"/>
  <c r="D269" i="24"/>
  <c r="F278" i="24"/>
  <c r="D270" i="24"/>
  <c r="F276" i="24"/>
  <c r="D273" i="24"/>
  <c r="F279" i="24"/>
  <c r="D276" i="24"/>
  <c r="F282" i="24"/>
  <c r="F280" i="24"/>
  <c r="D274" i="24"/>
  <c r="L267" i="20"/>
  <c r="L268" i="20"/>
  <c r="L265" i="20"/>
  <c r="L264" i="20"/>
  <c r="L266" i="20"/>
  <c r="L266" i="18"/>
  <c r="L258" i="18"/>
  <c r="L265" i="18"/>
  <c r="L267" i="15"/>
  <c r="L264" i="15"/>
  <c r="L265" i="15"/>
  <c r="L268" i="15"/>
  <c r="L266" i="15"/>
  <c r="E268" i="24"/>
  <c r="E267" i="24"/>
  <c r="E266" i="24"/>
  <c r="E265" i="24"/>
  <c r="E264" i="24"/>
  <c r="L257" i="18"/>
  <c r="L259" i="18"/>
  <c r="L268" i="18"/>
  <c r="L260" i="18"/>
  <c r="L262" i="18"/>
  <c r="L267" i="18"/>
  <c r="L261" i="18"/>
  <c r="L263" i="18"/>
  <c r="L264" i="18"/>
  <c r="L256" i="18"/>
  <c r="G258" i="23"/>
  <c r="H258" i="23"/>
  <c r="I258" i="23"/>
  <c r="G259" i="23"/>
  <c r="H259" i="23"/>
  <c r="I259" i="23"/>
  <c r="G260" i="23"/>
  <c r="H260" i="23"/>
  <c r="I260" i="23"/>
  <c r="G261" i="23"/>
  <c r="H261" i="23"/>
  <c r="I261" i="23"/>
  <c r="G262" i="23"/>
  <c r="H262" i="23"/>
  <c r="I262" i="23"/>
  <c r="G263" i="23"/>
  <c r="H263" i="23"/>
  <c r="I263" i="23"/>
  <c r="G264" i="23"/>
  <c r="H264" i="23"/>
  <c r="I264" i="23"/>
  <c r="G265" i="23"/>
  <c r="H265" i="23"/>
  <c r="I265" i="23"/>
  <c r="G266" i="23"/>
  <c r="H266" i="23"/>
  <c r="I266" i="23"/>
  <c r="G267" i="23"/>
  <c r="H267" i="23"/>
  <c r="I267" i="23"/>
  <c r="G268" i="23"/>
  <c r="H268" i="23"/>
  <c r="I268" i="23"/>
  <c r="E258" i="23"/>
  <c r="F258" i="23" s="1"/>
  <c r="E259" i="23"/>
  <c r="F259" i="23" s="1"/>
  <c r="E260" i="23"/>
  <c r="F260" i="23" s="1"/>
  <c r="E261" i="23"/>
  <c r="F261" i="23" s="1"/>
  <c r="E262" i="23"/>
  <c r="F262" i="23" s="1"/>
  <c r="E263" i="23"/>
  <c r="E264" i="23"/>
  <c r="F264" i="23" s="1"/>
  <c r="E265" i="23"/>
  <c r="E266" i="23"/>
  <c r="E267" i="23"/>
  <c r="E268" i="23"/>
  <c r="G258" i="21"/>
  <c r="G259" i="21"/>
  <c r="G261" i="21"/>
  <c r="G262" i="21"/>
  <c r="G263" i="21"/>
  <c r="G264" i="21"/>
  <c r="G260" i="21"/>
  <c r="G265" i="21"/>
  <c r="G266" i="21"/>
  <c r="G267" i="21"/>
  <c r="G268" i="21"/>
  <c r="H258" i="19"/>
  <c r="I258" i="19"/>
  <c r="J258" i="19"/>
  <c r="K258" i="19"/>
  <c r="H259" i="19"/>
  <c r="I259" i="19"/>
  <c r="J259" i="19"/>
  <c r="K259" i="19"/>
  <c r="H260" i="19"/>
  <c r="I260" i="19"/>
  <c r="J260" i="19"/>
  <c r="K260" i="19"/>
  <c r="H261" i="19"/>
  <c r="I261" i="19"/>
  <c r="J261" i="19"/>
  <c r="K261" i="19"/>
  <c r="H262" i="19"/>
  <c r="I262" i="19"/>
  <c r="J262" i="19"/>
  <c r="K262" i="19"/>
  <c r="H263" i="19"/>
  <c r="I263" i="19"/>
  <c r="J263" i="19"/>
  <c r="K263" i="19"/>
  <c r="H264" i="19"/>
  <c r="I264" i="19"/>
  <c r="J264" i="19"/>
  <c r="K264" i="19"/>
  <c r="H265" i="19"/>
  <c r="I265" i="19"/>
  <c r="J265" i="19"/>
  <c r="K265" i="19"/>
  <c r="H266" i="19"/>
  <c r="I266" i="19"/>
  <c r="J266" i="19"/>
  <c r="K266" i="19"/>
  <c r="H267" i="19"/>
  <c r="I267" i="19"/>
  <c r="J267" i="19"/>
  <c r="K267" i="19"/>
  <c r="H268" i="19"/>
  <c r="I268" i="19"/>
  <c r="J268" i="19"/>
  <c r="K268" i="19"/>
  <c r="F258" i="19"/>
  <c r="F259" i="19"/>
  <c r="F260" i="19"/>
  <c r="F261" i="19"/>
  <c r="G261" i="19" s="1"/>
  <c r="F262" i="19"/>
  <c r="F263" i="19"/>
  <c r="F264" i="19"/>
  <c r="F265" i="19"/>
  <c r="F266" i="19"/>
  <c r="F267" i="19"/>
  <c r="F268" i="19"/>
  <c r="L274" i="19" s="1"/>
  <c r="H258" i="17"/>
  <c r="I258" i="17"/>
  <c r="J258" i="17"/>
  <c r="K258" i="17"/>
  <c r="H259" i="17"/>
  <c r="I259" i="17"/>
  <c r="J259" i="17"/>
  <c r="K259" i="17"/>
  <c r="H260" i="17"/>
  <c r="I260" i="17"/>
  <c r="J260" i="17"/>
  <c r="K260" i="17"/>
  <c r="H261" i="17"/>
  <c r="I261" i="17"/>
  <c r="J261" i="17"/>
  <c r="K261" i="17"/>
  <c r="H262" i="17"/>
  <c r="I262" i="17"/>
  <c r="J262" i="17"/>
  <c r="K262" i="17"/>
  <c r="H263" i="17"/>
  <c r="I263" i="17"/>
  <c r="J263" i="17"/>
  <c r="K263" i="17"/>
  <c r="H264" i="17"/>
  <c r="I264" i="17"/>
  <c r="J264" i="17"/>
  <c r="K264" i="17"/>
  <c r="H265" i="17"/>
  <c r="I265" i="17"/>
  <c r="J265" i="17"/>
  <c r="K265" i="17"/>
  <c r="H266" i="17"/>
  <c r="I266" i="17"/>
  <c r="J266" i="17"/>
  <c r="K266" i="17"/>
  <c r="H267" i="17"/>
  <c r="I267" i="17"/>
  <c r="J267" i="17"/>
  <c r="K267" i="17"/>
  <c r="H268" i="17"/>
  <c r="I268" i="17"/>
  <c r="J268" i="17"/>
  <c r="K268" i="17"/>
  <c r="F258" i="17"/>
  <c r="G258" i="17" s="1"/>
  <c r="F259" i="17"/>
  <c r="F260" i="17"/>
  <c r="G260" i="17" s="1"/>
  <c r="F261" i="17"/>
  <c r="G261" i="17" s="1"/>
  <c r="F262" i="17"/>
  <c r="G262" i="17" s="1"/>
  <c r="F263" i="17"/>
  <c r="F264" i="17"/>
  <c r="F265" i="17"/>
  <c r="F266" i="17"/>
  <c r="F267" i="17"/>
  <c r="F268" i="17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F258" i="16"/>
  <c r="G258" i="16" s="1"/>
  <c r="F259" i="16"/>
  <c r="G259" i="16" s="1"/>
  <c r="F260" i="16"/>
  <c r="G260" i="16" s="1"/>
  <c r="F261" i="16"/>
  <c r="G261" i="16" s="1"/>
  <c r="F262" i="16"/>
  <c r="G262" i="16" s="1"/>
  <c r="F263" i="16"/>
  <c r="F264" i="16"/>
  <c r="F265" i="16"/>
  <c r="F266" i="16"/>
  <c r="F267" i="16"/>
  <c r="F268" i="16"/>
  <c r="H258" i="14"/>
  <c r="I258" i="14"/>
  <c r="J258" i="14"/>
  <c r="K258" i="14"/>
  <c r="H259" i="14"/>
  <c r="I259" i="14"/>
  <c r="J259" i="14"/>
  <c r="K259" i="14"/>
  <c r="H260" i="14"/>
  <c r="I260" i="14"/>
  <c r="J260" i="14"/>
  <c r="K260" i="14"/>
  <c r="H261" i="14"/>
  <c r="I261" i="14"/>
  <c r="J261" i="14"/>
  <c r="K261" i="14"/>
  <c r="H262" i="14"/>
  <c r="I262" i="14"/>
  <c r="J262" i="14"/>
  <c r="K262" i="14"/>
  <c r="H263" i="14"/>
  <c r="I263" i="14"/>
  <c r="J263" i="14"/>
  <c r="K263" i="14"/>
  <c r="H264" i="14"/>
  <c r="I264" i="14"/>
  <c r="J264" i="14"/>
  <c r="K264" i="14"/>
  <c r="H265" i="14"/>
  <c r="I265" i="14"/>
  <c r="J265" i="14"/>
  <c r="K265" i="14"/>
  <c r="H266" i="14"/>
  <c r="I266" i="14"/>
  <c r="J266" i="14"/>
  <c r="K266" i="14"/>
  <c r="H267" i="14"/>
  <c r="I267" i="14"/>
  <c r="J267" i="14"/>
  <c r="K267" i="14"/>
  <c r="H268" i="14"/>
  <c r="I268" i="14"/>
  <c r="J268" i="14"/>
  <c r="K268" i="14"/>
  <c r="F258" i="14"/>
  <c r="F259" i="14"/>
  <c r="G259" i="14" s="1"/>
  <c r="F260" i="14"/>
  <c r="G260" i="14" s="1"/>
  <c r="F261" i="14"/>
  <c r="G261" i="14" s="1"/>
  <c r="F262" i="14"/>
  <c r="F263" i="14"/>
  <c r="F264" i="14"/>
  <c r="F265" i="14"/>
  <c r="F266" i="14"/>
  <c r="F267" i="14"/>
  <c r="F268" i="14"/>
  <c r="H258" i="12"/>
  <c r="I258" i="12"/>
  <c r="J258" i="12"/>
  <c r="K258" i="12"/>
  <c r="H259" i="12"/>
  <c r="I259" i="12"/>
  <c r="J259" i="12"/>
  <c r="K259" i="12"/>
  <c r="H260" i="12"/>
  <c r="I260" i="12"/>
  <c r="J260" i="12"/>
  <c r="K260" i="12"/>
  <c r="H261" i="12"/>
  <c r="I261" i="12"/>
  <c r="J261" i="12"/>
  <c r="K261" i="12"/>
  <c r="H262" i="12"/>
  <c r="I262" i="12"/>
  <c r="J262" i="12"/>
  <c r="K262" i="12"/>
  <c r="H263" i="12"/>
  <c r="I263" i="12"/>
  <c r="J263" i="12"/>
  <c r="K263" i="12"/>
  <c r="H264" i="12"/>
  <c r="I264" i="12"/>
  <c r="J264" i="12"/>
  <c r="K264" i="12"/>
  <c r="H265" i="12"/>
  <c r="I265" i="12"/>
  <c r="J265" i="12"/>
  <c r="K265" i="12"/>
  <c r="H266" i="12"/>
  <c r="I266" i="12"/>
  <c r="J266" i="12"/>
  <c r="K266" i="12"/>
  <c r="H267" i="12"/>
  <c r="I267" i="12"/>
  <c r="J267" i="12"/>
  <c r="K267" i="12"/>
  <c r="H268" i="12"/>
  <c r="I268" i="12"/>
  <c r="J268" i="12"/>
  <c r="K268" i="12"/>
  <c r="F258" i="12"/>
  <c r="G258" i="12" s="1"/>
  <c r="F259" i="12"/>
  <c r="G259" i="12" s="1"/>
  <c r="F260" i="12"/>
  <c r="G260" i="12" s="1"/>
  <c r="F261" i="12"/>
  <c r="G261" i="12" s="1"/>
  <c r="F262" i="12"/>
  <c r="G262" i="12" s="1"/>
  <c r="F263" i="12"/>
  <c r="F264" i="12"/>
  <c r="F265" i="12"/>
  <c r="F266" i="12"/>
  <c r="F267" i="12"/>
  <c r="F268" i="12"/>
  <c r="H258" i="2"/>
  <c r="I258" i="2"/>
  <c r="J258" i="2"/>
  <c r="K258" i="2"/>
  <c r="H259" i="2"/>
  <c r="I259" i="2"/>
  <c r="J259" i="2"/>
  <c r="K259" i="2"/>
  <c r="H260" i="2"/>
  <c r="I260" i="2"/>
  <c r="J260" i="2"/>
  <c r="K260" i="2"/>
  <c r="H261" i="2"/>
  <c r="I261" i="2"/>
  <c r="J261" i="2"/>
  <c r="K261" i="2"/>
  <c r="H262" i="2"/>
  <c r="I262" i="2"/>
  <c r="J262" i="2"/>
  <c r="K262" i="2"/>
  <c r="H263" i="2"/>
  <c r="I263" i="2"/>
  <c r="J263" i="2"/>
  <c r="K263" i="2"/>
  <c r="H264" i="2"/>
  <c r="I264" i="2"/>
  <c r="J264" i="2"/>
  <c r="K264" i="2"/>
  <c r="H265" i="2"/>
  <c r="I265" i="2"/>
  <c r="J265" i="2"/>
  <c r="K265" i="2"/>
  <c r="H266" i="2"/>
  <c r="I266" i="2"/>
  <c r="J266" i="2"/>
  <c r="K266" i="2"/>
  <c r="H267" i="2"/>
  <c r="I267" i="2"/>
  <c r="J267" i="2"/>
  <c r="K267" i="2"/>
  <c r="H268" i="2"/>
  <c r="I268" i="2"/>
  <c r="J268" i="2"/>
  <c r="K268" i="2"/>
  <c r="F258" i="2"/>
  <c r="F259" i="2"/>
  <c r="F260" i="2"/>
  <c r="F261" i="2"/>
  <c r="F262" i="2"/>
  <c r="F263" i="2"/>
  <c r="F264" i="2"/>
  <c r="F265" i="2"/>
  <c r="F266" i="2"/>
  <c r="F267" i="2"/>
  <c r="F268" i="2"/>
  <c r="L271" i="19" l="1"/>
  <c r="G262" i="2"/>
  <c r="G259" i="2"/>
  <c r="G258" i="2"/>
  <c r="G261" i="2"/>
  <c r="L270" i="17"/>
  <c r="G288" i="24"/>
  <c r="G286" i="24"/>
  <c r="G282" i="24"/>
  <c r="G283" i="24"/>
  <c r="G285" i="24"/>
  <c r="G284" i="24"/>
  <c r="G287" i="24"/>
  <c r="G268" i="12"/>
  <c r="L274" i="12"/>
  <c r="G267" i="12"/>
  <c r="L273" i="12"/>
  <c r="G265" i="12"/>
  <c r="L271" i="12"/>
  <c r="G264" i="12"/>
  <c r="L270" i="12"/>
  <c r="G266" i="12"/>
  <c r="L272" i="12"/>
  <c r="G263" i="12"/>
  <c r="L269" i="12"/>
  <c r="L270" i="16"/>
  <c r="G263" i="16"/>
  <c r="L269" i="16"/>
  <c r="G265" i="16"/>
  <c r="L271" i="16"/>
  <c r="G268" i="16"/>
  <c r="L274" i="16"/>
  <c r="G267" i="16"/>
  <c r="L273" i="16"/>
  <c r="G266" i="16"/>
  <c r="L272" i="16"/>
  <c r="G263" i="17"/>
  <c r="L269" i="17"/>
  <c r="G278" i="24"/>
  <c r="G267" i="17"/>
  <c r="L273" i="17"/>
  <c r="G266" i="17"/>
  <c r="L272" i="17"/>
  <c r="G268" i="17"/>
  <c r="L274" i="17"/>
  <c r="G265" i="17"/>
  <c r="L271" i="17"/>
  <c r="G267" i="2"/>
  <c r="L273" i="2"/>
  <c r="G266" i="2"/>
  <c r="L272" i="2"/>
  <c r="G264" i="2"/>
  <c r="L270" i="2"/>
  <c r="G263" i="2"/>
  <c r="L269" i="2"/>
  <c r="G265" i="2"/>
  <c r="L271" i="2"/>
  <c r="G268" i="2"/>
  <c r="L274" i="2"/>
  <c r="G275" i="24"/>
  <c r="L269" i="19"/>
  <c r="L270" i="19"/>
  <c r="L273" i="19"/>
  <c r="L272" i="19"/>
  <c r="J270" i="23"/>
  <c r="F263" i="23"/>
  <c r="J269" i="23"/>
  <c r="G279" i="24"/>
  <c r="F266" i="23"/>
  <c r="J272" i="23"/>
  <c r="F268" i="23"/>
  <c r="J274" i="23"/>
  <c r="G280" i="24"/>
  <c r="G277" i="24"/>
  <c r="G276" i="24"/>
  <c r="F267" i="23"/>
  <c r="J273" i="23"/>
  <c r="G281" i="24"/>
  <c r="F265" i="23"/>
  <c r="J271" i="23"/>
  <c r="J267" i="23"/>
  <c r="J266" i="23"/>
  <c r="L267" i="17"/>
  <c r="L267" i="16"/>
  <c r="G268" i="14"/>
  <c r="L274" i="14"/>
  <c r="G267" i="14"/>
  <c r="L273" i="14"/>
  <c r="G266" i="14"/>
  <c r="L272" i="14"/>
  <c r="G265" i="14"/>
  <c r="L271" i="14"/>
  <c r="G264" i="14"/>
  <c r="L270" i="14"/>
  <c r="G263" i="14"/>
  <c r="L269" i="14"/>
  <c r="L267" i="14"/>
  <c r="L266" i="2"/>
  <c r="G260" i="2"/>
  <c r="L265" i="2"/>
  <c r="L265" i="19"/>
  <c r="G263" i="19"/>
  <c r="G262" i="19"/>
  <c r="L267" i="19"/>
  <c r="G260" i="19"/>
  <c r="G268" i="19"/>
  <c r="G267" i="19"/>
  <c r="G259" i="19"/>
  <c r="G258" i="19"/>
  <c r="G265" i="19"/>
  <c r="G266" i="19"/>
  <c r="G264" i="19"/>
  <c r="J265" i="23"/>
  <c r="J268" i="23"/>
  <c r="J264" i="23"/>
  <c r="L268" i="19"/>
  <c r="L266" i="19"/>
  <c r="L264" i="19"/>
  <c r="L265" i="17"/>
  <c r="G264" i="17"/>
  <c r="L268" i="17"/>
  <c r="L266" i="17"/>
  <c r="G259" i="17"/>
  <c r="L264" i="17"/>
  <c r="L265" i="16"/>
  <c r="L268" i="16"/>
  <c r="G264" i="16"/>
  <c r="L266" i="16"/>
  <c r="L264" i="16"/>
  <c r="L265" i="14"/>
  <c r="L268" i="14"/>
  <c r="L266" i="14"/>
  <c r="G262" i="14"/>
  <c r="G258" i="14"/>
  <c r="L264" i="14"/>
  <c r="L265" i="12"/>
  <c r="L268" i="12"/>
  <c r="L267" i="12"/>
  <c r="L266" i="12"/>
  <c r="L264" i="12"/>
  <c r="L268" i="2"/>
  <c r="L264" i="2"/>
  <c r="L267" i="2"/>
  <c r="I256" i="23"/>
  <c r="I257" i="23"/>
  <c r="H256" i="23"/>
  <c r="H257" i="23"/>
  <c r="G256" i="23"/>
  <c r="G257" i="23"/>
  <c r="E256" i="23"/>
  <c r="F256" i="23" s="1"/>
  <c r="E257" i="23"/>
  <c r="F257" i="23" s="1"/>
  <c r="D267" i="24" l="1"/>
  <c r="F273" i="24"/>
  <c r="D265" i="24"/>
  <c r="F271" i="24"/>
  <c r="D268" i="24"/>
  <c r="G274" i="24" s="1"/>
  <c r="F274" i="24"/>
  <c r="D266" i="24"/>
  <c r="F272" i="24"/>
  <c r="D264" i="24"/>
  <c r="F270" i="24"/>
  <c r="D263" i="24"/>
  <c r="F269" i="24"/>
  <c r="J263" i="23"/>
  <c r="J262" i="23"/>
  <c r="F268" i="24"/>
  <c r="D262" i="24"/>
  <c r="D258" i="24"/>
  <c r="F264" i="24"/>
  <c r="D260" i="24"/>
  <c r="F266" i="24"/>
  <c r="D259" i="24"/>
  <c r="F265" i="24"/>
  <c r="F267" i="24"/>
  <c r="D261" i="24"/>
  <c r="E263" i="24"/>
  <c r="G272" i="24" l="1"/>
  <c r="G273" i="24"/>
  <c r="G268" i="24"/>
  <c r="G269" i="24"/>
  <c r="G271" i="24"/>
  <c r="G270" i="24"/>
  <c r="E260" i="24"/>
  <c r="E261" i="24"/>
  <c r="E259" i="24"/>
  <c r="G267" i="24"/>
  <c r="E262" i="24"/>
  <c r="E258" i="24"/>
  <c r="G265" i="24"/>
  <c r="G266" i="24"/>
  <c r="G264" i="24"/>
  <c r="E26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92" i="24"/>
  <c r="E93" i="24"/>
  <c r="E94" i="24"/>
  <c r="E95" i="24"/>
  <c r="E96" i="24"/>
  <c r="E97" i="24"/>
  <c r="E98" i="24"/>
  <c r="E99" i="24"/>
  <c r="E100" i="24"/>
  <c r="E108" i="24"/>
  <c r="E109" i="24"/>
  <c r="E110" i="24"/>
  <c r="E111" i="24"/>
  <c r="E112" i="24"/>
  <c r="E113" i="24"/>
  <c r="E114" i="24"/>
  <c r="E115" i="24"/>
  <c r="E127" i="24"/>
  <c r="E128" i="24"/>
  <c r="E129" i="24"/>
  <c r="E130" i="24"/>
  <c r="E131" i="24"/>
  <c r="E132" i="24"/>
  <c r="E133" i="24"/>
  <c r="E134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64" i="24"/>
  <c r="E165" i="24"/>
  <c r="E166" i="24"/>
  <c r="E167" i="24"/>
  <c r="E168" i="24"/>
  <c r="E169" i="24"/>
  <c r="E170" i="24"/>
  <c r="E171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19" i="24"/>
  <c r="E220" i="24"/>
  <c r="E221" i="24"/>
  <c r="E229" i="24"/>
  <c r="E230" i="24"/>
  <c r="E231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" i="23"/>
  <c r="F2" i="23" s="1"/>
  <c r="E3" i="23"/>
  <c r="F3" i="23" s="1"/>
  <c r="E4" i="23"/>
  <c r="F4" i="23" s="1"/>
  <c r="E5" i="23"/>
  <c r="F5" i="23" s="1"/>
  <c r="E6" i="23"/>
  <c r="F6" i="23" s="1"/>
  <c r="E7" i="23"/>
  <c r="F7" i="23" s="1"/>
  <c r="E8" i="23"/>
  <c r="F8" i="23" s="1"/>
  <c r="E9" i="23"/>
  <c r="E10" i="23"/>
  <c r="F10" i="23" s="1"/>
  <c r="E11" i="23"/>
  <c r="F11" i="23" s="1"/>
  <c r="E12" i="23"/>
  <c r="F12" i="23" s="1"/>
  <c r="E13" i="23"/>
  <c r="F13" i="23" s="1"/>
  <c r="E14" i="23"/>
  <c r="F14" i="23" s="1"/>
  <c r="E15" i="23"/>
  <c r="F15" i="23" s="1"/>
  <c r="E16" i="23"/>
  <c r="F16" i="23" s="1"/>
  <c r="E17" i="23"/>
  <c r="F17" i="23" s="1"/>
  <c r="E18" i="23"/>
  <c r="F18" i="23" s="1"/>
  <c r="E19" i="23"/>
  <c r="F19" i="23" s="1"/>
  <c r="E20" i="23"/>
  <c r="F20" i="23" s="1"/>
  <c r="E21" i="23"/>
  <c r="F21" i="23" s="1"/>
  <c r="E22" i="23"/>
  <c r="F22" i="23" s="1"/>
  <c r="E23" i="23"/>
  <c r="F23" i="23" s="1"/>
  <c r="E24" i="23"/>
  <c r="F24" i="23" s="1"/>
  <c r="E25" i="23"/>
  <c r="E26" i="23"/>
  <c r="F26" i="23" s="1"/>
  <c r="E27" i="23"/>
  <c r="F27" i="23" s="1"/>
  <c r="E28" i="23"/>
  <c r="F28" i="23" s="1"/>
  <c r="E29" i="23"/>
  <c r="F29" i="23" s="1"/>
  <c r="E30" i="23"/>
  <c r="F30" i="23" s="1"/>
  <c r="E31" i="23"/>
  <c r="F31" i="23" s="1"/>
  <c r="E32" i="23"/>
  <c r="F32" i="23" s="1"/>
  <c r="E33" i="23"/>
  <c r="E34" i="23"/>
  <c r="F34" i="23" s="1"/>
  <c r="E35" i="23"/>
  <c r="F35" i="23" s="1"/>
  <c r="E36" i="23"/>
  <c r="F36" i="23" s="1"/>
  <c r="E37" i="23"/>
  <c r="F37" i="23" s="1"/>
  <c r="E38" i="23"/>
  <c r="F38" i="23" s="1"/>
  <c r="E39" i="23"/>
  <c r="F39" i="23" s="1"/>
  <c r="E40" i="23"/>
  <c r="F40" i="23" s="1"/>
  <c r="E41" i="23"/>
  <c r="E42" i="23"/>
  <c r="F42" i="23" s="1"/>
  <c r="E43" i="23"/>
  <c r="F43" i="23" s="1"/>
  <c r="E44" i="23"/>
  <c r="F44" i="23" s="1"/>
  <c r="E45" i="23"/>
  <c r="F45" i="23" s="1"/>
  <c r="E46" i="23"/>
  <c r="F46" i="23" s="1"/>
  <c r="E47" i="23"/>
  <c r="F47" i="23" s="1"/>
  <c r="E48" i="23"/>
  <c r="F48" i="23" s="1"/>
  <c r="E49" i="23"/>
  <c r="F49" i="23" s="1"/>
  <c r="E50" i="23"/>
  <c r="F50" i="23" s="1"/>
  <c r="E51" i="23"/>
  <c r="F51" i="23" s="1"/>
  <c r="E52" i="23"/>
  <c r="F52" i="23" s="1"/>
  <c r="E53" i="23"/>
  <c r="F53" i="23" s="1"/>
  <c r="E54" i="23"/>
  <c r="F54" i="23" s="1"/>
  <c r="E55" i="23"/>
  <c r="F55" i="23" s="1"/>
  <c r="E56" i="23"/>
  <c r="F56" i="23" s="1"/>
  <c r="E57" i="23"/>
  <c r="E58" i="23"/>
  <c r="F58" i="23" s="1"/>
  <c r="E59" i="23"/>
  <c r="F59" i="23" s="1"/>
  <c r="E60" i="23"/>
  <c r="F60" i="23" s="1"/>
  <c r="E61" i="23"/>
  <c r="F61" i="23" s="1"/>
  <c r="E62" i="23"/>
  <c r="F62" i="23" s="1"/>
  <c r="E63" i="23"/>
  <c r="F63" i="23" s="1"/>
  <c r="E64" i="23"/>
  <c r="F64" i="23" s="1"/>
  <c r="E65" i="23"/>
  <c r="F65" i="23" s="1"/>
  <c r="E66" i="23"/>
  <c r="F66" i="23" s="1"/>
  <c r="E67" i="23"/>
  <c r="F67" i="23" s="1"/>
  <c r="E68" i="23"/>
  <c r="F68" i="23" s="1"/>
  <c r="E69" i="23"/>
  <c r="F69" i="23" s="1"/>
  <c r="E70" i="23"/>
  <c r="F70" i="23" s="1"/>
  <c r="E71" i="23"/>
  <c r="F71" i="23" s="1"/>
  <c r="E72" i="23"/>
  <c r="F72" i="23" s="1"/>
  <c r="E73" i="23"/>
  <c r="F73" i="23" s="1"/>
  <c r="E74" i="23"/>
  <c r="F74" i="23" s="1"/>
  <c r="E75" i="23"/>
  <c r="F75" i="23" s="1"/>
  <c r="E76" i="23"/>
  <c r="F76" i="23" s="1"/>
  <c r="E77" i="23"/>
  <c r="F77" i="23" s="1"/>
  <c r="E78" i="23"/>
  <c r="F78" i="23" s="1"/>
  <c r="E79" i="23"/>
  <c r="F79" i="23" s="1"/>
  <c r="E80" i="23"/>
  <c r="F80" i="23" s="1"/>
  <c r="E81" i="23"/>
  <c r="E82" i="23"/>
  <c r="F82" i="23" s="1"/>
  <c r="E83" i="23"/>
  <c r="F83" i="23" s="1"/>
  <c r="E84" i="23"/>
  <c r="F84" i="23" s="1"/>
  <c r="E85" i="23"/>
  <c r="F85" i="23" s="1"/>
  <c r="E86" i="23"/>
  <c r="F86" i="23" s="1"/>
  <c r="E87" i="23"/>
  <c r="F87" i="23" s="1"/>
  <c r="E88" i="23"/>
  <c r="F88" i="23" s="1"/>
  <c r="E89" i="23"/>
  <c r="E90" i="23"/>
  <c r="F90" i="23" s="1"/>
  <c r="E91" i="23"/>
  <c r="F91" i="23" s="1"/>
  <c r="E92" i="23"/>
  <c r="F92" i="23" s="1"/>
  <c r="E93" i="23"/>
  <c r="F93" i="23" s="1"/>
  <c r="E94" i="23"/>
  <c r="F94" i="23" s="1"/>
  <c r="E95" i="23"/>
  <c r="F95" i="23" s="1"/>
  <c r="E96" i="23"/>
  <c r="F96" i="23" s="1"/>
  <c r="E97" i="23"/>
  <c r="F97" i="23" s="1"/>
  <c r="E98" i="23"/>
  <c r="F98" i="23" s="1"/>
  <c r="E99" i="23"/>
  <c r="F99" i="23" s="1"/>
  <c r="E100" i="23"/>
  <c r="F100" i="23" s="1"/>
  <c r="E101" i="23"/>
  <c r="F101" i="23" s="1"/>
  <c r="E102" i="23"/>
  <c r="F102" i="23" s="1"/>
  <c r="E103" i="23"/>
  <c r="F103" i="23" s="1"/>
  <c r="E104" i="23"/>
  <c r="F104" i="23" s="1"/>
  <c r="E105" i="23"/>
  <c r="E106" i="23"/>
  <c r="F106" i="23" s="1"/>
  <c r="E107" i="23"/>
  <c r="F107" i="23" s="1"/>
  <c r="E108" i="23"/>
  <c r="F108" i="23" s="1"/>
  <c r="E109" i="23"/>
  <c r="F109" i="23" s="1"/>
  <c r="E110" i="23"/>
  <c r="F110" i="23" s="1"/>
  <c r="E111" i="23"/>
  <c r="F111" i="23" s="1"/>
  <c r="E112" i="23"/>
  <c r="F112" i="23" s="1"/>
  <c r="E113" i="23"/>
  <c r="E114" i="23"/>
  <c r="F114" i="23" s="1"/>
  <c r="E115" i="23"/>
  <c r="F115" i="23" s="1"/>
  <c r="E116" i="23"/>
  <c r="F116" i="23" s="1"/>
  <c r="E117" i="23"/>
  <c r="F117" i="23" s="1"/>
  <c r="E118" i="23"/>
  <c r="F118" i="23" s="1"/>
  <c r="E119" i="23"/>
  <c r="F119" i="23" s="1"/>
  <c r="E120" i="23"/>
  <c r="F120" i="23" s="1"/>
  <c r="E121" i="23"/>
  <c r="E122" i="23"/>
  <c r="F122" i="23" s="1"/>
  <c r="E123" i="23"/>
  <c r="F123" i="23" s="1"/>
  <c r="E124" i="23"/>
  <c r="F124" i="23" s="1"/>
  <c r="E125" i="23"/>
  <c r="F125" i="23" s="1"/>
  <c r="E126" i="23"/>
  <c r="F126" i="23" s="1"/>
  <c r="E127" i="23"/>
  <c r="F127" i="23" s="1"/>
  <c r="E128" i="23"/>
  <c r="F128" i="23" s="1"/>
  <c r="E129" i="23"/>
  <c r="E130" i="23"/>
  <c r="F130" i="23" s="1"/>
  <c r="E131" i="23"/>
  <c r="F131" i="23" s="1"/>
  <c r="E132" i="23"/>
  <c r="F132" i="23" s="1"/>
  <c r="E133" i="23"/>
  <c r="F133" i="23" s="1"/>
  <c r="E134" i="23"/>
  <c r="F134" i="23" s="1"/>
  <c r="E135" i="23"/>
  <c r="F135" i="23" s="1"/>
  <c r="E136" i="23"/>
  <c r="F136" i="23" s="1"/>
  <c r="E137" i="23"/>
  <c r="F137" i="23" s="1"/>
  <c r="E138" i="23"/>
  <c r="F138" i="23" s="1"/>
  <c r="E139" i="23"/>
  <c r="F139" i="23" s="1"/>
  <c r="E140" i="23"/>
  <c r="F140" i="23" s="1"/>
  <c r="E141" i="23"/>
  <c r="F141" i="23" s="1"/>
  <c r="E142" i="23"/>
  <c r="F142" i="23" s="1"/>
  <c r="E143" i="23"/>
  <c r="F143" i="23" s="1"/>
  <c r="E144" i="23"/>
  <c r="F144" i="23" s="1"/>
  <c r="E145" i="23"/>
  <c r="E146" i="23"/>
  <c r="F146" i="23" s="1"/>
  <c r="E147" i="23"/>
  <c r="F147" i="23" s="1"/>
  <c r="E148" i="23"/>
  <c r="F148" i="23" s="1"/>
  <c r="E149" i="23"/>
  <c r="F149" i="23" s="1"/>
  <c r="E150" i="23"/>
  <c r="F150" i="23" s="1"/>
  <c r="E151" i="23"/>
  <c r="F151" i="23" s="1"/>
  <c r="E152" i="23"/>
  <c r="F152" i="23" s="1"/>
  <c r="E153" i="23"/>
  <c r="E154" i="23"/>
  <c r="F154" i="23" s="1"/>
  <c r="E155" i="23"/>
  <c r="F155" i="23" s="1"/>
  <c r="E156" i="23"/>
  <c r="F156" i="23" s="1"/>
  <c r="E157" i="23"/>
  <c r="F157" i="23" s="1"/>
  <c r="E158" i="23"/>
  <c r="F158" i="23" s="1"/>
  <c r="E159" i="23"/>
  <c r="F159" i="23" s="1"/>
  <c r="E160" i="23"/>
  <c r="F160" i="23" s="1"/>
  <c r="E161" i="23"/>
  <c r="E162" i="23"/>
  <c r="F162" i="23" s="1"/>
  <c r="E163" i="23"/>
  <c r="F163" i="23" s="1"/>
  <c r="E164" i="23"/>
  <c r="F164" i="23" s="1"/>
  <c r="E165" i="23"/>
  <c r="F165" i="23" s="1"/>
  <c r="E166" i="23"/>
  <c r="F166" i="23" s="1"/>
  <c r="E167" i="23"/>
  <c r="F167" i="23" s="1"/>
  <c r="E168" i="23"/>
  <c r="F168" i="23" s="1"/>
  <c r="E169" i="23"/>
  <c r="F169" i="23" s="1"/>
  <c r="E170" i="23"/>
  <c r="F170" i="23" s="1"/>
  <c r="E171" i="23"/>
  <c r="F171" i="23" s="1"/>
  <c r="E172" i="23"/>
  <c r="F172" i="23" s="1"/>
  <c r="E173" i="23"/>
  <c r="F173" i="23" s="1"/>
  <c r="E174" i="23"/>
  <c r="F174" i="23" s="1"/>
  <c r="E175" i="23"/>
  <c r="F175" i="23" s="1"/>
  <c r="E176" i="23"/>
  <c r="F176" i="23" s="1"/>
  <c r="E177" i="23"/>
  <c r="E178" i="23"/>
  <c r="F178" i="23" s="1"/>
  <c r="E179" i="23"/>
  <c r="F179" i="23" s="1"/>
  <c r="E180" i="23"/>
  <c r="F180" i="23" s="1"/>
  <c r="E181" i="23"/>
  <c r="F181" i="23" s="1"/>
  <c r="E182" i="23"/>
  <c r="F182" i="23" s="1"/>
  <c r="E183" i="23"/>
  <c r="F183" i="23" s="1"/>
  <c r="E184" i="23"/>
  <c r="F184" i="23" s="1"/>
  <c r="E185" i="23"/>
  <c r="E186" i="23"/>
  <c r="F186" i="23" s="1"/>
  <c r="E187" i="23"/>
  <c r="F187" i="23" s="1"/>
  <c r="E188" i="23"/>
  <c r="F188" i="23" s="1"/>
  <c r="E189" i="23"/>
  <c r="F189" i="23" s="1"/>
  <c r="E190" i="23"/>
  <c r="F190" i="23" s="1"/>
  <c r="E191" i="23"/>
  <c r="F191" i="23" s="1"/>
  <c r="E192" i="23"/>
  <c r="F192" i="23" s="1"/>
  <c r="E193" i="23"/>
  <c r="E194" i="23"/>
  <c r="F194" i="23" s="1"/>
  <c r="E195" i="23"/>
  <c r="F195" i="23" s="1"/>
  <c r="E196" i="23"/>
  <c r="F196" i="23" s="1"/>
  <c r="E197" i="23"/>
  <c r="F197" i="23" s="1"/>
  <c r="E198" i="23"/>
  <c r="F198" i="23" s="1"/>
  <c r="E199" i="23"/>
  <c r="F199" i="23" s="1"/>
  <c r="E200" i="23"/>
  <c r="F200" i="23" s="1"/>
  <c r="E201" i="23"/>
  <c r="F201" i="23" s="1"/>
  <c r="E202" i="23"/>
  <c r="F202" i="23" s="1"/>
  <c r="E203" i="23"/>
  <c r="F203" i="23" s="1"/>
  <c r="E204" i="23"/>
  <c r="F204" i="23" s="1"/>
  <c r="E205" i="23"/>
  <c r="F205" i="23" s="1"/>
  <c r="E206" i="23"/>
  <c r="F206" i="23" s="1"/>
  <c r="E207" i="23"/>
  <c r="F207" i="23" s="1"/>
  <c r="E208" i="23"/>
  <c r="F208" i="23" s="1"/>
  <c r="E209" i="23"/>
  <c r="E210" i="23"/>
  <c r="F210" i="23" s="1"/>
  <c r="E211" i="23"/>
  <c r="F211" i="23" s="1"/>
  <c r="E212" i="23"/>
  <c r="F212" i="23" s="1"/>
  <c r="E213" i="23"/>
  <c r="F213" i="23" s="1"/>
  <c r="E214" i="23"/>
  <c r="F214" i="23" s="1"/>
  <c r="E215" i="23"/>
  <c r="F215" i="23" s="1"/>
  <c r="E216" i="23"/>
  <c r="F216" i="23" s="1"/>
  <c r="E217" i="23"/>
  <c r="E218" i="23"/>
  <c r="F218" i="23" s="1"/>
  <c r="E219" i="23"/>
  <c r="F219" i="23" s="1"/>
  <c r="E220" i="23"/>
  <c r="F220" i="23" s="1"/>
  <c r="E221" i="23"/>
  <c r="F221" i="23" s="1"/>
  <c r="E222" i="23"/>
  <c r="F222" i="23" s="1"/>
  <c r="E223" i="23"/>
  <c r="F223" i="23" s="1"/>
  <c r="E224" i="23"/>
  <c r="F224" i="23" s="1"/>
  <c r="E225" i="23"/>
  <c r="E226" i="23"/>
  <c r="F226" i="23" s="1"/>
  <c r="E227" i="23"/>
  <c r="F227" i="23" s="1"/>
  <c r="E228" i="23"/>
  <c r="F228" i="23" s="1"/>
  <c r="E229" i="23"/>
  <c r="F229" i="23" s="1"/>
  <c r="E230" i="23"/>
  <c r="F230" i="23" s="1"/>
  <c r="E231" i="23"/>
  <c r="F231" i="23" s="1"/>
  <c r="E232" i="23"/>
  <c r="F232" i="23" s="1"/>
  <c r="E233" i="23"/>
  <c r="F233" i="23" s="1"/>
  <c r="E234" i="23"/>
  <c r="F234" i="23" s="1"/>
  <c r="E235" i="23"/>
  <c r="F235" i="23" s="1"/>
  <c r="E236" i="23"/>
  <c r="F236" i="23" s="1"/>
  <c r="E237" i="23"/>
  <c r="F237" i="23" s="1"/>
  <c r="E238" i="23"/>
  <c r="F238" i="23" s="1"/>
  <c r="E239" i="23"/>
  <c r="F239" i="23" s="1"/>
  <c r="E240" i="23"/>
  <c r="F240" i="23" s="1"/>
  <c r="E241" i="23"/>
  <c r="E242" i="23"/>
  <c r="F242" i="23" s="1"/>
  <c r="E243" i="23"/>
  <c r="F243" i="23" s="1"/>
  <c r="E244" i="23"/>
  <c r="F244" i="23" s="1"/>
  <c r="E245" i="23"/>
  <c r="F245" i="23" s="1"/>
  <c r="E246" i="23"/>
  <c r="F246" i="23" s="1"/>
  <c r="E247" i="23"/>
  <c r="F247" i="23" s="1"/>
  <c r="E248" i="23"/>
  <c r="F248" i="23" s="1"/>
  <c r="E249" i="23"/>
  <c r="F249" i="23" s="1"/>
  <c r="E250" i="23"/>
  <c r="E251" i="23"/>
  <c r="E252" i="23"/>
  <c r="E253" i="23"/>
  <c r="E254" i="23"/>
  <c r="E255" i="23"/>
  <c r="G32" i="21"/>
  <c r="G50" i="21"/>
  <c r="G51" i="21"/>
  <c r="G52" i="21"/>
  <c r="G54" i="21"/>
  <c r="G55" i="21"/>
  <c r="G57" i="21"/>
  <c r="G58" i="21"/>
  <c r="G59" i="21"/>
  <c r="G64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2" i="21"/>
  <c r="G103" i="21"/>
  <c r="G104" i="21"/>
  <c r="G105" i="21"/>
  <c r="G106" i="21"/>
  <c r="G107" i="21"/>
  <c r="G109" i="21"/>
  <c r="G110" i="21"/>
  <c r="G111" i="21"/>
  <c r="G112" i="21"/>
  <c r="G113" i="21"/>
  <c r="G114" i="21"/>
  <c r="G115" i="21"/>
  <c r="G117" i="21"/>
  <c r="G118" i="21"/>
  <c r="G119" i="21"/>
  <c r="G121" i="21"/>
  <c r="G122" i="21"/>
  <c r="G123" i="21"/>
  <c r="G124" i="21"/>
  <c r="G125" i="21"/>
  <c r="G126" i="21"/>
  <c r="G127" i="21"/>
  <c r="G128" i="21"/>
  <c r="G129" i="21"/>
  <c r="G130" i="21"/>
  <c r="G131" i="21"/>
  <c r="G133" i="21"/>
  <c r="G134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50" i="21"/>
  <c r="G151" i="21"/>
  <c r="G152" i="21"/>
  <c r="G153" i="21"/>
  <c r="G154" i="21"/>
  <c r="G156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3" i="21"/>
  <c r="G174" i="21"/>
  <c r="G175" i="21"/>
  <c r="G176" i="21"/>
  <c r="G177" i="21"/>
  <c r="G178" i="21"/>
  <c r="G179" i="21"/>
  <c r="G181" i="21"/>
  <c r="G182" i="21"/>
  <c r="G183" i="21"/>
  <c r="G184" i="21"/>
  <c r="G185" i="21"/>
  <c r="G186" i="21"/>
  <c r="G187" i="21"/>
  <c r="G189" i="21"/>
  <c r="G190" i="21"/>
  <c r="G191" i="21"/>
  <c r="G192" i="21"/>
  <c r="G193" i="21"/>
  <c r="G194" i="21"/>
  <c r="G195" i="21"/>
  <c r="G196" i="21"/>
  <c r="G198" i="21"/>
  <c r="G199" i="21"/>
  <c r="G200" i="21"/>
  <c r="G201" i="21"/>
  <c r="G202" i="21"/>
  <c r="G203" i="21"/>
  <c r="G204" i="21"/>
  <c r="G205" i="21"/>
  <c r="G206" i="21"/>
  <c r="G207" i="21"/>
  <c r="G209" i="21"/>
  <c r="G210" i="21"/>
  <c r="G211" i="21"/>
  <c r="G213" i="21"/>
  <c r="G214" i="21"/>
  <c r="G215" i="21"/>
  <c r="G216" i="21"/>
  <c r="G217" i="21"/>
  <c r="G218" i="21"/>
  <c r="G219" i="21"/>
  <c r="G220" i="21"/>
  <c r="G223" i="21"/>
  <c r="G224" i="21"/>
  <c r="G225" i="21"/>
  <c r="G226" i="21"/>
  <c r="G227" i="21"/>
  <c r="G228" i="21"/>
  <c r="G229" i="21"/>
  <c r="G230" i="21"/>
  <c r="G231" i="21"/>
  <c r="G234" i="21"/>
  <c r="G235" i="21"/>
  <c r="G237" i="21"/>
  <c r="G238" i="21"/>
  <c r="G239" i="21"/>
  <c r="G240" i="21"/>
  <c r="G241" i="21"/>
  <c r="G33" i="21"/>
  <c r="G34" i="21"/>
  <c r="G36" i="21"/>
  <c r="G37" i="21"/>
  <c r="G38" i="21"/>
  <c r="G39" i="21"/>
  <c r="G40" i="21"/>
  <c r="G41" i="21"/>
  <c r="G42" i="21"/>
  <c r="G44" i="21"/>
  <c r="G45" i="21"/>
  <c r="G47" i="21"/>
  <c r="G4" i="21"/>
  <c r="G5" i="21"/>
  <c r="G6" i="21"/>
  <c r="G7" i="21"/>
  <c r="G9" i="21"/>
  <c r="G12" i="21"/>
  <c r="G14" i="21"/>
  <c r="G15" i="21"/>
  <c r="G16" i="21"/>
  <c r="G18" i="21"/>
  <c r="G20" i="21"/>
  <c r="G21" i="21"/>
  <c r="G22" i="21"/>
  <c r="G23" i="21"/>
  <c r="G24" i="21"/>
  <c r="G26" i="21"/>
  <c r="G30" i="21"/>
  <c r="G31" i="21"/>
  <c r="G25" i="21"/>
  <c r="G48" i="21"/>
  <c r="G49" i="21"/>
  <c r="G13" i="21"/>
  <c r="G62" i="21"/>
  <c r="G155" i="21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I8" i="20"/>
  <c r="J8" i="20"/>
  <c r="H255" i="19"/>
  <c r="I255" i="19"/>
  <c r="J255" i="19"/>
  <c r="K255" i="19"/>
  <c r="H256" i="19"/>
  <c r="I256" i="19"/>
  <c r="J256" i="19"/>
  <c r="K256" i="19"/>
  <c r="H257" i="19"/>
  <c r="I257" i="19"/>
  <c r="J257" i="19"/>
  <c r="K257" i="19"/>
  <c r="H9" i="19"/>
  <c r="I9" i="19"/>
  <c r="J9" i="19"/>
  <c r="K9" i="19"/>
  <c r="H10" i="19"/>
  <c r="I10" i="19"/>
  <c r="J10" i="19"/>
  <c r="K10" i="19"/>
  <c r="H11" i="19"/>
  <c r="I11" i="19"/>
  <c r="J11" i="19"/>
  <c r="K11" i="19"/>
  <c r="H12" i="19"/>
  <c r="I12" i="19"/>
  <c r="J12" i="19"/>
  <c r="K12" i="19"/>
  <c r="H13" i="19"/>
  <c r="I13" i="19"/>
  <c r="J13" i="19"/>
  <c r="K13" i="19"/>
  <c r="H14" i="19"/>
  <c r="I14" i="19"/>
  <c r="J14" i="19"/>
  <c r="K14" i="19"/>
  <c r="H15" i="19"/>
  <c r="I15" i="19"/>
  <c r="J15" i="19"/>
  <c r="K15" i="19"/>
  <c r="H16" i="19"/>
  <c r="I16" i="19"/>
  <c r="J16" i="19"/>
  <c r="K16" i="19"/>
  <c r="H17" i="19"/>
  <c r="I17" i="19"/>
  <c r="J17" i="19"/>
  <c r="K17" i="19"/>
  <c r="H18" i="19"/>
  <c r="I18" i="19"/>
  <c r="J18" i="19"/>
  <c r="K18" i="19"/>
  <c r="H19" i="19"/>
  <c r="I19" i="19"/>
  <c r="J19" i="19"/>
  <c r="K19" i="19"/>
  <c r="H20" i="19"/>
  <c r="I20" i="19"/>
  <c r="J20" i="19"/>
  <c r="K20" i="19"/>
  <c r="H21" i="19"/>
  <c r="I21" i="19"/>
  <c r="J21" i="19"/>
  <c r="K21" i="19"/>
  <c r="H22" i="19"/>
  <c r="I22" i="19"/>
  <c r="J22" i="19"/>
  <c r="K22" i="19"/>
  <c r="H23" i="19"/>
  <c r="I23" i="19"/>
  <c r="J23" i="19"/>
  <c r="K23" i="19"/>
  <c r="H24" i="19"/>
  <c r="I24" i="19"/>
  <c r="J24" i="19"/>
  <c r="K24" i="19"/>
  <c r="H25" i="19"/>
  <c r="I25" i="19"/>
  <c r="J25" i="19"/>
  <c r="K25" i="19"/>
  <c r="H26" i="19"/>
  <c r="I26" i="19"/>
  <c r="J26" i="19"/>
  <c r="K26" i="19"/>
  <c r="H27" i="19"/>
  <c r="I27" i="19"/>
  <c r="J27" i="19"/>
  <c r="K27" i="19"/>
  <c r="H28" i="19"/>
  <c r="I28" i="19"/>
  <c r="J28" i="19"/>
  <c r="K28" i="19"/>
  <c r="H29" i="19"/>
  <c r="I29" i="19"/>
  <c r="J29" i="19"/>
  <c r="K29" i="19"/>
  <c r="H30" i="19"/>
  <c r="I30" i="19"/>
  <c r="J30" i="19"/>
  <c r="K30" i="19"/>
  <c r="H31" i="19"/>
  <c r="I31" i="19"/>
  <c r="J31" i="19"/>
  <c r="K31" i="19"/>
  <c r="H32" i="19"/>
  <c r="I32" i="19"/>
  <c r="J32" i="19"/>
  <c r="K32" i="19"/>
  <c r="H33" i="19"/>
  <c r="I33" i="19"/>
  <c r="J33" i="19"/>
  <c r="K33" i="19"/>
  <c r="H34" i="19"/>
  <c r="I34" i="19"/>
  <c r="J34" i="19"/>
  <c r="K34" i="19"/>
  <c r="H35" i="19"/>
  <c r="I35" i="19"/>
  <c r="J35" i="19"/>
  <c r="K35" i="19"/>
  <c r="H36" i="19"/>
  <c r="I36" i="19"/>
  <c r="J36" i="19"/>
  <c r="K36" i="19"/>
  <c r="H37" i="19"/>
  <c r="I37" i="19"/>
  <c r="J37" i="19"/>
  <c r="K37" i="19"/>
  <c r="H38" i="19"/>
  <c r="I38" i="19"/>
  <c r="J38" i="19"/>
  <c r="K38" i="19"/>
  <c r="H39" i="19"/>
  <c r="I39" i="19"/>
  <c r="J39" i="19"/>
  <c r="K39" i="19"/>
  <c r="H40" i="19"/>
  <c r="I40" i="19"/>
  <c r="J40" i="19"/>
  <c r="K40" i="19"/>
  <c r="H41" i="19"/>
  <c r="I41" i="19"/>
  <c r="J41" i="19"/>
  <c r="K41" i="19"/>
  <c r="H42" i="19"/>
  <c r="I42" i="19"/>
  <c r="J42" i="19"/>
  <c r="K42" i="19"/>
  <c r="H43" i="19"/>
  <c r="I43" i="19"/>
  <c r="J43" i="19"/>
  <c r="K43" i="19"/>
  <c r="H44" i="19"/>
  <c r="I44" i="19"/>
  <c r="J44" i="19"/>
  <c r="K44" i="19"/>
  <c r="H45" i="19"/>
  <c r="I45" i="19"/>
  <c r="J45" i="19"/>
  <c r="K45" i="19"/>
  <c r="H46" i="19"/>
  <c r="I46" i="19"/>
  <c r="J46" i="19"/>
  <c r="K46" i="19"/>
  <c r="H47" i="19"/>
  <c r="I47" i="19"/>
  <c r="J47" i="19"/>
  <c r="K47" i="19"/>
  <c r="H48" i="19"/>
  <c r="I48" i="19"/>
  <c r="J48" i="19"/>
  <c r="K48" i="19"/>
  <c r="H49" i="19"/>
  <c r="I49" i="19"/>
  <c r="J49" i="19"/>
  <c r="K49" i="19"/>
  <c r="H50" i="19"/>
  <c r="I50" i="19"/>
  <c r="J50" i="19"/>
  <c r="K50" i="19"/>
  <c r="H51" i="19"/>
  <c r="I51" i="19"/>
  <c r="J51" i="19"/>
  <c r="K51" i="19"/>
  <c r="H52" i="19"/>
  <c r="I52" i="19"/>
  <c r="J52" i="19"/>
  <c r="K52" i="19"/>
  <c r="H53" i="19"/>
  <c r="I53" i="19"/>
  <c r="J53" i="19"/>
  <c r="K53" i="19"/>
  <c r="H54" i="19"/>
  <c r="I54" i="19"/>
  <c r="J54" i="19"/>
  <c r="K54" i="19"/>
  <c r="H55" i="19"/>
  <c r="I55" i="19"/>
  <c r="J55" i="19"/>
  <c r="K55" i="19"/>
  <c r="H56" i="19"/>
  <c r="I56" i="19"/>
  <c r="J56" i="19"/>
  <c r="K56" i="19"/>
  <c r="H57" i="19"/>
  <c r="I57" i="19"/>
  <c r="J57" i="19"/>
  <c r="K57" i="19"/>
  <c r="H58" i="19"/>
  <c r="I58" i="19"/>
  <c r="J58" i="19"/>
  <c r="K58" i="19"/>
  <c r="H59" i="19"/>
  <c r="I59" i="19"/>
  <c r="J59" i="19"/>
  <c r="K59" i="19"/>
  <c r="H60" i="19"/>
  <c r="I60" i="19"/>
  <c r="J60" i="19"/>
  <c r="K60" i="19"/>
  <c r="H61" i="19"/>
  <c r="I61" i="19"/>
  <c r="J61" i="19"/>
  <c r="K61" i="19"/>
  <c r="H62" i="19"/>
  <c r="I62" i="19"/>
  <c r="J62" i="19"/>
  <c r="K62" i="19"/>
  <c r="H63" i="19"/>
  <c r="I63" i="19"/>
  <c r="J63" i="19"/>
  <c r="K63" i="19"/>
  <c r="H64" i="19"/>
  <c r="I64" i="19"/>
  <c r="J64" i="19"/>
  <c r="K64" i="19"/>
  <c r="H65" i="19"/>
  <c r="I65" i="19"/>
  <c r="J65" i="19"/>
  <c r="K65" i="19"/>
  <c r="H66" i="19"/>
  <c r="I66" i="19"/>
  <c r="J66" i="19"/>
  <c r="K66" i="19"/>
  <c r="H67" i="19"/>
  <c r="I67" i="19"/>
  <c r="J67" i="19"/>
  <c r="K67" i="19"/>
  <c r="H68" i="19"/>
  <c r="I68" i="19"/>
  <c r="J68" i="19"/>
  <c r="K68" i="19"/>
  <c r="H69" i="19"/>
  <c r="I69" i="19"/>
  <c r="J69" i="19"/>
  <c r="K69" i="19"/>
  <c r="H70" i="19"/>
  <c r="I70" i="19"/>
  <c r="J70" i="19"/>
  <c r="K70" i="19"/>
  <c r="H71" i="19"/>
  <c r="I71" i="19"/>
  <c r="J71" i="19"/>
  <c r="K71" i="19"/>
  <c r="H72" i="19"/>
  <c r="I72" i="19"/>
  <c r="J72" i="19"/>
  <c r="K72" i="19"/>
  <c r="H73" i="19"/>
  <c r="I73" i="19"/>
  <c r="J73" i="19"/>
  <c r="K73" i="19"/>
  <c r="H74" i="19"/>
  <c r="I74" i="19"/>
  <c r="J74" i="19"/>
  <c r="K74" i="19"/>
  <c r="H75" i="19"/>
  <c r="I75" i="19"/>
  <c r="J75" i="19"/>
  <c r="K75" i="19"/>
  <c r="H76" i="19"/>
  <c r="I76" i="19"/>
  <c r="J76" i="19"/>
  <c r="K76" i="19"/>
  <c r="H77" i="19"/>
  <c r="I77" i="19"/>
  <c r="J77" i="19"/>
  <c r="K77" i="19"/>
  <c r="H78" i="19"/>
  <c r="I78" i="19"/>
  <c r="J78" i="19"/>
  <c r="K78" i="19"/>
  <c r="H79" i="19"/>
  <c r="I79" i="19"/>
  <c r="J79" i="19"/>
  <c r="K79" i="19"/>
  <c r="H80" i="19"/>
  <c r="I80" i="19"/>
  <c r="J80" i="19"/>
  <c r="K80" i="19"/>
  <c r="H81" i="19"/>
  <c r="I81" i="19"/>
  <c r="J81" i="19"/>
  <c r="K81" i="19"/>
  <c r="H82" i="19"/>
  <c r="I82" i="19"/>
  <c r="J82" i="19"/>
  <c r="K82" i="19"/>
  <c r="H83" i="19"/>
  <c r="I83" i="19"/>
  <c r="J83" i="19"/>
  <c r="K83" i="19"/>
  <c r="H84" i="19"/>
  <c r="I84" i="19"/>
  <c r="J84" i="19"/>
  <c r="K84" i="19"/>
  <c r="H85" i="19"/>
  <c r="I85" i="19"/>
  <c r="J85" i="19"/>
  <c r="K85" i="19"/>
  <c r="H86" i="19"/>
  <c r="I86" i="19"/>
  <c r="J86" i="19"/>
  <c r="K86" i="19"/>
  <c r="H87" i="19"/>
  <c r="I87" i="19"/>
  <c r="J87" i="19"/>
  <c r="K87" i="19"/>
  <c r="H88" i="19"/>
  <c r="I88" i="19"/>
  <c r="J88" i="19"/>
  <c r="K88" i="19"/>
  <c r="H89" i="19"/>
  <c r="I89" i="19"/>
  <c r="J89" i="19"/>
  <c r="K89" i="19"/>
  <c r="H90" i="19"/>
  <c r="I90" i="19"/>
  <c r="J90" i="19"/>
  <c r="K90" i="19"/>
  <c r="H91" i="19"/>
  <c r="I91" i="19"/>
  <c r="J91" i="19"/>
  <c r="K91" i="19"/>
  <c r="H92" i="19"/>
  <c r="I92" i="19"/>
  <c r="J92" i="19"/>
  <c r="K92" i="19"/>
  <c r="H93" i="19"/>
  <c r="I93" i="19"/>
  <c r="J93" i="19"/>
  <c r="K93" i="19"/>
  <c r="H94" i="19"/>
  <c r="I94" i="19"/>
  <c r="J94" i="19"/>
  <c r="K94" i="19"/>
  <c r="H95" i="19"/>
  <c r="I95" i="19"/>
  <c r="J95" i="19"/>
  <c r="K95" i="19"/>
  <c r="H96" i="19"/>
  <c r="I96" i="19"/>
  <c r="J96" i="19"/>
  <c r="K96" i="19"/>
  <c r="H97" i="19"/>
  <c r="I97" i="19"/>
  <c r="J97" i="19"/>
  <c r="K97" i="19"/>
  <c r="H98" i="19"/>
  <c r="I98" i="19"/>
  <c r="J98" i="19"/>
  <c r="K98" i="19"/>
  <c r="H99" i="19"/>
  <c r="I99" i="19"/>
  <c r="J99" i="19"/>
  <c r="K99" i="19"/>
  <c r="H100" i="19"/>
  <c r="I100" i="19"/>
  <c r="J100" i="19"/>
  <c r="K100" i="19"/>
  <c r="H101" i="19"/>
  <c r="I101" i="19"/>
  <c r="J101" i="19"/>
  <c r="K101" i="19"/>
  <c r="H102" i="19"/>
  <c r="I102" i="19"/>
  <c r="J102" i="19"/>
  <c r="K102" i="19"/>
  <c r="H103" i="19"/>
  <c r="I103" i="19"/>
  <c r="J103" i="19"/>
  <c r="K103" i="19"/>
  <c r="H104" i="19"/>
  <c r="I104" i="19"/>
  <c r="J104" i="19"/>
  <c r="K104" i="19"/>
  <c r="H105" i="19"/>
  <c r="I105" i="19"/>
  <c r="J105" i="19"/>
  <c r="K105" i="19"/>
  <c r="H106" i="19"/>
  <c r="I106" i="19"/>
  <c r="J106" i="19"/>
  <c r="K106" i="19"/>
  <c r="H107" i="19"/>
  <c r="I107" i="19"/>
  <c r="J107" i="19"/>
  <c r="K107" i="19"/>
  <c r="H108" i="19"/>
  <c r="I108" i="19"/>
  <c r="J108" i="19"/>
  <c r="K108" i="19"/>
  <c r="H109" i="19"/>
  <c r="I109" i="19"/>
  <c r="J109" i="19"/>
  <c r="K109" i="19"/>
  <c r="H110" i="19"/>
  <c r="I110" i="19"/>
  <c r="J110" i="19"/>
  <c r="K110" i="19"/>
  <c r="H111" i="19"/>
  <c r="I111" i="19"/>
  <c r="J111" i="19"/>
  <c r="K111" i="19"/>
  <c r="H112" i="19"/>
  <c r="I112" i="19"/>
  <c r="J112" i="19"/>
  <c r="K112" i="19"/>
  <c r="H113" i="19"/>
  <c r="I113" i="19"/>
  <c r="J113" i="19"/>
  <c r="K113" i="19"/>
  <c r="H114" i="19"/>
  <c r="I114" i="19"/>
  <c r="J114" i="19"/>
  <c r="K114" i="19"/>
  <c r="H115" i="19"/>
  <c r="I115" i="19"/>
  <c r="J115" i="19"/>
  <c r="K115" i="19"/>
  <c r="H116" i="19"/>
  <c r="I116" i="19"/>
  <c r="J116" i="19"/>
  <c r="K116" i="19"/>
  <c r="H117" i="19"/>
  <c r="I117" i="19"/>
  <c r="J117" i="19"/>
  <c r="K117" i="19"/>
  <c r="H118" i="19"/>
  <c r="I118" i="19"/>
  <c r="J118" i="19"/>
  <c r="K118" i="19"/>
  <c r="H119" i="19"/>
  <c r="I119" i="19"/>
  <c r="J119" i="19"/>
  <c r="K119" i="19"/>
  <c r="H120" i="19"/>
  <c r="I120" i="19"/>
  <c r="J120" i="19"/>
  <c r="K120" i="19"/>
  <c r="H121" i="19"/>
  <c r="I121" i="19"/>
  <c r="J121" i="19"/>
  <c r="K121" i="19"/>
  <c r="H122" i="19"/>
  <c r="I122" i="19"/>
  <c r="J122" i="19"/>
  <c r="K122" i="19"/>
  <c r="H123" i="19"/>
  <c r="I123" i="19"/>
  <c r="J123" i="19"/>
  <c r="K123" i="19"/>
  <c r="H124" i="19"/>
  <c r="I124" i="19"/>
  <c r="J124" i="19"/>
  <c r="K124" i="19"/>
  <c r="H125" i="19"/>
  <c r="I125" i="19"/>
  <c r="J125" i="19"/>
  <c r="K125" i="19"/>
  <c r="H126" i="19"/>
  <c r="I126" i="19"/>
  <c r="J126" i="19"/>
  <c r="K126" i="19"/>
  <c r="H127" i="19"/>
  <c r="I127" i="19"/>
  <c r="J127" i="19"/>
  <c r="K127" i="19"/>
  <c r="H128" i="19"/>
  <c r="I128" i="19"/>
  <c r="J128" i="19"/>
  <c r="K128" i="19"/>
  <c r="H129" i="19"/>
  <c r="I129" i="19"/>
  <c r="J129" i="19"/>
  <c r="K129" i="19"/>
  <c r="H130" i="19"/>
  <c r="I130" i="19"/>
  <c r="J130" i="19"/>
  <c r="K130" i="19"/>
  <c r="H131" i="19"/>
  <c r="I131" i="19"/>
  <c r="J131" i="19"/>
  <c r="K131" i="19"/>
  <c r="H132" i="19"/>
  <c r="I132" i="19"/>
  <c r="J132" i="19"/>
  <c r="K132" i="19"/>
  <c r="H133" i="19"/>
  <c r="I133" i="19"/>
  <c r="J133" i="19"/>
  <c r="K133" i="19"/>
  <c r="H134" i="19"/>
  <c r="I134" i="19"/>
  <c r="J134" i="19"/>
  <c r="K134" i="19"/>
  <c r="H135" i="19"/>
  <c r="I135" i="19"/>
  <c r="J135" i="19"/>
  <c r="K135" i="19"/>
  <c r="H136" i="19"/>
  <c r="I136" i="19"/>
  <c r="J136" i="19"/>
  <c r="K136" i="19"/>
  <c r="H137" i="19"/>
  <c r="I137" i="19"/>
  <c r="J137" i="19"/>
  <c r="K137" i="19"/>
  <c r="H138" i="19"/>
  <c r="I138" i="19"/>
  <c r="J138" i="19"/>
  <c r="K138" i="19"/>
  <c r="H139" i="19"/>
  <c r="I139" i="19"/>
  <c r="J139" i="19"/>
  <c r="K139" i="19"/>
  <c r="H140" i="19"/>
  <c r="I140" i="19"/>
  <c r="J140" i="19"/>
  <c r="K140" i="19"/>
  <c r="H141" i="19"/>
  <c r="I141" i="19"/>
  <c r="J141" i="19"/>
  <c r="K141" i="19"/>
  <c r="H142" i="19"/>
  <c r="I142" i="19"/>
  <c r="J142" i="19"/>
  <c r="K142" i="19"/>
  <c r="H143" i="19"/>
  <c r="I143" i="19"/>
  <c r="J143" i="19"/>
  <c r="K143" i="19"/>
  <c r="H144" i="19"/>
  <c r="I144" i="19"/>
  <c r="J144" i="19"/>
  <c r="K144" i="19"/>
  <c r="H145" i="19"/>
  <c r="I145" i="19"/>
  <c r="J145" i="19"/>
  <c r="K145" i="19"/>
  <c r="H146" i="19"/>
  <c r="I146" i="19"/>
  <c r="J146" i="19"/>
  <c r="K146" i="19"/>
  <c r="H147" i="19"/>
  <c r="I147" i="19"/>
  <c r="J147" i="19"/>
  <c r="K147" i="19"/>
  <c r="H148" i="19"/>
  <c r="I148" i="19"/>
  <c r="J148" i="19"/>
  <c r="K148" i="19"/>
  <c r="H149" i="19"/>
  <c r="I149" i="19"/>
  <c r="J149" i="19"/>
  <c r="K149" i="19"/>
  <c r="H150" i="19"/>
  <c r="I150" i="19"/>
  <c r="J150" i="19"/>
  <c r="K150" i="19"/>
  <c r="H151" i="19"/>
  <c r="I151" i="19"/>
  <c r="J151" i="19"/>
  <c r="K151" i="19"/>
  <c r="H152" i="19"/>
  <c r="I152" i="19"/>
  <c r="J152" i="19"/>
  <c r="K152" i="19"/>
  <c r="H153" i="19"/>
  <c r="I153" i="19"/>
  <c r="J153" i="19"/>
  <c r="K153" i="19"/>
  <c r="H154" i="19"/>
  <c r="I154" i="19"/>
  <c r="J154" i="19"/>
  <c r="K154" i="19"/>
  <c r="H155" i="19"/>
  <c r="I155" i="19"/>
  <c r="J155" i="19"/>
  <c r="K155" i="19"/>
  <c r="H156" i="19"/>
  <c r="I156" i="19"/>
  <c r="J156" i="19"/>
  <c r="K156" i="19"/>
  <c r="H157" i="19"/>
  <c r="I157" i="19"/>
  <c r="J157" i="19"/>
  <c r="K157" i="19"/>
  <c r="H158" i="19"/>
  <c r="I158" i="19"/>
  <c r="J158" i="19"/>
  <c r="K158" i="19"/>
  <c r="H159" i="19"/>
  <c r="I159" i="19"/>
  <c r="J159" i="19"/>
  <c r="K159" i="19"/>
  <c r="H160" i="19"/>
  <c r="I160" i="19"/>
  <c r="J160" i="19"/>
  <c r="K160" i="19"/>
  <c r="H161" i="19"/>
  <c r="I161" i="19"/>
  <c r="J161" i="19"/>
  <c r="K161" i="19"/>
  <c r="H162" i="19"/>
  <c r="I162" i="19"/>
  <c r="J162" i="19"/>
  <c r="K162" i="19"/>
  <c r="H163" i="19"/>
  <c r="I163" i="19"/>
  <c r="J163" i="19"/>
  <c r="K163" i="19"/>
  <c r="H164" i="19"/>
  <c r="I164" i="19"/>
  <c r="J164" i="19"/>
  <c r="K164" i="19"/>
  <c r="H165" i="19"/>
  <c r="I165" i="19"/>
  <c r="J165" i="19"/>
  <c r="K165" i="19"/>
  <c r="H166" i="19"/>
  <c r="I166" i="19"/>
  <c r="J166" i="19"/>
  <c r="K166" i="19"/>
  <c r="H167" i="19"/>
  <c r="I167" i="19"/>
  <c r="J167" i="19"/>
  <c r="K167" i="19"/>
  <c r="H168" i="19"/>
  <c r="I168" i="19"/>
  <c r="J168" i="19"/>
  <c r="K168" i="19"/>
  <c r="H169" i="19"/>
  <c r="I169" i="19"/>
  <c r="J169" i="19"/>
  <c r="K169" i="19"/>
  <c r="H170" i="19"/>
  <c r="I170" i="19"/>
  <c r="J170" i="19"/>
  <c r="K170" i="19"/>
  <c r="H171" i="19"/>
  <c r="I171" i="19"/>
  <c r="J171" i="19"/>
  <c r="K171" i="19"/>
  <c r="H172" i="19"/>
  <c r="I172" i="19"/>
  <c r="J172" i="19"/>
  <c r="K172" i="19"/>
  <c r="H173" i="19"/>
  <c r="I173" i="19"/>
  <c r="J173" i="19"/>
  <c r="K173" i="19"/>
  <c r="H174" i="19"/>
  <c r="I174" i="19"/>
  <c r="J174" i="19"/>
  <c r="K174" i="19"/>
  <c r="H175" i="19"/>
  <c r="I175" i="19"/>
  <c r="J175" i="19"/>
  <c r="K175" i="19"/>
  <c r="H176" i="19"/>
  <c r="I176" i="19"/>
  <c r="J176" i="19"/>
  <c r="K176" i="19"/>
  <c r="H177" i="19"/>
  <c r="I177" i="19"/>
  <c r="J177" i="19"/>
  <c r="K177" i="19"/>
  <c r="H178" i="19"/>
  <c r="I178" i="19"/>
  <c r="J178" i="19"/>
  <c r="K178" i="19"/>
  <c r="H179" i="19"/>
  <c r="I179" i="19"/>
  <c r="J179" i="19"/>
  <c r="K179" i="19"/>
  <c r="H180" i="19"/>
  <c r="I180" i="19"/>
  <c r="J180" i="19"/>
  <c r="K180" i="19"/>
  <c r="H181" i="19"/>
  <c r="I181" i="19"/>
  <c r="J181" i="19"/>
  <c r="K181" i="19"/>
  <c r="H182" i="19"/>
  <c r="I182" i="19"/>
  <c r="J182" i="19"/>
  <c r="K182" i="19"/>
  <c r="H183" i="19"/>
  <c r="I183" i="19"/>
  <c r="J183" i="19"/>
  <c r="K183" i="19"/>
  <c r="H184" i="19"/>
  <c r="I184" i="19"/>
  <c r="J184" i="19"/>
  <c r="K184" i="19"/>
  <c r="H185" i="19"/>
  <c r="I185" i="19"/>
  <c r="J185" i="19"/>
  <c r="K185" i="19"/>
  <c r="H186" i="19"/>
  <c r="I186" i="19"/>
  <c r="J186" i="19"/>
  <c r="K186" i="19"/>
  <c r="H187" i="19"/>
  <c r="I187" i="19"/>
  <c r="J187" i="19"/>
  <c r="K187" i="19"/>
  <c r="H188" i="19"/>
  <c r="I188" i="19"/>
  <c r="J188" i="19"/>
  <c r="K188" i="19"/>
  <c r="H189" i="19"/>
  <c r="I189" i="19"/>
  <c r="J189" i="19"/>
  <c r="K189" i="19"/>
  <c r="H190" i="19"/>
  <c r="I190" i="19"/>
  <c r="J190" i="19"/>
  <c r="K190" i="19"/>
  <c r="H191" i="19"/>
  <c r="I191" i="19"/>
  <c r="J191" i="19"/>
  <c r="K191" i="19"/>
  <c r="H192" i="19"/>
  <c r="I192" i="19"/>
  <c r="J192" i="19"/>
  <c r="K192" i="19"/>
  <c r="H193" i="19"/>
  <c r="I193" i="19"/>
  <c r="J193" i="19"/>
  <c r="K193" i="19"/>
  <c r="H194" i="19"/>
  <c r="I194" i="19"/>
  <c r="J194" i="19"/>
  <c r="K194" i="19"/>
  <c r="H195" i="19"/>
  <c r="I195" i="19"/>
  <c r="J195" i="19"/>
  <c r="K195" i="19"/>
  <c r="H196" i="19"/>
  <c r="I196" i="19"/>
  <c r="J196" i="19"/>
  <c r="K196" i="19"/>
  <c r="H197" i="19"/>
  <c r="I197" i="19"/>
  <c r="J197" i="19"/>
  <c r="K197" i="19"/>
  <c r="H198" i="19"/>
  <c r="I198" i="19"/>
  <c r="J198" i="19"/>
  <c r="K198" i="19"/>
  <c r="H199" i="19"/>
  <c r="I199" i="19"/>
  <c r="J199" i="19"/>
  <c r="K199" i="19"/>
  <c r="H200" i="19"/>
  <c r="I200" i="19"/>
  <c r="J200" i="19"/>
  <c r="K200" i="19"/>
  <c r="H201" i="19"/>
  <c r="I201" i="19"/>
  <c r="J201" i="19"/>
  <c r="K201" i="19"/>
  <c r="H202" i="19"/>
  <c r="I202" i="19"/>
  <c r="J202" i="19"/>
  <c r="K202" i="19"/>
  <c r="H203" i="19"/>
  <c r="I203" i="19"/>
  <c r="J203" i="19"/>
  <c r="K203" i="19"/>
  <c r="H204" i="19"/>
  <c r="I204" i="19"/>
  <c r="J204" i="19"/>
  <c r="K204" i="19"/>
  <c r="H205" i="19"/>
  <c r="I205" i="19"/>
  <c r="J205" i="19"/>
  <c r="K205" i="19"/>
  <c r="H206" i="19"/>
  <c r="I206" i="19"/>
  <c r="J206" i="19"/>
  <c r="K206" i="19"/>
  <c r="H207" i="19"/>
  <c r="I207" i="19"/>
  <c r="J207" i="19"/>
  <c r="K207" i="19"/>
  <c r="H208" i="19"/>
  <c r="I208" i="19"/>
  <c r="J208" i="19"/>
  <c r="K208" i="19"/>
  <c r="H209" i="19"/>
  <c r="I209" i="19"/>
  <c r="J209" i="19"/>
  <c r="K209" i="19"/>
  <c r="H210" i="19"/>
  <c r="I210" i="19"/>
  <c r="J210" i="19"/>
  <c r="K210" i="19"/>
  <c r="H211" i="19"/>
  <c r="I211" i="19"/>
  <c r="J211" i="19"/>
  <c r="K211" i="19"/>
  <c r="H212" i="19"/>
  <c r="I212" i="19"/>
  <c r="J212" i="19"/>
  <c r="K212" i="19"/>
  <c r="H213" i="19"/>
  <c r="I213" i="19"/>
  <c r="J213" i="19"/>
  <c r="K213" i="19"/>
  <c r="H214" i="19"/>
  <c r="I214" i="19"/>
  <c r="J214" i="19"/>
  <c r="K214" i="19"/>
  <c r="H215" i="19"/>
  <c r="I215" i="19"/>
  <c r="J215" i="19"/>
  <c r="K215" i="19"/>
  <c r="H216" i="19"/>
  <c r="I216" i="19"/>
  <c r="J216" i="19"/>
  <c r="K216" i="19"/>
  <c r="H217" i="19"/>
  <c r="I217" i="19"/>
  <c r="J217" i="19"/>
  <c r="K217" i="19"/>
  <c r="H218" i="19"/>
  <c r="I218" i="19"/>
  <c r="J218" i="19"/>
  <c r="K218" i="19"/>
  <c r="H219" i="19"/>
  <c r="I219" i="19"/>
  <c r="J219" i="19"/>
  <c r="K219" i="19"/>
  <c r="H220" i="19"/>
  <c r="I220" i="19"/>
  <c r="J220" i="19"/>
  <c r="K220" i="19"/>
  <c r="H221" i="19"/>
  <c r="I221" i="19"/>
  <c r="J221" i="19"/>
  <c r="K221" i="19"/>
  <c r="H222" i="19"/>
  <c r="I222" i="19"/>
  <c r="J222" i="19"/>
  <c r="K222" i="19"/>
  <c r="H223" i="19"/>
  <c r="I223" i="19"/>
  <c r="J223" i="19"/>
  <c r="K223" i="19"/>
  <c r="H224" i="19"/>
  <c r="I224" i="19"/>
  <c r="J224" i="19"/>
  <c r="K224" i="19"/>
  <c r="H225" i="19"/>
  <c r="I225" i="19"/>
  <c r="J225" i="19"/>
  <c r="K225" i="19"/>
  <c r="H226" i="19"/>
  <c r="I226" i="19"/>
  <c r="J226" i="19"/>
  <c r="K226" i="19"/>
  <c r="H227" i="19"/>
  <c r="I227" i="19"/>
  <c r="J227" i="19"/>
  <c r="K227" i="19"/>
  <c r="H228" i="19"/>
  <c r="I228" i="19"/>
  <c r="J228" i="19"/>
  <c r="K228" i="19"/>
  <c r="H229" i="19"/>
  <c r="I229" i="19"/>
  <c r="J229" i="19"/>
  <c r="K229" i="19"/>
  <c r="H230" i="19"/>
  <c r="I230" i="19"/>
  <c r="J230" i="19"/>
  <c r="K230" i="19"/>
  <c r="H231" i="19"/>
  <c r="I231" i="19"/>
  <c r="J231" i="19"/>
  <c r="K231" i="19"/>
  <c r="H232" i="19"/>
  <c r="I232" i="19"/>
  <c r="J232" i="19"/>
  <c r="K232" i="19"/>
  <c r="H233" i="19"/>
  <c r="I233" i="19"/>
  <c r="J233" i="19"/>
  <c r="K233" i="19"/>
  <c r="H234" i="19"/>
  <c r="I234" i="19"/>
  <c r="J234" i="19"/>
  <c r="K234" i="19"/>
  <c r="H235" i="19"/>
  <c r="I235" i="19"/>
  <c r="J235" i="19"/>
  <c r="K235" i="19"/>
  <c r="H236" i="19"/>
  <c r="I236" i="19"/>
  <c r="J236" i="19"/>
  <c r="K236" i="19"/>
  <c r="H237" i="19"/>
  <c r="I237" i="19"/>
  <c r="J237" i="19"/>
  <c r="K237" i="19"/>
  <c r="H238" i="19"/>
  <c r="I238" i="19"/>
  <c r="J238" i="19"/>
  <c r="K238" i="19"/>
  <c r="H239" i="19"/>
  <c r="I239" i="19"/>
  <c r="J239" i="19"/>
  <c r="K239" i="19"/>
  <c r="H240" i="19"/>
  <c r="I240" i="19"/>
  <c r="J240" i="19"/>
  <c r="K240" i="19"/>
  <c r="H241" i="19"/>
  <c r="I241" i="19"/>
  <c r="J241" i="19"/>
  <c r="K241" i="19"/>
  <c r="H242" i="19"/>
  <c r="I242" i="19"/>
  <c r="J242" i="19"/>
  <c r="K242" i="19"/>
  <c r="H243" i="19"/>
  <c r="I243" i="19"/>
  <c r="J243" i="19"/>
  <c r="K243" i="19"/>
  <c r="H244" i="19"/>
  <c r="I244" i="19"/>
  <c r="J244" i="19"/>
  <c r="K244" i="19"/>
  <c r="H245" i="19"/>
  <c r="I245" i="19"/>
  <c r="J245" i="19"/>
  <c r="K245" i="19"/>
  <c r="H246" i="19"/>
  <c r="I246" i="19"/>
  <c r="J246" i="19"/>
  <c r="K246" i="19"/>
  <c r="H247" i="19"/>
  <c r="I247" i="19"/>
  <c r="J247" i="19"/>
  <c r="K247" i="19"/>
  <c r="H248" i="19"/>
  <c r="I248" i="19"/>
  <c r="J248" i="19"/>
  <c r="K248" i="19"/>
  <c r="H249" i="19"/>
  <c r="I249" i="19"/>
  <c r="J249" i="19"/>
  <c r="K249" i="19"/>
  <c r="H250" i="19"/>
  <c r="I250" i="19"/>
  <c r="J250" i="19"/>
  <c r="K250" i="19"/>
  <c r="H251" i="19"/>
  <c r="I251" i="19"/>
  <c r="J251" i="19"/>
  <c r="K251" i="19"/>
  <c r="H252" i="19"/>
  <c r="I252" i="19"/>
  <c r="J252" i="19"/>
  <c r="K252" i="19"/>
  <c r="H253" i="19"/>
  <c r="I253" i="19"/>
  <c r="J253" i="19"/>
  <c r="K253" i="19"/>
  <c r="H254" i="19"/>
  <c r="I254" i="19"/>
  <c r="J254" i="19"/>
  <c r="K254" i="19"/>
  <c r="I8" i="19"/>
  <c r="J8" i="19"/>
  <c r="K8" i="19"/>
  <c r="H8" i="19"/>
  <c r="H255" i="20"/>
  <c r="I255" i="20"/>
  <c r="J255" i="20"/>
  <c r="H256" i="20"/>
  <c r="I256" i="20"/>
  <c r="J256" i="20"/>
  <c r="H257" i="20"/>
  <c r="I257" i="20"/>
  <c r="J257" i="20"/>
  <c r="F2" i="20"/>
  <c r="F3" i="20"/>
  <c r="G3" i="20" s="1"/>
  <c r="F4" i="20"/>
  <c r="F5" i="20"/>
  <c r="G5" i="20" s="1"/>
  <c r="F6" i="20"/>
  <c r="G6" i="20" s="1"/>
  <c r="F7" i="20"/>
  <c r="G7" i="20" s="1"/>
  <c r="F8" i="20"/>
  <c r="G8" i="20" s="1"/>
  <c r="F9" i="20"/>
  <c r="G9" i="20" s="1"/>
  <c r="F10" i="20"/>
  <c r="F11" i="20"/>
  <c r="G11" i="20" s="1"/>
  <c r="F12" i="20"/>
  <c r="F13" i="20"/>
  <c r="G13" i="20" s="1"/>
  <c r="F14" i="20"/>
  <c r="G14" i="20" s="1"/>
  <c r="F15" i="20"/>
  <c r="G15" i="20" s="1"/>
  <c r="F16" i="20"/>
  <c r="G16" i="20" s="1"/>
  <c r="F17" i="20"/>
  <c r="G17" i="20" s="1"/>
  <c r="F18" i="20"/>
  <c r="F19" i="20"/>
  <c r="F20" i="20"/>
  <c r="F21" i="20"/>
  <c r="G21" i="20" s="1"/>
  <c r="F22" i="20"/>
  <c r="G22" i="20" s="1"/>
  <c r="F23" i="20"/>
  <c r="G23" i="20" s="1"/>
  <c r="F24" i="20"/>
  <c r="G24" i="20" s="1"/>
  <c r="F25" i="20"/>
  <c r="G25" i="20" s="1"/>
  <c r="F26" i="20"/>
  <c r="F27" i="20"/>
  <c r="F28" i="20"/>
  <c r="F29" i="20"/>
  <c r="G29" i="20" s="1"/>
  <c r="F30" i="20"/>
  <c r="G30" i="20" s="1"/>
  <c r="F31" i="20"/>
  <c r="G31" i="20" s="1"/>
  <c r="F32" i="20"/>
  <c r="G32" i="20" s="1"/>
  <c r="F33" i="20"/>
  <c r="G33" i="20" s="1"/>
  <c r="F34" i="20"/>
  <c r="F35" i="20"/>
  <c r="G35" i="20" s="1"/>
  <c r="F36" i="20"/>
  <c r="F37" i="20"/>
  <c r="G37" i="20" s="1"/>
  <c r="F38" i="20"/>
  <c r="G38" i="20" s="1"/>
  <c r="F39" i="20"/>
  <c r="G39" i="20" s="1"/>
  <c r="F40" i="20"/>
  <c r="G40" i="20" s="1"/>
  <c r="F41" i="20"/>
  <c r="G41" i="20" s="1"/>
  <c r="F42" i="20"/>
  <c r="F43" i="20"/>
  <c r="G43" i="20" s="1"/>
  <c r="F44" i="20"/>
  <c r="F45" i="20"/>
  <c r="G45" i="20" s="1"/>
  <c r="F46" i="20"/>
  <c r="G46" i="20" s="1"/>
  <c r="F47" i="20"/>
  <c r="G47" i="20" s="1"/>
  <c r="F48" i="20"/>
  <c r="G48" i="20" s="1"/>
  <c r="F49" i="20"/>
  <c r="G49" i="20" s="1"/>
  <c r="F50" i="20"/>
  <c r="F51" i="20"/>
  <c r="F52" i="20"/>
  <c r="F53" i="20"/>
  <c r="G53" i="20" s="1"/>
  <c r="F54" i="20"/>
  <c r="G54" i="20" s="1"/>
  <c r="F55" i="20"/>
  <c r="G55" i="20" s="1"/>
  <c r="F56" i="20"/>
  <c r="G56" i="20" s="1"/>
  <c r="F57" i="20"/>
  <c r="G57" i="20" s="1"/>
  <c r="F58" i="20"/>
  <c r="F59" i="20"/>
  <c r="F60" i="20"/>
  <c r="F61" i="20"/>
  <c r="G61" i="20" s="1"/>
  <c r="F62" i="20"/>
  <c r="G62" i="20" s="1"/>
  <c r="F63" i="20"/>
  <c r="G63" i="20" s="1"/>
  <c r="F64" i="20"/>
  <c r="G64" i="20" s="1"/>
  <c r="F65" i="20"/>
  <c r="G65" i="20" s="1"/>
  <c r="F66" i="20"/>
  <c r="F67" i="20"/>
  <c r="G67" i="20" s="1"/>
  <c r="F68" i="20"/>
  <c r="F69" i="20"/>
  <c r="G69" i="20" s="1"/>
  <c r="F70" i="20"/>
  <c r="G70" i="20" s="1"/>
  <c r="F71" i="20"/>
  <c r="G71" i="20" s="1"/>
  <c r="F72" i="20"/>
  <c r="G72" i="20" s="1"/>
  <c r="F73" i="20"/>
  <c r="G73" i="20" s="1"/>
  <c r="F74" i="20"/>
  <c r="F75" i="20"/>
  <c r="G75" i="20" s="1"/>
  <c r="F76" i="20"/>
  <c r="F77" i="20"/>
  <c r="G77" i="20" s="1"/>
  <c r="F78" i="20"/>
  <c r="G78" i="20" s="1"/>
  <c r="F79" i="20"/>
  <c r="G79" i="20" s="1"/>
  <c r="F80" i="20"/>
  <c r="G80" i="20" s="1"/>
  <c r="F81" i="20"/>
  <c r="G81" i="20" s="1"/>
  <c r="F82" i="20"/>
  <c r="F83" i="20"/>
  <c r="F84" i="20"/>
  <c r="F85" i="20"/>
  <c r="G85" i="20" s="1"/>
  <c r="F86" i="20"/>
  <c r="G86" i="20" s="1"/>
  <c r="F87" i="20"/>
  <c r="G87" i="20" s="1"/>
  <c r="F88" i="20"/>
  <c r="G88" i="20" s="1"/>
  <c r="F89" i="20"/>
  <c r="G89" i="20" s="1"/>
  <c r="F90" i="20"/>
  <c r="F91" i="20"/>
  <c r="F92" i="20"/>
  <c r="F93" i="20"/>
  <c r="G93" i="20" s="1"/>
  <c r="F94" i="20"/>
  <c r="G94" i="20" s="1"/>
  <c r="F95" i="20"/>
  <c r="G95" i="20" s="1"/>
  <c r="F96" i="20"/>
  <c r="G96" i="20" s="1"/>
  <c r="F97" i="20"/>
  <c r="G97" i="20" s="1"/>
  <c r="F98" i="20"/>
  <c r="F99" i="20"/>
  <c r="G99" i="20" s="1"/>
  <c r="F100" i="20"/>
  <c r="F101" i="20"/>
  <c r="G101" i="20" s="1"/>
  <c r="F102" i="20"/>
  <c r="G102" i="20" s="1"/>
  <c r="F103" i="20"/>
  <c r="G103" i="20" s="1"/>
  <c r="F104" i="20"/>
  <c r="G104" i="20" s="1"/>
  <c r="F105" i="20"/>
  <c r="G105" i="20" s="1"/>
  <c r="F106" i="20"/>
  <c r="F107" i="20"/>
  <c r="G107" i="20" s="1"/>
  <c r="F108" i="20"/>
  <c r="F109" i="20"/>
  <c r="G109" i="20" s="1"/>
  <c r="F110" i="20"/>
  <c r="G110" i="20" s="1"/>
  <c r="F111" i="20"/>
  <c r="G111" i="20" s="1"/>
  <c r="F112" i="20"/>
  <c r="G112" i="20" s="1"/>
  <c r="F113" i="20"/>
  <c r="G113" i="20" s="1"/>
  <c r="F114" i="20"/>
  <c r="F115" i="20"/>
  <c r="F116" i="20"/>
  <c r="F117" i="20"/>
  <c r="G117" i="20" s="1"/>
  <c r="F118" i="20"/>
  <c r="G118" i="20" s="1"/>
  <c r="F119" i="20"/>
  <c r="G119" i="20" s="1"/>
  <c r="F120" i="20"/>
  <c r="G120" i="20" s="1"/>
  <c r="F121" i="20"/>
  <c r="G121" i="20" s="1"/>
  <c r="F122" i="20"/>
  <c r="F123" i="20"/>
  <c r="F124" i="20"/>
  <c r="F125" i="20"/>
  <c r="G125" i="20" s="1"/>
  <c r="F126" i="20"/>
  <c r="G126" i="20" s="1"/>
  <c r="F127" i="20"/>
  <c r="G127" i="20" s="1"/>
  <c r="F128" i="20"/>
  <c r="G128" i="20" s="1"/>
  <c r="F129" i="20"/>
  <c r="G129" i="20" s="1"/>
  <c r="F130" i="20"/>
  <c r="F131" i="20"/>
  <c r="G131" i="20" s="1"/>
  <c r="F132" i="20"/>
  <c r="F133" i="20"/>
  <c r="G133" i="20" s="1"/>
  <c r="F134" i="20"/>
  <c r="G134" i="20" s="1"/>
  <c r="F135" i="20"/>
  <c r="G135" i="20" s="1"/>
  <c r="F136" i="20"/>
  <c r="G136" i="20" s="1"/>
  <c r="F137" i="20"/>
  <c r="G137" i="20" s="1"/>
  <c r="F138" i="20"/>
  <c r="F139" i="20"/>
  <c r="G139" i="20" s="1"/>
  <c r="F140" i="20"/>
  <c r="F141" i="20"/>
  <c r="G141" i="20" s="1"/>
  <c r="F142" i="20"/>
  <c r="G142" i="20" s="1"/>
  <c r="F143" i="20"/>
  <c r="G143" i="20" s="1"/>
  <c r="F144" i="20"/>
  <c r="G144" i="20" s="1"/>
  <c r="F145" i="20"/>
  <c r="G145" i="20" s="1"/>
  <c r="F146" i="20"/>
  <c r="F147" i="20"/>
  <c r="F148" i="20"/>
  <c r="F149" i="20"/>
  <c r="G149" i="20" s="1"/>
  <c r="F150" i="20"/>
  <c r="G150" i="20" s="1"/>
  <c r="F151" i="20"/>
  <c r="G151" i="20" s="1"/>
  <c r="F152" i="20"/>
  <c r="G152" i="20" s="1"/>
  <c r="F153" i="20"/>
  <c r="G153" i="20" s="1"/>
  <c r="F154" i="20"/>
  <c r="F155" i="20"/>
  <c r="F156" i="20"/>
  <c r="F157" i="20"/>
  <c r="G157" i="20" s="1"/>
  <c r="F158" i="20"/>
  <c r="G158" i="20" s="1"/>
  <c r="F159" i="20"/>
  <c r="G159" i="20" s="1"/>
  <c r="F160" i="20"/>
  <c r="G160" i="20" s="1"/>
  <c r="F161" i="20"/>
  <c r="G161" i="20" s="1"/>
  <c r="F162" i="20"/>
  <c r="F163" i="20"/>
  <c r="G163" i="20" s="1"/>
  <c r="F164" i="20"/>
  <c r="F165" i="20"/>
  <c r="G165" i="20" s="1"/>
  <c r="F166" i="20"/>
  <c r="G166" i="20" s="1"/>
  <c r="F167" i="20"/>
  <c r="G167" i="20" s="1"/>
  <c r="F168" i="20"/>
  <c r="G168" i="20" s="1"/>
  <c r="F169" i="20"/>
  <c r="G169" i="20" s="1"/>
  <c r="F170" i="20"/>
  <c r="F171" i="20"/>
  <c r="G171" i="20" s="1"/>
  <c r="F172" i="20"/>
  <c r="F173" i="20"/>
  <c r="G173" i="20" s="1"/>
  <c r="F174" i="20"/>
  <c r="G174" i="20" s="1"/>
  <c r="F175" i="20"/>
  <c r="G175" i="20" s="1"/>
  <c r="F176" i="20"/>
  <c r="G176" i="20" s="1"/>
  <c r="F177" i="20"/>
  <c r="G177" i="20" s="1"/>
  <c r="F178" i="20"/>
  <c r="F179" i="20"/>
  <c r="F180" i="20"/>
  <c r="F181" i="20"/>
  <c r="G181" i="20" s="1"/>
  <c r="F182" i="20"/>
  <c r="G182" i="20" s="1"/>
  <c r="F183" i="20"/>
  <c r="G183" i="20" s="1"/>
  <c r="F184" i="20"/>
  <c r="G184" i="20" s="1"/>
  <c r="F185" i="20"/>
  <c r="G185" i="20" s="1"/>
  <c r="F186" i="20"/>
  <c r="F187" i="20"/>
  <c r="F188" i="20"/>
  <c r="F189" i="20"/>
  <c r="G189" i="20" s="1"/>
  <c r="F190" i="20"/>
  <c r="G190" i="20" s="1"/>
  <c r="F191" i="20"/>
  <c r="G191" i="20" s="1"/>
  <c r="F192" i="20"/>
  <c r="G192" i="20" s="1"/>
  <c r="F193" i="20"/>
  <c r="G193" i="20" s="1"/>
  <c r="F194" i="20"/>
  <c r="F195" i="20"/>
  <c r="G195" i="20" s="1"/>
  <c r="F196" i="20"/>
  <c r="F197" i="20"/>
  <c r="G197" i="20" s="1"/>
  <c r="F198" i="20"/>
  <c r="G198" i="20" s="1"/>
  <c r="F199" i="20"/>
  <c r="G199" i="20" s="1"/>
  <c r="F200" i="20"/>
  <c r="G200" i="20" s="1"/>
  <c r="F201" i="20"/>
  <c r="G201" i="20" s="1"/>
  <c r="F202" i="20"/>
  <c r="F203" i="20"/>
  <c r="G203" i="20" s="1"/>
  <c r="F204" i="20"/>
  <c r="F205" i="20"/>
  <c r="G205" i="20" s="1"/>
  <c r="F206" i="20"/>
  <c r="G206" i="20" s="1"/>
  <c r="F207" i="20"/>
  <c r="G207" i="20" s="1"/>
  <c r="F208" i="20"/>
  <c r="G208" i="20" s="1"/>
  <c r="F209" i="20"/>
  <c r="G209" i="20" s="1"/>
  <c r="F210" i="20"/>
  <c r="F211" i="20"/>
  <c r="F212" i="20"/>
  <c r="F213" i="20"/>
  <c r="G213" i="20" s="1"/>
  <c r="F214" i="20"/>
  <c r="G214" i="20" s="1"/>
  <c r="F215" i="20"/>
  <c r="G215" i="20" s="1"/>
  <c r="F216" i="20"/>
  <c r="G216" i="20" s="1"/>
  <c r="F217" i="20"/>
  <c r="G217" i="20" s="1"/>
  <c r="F218" i="20"/>
  <c r="F219" i="20"/>
  <c r="F220" i="20"/>
  <c r="F221" i="20"/>
  <c r="G221" i="20" s="1"/>
  <c r="F222" i="20"/>
  <c r="G222" i="20" s="1"/>
  <c r="F223" i="20"/>
  <c r="G223" i="20" s="1"/>
  <c r="F224" i="20"/>
  <c r="G224" i="20" s="1"/>
  <c r="F225" i="20"/>
  <c r="G225" i="20" s="1"/>
  <c r="F226" i="20"/>
  <c r="F227" i="20"/>
  <c r="G227" i="20" s="1"/>
  <c r="F228" i="20"/>
  <c r="F229" i="20"/>
  <c r="G229" i="20" s="1"/>
  <c r="F230" i="20"/>
  <c r="G230" i="20" s="1"/>
  <c r="F231" i="20"/>
  <c r="G231" i="20" s="1"/>
  <c r="F232" i="20"/>
  <c r="G232" i="20" s="1"/>
  <c r="F233" i="20"/>
  <c r="G233" i="20" s="1"/>
  <c r="F234" i="20"/>
  <c r="F235" i="20"/>
  <c r="G235" i="20" s="1"/>
  <c r="F236" i="20"/>
  <c r="F237" i="20"/>
  <c r="G237" i="20" s="1"/>
  <c r="F238" i="20"/>
  <c r="G238" i="20" s="1"/>
  <c r="F239" i="20"/>
  <c r="G239" i="20" s="1"/>
  <c r="F240" i="20"/>
  <c r="G240" i="20" s="1"/>
  <c r="F241" i="20"/>
  <c r="G241" i="20" s="1"/>
  <c r="F242" i="20"/>
  <c r="F243" i="20"/>
  <c r="F244" i="20"/>
  <c r="F245" i="20"/>
  <c r="G245" i="20" s="1"/>
  <c r="F246" i="20"/>
  <c r="G246" i="20" s="1"/>
  <c r="F247" i="20"/>
  <c r="G247" i="20" s="1"/>
  <c r="F248" i="20"/>
  <c r="G248" i="20" s="1"/>
  <c r="F249" i="20"/>
  <c r="G249" i="20" s="1"/>
  <c r="F250" i="20"/>
  <c r="F251" i="20"/>
  <c r="F252" i="20"/>
  <c r="F253" i="20"/>
  <c r="F254" i="20"/>
  <c r="F255" i="20"/>
  <c r="F256" i="20"/>
  <c r="F257" i="20"/>
  <c r="F2" i="19"/>
  <c r="G2" i="19" s="1"/>
  <c r="F3" i="19"/>
  <c r="G3" i="19" s="1"/>
  <c r="F4" i="19"/>
  <c r="G4" i="19" s="1"/>
  <c r="F5" i="19"/>
  <c r="G5" i="19" s="1"/>
  <c r="F6" i="19"/>
  <c r="G6" i="19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F14" i="19"/>
  <c r="G14" i="19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F21" i="19"/>
  <c r="G21" i="19" s="1"/>
  <c r="F22" i="19"/>
  <c r="G22" i="19" s="1"/>
  <c r="F23" i="19"/>
  <c r="G23" i="19" s="1"/>
  <c r="F24" i="19"/>
  <c r="G24" i="19" s="1"/>
  <c r="F25" i="19"/>
  <c r="G25" i="19" s="1"/>
  <c r="F26" i="19"/>
  <c r="G26" i="19" s="1"/>
  <c r="F27" i="19"/>
  <c r="G27" i="19" s="1"/>
  <c r="F28" i="19"/>
  <c r="G28" i="19" s="1"/>
  <c r="F29" i="19"/>
  <c r="G29" i="19" s="1"/>
  <c r="F30" i="19"/>
  <c r="G30" i="19" s="1"/>
  <c r="F31" i="19"/>
  <c r="G31" i="19" s="1"/>
  <c r="F32" i="19"/>
  <c r="G32" i="19" s="1"/>
  <c r="F33" i="19"/>
  <c r="G33" i="19" s="1"/>
  <c r="F34" i="19"/>
  <c r="G34" i="19" s="1"/>
  <c r="F35" i="19"/>
  <c r="G35" i="19" s="1"/>
  <c r="F36" i="19"/>
  <c r="G36" i="19" s="1"/>
  <c r="F37" i="19"/>
  <c r="G37" i="19" s="1"/>
  <c r="F38" i="19"/>
  <c r="G38" i="19" s="1"/>
  <c r="F39" i="19"/>
  <c r="G39" i="19" s="1"/>
  <c r="F40" i="19"/>
  <c r="G40" i="19" s="1"/>
  <c r="F41" i="19"/>
  <c r="G41" i="19" s="1"/>
  <c r="F42" i="19"/>
  <c r="G42" i="19" s="1"/>
  <c r="F43" i="19"/>
  <c r="G43" i="19" s="1"/>
  <c r="F44" i="19"/>
  <c r="G44" i="19" s="1"/>
  <c r="F45" i="19"/>
  <c r="G45" i="19" s="1"/>
  <c r="F46" i="19"/>
  <c r="G46" i="19" s="1"/>
  <c r="F47" i="19"/>
  <c r="G47" i="19" s="1"/>
  <c r="F48" i="19"/>
  <c r="G48" i="19" s="1"/>
  <c r="F49" i="19"/>
  <c r="G49" i="19" s="1"/>
  <c r="F50" i="19"/>
  <c r="G50" i="19" s="1"/>
  <c r="F51" i="19"/>
  <c r="G51" i="19" s="1"/>
  <c r="F52" i="19"/>
  <c r="G52" i="19" s="1"/>
  <c r="F53" i="19"/>
  <c r="G53" i="19" s="1"/>
  <c r="F54" i="19"/>
  <c r="G54" i="19" s="1"/>
  <c r="F55" i="19"/>
  <c r="G55" i="19" s="1"/>
  <c r="F56" i="19"/>
  <c r="G56" i="19" s="1"/>
  <c r="F57" i="19"/>
  <c r="G57" i="19" s="1"/>
  <c r="F58" i="19"/>
  <c r="G58" i="19" s="1"/>
  <c r="F59" i="19"/>
  <c r="G59" i="19" s="1"/>
  <c r="F60" i="19"/>
  <c r="G60" i="19" s="1"/>
  <c r="F61" i="19"/>
  <c r="G61" i="19" s="1"/>
  <c r="F62" i="19"/>
  <c r="G62" i="19" s="1"/>
  <c r="F63" i="19"/>
  <c r="G63" i="19" s="1"/>
  <c r="F64" i="19"/>
  <c r="G64" i="19" s="1"/>
  <c r="F65" i="19"/>
  <c r="G65" i="19" s="1"/>
  <c r="F66" i="19"/>
  <c r="G66" i="19" s="1"/>
  <c r="F67" i="19"/>
  <c r="G67" i="19" s="1"/>
  <c r="F68" i="19"/>
  <c r="G68" i="19" s="1"/>
  <c r="F69" i="19"/>
  <c r="G69" i="19" s="1"/>
  <c r="F70" i="19"/>
  <c r="G70" i="19" s="1"/>
  <c r="F71" i="19"/>
  <c r="G71" i="19" s="1"/>
  <c r="F72" i="19"/>
  <c r="G72" i="19" s="1"/>
  <c r="F73" i="19"/>
  <c r="G73" i="19" s="1"/>
  <c r="F74" i="19"/>
  <c r="G74" i="19" s="1"/>
  <c r="F75" i="19"/>
  <c r="G75" i="19" s="1"/>
  <c r="F76" i="19"/>
  <c r="G76" i="19" s="1"/>
  <c r="F77" i="19"/>
  <c r="G77" i="19" s="1"/>
  <c r="F78" i="19"/>
  <c r="G78" i="19" s="1"/>
  <c r="F79" i="19"/>
  <c r="G79" i="19" s="1"/>
  <c r="F80" i="19"/>
  <c r="G80" i="19" s="1"/>
  <c r="F81" i="19"/>
  <c r="G81" i="19" s="1"/>
  <c r="F82" i="19"/>
  <c r="G82" i="19" s="1"/>
  <c r="F83" i="19"/>
  <c r="G83" i="19" s="1"/>
  <c r="F84" i="19"/>
  <c r="G84" i="19" s="1"/>
  <c r="F85" i="19"/>
  <c r="G85" i="19" s="1"/>
  <c r="F86" i="19"/>
  <c r="G86" i="19" s="1"/>
  <c r="F87" i="19"/>
  <c r="G87" i="19" s="1"/>
  <c r="F88" i="19"/>
  <c r="G88" i="19" s="1"/>
  <c r="F89" i="19"/>
  <c r="G89" i="19" s="1"/>
  <c r="F90" i="19"/>
  <c r="G90" i="19" s="1"/>
  <c r="F91" i="19"/>
  <c r="G91" i="19" s="1"/>
  <c r="F92" i="19"/>
  <c r="G92" i="19" s="1"/>
  <c r="F93" i="19"/>
  <c r="G93" i="19" s="1"/>
  <c r="F94" i="19"/>
  <c r="G94" i="19" s="1"/>
  <c r="F95" i="19"/>
  <c r="G95" i="19" s="1"/>
  <c r="F96" i="19"/>
  <c r="G96" i="19" s="1"/>
  <c r="F97" i="19"/>
  <c r="G97" i="19" s="1"/>
  <c r="F98" i="19"/>
  <c r="G98" i="19" s="1"/>
  <c r="F99" i="19"/>
  <c r="G99" i="19" s="1"/>
  <c r="F100" i="19"/>
  <c r="G100" i="19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F108" i="19"/>
  <c r="G108" i="19" s="1"/>
  <c r="F109" i="19"/>
  <c r="G109" i="19" s="1"/>
  <c r="F110" i="19"/>
  <c r="G110" i="19" s="1"/>
  <c r="F111" i="19"/>
  <c r="G111" i="19" s="1"/>
  <c r="F112" i="19"/>
  <c r="G112" i="19" s="1"/>
  <c r="F113" i="19"/>
  <c r="G113" i="19" s="1"/>
  <c r="F114" i="19"/>
  <c r="G114" i="19" s="1"/>
  <c r="F115" i="19"/>
  <c r="G115" i="19" s="1"/>
  <c r="F116" i="19"/>
  <c r="G116" i="19" s="1"/>
  <c r="F117" i="19"/>
  <c r="G117" i="19" s="1"/>
  <c r="F118" i="19"/>
  <c r="G118" i="19" s="1"/>
  <c r="F119" i="19"/>
  <c r="G119" i="19" s="1"/>
  <c r="F120" i="19"/>
  <c r="G120" i="19" s="1"/>
  <c r="F121" i="19"/>
  <c r="G121" i="19" s="1"/>
  <c r="F122" i="19"/>
  <c r="G122" i="19" s="1"/>
  <c r="F123" i="19"/>
  <c r="G123" i="19" s="1"/>
  <c r="F124" i="19"/>
  <c r="G124" i="19" s="1"/>
  <c r="F125" i="19"/>
  <c r="G125" i="19" s="1"/>
  <c r="F126" i="19"/>
  <c r="G126" i="19" s="1"/>
  <c r="F127" i="19"/>
  <c r="G127" i="19" s="1"/>
  <c r="F128" i="19"/>
  <c r="G128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F135" i="19"/>
  <c r="G135" i="19" s="1"/>
  <c r="F136" i="19"/>
  <c r="G136" i="19" s="1"/>
  <c r="F137" i="19"/>
  <c r="G137" i="19" s="1"/>
  <c r="F138" i="19"/>
  <c r="G138" i="19" s="1"/>
  <c r="F139" i="19"/>
  <c r="G139" i="19" s="1"/>
  <c r="F140" i="19"/>
  <c r="G140" i="19" s="1"/>
  <c r="F141" i="19"/>
  <c r="G141" i="19" s="1"/>
  <c r="F142" i="19"/>
  <c r="G142" i="19" s="1"/>
  <c r="F143" i="19"/>
  <c r="G143" i="19" s="1"/>
  <c r="F144" i="19"/>
  <c r="G144" i="19" s="1"/>
  <c r="F145" i="19"/>
  <c r="G145" i="19" s="1"/>
  <c r="F146" i="19"/>
  <c r="G146" i="19" s="1"/>
  <c r="F147" i="19"/>
  <c r="G147" i="19" s="1"/>
  <c r="F148" i="19"/>
  <c r="G148" i="19" s="1"/>
  <c r="F149" i="19"/>
  <c r="G149" i="19" s="1"/>
  <c r="F150" i="19"/>
  <c r="G150" i="19" s="1"/>
  <c r="F151" i="19"/>
  <c r="G151" i="19" s="1"/>
  <c r="F152" i="19"/>
  <c r="G152" i="19" s="1"/>
  <c r="F153" i="19"/>
  <c r="G153" i="19" s="1"/>
  <c r="F154" i="19"/>
  <c r="G154" i="19" s="1"/>
  <c r="F155" i="19"/>
  <c r="G155" i="19" s="1"/>
  <c r="F156" i="19"/>
  <c r="G156" i="19" s="1"/>
  <c r="F157" i="19"/>
  <c r="G157" i="19" s="1"/>
  <c r="F158" i="19"/>
  <c r="G158" i="19" s="1"/>
  <c r="F159" i="19"/>
  <c r="G159" i="19" s="1"/>
  <c r="F160" i="19"/>
  <c r="G160" i="19" s="1"/>
  <c r="F161" i="19"/>
  <c r="G161" i="19" s="1"/>
  <c r="F162" i="19"/>
  <c r="G162" i="19" s="1"/>
  <c r="F163" i="19"/>
  <c r="G163" i="19" s="1"/>
  <c r="F164" i="19"/>
  <c r="G164" i="19" s="1"/>
  <c r="F165" i="19"/>
  <c r="G165" i="19" s="1"/>
  <c r="F166" i="19"/>
  <c r="G166" i="19" s="1"/>
  <c r="F167" i="19"/>
  <c r="G167" i="19" s="1"/>
  <c r="F168" i="19"/>
  <c r="G168" i="19" s="1"/>
  <c r="F169" i="19"/>
  <c r="G169" i="19" s="1"/>
  <c r="F170" i="19"/>
  <c r="G170" i="19" s="1"/>
  <c r="F171" i="19"/>
  <c r="G171" i="19" s="1"/>
  <c r="F172" i="19"/>
  <c r="G172" i="19" s="1"/>
  <c r="F173" i="19"/>
  <c r="G173" i="19" s="1"/>
  <c r="F174" i="19"/>
  <c r="G174" i="19" s="1"/>
  <c r="F175" i="19"/>
  <c r="G175" i="19" s="1"/>
  <c r="F176" i="19"/>
  <c r="G176" i="19" s="1"/>
  <c r="F177" i="19"/>
  <c r="G177" i="19" s="1"/>
  <c r="F178" i="19"/>
  <c r="G178" i="19" s="1"/>
  <c r="F179" i="19"/>
  <c r="G179" i="19" s="1"/>
  <c r="F180" i="19"/>
  <c r="G180" i="19" s="1"/>
  <c r="F181" i="19"/>
  <c r="G181" i="19" s="1"/>
  <c r="F182" i="19"/>
  <c r="G182" i="19" s="1"/>
  <c r="F183" i="19"/>
  <c r="G183" i="19" s="1"/>
  <c r="F184" i="19"/>
  <c r="G184" i="19" s="1"/>
  <c r="F185" i="19"/>
  <c r="G185" i="19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F194" i="19"/>
  <c r="G194" i="19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F201" i="19"/>
  <c r="G201" i="19" s="1"/>
  <c r="F202" i="19"/>
  <c r="G202" i="19" s="1"/>
  <c r="F203" i="19"/>
  <c r="G203" i="19" s="1"/>
  <c r="F204" i="19"/>
  <c r="G204" i="19" s="1"/>
  <c r="F205" i="19"/>
  <c r="G205" i="19" s="1"/>
  <c r="F206" i="19"/>
  <c r="G206" i="19" s="1"/>
  <c r="F207" i="19"/>
  <c r="G207" i="19" s="1"/>
  <c r="F208" i="19"/>
  <c r="G208" i="19" s="1"/>
  <c r="F209" i="19"/>
  <c r="G209" i="19" s="1"/>
  <c r="F210" i="19"/>
  <c r="G210" i="19" s="1"/>
  <c r="F211" i="19"/>
  <c r="G211" i="19" s="1"/>
  <c r="F212" i="19"/>
  <c r="G212" i="19" s="1"/>
  <c r="F213" i="19"/>
  <c r="G213" i="19" s="1"/>
  <c r="F214" i="19"/>
  <c r="G214" i="19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F222" i="19"/>
  <c r="G222" i="19" s="1"/>
  <c r="F223" i="19"/>
  <c r="G223" i="19" s="1"/>
  <c r="F224" i="19"/>
  <c r="G224" i="19" s="1"/>
  <c r="F225" i="19"/>
  <c r="G225" i="19" s="1"/>
  <c r="F226" i="19"/>
  <c r="G226" i="19" s="1"/>
  <c r="F227" i="19"/>
  <c r="G227" i="19" s="1"/>
  <c r="F228" i="19"/>
  <c r="G228" i="19" s="1"/>
  <c r="F229" i="19"/>
  <c r="G229" i="19" s="1"/>
  <c r="F230" i="19"/>
  <c r="G230" i="19" s="1"/>
  <c r="F231" i="19"/>
  <c r="G231" i="19" s="1"/>
  <c r="F232" i="19"/>
  <c r="G232" i="19" s="1"/>
  <c r="F233" i="19"/>
  <c r="G233" i="19" s="1"/>
  <c r="F234" i="19"/>
  <c r="G234" i="19" s="1"/>
  <c r="F235" i="19"/>
  <c r="G235" i="19" s="1"/>
  <c r="F236" i="19"/>
  <c r="G236" i="19" s="1"/>
  <c r="F237" i="19"/>
  <c r="G237" i="19" s="1"/>
  <c r="F238" i="19"/>
  <c r="G238" i="19" s="1"/>
  <c r="F239" i="19"/>
  <c r="G239" i="19" s="1"/>
  <c r="F240" i="19"/>
  <c r="G240" i="19" s="1"/>
  <c r="F241" i="19"/>
  <c r="G241" i="19" s="1"/>
  <c r="F242" i="19"/>
  <c r="G242" i="19" s="1"/>
  <c r="F243" i="19"/>
  <c r="G243" i="19" s="1"/>
  <c r="F244" i="19"/>
  <c r="G244" i="19" s="1"/>
  <c r="F245" i="19"/>
  <c r="G245" i="19" s="1"/>
  <c r="F246" i="19"/>
  <c r="G246" i="19" s="1"/>
  <c r="F247" i="19"/>
  <c r="G247" i="19" s="1"/>
  <c r="F248" i="19"/>
  <c r="G248" i="19" s="1"/>
  <c r="F249" i="19"/>
  <c r="G249" i="19" s="1"/>
  <c r="F250" i="19"/>
  <c r="G250" i="19" s="1"/>
  <c r="F251" i="19"/>
  <c r="G251" i="19" s="1"/>
  <c r="F252" i="19"/>
  <c r="F253" i="19"/>
  <c r="F254" i="19"/>
  <c r="F255" i="19"/>
  <c r="F256" i="19"/>
  <c r="F257" i="19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5" i="17"/>
  <c r="I255" i="17"/>
  <c r="J255" i="17"/>
  <c r="K255" i="17"/>
  <c r="H256" i="17"/>
  <c r="I256" i="17"/>
  <c r="J256" i="17"/>
  <c r="K256" i="17"/>
  <c r="H257" i="17"/>
  <c r="I257" i="17"/>
  <c r="J257" i="17"/>
  <c r="K257" i="17"/>
  <c r="F2" i="17"/>
  <c r="G2" i="17" s="1"/>
  <c r="F3" i="17"/>
  <c r="G3" i="17" s="1"/>
  <c r="F4" i="17"/>
  <c r="G4" i="17" s="1"/>
  <c r="F5" i="17"/>
  <c r="G5" i="17" s="1"/>
  <c r="F6" i="17"/>
  <c r="G6" i="17" s="1"/>
  <c r="F7" i="17"/>
  <c r="G7" i="17" s="1"/>
  <c r="F8" i="17"/>
  <c r="G8" i="17" s="1"/>
  <c r="F9" i="17"/>
  <c r="G9" i="17" s="1"/>
  <c r="F10" i="17"/>
  <c r="G10" i="17" s="1"/>
  <c r="F11" i="17"/>
  <c r="G11" i="17" s="1"/>
  <c r="F12" i="17"/>
  <c r="F13" i="17"/>
  <c r="F14" i="17"/>
  <c r="G14" i="17" s="1"/>
  <c r="F15" i="17"/>
  <c r="G15" i="17" s="1"/>
  <c r="F16" i="17"/>
  <c r="G16" i="17" s="1"/>
  <c r="F17" i="17"/>
  <c r="G17" i="17" s="1"/>
  <c r="F18" i="17"/>
  <c r="G18" i="17" s="1"/>
  <c r="F19" i="17"/>
  <c r="G19" i="17" s="1"/>
  <c r="F20" i="17"/>
  <c r="F21" i="17"/>
  <c r="F22" i="17"/>
  <c r="G22" i="17" s="1"/>
  <c r="F23" i="17"/>
  <c r="G23" i="17" s="1"/>
  <c r="F24" i="17"/>
  <c r="G24" i="17" s="1"/>
  <c r="F25" i="17"/>
  <c r="G25" i="17" s="1"/>
  <c r="F26" i="17"/>
  <c r="G26" i="17" s="1"/>
  <c r="F27" i="17"/>
  <c r="G27" i="17" s="1"/>
  <c r="F28" i="17"/>
  <c r="F29" i="17"/>
  <c r="F30" i="17"/>
  <c r="G30" i="17" s="1"/>
  <c r="F31" i="17"/>
  <c r="G31" i="17" s="1"/>
  <c r="F32" i="17"/>
  <c r="G32" i="17" s="1"/>
  <c r="F33" i="17"/>
  <c r="G33" i="17" s="1"/>
  <c r="F34" i="17"/>
  <c r="G34" i="17" s="1"/>
  <c r="F35" i="17"/>
  <c r="G35" i="17" s="1"/>
  <c r="F36" i="17"/>
  <c r="F37" i="17"/>
  <c r="F38" i="17"/>
  <c r="G38" i="17" s="1"/>
  <c r="F39" i="17"/>
  <c r="G39" i="17" s="1"/>
  <c r="F40" i="17"/>
  <c r="G40" i="17" s="1"/>
  <c r="F41" i="17"/>
  <c r="G41" i="17" s="1"/>
  <c r="F42" i="17"/>
  <c r="G42" i="17" s="1"/>
  <c r="F43" i="17"/>
  <c r="G43" i="17" s="1"/>
  <c r="F44" i="17"/>
  <c r="F45" i="17"/>
  <c r="F46" i="17"/>
  <c r="G46" i="17" s="1"/>
  <c r="F47" i="17"/>
  <c r="G47" i="17" s="1"/>
  <c r="F48" i="17"/>
  <c r="G48" i="17" s="1"/>
  <c r="F49" i="17"/>
  <c r="G49" i="17" s="1"/>
  <c r="F50" i="17"/>
  <c r="G50" i="17" s="1"/>
  <c r="F51" i="17"/>
  <c r="G51" i="17" s="1"/>
  <c r="F52" i="17"/>
  <c r="F53" i="17"/>
  <c r="F54" i="17"/>
  <c r="G54" i="17" s="1"/>
  <c r="F55" i="17"/>
  <c r="G55" i="17" s="1"/>
  <c r="F56" i="17"/>
  <c r="G56" i="17" s="1"/>
  <c r="F57" i="17"/>
  <c r="G57" i="17" s="1"/>
  <c r="F58" i="17"/>
  <c r="F59" i="17"/>
  <c r="G59" i="17" s="1"/>
  <c r="F60" i="17"/>
  <c r="F61" i="17"/>
  <c r="F62" i="17"/>
  <c r="G62" i="17" s="1"/>
  <c r="F63" i="17"/>
  <c r="G63" i="17" s="1"/>
  <c r="F64" i="17"/>
  <c r="G64" i="17" s="1"/>
  <c r="F65" i="17"/>
  <c r="G65" i="17" s="1"/>
  <c r="F66" i="17"/>
  <c r="G66" i="17" s="1"/>
  <c r="F67" i="17"/>
  <c r="G67" i="17" s="1"/>
  <c r="F68" i="17"/>
  <c r="F69" i="17"/>
  <c r="F70" i="17"/>
  <c r="G70" i="17" s="1"/>
  <c r="F71" i="17"/>
  <c r="G71" i="17" s="1"/>
  <c r="F72" i="17"/>
  <c r="G72" i="17" s="1"/>
  <c r="F73" i="17"/>
  <c r="G73" i="17" s="1"/>
  <c r="F74" i="17"/>
  <c r="G74" i="17" s="1"/>
  <c r="F75" i="17"/>
  <c r="G75" i="17" s="1"/>
  <c r="F76" i="17"/>
  <c r="F77" i="17"/>
  <c r="F78" i="17"/>
  <c r="G78" i="17" s="1"/>
  <c r="F79" i="17"/>
  <c r="G79" i="17" s="1"/>
  <c r="F80" i="17"/>
  <c r="G80" i="17" s="1"/>
  <c r="F81" i="17"/>
  <c r="G81" i="17" s="1"/>
  <c r="F82" i="17"/>
  <c r="G82" i="17" s="1"/>
  <c r="F83" i="17"/>
  <c r="G83" i="17" s="1"/>
  <c r="F84" i="17"/>
  <c r="F85" i="17"/>
  <c r="G85" i="17" s="1"/>
  <c r="F86" i="17"/>
  <c r="G86" i="17" s="1"/>
  <c r="F87" i="17"/>
  <c r="G87" i="17" s="1"/>
  <c r="F88" i="17"/>
  <c r="G88" i="17" s="1"/>
  <c r="F89" i="17"/>
  <c r="G89" i="17" s="1"/>
  <c r="F90" i="17"/>
  <c r="G90" i="17" s="1"/>
  <c r="F91" i="17"/>
  <c r="G91" i="17" s="1"/>
  <c r="F92" i="17"/>
  <c r="F93" i="17"/>
  <c r="G93" i="17" s="1"/>
  <c r="F94" i="17"/>
  <c r="G94" i="17" s="1"/>
  <c r="F95" i="17"/>
  <c r="G95" i="17" s="1"/>
  <c r="F96" i="17"/>
  <c r="G96" i="17" s="1"/>
  <c r="F97" i="17"/>
  <c r="G97" i="17" s="1"/>
  <c r="F98" i="17"/>
  <c r="G98" i="17" s="1"/>
  <c r="F99" i="17"/>
  <c r="G99" i="17" s="1"/>
  <c r="F100" i="17"/>
  <c r="F101" i="17"/>
  <c r="G101" i="17" s="1"/>
  <c r="F102" i="17"/>
  <c r="G102" i="17" s="1"/>
  <c r="F103" i="17"/>
  <c r="G103" i="17" s="1"/>
  <c r="F104" i="17"/>
  <c r="G104" i="17" s="1"/>
  <c r="F105" i="17"/>
  <c r="G105" i="17" s="1"/>
  <c r="F106" i="17"/>
  <c r="G106" i="17" s="1"/>
  <c r="F107" i="17"/>
  <c r="G107" i="17" s="1"/>
  <c r="F108" i="17"/>
  <c r="F109" i="17"/>
  <c r="G109" i="17" s="1"/>
  <c r="F110" i="17"/>
  <c r="G110" i="17" s="1"/>
  <c r="F111" i="17"/>
  <c r="G111" i="17" s="1"/>
  <c r="F112" i="17"/>
  <c r="G112" i="17" s="1"/>
  <c r="F113" i="17"/>
  <c r="G113" i="17" s="1"/>
  <c r="F114" i="17"/>
  <c r="G114" i="17" s="1"/>
  <c r="F115" i="17"/>
  <c r="G115" i="17" s="1"/>
  <c r="F116" i="17"/>
  <c r="F117" i="17"/>
  <c r="G117" i="17" s="1"/>
  <c r="F118" i="17"/>
  <c r="G118" i="17" s="1"/>
  <c r="F119" i="17"/>
  <c r="G119" i="17" s="1"/>
  <c r="F120" i="17"/>
  <c r="G120" i="17" s="1"/>
  <c r="F121" i="17"/>
  <c r="G121" i="17" s="1"/>
  <c r="F122" i="17"/>
  <c r="G122" i="17" s="1"/>
  <c r="F123" i="17"/>
  <c r="G123" i="17" s="1"/>
  <c r="F124" i="17"/>
  <c r="F125" i="17"/>
  <c r="G125" i="17" s="1"/>
  <c r="F126" i="17"/>
  <c r="G126" i="17" s="1"/>
  <c r="F127" i="17"/>
  <c r="G127" i="17" s="1"/>
  <c r="F128" i="17"/>
  <c r="G128" i="17" s="1"/>
  <c r="F129" i="17"/>
  <c r="G129" i="17" s="1"/>
  <c r="F130" i="17"/>
  <c r="G130" i="17" s="1"/>
  <c r="F131" i="17"/>
  <c r="G131" i="17" s="1"/>
  <c r="F132" i="17"/>
  <c r="F133" i="17"/>
  <c r="G133" i="17" s="1"/>
  <c r="F134" i="17"/>
  <c r="G134" i="17" s="1"/>
  <c r="F135" i="17"/>
  <c r="G135" i="17" s="1"/>
  <c r="F136" i="17"/>
  <c r="G136" i="17" s="1"/>
  <c r="F137" i="17"/>
  <c r="G137" i="17" s="1"/>
  <c r="F138" i="17"/>
  <c r="G138" i="17" s="1"/>
  <c r="F139" i="17"/>
  <c r="G139" i="17" s="1"/>
  <c r="F140" i="17"/>
  <c r="F141" i="17"/>
  <c r="G141" i="17" s="1"/>
  <c r="F142" i="17"/>
  <c r="G142" i="17" s="1"/>
  <c r="F143" i="17"/>
  <c r="G143" i="17" s="1"/>
  <c r="F144" i="17"/>
  <c r="G144" i="17" s="1"/>
  <c r="F145" i="17"/>
  <c r="G145" i="17" s="1"/>
  <c r="F146" i="17"/>
  <c r="G146" i="17" s="1"/>
  <c r="F147" i="17"/>
  <c r="G147" i="17" s="1"/>
  <c r="F148" i="17"/>
  <c r="F149" i="17"/>
  <c r="G149" i="17" s="1"/>
  <c r="F150" i="17"/>
  <c r="G150" i="17" s="1"/>
  <c r="F151" i="17"/>
  <c r="G151" i="17" s="1"/>
  <c r="F152" i="17"/>
  <c r="G152" i="17" s="1"/>
  <c r="F153" i="17"/>
  <c r="G153" i="17" s="1"/>
  <c r="F154" i="17"/>
  <c r="G154" i="17" s="1"/>
  <c r="F155" i="17"/>
  <c r="G155" i="17" s="1"/>
  <c r="F156" i="17"/>
  <c r="F157" i="17"/>
  <c r="G157" i="17" s="1"/>
  <c r="F158" i="17"/>
  <c r="G158" i="17" s="1"/>
  <c r="F159" i="17"/>
  <c r="G159" i="17" s="1"/>
  <c r="F160" i="17"/>
  <c r="G160" i="17" s="1"/>
  <c r="F161" i="17"/>
  <c r="G161" i="17" s="1"/>
  <c r="F162" i="17"/>
  <c r="G162" i="17" s="1"/>
  <c r="F163" i="17"/>
  <c r="G163" i="17" s="1"/>
  <c r="F164" i="17"/>
  <c r="F165" i="17"/>
  <c r="G165" i="17" s="1"/>
  <c r="F166" i="17"/>
  <c r="G166" i="17" s="1"/>
  <c r="F167" i="17"/>
  <c r="G167" i="17" s="1"/>
  <c r="F168" i="17"/>
  <c r="G168" i="17" s="1"/>
  <c r="F169" i="17"/>
  <c r="G169" i="17" s="1"/>
  <c r="F170" i="17"/>
  <c r="G170" i="17" s="1"/>
  <c r="F171" i="17"/>
  <c r="G171" i="17" s="1"/>
  <c r="F172" i="17"/>
  <c r="F173" i="17"/>
  <c r="G173" i="17" s="1"/>
  <c r="F174" i="17"/>
  <c r="G174" i="17" s="1"/>
  <c r="F175" i="17"/>
  <c r="G175" i="17" s="1"/>
  <c r="F176" i="17"/>
  <c r="G176" i="17" s="1"/>
  <c r="F177" i="17"/>
  <c r="G177" i="17" s="1"/>
  <c r="F178" i="17"/>
  <c r="G178" i="17" s="1"/>
  <c r="F179" i="17"/>
  <c r="G179" i="17" s="1"/>
  <c r="F180" i="17"/>
  <c r="F181" i="17"/>
  <c r="G181" i="17" s="1"/>
  <c r="F182" i="17"/>
  <c r="G182" i="17" s="1"/>
  <c r="F183" i="17"/>
  <c r="G183" i="17" s="1"/>
  <c r="F184" i="17"/>
  <c r="G184" i="17" s="1"/>
  <c r="F185" i="17"/>
  <c r="G185" i="17" s="1"/>
  <c r="F186" i="17"/>
  <c r="G186" i="17" s="1"/>
  <c r="F187" i="17"/>
  <c r="G187" i="17" s="1"/>
  <c r="F188" i="17"/>
  <c r="F189" i="17"/>
  <c r="G189" i="17" s="1"/>
  <c r="F190" i="17"/>
  <c r="G190" i="17" s="1"/>
  <c r="F191" i="17"/>
  <c r="G191" i="17" s="1"/>
  <c r="F192" i="17"/>
  <c r="G192" i="17" s="1"/>
  <c r="F193" i="17"/>
  <c r="G193" i="17" s="1"/>
  <c r="F194" i="17"/>
  <c r="G194" i="17" s="1"/>
  <c r="F195" i="17"/>
  <c r="G195" i="17" s="1"/>
  <c r="F196" i="17"/>
  <c r="F197" i="17"/>
  <c r="G197" i="17" s="1"/>
  <c r="F198" i="17"/>
  <c r="G198" i="17" s="1"/>
  <c r="F199" i="17"/>
  <c r="G199" i="17" s="1"/>
  <c r="F200" i="17"/>
  <c r="G200" i="17" s="1"/>
  <c r="F201" i="17"/>
  <c r="G201" i="17" s="1"/>
  <c r="F202" i="17"/>
  <c r="G202" i="17" s="1"/>
  <c r="F203" i="17"/>
  <c r="G203" i="17" s="1"/>
  <c r="F204" i="17"/>
  <c r="F205" i="17"/>
  <c r="G205" i="17" s="1"/>
  <c r="F206" i="17"/>
  <c r="G206" i="17" s="1"/>
  <c r="F207" i="17"/>
  <c r="G207" i="17" s="1"/>
  <c r="F208" i="17"/>
  <c r="G208" i="17" s="1"/>
  <c r="F209" i="17"/>
  <c r="G209" i="17" s="1"/>
  <c r="F210" i="17"/>
  <c r="G210" i="17" s="1"/>
  <c r="F211" i="17"/>
  <c r="G211" i="17" s="1"/>
  <c r="F212" i="17"/>
  <c r="F213" i="17"/>
  <c r="G213" i="17" s="1"/>
  <c r="F214" i="17"/>
  <c r="G214" i="17" s="1"/>
  <c r="F215" i="17"/>
  <c r="G215" i="17" s="1"/>
  <c r="F216" i="17"/>
  <c r="G216" i="17" s="1"/>
  <c r="F217" i="17"/>
  <c r="G217" i="17" s="1"/>
  <c r="F218" i="17"/>
  <c r="G218" i="17" s="1"/>
  <c r="F219" i="17"/>
  <c r="G219" i="17" s="1"/>
  <c r="F220" i="17"/>
  <c r="F221" i="17"/>
  <c r="G221" i="17" s="1"/>
  <c r="F222" i="17"/>
  <c r="G222" i="17" s="1"/>
  <c r="F223" i="17"/>
  <c r="G223" i="17" s="1"/>
  <c r="F224" i="17"/>
  <c r="G224" i="17" s="1"/>
  <c r="F225" i="17"/>
  <c r="G225" i="17" s="1"/>
  <c r="F226" i="17"/>
  <c r="G226" i="17" s="1"/>
  <c r="F227" i="17"/>
  <c r="G227" i="17" s="1"/>
  <c r="F228" i="17"/>
  <c r="F229" i="17"/>
  <c r="G229" i="17" s="1"/>
  <c r="F230" i="17"/>
  <c r="G230" i="17" s="1"/>
  <c r="F231" i="17"/>
  <c r="G231" i="17" s="1"/>
  <c r="F232" i="17"/>
  <c r="G232" i="17" s="1"/>
  <c r="F233" i="17"/>
  <c r="G233" i="17" s="1"/>
  <c r="F234" i="17"/>
  <c r="G234" i="17" s="1"/>
  <c r="F235" i="17"/>
  <c r="G235" i="17" s="1"/>
  <c r="F236" i="17"/>
  <c r="F237" i="17"/>
  <c r="G237" i="17" s="1"/>
  <c r="F238" i="17"/>
  <c r="G238" i="17" s="1"/>
  <c r="F239" i="17"/>
  <c r="G239" i="17" s="1"/>
  <c r="F240" i="17"/>
  <c r="G240" i="17" s="1"/>
  <c r="F241" i="17"/>
  <c r="G241" i="17" s="1"/>
  <c r="F242" i="17"/>
  <c r="G242" i="17" s="1"/>
  <c r="F243" i="17"/>
  <c r="G243" i="17" s="1"/>
  <c r="F244" i="17"/>
  <c r="F245" i="17"/>
  <c r="G245" i="17" s="1"/>
  <c r="F246" i="17"/>
  <c r="G246" i="17" s="1"/>
  <c r="F247" i="17"/>
  <c r="G247" i="17" s="1"/>
  <c r="F248" i="17"/>
  <c r="G248" i="17" s="1"/>
  <c r="F249" i="17"/>
  <c r="G249" i="17" s="1"/>
  <c r="F250" i="17"/>
  <c r="G250" i="17" s="1"/>
  <c r="F251" i="17"/>
  <c r="G251" i="17" s="1"/>
  <c r="F252" i="17"/>
  <c r="F253" i="17"/>
  <c r="F254" i="17"/>
  <c r="F255" i="17"/>
  <c r="F256" i="17"/>
  <c r="F257" i="17"/>
  <c r="F257" i="15"/>
  <c r="F256" i="15"/>
  <c r="F255" i="15"/>
  <c r="F254" i="15"/>
  <c r="F253" i="15"/>
  <c r="F252" i="15"/>
  <c r="F251" i="15"/>
  <c r="G251" i="15" s="1"/>
  <c r="F250" i="15"/>
  <c r="G250" i="15" s="1"/>
  <c r="F249" i="15"/>
  <c r="G249" i="15" s="1"/>
  <c r="F248" i="15"/>
  <c r="G248" i="15" s="1"/>
  <c r="F247" i="15"/>
  <c r="G247" i="15" s="1"/>
  <c r="F246" i="15"/>
  <c r="G246" i="15" s="1"/>
  <c r="F245" i="15"/>
  <c r="G245" i="15" s="1"/>
  <c r="F244" i="15"/>
  <c r="G244" i="15" s="1"/>
  <c r="F243" i="15"/>
  <c r="G243" i="15" s="1"/>
  <c r="F242" i="15"/>
  <c r="G242" i="15" s="1"/>
  <c r="F241" i="15"/>
  <c r="G241" i="15" s="1"/>
  <c r="F240" i="15"/>
  <c r="G240" i="15" s="1"/>
  <c r="F239" i="15"/>
  <c r="G239" i="15" s="1"/>
  <c r="F238" i="15"/>
  <c r="G238" i="15" s="1"/>
  <c r="F237" i="15"/>
  <c r="G237" i="15" s="1"/>
  <c r="F236" i="15"/>
  <c r="G236" i="15" s="1"/>
  <c r="F235" i="15"/>
  <c r="G235" i="15" s="1"/>
  <c r="F234" i="15"/>
  <c r="G234" i="15" s="1"/>
  <c r="F233" i="15"/>
  <c r="G233" i="15" s="1"/>
  <c r="F232" i="15"/>
  <c r="G232" i="15" s="1"/>
  <c r="F231" i="15"/>
  <c r="G231" i="15" s="1"/>
  <c r="F230" i="15"/>
  <c r="G230" i="15" s="1"/>
  <c r="F229" i="15"/>
  <c r="G229" i="15" s="1"/>
  <c r="F228" i="15"/>
  <c r="G228" i="15" s="1"/>
  <c r="F227" i="15"/>
  <c r="G227" i="15" s="1"/>
  <c r="F226" i="15"/>
  <c r="G226" i="15" s="1"/>
  <c r="F225" i="15"/>
  <c r="G225" i="15" s="1"/>
  <c r="F224" i="15"/>
  <c r="G224" i="15" s="1"/>
  <c r="F223" i="15"/>
  <c r="G223" i="15" s="1"/>
  <c r="F222" i="15"/>
  <c r="G222" i="15" s="1"/>
  <c r="F221" i="15"/>
  <c r="G221" i="15" s="1"/>
  <c r="F220" i="15"/>
  <c r="G220" i="15" s="1"/>
  <c r="F219" i="15"/>
  <c r="G219" i="15" s="1"/>
  <c r="F218" i="15"/>
  <c r="G218" i="15" s="1"/>
  <c r="F217" i="15"/>
  <c r="G217" i="15" s="1"/>
  <c r="F216" i="15"/>
  <c r="G216" i="15" s="1"/>
  <c r="F215" i="15"/>
  <c r="G215" i="15" s="1"/>
  <c r="F214" i="15"/>
  <c r="G214" i="15" s="1"/>
  <c r="F213" i="15"/>
  <c r="G213" i="15" s="1"/>
  <c r="F212" i="15"/>
  <c r="G212" i="15" s="1"/>
  <c r="F211" i="15"/>
  <c r="G211" i="15" s="1"/>
  <c r="F210" i="15"/>
  <c r="G210" i="15" s="1"/>
  <c r="F209" i="15"/>
  <c r="G209" i="15" s="1"/>
  <c r="F208" i="15"/>
  <c r="G208" i="15" s="1"/>
  <c r="F207" i="15"/>
  <c r="G207" i="15" s="1"/>
  <c r="F206" i="15"/>
  <c r="G206" i="15" s="1"/>
  <c r="F205" i="15"/>
  <c r="G205" i="15" s="1"/>
  <c r="F204" i="15"/>
  <c r="G204" i="15" s="1"/>
  <c r="F203" i="15"/>
  <c r="G203" i="15" s="1"/>
  <c r="F202" i="15"/>
  <c r="G202" i="15" s="1"/>
  <c r="F201" i="15"/>
  <c r="G201" i="15" s="1"/>
  <c r="F200" i="15"/>
  <c r="G200" i="15" s="1"/>
  <c r="F199" i="15"/>
  <c r="G199" i="15" s="1"/>
  <c r="F198" i="15"/>
  <c r="G198" i="15" s="1"/>
  <c r="F197" i="15"/>
  <c r="G197" i="15" s="1"/>
  <c r="F196" i="15"/>
  <c r="G196" i="15" s="1"/>
  <c r="F195" i="15"/>
  <c r="G195" i="15" s="1"/>
  <c r="F194" i="15"/>
  <c r="G194" i="15" s="1"/>
  <c r="F193" i="15"/>
  <c r="G193" i="15" s="1"/>
  <c r="F192" i="15"/>
  <c r="G192" i="15" s="1"/>
  <c r="F191" i="15"/>
  <c r="G191" i="15" s="1"/>
  <c r="F190" i="15"/>
  <c r="G190" i="15" s="1"/>
  <c r="F189" i="15"/>
  <c r="G189" i="15" s="1"/>
  <c r="F188" i="15"/>
  <c r="G188" i="15" s="1"/>
  <c r="F187" i="15"/>
  <c r="G187" i="15" s="1"/>
  <c r="F186" i="15"/>
  <c r="G186" i="15" s="1"/>
  <c r="F185" i="15"/>
  <c r="G185" i="15" s="1"/>
  <c r="F184" i="15"/>
  <c r="G184" i="15" s="1"/>
  <c r="F183" i="15"/>
  <c r="G183" i="15" s="1"/>
  <c r="F182" i="15"/>
  <c r="G182" i="15" s="1"/>
  <c r="F181" i="15"/>
  <c r="G181" i="15" s="1"/>
  <c r="F180" i="15"/>
  <c r="G180" i="15" s="1"/>
  <c r="F179" i="15"/>
  <c r="G179" i="15" s="1"/>
  <c r="F178" i="15"/>
  <c r="G178" i="15" s="1"/>
  <c r="F177" i="15"/>
  <c r="G177" i="15" s="1"/>
  <c r="F176" i="15"/>
  <c r="G176" i="15" s="1"/>
  <c r="F175" i="15"/>
  <c r="G175" i="15" s="1"/>
  <c r="F174" i="15"/>
  <c r="G174" i="15" s="1"/>
  <c r="F173" i="15"/>
  <c r="G173" i="15" s="1"/>
  <c r="F172" i="15"/>
  <c r="G172" i="15" s="1"/>
  <c r="F171" i="15"/>
  <c r="G171" i="15" s="1"/>
  <c r="F170" i="15"/>
  <c r="G170" i="15" s="1"/>
  <c r="F169" i="15"/>
  <c r="G169" i="15" s="1"/>
  <c r="F168" i="15"/>
  <c r="G168" i="15" s="1"/>
  <c r="F167" i="15"/>
  <c r="G167" i="15" s="1"/>
  <c r="F166" i="15"/>
  <c r="G166" i="15" s="1"/>
  <c r="F165" i="15"/>
  <c r="G165" i="15" s="1"/>
  <c r="F164" i="15"/>
  <c r="G164" i="15" s="1"/>
  <c r="F163" i="15"/>
  <c r="G163" i="15" s="1"/>
  <c r="F162" i="15"/>
  <c r="G162" i="15" s="1"/>
  <c r="F161" i="15"/>
  <c r="G161" i="15" s="1"/>
  <c r="F160" i="15"/>
  <c r="G160" i="15" s="1"/>
  <c r="F159" i="15"/>
  <c r="G159" i="15" s="1"/>
  <c r="F158" i="15"/>
  <c r="G158" i="15" s="1"/>
  <c r="F157" i="15"/>
  <c r="G157" i="15" s="1"/>
  <c r="F156" i="15"/>
  <c r="G156" i="15" s="1"/>
  <c r="F155" i="15"/>
  <c r="G155" i="15" s="1"/>
  <c r="F154" i="15"/>
  <c r="G154" i="15" s="1"/>
  <c r="F153" i="15"/>
  <c r="G153" i="15" s="1"/>
  <c r="F152" i="15"/>
  <c r="G152" i="15" s="1"/>
  <c r="F151" i="15"/>
  <c r="G151" i="15" s="1"/>
  <c r="F150" i="15"/>
  <c r="G150" i="15" s="1"/>
  <c r="F149" i="15"/>
  <c r="G149" i="15" s="1"/>
  <c r="F148" i="15"/>
  <c r="G148" i="15" s="1"/>
  <c r="F147" i="15"/>
  <c r="G147" i="15" s="1"/>
  <c r="F146" i="15"/>
  <c r="G146" i="15" s="1"/>
  <c r="F145" i="15"/>
  <c r="G145" i="15" s="1"/>
  <c r="F144" i="15"/>
  <c r="G144" i="15" s="1"/>
  <c r="F143" i="15"/>
  <c r="G143" i="15" s="1"/>
  <c r="F142" i="15"/>
  <c r="G142" i="15" s="1"/>
  <c r="F141" i="15"/>
  <c r="G141" i="15" s="1"/>
  <c r="F140" i="15"/>
  <c r="G140" i="15" s="1"/>
  <c r="F139" i="15"/>
  <c r="G139" i="15" s="1"/>
  <c r="F138" i="15"/>
  <c r="G138" i="15" s="1"/>
  <c r="F137" i="15"/>
  <c r="G137" i="15" s="1"/>
  <c r="F136" i="15"/>
  <c r="G136" i="15" s="1"/>
  <c r="F135" i="15"/>
  <c r="G135" i="15" s="1"/>
  <c r="F134" i="15"/>
  <c r="G134" i="15" s="1"/>
  <c r="F133" i="15"/>
  <c r="G133" i="15" s="1"/>
  <c r="F132" i="15"/>
  <c r="G132" i="15" s="1"/>
  <c r="F131" i="15"/>
  <c r="G131" i="15" s="1"/>
  <c r="F130" i="15"/>
  <c r="G130" i="15" s="1"/>
  <c r="F129" i="15"/>
  <c r="G129" i="15" s="1"/>
  <c r="F128" i="15"/>
  <c r="G128" i="15" s="1"/>
  <c r="F127" i="15"/>
  <c r="G127" i="15" s="1"/>
  <c r="F126" i="15"/>
  <c r="G126" i="15" s="1"/>
  <c r="F125" i="15"/>
  <c r="G125" i="15" s="1"/>
  <c r="F124" i="15"/>
  <c r="G124" i="15" s="1"/>
  <c r="F123" i="15"/>
  <c r="G123" i="15" s="1"/>
  <c r="F122" i="15"/>
  <c r="G122" i="15" s="1"/>
  <c r="F121" i="15"/>
  <c r="G121" i="15" s="1"/>
  <c r="F120" i="15"/>
  <c r="G120" i="15" s="1"/>
  <c r="F119" i="15"/>
  <c r="G119" i="15" s="1"/>
  <c r="F118" i="15"/>
  <c r="G118" i="15" s="1"/>
  <c r="F117" i="15"/>
  <c r="G117" i="15" s="1"/>
  <c r="F116" i="15"/>
  <c r="G116" i="15" s="1"/>
  <c r="F115" i="15"/>
  <c r="G115" i="15" s="1"/>
  <c r="F114" i="15"/>
  <c r="G114" i="15" s="1"/>
  <c r="F113" i="15"/>
  <c r="G113" i="15" s="1"/>
  <c r="F112" i="15"/>
  <c r="G112" i="15" s="1"/>
  <c r="F111" i="15"/>
  <c r="G111" i="15" s="1"/>
  <c r="F110" i="15"/>
  <c r="G110" i="15" s="1"/>
  <c r="F109" i="15"/>
  <c r="G109" i="15" s="1"/>
  <c r="F108" i="15"/>
  <c r="G108" i="15" s="1"/>
  <c r="F107" i="15"/>
  <c r="G107" i="15" s="1"/>
  <c r="F106" i="15"/>
  <c r="G106" i="15" s="1"/>
  <c r="F105" i="15"/>
  <c r="G105" i="15" s="1"/>
  <c r="F104" i="15"/>
  <c r="G104" i="15" s="1"/>
  <c r="F103" i="15"/>
  <c r="G103" i="15" s="1"/>
  <c r="F102" i="15"/>
  <c r="G102" i="15" s="1"/>
  <c r="F101" i="15"/>
  <c r="G101" i="15" s="1"/>
  <c r="F100" i="15"/>
  <c r="G100" i="15" s="1"/>
  <c r="F99" i="15"/>
  <c r="G99" i="15" s="1"/>
  <c r="F98" i="15"/>
  <c r="G98" i="15" s="1"/>
  <c r="F97" i="15"/>
  <c r="G97" i="15" s="1"/>
  <c r="F96" i="15"/>
  <c r="G96" i="15" s="1"/>
  <c r="F95" i="15"/>
  <c r="G95" i="15" s="1"/>
  <c r="F94" i="15"/>
  <c r="G94" i="15" s="1"/>
  <c r="F93" i="15"/>
  <c r="G93" i="15" s="1"/>
  <c r="F92" i="15"/>
  <c r="G92" i="15" s="1"/>
  <c r="F91" i="15"/>
  <c r="G91" i="15" s="1"/>
  <c r="F90" i="15"/>
  <c r="G90" i="15" s="1"/>
  <c r="F89" i="15"/>
  <c r="G89" i="15" s="1"/>
  <c r="F88" i="15"/>
  <c r="G88" i="15" s="1"/>
  <c r="F87" i="15"/>
  <c r="G87" i="15" s="1"/>
  <c r="F86" i="15"/>
  <c r="G86" i="15" s="1"/>
  <c r="F85" i="15"/>
  <c r="G85" i="15" s="1"/>
  <c r="F84" i="15"/>
  <c r="G84" i="15" s="1"/>
  <c r="F83" i="15"/>
  <c r="G83" i="15" s="1"/>
  <c r="F82" i="15"/>
  <c r="G82" i="15" s="1"/>
  <c r="F81" i="15"/>
  <c r="G81" i="15" s="1"/>
  <c r="F80" i="15"/>
  <c r="G80" i="15" s="1"/>
  <c r="F79" i="15"/>
  <c r="G79" i="15" s="1"/>
  <c r="F78" i="15"/>
  <c r="G78" i="15" s="1"/>
  <c r="F77" i="15"/>
  <c r="G77" i="15" s="1"/>
  <c r="F76" i="15"/>
  <c r="G76" i="15" s="1"/>
  <c r="F75" i="15"/>
  <c r="G75" i="15" s="1"/>
  <c r="F74" i="15"/>
  <c r="G74" i="15" s="1"/>
  <c r="F73" i="15"/>
  <c r="G73" i="15" s="1"/>
  <c r="F72" i="15"/>
  <c r="G72" i="15" s="1"/>
  <c r="F71" i="15"/>
  <c r="G71" i="15" s="1"/>
  <c r="F70" i="15"/>
  <c r="G70" i="15" s="1"/>
  <c r="F69" i="15"/>
  <c r="G69" i="15" s="1"/>
  <c r="F68" i="15"/>
  <c r="G68" i="15" s="1"/>
  <c r="F67" i="15"/>
  <c r="G67" i="15" s="1"/>
  <c r="F66" i="15"/>
  <c r="G66" i="15" s="1"/>
  <c r="F65" i="15"/>
  <c r="G65" i="15" s="1"/>
  <c r="F64" i="15"/>
  <c r="G64" i="15" s="1"/>
  <c r="F63" i="15"/>
  <c r="G63" i="15" s="1"/>
  <c r="F62" i="15"/>
  <c r="G62" i="15" s="1"/>
  <c r="F61" i="15"/>
  <c r="G61" i="15" s="1"/>
  <c r="F60" i="15"/>
  <c r="G60" i="15" s="1"/>
  <c r="F59" i="15"/>
  <c r="G59" i="15" s="1"/>
  <c r="F58" i="15"/>
  <c r="G58" i="15" s="1"/>
  <c r="F57" i="15"/>
  <c r="G57" i="15" s="1"/>
  <c r="F56" i="15"/>
  <c r="G56" i="15" s="1"/>
  <c r="F55" i="15"/>
  <c r="G55" i="15" s="1"/>
  <c r="F54" i="15"/>
  <c r="G54" i="15" s="1"/>
  <c r="F53" i="15"/>
  <c r="G53" i="15" s="1"/>
  <c r="F52" i="15"/>
  <c r="G52" i="15" s="1"/>
  <c r="F51" i="15"/>
  <c r="G51" i="15" s="1"/>
  <c r="F50" i="15"/>
  <c r="G50" i="15" s="1"/>
  <c r="F49" i="15"/>
  <c r="G49" i="15" s="1"/>
  <c r="F48" i="15"/>
  <c r="G48" i="15" s="1"/>
  <c r="F47" i="15"/>
  <c r="G47" i="15" s="1"/>
  <c r="F46" i="15"/>
  <c r="G46" i="15" s="1"/>
  <c r="F45" i="15"/>
  <c r="G45" i="15" s="1"/>
  <c r="F44" i="15"/>
  <c r="G44" i="15" s="1"/>
  <c r="F43" i="15"/>
  <c r="G43" i="15" s="1"/>
  <c r="F42" i="15"/>
  <c r="G42" i="15" s="1"/>
  <c r="F41" i="15"/>
  <c r="G41" i="15" s="1"/>
  <c r="F40" i="15"/>
  <c r="G40" i="15" s="1"/>
  <c r="F39" i="15"/>
  <c r="G39" i="15" s="1"/>
  <c r="F38" i="15"/>
  <c r="G38" i="15" s="1"/>
  <c r="F37" i="15"/>
  <c r="G37" i="15" s="1"/>
  <c r="F36" i="15"/>
  <c r="G36" i="15" s="1"/>
  <c r="F35" i="15"/>
  <c r="G35" i="15" s="1"/>
  <c r="F34" i="15"/>
  <c r="G34" i="15" s="1"/>
  <c r="F33" i="15"/>
  <c r="G33" i="15" s="1"/>
  <c r="F32" i="15"/>
  <c r="G32" i="15" s="1"/>
  <c r="F31" i="15"/>
  <c r="G31" i="15" s="1"/>
  <c r="F30" i="15"/>
  <c r="G30" i="15" s="1"/>
  <c r="F29" i="15"/>
  <c r="G29" i="15" s="1"/>
  <c r="F28" i="15"/>
  <c r="G28" i="15" s="1"/>
  <c r="F27" i="15"/>
  <c r="G27" i="15" s="1"/>
  <c r="F26" i="15"/>
  <c r="G26" i="15" s="1"/>
  <c r="F25" i="15"/>
  <c r="G25" i="15" s="1"/>
  <c r="F24" i="15"/>
  <c r="G24" i="15" s="1"/>
  <c r="F23" i="15"/>
  <c r="G23" i="15" s="1"/>
  <c r="F22" i="15"/>
  <c r="G22" i="15" s="1"/>
  <c r="F21" i="15"/>
  <c r="G21" i="15" s="1"/>
  <c r="F20" i="15"/>
  <c r="G20" i="15" s="1"/>
  <c r="F19" i="15"/>
  <c r="G19" i="15" s="1"/>
  <c r="F18" i="15"/>
  <c r="G18" i="15" s="1"/>
  <c r="F17" i="15"/>
  <c r="G17" i="15" s="1"/>
  <c r="F16" i="15"/>
  <c r="G16" i="15" s="1"/>
  <c r="F15" i="15"/>
  <c r="G15" i="15" s="1"/>
  <c r="F14" i="15"/>
  <c r="G14" i="15" s="1"/>
  <c r="F13" i="15"/>
  <c r="G13" i="15" s="1"/>
  <c r="F12" i="15"/>
  <c r="G12" i="15" s="1"/>
  <c r="F11" i="15"/>
  <c r="G11" i="15" s="1"/>
  <c r="F10" i="15"/>
  <c r="G10" i="15" s="1"/>
  <c r="F9" i="15"/>
  <c r="G9" i="15" s="1"/>
  <c r="F8" i="15"/>
  <c r="G8" i="15" s="1"/>
  <c r="F7" i="15"/>
  <c r="G7" i="15" s="1"/>
  <c r="F6" i="15"/>
  <c r="G6" i="15" s="1"/>
  <c r="F5" i="15"/>
  <c r="G5" i="15" s="1"/>
  <c r="F4" i="15"/>
  <c r="G4" i="15" s="1"/>
  <c r="F3" i="15"/>
  <c r="G3" i="15" s="1"/>
  <c r="F2" i="15"/>
  <c r="G2" i="15" s="1"/>
  <c r="K255" i="15"/>
  <c r="K256" i="15"/>
  <c r="K257" i="15"/>
  <c r="J255" i="15"/>
  <c r="J256" i="15"/>
  <c r="J257" i="15"/>
  <c r="I255" i="15"/>
  <c r="I256" i="15"/>
  <c r="I257" i="15"/>
  <c r="H255" i="15"/>
  <c r="H256" i="15"/>
  <c r="H257" i="15"/>
  <c r="H255" i="12"/>
  <c r="H256" i="12"/>
  <c r="H257" i="12"/>
  <c r="I255" i="12"/>
  <c r="I256" i="12"/>
  <c r="I257" i="12"/>
  <c r="J255" i="12"/>
  <c r="J256" i="12"/>
  <c r="J257" i="12"/>
  <c r="K255" i="12"/>
  <c r="K256" i="12"/>
  <c r="K257" i="12"/>
  <c r="J257" i="2"/>
  <c r="K257" i="2"/>
  <c r="H255" i="2"/>
  <c r="I255" i="2"/>
  <c r="J255" i="2"/>
  <c r="K255" i="2"/>
  <c r="H256" i="2"/>
  <c r="I256" i="2"/>
  <c r="J256" i="2"/>
  <c r="K256" i="2"/>
  <c r="H257" i="2"/>
  <c r="I257" i="2"/>
  <c r="H254" i="2"/>
  <c r="K255" i="14"/>
  <c r="K256" i="14"/>
  <c r="K257" i="14"/>
  <c r="J255" i="14"/>
  <c r="J256" i="14"/>
  <c r="J257" i="14"/>
  <c r="I255" i="14"/>
  <c r="I256" i="14"/>
  <c r="I257" i="14"/>
  <c r="H255" i="14"/>
  <c r="H256" i="14"/>
  <c r="H257" i="14"/>
  <c r="H254" i="14"/>
  <c r="F2" i="14"/>
  <c r="F3" i="14"/>
  <c r="G3" i="14" s="1"/>
  <c r="F4" i="14"/>
  <c r="G4" i="14" s="1"/>
  <c r="F5" i="14"/>
  <c r="G5" i="14" s="1"/>
  <c r="F6" i="14"/>
  <c r="G6" i="14" s="1"/>
  <c r="F7" i="14"/>
  <c r="G7" i="14" s="1"/>
  <c r="F8" i="14"/>
  <c r="G8" i="14" s="1"/>
  <c r="F9" i="14"/>
  <c r="G9" i="14" s="1"/>
  <c r="F10" i="14"/>
  <c r="G10" i="14" s="1"/>
  <c r="F11" i="14"/>
  <c r="G11" i="14" s="1"/>
  <c r="F12" i="14"/>
  <c r="G12" i="14" s="1"/>
  <c r="F13" i="14"/>
  <c r="G13" i="14" s="1"/>
  <c r="F14" i="14"/>
  <c r="G14" i="14" s="1"/>
  <c r="F15" i="14"/>
  <c r="G15" i="14" s="1"/>
  <c r="F16" i="14"/>
  <c r="G16" i="14" s="1"/>
  <c r="F17" i="14"/>
  <c r="G17" i="14" s="1"/>
  <c r="F18" i="14"/>
  <c r="G18" i="14" s="1"/>
  <c r="F19" i="14"/>
  <c r="G19" i="14" s="1"/>
  <c r="F20" i="14"/>
  <c r="G20" i="14" s="1"/>
  <c r="F21" i="14"/>
  <c r="G21" i="14" s="1"/>
  <c r="F22" i="14"/>
  <c r="G22" i="14" s="1"/>
  <c r="F23" i="14"/>
  <c r="G23" i="14" s="1"/>
  <c r="F24" i="14"/>
  <c r="G24" i="14" s="1"/>
  <c r="F25" i="14"/>
  <c r="G25" i="14" s="1"/>
  <c r="F26" i="14"/>
  <c r="G26" i="14" s="1"/>
  <c r="F27" i="14"/>
  <c r="G27" i="14" s="1"/>
  <c r="F28" i="14"/>
  <c r="G28" i="14" s="1"/>
  <c r="F29" i="14"/>
  <c r="G29" i="14" s="1"/>
  <c r="F30" i="14"/>
  <c r="G30" i="14" s="1"/>
  <c r="F31" i="14"/>
  <c r="G31" i="14" s="1"/>
  <c r="F32" i="14"/>
  <c r="G32" i="14" s="1"/>
  <c r="F33" i="14"/>
  <c r="G33" i="14" s="1"/>
  <c r="F34" i="14"/>
  <c r="G34" i="14" s="1"/>
  <c r="F35" i="14"/>
  <c r="G35" i="14" s="1"/>
  <c r="F36" i="14"/>
  <c r="G36" i="14" s="1"/>
  <c r="F37" i="14"/>
  <c r="G37" i="14" s="1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F63" i="14"/>
  <c r="G63" i="14" s="1"/>
  <c r="F64" i="14"/>
  <c r="G64" i="14" s="1"/>
  <c r="F65" i="14"/>
  <c r="G65" i="14" s="1"/>
  <c r="F66" i="14"/>
  <c r="G66" i="14" s="1"/>
  <c r="F67" i="14"/>
  <c r="G67" i="14" s="1"/>
  <c r="F68" i="14"/>
  <c r="G68" i="14" s="1"/>
  <c r="F69" i="14"/>
  <c r="G69" i="14" s="1"/>
  <c r="F70" i="14"/>
  <c r="G70" i="14" s="1"/>
  <c r="F71" i="14"/>
  <c r="G71" i="14" s="1"/>
  <c r="F72" i="14"/>
  <c r="G72" i="14" s="1"/>
  <c r="F73" i="14"/>
  <c r="G73" i="14" s="1"/>
  <c r="F74" i="14"/>
  <c r="G74" i="14" s="1"/>
  <c r="F75" i="14"/>
  <c r="G75" i="14" s="1"/>
  <c r="F76" i="14"/>
  <c r="G76" i="14" s="1"/>
  <c r="F77" i="14"/>
  <c r="G77" i="14" s="1"/>
  <c r="F78" i="14"/>
  <c r="G78" i="14" s="1"/>
  <c r="F79" i="14"/>
  <c r="G79" i="14" s="1"/>
  <c r="F80" i="14"/>
  <c r="G80" i="14" s="1"/>
  <c r="F81" i="14"/>
  <c r="G81" i="1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F98" i="14"/>
  <c r="G98" i="14" s="1"/>
  <c r="F99" i="14"/>
  <c r="G99" i="14" s="1"/>
  <c r="F100" i="14"/>
  <c r="G100" i="14" s="1"/>
  <c r="F101" i="14"/>
  <c r="G101" i="14" s="1"/>
  <c r="F102" i="14"/>
  <c r="G102" i="14" s="1"/>
  <c r="F103" i="14"/>
  <c r="G103" i="1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F118" i="14"/>
  <c r="G118" i="14" s="1"/>
  <c r="F119" i="14"/>
  <c r="G119" i="14" s="1"/>
  <c r="F120" i="14"/>
  <c r="G120" i="14" s="1"/>
  <c r="F121" i="14"/>
  <c r="G121" i="14" s="1"/>
  <c r="F122" i="14"/>
  <c r="G122" i="14" s="1"/>
  <c r="F123" i="14"/>
  <c r="G123" i="14" s="1"/>
  <c r="F124" i="14"/>
  <c r="G124" i="14" s="1"/>
  <c r="F125" i="14"/>
  <c r="G125" i="14" s="1"/>
  <c r="F126" i="14"/>
  <c r="G126" i="14" s="1"/>
  <c r="F127" i="14"/>
  <c r="G127" i="14" s="1"/>
  <c r="F128" i="14"/>
  <c r="G128" i="14" s="1"/>
  <c r="F129" i="14"/>
  <c r="G129" i="14" s="1"/>
  <c r="F130" i="14"/>
  <c r="G130" i="14" s="1"/>
  <c r="F131" i="14"/>
  <c r="G131" i="14" s="1"/>
  <c r="F132" i="14"/>
  <c r="G132" i="14" s="1"/>
  <c r="F133" i="14"/>
  <c r="G133" i="14" s="1"/>
  <c r="F134" i="14"/>
  <c r="G134" i="14" s="1"/>
  <c r="F135" i="14"/>
  <c r="G135" i="14" s="1"/>
  <c r="F136" i="14"/>
  <c r="G136" i="14" s="1"/>
  <c r="F137" i="14"/>
  <c r="G137" i="1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F146" i="14"/>
  <c r="G146" i="14" s="1"/>
  <c r="F147" i="14"/>
  <c r="G147" i="14" s="1"/>
  <c r="F148" i="14"/>
  <c r="G148" i="14" s="1"/>
  <c r="F149" i="14"/>
  <c r="G149" i="14" s="1"/>
  <c r="F150" i="14"/>
  <c r="G150" i="14" s="1"/>
  <c r="F151" i="14"/>
  <c r="G151" i="14" s="1"/>
  <c r="F152" i="14"/>
  <c r="G152" i="1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F179" i="14"/>
  <c r="G179" i="14" s="1"/>
  <c r="F180" i="14"/>
  <c r="G180" i="14" s="1"/>
  <c r="F181" i="14"/>
  <c r="G181" i="14" s="1"/>
  <c r="F182" i="14"/>
  <c r="G182" i="14" s="1"/>
  <c r="F183" i="14"/>
  <c r="G183" i="14" s="1"/>
  <c r="F184" i="14"/>
  <c r="G184" i="14" s="1"/>
  <c r="F185" i="14"/>
  <c r="G185" i="1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F194" i="14"/>
  <c r="G194" i="1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F207" i="14"/>
  <c r="G207" i="14" s="1"/>
  <c r="F208" i="14"/>
  <c r="G208" i="14" s="1"/>
  <c r="F209" i="14"/>
  <c r="G209" i="14" s="1"/>
  <c r="F210" i="14"/>
  <c r="G210" i="14" s="1"/>
  <c r="F211" i="14"/>
  <c r="G211" i="1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F221" i="14"/>
  <c r="G221" i="14" s="1"/>
  <c r="F222" i="14"/>
  <c r="G222" i="14" s="1"/>
  <c r="F223" i="14"/>
  <c r="G223" i="14" s="1"/>
  <c r="F224" i="14"/>
  <c r="G224" i="14" s="1"/>
  <c r="F225" i="14"/>
  <c r="G225" i="14" s="1"/>
  <c r="F226" i="14"/>
  <c r="G226" i="14" s="1"/>
  <c r="F227" i="14"/>
  <c r="G227" i="14" s="1"/>
  <c r="F228" i="14"/>
  <c r="G228" i="14" s="1"/>
  <c r="F229" i="14"/>
  <c r="G229" i="14" s="1"/>
  <c r="F230" i="14"/>
  <c r="G230" i="14" s="1"/>
  <c r="F231" i="14"/>
  <c r="G231" i="14" s="1"/>
  <c r="F232" i="14"/>
  <c r="G232" i="14" s="1"/>
  <c r="F233" i="14"/>
  <c r="G233" i="14" s="1"/>
  <c r="F234" i="14"/>
  <c r="G234" i="14" s="1"/>
  <c r="F235" i="14"/>
  <c r="G235" i="14" s="1"/>
  <c r="F236" i="14"/>
  <c r="G236" i="14" s="1"/>
  <c r="F237" i="14"/>
  <c r="G237" i="14" s="1"/>
  <c r="F238" i="14"/>
  <c r="G238" i="14" s="1"/>
  <c r="F239" i="14"/>
  <c r="G239" i="1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F253" i="14"/>
  <c r="F254" i="14"/>
  <c r="F255" i="14"/>
  <c r="F256" i="14"/>
  <c r="F257" i="14"/>
  <c r="F3" i="12"/>
  <c r="G3" i="12" s="1"/>
  <c r="F4" i="12"/>
  <c r="G4" i="12" s="1"/>
  <c r="F5" i="12"/>
  <c r="G5" i="12" s="1"/>
  <c r="F6" i="12"/>
  <c r="G6" i="12" s="1"/>
  <c r="F7" i="12"/>
  <c r="G7" i="12" s="1"/>
  <c r="F8" i="12"/>
  <c r="G8" i="12" s="1"/>
  <c r="F9" i="12"/>
  <c r="G9" i="12" s="1"/>
  <c r="F10" i="12"/>
  <c r="G10" i="12" s="1"/>
  <c r="F11" i="12"/>
  <c r="G11" i="12" s="1"/>
  <c r="F12" i="12"/>
  <c r="G12" i="12" s="1"/>
  <c r="F13" i="12"/>
  <c r="G13" i="12" s="1"/>
  <c r="F14" i="12"/>
  <c r="G14" i="12" s="1"/>
  <c r="F15" i="12"/>
  <c r="G15" i="12" s="1"/>
  <c r="F16" i="12"/>
  <c r="F17" i="12"/>
  <c r="G17" i="12" s="1"/>
  <c r="F18" i="12"/>
  <c r="G18" i="12" s="1"/>
  <c r="F19" i="12"/>
  <c r="G19" i="12" s="1"/>
  <c r="F20" i="12"/>
  <c r="G20" i="12" s="1"/>
  <c r="F21" i="12"/>
  <c r="G21" i="12" s="1"/>
  <c r="F22" i="12"/>
  <c r="G22" i="12" s="1"/>
  <c r="F23" i="12"/>
  <c r="G23" i="12" s="1"/>
  <c r="F24" i="12"/>
  <c r="F25" i="12"/>
  <c r="G25" i="12" s="1"/>
  <c r="F26" i="12"/>
  <c r="G26" i="12" s="1"/>
  <c r="F27" i="12"/>
  <c r="G27" i="12" s="1"/>
  <c r="F28" i="12"/>
  <c r="G28" i="12" s="1"/>
  <c r="F29" i="12"/>
  <c r="G29" i="12" s="1"/>
  <c r="F30" i="12"/>
  <c r="G30" i="12" s="1"/>
  <c r="F31" i="12"/>
  <c r="G31" i="12" s="1"/>
  <c r="F32" i="12"/>
  <c r="F33" i="12"/>
  <c r="G33" i="12" s="1"/>
  <c r="F34" i="12"/>
  <c r="G34" i="12" s="1"/>
  <c r="F35" i="12"/>
  <c r="G35" i="12" s="1"/>
  <c r="F36" i="12"/>
  <c r="G36" i="12" s="1"/>
  <c r="F37" i="12"/>
  <c r="G37" i="12" s="1"/>
  <c r="F38" i="12"/>
  <c r="G38" i="12" s="1"/>
  <c r="F39" i="12"/>
  <c r="G39" i="12" s="1"/>
  <c r="F40" i="12"/>
  <c r="F41" i="12"/>
  <c r="G41" i="12" s="1"/>
  <c r="F42" i="12"/>
  <c r="G42" i="12" s="1"/>
  <c r="F43" i="12"/>
  <c r="G43" i="12" s="1"/>
  <c r="F44" i="12"/>
  <c r="G44" i="12" s="1"/>
  <c r="F45" i="12"/>
  <c r="G45" i="12" s="1"/>
  <c r="F46" i="12"/>
  <c r="G46" i="12" s="1"/>
  <c r="F47" i="12"/>
  <c r="G47" i="12" s="1"/>
  <c r="F48" i="12"/>
  <c r="F49" i="12"/>
  <c r="G49" i="12" s="1"/>
  <c r="F50" i="12"/>
  <c r="G50" i="12" s="1"/>
  <c r="F51" i="12"/>
  <c r="G51" i="12" s="1"/>
  <c r="F52" i="12"/>
  <c r="G52" i="12" s="1"/>
  <c r="F53" i="12"/>
  <c r="G53" i="12" s="1"/>
  <c r="F54" i="12"/>
  <c r="G54" i="12" s="1"/>
  <c r="F55" i="12"/>
  <c r="G55" i="12" s="1"/>
  <c r="F56" i="12"/>
  <c r="F57" i="12"/>
  <c r="G57" i="12" s="1"/>
  <c r="F58" i="12"/>
  <c r="G58" i="12" s="1"/>
  <c r="F59" i="12"/>
  <c r="G59" i="12" s="1"/>
  <c r="F60" i="12"/>
  <c r="G60" i="12" s="1"/>
  <c r="F61" i="12"/>
  <c r="G61" i="12" s="1"/>
  <c r="F62" i="12"/>
  <c r="G62" i="12" s="1"/>
  <c r="F63" i="12"/>
  <c r="G63" i="12" s="1"/>
  <c r="F64" i="12"/>
  <c r="F65" i="12"/>
  <c r="G65" i="12" s="1"/>
  <c r="F66" i="12"/>
  <c r="G66" i="12" s="1"/>
  <c r="F67" i="12"/>
  <c r="G67" i="12" s="1"/>
  <c r="F68" i="12"/>
  <c r="G68" i="12" s="1"/>
  <c r="F69" i="12"/>
  <c r="G69" i="12" s="1"/>
  <c r="F70" i="12"/>
  <c r="G70" i="12" s="1"/>
  <c r="F71" i="12"/>
  <c r="G71" i="12" s="1"/>
  <c r="F72" i="12"/>
  <c r="F73" i="12"/>
  <c r="G73" i="12" s="1"/>
  <c r="F74" i="12"/>
  <c r="G74" i="12" s="1"/>
  <c r="F75" i="12"/>
  <c r="G75" i="12" s="1"/>
  <c r="F76" i="12"/>
  <c r="G76" i="12" s="1"/>
  <c r="F77" i="12"/>
  <c r="G77" i="12" s="1"/>
  <c r="F78" i="12"/>
  <c r="G78" i="12" s="1"/>
  <c r="F79" i="12"/>
  <c r="G79" i="12" s="1"/>
  <c r="F80" i="12"/>
  <c r="F81" i="12"/>
  <c r="G81" i="12" s="1"/>
  <c r="F82" i="12"/>
  <c r="G82" i="12" s="1"/>
  <c r="F83" i="12"/>
  <c r="G83" i="12" s="1"/>
  <c r="F84" i="12"/>
  <c r="G84" i="12" s="1"/>
  <c r="F85" i="12"/>
  <c r="G85" i="12" s="1"/>
  <c r="F86" i="12"/>
  <c r="G86" i="12" s="1"/>
  <c r="F87" i="12"/>
  <c r="G87" i="12" s="1"/>
  <c r="F88" i="12"/>
  <c r="F89" i="12"/>
  <c r="G89" i="12" s="1"/>
  <c r="F90" i="12"/>
  <c r="G90" i="12" s="1"/>
  <c r="F91" i="12"/>
  <c r="G91" i="12" s="1"/>
  <c r="F92" i="12"/>
  <c r="G92" i="12" s="1"/>
  <c r="F93" i="12"/>
  <c r="G93" i="12" s="1"/>
  <c r="F94" i="12"/>
  <c r="G94" i="12" s="1"/>
  <c r="F95" i="12"/>
  <c r="G95" i="12" s="1"/>
  <c r="F96" i="12"/>
  <c r="F97" i="12"/>
  <c r="G97" i="12" s="1"/>
  <c r="F98" i="12"/>
  <c r="G98" i="12" s="1"/>
  <c r="F99" i="12"/>
  <c r="G99" i="12" s="1"/>
  <c r="F100" i="12"/>
  <c r="G100" i="12" s="1"/>
  <c r="F101" i="12"/>
  <c r="G101" i="12" s="1"/>
  <c r="F102" i="12"/>
  <c r="G102" i="12" s="1"/>
  <c r="F103" i="12"/>
  <c r="G103" i="12" s="1"/>
  <c r="F104" i="12"/>
  <c r="F105" i="12"/>
  <c r="G105" i="12" s="1"/>
  <c r="F106" i="12"/>
  <c r="G106" i="12" s="1"/>
  <c r="F107" i="12"/>
  <c r="G107" i="12" s="1"/>
  <c r="F108" i="12"/>
  <c r="G108" i="12" s="1"/>
  <c r="F109" i="12"/>
  <c r="G109" i="12" s="1"/>
  <c r="F110" i="12"/>
  <c r="G110" i="12" s="1"/>
  <c r="F111" i="12"/>
  <c r="G111" i="12" s="1"/>
  <c r="F112" i="12"/>
  <c r="F113" i="12"/>
  <c r="G113" i="12" s="1"/>
  <c r="F114" i="12"/>
  <c r="G114" i="12" s="1"/>
  <c r="F115" i="12"/>
  <c r="G115" i="12" s="1"/>
  <c r="F116" i="12"/>
  <c r="G116" i="12" s="1"/>
  <c r="F117" i="12"/>
  <c r="G117" i="12" s="1"/>
  <c r="F118" i="12"/>
  <c r="G118" i="12" s="1"/>
  <c r="F119" i="12"/>
  <c r="G119" i="12" s="1"/>
  <c r="F120" i="12"/>
  <c r="F121" i="12"/>
  <c r="G121" i="12" s="1"/>
  <c r="F122" i="12"/>
  <c r="G122" i="12" s="1"/>
  <c r="F123" i="12"/>
  <c r="G123" i="12" s="1"/>
  <c r="F124" i="12"/>
  <c r="G124" i="12" s="1"/>
  <c r="F125" i="12"/>
  <c r="G125" i="12" s="1"/>
  <c r="F126" i="12"/>
  <c r="G126" i="12" s="1"/>
  <c r="F127" i="12"/>
  <c r="G127" i="12" s="1"/>
  <c r="F128" i="12"/>
  <c r="F129" i="12"/>
  <c r="G129" i="12" s="1"/>
  <c r="F130" i="12"/>
  <c r="G130" i="12" s="1"/>
  <c r="F131" i="12"/>
  <c r="G131" i="12" s="1"/>
  <c r="F132" i="12"/>
  <c r="G132" i="12" s="1"/>
  <c r="F133" i="12"/>
  <c r="G133" i="12" s="1"/>
  <c r="F134" i="12"/>
  <c r="G134" i="12" s="1"/>
  <c r="F135" i="12"/>
  <c r="G135" i="12" s="1"/>
  <c r="F136" i="12"/>
  <c r="F137" i="12"/>
  <c r="G137" i="12" s="1"/>
  <c r="F138" i="12"/>
  <c r="G138" i="12" s="1"/>
  <c r="F139" i="12"/>
  <c r="G139" i="12" s="1"/>
  <c r="F140" i="12"/>
  <c r="G140" i="12" s="1"/>
  <c r="F141" i="12"/>
  <c r="G141" i="12" s="1"/>
  <c r="F142" i="12"/>
  <c r="G142" i="12" s="1"/>
  <c r="F143" i="12"/>
  <c r="G143" i="12" s="1"/>
  <c r="F144" i="12"/>
  <c r="F145" i="12"/>
  <c r="G145" i="12" s="1"/>
  <c r="F146" i="12"/>
  <c r="G146" i="12" s="1"/>
  <c r="F147" i="12"/>
  <c r="G147" i="12" s="1"/>
  <c r="F148" i="12"/>
  <c r="G148" i="12" s="1"/>
  <c r="F149" i="12"/>
  <c r="G149" i="12" s="1"/>
  <c r="F150" i="12"/>
  <c r="G150" i="12" s="1"/>
  <c r="F151" i="12"/>
  <c r="G151" i="12" s="1"/>
  <c r="F152" i="12"/>
  <c r="F153" i="12"/>
  <c r="G153" i="12" s="1"/>
  <c r="F154" i="12"/>
  <c r="G154" i="12" s="1"/>
  <c r="F155" i="12"/>
  <c r="G155" i="12" s="1"/>
  <c r="F156" i="12"/>
  <c r="G156" i="12" s="1"/>
  <c r="F157" i="12"/>
  <c r="G157" i="12" s="1"/>
  <c r="F158" i="12"/>
  <c r="G158" i="12" s="1"/>
  <c r="F159" i="12"/>
  <c r="G159" i="12" s="1"/>
  <c r="F160" i="12"/>
  <c r="F161" i="12"/>
  <c r="G161" i="12" s="1"/>
  <c r="F162" i="12"/>
  <c r="G162" i="12" s="1"/>
  <c r="F163" i="12"/>
  <c r="G163" i="12" s="1"/>
  <c r="F164" i="12"/>
  <c r="G164" i="12" s="1"/>
  <c r="F165" i="12"/>
  <c r="G165" i="12" s="1"/>
  <c r="F166" i="12"/>
  <c r="G166" i="12" s="1"/>
  <c r="F167" i="12"/>
  <c r="G167" i="12" s="1"/>
  <c r="F168" i="12"/>
  <c r="F169" i="12"/>
  <c r="G169" i="12" s="1"/>
  <c r="F170" i="12"/>
  <c r="G170" i="12" s="1"/>
  <c r="F171" i="12"/>
  <c r="G171" i="12" s="1"/>
  <c r="F172" i="12"/>
  <c r="G172" i="12" s="1"/>
  <c r="F173" i="12"/>
  <c r="G173" i="12" s="1"/>
  <c r="F174" i="12"/>
  <c r="G174" i="12" s="1"/>
  <c r="F175" i="12"/>
  <c r="G175" i="12" s="1"/>
  <c r="F176" i="12"/>
  <c r="F177" i="12"/>
  <c r="G177" i="12" s="1"/>
  <c r="F178" i="12"/>
  <c r="G178" i="12" s="1"/>
  <c r="F179" i="12"/>
  <c r="G179" i="12" s="1"/>
  <c r="F180" i="12"/>
  <c r="G180" i="12" s="1"/>
  <c r="F181" i="12"/>
  <c r="G181" i="12" s="1"/>
  <c r="F182" i="12"/>
  <c r="G182" i="12" s="1"/>
  <c r="F183" i="12"/>
  <c r="G183" i="12" s="1"/>
  <c r="F184" i="12"/>
  <c r="F185" i="12"/>
  <c r="G185" i="12" s="1"/>
  <c r="F186" i="12"/>
  <c r="G186" i="12" s="1"/>
  <c r="F187" i="12"/>
  <c r="G187" i="12" s="1"/>
  <c r="F188" i="12"/>
  <c r="G188" i="12" s="1"/>
  <c r="F189" i="12"/>
  <c r="G189" i="12" s="1"/>
  <c r="F190" i="12"/>
  <c r="G190" i="12" s="1"/>
  <c r="F191" i="12"/>
  <c r="G191" i="12" s="1"/>
  <c r="F192" i="12"/>
  <c r="F193" i="12"/>
  <c r="G193" i="12" s="1"/>
  <c r="F194" i="12"/>
  <c r="G194" i="12" s="1"/>
  <c r="F195" i="12"/>
  <c r="G195" i="12" s="1"/>
  <c r="F196" i="12"/>
  <c r="G196" i="12" s="1"/>
  <c r="F197" i="12"/>
  <c r="G197" i="12" s="1"/>
  <c r="F198" i="12"/>
  <c r="G198" i="12" s="1"/>
  <c r="F199" i="12"/>
  <c r="G199" i="12" s="1"/>
  <c r="F200" i="12"/>
  <c r="F201" i="12"/>
  <c r="G201" i="12" s="1"/>
  <c r="F202" i="12"/>
  <c r="G202" i="12" s="1"/>
  <c r="F203" i="12"/>
  <c r="G203" i="12" s="1"/>
  <c r="F204" i="12"/>
  <c r="G204" i="12" s="1"/>
  <c r="F205" i="12"/>
  <c r="G205" i="12" s="1"/>
  <c r="F206" i="12"/>
  <c r="G206" i="12" s="1"/>
  <c r="F207" i="12"/>
  <c r="G207" i="12" s="1"/>
  <c r="F208" i="12"/>
  <c r="F209" i="12"/>
  <c r="G209" i="12" s="1"/>
  <c r="F210" i="12"/>
  <c r="G210" i="12" s="1"/>
  <c r="F211" i="12"/>
  <c r="G211" i="12" s="1"/>
  <c r="F212" i="12"/>
  <c r="G212" i="12" s="1"/>
  <c r="F213" i="12"/>
  <c r="G213" i="12" s="1"/>
  <c r="F214" i="12"/>
  <c r="G214" i="12" s="1"/>
  <c r="F215" i="12"/>
  <c r="G215" i="12" s="1"/>
  <c r="F216" i="12"/>
  <c r="F217" i="12"/>
  <c r="G217" i="12" s="1"/>
  <c r="F218" i="12"/>
  <c r="G218" i="12" s="1"/>
  <c r="F219" i="12"/>
  <c r="G219" i="12" s="1"/>
  <c r="F220" i="12"/>
  <c r="G220" i="12" s="1"/>
  <c r="F221" i="12"/>
  <c r="G221" i="12" s="1"/>
  <c r="F222" i="12"/>
  <c r="G222" i="12" s="1"/>
  <c r="F223" i="12"/>
  <c r="G223" i="12" s="1"/>
  <c r="F224" i="12"/>
  <c r="F225" i="12"/>
  <c r="G225" i="12" s="1"/>
  <c r="F226" i="12"/>
  <c r="G226" i="12" s="1"/>
  <c r="F227" i="12"/>
  <c r="G227" i="12" s="1"/>
  <c r="F228" i="12"/>
  <c r="G228" i="12" s="1"/>
  <c r="F229" i="12"/>
  <c r="G229" i="12" s="1"/>
  <c r="F230" i="12"/>
  <c r="G230" i="12" s="1"/>
  <c r="F231" i="12"/>
  <c r="G231" i="12" s="1"/>
  <c r="F232" i="12"/>
  <c r="F233" i="12"/>
  <c r="G233" i="12" s="1"/>
  <c r="F234" i="12"/>
  <c r="G234" i="12" s="1"/>
  <c r="F235" i="12"/>
  <c r="G235" i="12" s="1"/>
  <c r="F236" i="12"/>
  <c r="G236" i="12" s="1"/>
  <c r="F237" i="12"/>
  <c r="G237" i="12" s="1"/>
  <c r="F238" i="12"/>
  <c r="G238" i="12" s="1"/>
  <c r="F239" i="12"/>
  <c r="G239" i="12" s="1"/>
  <c r="F240" i="12"/>
  <c r="F241" i="12"/>
  <c r="G241" i="12" s="1"/>
  <c r="F242" i="12"/>
  <c r="G242" i="12" s="1"/>
  <c r="F243" i="12"/>
  <c r="G243" i="12" s="1"/>
  <c r="F244" i="12"/>
  <c r="G244" i="12" s="1"/>
  <c r="F245" i="12"/>
  <c r="G245" i="12" s="1"/>
  <c r="F246" i="12"/>
  <c r="G246" i="12" s="1"/>
  <c r="F247" i="12"/>
  <c r="G247" i="12" s="1"/>
  <c r="F248" i="12"/>
  <c r="F249" i="12"/>
  <c r="G249" i="12" s="1"/>
  <c r="F250" i="12"/>
  <c r="G250" i="12" s="1"/>
  <c r="F251" i="12"/>
  <c r="G251" i="12" s="1"/>
  <c r="F252" i="12"/>
  <c r="F253" i="12"/>
  <c r="F254" i="12"/>
  <c r="F255" i="12"/>
  <c r="F256" i="12"/>
  <c r="F257" i="12"/>
  <c r="F2" i="2"/>
  <c r="F2" i="12"/>
  <c r="G2" i="12" s="1"/>
  <c r="F4" i="2"/>
  <c r="F3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H9" i="2"/>
  <c r="I9" i="2"/>
  <c r="J9" i="2"/>
  <c r="K9" i="2"/>
  <c r="H10" i="2"/>
  <c r="I10" i="2"/>
  <c r="J10" i="2"/>
  <c r="K10" i="2"/>
  <c r="H11" i="2"/>
  <c r="I11" i="2"/>
  <c r="J11" i="2"/>
  <c r="K11" i="2"/>
  <c r="H12" i="2"/>
  <c r="I12" i="2"/>
  <c r="J12" i="2"/>
  <c r="K12" i="2"/>
  <c r="H13" i="2"/>
  <c r="I13" i="2"/>
  <c r="J13" i="2"/>
  <c r="K13" i="2"/>
  <c r="H14" i="2"/>
  <c r="I14" i="2"/>
  <c r="J14" i="2"/>
  <c r="K14" i="2"/>
  <c r="H15" i="2"/>
  <c r="I15" i="2"/>
  <c r="J15" i="2"/>
  <c r="K15" i="2"/>
  <c r="H16" i="2"/>
  <c r="I16" i="2"/>
  <c r="J16" i="2"/>
  <c r="K16" i="2"/>
  <c r="H17" i="2"/>
  <c r="I17" i="2"/>
  <c r="J17" i="2"/>
  <c r="K17" i="2"/>
  <c r="H18" i="2"/>
  <c r="I18" i="2"/>
  <c r="J18" i="2"/>
  <c r="K18" i="2"/>
  <c r="H19" i="2"/>
  <c r="I19" i="2"/>
  <c r="J19" i="2"/>
  <c r="K19" i="2"/>
  <c r="H20" i="2"/>
  <c r="I20" i="2"/>
  <c r="J20" i="2"/>
  <c r="K20" i="2"/>
  <c r="H21" i="2"/>
  <c r="I21" i="2"/>
  <c r="J21" i="2"/>
  <c r="K21" i="2"/>
  <c r="H22" i="2"/>
  <c r="I22" i="2"/>
  <c r="J22" i="2"/>
  <c r="K22" i="2"/>
  <c r="H23" i="2"/>
  <c r="I23" i="2"/>
  <c r="J23" i="2"/>
  <c r="K23" i="2"/>
  <c r="H24" i="2"/>
  <c r="I24" i="2"/>
  <c r="J24" i="2"/>
  <c r="K24" i="2"/>
  <c r="H25" i="2"/>
  <c r="I25" i="2"/>
  <c r="J25" i="2"/>
  <c r="K25" i="2"/>
  <c r="H26" i="2"/>
  <c r="I26" i="2"/>
  <c r="J26" i="2"/>
  <c r="K26" i="2"/>
  <c r="H27" i="2"/>
  <c r="I27" i="2"/>
  <c r="J27" i="2"/>
  <c r="K27" i="2"/>
  <c r="H28" i="2"/>
  <c r="I28" i="2"/>
  <c r="J28" i="2"/>
  <c r="K28" i="2"/>
  <c r="H29" i="2"/>
  <c r="I29" i="2"/>
  <c r="J29" i="2"/>
  <c r="K29" i="2"/>
  <c r="H30" i="2"/>
  <c r="I30" i="2"/>
  <c r="J30" i="2"/>
  <c r="K30" i="2"/>
  <c r="H31" i="2"/>
  <c r="I31" i="2"/>
  <c r="J31" i="2"/>
  <c r="K31" i="2"/>
  <c r="H32" i="2"/>
  <c r="I32" i="2"/>
  <c r="J32" i="2"/>
  <c r="K32" i="2"/>
  <c r="H33" i="2"/>
  <c r="I33" i="2"/>
  <c r="J33" i="2"/>
  <c r="K33" i="2"/>
  <c r="H34" i="2"/>
  <c r="I34" i="2"/>
  <c r="J34" i="2"/>
  <c r="K34" i="2"/>
  <c r="H35" i="2"/>
  <c r="I35" i="2"/>
  <c r="J35" i="2"/>
  <c r="K35" i="2"/>
  <c r="H36" i="2"/>
  <c r="I36" i="2"/>
  <c r="J36" i="2"/>
  <c r="K36" i="2"/>
  <c r="H37" i="2"/>
  <c r="I37" i="2"/>
  <c r="J37" i="2"/>
  <c r="K37" i="2"/>
  <c r="H38" i="2"/>
  <c r="I38" i="2"/>
  <c r="J38" i="2"/>
  <c r="K38" i="2"/>
  <c r="H39" i="2"/>
  <c r="I39" i="2"/>
  <c r="J39" i="2"/>
  <c r="K39" i="2"/>
  <c r="H40" i="2"/>
  <c r="I40" i="2"/>
  <c r="J40" i="2"/>
  <c r="K40" i="2"/>
  <c r="H41" i="2"/>
  <c r="I41" i="2"/>
  <c r="J41" i="2"/>
  <c r="K41" i="2"/>
  <c r="H42" i="2"/>
  <c r="I42" i="2"/>
  <c r="J42" i="2"/>
  <c r="K42" i="2"/>
  <c r="H43" i="2"/>
  <c r="I43" i="2"/>
  <c r="J43" i="2"/>
  <c r="K43" i="2"/>
  <c r="H44" i="2"/>
  <c r="I44" i="2"/>
  <c r="J44" i="2"/>
  <c r="K44" i="2"/>
  <c r="H45" i="2"/>
  <c r="I45" i="2"/>
  <c r="J45" i="2"/>
  <c r="K45" i="2"/>
  <c r="H46" i="2"/>
  <c r="I46" i="2"/>
  <c r="J46" i="2"/>
  <c r="K46" i="2"/>
  <c r="H47" i="2"/>
  <c r="I47" i="2"/>
  <c r="J47" i="2"/>
  <c r="K47" i="2"/>
  <c r="H48" i="2"/>
  <c r="I48" i="2"/>
  <c r="J48" i="2"/>
  <c r="K48" i="2"/>
  <c r="H49" i="2"/>
  <c r="I49" i="2"/>
  <c r="J49" i="2"/>
  <c r="K49" i="2"/>
  <c r="H50" i="2"/>
  <c r="I50" i="2"/>
  <c r="J50" i="2"/>
  <c r="K50" i="2"/>
  <c r="H51" i="2"/>
  <c r="I51" i="2"/>
  <c r="J51" i="2"/>
  <c r="K51" i="2"/>
  <c r="H52" i="2"/>
  <c r="I52" i="2"/>
  <c r="J52" i="2"/>
  <c r="K52" i="2"/>
  <c r="H53" i="2"/>
  <c r="I53" i="2"/>
  <c r="J53" i="2"/>
  <c r="K53" i="2"/>
  <c r="H54" i="2"/>
  <c r="I54" i="2"/>
  <c r="J54" i="2"/>
  <c r="K54" i="2"/>
  <c r="H55" i="2"/>
  <c r="I55" i="2"/>
  <c r="J55" i="2"/>
  <c r="K55" i="2"/>
  <c r="H56" i="2"/>
  <c r="I56" i="2"/>
  <c r="J56" i="2"/>
  <c r="K56" i="2"/>
  <c r="H57" i="2"/>
  <c r="I57" i="2"/>
  <c r="J57" i="2"/>
  <c r="K57" i="2"/>
  <c r="H58" i="2"/>
  <c r="I58" i="2"/>
  <c r="J58" i="2"/>
  <c r="K58" i="2"/>
  <c r="H59" i="2"/>
  <c r="I59" i="2"/>
  <c r="J59" i="2"/>
  <c r="K59" i="2"/>
  <c r="H60" i="2"/>
  <c r="I60" i="2"/>
  <c r="J60" i="2"/>
  <c r="K60" i="2"/>
  <c r="H61" i="2"/>
  <c r="I61" i="2"/>
  <c r="J61" i="2"/>
  <c r="K61" i="2"/>
  <c r="H62" i="2"/>
  <c r="I62" i="2"/>
  <c r="J62" i="2"/>
  <c r="K62" i="2"/>
  <c r="H63" i="2"/>
  <c r="I63" i="2"/>
  <c r="J63" i="2"/>
  <c r="K63" i="2"/>
  <c r="H64" i="2"/>
  <c r="I64" i="2"/>
  <c r="J64" i="2"/>
  <c r="K64" i="2"/>
  <c r="H65" i="2"/>
  <c r="I65" i="2"/>
  <c r="J65" i="2"/>
  <c r="K65" i="2"/>
  <c r="H66" i="2"/>
  <c r="I66" i="2"/>
  <c r="J66" i="2"/>
  <c r="K66" i="2"/>
  <c r="H67" i="2"/>
  <c r="I67" i="2"/>
  <c r="J67" i="2"/>
  <c r="K67" i="2"/>
  <c r="H68" i="2"/>
  <c r="I68" i="2"/>
  <c r="J68" i="2"/>
  <c r="K68" i="2"/>
  <c r="H69" i="2"/>
  <c r="I69" i="2"/>
  <c r="J69" i="2"/>
  <c r="K69" i="2"/>
  <c r="H70" i="2"/>
  <c r="I70" i="2"/>
  <c r="J70" i="2"/>
  <c r="K70" i="2"/>
  <c r="H71" i="2"/>
  <c r="I71" i="2"/>
  <c r="J71" i="2"/>
  <c r="K71" i="2"/>
  <c r="H72" i="2"/>
  <c r="I72" i="2"/>
  <c r="J72" i="2"/>
  <c r="K72" i="2"/>
  <c r="H73" i="2"/>
  <c r="I73" i="2"/>
  <c r="J73" i="2"/>
  <c r="K73" i="2"/>
  <c r="H74" i="2"/>
  <c r="I74" i="2"/>
  <c r="J74" i="2"/>
  <c r="K74" i="2"/>
  <c r="H75" i="2"/>
  <c r="I75" i="2"/>
  <c r="J75" i="2"/>
  <c r="K75" i="2"/>
  <c r="H76" i="2"/>
  <c r="I76" i="2"/>
  <c r="J76" i="2"/>
  <c r="K76" i="2"/>
  <c r="H77" i="2"/>
  <c r="I77" i="2"/>
  <c r="J77" i="2"/>
  <c r="K77" i="2"/>
  <c r="H78" i="2"/>
  <c r="I78" i="2"/>
  <c r="J78" i="2"/>
  <c r="K78" i="2"/>
  <c r="H79" i="2"/>
  <c r="I79" i="2"/>
  <c r="J79" i="2"/>
  <c r="K79" i="2"/>
  <c r="H80" i="2"/>
  <c r="I80" i="2"/>
  <c r="J80" i="2"/>
  <c r="K80" i="2"/>
  <c r="H81" i="2"/>
  <c r="I81" i="2"/>
  <c r="J81" i="2"/>
  <c r="K81" i="2"/>
  <c r="H82" i="2"/>
  <c r="I82" i="2"/>
  <c r="J82" i="2"/>
  <c r="K82" i="2"/>
  <c r="H83" i="2"/>
  <c r="I83" i="2"/>
  <c r="J83" i="2"/>
  <c r="K83" i="2"/>
  <c r="H84" i="2"/>
  <c r="I84" i="2"/>
  <c r="J84" i="2"/>
  <c r="K84" i="2"/>
  <c r="H85" i="2"/>
  <c r="I85" i="2"/>
  <c r="J85" i="2"/>
  <c r="K85" i="2"/>
  <c r="H86" i="2"/>
  <c r="I86" i="2"/>
  <c r="J86" i="2"/>
  <c r="K86" i="2"/>
  <c r="H87" i="2"/>
  <c r="I87" i="2"/>
  <c r="J87" i="2"/>
  <c r="K87" i="2"/>
  <c r="H88" i="2"/>
  <c r="I88" i="2"/>
  <c r="J88" i="2"/>
  <c r="K88" i="2"/>
  <c r="H89" i="2"/>
  <c r="I89" i="2"/>
  <c r="J89" i="2"/>
  <c r="K89" i="2"/>
  <c r="H90" i="2"/>
  <c r="I90" i="2"/>
  <c r="J90" i="2"/>
  <c r="K90" i="2"/>
  <c r="H91" i="2"/>
  <c r="I91" i="2"/>
  <c r="J91" i="2"/>
  <c r="K91" i="2"/>
  <c r="H92" i="2"/>
  <c r="I92" i="2"/>
  <c r="J92" i="2"/>
  <c r="K92" i="2"/>
  <c r="H93" i="2"/>
  <c r="I93" i="2"/>
  <c r="J93" i="2"/>
  <c r="K93" i="2"/>
  <c r="H94" i="2"/>
  <c r="I94" i="2"/>
  <c r="J94" i="2"/>
  <c r="K94" i="2"/>
  <c r="H95" i="2"/>
  <c r="I95" i="2"/>
  <c r="J95" i="2"/>
  <c r="K95" i="2"/>
  <c r="H96" i="2"/>
  <c r="I96" i="2"/>
  <c r="J96" i="2"/>
  <c r="K96" i="2"/>
  <c r="H97" i="2"/>
  <c r="I97" i="2"/>
  <c r="J97" i="2"/>
  <c r="K97" i="2"/>
  <c r="H98" i="2"/>
  <c r="I98" i="2"/>
  <c r="J98" i="2"/>
  <c r="K98" i="2"/>
  <c r="H99" i="2"/>
  <c r="I99" i="2"/>
  <c r="J99" i="2"/>
  <c r="K99" i="2"/>
  <c r="H100" i="2"/>
  <c r="I100" i="2"/>
  <c r="J100" i="2"/>
  <c r="K100" i="2"/>
  <c r="H101" i="2"/>
  <c r="I101" i="2"/>
  <c r="J101" i="2"/>
  <c r="K101" i="2"/>
  <c r="H102" i="2"/>
  <c r="I102" i="2"/>
  <c r="J102" i="2"/>
  <c r="K102" i="2"/>
  <c r="H103" i="2"/>
  <c r="I103" i="2"/>
  <c r="J103" i="2"/>
  <c r="K103" i="2"/>
  <c r="H104" i="2"/>
  <c r="I104" i="2"/>
  <c r="J104" i="2"/>
  <c r="K104" i="2"/>
  <c r="H105" i="2"/>
  <c r="I105" i="2"/>
  <c r="J105" i="2"/>
  <c r="K105" i="2"/>
  <c r="H106" i="2"/>
  <c r="I106" i="2"/>
  <c r="J106" i="2"/>
  <c r="K106" i="2"/>
  <c r="H107" i="2"/>
  <c r="I107" i="2"/>
  <c r="J107" i="2"/>
  <c r="K107" i="2"/>
  <c r="H108" i="2"/>
  <c r="I108" i="2"/>
  <c r="J108" i="2"/>
  <c r="K108" i="2"/>
  <c r="H109" i="2"/>
  <c r="I109" i="2"/>
  <c r="J109" i="2"/>
  <c r="K109" i="2"/>
  <c r="H110" i="2"/>
  <c r="I110" i="2"/>
  <c r="J110" i="2"/>
  <c r="K110" i="2"/>
  <c r="H111" i="2"/>
  <c r="I111" i="2"/>
  <c r="J111" i="2"/>
  <c r="K111" i="2"/>
  <c r="H112" i="2"/>
  <c r="I112" i="2"/>
  <c r="J112" i="2"/>
  <c r="K112" i="2"/>
  <c r="H113" i="2"/>
  <c r="I113" i="2"/>
  <c r="J113" i="2"/>
  <c r="K113" i="2"/>
  <c r="H114" i="2"/>
  <c r="I114" i="2"/>
  <c r="J114" i="2"/>
  <c r="K114" i="2"/>
  <c r="H115" i="2"/>
  <c r="I115" i="2"/>
  <c r="J115" i="2"/>
  <c r="K115" i="2"/>
  <c r="H116" i="2"/>
  <c r="I116" i="2"/>
  <c r="J116" i="2"/>
  <c r="K116" i="2"/>
  <c r="H117" i="2"/>
  <c r="I117" i="2"/>
  <c r="J117" i="2"/>
  <c r="K117" i="2"/>
  <c r="H118" i="2"/>
  <c r="I118" i="2"/>
  <c r="J118" i="2"/>
  <c r="K118" i="2"/>
  <c r="H119" i="2"/>
  <c r="I119" i="2"/>
  <c r="J119" i="2"/>
  <c r="K119" i="2"/>
  <c r="H120" i="2"/>
  <c r="I120" i="2"/>
  <c r="J120" i="2"/>
  <c r="K120" i="2"/>
  <c r="H121" i="2"/>
  <c r="I121" i="2"/>
  <c r="J121" i="2"/>
  <c r="K121" i="2"/>
  <c r="H122" i="2"/>
  <c r="I122" i="2"/>
  <c r="J122" i="2"/>
  <c r="K122" i="2"/>
  <c r="H123" i="2"/>
  <c r="I123" i="2"/>
  <c r="J123" i="2"/>
  <c r="K123" i="2"/>
  <c r="H124" i="2"/>
  <c r="I124" i="2"/>
  <c r="J124" i="2"/>
  <c r="K124" i="2"/>
  <c r="H125" i="2"/>
  <c r="I125" i="2"/>
  <c r="J125" i="2"/>
  <c r="K125" i="2"/>
  <c r="H126" i="2"/>
  <c r="I126" i="2"/>
  <c r="J126" i="2"/>
  <c r="K126" i="2"/>
  <c r="H127" i="2"/>
  <c r="I127" i="2"/>
  <c r="J127" i="2"/>
  <c r="K127" i="2"/>
  <c r="H128" i="2"/>
  <c r="I128" i="2"/>
  <c r="J128" i="2"/>
  <c r="K128" i="2"/>
  <c r="H129" i="2"/>
  <c r="I129" i="2"/>
  <c r="J129" i="2"/>
  <c r="K129" i="2"/>
  <c r="H130" i="2"/>
  <c r="I130" i="2"/>
  <c r="J130" i="2"/>
  <c r="K130" i="2"/>
  <c r="H131" i="2"/>
  <c r="I131" i="2"/>
  <c r="J131" i="2"/>
  <c r="K131" i="2"/>
  <c r="H132" i="2"/>
  <c r="I132" i="2"/>
  <c r="J132" i="2"/>
  <c r="K132" i="2"/>
  <c r="H133" i="2"/>
  <c r="I133" i="2"/>
  <c r="J133" i="2"/>
  <c r="K133" i="2"/>
  <c r="H134" i="2"/>
  <c r="I134" i="2"/>
  <c r="J134" i="2"/>
  <c r="K134" i="2"/>
  <c r="H135" i="2"/>
  <c r="I135" i="2"/>
  <c r="J135" i="2"/>
  <c r="K135" i="2"/>
  <c r="H136" i="2"/>
  <c r="I136" i="2"/>
  <c r="J136" i="2"/>
  <c r="K136" i="2"/>
  <c r="H137" i="2"/>
  <c r="I137" i="2"/>
  <c r="J137" i="2"/>
  <c r="K137" i="2"/>
  <c r="H138" i="2"/>
  <c r="I138" i="2"/>
  <c r="J138" i="2"/>
  <c r="K138" i="2"/>
  <c r="H139" i="2"/>
  <c r="I139" i="2"/>
  <c r="J139" i="2"/>
  <c r="K139" i="2"/>
  <c r="H140" i="2"/>
  <c r="I140" i="2"/>
  <c r="J140" i="2"/>
  <c r="K140" i="2"/>
  <c r="H141" i="2"/>
  <c r="I141" i="2"/>
  <c r="J141" i="2"/>
  <c r="K141" i="2"/>
  <c r="H142" i="2"/>
  <c r="I142" i="2"/>
  <c r="J142" i="2"/>
  <c r="K142" i="2"/>
  <c r="H143" i="2"/>
  <c r="I143" i="2"/>
  <c r="J143" i="2"/>
  <c r="K143" i="2"/>
  <c r="H144" i="2"/>
  <c r="I144" i="2"/>
  <c r="J144" i="2"/>
  <c r="K144" i="2"/>
  <c r="H145" i="2"/>
  <c r="I145" i="2"/>
  <c r="J145" i="2"/>
  <c r="K145" i="2"/>
  <c r="H146" i="2"/>
  <c r="I146" i="2"/>
  <c r="J146" i="2"/>
  <c r="K146" i="2"/>
  <c r="H147" i="2"/>
  <c r="I147" i="2"/>
  <c r="J147" i="2"/>
  <c r="K147" i="2"/>
  <c r="H148" i="2"/>
  <c r="I148" i="2"/>
  <c r="J148" i="2"/>
  <c r="K148" i="2"/>
  <c r="H149" i="2"/>
  <c r="I149" i="2"/>
  <c r="J149" i="2"/>
  <c r="K149" i="2"/>
  <c r="H150" i="2"/>
  <c r="I150" i="2"/>
  <c r="J150" i="2"/>
  <c r="K150" i="2"/>
  <c r="H151" i="2"/>
  <c r="I151" i="2"/>
  <c r="J151" i="2"/>
  <c r="K151" i="2"/>
  <c r="H152" i="2"/>
  <c r="I152" i="2"/>
  <c r="J152" i="2"/>
  <c r="K152" i="2"/>
  <c r="H153" i="2"/>
  <c r="I153" i="2"/>
  <c r="J153" i="2"/>
  <c r="K153" i="2"/>
  <c r="H154" i="2"/>
  <c r="I154" i="2"/>
  <c r="J154" i="2"/>
  <c r="K154" i="2"/>
  <c r="H155" i="2"/>
  <c r="I155" i="2"/>
  <c r="J155" i="2"/>
  <c r="K155" i="2"/>
  <c r="H156" i="2"/>
  <c r="I156" i="2"/>
  <c r="J156" i="2"/>
  <c r="K156" i="2"/>
  <c r="H157" i="2"/>
  <c r="I157" i="2"/>
  <c r="J157" i="2"/>
  <c r="K157" i="2"/>
  <c r="H158" i="2"/>
  <c r="I158" i="2"/>
  <c r="J158" i="2"/>
  <c r="K158" i="2"/>
  <c r="H159" i="2"/>
  <c r="I159" i="2"/>
  <c r="J159" i="2"/>
  <c r="K159" i="2"/>
  <c r="H160" i="2"/>
  <c r="I160" i="2"/>
  <c r="J160" i="2"/>
  <c r="K160" i="2"/>
  <c r="H161" i="2"/>
  <c r="I161" i="2"/>
  <c r="J161" i="2"/>
  <c r="K161" i="2"/>
  <c r="H162" i="2"/>
  <c r="I162" i="2"/>
  <c r="J162" i="2"/>
  <c r="K162" i="2"/>
  <c r="H163" i="2"/>
  <c r="I163" i="2"/>
  <c r="J163" i="2"/>
  <c r="K163" i="2"/>
  <c r="H164" i="2"/>
  <c r="I164" i="2"/>
  <c r="J164" i="2"/>
  <c r="K164" i="2"/>
  <c r="H165" i="2"/>
  <c r="I165" i="2"/>
  <c r="J165" i="2"/>
  <c r="K165" i="2"/>
  <c r="H166" i="2"/>
  <c r="I166" i="2"/>
  <c r="J166" i="2"/>
  <c r="K166" i="2"/>
  <c r="H167" i="2"/>
  <c r="I167" i="2"/>
  <c r="J167" i="2"/>
  <c r="K167" i="2"/>
  <c r="H168" i="2"/>
  <c r="I168" i="2"/>
  <c r="J168" i="2"/>
  <c r="K168" i="2"/>
  <c r="H169" i="2"/>
  <c r="I169" i="2"/>
  <c r="J169" i="2"/>
  <c r="K169" i="2"/>
  <c r="H170" i="2"/>
  <c r="I170" i="2"/>
  <c r="J170" i="2"/>
  <c r="K170" i="2"/>
  <c r="H171" i="2"/>
  <c r="I171" i="2"/>
  <c r="J171" i="2"/>
  <c r="K171" i="2"/>
  <c r="H172" i="2"/>
  <c r="I172" i="2"/>
  <c r="J172" i="2"/>
  <c r="K172" i="2"/>
  <c r="H173" i="2"/>
  <c r="I173" i="2"/>
  <c r="J173" i="2"/>
  <c r="K173" i="2"/>
  <c r="H174" i="2"/>
  <c r="I174" i="2"/>
  <c r="J174" i="2"/>
  <c r="K174" i="2"/>
  <c r="H175" i="2"/>
  <c r="I175" i="2"/>
  <c r="J175" i="2"/>
  <c r="K175" i="2"/>
  <c r="H176" i="2"/>
  <c r="I176" i="2"/>
  <c r="J176" i="2"/>
  <c r="K176" i="2"/>
  <c r="H177" i="2"/>
  <c r="I177" i="2"/>
  <c r="J177" i="2"/>
  <c r="K177" i="2"/>
  <c r="H178" i="2"/>
  <c r="I178" i="2"/>
  <c r="J178" i="2"/>
  <c r="K178" i="2"/>
  <c r="H179" i="2"/>
  <c r="I179" i="2"/>
  <c r="J179" i="2"/>
  <c r="K179" i="2"/>
  <c r="H180" i="2"/>
  <c r="I180" i="2"/>
  <c r="J180" i="2"/>
  <c r="K180" i="2"/>
  <c r="H181" i="2"/>
  <c r="I181" i="2"/>
  <c r="J181" i="2"/>
  <c r="K181" i="2"/>
  <c r="H182" i="2"/>
  <c r="I182" i="2"/>
  <c r="J182" i="2"/>
  <c r="K182" i="2"/>
  <c r="H183" i="2"/>
  <c r="I183" i="2"/>
  <c r="J183" i="2"/>
  <c r="K183" i="2"/>
  <c r="H184" i="2"/>
  <c r="I184" i="2"/>
  <c r="J184" i="2"/>
  <c r="K184" i="2"/>
  <c r="H185" i="2"/>
  <c r="I185" i="2"/>
  <c r="J185" i="2"/>
  <c r="K185" i="2"/>
  <c r="H186" i="2"/>
  <c r="I186" i="2"/>
  <c r="J186" i="2"/>
  <c r="K186" i="2"/>
  <c r="H187" i="2"/>
  <c r="I187" i="2"/>
  <c r="J187" i="2"/>
  <c r="K187" i="2"/>
  <c r="H188" i="2"/>
  <c r="I188" i="2"/>
  <c r="J188" i="2"/>
  <c r="K188" i="2"/>
  <c r="H189" i="2"/>
  <c r="I189" i="2"/>
  <c r="J189" i="2"/>
  <c r="K189" i="2"/>
  <c r="H190" i="2"/>
  <c r="I190" i="2"/>
  <c r="J190" i="2"/>
  <c r="K190" i="2"/>
  <c r="H191" i="2"/>
  <c r="I191" i="2"/>
  <c r="J191" i="2"/>
  <c r="K191" i="2"/>
  <c r="H192" i="2"/>
  <c r="I192" i="2"/>
  <c r="J192" i="2"/>
  <c r="K192" i="2"/>
  <c r="H193" i="2"/>
  <c r="I193" i="2"/>
  <c r="J193" i="2"/>
  <c r="K193" i="2"/>
  <c r="H194" i="2"/>
  <c r="I194" i="2"/>
  <c r="J194" i="2"/>
  <c r="K194" i="2"/>
  <c r="H195" i="2"/>
  <c r="I195" i="2"/>
  <c r="J195" i="2"/>
  <c r="K195" i="2"/>
  <c r="H196" i="2"/>
  <c r="I196" i="2"/>
  <c r="J196" i="2"/>
  <c r="K196" i="2"/>
  <c r="H197" i="2"/>
  <c r="I197" i="2"/>
  <c r="J197" i="2"/>
  <c r="K197" i="2"/>
  <c r="H198" i="2"/>
  <c r="I198" i="2"/>
  <c r="J198" i="2"/>
  <c r="K198" i="2"/>
  <c r="H199" i="2"/>
  <c r="I199" i="2"/>
  <c r="J199" i="2"/>
  <c r="K199" i="2"/>
  <c r="H200" i="2"/>
  <c r="I200" i="2"/>
  <c r="J200" i="2"/>
  <c r="K200" i="2"/>
  <c r="H201" i="2"/>
  <c r="I201" i="2"/>
  <c r="J201" i="2"/>
  <c r="K201" i="2"/>
  <c r="H202" i="2"/>
  <c r="I202" i="2"/>
  <c r="J202" i="2"/>
  <c r="K202" i="2"/>
  <c r="H203" i="2"/>
  <c r="I203" i="2"/>
  <c r="J203" i="2"/>
  <c r="K203" i="2"/>
  <c r="H204" i="2"/>
  <c r="I204" i="2"/>
  <c r="J204" i="2"/>
  <c r="K204" i="2"/>
  <c r="H205" i="2"/>
  <c r="I205" i="2"/>
  <c r="J205" i="2"/>
  <c r="K205" i="2"/>
  <c r="H206" i="2"/>
  <c r="I206" i="2"/>
  <c r="J206" i="2"/>
  <c r="K206" i="2"/>
  <c r="H207" i="2"/>
  <c r="I207" i="2"/>
  <c r="J207" i="2"/>
  <c r="K207" i="2"/>
  <c r="H208" i="2"/>
  <c r="I208" i="2"/>
  <c r="J208" i="2"/>
  <c r="K208" i="2"/>
  <c r="H209" i="2"/>
  <c r="I209" i="2"/>
  <c r="J209" i="2"/>
  <c r="K209" i="2"/>
  <c r="H210" i="2"/>
  <c r="I210" i="2"/>
  <c r="J210" i="2"/>
  <c r="K210" i="2"/>
  <c r="H211" i="2"/>
  <c r="I211" i="2"/>
  <c r="J211" i="2"/>
  <c r="K211" i="2"/>
  <c r="H212" i="2"/>
  <c r="I212" i="2"/>
  <c r="J212" i="2"/>
  <c r="K212" i="2"/>
  <c r="H213" i="2"/>
  <c r="I213" i="2"/>
  <c r="J213" i="2"/>
  <c r="K213" i="2"/>
  <c r="H214" i="2"/>
  <c r="I214" i="2"/>
  <c r="J214" i="2"/>
  <c r="K214" i="2"/>
  <c r="H215" i="2"/>
  <c r="I215" i="2"/>
  <c r="J215" i="2"/>
  <c r="K215" i="2"/>
  <c r="H216" i="2"/>
  <c r="I216" i="2"/>
  <c r="J216" i="2"/>
  <c r="K216" i="2"/>
  <c r="H217" i="2"/>
  <c r="I217" i="2"/>
  <c r="J217" i="2"/>
  <c r="K217" i="2"/>
  <c r="H218" i="2"/>
  <c r="I218" i="2"/>
  <c r="J218" i="2"/>
  <c r="K218" i="2"/>
  <c r="H219" i="2"/>
  <c r="I219" i="2"/>
  <c r="J219" i="2"/>
  <c r="K219" i="2"/>
  <c r="H220" i="2"/>
  <c r="I220" i="2"/>
  <c r="J220" i="2"/>
  <c r="K220" i="2"/>
  <c r="H221" i="2"/>
  <c r="I221" i="2"/>
  <c r="J221" i="2"/>
  <c r="K221" i="2"/>
  <c r="H222" i="2"/>
  <c r="I222" i="2"/>
  <c r="J222" i="2"/>
  <c r="K222" i="2"/>
  <c r="H223" i="2"/>
  <c r="I223" i="2"/>
  <c r="J223" i="2"/>
  <c r="K223" i="2"/>
  <c r="H224" i="2"/>
  <c r="I224" i="2"/>
  <c r="J224" i="2"/>
  <c r="K224" i="2"/>
  <c r="H225" i="2"/>
  <c r="I225" i="2"/>
  <c r="J225" i="2"/>
  <c r="K225" i="2"/>
  <c r="H226" i="2"/>
  <c r="I226" i="2"/>
  <c r="J226" i="2"/>
  <c r="K226" i="2"/>
  <c r="H227" i="2"/>
  <c r="I227" i="2"/>
  <c r="J227" i="2"/>
  <c r="K227" i="2"/>
  <c r="H228" i="2"/>
  <c r="I228" i="2"/>
  <c r="J228" i="2"/>
  <c r="K228" i="2"/>
  <c r="H229" i="2"/>
  <c r="I229" i="2"/>
  <c r="J229" i="2"/>
  <c r="K229" i="2"/>
  <c r="H230" i="2"/>
  <c r="I230" i="2"/>
  <c r="J230" i="2"/>
  <c r="K230" i="2"/>
  <c r="H231" i="2"/>
  <c r="I231" i="2"/>
  <c r="J231" i="2"/>
  <c r="K231" i="2"/>
  <c r="H232" i="2"/>
  <c r="I232" i="2"/>
  <c r="J232" i="2"/>
  <c r="K232" i="2"/>
  <c r="H233" i="2"/>
  <c r="I233" i="2"/>
  <c r="J233" i="2"/>
  <c r="K233" i="2"/>
  <c r="H234" i="2"/>
  <c r="I234" i="2"/>
  <c r="J234" i="2"/>
  <c r="K234" i="2"/>
  <c r="H235" i="2"/>
  <c r="I235" i="2"/>
  <c r="J235" i="2"/>
  <c r="K235" i="2"/>
  <c r="H236" i="2"/>
  <c r="I236" i="2"/>
  <c r="J236" i="2"/>
  <c r="K236" i="2"/>
  <c r="H237" i="2"/>
  <c r="I237" i="2"/>
  <c r="J237" i="2"/>
  <c r="K237" i="2"/>
  <c r="H238" i="2"/>
  <c r="I238" i="2"/>
  <c r="J238" i="2"/>
  <c r="K238" i="2"/>
  <c r="H239" i="2"/>
  <c r="I239" i="2"/>
  <c r="J239" i="2"/>
  <c r="K239" i="2"/>
  <c r="H240" i="2"/>
  <c r="I240" i="2"/>
  <c r="J240" i="2"/>
  <c r="K240" i="2"/>
  <c r="H241" i="2"/>
  <c r="I241" i="2"/>
  <c r="J241" i="2"/>
  <c r="K241" i="2"/>
  <c r="H242" i="2"/>
  <c r="I242" i="2"/>
  <c r="J242" i="2"/>
  <c r="K242" i="2"/>
  <c r="H243" i="2"/>
  <c r="I243" i="2"/>
  <c r="J243" i="2"/>
  <c r="K243" i="2"/>
  <c r="H244" i="2"/>
  <c r="I244" i="2"/>
  <c r="J244" i="2"/>
  <c r="K244" i="2"/>
  <c r="H245" i="2"/>
  <c r="I245" i="2"/>
  <c r="J245" i="2"/>
  <c r="K245" i="2"/>
  <c r="H246" i="2"/>
  <c r="I246" i="2"/>
  <c r="J246" i="2"/>
  <c r="K246" i="2"/>
  <c r="H247" i="2"/>
  <c r="I247" i="2"/>
  <c r="J247" i="2"/>
  <c r="K247" i="2"/>
  <c r="H248" i="2"/>
  <c r="I248" i="2"/>
  <c r="J248" i="2"/>
  <c r="K248" i="2"/>
  <c r="H249" i="2"/>
  <c r="I249" i="2"/>
  <c r="J249" i="2"/>
  <c r="K249" i="2"/>
  <c r="H250" i="2"/>
  <c r="I250" i="2"/>
  <c r="J250" i="2"/>
  <c r="K250" i="2"/>
  <c r="H251" i="2"/>
  <c r="I251" i="2"/>
  <c r="J251" i="2"/>
  <c r="K251" i="2"/>
  <c r="H252" i="2"/>
  <c r="I252" i="2"/>
  <c r="J252" i="2"/>
  <c r="K252" i="2"/>
  <c r="H253" i="2"/>
  <c r="I253" i="2"/>
  <c r="J253" i="2"/>
  <c r="K253" i="2"/>
  <c r="I254" i="2"/>
  <c r="J254" i="2"/>
  <c r="K254" i="2"/>
  <c r="I8" i="2"/>
  <c r="J8" i="2"/>
  <c r="K8" i="2"/>
  <c r="H8" i="2"/>
  <c r="H9" i="12"/>
  <c r="I9" i="12"/>
  <c r="J9" i="12"/>
  <c r="K9" i="12"/>
  <c r="H10" i="12"/>
  <c r="I10" i="12"/>
  <c r="J10" i="12"/>
  <c r="K10" i="12"/>
  <c r="H11" i="12"/>
  <c r="I11" i="12"/>
  <c r="J11" i="12"/>
  <c r="K11" i="12"/>
  <c r="H12" i="12"/>
  <c r="I12" i="12"/>
  <c r="J12" i="12"/>
  <c r="K12" i="12"/>
  <c r="H13" i="12"/>
  <c r="I13" i="12"/>
  <c r="J13" i="12"/>
  <c r="K13" i="12"/>
  <c r="H14" i="12"/>
  <c r="I14" i="12"/>
  <c r="J14" i="12"/>
  <c r="K14" i="12"/>
  <c r="H15" i="12"/>
  <c r="I15" i="12"/>
  <c r="J15" i="12"/>
  <c r="K15" i="12"/>
  <c r="H16" i="12"/>
  <c r="I16" i="12"/>
  <c r="J16" i="12"/>
  <c r="K16" i="12"/>
  <c r="H17" i="12"/>
  <c r="I17" i="12"/>
  <c r="J17" i="12"/>
  <c r="K17" i="12"/>
  <c r="H18" i="12"/>
  <c r="I18" i="12"/>
  <c r="J18" i="12"/>
  <c r="K18" i="12"/>
  <c r="H19" i="12"/>
  <c r="I19" i="12"/>
  <c r="J19" i="12"/>
  <c r="K19" i="12"/>
  <c r="H20" i="12"/>
  <c r="I20" i="12"/>
  <c r="J20" i="12"/>
  <c r="K20" i="12"/>
  <c r="H21" i="12"/>
  <c r="I21" i="12"/>
  <c r="J21" i="12"/>
  <c r="K21" i="12"/>
  <c r="H22" i="12"/>
  <c r="I22" i="12"/>
  <c r="J22" i="12"/>
  <c r="K22" i="12"/>
  <c r="H23" i="12"/>
  <c r="I23" i="12"/>
  <c r="J23" i="12"/>
  <c r="K23" i="12"/>
  <c r="H24" i="12"/>
  <c r="I24" i="12"/>
  <c r="J24" i="12"/>
  <c r="K24" i="12"/>
  <c r="H25" i="12"/>
  <c r="I25" i="12"/>
  <c r="J25" i="12"/>
  <c r="K25" i="12"/>
  <c r="H26" i="12"/>
  <c r="I26" i="12"/>
  <c r="J26" i="12"/>
  <c r="K26" i="12"/>
  <c r="H27" i="12"/>
  <c r="I27" i="12"/>
  <c r="J27" i="12"/>
  <c r="K27" i="12"/>
  <c r="H28" i="12"/>
  <c r="I28" i="12"/>
  <c r="J28" i="12"/>
  <c r="K28" i="12"/>
  <c r="H29" i="12"/>
  <c r="I29" i="12"/>
  <c r="J29" i="12"/>
  <c r="K29" i="12"/>
  <c r="H30" i="12"/>
  <c r="I30" i="12"/>
  <c r="J30" i="12"/>
  <c r="K30" i="12"/>
  <c r="H31" i="12"/>
  <c r="I31" i="12"/>
  <c r="J31" i="12"/>
  <c r="K31" i="12"/>
  <c r="H32" i="12"/>
  <c r="I32" i="12"/>
  <c r="J32" i="12"/>
  <c r="K32" i="12"/>
  <c r="H33" i="12"/>
  <c r="I33" i="12"/>
  <c r="J33" i="12"/>
  <c r="K33" i="12"/>
  <c r="H34" i="12"/>
  <c r="I34" i="12"/>
  <c r="J34" i="12"/>
  <c r="K34" i="12"/>
  <c r="H35" i="12"/>
  <c r="I35" i="12"/>
  <c r="J35" i="12"/>
  <c r="K35" i="12"/>
  <c r="H36" i="12"/>
  <c r="I36" i="12"/>
  <c r="J36" i="12"/>
  <c r="K36" i="12"/>
  <c r="H37" i="12"/>
  <c r="I37" i="12"/>
  <c r="J37" i="12"/>
  <c r="K37" i="12"/>
  <c r="H38" i="12"/>
  <c r="I38" i="12"/>
  <c r="J38" i="12"/>
  <c r="K38" i="12"/>
  <c r="H39" i="12"/>
  <c r="I39" i="12"/>
  <c r="J39" i="12"/>
  <c r="K39" i="12"/>
  <c r="H40" i="12"/>
  <c r="I40" i="12"/>
  <c r="J40" i="12"/>
  <c r="K40" i="12"/>
  <c r="H41" i="12"/>
  <c r="I41" i="12"/>
  <c r="J41" i="12"/>
  <c r="K41" i="12"/>
  <c r="H42" i="12"/>
  <c r="I42" i="12"/>
  <c r="J42" i="12"/>
  <c r="K42" i="12"/>
  <c r="H43" i="12"/>
  <c r="I43" i="12"/>
  <c r="J43" i="12"/>
  <c r="K43" i="12"/>
  <c r="H44" i="12"/>
  <c r="I44" i="12"/>
  <c r="J44" i="12"/>
  <c r="K44" i="12"/>
  <c r="H45" i="12"/>
  <c r="I45" i="12"/>
  <c r="J45" i="12"/>
  <c r="K45" i="12"/>
  <c r="H46" i="12"/>
  <c r="I46" i="12"/>
  <c r="J46" i="12"/>
  <c r="K46" i="12"/>
  <c r="H47" i="12"/>
  <c r="I47" i="12"/>
  <c r="J47" i="12"/>
  <c r="K47" i="12"/>
  <c r="H48" i="12"/>
  <c r="I48" i="12"/>
  <c r="J48" i="12"/>
  <c r="K48" i="12"/>
  <c r="H49" i="12"/>
  <c r="I49" i="12"/>
  <c r="J49" i="12"/>
  <c r="K49" i="12"/>
  <c r="H50" i="12"/>
  <c r="I50" i="12"/>
  <c r="J50" i="12"/>
  <c r="K50" i="12"/>
  <c r="H51" i="12"/>
  <c r="I51" i="12"/>
  <c r="J51" i="12"/>
  <c r="K51" i="12"/>
  <c r="H52" i="12"/>
  <c r="I52" i="12"/>
  <c r="J52" i="12"/>
  <c r="K52" i="12"/>
  <c r="H53" i="12"/>
  <c r="I53" i="12"/>
  <c r="J53" i="12"/>
  <c r="K53" i="12"/>
  <c r="H54" i="12"/>
  <c r="I54" i="12"/>
  <c r="J54" i="12"/>
  <c r="K54" i="12"/>
  <c r="H55" i="12"/>
  <c r="I55" i="12"/>
  <c r="J55" i="12"/>
  <c r="K55" i="12"/>
  <c r="H56" i="12"/>
  <c r="I56" i="12"/>
  <c r="J56" i="12"/>
  <c r="K56" i="12"/>
  <c r="H57" i="12"/>
  <c r="I57" i="12"/>
  <c r="J57" i="12"/>
  <c r="K57" i="12"/>
  <c r="H58" i="12"/>
  <c r="I58" i="12"/>
  <c r="J58" i="12"/>
  <c r="K58" i="12"/>
  <c r="H59" i="12"/>
  <c r="I59" i="12"/>
  <c r="J59" i="12"/>
  <c r="K59" i="12"/>
  <c r="H60" i="12"/>
  <c r="I60" i="12"/>
  <c r="J60" i="12"/>
  <c r="K60" i="12"/>
  <c r="H61" i="12"/>
  <c r="I61" i="12"/>
  <c r="J61" i="12"/>
  <c r="K61" i="12"/>
  <c r="H62" i="12"/>
  <c r="I62" i="12"/>
  <c r="J62" i="12"/>
  <c r="K62" i="12"/>
  <c r="H63" i="12"/>
  <c r="I63" i="12"/>
  <c r="J63" i="12"/>
  <c r="K63" i="12"/>
  <c r="H64" i="12"/>
  <c r="I64" i="12"/>
  <c r="J64" i="12"/>
  <c r="K64" i="12"/>
  <c r="H65" i="12"/>
  <c r="I65" i="12"/>
  <c r="J65" i="12"/>
  <c r="K65" i="12"/>
  <c r="H66" i="12"/>
  <c r="I66" i="12"/>
  <c r="J66" i="12"/>
  <c r="K66" i="12"/>
  <c r="H67" i="12"/>
  <c r="I67" i="12"/>
  <c r="J67" i="12"/>
  <c r="K67" i="12"/>
  <c r="H68" i="12"/>
  <c r="I68" i="12"/>
  <c r="J68" i="12"/>
  <c r="K68" i="12"/>
  <c r="H69" i="12"/>
  <c r="I69" i="12"/>
  <c r="J69" i="12"/>
  <c r="K69" i="12"/>
  <c r="H70" i="12"/>
  <c r="I70" i="12"/>
  <c r="J70" i="12"/>
  <c r="K70" i="12"/>
  <c r="H71" i="12"/>
  <c r="I71" i="12"/>
  <c r="J71" i="12"/>
  <c r="K71" i="12"/>
  <c r="H72" i="12"/>
  <c r="I72" i="12"/>
  <c r="J72" i="12"/>
  <c r="K72" i="12"/>
  <c r="H73" i="12"/>
  <c r="I73" i="12"/>
  <c r="J73" i="12"/>
  <c r="K73" i="12"/>
  <c r="H74" i="12"/>
  <c r="I74" i="12"/>
  <c r="J74" i="12"/>
  <c r="K74" i="12"/>
  <c r="H75" i="12"/>
  <c r="I75" i="12"/>
  <c r="J75" i="12"/>
  <c r="K75" i="12"/>
  <c r="H76" i="12"/>
  <c r="I76" i="12"/>
  <c r="J76" i="12"/>
  <c r="K76" i="12"/>
  <c r="H77" i="12"/>
  <c r="I77" i="12"/>
  <c r="J77" i="12"/>
  <c r="K77" i="12"/>
  <c r="H78" i="12"/>
  <c r="I78" i="12"/>
  <c r="J78" i="12"/>
  <c r="K78" i="12"/>
  <c r="H79" i="12"/>
  <c r="I79" i="12"/>
  <c r="J79" i="12"/>
  <c r="K79" i="12"/>
  <c r="H80" i="12"/>
  <c r="I80" i="12"/>
  <c r="J80" i="12"/>
  <c r="K80" i="12"/>
  <c r="H81" i="12"/>
  <c r="I81" i="12"/>
  <c r="J81" i="12"/>
  <c r="K81" i="12"/>
  <c r="H82" i="12"/>
  <c r="I82" i="12"/>
  <c r="J82" i="12"/>
  <c r="K82" i="12"/>
  <c r="H83" i="12"/>
  <c r="I83" i="12"/>
  <c r="J83" i="12"/>
  <c r="K83" i="12"/>
  <c r="H84" i="12"/>
  <c r="I84" i="12"/>
  <c r="J84" i="12"/>
  <c r="K84" i="12"/>
  <c r="H85" i="12"/>
  <c r="I85" i="12"/>
  <c r="J85" i="12"/>
  <c r="K85" i="12"/>
  <c r="H86" i="12"/>
  <c r="I86" i="12"/>
  <c r="J86" i="12"/>
  <c r="K86" i="12"/>
  <c r="H87" i="12"/>
  <c r="I87" i="12"/>
  <c r="J87" i="12"/>
  <c r="K87" i="12"/>
  <c r="H88" i="12"/>
  <c r="I88" i="12"/>
  <c r="J88" i="12"/>
  <c r="K88" i="12"/>
  <c r="H89" i="12"/>
  <c r="I89" i="12"/>
  <c r="J89" i="12"/>
  <c r="K89" i="12"/>
  <c r="H90" i="12"/>
  <c r="I90" i="12"/>
  <c r="J90" i="12"/>
  <c r="K90" i="12"/>
  <c r="H91" i="12"/>
  <c r="I91" i="12"/>
  <c r="J91" i="12"/>
  <c r="K91" i="12"/>
  <c r="H92" i="12"/>
  <c r="I92" i="12"/>
  <c r="J92" i="12"/>
  <c r="K92" i="12"/>
  <c r="H93" i="12"/>
  <c r="I93" i="12"/>
  <c r="J93" i="12"/>
  <c r="K93" i="12"/>
  <c r="H94" i="12"/>
  <c r="I94" i="12"/>
  <c r="J94" i="12"/>
  <c r="K94" i="12"/>
  <c r="H95" i="12"/>
  <c r="I95" i="12"/>
  <c r="J95" i="12"/>
  <c r="K95" i="12"/>
  <c r="H96" i="12"/>
  <c r="I96" i="12"/>
  <c r="J96" i="12"/>
  <c r="K96" i="12"/>
  <c r="H97" i="12"/>
  <c r="I97" i="12"/>
  <c r="J97" i="12"/>
  <c r="K97" i="12"/>
  <c r="H98" i="12"/>
  <c r="I98" i="12"/>
  <c r="J98" i="12"/>
  <c r="K98" i="12"/>
  <c r="H99" i="12"/>
  <c r="I99" i="12"/>
  <c r="J99" i="12"/>
  <c r="K99" i="12"/>
  <c r="H100" i="12"/>
  <c r="I100" i="12"/>
  <c r="J100" i="12"/>
  <c r="K100" i="12"/>
  <c r="H101" i="12"/>
  <c r="I101" i="12"/>
  <c r="J101" i="12"/>
  <c r="K101" i="12"/>
  <c r="H102" i="12"/>
  <c r="I102" i="12"/>
  <c r="J102" i="12"/>
  <c r="K102" i="12"/>
  <c r="H103" i="12"/>
  <c r="I103" i="12"/>
  <c r="J103" i="12"/>
  <c r="K103" i="12"/>
  <c r="H104" i="12"/>
  <c r="I104" i="12"/>
  <c r="J104" i="12"/>
  <c r="K104" i="12"/>
  <c r="H105" i="12"/>
  <c r="I105" i="12"/>
  <c r="J105" i="12"/>
  <c r="K105" i="12"/>
  <c r="H106" i="12"/>
  <c r="I106" i="12"/>
  <c r="J106" i="12"/>
  <c r="K106" i="12"/>
  <c r="H107" i="12"/>
  <c r="I107" i="12"/>
  <c r="J107" i="12"/>
  <c r="K107" i="12"/>
  <c r="H108" i="12"/>
  <c r="I108" i="12"/>
  <c r="J108" i="12"/>
  <c r="K108" i="12"/>
  <c r="H109" i="12"/>
  <c r="I109" i="12"/>
  <c r="J109" i="12"/>
  <c r="K109" i="12"/>
  <c r="H110" i="12"/>
  <c r="I110" i="12"/>
  <c r="J110" i="12"/>
  <c r="K110" i="12"/>
  <c r="H111" i="12"/>
  <c r="I111" i="12"/>
  <c r="J111" i="12"/>
  <c r="K111" i="12"/>
  <c r="H112" i="12"/>
  <c r="I112" i="12"/>
  <c r="J112" i="12"/>
  <c r="K112" i="12"/>
  <c r="H113" i="12"/>
  <c r="I113" i="12"/>
  <c r="J113" i="12"/>
  <c r="K113" i="12"/>
  <c r="H114" i="12"/>
  <c r="I114" i="12"/>
  <c r="J114" i="12"/>
  <c r="K114" i="12"/>
  <c r="H115" i="12"/>
  <c r="I115" i="12"/>
  <c r="J115" i="12"/>
  <c r="K115" i="12"/>
  <c r="H116" i="12"/>
  <c r="I116" i="12"/>
  <c r="J116" i="12"/>
  <c r="K116" i="12"/>
  <c r="H117" i="12"/>
  <c r="I117" i="12"/>
  <c r="J117" i="12"/>
  <c r="K117" i="12"/>
  <c r="H118" i="12"/>
  <c r="I118" i="12"/>
  <c r="J118" i="12"/>
  <c r="K118" i="12"/>
  <c r="H119" i="12"/>
  <c r="I119" i="12"/>
  <c r="J119" i="12"/>
  <c r="K119" i="12"/>
  <c r="H120" i="12"/>
  <c r="I120" i="12"/>
  <c r="J120" i="12"/>
  <c r="K120" i="12"/>
  <c r="H121" i="12"/>
  <c r="I121" i="12"/>
  <c r="J121" i="12"/>
  <c r="K121" i="12"/>
  <c r="H122" i="12"/>
  <c r="I122" i="12"/>
  <c r="J122" i="12"/>
  <c r="K122" i="12"/>
  <c r="H123" i="12"/>
  <c r="I123" i="12"/>
  <c r="J123" i="12"/>
  <c r="K123" i="12"/>
  <c r="H124" i="12"/>
  <c r="I124" i="12"/>
  <c r="J124" i="12"/>
  <c r="K124" i="12"/>
  <c r="H125" i="12"/>
  <c r="I125" i="12"/>
  <c r="J125" i="12"/>
  <c r="K125" i="12"/>
  <c r="H126" i="12"/>
  <c r="I126" i="12"/>
  <c r="J126" i="12"/>
  <c r="K126" i="12"/>
  <c r="H127" i="12"/>
  <c r="I127" i="12"/>
  <c r="J127" i="12"/>
  <c r="K127" i="12"/>
  <c r="H128" i="12"/>
  <c r="I128" i="12"/>
  <c r="J128" i="12"/>
  <c r="K128" i="12"/>
  <c r="H129" i="12"/>
  <c r="I129" i="12"/>
  <c r="J129" i="12"/>
  <c r="K129" i="12"/>
  <c r="H130" i="12"/>
  <c r="I130" i="12"/>
  <c r="J130" i="12"/>
  <c r="K130" i="12"/>
  <c r="H131" i="12"/>
  <c r="I131" i="12"/>
  <c r="J131" i="12"/>
  <c r="K131" i="12"/>
  <c r="H132" i="12"/>
  <c r="I132" i="12"/>
  <c r="J132" i="12"/>
  <c r="K132" i="12"/>
  <c r="H133" i="12"/>
  <c r="I133" i="12"/>
  <c r="J133" i="12"/>
  <c r="K133" i="12"/>
  <c r="H134" i="12"/>
  <c r="I134" i="12"/>
  <c r="J134" i="12"/>
  <c r="K134" i="12"/>
  <c r="H135" i="12"/>
  <c r="I135" i="12"/>
  <c r="J135" i="12"/>
  <c r="K135" i="12"/>
  <c r="H136" i="12"/>
  <c r="I136" i="12"/>
  <c r="J136" i="12"/>
  <c r="K136" i="12"/>
  <c r="H137" i="12"/>
  <c r="I137" i="12"/>
  <c r="J137" i="12"/>
  <c r="K137" i="12"/>
  <c r="H138" i="12"/>
  <c r="I138" i="12"/>
  <c r="J138" i="12"/>
  <c r="K138" i="12"/>
  <c r="H139" i="12"/>
  <c r="I139" i="12"/>
  <c r="J139" i="12"/>
  <c r="K139" i="12"/>
  <c r="H140" i="12"/>
  <c r="I140" i="12"/>
  <c r="J140" i="12"/>
  <c r="K140" i="12"/>
  <c r="H141" i="12"/>
  <c r="I141" i="12"/>
  <c r="J141" i="12"/>
  <c r="K141" i="12"/>
  <c r="H142" i="12"/>
  <c r="I142" i="12"/>
  <c r="J142" i="12"/>
  <c r="K142" i="12"/>
  <c r="H143" i="12"/>
  <c r="I143" i="12"/>
  <c r="J143" i="12"/>
  <c r="K143" i="12"/>
  <c r="H144" i="12"/>
  <c r="I144" i="12"/>
  <c r="J144" i="12"/>
  <c r="K144" i="12"/>
  <c r="H145" i="12"/>
  <c r="I145" i="12"/>
  <c r="J145" i="12"/>
  <c r="K145" i="12"/>
  <c r="H146" i="12"/>
  <c r="I146" i="12"/>
  <c r="J146" i="12"/>
  <c r="K146" i="12"/>
  <c r="H147" i="12"/>
  <c r="I147" i="12"/>
  <c r="J147" i="12"/>
  <c r="K147" i="12"/>
  <c r="H148" i="12"/>
  <c r="I148" i="12"/>
  <c r="J148" i="12"/>
  <c r="K148" i="12"/>
  <c r="H149" i="12"/>
  <c r="I149" i="12"/>
  <c r="J149" i="12"/>
  <c r="K149" i="12"/>
  <c r="H150" i="12"/>
  <c r="I150" i="12"/>
  <c r="J150" i="12"/>
  <c r="K150" i="12"/>
  <c r="H151" i="12"/>
  <c r="I151" i="12"/>
  <c r="J151" i="12"/>
  <c r="K151" i="12"/>
  <c r="H152" i="12"/>
  <c r="I152" i="12"/>
  <c r="J152" i="12"/>
  <c r="K152" i="12"/>
  <c r="H153" i="12"/>
  <c r="I153" i="12"/>
  <c r="J153" i="12"/>
  <c r="K153" i="12"/>
  <c r="H154" i="12"/>
  <c r="I154" i="12"/>
  <c r="J154" i="12"/>
  <c r="K154" i="12"/>
  <c r="H155" i="12"/>
  <c r="I155" i="12"/>
  <c r="J155" i="12"/>
  <c r="K155" i="12"/>
  <c r="H156" i="12"/>
  <c r="I156" i="12"/>
  <c r="J156" i="12"/>
  <c r="K156" i="12"/>
  <c r="H157" i="12"/>
  <c r="I157" i="12"/>
  <c r="J157" i="12"/>
  <c r="K157" i="12"/>
  <c r="H158" i="12"/>
  <c r="I158" i="12"/>
  <c r="J158" i="12"/>
  <c r="K158" i="12"/>
  <c r="H159" i="12"/>
  <c r="I159" i="12"/>
  <c r="J159" i="12"/>
  <c r="K159" i="12"/>
  <c r="H160" i="12"/>
  <c r="I160" i="12"/>
  <c r="J160" i="12"/>
  <c r="K160" i="12"/>
  <c r="H161" i="12"/>
  <c r="I161" i="12"/>
  <c r="J161" i="12"/>
  <c r="K161" i="12"/>
  <c r="H162" i="12"/>
  <c r="I162" i="12"/>
  <c r="J162" i="12"/>
  <c r="K162" i="12"/>
  <c r="H163" i="12"/>
  <c r="I163" i="12"/>
  <c r="J163" i="12"/>
  <c r="K163" i="12"/>
  <c r="H164" i="12"/>
  <c r="I164" i="12"/>
  <c r="J164" i="12"/>
  <c r="K164" i="12"/>
  <c r="H165" i="12"/>
  <c r="I165" i="12"/>
  <c r="J165" i="12"/>
  <c r="K165" i="12"/>
  <c r="H166" i="12"/>
  <c r="I166" i="12"/>
  <c r="J166" i="12"/>
  <c r="K166" i="12"/>
  <c r="H167" i="12"/>
  <c r="I167" i="12"/>
  <c r="J167" i="12"/>
  <c r="K167" i="12"/>
  <c r="H168" i="12"/>
  <c r="I168" i="12"/>
  <c r="J168" i="12"/>
  <c r="K168" i="12"/>
  <c r="H169" i="12"/>
  <c r="I169" i="12"/>
  <c r="J169" i="12"/>
  <c r="K169" i="12"/>
  <c r="H170" i="12"/>
  <c r="I170" i="12"/>
  <c r="J170" i="12"/>
  <c r="K170" i="12"/>
  <c r="H171" i="12"/>
  <c r="I171" i="12"/>
  <c r="J171" i="12"/>
  <c r="K171" i="12"/>
  <c r="H172" i="12"/>
  <c r="I172" i="12"/>
  <c r="J172" i="12"/>
  <c r="K172" i="12"/>
  <c r="H173" i="12"/>
  <c r="I173" i="12"/>
  <c r="J173" i="12"/>
  <c r="K173" i="12"/>
  <c r="H174" i="12"/>
  <c r="I174" i="12"/>
  <c r="J174" i="12"/>
  <c r="K174" i="12"/>
  <c r="H175" i="12"/>
  <c r="I175" i="12"/>
  <c r="J175" i="12"/>
  <c r="K175" i="12"/>
  <c r="H176" i="12"/>
  <c r="I176" i="12"/>
  <c r="J176" i="12"/>
  <c r="K176" i="12"/>
  <c r="H177" i="12"/>
  <c r="I177" i="12"/>
  <c r="J177" i="12"/>
  <c r="K177" i="12"/>
  <c r="H178" i="12"/>
  <c r="I178" i="12"/>
  <c r="J178" i="12"/>
  <c r="K178" i="12"/>
  <c r="H179" i="12"/>
  <c r="I179" i="12"/>
  <c r="J179" i="12"/>
  <c r="K179" i="12"/>
  <c r="H180" i="12"/>
  <c r="I180" i="12"/>
  <c r="J180" i="12"/>
  <c r="K180" i="12"/>
  <c r="H181" i="12"/>
  <c r="I181" i="12"/>
  <c r="J181" i="12"/>
  <c r="K181" i="12"/>
  <c r="H182" i="12"/>
  <c r="I182" i="12"/>
  <c r="J182" i="12"/>
  <c r="K182" i="12"/>
  <c r="H183" i="12"/>
  <c r="I183" i="12"/>
  <c r="J183" i="12"/>
  <c r="K183" i="12"/>
  <c r="H184" i="12"/>
  <c r="I184" i="12"/>
  <c r="J184" i="12"/>
  <c r="K184" i="12"/>
  <c r="H185" i="12"/>
  <c r="I185" i="12"/>
  <c r="J185" i="12"/>
  <c r="K185" i="12"/>
  <c r="H186" i="12"/>
  <c r="I186" i="12"/>
  <c r="J186" i="12"/>
  <c r="K186" i="12"/>
  <c r="H187" i="12"/>
  <c r="I187" i="12"/>
  <c r="J187" i="12"/>
  <c r="K187" i="12"/>
  <c r="H188" i="12"/>
  <c r="I188" i="12"/>
  <c r="J188" i="12"/>
  <c r="K188" i="12"/>
  <c r="H189" i="12"/>
  <c r="I189" i="12"/>
  <c r="J189" i="12"/>
  <c r="K189" i="12"/>
  <c r="H190" i="12"/>
  <c r="I190" i="12"/>
  <c r="J190" i="12"/>
  <c r="K190" i="12"/>
  <c r="H191" i="12"/>
  <c r="I191" i="12"/>
  <c r="J191" i="12"/>
  <c r="K191" i="12"/>
  <c r="H192" i="12"/>
  <c r="I192" i="12"/>
  <c r="J192" i="12"/>
  <c r="K192" i="12"/>
  <c r="H193" i="12"/>
  <c r="I193" i="12"/>
  <c r="J193" i="12"/>
  <c r="K193" i="12"/>
  <c r="H194" i="12"/>
  <c r="I194" i="12"/>
  <c r="J194" i="12"/>
  <c r="K194" i="12"/>
  <c r="H195" i="12"/>
  <c r="I195" i="12"/>
  <c r="J195" i="12"/>
  <c r="K195" i="12"/>
  <c r="H196" i="12"/>
  <c r="I196" i="12"/>
  <c r="J196" i="12"/>
  <c r="K196" i="12"/>
  <c r="H197" i="12"/>
  <c r="I197" i="12"/>
  <c r="J197" i="12"/>
  <c r="K197" i="12"/>
  <c r="H198" i="12"/>
  <c r="I198" i="12"/>
  <c r="J198" i="12"/>
  <c r="K198" i="12"/>
  <c r="H199" i="12"/>
  <c r="I199" i="12"/>
  <c r="J199" i="12"/>
  <c r="K199" i="12"/>
  <c r="H200" i="12"/>
  <c r="I200" i="12"/>
  <c r="J200" i="12"/>
  <c r="K200" i="12"/>
  <c r="H201" i="12"/>
  <c r="I201" i="12"/>
  <c r="J201" i="12"/>
  <c r="K201" i="12"/>
  <c r="H202" i="12"/>
  <c r="I202" i="12"/>
  <c r="J202" i="12"/>
  <c r="K202" i="12"/>
  <c r="H203" i="12"/>
  <c r="I203" i="12"/>
  <c r="J203" i="12"/>
  <c r="K203" i="12"/>
  <c r="H204" i="12"/>
  <c r="I204" i="12"/>
  <c r="J204" i="12"/>
  <c r="K204" i="12"/>
  <c r="H205" i="12"/>
  <c r="I205" i="12"/>
  <c r="J205" i="12"/>
  <c r="K205" i="12"/>
  <c r="H206" i="12"/>
  <c r="I206" i="12"/>
  <c r="J206" i="12"/>
  <c r="K206" i="12"/>
  <c r="H207" i="12"/>
  <c r="I207" i="12"/>
  <c r="J207" i="12"/>
  <c r="K207" i="12"/>
  <c r="H208" i="12"/>
  <c r="I208" i="12"/>
  <c r="J208" i="12"/>
  <c r="K208" i="12"/>
  <c r="H209" i="12"/>
  <c r="I209" i="12"/>
  <c r="J209" i="12"/>
  <c r="K209" i="12"/>
  <c r="H210" i="12"/>
  <c r="I210" i="12"/>
  <c r="J210" i="12"/>
  <c r="K210" i="12"/>
  <c r="H211" i="12"/>
  <c r="I211" i="12"/>
  <c r="J211" i="12"/>
  <c r="K211" i="12"/>
  <c r="H212" i="12"/>
  <c r="I212" i="12"/>
  <c r="J212" i="12"/>
  <c r="K212" i="12"/>
  <c r="H213" i="12"/>
  <c r="I213" i="12"/>
  <c r="J213" i="12"/>
  <c r="K213" i="12"/>
  <c r="H214" i="12"/>
  <c r="I214" i="12"/>
  <c r="J214" i="12"/>
  <c r="K214" i="12"/>
  <c r="H215" i="12"/>
  <c r="I215" i="12"/>
  <c r="J215" i="12"/>
  <c r="K215" i="12"/>
  <c r="H216" i="12"/>
  <c r="I216" i="12"/>
  <c r="J216" i="12"/>
  <c r="K216" i="12"/>
  <c r="H217" i="12"/>
  <c r="I217" i="12"/>
  <c r="J217" i="12"/>
  <c r="K217" i="12"/>
  <c r="H218" i="12"/>
  <c r="I218" i="12"/>
  <c r="J218" i="12"/>
  <c r="K218" i="12"/>
  <c r="H219" i="12"/>
  <c r="I219" i="12"/>
  <c r="J219" i="12"/>
  <c r="K219" i="12"/>
  <c r="H220" i="12"/>
  <c r="I220" i="12"/>
  <c r="J220" i="12"/>
  <c r="K220" i="12"/>
  <c r="H221" i="12"/>
  <c r="I221" i="12"/>
  <c r="J221" i="12"/>
  <c r="K221" i="12"/>
  <c r="H222" i="12"/>
  <c r="I222" i="12"/>
  <c r="J222" i="12"/>
  <c r="K222" i="12"/>
  <c r="H223" i="12"/>
  <c r="I223" i="12"/>
  <c r="J223" i="12"/>
  <c r="K223" i="12"/>
  <c r="H224" i="12"/>
  <c r="I224" i="12"/>
  <c r="J224" i="12"/>
  <c r="K224" i="12"/>
  <c r="H225" i="12"/>
  <c r="I225" i="12"/>
  <c r="J225" i="12"/>
  <c r="K225" i="12"/>
  <c r="H226" i="12"/>
  <c r="I226" i="12"/>
  <c r="J226" i="12"/>
  <c r="K226" i="12"/>
  <c r="H227" i="12"/>
  <c r="I227" i="12"/>
  <c r="J227" i="12"/>
  <c r="K227" i="12"/>
  <c r="H228" i="12"/>
  <c r="I228" i="12"/>
  <c r="J228" i="12"/>
  <c r="K228" i="12"/>
  <c r="H229" i="12"/>
  <c r="I229" i="12"/>
  <c r="J229" i="12"/>
  <c r="K229" i="12"/>
  <c r="H230" i="12"/>
  <c r="I230" i="12"/>
  <c r="J230" i="12"/>
  <c r="K230" i="12"/>
  <c r="H231" i="12"/>
  <c r="I231" i="12"/>
  <c r="J231" i="12"/>
  <c r="K231" i="12"/>
  <c r="H232" i="12"/>
  <c r="I232" i="12"/>
  <c r="J232" i="12"/>
  <c r="K232" i="12"/>
  <c r="H233" i="12"/>
  <c r="I233" i="12"/>
  <c r="J233" i="12"/>
  <c r="K233" i="12"/>
  <c r="H234" i="12"/>
  <c r="I234" i="12"/>
  <c r="J234" i="12"/>
  <c r="K234" i="12"/>
  <c r="H235" i="12"/>
  <c r="I235" i="12"/>
  <c r="J235" i="12"/>
  <c r="K235" i="12"/>
  <c r="H236" i="12"/>
  <c r="I236" i="12"/>
  <c r="J236" i="12"/>
  <c r="K236" i="12"/>
  <c r="H237" i="12"/>
  <c r="I237" i="12"/>
  <c r="J237" i="12"/>
  <c r="K237" i="12"/>
  <c r="H238" i="12"/>
  <c r="I238" i="12"/>
  <c r="J238" i="12"/>
  <c r="K238" i="12"/>
  <c r="H239" i="12"/>
  <c r="I239" i="12"/>
  <c r="J239" i="12"/>
  <c r="K239" i="12"/>
  <c r="H240" i="12"/>
  <c r="I240" i="12"/>
  <c r="J240" i="12"/>
  <c r="K240" i="12"/>
  <c r="H241" i="12"/>
  <c r="I241" i="12"/>
  <c r="J241" i="12"/>
  <c r="K241" i="12"/>
  <c r="H242" i="12"/>
  <c r="I242" i="12"/>
  <c r="J242" i="12"/>
  <c r="K242" i="12"/>
  <c r="H243" i="12"/>
  <c r="I243" i="12"/>
  <c r="J243" i="12"/>
  <c r="K243" i="12"/>
  <c r="H244" i="12"/>
  <c r="I244" i="12"/>
  <c r="J244" i="12"/>
  <c r="K244" i="12"/>
  <c r="H245" i="12"/>
  <c r="I245" i="12"/>
  <c r="J245" i="12"/>
  <c r="K245" i="12"/>
  <c r="H246" i="12"/>
  <c r="I246" i="12"/>
  <c r="J246" i="12"/>
  <c r="K246" i="12"/>
  <c r="H247" i="12"/>
  <c r="I247" i="12"/>
  <c r="J247" i="12"/>
  <c r="K247" i="12"/>
  <c r="H248" i="12"/>
  <c r="I248" i="12"/>
  <c r="J248" i="12"/>
  <c r="K248" i="12"/>
  <c r="H249" i="12"/>
  <c r="I249" i="12"/>
  <c r="J249" i="12"/>
  <c r="K249" i="12"/>
  <c r="H250" i="12"/>
  <c r="I250" i="12"/>
  <c r="J250" i="12"/>
  <c r="K250" i="12"/>
  <c r="H251" i="12"/>
  <c r="I251" i="12"/>
  <c r="J251" i="12"/>
  <c r="K251" i="12"/>
  <c r="H252" i="12"/>
  <c r="I252" i="12"/>
  <c r="J252" i="12"/>
  <c r="K252" i="12"/>
  <c r="H253" i="12"/>
  <c r="I253" i="12"/>
  <c r="J253" i="12"/>
  <c r="K253" i="12"/>
  <c r="H254" i="12"/>
  <c r="I254" i="12"/>
  <c r="J254" i="12"/>
  <c r="K254" i="12"/>
  <c r="I8" i="12"/>
  <c r="J8" i="12"/>
  <c r="K8" i="12"/>
  <c r="H8" i="12"/>
  <c r="H9" i="14"/>
  <c r="I9" i="14"/>
  <c r="J9" i="14"/>
  <c r="K9" i="14"/>
  <c r="H10" i="14"/>
  <c r="I10" i="14"/>
  <c r="J10" i="14"/>
  <c r="K10" i="14"/>
  <c r="H11" i="14"/>
  <c r="I11" i="14"/>
  <c r="J11" i="14"/>
  <c r="K11" i="14"/>
  <c r="H12" i="14"/>
  <c r="I12" i="14"/>
  <c r="J12" i="14"/>
  <c r="K12" i="14"/>
  <c r="H13" i="14"/>
  <c r="I13" i="14"/>
  <c r="J13" i="14"/>
  <c r="K13" i="14"/>
  <c r="H14" i="14"/>
  <c r="I14" i="14"/>
  <c r="J14" i="14"/>
  <c r="K14" i="14"/>
  <c r="H15" i="14"/>
  <c r="I15" i="14"/>
  <c r="J15" i="14"/>
  <c r="K15" i="14"/>
  <c r="H16" i="14"/>
  <c r="I16" i="14"/>
  <c r="J16" i="14"/>
  <c r="K16" i="14"/>
  <c r="H17" i="14"/>
  <c r="I17" i="14"/>
  <c r="J17" i="14"/>
  <c r="K17" i="14"/>
  <c r="H18" i="14"/>
  <c r="I18" i="14"/>
  <c r="J18" i="14"/>
  <c r="K18" i="14"/>
  <c r="H19" i="14"/>
  <c r="I19" i="14"/>
  <c r="J19" i="14"/>
  <c r="K19" i="14"/>
  <c r="H20" i="14"/>
  <c r="I20" i="14"/>
  <c r="J20" i="14"/>
  <c r="K20" i="14"/>
  <c r="H21" i="14"/>
  <c r="I21" i="14"/>
  <c r="J21" i="14"/>
  <c r="K21" i="14"/>
  <c r="H22" i="14"/>
  <c r="I22" i="14"/>
  <c r="J22" i="14"/>
  <c r="K22" i="14"/>
  <c r="H23" i="14"/>
  <c r="I23" i="14"/>
  <c r="J23" i="14"/>
  <c r="K23" i="14"/>
  <c r="H24" i="14"/>
  <c r="I24" i="14"/>
  <c r="J24" i="14"/>
  <c r="K24" i="14"/>
  <c r="H25" i="14"/>
  <c r="I25" i="14"/>
  <c r="J25" i="14"/>
  <c r="K25" i="14"/>
  <c r="H26" i="14"/>
  <c r="I26" i="14"/>
  <c r="J26" i="14"/>
  <c r="K26" i="14"/>
  <c r="H27" i="14"/>
  <c r="I27" i="14"/>
  <c r="J27" i="14"/>
  <c r="K27" i="14"/>
  <c r="H28" i="14"/>
  <c r="I28" i="14"/>
  <c r="J28" i="14"/>
  <c r="K28" i="14"/>
  <c r="H29" i="14"/>
  <c r="I29" i="14"/>
  <c r="J29" i="14"/>
  <c r="K29" i="14"/>
  <c r="H30" i="14"/>
  <c r="I30" i="14"/>
  <c r="J30" i="14"/>
  <c r="K30" i="14"/>
  <c r="H31" i="14"/>
  <c r="I31" i="14"/>
  <c r="J31" i="14"/>
  <c r="K31" i="14"/>
  <c r="H32" i="14"/>
  <c r="I32" i="14"/>
  <c r="J32" i="14"/>
  <c r="K32" i="14"/>
  <c r="H33" i="14"/>
  <c r="I33" i="14"/>
  <c r="J33" i="14"/>
  <c r="K33" i="14"/>
  <c r="H34" i="14"/>
  <c r="I34" i="14"/>
  <c r="J34" i="14"/>
  <c r="K34" i="14"/>
  <c r="H35" i="14"/>
  <c r="I35" i="14"/>
  <c r="J35" i="14"/>
  <c r="K35" i="14"/>
  <c r="H36" i="14"/>
  <c r="I36" i="14"/>
  <c r="J36" i="14"/>
  <c r="K36" i="14"/>
  <c r="H37" i="14"/>
  <c r="I37" i="14"/>
  <c r="J37" i="14"/>
  <c r="K37" i="14"/>
  <c r="H38" i="14"/>
  <c r="I38" i="14"/>
  <c r="J38" i="14"/>
  <c r="K38" i="14"/>
  <c r="H39" i="14"/>
  <c r="I39" i="14"/>
  <c r="J39" i="14"/>
  <c r="K39" i="14"/>
  <c r="H40" i="14"/>
  <c r="I40" i="14"/>
  <c r="J40" i="14"/>
  <c r="K40" i="14"/>
  <c r="H41" i="14"/>
  <c r="I41" i="14"/>
  <c r="J41" i="14"/>
  <c r="K41" i="14"/>
  <c r="H42" i="14"/>
  <c r="I42" i="14"/>
  <c r="J42" i="14"/>
  <c r="K42" i="14"/>
  <c r="H43" i="14"/>
  <c r="I43" i="14"/>
  <c r="J43" i="14"/>
  <c r="K43" i="14"/>
  <c r="H44" i="14"/>
  <c r="I44" i="14"/>
  <c r="J44" i="14"/>
  <c r="K44" i="14"/>
  <c r="H45" i="14"/>
  <c r="I45" i="14"/>
  <c r="J45" i="14"/>
  <c r="K45" i="14"/>
  <c r="H46" i="14"/>
  <c r="I46" i="14"/>
  <c r="J46" i="14"/>
  <c r="K46" i="14"/>
  <c r="H47" i="14"/>
  <c r="I47" i="14"/>
  <c r="J47" i="14"/>
  <c r="K47" i="14"/>
  <c r="H48" i="14"/>
  <c r="I48" i="14"/>
  <c r="J48" i="14"/>
  <c r="K48" i="14"/>
  <c r="H49" i="14"/>
  <c r="I49" i="14"/>
  <c r="J49" i="14"/>
  <c r="K49" i="14"/>
  <c r="H50" i="14"/>
  <c r="I50" i="14"/>
  <c r="J50" i="14"/>
  <c r="K50" i="14"/>
  <c r="H51" i="14"/>
  <c r="I51" i="14"/>
  <c r="J51" i="14"/>
  <c r="K51" i="14"/>
  <c r="H52" i="14"/>
  <c r="I52" i="14"/>
  <c r="J52" i="14"/>
  <c r="K52" i="14"/>
  <c r="H53" i="14"/>
  <c r="I53" i="14"/>
  <c r="J53" i="14"/>
  <c r="K53" i="14"/>
  <c r="H54" i="14"/>
  <c r="I54" i="14"/>
  <c r="J54" i="14"/>
  <c r="K54" i="14"/>
  <c r="H55" i="14"/>
  <c r="I55" i="14"/>
  <c r="J55" i="14"/>
  <c r="K55" i="14"/>
  <c r="H56" i="14"/>
  <c r="I56" i="14"/>
  <c r="J56" i="14"/>
  <c r="K56" i="14"/>
  <c r="H57" i="14"/>
  <c r="I57" i="14"/>
  <c r="J57" i="14"/>
  <c r="K57" i="14"/>
  <c r="H58" i="14"/>
  <c r="I58" i="14"/>
  <c r="J58" i="14"/>
  <c r="K58" i="14"/>
  <c r="H59" i="14"/>
  <c r="I59" i="14"/>
  <c r="J59" i="14"/>
  <c r="K59" i="14"/>
  <c r="H60" i="14"/>
  <c r="I60" i="14"/>
  <c r="J60" i="14"/>
  <c r="K60" i="14"/>
  <c r="H61" i="14"/>
  <c r="I61" i="14"/>
  <c r="J61" i="14"/>
  <c r="K61" i="14"/>
  <c r="H62" i="14"/>
  <c r="I62" i="14"/>
  <c r="J62" i="14"/>
  <c r="K62" i="14"/>
  <c r="H63" i="14"/>
  <c r="I63" i="14"/>
  <c r="J63" i="14"/>
  <c r="K63" i="14"/>
  <c r="H64" i="14"/>
  <c r="I64" i="14"/>
  <c r="J64" i="14"/>
  <c r="K64" i="14"/>
  <c r="H65" i="14"/>
  <c r="I65" i="14"/>
  <c r="J65" i="14"/>
  <c r="K65" i="14"/>
  <c r="H66" i="14"/>
  <c r="I66" i="14"/>
  <c r="J66" i="14"/>
  <c r="K66" i="14"/>
  <c r="H67" i="14"/>
  <c r="I67" i="14"/>
  <c r="J67" i="14"/>
  <c r="K67" i="14"/>
  <c r="H68" i="14"/>
  <c r="I68" i="14"/>
  <c r="J68" i="14"/>
  <c r="K68" i="14"/>
  <c r="H69" i="14"/>
  <c r="I69" i="14"/>
  <c r="J69" i="14"/>
  <c r="K69" i="14"/>
  <c r="H70" i="14"/>
  <c r="I70" i="14"/>
  <c r="J70" i="14"/>
  <c r="K70" i="14"/>
  <c r="H71" i="14"/>
  <c r="I71" i="14"/>
  <c r="J71" i="14"/>
  <c r="K71" i="14"/>
  <c r="H72" i="14"/>
  <c r="I72" i="14"/>
  <c r="J72" i="14"/>
  <c r="K72" i="14"/>
  <c r="H73" i="14"/>
  <c r="I73" i="14"/>
  <c r="J73" i="14"/>
  <c r="K73" i="14"/>
  <c r="H74" i="14"/>
  <c r="I74" i="14"/>
  <c r="J74" i="14"/>
  <c r="K74" i="14"/>
  <c r="H75" i="14"/>
  <c r="I75" i="14"/>
  <c r="J75" i="14"/>
  <c r="K75" i="14"/>
  <c r="H76" i="14"/>
  <c r="I76" i="14"/>
  <c r="J76" i="14"/>
  <c r="K76" i="14"/>
  <c r="H77" i="14"/>
  <c r="I77" i="14"/>
  <c r="J77" i="14"/>
  <c r="K77" i="14"/>
  <c r="H78" i="14"/>
  <c r="I78" i="14"/>
  <c r="J78" i="14"/>
  <c r="K78" i="14"/>
  <c r="H79" i="14"/>
  <c r="I79" i="14"/>
  <c r="J79" i="14"/>
  <c r="K79" i="14"/>
  <c r="H80" i="14"/>
  <c r="I80" i="14"/>
  <c r="J80" i="14"/>
  <c r="K80" i="14"/>
  <c r="H81" i="14"/>
  <c r="I81" i="14"/>
  <c r="J81" i="14"/>
  <c r="K81" i="14"/>
  <c r="H82" i="14"/>
  <c r="I82" i="14"/>
  <c r="J82" i="14"/>
  <c r="K82" i="14"/>
  <c r="H83" i="14"/>
  <c r="I83" i="14"/>
  <c r="J83" i="14"/>
  <c r="K83" i="14"/>
  <c r="H84" i="14"/>
  <c r="I84" i="14"/>
  <c r="J84" i="14"/>
  <c r="K84" i="14"/>
  <c r="H85" i="14"/>
  <c r="I85" i="14"/>
  <c r="J85" i="14"/>
  <c r="K85" i="14"/>
  <c r="H86" i="14"/>
  <c r="I86" i="14"/>
  <c r="J86" i="14"/>
  <c r="K86" i="14"/>
  <c r="H87" i="14"/>
  <c r="I87" i="14"/>
  <c r="J87" i="14"/>
  <c r="K87" i="14"/>
  <c r="H88" i="14"/>
  <c r="I88" i="14"/>
  <c r="J88" i="14"/>
  <c r="K88" i="14"/>
  <c r="H89" i="14"/>
  <c r="I89" i="14"/>
  <c r="J89" i="14"/>
  <c r="K89" i="14"/>
  <c r="H90" i="14"/>
  <c r="I90" i="14"/>
  <c r="J90" i="14"/>
  <c r="K90" i="14"/>
  <c r="H91" i="14"/>
  <c r="I91" i="14"/>
  <c r="J91" i="14"/>
  <c r="K91" i="14"/>
  <c r="H92" i="14"/>
  <c r="I92" i="14"/>
  <c r="J92" i="14"/>
  <c r="K92" i="14"/>
  <c r="H93" i="14"/>
  <c r="I93" i="14"/>
  <c r="J93" i="14"/>
  <c r="K93" i="14"/>
  <c r="H94" i="14"/>
  <c r="I94" i="14"/>
  <c r="J94" i="14"/>
  <c r="K94" i="14"/>
  <c r="H95" i="14"/>
  <c r="I95" i="14"/>
  <c r="J95" i="14"/>
  <c r="K95" i="14"/>
  <c r="H96" i="14"/>
  <c r="I96" i="14"/>
  <c r="J96" i="14"/>
  <c r="K96" i="14"/>
  <c r="H97" i="14"/>
  <c r="I97" i="14"/>
  <c r="J97" i="14"/>
  <c r="K97" i="14"/>
  <c r="H98" i="14"/>
  <c r="I98" i="14"/>
  <c r="J98" i="14"/>
  <c r="K98" i="14"/>
  <c r="H99" i="14"/>
  <c r="I99" i="14"/>
  <c r="J99" i="14"/>
  <c r="K99" i="14"/>
  <c r="H100" i="14"/>
  <c r="I100" i="14"/>
  <c r="J100" i="14"/>
  <c r="K100" i="14"/>
  <c r="H101" i="14"/>
  <c r="I101" i="14"/>
  <c r="J101" i="14"/>
  <c r="K101" i="14"/>
  <c r="H102" i="14"/>
  <c r="I102" i="14"/>
  <c r="J102" i="14"/>
  <c r="K102" i="14"/>
  <c r="H103" i="14"/>
  <c r="I103" i="14"/>
  <c r="J103" i="14"/>
  <c r="K103" i="14"/>
  <c r="H104" i="14"/>
  <c r="I104" i="14"/>
  <c r="J104" i="14"/>
  <c r="K104" i="14"/>
  <c r="H105" i="14"/>
  <c r="I105" i="14"/>
  <c r="J105" i="14"/>
  <c r="K105" i="14"/>
  <c r="H106" i="14"/>
  <c r="I106" i="14"/>
  <c r="J106" i="14"/>
  <c r="K106" i="14"/>
  <c r="H107" i="14"/>
  <c r="I107" i="14"/>
  <c r="J107" i="14"/>
  <c r="K107" i="14"/>
  <c r="H108" i="14"/>
  <c r="I108" i="14"/>
  <c r="J108" i="14"/>
  <c r="K108" i="14"/>
  <c r="H109" i="14"/>
  <c r="I109" i="14"/>
  <c r="J109" i="14"/>
  <c r="K109" i="14"/>
  <c r="H110" i="14"/>
  <c r="I110" i="14"/>
  <c r="J110" i="14"/>
  <c r="K110" i="14"/>
  <c r="H111" i="14"/>
  <c r="I111" i="14"/>
  <c r="J111" i="14"/>
  <c r="K111" i="14"/>
  <c r="H112" i="14"/>
  <c r="I112" i="14"/>
  <c r="J112" i="14"/>
  <c r="K112" i="14"/>
  <c r="H113" i="14"/>
  <c r="I113" i="14"/>
  <c r="J113" i="14"/>
  <c r="K113" i="14"/>
  <c r="H114" i="14"/>
  <c r="I114" i="14"/>
  <c r="J114" i="14"/>
  <c r="K114" i="14"/>
  <c r="H115" i="14"/>
  <c r="I115" i="14"/>
  <c r="J115" i="14"/>
  <c r="K115" i="14"/>
  <c r="H116" i="14"/>
  <c r="I116" i="14"/>
  <c r="J116" i="14"/>
  <c r="K116" i="14"/>
  <c r="H117" i="14"/>
  <c r="I117" i="14"/>
  <c r="J117" i="14"/>
  <c r="K117" i="14"/>
  <c r="H118" i="14"/>
  <c r="I118" i="14"/>
  <c r="J118" i="14"/>
  <c r="K118" i="14"/>
  <c r="H119" i="14"/>
  <c r="I119" i="14"/>
  <c r="J119" i="14"/>
  <c r="K119" i="14"/>
  <c r="H120" i="14"/>
  <c r="I120" i="14"/>
  <c r="J120" i="14"/>
  <c r="K120" i="14"/>
  <c r="H121" i="14"/>
  <c r="I121" i="14"/>
  <c r="J121" i="14"/>
  <c r="K121" i="14"/>
  <c r="H122" i="14"/>
  <c r="I122" i="14"/>
  <c r="J122" i="14"/>
  <c r="K122" i="14"/>
  <c r="H123" i="14"/>
  <c r="I123" i="14"/>
  <c r="J123" i="14"/>
  <c r="K123" i="14"/>
  <c r="H124" i="14"/>
  <c r="I124" i="14"/>
  <c r="J124" i="14"/>
  <c r="K124" i="14"/>
  <c r="H125" i="14"/>
  <c r="I125" i="14"/>
  <c r="J125" i="14"/>
  <c r="K125" i="14"/>
  <c r="H126" i="14"/>
  <c r="I126" i="14"/>
  <c r="J126" i="14"/>
  <c r="K126" i="14"/>
  <c r="H127" i="14"/>
  <c r="I127" i="14"/>
  <c r="J127" i="14"/>
  <c r="K127" i="14"/>
  <c r="H128" i="14"/>
  <c r="I128" i="14"/>
  <c r="J128" i="14"/>
  <c r="K128" i="14"/>
  <c r="H129" i="14"/>
  <c r="I129" i="14"/>
  <c r="J129" i="14"/>
  <c r="K129" i="14"/>
  <c r="H130" i="14"/>
  <c r="I130" i="14"/>
  <c r="J130" i="14"/>
  <c r="K130" i="14"/>
  <c r="H131" i="14"/>
  <c r="I131" i="14"/>
  <c r="J131" i="14"/>
  <c r="K131" i="14"/>
  <c r="H132" i="14"/>
  <c r="I132" i="14"/>
  <c r="J132" i="14"/>
  <c r="K132" i="14"/>
  <c r="H133" i="14"/>
  <c r="I133" i="14"/>
  <c r="J133" i="14"/>
  <c r="K133" i="14"/>
  <c r="H134" i="14"/>
  <c r="I134" i="14"/>
  <c r="J134" i="14"/>
  <c r="K134" i="14"/>
  <c r="H135" i="14"/>
  <c r="I135" i="14"/>
  <c r="J135" i="14"/>
  <c r="K135" i="14"/>
  <c r="H136" i="14"/>
  <c r="I136" i="14"/>
  <c r="J136" i="14"/>
  <c r="K136" i="14"/>
  <c r="H137" i="14"/>
  <c r="I137" i="14"/>
  <c r="J137" i="14"/>
  <c r="K137" i="14"/>
  <c r="H138" i="14"/>
  <c r="I138" i="14"/>
  <c r="J138" i="14"/>
  <c r="K138" i="14"/>
  <c r="H139" i="14"/>
  <c r="I139" i="14"/>
  <c r="J139" i="14"/>
  <c r="K139" i="14"/>
  <c r="H140" i="14"/>
  <c r="I140" i="14"/>
  <c r="J140" i="14"/>
  <c r="K140" i="14"/>
  <c r="H141" i="14"/>
  <c r="I141" i="14"/>
  <c r="J141" i="14"/>
  <c r="K141" i="14"/>
  <c r="H142" i="14"/>
  <c r="I142" i="14"/>
  <c r="J142" i="14"/>
  <c r="K142" i="14"/>
  <c r="H143" i="14"/>
  <c r="I143" i="14"/>
  <c r="J143" i="14"/>
  <c r="K143" i="14"/>
  <c r="H144" i="14"/>
  <c r="I144" i="14"/>
  <c r="J144" i="14"/>
  <c r="K144" i="14"/>
  <c r="H145" i="14"/>
  <c r="I145" i="14"/>
  <c r="J145" i="14"/>
  <c r="K145" i="14"/>
  <c r="H146" i="14"/>
  <c r="I146" i="14"/>
  <c r="J146" i="14"/>
  <c r="K146" i="14"/>
  <c r="H147" i="14"/>
  <c r="I147" i="14"/>
  <c r="J147" i="14"/>
  <c r="K147" i="14"/>
  <c r="H148" i="14"/>
  <c r="I148" i="14"/>
  <c r="J148" i="14"/>
  <c r="K148" i="14"/>
  <c r="H149" i="14"/>
  <c r="I149" i="14"/>
  <c r="J149" i="14"/>
  <c r="K149" i="14"/>
  <c r="H150" i="14"/>
  <c r="I150" i="14"/>
  <c r="J150" i="14"/>
  <c r="K150" i="14"/>
  <c r="H151" i="14"/>
  <c r="I151" i="14"/>
  <c r="J151" i="14"/>
  <c r="K151" i="14"/>
  <c r="H152" i="14"/>
  <c r="I152" i="14"/>
  <c r="J152" i="14"/>
  <c r="K152" i="14"/>
  <c r="H153" i="14"/>
  <c r="I153" i="14"/>
  <c r="J153" i="14"/>
  <c r="K153" i="14"/>
  <c r="H154" i="14"/>
  <c r="I154" i="14"/>
  <c r="J154" i="14"/>
  <c r="K154" i="14"/>
  <c r="H155" i="14"/>
  <c r="I155" i="14"/>
  <c r="J155" i="14"/>
  <c r="K155" i="14"/>
  <c r="H156" i="14"/>
  <c r="I156" i="14"/>
  <c r="J156" i="14"/>
  <c r="K156" i="14"/>
  <c r="H157" i="14"/>
  <c r="I157" i="14"/>
  <c r="J157" i="14"/>
  <c r="K157" i="14"/>
  <c r="H158" i="14"/>
  <c r="I158" i="14"/>
  <c r="J158" i="14"/>
  <c r="K158" i="14"/>
  <c r="H159" i="14"/>
  <c r="I159" i="14"/>
  <c r="J159" i="14"/>
  <c r="K159" i="14"/>
  <c r="H160" i="14"/>
  <c r="I160" i="14"/>
  <c r="J160" i="14"/>
  <c r="K160" i="14"/>
  <c r="H161" i="14"/>
  <c r="I161" i="14"/>
  <c r="J161" i="14"/>
  <c r="K161" i="14"/>
  <c r="H162" i="14"/>
  <c r="I162" i="14"/>
  <c r="J162" i="14"/>
  <c r="K162" i="14"/>
  <c r="H163" i="14"/>
  <c r="I163" i="14"/>
  <c r="J163" i="14"/>
  <c r="K163" i="14"/>
  <c r="H164" i="14"/>
  <c r="I164" i="14"/>
  <c r="J164" i="14"/>
  <c r="K164" i="14"/>
  <c r="H165" i="14"/>
  <c r="I165" i="14"/>
  <c r="J165" i="14"/>
  <c r="K165" i="14"/>
  <c r="H166" i="14"/>
  <c r="I166" i="14"/>
  <c r="J166" i="14"/>
  <c r="K166" i="14"/>
  <c r="H167" i="14"/>
  <c r="I167" i="14"/>
  <c r="J167" i="14"/>
  <c r="K167" i="14"/>
  <c r="H168" i="14"/>
  <c r="I168" i="14"/>
  <c r="J168" i="14"/>
  <c r="K168" i="14"/>
  <c r="H169" i="14"/>
  <c r="I169" i="14"/>
  <c r="J169" i="14"/>
  <c r="K169" i="14"/>
  <c r="H170" i="14"/>
  <c r="I170" i="14"/>
  <c r="J170" i="14"/>
  <c r="K170" i="14"/>
  <c r="H171" i="14"/>
  <c r="I171" i="14"/>
  <c r="J171" i="14"/>
  <c r="K171" i="14"/>
  <c r="H172" i="14"/>
  <c r="I172" i="14"/>
  <c r="J172" i="14"/>
  <c r="K172" i="14"/>
  <c r="H173" i="14"/>
  <c r="I173" i="14"/>
  <c r="J173" i="14"/>
  <c r="K173" i="14"/>
  <c r="H174" i="14"/>
  <c r="I174" i="14"/>
  <c r="J174" i="14"/>
  <c r="K174" i="14"/>
  <c r="H175" i="14"/>
  <c r="I175" i="14"/>
  <c r="J175" i="14"/>
  <c r="K175" i="14"/>
  <c r="H176" i="14"/>
  <c r="I176" i="14"/>
  <c r="J176" i="14"/>
  <c r="K176" i="14"/>
  <c r="H177" i="14"/>
  <c r="I177" i="14"/>
  <c r="J177" i="14"/>
  <c r="K177" i="14"/>
  <c r="H178" i="14"/>
  <c r="I178" i="14"/>
  <c r="J178" i="14"/>
  <c r="K178" i="14"/>
  <c r="H179" i="14"/>
  <c r="I179" i="14"/>
  <c r="J179" i="14"/>
  <c r="K179" i="14"/>
  <c r="H180" i="14"/>
  <c r="I180" i="14"/>
  <c r="J180" i="14"/>
  <c r="K180" i="14"/>
  <c r="H181" i="14"/>
  <c r="I181" i="14"/>
  <c r="J181" i="14"/>
  <c r="K181" i="14"/>
  <c r="H182" i="14"/>
  <c r="I182" i="14"/>
  <c r="J182" i="14"/>
  <c r="K182" i="14"/>
  <c r="H183" i="14"/>
  <c r="I183" i="14"/>
  <c r="J183" i="14"/>
  <c r="K183" i="14"/>
  <c r="H184" i="14"/>
  <c r="I184" i="14"/>
  <c r="J184" i="14"/>
  <c r="K184" i="14"/>
  <c r="H185" i="14"/>
  <c r="I185" i="14"/>
  <c r="J185" i="14"/>
  <c r="K185" i="14"/>
  <c r="H186" i="14"/>
  <c r="I186" i="14"/>
  <c r="J186" i="14"/>
  <c r="K186" i="14"/>
  <c r="H187" i="14"/>
  <c r="I187" i="14"/>
  <c r="J187" i="14"/>
  <c r="K187" i="14"/>
  <c r="H188" i="14"/>
  <c r="I188" i="14"/>
  <c r="J188" i="14"/>
  <c r="K188" i="14"/>
  <c r="H189" i="14"/>
  <c r="I189" i="14"/>
  <c r="J189" i="14"/>
  <c r="K189" i="14"/>
  <c r="H190" i="14"/>
  <c r="I190" i="14"/>
  <c r="J190" i="14"/>
  <c r="K190" i="14"/>
  <c r="H191" i="14"/>
  <c r="I191" i="14"/>
  <c r="J191" i="14"/>
  <c r="K191" i="14"/>
  <c r="H192" i="14"/>
  <c r="I192" i="14"/>
  <c r="J192" i="14"/>
  <c r="K192" i="14"/>
  <c r="H193" i="14"/>
  <c r="I193" i="14"/>
  <c r="J193" i="14"/>
  <c r="K193" i="14"/>
  <c r="H194" i="14"/>
  <c r="I194" i="14"/>
  <c r="J194" i="14"/>
  <c r="K194" i="14"/>
  <c r="H195" i="14"/>
  <c r="I195" i="14"/>
  <c r="J195" i="14"/>
  <c r="K195" i="14"/>
  <c r="H196" i="14"/>
  <c r="I196" i="14"/>
  <c r="J196" i="14"/>
  <c r="K196" i="14"/>
  <c r="H197" i="14"/>
  <c r="I197" i="14"/>
  <c r="J197" i="14"/>
  <c r="K197" i="14"/>
  <c r="H198" i="14"/>
  <c r="I198" i="14"/>
  <c r="J198" i="14"/>
  <c r="K198" i="14"/>
  <c r="H199" i="14"/>
  <c r="I199" i="14"/>
  <c r="J199" i="14"/>
  <c r="K199" i="14"/>
  <c r="H200" i="14"/>
  <c r="I200" i="14"/>
  <c r="J200" i="14"/>
  <c r="K200" i="14"/>
  <c r="H201" i="14"/>
  <c r="I201" i="14"/>
  <c r="J201" i="14"/>
  <c r="K201" i="14"/>
  <c r="H202" i="14"/>
  <c r="I202" i="14"/>
  <c r="J202" i="14"/>
  <c r="K202" i="14"/>
  <c r="H203" i="14"/>
  <c r="I203" i="14"/>
  <c r="J203" i="14"/>
  <c r="K203" i="14"/>
  <c r="H204" i="14"/>
  <c r="I204" i="14"/>
  <c r="J204" i="14"/>
  <c r="K204" i="14"/>
  <c r="H205" i="14"/>
  <c r="I205" i="14"/>
  <c r="J205" i="14"/>
  <c r="K205" i="14"/>
  <c r="H206" i="14"/>
  <c r="I206" i="14"/>
  <c r="J206" i="14"/>
  <c r="K206" i="14"/>
  <c r="H207" i="14"/>
  <c r="I207" i="14"/>
  <c r="J207" i="14"/>
  <c r="K207" i="14"/>
  <c r="H208" i="14"/>
  <c r="I208" i="14"/>
  <c r="J208" i="14"/>
  <c r="K208" i="14"/>
  <c r="H209" i="14"/>
  <c r="I209" i="14"/>
  <c r="J209" i="14"/>
  <c r="K209" i="14"/>
  <c r="H210" i="14"/>
  <c r="I210" i="14"/>
  <c r="J210" i="14"/>
  <c r="K210" i="14"/>
  <c r="H211" i="14"/>
  <c r="I211" i="14"/>
  <c r="J211" i="14"/>
  <c r="K211" i="14"/>
  <c r="H212" i="14"/>
  <c r="I212" i="14"/>
  <c r="J212" i="14"/>
  <c r="K212" i="14"/>
  <c r="H213" i="14"/>
  <c r="I213" i="14"/>
  <c r="J213" i="14"/>
  <c r="K213" i="14"/>
  <c r="H214" i="14"/>
  <c r="I214" i="14"/>
  <c r="J214" i="14"/>
  <c r="K214" i="14"/>
  <c r="H215" i="14"/>
  <c r="I215" i="14"/>
  <c r="J215" i="14"/>
  <c r="K215" i="14"/>
  <c r="H216" i="14"/>
  <c r="I216" i="14"/>
  <c r="J216" i="14"/>
  <c r="K216" i="14"/>
  <c r="H217" i="14"/>
  <c r="I217" i="14"/>
  <c r="J217" i="14"/>
  <c r="K217" i="14"/>
  <c r="H218" i="14"/>
  <c r="I218" i="14"/>
  <c r="J218" i="14"/>
  <c r="K218" i="14"/>
  <c r="H219" i="14"/>
  <c r="I219" i="14"/>
  <c r="J219" i="14"/>
  <c r="K219" i="14"/>
  <c r="H220" i="14"/>
  <c r="I220" i="14"/>
  <c r="J220" i="14"/>
  <c r="K220" i="14"/>
  <c r="H221" i="14"/>
  <c r="I221" i="14"/>
  <c r="J221" i="14"/>
  <c r="K221" i="14"/>
  <c r="H222" i="14"/>
  <c r="I222" i="14"/>
  <c r="J222" i="14"/>
  <c r="K222" i="14"/>
  <c r="H223" i="14"/>
  <c r="I223" i="14"/>
  <c r="J223" i="14"/>
  <c r="K223" i="14"/>
  <c r="H224" i="14"/>
  <c r="I224" i="14"/>
  <c r="J224" i="14"/>
  <c r="K224" i="14"/>
  <c r="H225" i="14"/>
  <c r="I225" i="14"/>
  <c r="J225" i="14"/>
  <c r="K225" i="14"/>
  <c r="H226" i="14"/>
  <c r="I226" i="14"/>
  <c r="J226" i="14"/>
  <c r="K226" i="14"/>
  <c r="H227" i="14"/>
  <c r="I227" i="14"/>
  <c r="J227" i="14"/>
  <c r="K227" i="14"/>
  <c r="H228" i="14"/>
  <c r="I228" i="14"/>
  <c r="J228" i="14"/>
  <c r="K228" i="14"/>
  <c r="H229" i="14"/>
  <c r="I229" i="14"/>
  <c r="J229" i="14"/>
  <c r="K229" i="14"/>
  <c r="H230" i="14"/>
  <c r="I230" i="14"/>
  <c r="J230" i="14"/>
  <c r="K230" i="14"/>
  <c r="H231" i="14"/>
  <c r="I231" i="14"/>
  <c r="J231" i="14"/>
  <c r="K231" i="14"/>
  <c r="H232" i="14"/>
  <c r="I232" i="14"/>
  <c r="J232" i="14"/>
  <c r="K232" i="14"/>
  <c r="H233" i="14"/>
  <c r="I233" i="14"/>
  <c r="J233" i="14"/>
  <c r="K233" i="14"/>
  <c r="H234" i="14"/>
  <c r="I234" i="14"/>
  <c r="J234" i="14"/>
  <c r="K234" i="14"/>
  <c r="H235" i="14"/>
  <c r="I235" i="14"/>
  <c r="J235" i="14"/>
  <c r="K235" i="14"/>
  <c r="H236" i="14"/>
  <c r="I236" i="14"/>
  <c r="J236" i="14"/>
  <c r="K236" i="14"/>
  <c r="H237" i="14"/>
  <c r="I237" i="14"/>
  <c r="J237" i="14"/>
  <c r="K237" i="14"/>
  <c r="H238" i="14"/>
  <c r="I238" i="14"/>
  <c r="J238" i="14"/>
  <c r="K238" i="14"/>
  <c r="H239" i="14"/>
  <c r="I239" i="14"/>
  <c r="J239" i="14"/>
  <c r="K239" i="14"/>
  <c r="H240" i="14"/>
  <c r="I240" i="14"/>
  <c r="J240" i="14"/>
  <c r="K240" i="14"/>
  <c r="H241" i="14"/>
  <c r="I241" i="14"/>
  <c r="J241" i="14"/>
  <c r="K241" i="14"/>
  <c r="H242" i="14"/>
  <c r="I242" i="14"/>
  <c r="J242" i="14"/>
  <c r="K242" i="14"/>
  <c r="H243" i="14"/>
  <c r="I243" i="14"/>
  <c r="J243" i="14"/>
  <c r="K243" i="14"/>
  <c r="H244" i="14"/>
  <c r="I244" i="14"/>
  <c r="J244" i="14"/>
  <c r="K244" i="14"/>
  <c r="H245" i="14"/>
  <c r="I245" i="14"/>
  <c r="J245" i="14"/>
  <c r="K245" i="14"/>
  <c r="H246" i="14"/>
  <c r="I246" i="14"/>
  <c r="J246" i="14"/>
  <c r="K246" i="14"/>
  <c r="H247" i="14"/>
  <c r="I247" i="14"/>
  <c r="J247" i="14"/>
  <c r="K247" i="14"/>
  <c r="H248" i="14"/>
  <c r="I248" i="14"/>
  <c r="J248" i="14"/>
  <c r="K248" i="14"/>
  <c r="H249" i="14"/>
  <c r="I249" i="14"/>
  <c r="J249" i="14"/>
  <c r="K249" i="14"/>
  <c r="H250" i="14"/>
  <c r="I250" i="14"/>
  <c r="J250" i="14"/>
  <c r="K250" i="14"/>
  <c r="H251" i="14"/>
  <c r="I251" i="14"/>
  <c r="J251" i="14"/>
  <c r="K251" i="14"/>
  <c r="H252" i="14"/>
  <c r="I252" i="14"/>
  <c r="J252" i="14"/>
  <c r="K252" i="14"/>
  <c r="H253" i="14"/>
  <c r="I253" i="14"/>
  <c r="J253" i="14"/>
  <c r="K253" i="14"/>
  <c r="I254" i="14"/>
  <c r="J254" i="14"/>
  <c r="K254" i="14"/>
  <c r="I8" i="14"/>
  <c r="J8" i="14"/>
  <c r="K8" i="14"/>
  <c r="H8" i="14"/>
  <c r="E25" i="24" l="1"/>
  <c r="E15" i="24"/>
  <c r="E239" i="24"/>
  <c r="E70" i="24"/>
  <c r="G232" i="21"/>
  <c r="G208" i="21"/>
  <c r="G120" i="21"/>
  <c r="G56" i="21"/>
  <c r="E35" i="24"/>
  <c r="G222" i="21"/>
  <c r="L263" i="2"/>
  <c r="G65" i="21"/>
  <c r="G10" i="21"/>
  <c r="G233" i="21"/>
  <c r="G29" i="21"/>
  <c r="G17" i="21"/>
  <c r="F255" i="23"/>
  <c r="J261" i="23"/>
  <c r="F254" i="23"/>
  <c r="J260" i="23"/>
  <c r="F253" i="23"/>
  <c r="J259" i="23"/>
  <c r="F252" i="23"/>
  <c r="J258" i="23"/>
  <c r="J257" i="23"/>
  <c r="G27" i="21"/>
  <c r="L17" i="21"/>
  <c r="G257" i="20"/>
  <c r="L263" i="20"/>
  <c r="G256" i="20"/>
  <c r="L262" i="20"/>
  <c r="G255" i="20"/>
  <c r="L261" i="20"/>
  <c r="G254" i="20"/>
  <c r="L260" i="20"/>
  <c r="G253" i="20"/>
  <c r="L259" i="20"/>
  <c r="G252" i="20"/>
  <c r="L258" i="20"/>
  <c r="G249" i="18"/>
  <c r="L255" i="18"/>
  <c r="G248" i="18"/>
  <c r="L254" i="18"/>
  <c r="G247" i="18"/>
  <c r="L253" i="18"/>
  <c r="G246" i="18"/>
  <c r="L252" i="18"/>
  <c r="G245" i="18"/>
  <c r="L251" i="18"/>
  <c r="G244" i="18"/>
  <c r="L250" i="18"/>
  <c r="G257" i="17"/>
  <c r="L263" i="17"/>
  <c r="G256" i="17"/>
  <c r="L262" i="17"/>
  <c r="G255" i="17"/>
  <c r="L261" i="17"/>
  <c r="G254" i="17"/>
  <c r="L260" i="17"/>
  <c r="G253" i="17"/>
  <c r="L259" i="17"/>
  <c r="G252" i="17"/>
  <c r="L258" i="17"/>
  <c r="G257" i="15"/>
  <c r="L263" i="15"/>
  <c r="G252" i="15"/>
  <c r="L258" i="15"/>
  <c r="G253" i="15"/>
  <c r="L259" i="15"/>
  <c r="G254" i="15"/>
  <c r="L260" i="15"/>
  <c r="G255" i="15"/>
  <c r="L261" i="15"/>
  <c r="G256" i="15"/>
  <c r="L262" i="15"/>
  <c r="G255" i="14"/>
  <c r="L261" i="14"/>
  <c r="G254" i="14"/>
  <c r="L260" i="14"/>
  <c r="G253" i="14"/>
  <c r="L259" i="14"/>
  <c r="G256" i="14"/>
  <c r="L262" i="14"/>
  <c r="G252" i="14"/>
  <c r="L258" i="14"/>
  <c r="L8" i="14"/>
  <c r="G257" i="14"/>
  <c r="L263" i="14"/>
  <c r="G256" i="12"/>
  <c r="L262" i="12"/>
  <c r="G254" i="12"/>
  <c r="L260" i="12"/>
  <c r="L261" i="12"/>
  <c r="G253" i="12"/>
  <c r="L259" i="12"/>
  <c r="G252" i="12"/>
  <c r="L258" i="12"/>
  <c r="G257" i="12"/>
  <c r="L263" i="12"/>
  <c r="L262" i="2"/>
  <c r="L260" i="2"/>
  <c r="L261" i="2"/>
  <c r="L259" i="2"/>
  <c r="L258" i="2"/>
  <c r="G255" i="19"/>
  <c r="L261" i="19"/>
  <c r="G254" i="19"/>
  <c r="L260" i="19"/>
  <c r="G253" i="19"/>
  <c r="L259" i="19"/>
  <c r="G252" i="19"/>
  <c r="L258" i="19"/>
  <c r="G257" i="19"/>
  <c r="L263" i="19"/>
  <c r="G256" i="19"/>
  <c r="L262" i="19"/>
  <c r="J256" i="23"/>
  <c r="G28" i="21"/>
  <c r="L15" i="21"/>
  <c r="L14" i="21"/>
  <c r="L52" i="21"/>
  <c r="G19" i="21"/>
  <c r="L227" i="21"/>
  <c r="L203" i="21"/>
  <c r="L155" i="21"/>
  <c r="L67" i="21"/>
  <c r="L27" i="21"/>
  <c r="L19" i="21"/>
  <c r="L11" i="21"/>
  <c r="G11" i="21"/>
  <c r="G101" i="21"/>
  <c r="L91" i="21"/>
  <c r="E91" i="24"/>
  <c r="L16" i="21"/>
  <c r="G3" i="21"/>
  <c r="L49" i="21"/>
  <c r="L41" i="21"/>
  <c r="G212" i="21"/>
  <c r="L194" i="21"/>
  <c r="L186" i="21"/>
  <c r="G172" i="21"/>
  <c r="L170" i="21"/>
  <c r="L154" i="21"/>
  <c r="L138" i="21"/>
  <c r="G116" i="21"/>
  <c r="L114" i="21"/>
  <c r="L98" i="21"/>
  <c r="G84" i="21"/>
  <c r="L66" i="21"/>
  <c r="L31" i="21"/>
  <c r="L23" i="21"/>
  <c r="L24" i="21"/>
  <c r="G2" i="21"/>
  <c r="L241" i="21"/>
  <c r="L233" i="21"/>
  <c r="L225" i="21"/>
  <c r="L217" i="21"/>
  <c r="L209" i="21"/>
  <c r="L201" i="21"/>
  <c r="L193" i="21"/>
  <c r="L185" i="21"/>
  <c r="L177" i="21"/>
  <c r="L169" i="21"/>
  <c r="L161" i="21"/>
  <c r="L153" i="21"/>
  <c r="L145" i="21"/>
  <c r="L137" i="21"/>
  <c r="L129" i="21"/>
  <c r="L121" i="21"/>
  <c r="L113" i="21"/>
  <c r="L105" i="21"/>
  <c r="L97" i="21"/>
  <c r="L89" i="21"/>
  <c r="L81" i="21"/>
  <c r="L73" i="21"/>
  <c r="L65" i="21"/>
  <c r="L57" i="21"/>
  <c r="L30" i="21"/>
  <c r="L22" i="21"/>
  <c r="L32" i="21"/>
  <c r="G46" i="21"/>
  <c r="L29" i="21"/>
  <c r="L21" i="21"/>
  <c r="L13" i="21"/>
  <c r="G157" i="21"/>
  <c r="G53" i="21"/>
  <c r="L46" i="21"/>
  <c r="L28" i="21"/>
  <c r="L20" i="21"/>
  <c r="L12" i="21"/>
  <c r="L238" i="21"/>
  <c r="L230" i="21"/>
  <c r="L222" i="21"/>
  <c r="L214" i="21"/>
  <c r="L206" i="21"/>
  <c r="L198" i="21"/>
  <c r="L190" i="21"/>
  <c r="L182" i="21"/>
  <c r="L174" i="21"/>
  <c r="L166" i="21"/>
  <c r="L158" i="21"/>
  <c r="L150" i="21"/>
  <c r="L142" i="21"/>
  <c r="L134" i="21"/>
  <c r="L126" i="21"/>
  <c r="L118" i="21"/>
  <c r="L110" i="21"/>
  <c r="L102" i="21"/>
  <c r="L94" i="21"/>
  <c r="L86" i="21"/>
  <c r="L78" i="21"/>
  <c r="L70" i="21"/>
  <c r="L62" i="21"/>
  <c r="L54" i="21"/>
  <c r="E28" i="24"/>
  <c r="G8" i="21"/>
  <c r="L44" i="21"/>
  <c r="G135" i="21"/>
  <c r="G63" i="21"/>
  <c r="L26" i="21"/>
  <c r="L18" i="21"/>
  <c r="L10" i="21"/>
  <c r="E27" i="24"/>
  <c r="G197" i="21"/>
  <c r="L228" i="21"/>
  <c r="L68" i="21"/>
  <c r="L8" i="21"/>
  <c r="L25" i="21"/>
  <c r="L9" i="21"/>
  <c r="L250" i="20"/>
  <c r="L242" i="20"/>
  <c r="L234" i="20"/>
  <c r="L226" i="20"/>
  <c r="L218" i="20"/>
  <c r="L210" i="20"/>
  <c r="L202" i="20"/>
  <c r="L194" i="20"/>
  <c r="L186" i="20"/>
  <c r="L178" i="20"/>
  <c r="L170" i="20"/>
  <c r="L162" i="20"/>
  <c r="L154" i="20"/>
  <c r="L146" i="20"/>
  <c r="L138" i="20"/>
  <c r="L130" i="20"/>
  <c r="L122" i="20"/>
  <c r="L114" i="20"/>
  <c r="L106" i="20"/>
  <c r="L98" i="20"/>
  <c r="L90" i="20"/>
  <c r="L82" i="20"/>
  <c r="L74" i="20"/>
  <c r="L66" i="20"/>
  <c r="L58" i="20"/>
  <c r="L50" i="20"/>
  <c r="L42" i="20"/>
  <c r="L34" i="20"/>
  <c r="L26" i="20"/>
  <c r="L18" i="20"/>
  <c r="L10" i="20"/>
  <c r="L257" i="20"/>
  <c r="L249" i="20"/>
  <c r="L241" i="20"/>
  <c r="L233" i="20"/>
  <c r="L225" i="20"/>
  <c r="L217" i="20"/>
  <c r="L209" i="20"/>
  <c r="L201" i="20"/>
  <c r="L193" i="20"/>
  <c r="L185" i="20"/>
  <c r="L177" i="20"/>
  <c r="L169" i="20"/>
  <c r="L161" i="20"/>
  <c r="L153" i="20"/>
  <c r="L145" i="20"/>
  <c r="L137" i="20"/>
  <c r="L129" i="20"/>
  <c r="L121" i="20"/>
  <c r="L113" i="20"/>
  <c r="L105" i="20"/>
  <c r="L97" i="20"/>
  <c r="L89" i="20"/>
  <c r="L81" i="20"/>
  <c r="L73" i="20"/>
  <c r="L65" i="20"/>
  <c r="L57" i="20"/>
  <c r="L49" i="20"/>
  <c r="L41" i="20"/>
  <c r="L33" i="20"/>
  <c r="L25" i="20"/>
  <c r="L17" i="20"/>
  <c r="L9" i="20"/>
  <c r="L256" i="20"/>
  <c r="L248" i="20"/>
  <c r="L240" i="20"/>
  <c r="L232" i="20"/>
  <c r="L224" i="20"/>
  <c r="L216" i="20"/>
  <c r="L208" i="20"/>
  <c r="L200" i="20"/>
  <c r="L192" i="20"/>
  <c r="L184" i="20"/>
  <c r="L176" i="20"/>
  <c r="L168" i="20"/>
  <c r="L160" i="20"/>
  <c r="L152" i="20"/>
  <c r="L144" i="20"/>
  <c r="L136" i="20"/>
  <c r="L128" i="20"/>
  <c r="L120" i="20"/>
  <c r="L112" i="20"/>
  <c r="L104" i="20"/>
  <c r="L96" i="20"/>
  <c r="L88" i="20"/>
  <c r="L80" i="20"/>
  <c r="L72" i="20"/>
  <c r="L64" i="20"/>
  <c r="L56" i="20"/>
  <c r="L48" i="20"/>
  <c r="L40" i="20"/>
  <c r="L32" i="20"/>
  <c r="L24" i="20"/>
  <c r="L16" i="20"/>
  <c r="L8" i="20"/>
  <c r="G251" i="20"/>
  <c r="G219" i="20"/>
  <c r="G187" i="20"/>
  <c r="G155" i="20"/>
  <c r="G123" i="20"/>
  <c r="G91" i="20"/>
  <c r="G59" i="20"/>
  <c r="G27" i="20"/>
  <c r="G243" i="20"/>
  <c r="G211" i="20"/>
  <c r="G179" i="20"/>
  <c r="G147" i="20"/>
  <c r="G115" i="20"/>
  <c r="G83" i="20"/>
  <c r="G51" i="20"/>
  <c r="G19" i="20"/>
  <c r="L206" i="20"/>
  <c r="L158" i="20"/>
  <c r="L62" i="20"/>
  <c r="L255" i="20"/>
  <c r="L247" i="20"/>
  <c r="L239" i="20"/>
  <c r="L231" i="20"/>
  <c r="L223" i="20"/>
  <c r="L215" i="20"/>
  <c r="L207" i="20"/>
  <c r="L199" i="20"/>
  <c r="L191" i="20"/>
  <c r="L183" i="20"/>
  <c r="L175" i="20"/>
  <c r="L167" i="20"/>
  <c r="L159" i="20"/>
  <c r="L151" i="20"/>
  <c r="L143" i="20"/>
  <c r="L135" i="20"/>
  <c r="L127" i="20"/>
  <c r="L119" i="20"/>
  <c r="L111" i="20"/>
  <c r="L103" i="20"/>
  <c r="L95" i="20"/>
  <c r="L87" i="20"/>
  <c r="L79" i="20"/>
  <c r="L71" i="20"/>
  <c r="L63" i="20"/>
  <c r="L55" i="20"/>
  <c r="L47" i="20"/>
  <c r="L39" i="20"/>
  <c r="L31" i="20"/>
  <c r="L23" i="20"/>
  <c r="L15" i="20"/>
  <c r="G244" i="20"/>
  <c r="G236" i="20"/>
  <c r="G228" i="20"/>
  <c r="G220" i="20"/>
  <c r="G212" i="20"/>
  <c r="G204" i="20"/>
  <c r="G196" i="20"/>
  <c r="G188" i="20"/>
  <c r="G180" i="20"/>
  <c r="G172" i="20"/>
  <c r="G164" i="20"/>
  <c r="G156" i="20"/>
  <c r="G148" i="20"/>
  <c r="G140" i="20"/>
  <c r="G132" i="20"/>
  <c r="G124" i="20"/>
  <c r="G116" i="20"/>
  <c r="G108" i="20"/>
  <c r="G100" i="20"/>
  <c r="G92" i="20"/>
  <c r="G84" i="20"/>
  <c r="G76" i="20"/>
  <c r="G68" i="20"/>
  <c r="G60" i="20"/>
  <c r="G52" i="20"/>
  <c r="G44" i="20"/>
  <c r="G36" i="20"/>
  <c r="G28" i="20"/>
  <c r="G20" i="20"/>
  <c r="G12" i="20"/>
  <c r="G4" i="20"/>
  <c r="L238" i="20"/>
  <c r="L78" i="20"/>
  <c r="L214" i="20"/>
  <c r="L126" i="20"/>
  <c r="L14" i="20"/>
  <c r="L253" i="20"/>
  <c r="L245" i="20"/>
  <c r="L237" i="20"/>
  <c r="L229" i="20"/>
  <c r="L221" i="20"/>
  <c r="L213" i="20"/>
  <c r="L205" i="20"/>
  <c r="L197" i="20"/>
  <c r="L189" i="20"/>
  <c r="L181" i="20"/>
  <c r="L173" i="20"/>
  <c r="L165" i="20"/>
  <c r="L157" i="20"/>
  <c r="L149" i="20"/>
  <c r="L141" i="20"/>
  <c r="L133" i="20"/>
  <c r="L125" i="20"/>
  <c r="L117" i="20"/>
  <c r="L109" i="20"/>
  <c r="L101" i="20"/>
  <c r="L93" i="20"/>
  <c r="L85" i="20"/>
  <c r="L77" i="20"/>
  <c r="L69" i="20"/>
  <c r="L61" i="20"/>
  <c r="L53" i="20"/>
  <c r="L45" i="20"/>
  <c r="L37" i="20"/>
  <c r="L29" i="20"/>
  <c r="L21" i="20"/>
  <c r="L13" i="20"/>
  <c r="G250" i="20"/>
  <c r="G242" i="20"/>
  <c r="G234" i="20"/>
  <c r="G226" i="20"/>
  <c r="G218" i="20"/>
  <c r="G210" i="20"/>
  <c r="G202" i="20"/>
  <c r="G194" i="20"/>
  <c r="G186" i="20"/>
  <c r="G178" i="20"/>
  <c r="G170" i="20"/>
  <c r="G162" i="20"/>
  <c r="G154" i="20"/>
  <c r="G146" i="20"/>
  <c r="G138" i="20"/>
  <c r="G130" i="20"/>
  <c r="G122" i="20"/>
  <c r="G114" i="20"/>
  <c r="G106" i="20"/>
  <c r="G98" i="20"/>
  <c r="G90" i="20"/>
  <c r="G82" i="20"/>
  <c r="G74" i="20"/>
  <c r="G66" i="20"/>
  <c r="G58" i="20"/>
  <c r="G50" i="20"/>
  <c r="G42" i="20"/>
  <c r="G34" i="20"/>
  <c r="G26" i="20"/>
  <c r="G18" i="20"/>
  <c r="G10" i="20"/>
  <c r="G2" i="20"/>
  <c r="L198" i="20"/>
  <c r="L150" i="20"/>
  <c r="L118" i="20"/>
  <c r="L70" i="20"/>
  <c r="L30" i="20"/>
  <c r="L252" i="20"/>
  <c r="L244" i="20"/>
  <c r="L236" i="20"/>
  <c r="L228" i="20"/>
  <c r="L220" i="20"/>
  <c r="L212" i="20"/>
  <c r="L204" i="20"/>
  <c r="L196" i="20"/>
  <c r="L188" i="20"/>
  <c r="L180" i="20"/>
  <c r="L172" i="20"/>
  <c r="L164" i="20"/>
  <c r="L156" i="20"/>
  <c r="L148" i="20"/>
  <c r="L140" i="20"/>
  <c r="L132" i="20"/>
  <c r="L124" i="20"/>
  <c r="L116" i="20"/>
  <c r="L108" i="20"/>
  <c r="L100" i="20"/>
  <c r="L92" i="20"/>
  <c r="L84" i="20"/>
  <c r="L76" i="20"/>
  <c r="L68" i="20"/>
  <c r="L60" i="20"/>
  <c r="L52" i="20"/>
  <c r="L44" i="20"/>
  <c r="L36" i="20"/>
  <c r="L28" i="20"/>
  <c r="L20" i="20"/>
  <c r="L12" i="20"/>
  <c r="L222" i="20"/>
  <c r="L174" i="20"/>
  <c r="L110" i="20"/>
  <c r="L46" i="20"/>
  <c r="L251" i="20"/>
  <c r="L243" i="20"/>
  <c r="L235" i="20"/>
  <c r="L227" i="20"/>
  <c r="L219" i="20"/>
  <c r="L211" i="20"/>
  <c r="L203" i="20"/>
  <c r="L195" i="20"/>
  <c r="L187" i="20"/>
  <c r="L179" i="20"/>
  <c r="L171" i="20"/>
  <c r="L163" i="20"/>
  <c r="L155" i="20"/>
  <c r="L147" i="20"/>
  <c r="L139" i="20"/>
  <c r="L131" i="20"/>
  <c r="L123" i="20"/>
  <c r="L115" i="20"/>
  <c r="L107" i="20"/>
  <c r="L99" i="20"/>
  <c r="L91" i="20"/>
  <c r="L83" i="20"/>
  <c r="L75" i="20"/>
  <c r="L67" i="20"/>
  <c r="L59" i="20"/>
  <c r="L51" i="20"/>
  <c r="L43" i="20"/>
  <c r="L35" i="20"/>
  <c r="L27" i="20"/>
  <c r="L19" i="20"/>
  <c r="L11" i="20"/>
  <c r="L246" i="20"/>
  <c r="L190" i="20"/>
  <c r="L142" i="20"/>
  <c r="L94" i="20"/>
  <c r="L54" i="20"/>
  <c r="L254" i="20"/>
  <c r="L182" i="20"/>
  <c r="L134" i="20"/>
  <c r="L86" i="20"/>
  <c r="L22" i="20"/>
  <c r="L230" i="20"/>
  <c r="L166" i="20"/>
  <c r="L102" i="20"/>
  <c r="L38" i="20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7" i="2"/>
  <c r="G254" i="2"/>
  <c r="G246" i="2"/>
  <c r="G238" i="2"/>
  <c r="G230" i="2"/>
  <c r="G222" i="2"/>
  <c r="G214" i="2"/>
  <c r="G206" i="2"/>
  <c r="G198" i="2"/>
  <c r="G190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6" i="2"/>
  <c r="G253" i="2"/>
  <c r="G245" i="2"/>
  <c r="G237" i="2"/>
  <c r="G229" i="2"/>
  <c r="G221" i="2"/>
  <c r="G213" i="2"/>
  <c r="G205" i="2"/>
  <c r="G197" i="2"/>
  <c r="G189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G5" i="2"/>
  <c r="G252" i="2"/>
  <c r="G244" i="2"/>
  <c r="G236" i="2"/>
  <c r="G228" i="2"/>
  <c r="G220" i="2"/>
  <c r="G212" i="2"/>
  <c r="G204" i="2"/>
  <c r="G196" i="2"/>
  <c r="G188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0" i="2"/>
  <c r="G12" i="2"/>
  <c r="G3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4" i="2"/>
  <c r="G250" i="2"/>
  <c r="G242" i="2"/>
  <c r="G234" i="2"/>
  <c r="G226" i="2"/>
  <c r="G218" i="2"/>
  <c r="G210" i="2"/>
  <c r="G202" i="2"/>
  <c r="G194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2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F251" i="23"/>
  <c r="F250" i="23"/>
  <c r="J72" i="23"/>
  <c r="J247" i="23"/>
  <c r="J231" i="23"/>
  <c r="J223" i="23"/>
  <c r="J215" i="23"/>
  <c r="J199" i="23"/>
  <c r="J191" i="23"/>
  <c r="J183" i="23"/>
  <c r="J167" i="23"/>
  <c r="J159" i="23"/>
  <c r="J151" i="23"/>
  <c r="J135" i="23"/>
  <c r="J125" i="23"/>
  <c r="J117" i="23"/>
  <c r="J109" i="23"/>
  <c r="J93" i="23"/>
  <c r="J85" i="23"/>
  <c r="J61" i="23"/>
  <c r="J45" i="23"/>
  <c r="J37" i="23"/>
  <c r="J29" i="23"/>
  <c r="J9" i="23"/>
  <c r="J8" i="23"/>
  <c r="J192" i="23"/>
  <c r="J128" i="23"/>
  <c r="J64" i="23"/>
  <c r="J200" i="23"/>
  <c r="J248" i="23"/>
  <c r="J184" i="23"/>
  <c r="J120" i="23"/>
  <c r="J56" i="23"/>
  <c r="J136" i="23"/>
  <c r="J240" i="23"/>
  <c r="J176" i="23"/>
  <c r="J112" i="23"/>
  <c r="J48" i="23"/>
  <c r="J232" i="23"/>
  <c r="J168" i="23"/>
  <c r="J104" i="23"/>
  <c r="J40" i="23"/>
  <c r="J224" i="23"/>
  <c r="J160" i="23"/>
  <c r="J96" i="23"/>
  <c r="J32" i="23"/>
  <c r="J216" i="23"/>
  <c r="J152" i="23"/>
  <c r="J88" i="23"/>
  <c r="J24" i="23"/>
  <c r="J208" i="23"/>
  <c r="J144" i="23"/>
  <c r="J80" i="23"/>
  <c r="J16" i="23"/>
  <c r="J255" i="23"/>
  <c r="J239" i="23"/>
  <c r="J207" i="23"/>
  <c r="J175" i="23"/>
  <c r="J143" i="23"/>
  <c r="J127" i="23"/>
  <c r="J119" i="23"/>
  <c r="J111" i="23"/>
  <c r="J103" i="23"/>
  <c r="J95" i="23"/>
  <c r="J87" i="23"/>
  <c r="J79" i="23"/>
  <c r="J71" i="23"/>
  <c r="J63" i="23"/>
  <c r="J55" i="23"/>
  <c r="J47" i="23"/>
  <c r="J39" i="23"/>
  <c r="J31" i="23"/>
  <c r="J23" i="23"/>
  <c r="J15" i="23"/>
  <c r="J254" i="23"/>
  <c r="J246" i="23"/>
  <c r="J238" i="23"/>
  <c r="J230" i="23"/>
  <c r="J222" i="23"/>
  <c r="J214" i="23"/>
  <c r="J206" i="23"/>
  <c r="J198" i="23"/>
  <c r="J190" i="23"/>
  <c r="J182" i="23"/>
  <c r="J174" i="23"/>
  <c r="J166" i="23"/>
  <c r="J158" i="23"/>
  <c r="J150" i="23"/>
  <c r="J142" i="23"/>
  <c r="J134" i="23"/>
  <c r="J126" i="23"/>
  <c r="J118" i="23"/>
  <c r="J110" i="23"/>
  <c r="J102" i="23"/>
  <c r="J94" i="23"/>
  <c r="J86" i="23"/>
  <c r="J78" i="23"/>
  <c r="J70" i="23"/>
  <c r="J62" i="23"/>
  <c r="J54" i="23"/>
  <c r="J46" i="23"/>
  <c r="J38" i="23"/>
  <c r="J30" i="23"/>
  <c r="J22" i="23"/>
  <c r="J14" i="23"/>
  <c r="J253" i="23"/>
  <c r="J245" i="23"/>
  <c r="J237" i="23"/>
  <c r="J229" i="23"/>
  <c r="J221" i="23"/>
  <c r="J213" i="23"/>
  <c r="J205" i="23"/>
  <c r="J197" i="23"/>
  <c r="J189" i="23"/>
  <c r="J181" i="23"/>
  <c r="J173" i="23"/>
  <c r="J165" i="23"/>
  <c r="J157" i="23"/>
  <c r="J149" i="23"/>
  <c r="J141" i="23"/>
  <c r="J133" i="23"/>
  <c r="J101" i="23"/>
  <c r="J77" i="23"/>
  <c r="J69" i="23"/>
  <c r="J53" i="23"/>
  <c r="J21" i="23"/>
  <c r="J13" i="23"/>
  <c r="J252" i="23"/>
  <c r="J244" i="23"/>
  <c r="J236" i="23"/>
  <c r="J228" i="23"/>
  <c r="J220" i="23"/>
  <c r="J212" i="23"/>
  <c r="J204" i="23"/>
  <c r="J196" i="23"/>
  <c r="J188" i="23"/>
  <c r="J180" i="23"/>
  <c r="J172" i="23"/>
  <c r="J164" i="23"/>
  <c r="J156" i="23"/>
  <c r="J148" i="23"/>
  <c r="J140" i="23"/>
  <c r="J132" i="23"/>
  <c r="J124" i="23"/>
  <c r="J116" i="23"/>
  <c r="J108" i="23"/>
  <c r="J100" i="23"/>
  <c r="J92" i="23"/>
  <c r="J84" i="23"/>
  <c r="J76" i="23"/>
  <c r="J68" i="23"/>
  <c r="J60" i="23"/>
  <c r="J52" i="23"/>
  <c r="J44" i="23"/>
  <c r="J36" i="23"/>
  <c r="J28" i="23"/>
  <c r="J20" i="23"/>
  <c r="J12" i="23"/>
  <c r="J251" i="23"/>
  <c r="J243" i="23"/>
  <c r="J235" i="23"/>
  <c r="J227" i="23"/>
  <c r="J219" i="23"/>
  <c r="J211" i="23"/>
  <c r="J203" i="23"/>
  <c r="J195" i="23"/>
  <c r="J187" i="23"/>
  <c r="J179" i="23"/>
  <c r="J171" i="23"/>
  <c r="J163" i="23"/>
  <c r="J155" i="23"/>
  <c r="J147" i="23"/>
  <c r="J139" i="23"/>
  <c r="J131" i="23"/>
  <c r="J123" i="23"/>
  <c r="J115" i="23"/>
  <c r="J107" i="23"/>
  <c r="J99" i="23"/>
  <c r="J91" i="23"/>
  <c r="J83" i="23"/>
  <c r="J75" i="23"/>
  <c r="J67" i="23"/>
  <c r="J59" i="23"/>
  <c r="J51" i="23"/>
  <c r="J43" i="23"/>
  <c r="J35" i="23"/>
  <c r="J27" i="23"/>
  <c r="J19" i="23"/>
  <c r="J11" i="23"/>
  <c r="J250" i="23"/>
  <c r="J242" i="23"/>
  <c r="J234" i="23"/>
  <c r="J226" i="23"/>
  <c r="J218" i="23"/>
  <c r="J210" i="23"/>
  <c r="J202" i="23"/>
  <c r="J194" i="23"/>
  <c r="J186" i="23"/>
  <c r="J178" i="23"/>
  <c r="J170" i="23"/>
  <c r="J162" i="23"/>
  <c r="J154" i="23"/>
  <c r="J146" i="23"/>
  <c r="J138" i="23"/>
  <c r="J130" i="23"/>
  <c r="J122" i="23"/>
  <c r="J114" i="23"/>
  <c r="J106" i="23"/>
  <c r="J98" i="23"/>
  <c r="J90" i="23"/>
  <c r="J82" i="23"/>
  <c r="J74" i="23"/>
  <c r="J66" i="23"/>
  <c r="J58" i="23"/>
  <c r="J50" i="23"/>
  <c r="J42" i="23"/>
  <c r="J34" i="23"/>
  <c r="J26" i="23"/>
  <c r="J18" i="23"/>
  <c r="J10" i="23"/>
  <c r="J249" i="23"/>
  <c r="J241" i="23"/>
  <c r="J233" i="23"/>
  <c r="J225" i="23"/>
  <c r="J217" i="23"/>
  <c r="J209" i="23"/>
  <c r="J201" i="23"/>
  <c r="J193" i="23"/>
  <c r="J185" i="23"/>
  <c r="J177" i="23"/>
  <c r="J169" i="23"/>
  <c r="J161" i="23"/>
  <c r="J153" i="23"/>
  <c r="J145" i="23"/>
  <c r="J137" i="23"/>
  <c r="J129" i="23"/>
  <c r="J121" i="23"/>
  <c r="J113" i="23"/>
  <c r="J105" i="23"/>
  <c r="J97" i="23"/>
  <c r="J89" i="23"/>
  <c r="J81" i="23"/>
  <c r="J73" i="23"/>
  <c r="J65" i="23"/>
  <c r="J57" i="23"/>
  <c r="J49" i="23"/>
  <c r="J41" i="23"/>
  <c r="J33" i="23"/>
  <c r="J25" i="23"/>
  <c r="J17" i="23"/>
  <c r="F193" i="23"/>
  <c r="F129" i="23"/>
  <c r="F241" i="23"/>
  <c r="F177" i="23"/>
  <c r="F113" i="23"/>
  <c r="F121" i="23"/>
  <c r="F105" i="23"/>
  <c r="F41" i="23"/>
  <c r="F225" i="23"/>
  <c r="F161" i="23"/>
  <c r="F33" i="23"/>
  <c r="F185" i="23"/>
  <c r="F217" i="23"/>
  <c r="F153" i="23"/>
  <c r="F89" i="23"/>
  <c r="F25" i="23"/>
  <c r="F57" i="23"/>
  <c r="F209" i="23"/>
  <c r="F145" i="23"/>
  <c r="F81" i="23"/>
  <c r="F9" i="23"/>
  <c r="G236" i="21"/>
  <c r="G132" i="21"/>
  <c r="G43" i="21"/>
  <c r="L240" i="21"/>
  <c r="L232" i="21"/>
  <c r="L224" i="21"/>
  <c r="L216" i="21"/>
  <c r="L208" i="21"/>
  <c r="L200" i="21"/>
  <c r="L192" i="21"/>
  <c r="L184" i="21"/>
  <c r="L176" i="21"/>
  <c r="L168" i="21"/>
  <c r="L160" i="21"/>
  <c r="L152" i="21"/>
  <c r="L144" i="21"/>
  <c r="L136" i="21"/>
  <c r="L128" i="21"/>
  <c r="L120" i="21"/>
  <c r="L112" i="21"/>
  <c r="L104" i="21"/>
  <c r="L96" i="21"/>
  <c r="L88" i="21"/>
  <c r="L80" i="21"/>
  <c r="L72" i="21"/>
  <c r="L64" i="21"/>
  <c r="L56" i="21"/>
  <c r="L48" i="21"/>
  <c r="L40" i="21"/>
  <c r="L239" i="21"/>
  <c r="L223" i="21"/>
  <c r="L199" i="21"/>
  <c r="L191" i="21"/>
  <c r="L183" i="21"/>
  <c r="L175" i="21"/>
  <c r="L167" i="21"/>
  <c r="L159" i="21"/>
  <c r="L151" i="21"/>
  <c r="L143" i="21"/>
  <c r="L135" i="21"/>
  <c r="L127" i="21"/>
  <c r="L119" i="21"/>
  <c r="L111" i="21"/>
  <c r="L103" i="21"/>
  <c r="L95" i="21"/>
  <c r="L87" i="21"/>
  <c r="L79" i="21"/>
  <c r="L71" i="21"/>
  <c r="L63" i="21"/>
  <c r="G61" i="21"/>
  <c r="G35" i="21"/>
  <c r="L38" i="21"/>
  <c r="G60" i="21"/>
  <c r="L237" i="21"/>
  <c r="L229" i="21"/>
  <c r="L221" i="21"/>
  <c r="L213" i="21"/>
  <c r="L205" i="21"/>
  <c r="L197" i="21"/>
  <c r="L189" i="21"/>
  <c r="L181" i="21"/>
  <c r="L173" i="21"/>
  <c r="L165" i="21"/>
  <c r="L157" i="21"/>
  <c r="L149" i="21"/>
  <c r="L141" i="21"/>
  <c r="L133" i="21"/>
  <c r="L125" i="21"/>
  <c r="L117" i="21"/>
  <c r="L109" i="21"/>
  <c r="L101" i="21"/>
  <c r="L93" i="21"/>
  <c r="L85" i="21"/>
  <c r="L77" i="21"/>
  <c r="L69" i="21"/>
  <c r="L61" i="21"/>
  <c r="L53" i="21"/>
  <c r="L45" i="21"/>
  <c r="L37" i="21"/>
  <c r="L231" i="21"/>
  <c r="L55" i="21"/>
  <c r="G188" i="21"/>
  <c r="G149" i="21"/>
  <c r="G85" i="21"/>
  <c r="L236" i="21"/>
  <c r="L220" i="21"/>
  <c r="L212" i="21"/>
  <c r="L204" i="21"/>
  <c r="L196" i="21"/>
  <c r="L188" i="21"/>
  <c r="L180" i="21"/>
  <c r="L172" i="21"/>
  <c r="L164" i="21"/>
  <c r="L156" i="21"/>
  <c r="L148" i="21"/>
  <c r="L140" i="21"/>
  <c r="L132" i="21"/>
  <c r="L124" i="21"/>
  <c r="L116" i="21"/>
  <c r="L108" i="21"/>
  <c r="L100" i="21"/>
  <c r="L92" i="21"/>
  <c r="L84" i="21"/>
  <c r="L76" i="21"/>
  <c r="L60" i="21"/>
  <c r="L36" i="21"/>
  <c r="G221" i="21"/>
  <c r="G148" i="21"/>
  <c r="L235" i="21"/>
  <c r="L219" i="21"/>
  <c r="L211" i="21"/>
  <c r="L195" i="21"/>
  <c r="L187" i="21"/>
  <c r="L179" i="21"/>
  <c r="L171" i="21"/>
  <c r="L163" i="21"/>
  <c r="L147" i="21"/>
  <c r="L139" i="21"/>
  <c r="L131" i="21"/>
  <c r="L123" i="21"/>
  <c r="L115" i="21"/>
  <c r="L107" i="21"/>
  <c r="L99" i="21"/>
  <c r="L83" i="21"/>
  <c r="L75" i="21"/>
  <c r="L59" i="21"/>
  <c r="L51" i="21"/>
  <c r="L43" i="21"/>
  <c r="L35" i="21"/>
  <c r="L207" i="21"/>
  <c r="L39" i="21"/>
  <c r="G180" i="21"/>
  <c r="G108" i="21"/>
  <c r="L234" i="21"/>
  <c r="L226" i="21"/>
  <c r="L218" i="21"/>
  <c r="L210" i="21"/>
  <c r="L202" i="21"/>
  <c r="L178" i="21"/>
  <c r="L162" i="21"/>
  <c r="L146" i="21"/>
  <c r="L130" i="21"/>
  <c r="L122" i="21"/>
  <c r="L106" i="21"/>
  <c r="L90" i="21"/>
  <c r="L82" i="21"/>
  <c r="L74" i="21"/>
  <c r="L58" i="21"/>
  <c r="L50" i="21"/>
  <c r="L42" i="21"/>
  <c r="L34" i="21"/>
  <c r="L215" i="21"/>
  <c r="L47" i="21"/>
  <c r="L33" i="21"/>
  <c r="L254" i="12"/>
  <c r="L246" i="12"/>
  <c r="L238" i="12"/>
  <c r="L230" i="12"/>
  <c r="L222" i="12"/>
  <c r="L214" i="12"/>
  <c r="L206" i="12"/>
  <c r="L198" i="12"/>
  <c r="L190" i="12"/>
  <c r="L182" i="12"/>
  <c r="L174" i="12"/>
  <c r="L166" i="12"/>
  <c r="L158" i="12"/>
  <c r="L150" i="12"/>
  <c r="L142" i="12"/>
  <c r="L134" i="12"/>
  <c r="L126" i="12"/>
  <c r="L118" i="12"/>
  <c r="L110" i="12"/>
  <c r="L102" i="12"/>
  <c r="L94" i="12"/>
  <c r="L86" i="12"/>
  <c r="L78" i="12"/>
  <c r="L70" i="12"/>
  <c r="L62" i="12"/>
  <c r="L54" i="12"/>
  <c r="L46" i="12"/>
  <c r="L38" i="12"/>
  <c r="L30" i="12"/>
  <c r="L22" i="12"/>
  <c r="G248" i="12"/>
  <c r="G240" i="12"/>
  <c r="G232" i="12"/>
  <c r="G224" i="12"/>
  <c r="G216" i="12"/>
  <c r="G208" i="12"/>
  <c r="G200" i="12"/>
  <c r="G192" i="12"/>
  <c r="G184" i="12"/>
  <c r="G176" i="12"/>
  <c r="G168" i="12"/>
  <c r="G160" i="12"/>
  <c r="G152" i="12"/>
  <c r="G144" i="12"/>
  <c r="G136" i="12"/>
  <c r="G128" i="12"/>
  <c r="G120" i="12"/>
  <c r="G112" i="12"/>
  <c r="G104" i="12"/>
  <c r="G96" i="12"/>
  <c r="G88" i="12"/>
  <c r="G80" i="12"/>
  <c r="G72" i="12"/>
  <c r="G64" i="12"/>
  <c r="G56" i="12"/>
  <c r="G48" i="12"/>
  <c r="G40" i="12"/>
  <c r="G32" i="12"/>
  <c r="G24" i="12"/>
  <c r="G16" i="12"/>
  <c r="L255" i="12"/>
  <c r="G255" i="12"/>
  <c r="G2" i="14"/>
  <c r="L257" i="19"/>
  <c r="L255" i="19"/>
  <c r="L256" i="19"/>
  <c r="L224" i="19"/>
  <c r="L176" i="19"/>
  <c r="L128" i="19"/>
  <c r="L80" i="19"/>
  <c r="L16" i="19"/>
  <c r="L247" i="19"/>
  <c r="L239" i="19"/>
  <c r="L231" i="19"/>
  <c r="L223" i="19"/>
  <c r="L215" i="19"/>
  <c r="L207" i="19"/>
  <c r="L199" i="19"/>
  <c r="L191" i="19"/>
  <c r="L183" i="19"/>
  <c r="L175" i="19"/>
  <c r="L167" i="19"/>
  <c r="L159" i="19"/>
  <c r="L151" i="19"/>
  <c r="L143" i="19"/>
  <c r="L135" i="19"/>
  <c r="L127" i="19"/>
  <c r="L119" i="19"/>
  <c r="L111" i="19"/>
  <c r="L103" i="19"/>
  <c r="L95" i="19"/>
  <c r="L87" i="19"/>
  <c r="L79" i="19"/>
  <c r="L71" i="19"/>
  <c r="L63" i="19"/>
  <c r="L55" i="19"/>
  <c r="L47" i="19"/>
  <c r="L39" i="19"/>
  <c r="L31" i="19"/>
  <c r="L23" i="19"/>
  <c r="L15" i="19"/>
  <c r="L208" i="19"/>
  <c r="L160" i="19"/>
  <c r="L112" i="19"/>
  <c r="L24" i="19"/>
  <c r="L254" i="19"/>
  <c r="L246" i="19"/>
  <c r="L238" i="19"/>
  <c r="L230" i="19"/>
  <c r="L222" i="19"/>
  <c r="L214" i="19"/>
  <c r="L206" i="19"/>
  <c r="L198" i="19"/>
  <c r="L190" i="19"/>
  <c r="L182" i="19"/>
  <c r="L174" i="19"/>
  <c r="L166" i="19"/>
  <c r="L158" i="19"/>
  <c r="L150" i="19"/>
  <c r="L142" i="19"/>
  <c r="L134" i="19"/>
  <c r="L126" i="19"/>
  <c r="L118" i="19"/>
  <c r="L110" i="19"/>
  <c r="L102" i="19"/>
  <c r="L94" i="19"/>
  <c r="L86" i="19"/>
  <c r="L78" i="19"/>
  <c r="L70" i="19"/>
  <c r="L62" i="19"/>
  <c r="L54" i="19"/>
  <c r="L46" i="19"/>
  <c r="L38" i="19"/>
  <c r="L30" i="19"/>
  <c r="L22" i="19"/>
  <c r="L14" i="19"/>
  <c r="L248" i="19"/>
  <c r="L200" i="19"/>
  <c r="L144" i="19"/>
  <c r="L96" i="19"/>
  <c r="L32" i="19"/>
  <c r="L253" i="19"/>
  <c r="L245" i="19"/>
  <c r="L237" i="19"/>
  <c r="L229" i="19"/>
  <c r="L221" i="19"/>
  <c r="L213" i="19"/>
  <c r="L205" i="19"/>
  <c r="L197" i="19"/>
  <c r="L189" i="19"/>
  <c r="L181" i="19"/>
  <c r="L173" i="19"/>
  <c r="L165" i="19"/>
  <c r="L157" i="19"/>
  <c r="L149" i="19"/>
  <c r="L141" i="19"/>
  <c r="L133" i="19"/>
  <c r="L125" i="19"/>
  <c r="L117" i="19"/>
  <c r="L109" i="19"/>
  <c r="L101" i="19"/>
  <c r="L93" i="19"/>
  <c r="L85" i="19"/>
  <c r="L77" i="19"/>
  <c r="L69" i="19"/>
  <c r="L61" i="19"/>
  <c r="L53" i="19"/>
  <c r="L45" i="19"/>
  <c r="L37" i="19"/>
  <c r="L29" i="19"/>
  <c r="L21" i="19"/>
  <c r="L13" i="19"/>
  <c r="L48" i="19"/>
  <c r="L252" i="19"/>
  <c r="L244" i="19"/>
  <c r="L236" i="19"/>
  <c r="L228" i="19"/>
  <c r="L220" i="19"/>
  <c r="L212" i="19"/>
  <c r="L204" i="19"/>
  <c r="L196" i="19"/>
  <c r="L188" i="19"/>
  <c r="L180" i="19"/>
  <c r="L172" i="19"/>
  <c r="L164" i="19"/>
  <c r="L156" i="19"/>
  <c r="L148" i="19"/>
  <c r="L140" i="19"/>
  <c r="L132" i="19"/>
  <c r="L124" i="19"/>
  <c r="L116" i="19"/>
  <c r="L108" i="19"/>
  <c r="L100" i="19"/>
  <c r="L92" i="19"/>
  <c r="L84" i="19"/>
  <c r="L76" i="19"/>
  <c r="L68" i="19"/>
  <c r="L60" i="19"/>
  <c r="L52" i="19"/>
  <c r="L44" i="19"/>
  <c r="L36" i="19"/>
  <c r="L28" i="19"/>
  <c r="L20" i="19"/>
  <c r="L12" i="19"/>
  <c r="L240" i="19"/>
  <c r="L184" i="19"/>
  <c r="L136" i="19"/>
  <c r="L88" i="19"/>
  <c r="L40" i="19"/>
  <c r="L251" i="19"/>
  <c r="L243" i="19"/>
  <c r="L235" i="19"/>
  <c r="L227" i="19"/>
  <c r="L219" i="19"/>
  <c r="L211" i="19"/>
  <c r="L203" i="19"/>
  <c r="L195" i="19"/>
  <c r="L187" i="19"/>
  <c r="L179" i="19"/>
  <c r="L171" i="19"/>
  <c r="L163" i="19"/>
  <c r="L155" i="19"/>
  <c r="L147" i="19"/>
  <c r="L139" i="19"/>
  <c r="L131" i="19"/>
  <c r="L123" i="19"/>
  <c r="L115" i="19"/>
  <c r="L107" i="19"/>
  <c r="L99" i="19"/>
  <c r="L91" i="19"/>
  <c r="L83" i="19"/>
  <c r="L75" i="19"/>
  <c r="L67" i="19"/>
  <c r="L59" i="19"/>
  <c r="L51" i="19"/>
  <c r="L43" i="19"/>
  <c r="L35" i="19"/>
  <c r="L27" i="19"/>
  <c r="L19" i="19"/>
  <c r="L11" i="19"/>
  <c r="L216" i="19"/>
  <c r="L168" i="19"/>
  <c r="L120" i="19"/>
  <c r="L72" i="19"/>
  <c r="L64" i="19"/>
  <c r="L250" i="19"/>
  <c r="L242" i="19"/>
  <c r="L234" i="19"/>
  <c r="L226" i="19"/>
  <c r="L218" i="19"/>
  <c r="L210" i="19"/>
  <c r="L202" i="19"/>
  <c r="L194" i="19"/>
  <c r="L186" i="19"/>
  <c r="L178" i="19"/>
  <c r="L170" i="19"/>
  <c r="L162" i="19"/>
  <c r="L154" i="19"/>
  <c r="L146" i="19"/>
  <c r="L138" i="19"/>
  <c r="L130" i="19"/>
  <c r="L122" i="19"/>
  <c r="L114" i="19"/>
  <c r="L106" i="19"/>
  <c r="L98" i="19"/>
  <c r="L90" i="19"/>
  <c r="L82" i="19"/>
  <c r="L74" i="19"/>
  <c r="L66" i="19"/>
  <c r="L58" i="19"/>
  <c r="L50" i="19"/>
  <c r="L42" i="19"/>
  <c r="L34" i="19"/>
  <c r="L26" i="19"/>
  <c r="L18" i="19"/>
  <c r="L10" i="19"/>
  <c r="L232" i="19"/>
  <c r="L192" i="19"/>
  <c r="L152" i="19"/>
  <c r="L104" i="19"/>
  <c r="L56" i="19"/>
  <c r="L249" i="19"/>
  <c r="L241" i="19"/>
  <c r="L233" i="19"/>
  <c r="L225" i="19"/>
  <c r="L217" i="19"/>
  <c r="L209" i="19"/>
  <c r="L201" i="19"/>
  <c r="L193" i="19"/>
  <c r="L185" i="19"/>
  <c r="L177" i="19"/>
  <c r="L169" i="19"/>
  <c r="L161" i="19"/>
  <c r="L153" i="19"/>
  <c r="L145" i="19"/>
  <c r="L137" i="19"/>
  <c r="L129" i="19"/>
  <c r="L121" i="19"/>
  <c r="L113" i="19"/>
  <c r="L105" i="19"/>
  <c r="L97" i="19"/>
  <c r="L89" i="19"/>
  <c r="L81" i="19"/>
  <c r="L73" i="19"/>
  <c r="L65" i="19"/>
  <c r="L57" i="19"/>
  <c r="L49" i="19"/>
  <c r="L41" i="19"/>
  <c r="L33" i="19"/>
  <c r="L25" i="19"/>
  <c r="L17" i="19"/>
  <c r="L9" i="19"/>
  <c r="L8" i="19"/>
  <c r="L8" i="18"/>
  <c r="L255" i="2"/>
  <c r="L257" i="2"/>
  <c r="L8" i="2"/>
  <c r="L8" i="12"/>
  <c r="L141" i="12"/>
  <c r="L243" i="12"/>
  <c r="L247" i="12"/>
  <c r="L239" i="12"/>
  <c r="L231" i="12"/>
  <c r="L223" i="12"/>
  <c r="L215" i="12"/>
  <c r="L207" i="12"/>
  <c r="L199" i="12"/>
  <c r="L191" i="12"/>
  <c r="L183" i="12"/>
  <c r="L175" i="12"/>
  <c r="L167" i="12"/>
  <c r="L159" i="12"/>
  <c r="L151" i="12"/>
  <c r="L143" i="12"/>
  <c r="L135" i="12"/>
  <c r="L127" i="12"/>
  <c r="L119" i="12"/>
  <c r="L111" i="12"/>
  <c r="L103" i="12"/>
  <c r="L95" i="12"/>
  <c r="L87" i="12"/>
  <c r="L79" i="12"/>
  <c r="L71" i="12"/>
  <c r="L63" i="12"/>
  <c r="L55" i="12"/>
  <c r="L47" i="12"/>
  <c r="L39" i="12"/>
  <c r="L31" i="12"/>
  <c r="L23" i="12"/>
  <c r="L9" i="12"/>
  <c r="L237" i="12"/>
  <c r="L205" i="12"/>
  <c r="L189" i="12"/>
  <c r="L165" i="12"/>
  <c r="L157" i="12"/>
  <c r="L149" i="12"/>
  <c r="L133" i="12"/>
  <c r="L125" i="12"/>
  <c r="L117" i="12"/>
  <c r="L109" i="12"/>
  <c r="L101" i="12"/>
  <c r="L93" i="12"/>
  <c r="L85" i="12"/>
  <c r="L77" i="12"/>
  <c r="L53" i="12"/>
  <c r="L29" i="12"/>
  <c r="L21" i="12"/>
  <c r="L252" i="12"/>
  <c r="L244" i="12"/>
  <c r="L236" i="12"/>
  <c r="L228" i="12"/>
  <c r="L220" i="12"/>
  <c r="L212" i="12"/>
  <c r="L204" i="12"/>
  <c r="L196" i="12"/>
  <c r="L188" i="12"/>
  <c r="L180" i="12"/>
  <c r="L172" i="12"/>
  <c r="L164" i="12"/>
  <c r="L156" i="12"/>
  <c r="L148" i="12"/>
  <c r="L140" i="12"/>
  <c r="L132" i="12"/>
  <c r="L124" i="12"/>
  <c r="L116" i="12"/>
  <c r="L108" i="12"/>
  <c r="L100" i="12"/>
  <c r="L92" i="12"/>
  <c r="L84" i="12"/>
  <c r="L76" i="12"/>
  <c r="L68" i="12"/>
  <c r="L60" i="12"/>
  <c r="L52" i="12"/>
  <c r="L44" i="12"/>
  <c r="L36" i="12"/>
  <c r="L28" i="12"/>
  <c r="L20" i="12"/>
  <c r="L229" i="12"/>
  <c r="L61" i="12"/>
  <c r="L251" i="12"/>
  <c r="L235" i="12"/>
  <c r="L227" i="12"/>
  <c r="L219" i="12"/>
  <c r="L211" i="12"/>
  <c r="L203" i="12"/>
  <c r="L195" i="12"/>
  <c r="L171" i="12"/>
  <c r="L155" i="12"/>
  <c r="L147" i="12"/>
  <c r="L139" i="12"/>
  <c r="L131" i="12"/>
  <c r="L123" i="12"/>
  <c r="L115" i="12"/>
  <c r="L107" i="12"/>
  <c r="L99" i="12"/>
  <c r="L91" i="12"/>
  <c r="L83" i="12"/>
  <c r="L75" i="12"/>
  <c r="L67" i="12"/>
  <c r="L59" i="12"/>
  <c r="L51" i="12"/>
  <c r="L43" i="12"/>
  <c r="L35" i="12"/>
  <c r="L27" i="12"/>
  <c r="L19" i="12"/>
  <c r="L245" i="12"/>
  <c r="L197" i="12"/>
  <c r="L37" i="12"/>
  <c r="L163" i="12"/>
  <c r="L250" i="12"/>
  <c r="L242" i="12"/>
  <c r="L234" i="12"/>
  <c r="L226" i="12"/>
  <c r="L216" i="12"/>
  <c r="L210" i="12"/>
  <c r="L202" i="12"/>
  <c r="L194" i="12"/>
  <c r="L186" i="12"/>
  <c r="L176" i="12"/>
  <c r="L170" i="12"/>
  <c r="L162" i="12"/>
  <c r="L154" i="12"/>
  <c r="L146" i="12"/>
  <c r="L138" i="12"/>
  <c r="L130" i="12"/>
  <c r="L120" i="12"/>
  <c r="L114" i="12"/>
  <c r="L106" i="12"/>
  <c r="L98" i="12"/>
  <c r="L90" i="12"/>
  <c r="L82" i="12"/>
  <c r="L72" i="12"/>
  <c r="L64" i="12"/>
  <c r="L58" i="12"/>
  <c r="L50" i="12"/>
  <c r="L42" i="12"/>
  <c r="L34" i="12"/>
  <c r="L26" i="12"/>
  <c r="L18" i="12"/>
  <c r="L221" i="12"/>
  <c r="L173" i="12"/>
  <c r="L69" i="12"/>
  <c r="L187" i="12"/>
  <c r="L249" i="12"/>
  <c r="L241" i="12"/>
  <c r="L233" i="12"/>
  <c r="L225" i="12"/>
  <c r="L217" i="12"/>
  <c r="L209" i="12"/>
  <c r="L201" i="12"/>
  <c r="L193" i="12"/>
  <c r="L185" i="12"/>
  <c r="L177" i="12"/>
  <c r="L169" i="12"/>
  <c r="L161" i="12"/>
  <c r="L153" i="12"/>
  <c r="L145" i="12"/>
  <c r="L137" i="12"/>
  <c r="L129" i="12"/>
  <c r="L121" i="12"/>
  <c r="L113" i="12"/>
  <c r="L105" i="12"/>
  <c r="L97" i="12"/>
  <c r="L89" i="12"/>
  <c r="L81" i="12"/>
  <c r="L73" i="12"/>
  <c r="L65" i="12"/>
  <c r="L57" i="12"/>
  <c r="L49" i="12"/>
  <c r="L41" i="12"/>
  <c r="L33" i="12"/>
  <c r="L25" i="12"/>
  <c r="L17" i="12"/>
  <c r="L253" i="12"/>
  <c r="L213" i="12"/>
  <c r="L181" i="12"/>
  <c r="L45" i="12"/>
  <c r="L179" i="12"/>
  <c r="L255" i="14"/>
  <c r="L253" i="14"/>
  <c r="L245" i="14"/>
  <c r="L237" i="14"/>
  <c r="L229" i="14"/>
  <c r="L221" i="14"/>
  <c r="L213" i="14"/>
  <c r="L205" i="14"/>
  <c r="L197" i="14"/>
  <c r="L189" i="14"/>
  <c r="L181" i="14"/>
  <c r="L173" i="14"/>
  <c r="L165" i="14"/>
  <c r="L157" i="14"/>
  <c r="L149" i="14"/>
  <c r="L141" i="14"/>
  <c r="L133" i="14"/>
  <c r="L125" i="14"/>
  <c r="L117" i="14"/>
  <c r="L109" i="14"/>
  <c r="L101" i="14"/>
  <c r="L93" i="14"/>
  <c r="L85" i="14"/>
  <c r="L77" i="14"/>
  <c r="L69" i="14"/>
  <c r="L61" i="14"/>
  <c r="L53" i="14"/>
  <c r="L45" i="14"/>
  <c r="L37" i="14"/>
  <c r="L29" i="14"/>
  <c r="L254" i="14"/>
  <c r="L21" i="14"/>
  <c r="L252" i="14"/>
  <c r="L236" i="14"/>
  <c r="L220" i="14"/>
  <c r="L204" i="14"/>
  <c r="L188" i="14"/>
  <c r="L172" i="14"/>
  <c r="L156" i="14"/>
  <c r="L132" i="14"/>
  <c r="L92" i="14"/>
  <c r="L76" i="14"/>
  <c r="L60" i="14"/>
  <c r="L44" i="14"/>
  <c r="L28" i="14"/>
  <c r="L251" i="14"/>
  <c r="L243" i="14"/>
  <c r="L235" i="14"/>
  <c r="L227" i="14"/>
  <c r="L219" i="14"/>
  <c r="L211" i="14"/>
  <c r="L203" i="14"/>
  <c r="L195" i="14"/>
  <c r="L187" i="14"/>
  <c r="L179" i="14"/>
  <c r="L171" i="14"/>
  <c r="L163" i="14"/>
  <c r="L155" i="14"/>
  <c r="L147" i="14"/>
  <c r="L139" i="14"/>
  <c r="L131" i="14"/>
  <c r="L123" i="14"/>
  <c r="L115" i="14"/>
  <c r="L107" i="14"/>
  <c r="L99" i="14"/>
  <c r="L91" i="14"/>
  <c r="L83" i="14"/>
  <c r="L75" i="14"/>
  <c r="L67" i="14"/>
  <c r="L59" i="14"/>
  <c r="L51" i="14"/>
  <c r="L43" i="14"/>
  <c r="L35" i="14"/>
  <c r="L27" i="14"/>
  <c r="L19" i="14"/>
  <c r="L244" i="14"/>
  <c r="L228" i="14"/>
  <c r="L212" i="14"/>
  <c r="L196" i="14"/>
  <c r="L180" i="14"/>
  <c r="L164" i="14"/>
  <c r="L140" i="14"/>
  <c r="L100" i="14"/>
  <c r="L84" i="14"/>
  <c r="L68" i="14"/>
  <c r="L52" i="14"/>
  <c r="L36" i="14"/>
  <c r="L20" i="14"/>
  <c r="L250" i="14"/>
  <c r="L242" i="14"/>
  <c r="L234" i="14"/>
  <c r="L226" i="14"/>
  <c r="L218" i="14"/>
  <c r="L210" i="14"/>
  <c r="L202" i="14"/>
  <c r="L194" i="14"/>
  <c r="L186" i="14"/>
  <c r="L178" i="14"/>
  <c r="L170" i="14"/>
  <c r="L162" i="14"/>
  <c r="L154" i="14"/>
  <c r="L146" i="14"/>
  <c r="L138" i="14"/>
  <c r="L130" i="14"/>
  <c r="L122" i="14"/>
  <c r="L114" i="14"/>
  <c r="L106" i="14"/>
  <c r="L98" i="14"/>
  <c r="L90" i="14"/>
  <c r="L82" i="14"/>
  <c r="L74" i="14"/>
  <c r="L66" i="14"/>
  <c r="L58" i="14"/>
  <c r="L50" i="14"/>
  <c r="L42" i="14"/>
  <c r="L34" i="14"/>
  <c r="L26" i="14"/>
  <c r="L18" i="14"/>
  <c r="L124" i="14"/>
  <c r="L241" i="14"/>
  <c r="L209" i="14"/>
  <c r="L177" i="14"/>
  <c r="L169" i="14"/>
  <c r="L161" i="14"/>
  <c r="L153" i="14"/>
  <c r="L145" i="14"/>
  <c r="L137" i="14"/>
  <c r="L129" i="14"/>
  <c r="L121" i="14"/>
  <c r="L113" i="14"/>
  <c r="L105" i="14"/>
  <c r="L97" i="14"/>
  <c r="L89" i="14"/>
  <c r="L81" i="14"/>
  <c r="L73" i="14"/>
  <c r="L65" i="14"/>
  <c r="L57" i="14"/>
  <c r="L49" i="14"/>
  <c r="L41" i="14"/>
  <c r="L33" i="14"/>
  <c r="L25" i="14"/>
  <c r="L17" i="14"/>
  <c r="L116" i="14"/>
  <c r="L249" i="14"/>
  <c r="L225" i="14"/>
  <c r="L193" i="14"/>
  <c r="L248" i="14"/>
  <c r="L240" i="14"/>
  <c r="L232" i="14"/>
  <c r="L224" i="14"/>
  <c r="L216" i="14"/>
  <c r="L208" i="14"/>
  <c r="L200" i="14"/>
  <c r="L192" i="14"/>
  <c r="L184" i="14"/>
  <c r="L176" i="14"/>
  <c r="L168" i="14"/>
  <c r="L160" i="14"/>
  <c r="L152" i="14"/>
  <c r="L144" i="14"/>
  <c r="L136" i="14"/>
  <c r="L128" i="14"/>
  <c r="L120" i="14"/>
  <c r="L112" i="14"/>
  <c r="L104" i="14"/>
  <c r="L96" i="14"/>
  <c r="L88" i="14"/>
  <c r="L80" i="14"/>
  <c r="L72" i="14"/>
  <c r="L64" i="14"/>
  <c r="L56" i="14"/>
  <c r="L48" i="14"/>
  <c r="L40" i="14"/>
  <c r="L32" i="14"/>
  <c r="L24" i="14"/>
  <c r="L16" i="14"/>
  <c r="L148" i="14"/>
  <c r="L217" i="14"/>
  <c r="L201" i="14"/>
  <c r="L247" i="14"/>
  <c r="L239" i="14"/>
  <c r="L231" i="14"/>
  <c r="L223" i="14"/>
  <c r="L215" i="14"/>
  <c r="L207" i="14"/>
  <c r="L199" i="14"/>
  <c r="L191" i="14"/>
  <c r="L183" i="14"/>
  <c r="L175" i="14"/>
  <c r="L167" i="14"/>
  <c r="L159" i="14"/>
  <c r="L151" i="14"/>
  <c r="L143" i="14"/>
  <c r="L135" i="14"/>
  <c r="L127" i="14"/>
  <c r="L119" i="14"/>
  <c r="L111" i="14"/>
  <c r="L103" i="14"/>
  <c r="L95" i="14"/>
  <c r="L87" i="14"/>
  <c r="L79" i="14"/>
  <c r="L71" i="14"/>
  <c r="L63" i="14"/>
  <c r="L55" i="14"/>
  <c r="L47" i="14"/>
  <c r="L39" i="14"/>
  <c r="L31" i="14"/>
  <c r="L23" i="14"/>
  <c r="L9" i="14"/>
  <c r="L108" i="14"/>
  <c r="L233" i="14"/>
  <c r="L185" i="14"/>
  <c r="L246" i="14"/>
  <c r="L238" i="14"/>
  <c r="L230" i="14"/>
  <c r="L222" i="14"/>
  <c r="L214" i="14"/>
  <c r="L206" i="14"/>
  <c r="L198" i="14"/>
  <c r="L190" i="14"/>
  <c r="L182" i="14"/>
  <c r="L174" i="14"/>
  <c r="L166" i="14"/>
  <c r="L158" i="14"/>
  <c r="L150" i="14"/>
  <c r="L142" i="14"/>
  <c r="L134" i="14"/>
  <c r="L126" i="14"/>
  <c r="L118" i="14"/>
  <c r="L110" i="14"/>
  <c r="L102" i="14"/>
  <c r="L94" i="14"/>
  <c r="L86" i="14"/>
  <c r="L78" i="14"/>
  <c r="L70" i="14"/>
  <c r="L62" i="14"/>
  <c r="L54" i="14"/>
  <c r="L46" i="14"/>
  <c r="L38" i="14"/>
  <c r="L30" i="14"/>
  <c r="L22" i="14"/>
  <c r="L120" i="15"/>
  <c r="L32" i="15"/>
  <c r="L9" i="15"/>
  <c r="L40" i="15"/>
  <c r="L48" i="15"/>
  <c r="L56" i="15"/>
  <c r="L65" i="15"/>
  <c r="L109" i="15"/>
  <c r="L185" i="15"/>
  <c r="L255" i="15"/>
  <c r="L83" i="17"/>
  <c r="L75" i="17"/>
  <c r="L67" i="17"/>
  <c r="L59" i="17"/>
  <c r="L51" i="17"/>
  <c r="L43" i="17"/>
  <c r="L35" i="17"/>
  <c r="L27" i="17"/>
  <c r="L19" i="17"/>
  <c r="L250" i="17"/>
  <c r="L242" i="17"/>
  <c r="L234" i="17"/>
  <c r="L226" i="17"/>
  <c r="L218" i="17"/>
  <c r="L210" i="17"/>
  <c r="L202" i="17"/>
  <c r="L194" i="17"/>
  <c r="L186" i="17"/>
  <c r="L178" i="17"/>
  <c r="L170" i="17"/>
  <c r="L162" i="17"/>
  <c r="L154" i="17"/>
  <c r="L146" i="17"/>
  <c r="L138" i="17"/>
  <c r="L130" i="17"/>
  <c r="L122" i="17"/>
  <c r="L114" i="17"/>
  <c r="L106" i="17"/>
  <c r="L98" i="17"/>
  <c r="L90" i="17"/>
  <c r="L82" i="17"/>
  <c r="L74" i="17"/>
  <c r="L66" i="17"/>
  <c r="L58" i="17"/>
  <c r="L50" i="17"/>
  <c r="L42" i="17"/>
  <c r="L34" i="17"/>
  <c r="L26" i="17"/>
  <c r="L18" i="17"/>
  <c r="L64" i="17"/>
  <c r="G77" i="17"/>
  <c r="G69" i="17"/>
  <c r="G61" i="17"/>
  <c r="G53" i="17"/>
  <c r="G45" i="17"/>
  <c r="G37" i="17"/>
  <c r="G29" i="17"/>
  <c r="G21" i="17"/>
  <c r="G13" i="17"/>
  <c r="G244" i="17"/>
  <c r="G236" i="17"/>
  <c r="G228" i="17"/>
  <c r="G220" i="17"/>
  <c r="G212" i="17"/>
  <c r="G204" i="17"/>
  <c r="G196" i="17"/>
  <c r="G188" i="17"/>
  <c r="G180" i="17"/>
  <c r="G172" i="17"/>
  <c r="G164" i="17"/>
  <c r="G156" i="17"/>
  <c r="G148" i="17"/>
  <c r="G140" i="17"/>
  <c r="G132" i="17"/>
  <c r="G124" i="17"/>
  <c r="G116" i="17"/>
  <c r="G108" i="17"/>
  <c r="G100" i="17"/>
  <c r="G92" i="17"/>
  <c r="G84" i="17"/>
  <c r="G76" i="17"/>
  <c r="G68" i="17"/>
  <c r="G60" i="17"/>
  <c r="G52" i="17"/>
  <c r="G44" i="17"/>
  <c r="G36" i="17"/>
  <c r="G28" i="17"/>
  <c r="G20" i="17"/>
  <c r="G12" i="17"/>
  <c r="G58" i="17"/>
  <c r="L249" i="17"/>
  <c r="L241" i="17"/>
  <c r="L233" i="17"/>
  <c r="L225" i="17"/>
  <c r="L217" i="17"/>
  <c r="L209" i="17"/>
  <c r="L201" i="17"/>
  <c r="L193" i="17"/>
  <c r="L185" i="17"/>
  <c r="L177" i="17"/>
  <c r="L169" i="17"/>
  <c r="L161" i="17"/>
  <c r="L153" i="17"/>
  <c r="L145" i="17"/>
  <c r="L137" i="17"/>
  <c r="L129" i="17"/>
  <c r="L121" i="17"/>
  <c r="L113" i="17"/>
  <c r="L105" i="17"/>
  <c r="L97" i="17"/>
  <c r="L89" i="17"/>
  <c r="L81" i="17"/>
  <c r="L73" i="17"/>
  <c r="L65" i="17"/>
  <c r="L57" i="17"/>
  <c r="L49" i="17"/>
  <c r="L41" i="17"/>
  <c r="L33" i="17"/>
  <c r="L25" i="17"/>
  <c r="L17" i="17"/>
  <c r="L247" i="17"/>
  <c r="L239" i="17"/>
  <c r="L231" i="17"/>
  <c r="L223" i="17"/>
  <c r="L215" i="17"/>
  <c r="L207" i="17"/>
  <c r="L199" i="17"/>
  <c r="L191" i="17"/>
  <c r="L183" i="17"/>
  <c r="L175" i="17"/>
  <c r="L167" i="17"/>
  <c r="L159" i="17"/>
  <c r="L151" i="17"/>
  <c r="L143" i="17"/>
  <c r="L135" i="17"/>
  <c r="L127" i="17"/>
  <c r="L119" i="17"/>
  <c r="L111" i="17"/>
  <c r="L103" i="17"/>
  <c r="L95" i="17"/>
  <c r="L87" i="17"/>
  <c r="L79" i="17"/>
  <c r="L71" i="17"/>
  <c r="L63" i="17"/>
  <c r="L55" i="17"/>
  <c r="L47" i="17"/>
  <c r="L39" i="17"/>
  <c r="L31" i="17"/>
  <c r="L23" i="17"/>
  <c r="L9" i="17"/>
  <c r="L254" i="17"/>
  <c r="L246" i="17"/>
  <c r="L238" i="17"/>
  <c r="L230" i="17"/>
  <c r="L222" i="17"/>
  <c r="L214" i="17"/>
  <c r="L206" i="17"/>
  <c r="L198" i="17"/>
  <c r="L190" i="17"/>
  <c r="L182" i="17"/>
  <c r="L174" i="17"/>
  <c r="L166" i="17"/>
  <c r="L158" i="17"/>
  <c r="L150" i="17"/>
  <c r="L142" i="17"/>
  <c r="L134" i="17"/>
  <c r="L126" i="17"/>
  <c r="L118" i="17"/>
  <c r="L110" i="17"/>
  <c r="L102" i="17"/>
  <c r="L94" i="17"/>
  <c r="L86" i="17"/>
  <c r="L78" i="17"/>
  <c r="L70" i="17"/>
  <c r="L62" i="17"/>
  <c r="L54" i="17"/>
  <c r="L46" i="17"/>
  <c r="L38" i="17"/>
  <c r="L30" i="17"/>
  <c r="L22" i="17"/>
  <c r="L8" i="17"/>
  <c r="L256" i="17"/>
  <c r="L253" i="17"/>
  <c r="L245" i="17"/>
  <c r="L237" i="17"/>
  <c r="L229" i="17"/>
  <c r="L221" i="17"/>
  <c r="L213" i="17"/>
  <c r="L205" i="17"/>
  <c r="L197" i="17"/>
  <c r="L189" i="17"/>
  <c r="L181" i="17"/>
  <c r="L173" i="17"/>
  <c r="L165" i="17"/>
  <c r="L157" i="17"/>
  <c r="L149" i="17"/>
  <c r="L141" i="17"/>
  <c r="L133" i="17"/>
  <c r="L125" i="17"/>
  <c r="L117" i="17"/>
  <c r="L109" i="17"/>
  <c r="L101" i="17"/>
  <c r="L93" i="17"/>
  <c r="L85" i="17"/>
  <c r="L77" i="17"/>
  <c r="L69" i="17"/>
  <c r="L61" i="17"/>
  <c r="L53" i="17"/>
  <c r="L45" i="17"/>
  <c r="L37" i="17"/>
  <c r="L29" i="17"/>
  <c r="L21" i="17"/>
  <c r="L252" i="17"/>
  <c r="L244" i="17"/>
  <c r="L236" i="17"/>
  <c r="L228" i="17"/>
  <c r="L220" i="17"/>
  <c r="L212" i="17"/>
  <c r="L204" i="17"/>
  <c r="L196" i="17"/>
  <c r="L188" i="17"/>
  <c r="L180" i="17"/>
  <c r="L172" i="17"/>
  <c r="L164" i="17"/>
  <c r="L156" i="17"/>
  <c r="L148" i="17"/>
  <c r="L140" i="17"/>
  <c r="L132" i="17"/>
  <c r="L124" i="17"/>
  <c r="L116" i="17"/>
  <c r="L108" i="17"/>
  <c r="L100" i="17"/>
  <c r="L92" i="17"/>
  <c r="L84" i="17"/>
  <c r="L76" i="17"/>
  <c r="L68" i="17"/>
  <c r="L60" i="17"/>
  <c r="L52" i="17"/>
  <c r="L44" i="17"/>
  <c r="L36" i="17"/>
  <c r="L28" i="17"/>
  <c r="L20" i="17"/>
  <c r="L251" i="17"/>
  <c r="L243" i="17"/>
  <c r="L235" i="17"/>
  <c r="L227" i="17"/>
  <c r="L219" i="17"/>
  <c r="L211" i="17"/>
  <c r="L203" i="17"/>
  <c r="L195" i="17"/>
  <c r="L187" i="17"/>
  <c r="L179" i="17"/>
  <c r="L171" i="17"/>
  <c r="L163" i="17"/>
  <c r="L155" i="17"/>
  <c r="L147" i="17"/>
  <c r="L139" i="17"/>
  <c r="L131" i="17"/>
  <c r="L123" i="17"/>
  <c r="L115" i="17"/>
  <c r="L107" i="17"/>
  <c r="L99" i="17"/>
  <c r="L91" i="17"/>
  <c r="L182" i="18"/>
  <c r="L142" i="18"/>
  <c r="L123" i="18"/>
  <c r="L248" i="18"/>
  <c r="L240" i="18"/>
  <c r="L232" i="18"/>
  <c r="L224" i="18"/>
  <c r="L216" i="18"/>
  <c r="L208" i="18"/>
  <c r="L200" i="18"/>
  <c r="L192" i="18"/>
  <c r="L184" i="18"/>
  <c r="L176" i="18"/>
  <c r="L168" i="18"/>
  <c r="L160" i="18"/>
  <c r="L152" i="18"/>
  <c r="L144" i="18"/>
  <c r="L136" i="18"/>
  <c r="L128" i="18"/>
  <c r="L120" i="18"/>
  <c r="L112" i="18"/>
  <c r="L104" i="18"/>
  <c r="L96" i="18"/>
  <c r="L88" i="18"/>
  <c r="L80" i="18"/>
  <c r="L72" i="18"/>
  <c r="L64" i="18"/>
  <c r="L56" i="18"/>
  <c r="L48" i="18"/>
  <c r="L40" i="18"/>
  <c r="L32" i="18"/>
  <c r="L24" i="18"/>
  <c r="L16" i="18"/>
  <c r="L247" i="18"/>
  <c r="L239" i="18"/>
  <c r="L231" i="18"/>
  <c r="L223" i="18"/>
  <c r="L215" i="18"/>
  <c r="L207" i="18"/>
  <c r="L199" i="18"/>
  <c r="L191" i="18"/>
  <c r="L183" i="18"/>
  <c r="L175" i="18"/>
  <c r="L167" i="18"/>
  <c r="L159" i="18"/>
  <c r="L151" i="18"/>
  <c r="L143" i="18"/>
  <c r="L135" i="18"/>
  <c r="L127" i="18"/>
  <c r="L119" i="18"/>
  <c r="L111" i="18"/>
  <c r="L103" i="18"/>
  <c r="L95" i="18"/>
  <c r="L87" i="18"/>
  <c r="L79" i="18"/>
  <c r="L71" i="18"/>
  <c r="L63" i="18"/>
  <c r="L55" i="18"/>
  <c r="L47" i="18"/>
  <c r="L39" i="18"/>
  <c r="L31" i="18"/>
  <c r="L23" i="18"/>
  <c r="L9" i="18"/>
  <c r="L246" i="18"/>
  <c r="L238" i="18"/>
  <c r="L230" i="18"/>
  <c r="L222" i="18"/>
  <c r="L214" i="18"/>
  <c r="L206" i="18"/>
  <c r="L198" i="18"/>
  <c r="L190" i="18"/>
  <c r="L174" i="18"/>
  <c r="L166" i="18"/>
  <c r="L158" i="18"/>
  <c r="L150" i="18"/>
  <c r="L134" i="18"/>
  <c r="L126" i="18"/>
  <c r="L118" i="18"/>
  <c r="L110" i="18"/>
  <c r="L102" i="18"/>
  <c r="L94" i="18"/>
  <c r="L86" i="18"/>
  <c r="L78" i="18"/>
  <c r="L70" i="18"/>
  <c r="L62" i="18"/>
  <c r="L54" i="18"/>
  <c r="L46" i="18"/>
  <c r="L38" i="18"/>
  <c r="L30" i="18"/>
  <c r="L22" i="18"/>
  <c r="L245" i="18"/>
  <c r="L237" i="18"/>
  <c r="L229" i="18"/>
  <c r="L221" i="18"/>
  <c r="L213" i="18"/>
  <c r="L205" i="18"/>
  <c r="L197" i="18"/>
  <c r="L189" i="18"/>
  <c r="L181" i="18"/>
  <c r="L173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L37" i="18"/>
  <c r="L29" i="18"/>
  <c r="L21" i="18"/>
  <c r="L244" i="18"/>
  <c r="L236" i="18"/>
  <c r="L228" i="18"/>
  <c r="L220" i="18"/>
  <c r="L212" i="18"/>
  <c r="L204" i="18"/>
  <c r="L196" i="18"/>
  <c r="L188" i="18"/>
  <c r="L180" i="18"/>
  <c r="L172" i="18"/>
  <c r="L164" i="18"/>
  <c r="L156" i="18"/>
  <c r="L148" i="18"/>
  <c r="L140" i="18"/>
  <c r="L132" i="18"/>
  <c r="L124" i="18"/>
  <c r="L116" i="18"/>
  <c r="L108" i="18"/>
  <c r="L100" i="18"/>
  <c r="L92" i="18"/>
  <c r="L84" i="18"/>
  <c r="L76" i="18"/>
  <c r="L68" i="18"/>
  <c r="L60" i="18"/>
  <c r="L52" i="18"/>
  <c r="L44" i="18"/>
  <c r="L36" i="18"/>
  <c r="L28" i="18"/>
  <c r="L20" i="18"/>
  <c r="L115" i="18"/>
  <c r="L107" i="18"/>
  <c r="L99" i="18"/>
  <c r="L91" i="18"/>
  <c r="L83" i="18"/>
  <c r="L75" i="18"/>
  <c r="L67" i="18"/>
  <c r="L59" i="18"/>
  <c r="L51" i="18"/>
  <c r="L43" i="18"/>
  <c r="L35" i="18"/>
  <c r="L27" i="18"/>
  <c r="L19" i="18"/>
  <c r="L235" i="18"/>
  <c r="L219" i="18"/>
  <c r="L203" i="18"/>
  <c r="L187" i="18"/>
  <c r="L163" i="18"/>
  <c r="L147" i="18"/>
  <c r="L131" i="18"/>
  <c r="L242" i="18"/>
  <c r="L234" i="18"/>
  <c r="L226" i="18"/>
  <c r="L218" i="18"/>
  <c r="L210" i="18"/>
  <c r="L202" i="18"/>
  <c r="L194" i="18"/>
  <c r="L186" i="18"/>
  <c r="L178" i="18"/>
  <c r="L170" i="18"/>
  <c r="L162" i="18"/>
  <c r="L154" i="18"/>
  <c r="L146" i="18"/>
  <c r="L138" i="18"/>
  <c r="L130" i="18"/>
  <c r="L122" i="18"/>
  <c r="L114" i="18"/>
  <c r="L106" i="18"/>
  <c r="L98" i="18"/>
  <c r="L90" i="18"/>
  <c r="L82" i="18"/>
  <c r="L74" i="18"/>
  <c r="L66" i="18"/>
  <c r="L58" i="18"/>
  <c r="L50" i="18"/>
  <c r="L42" i="18"/>
  <c r="L34" i="18"/>
  <c r="L26" i="18"/>
  <c r="L18" i="18"/>
  <c r="L243" i="18"/>
  <c r="L227" i="18"/>
  <c r="L211" i="18"/>
  <c r="L195" i="18"/>
  <c r="L179" i="18"/>
  <c r="L171" i="18"/>
  <c r="L155" i="18"/>
  <c r="L139" i="18"/>
  <c r="L249" i="18"/>
  <c r="L241" i="18"/>
  <c r="L233" i="18"/>
  <c r="L225" i="18"/>
  <c r="L217" i="18"/>
  <c r="L209" i="18"/>
  <c r="L201" i="18"/>
  <c r="L193" i="18"/>
  <c r="L185" i="18"/>
  <c r="L177" i="18"/>
  <c r="L169" i="18"/>
  <c r="L161" i="18"/>
  <c r="L153" i="18"/>
  <c r="L145" i="18"/>
  <c r="L137" i="18"/>
  <c r="L129" i="18"/>
  <c r="L121" i="18"/>
  <c r="L113" i="18"/>
  <c r="L105" i="18"/>
  <c r="L97" i="18"/>
  <c r="L89" i="18"/>
  <c r="L81" i="18"/>
  <c r="L73" i="18"/>
  <c r="L65" i="18"/>
  <c r="L57" i="18"/>
  <c r="L49" i="18"/>
  <c r="L41" i="18"/>
  <c r="L33" i="18"/>
  <c r="L25" i="18"/>
  <c r="L17" i="18"/>
  <c r="L15" i="18"/>
  <c r="L14" i="18"/>
  <c r="L13" i="18"/>
  <c r="L12" i="18"/>
  <c r="L11" i="18"/>
  <c r="L10" i="18"/>
  <c r="L257" i="17"/>
  <c r="L255" i="17"/>
  <c r="L232" i="17"/>
  <c r="L208" i="17"/>
  <c r="L184" i="17"/>
  <c r="L176" i="17"/>
  <c r="L168" i="17"/>
  <c r="L160" i="17"/>
  <c r="L152" i="17"/>
  <c r="L144" i="17"/>
  <c r="L136" i="17"/>
  <c r="L128" i="17"/>
  <c r="L120" i="17"/>
  <c r="L112" i="17"/>
  <c r="L104" i="17"/>
  <c r="L96" i="17"/>
  <c r="L88" i="17"/>
  <c r="L80" i="17"/>
  <c r="L72" i="17"/>
  <c r="L16" i="17"/>
  <c r="L15" i="17"/>
  <c r="L216" i="17"/>
  <c r="L40" i="17"/>
  <c r="L14" i="17"/>
  <c r="L13" i="17"/>
  <c r="L248" i="17"/>
  <c r="L200" i="17"/>
  <c r="L24" i="17"/>
  <c r="L12" i="17"/>
  <c r="L56" i="17"/>
  <c r="L11" i="17"/>
  <c r="L240" i="17"/>
  <c r="L192" i="17"/>
  <c r="L32" i="17"/>
  <c r="L10" i="17"/>
  <c r="L224" i="17"/>
  <c r="L48" i="17"/>
  <c r="L182" i="15"/>
  <c r="L8" i="15"/>
  <c r="L211" i="15"/>
  <c r="L147" i="15"/>
  <c r="L138" i="15"/>
  <c r="L129" i="15"/>
  <c r="L127" i="15"/>
  <c r="L118" i="15"/>
  <c r="L110" i="15"/>
  <c r="L101" i="15"/>
  <c r="L92" i="15"/>
  <c r="L83" i="15"/>
  <c r="L74" i="15"/>
  <c r="L63" i="15"/>
  <c r="L54" i="15"/>
  <c r="L45" i="15"/>
  <c r="L37" i="15"/>
  <c r="L28" i="15"/>
  <c r="L121" i="15"/>
  <c r="L249" i="15"/>
  <c r="L232" i="15"/>
  <c r="L200" i="15"/>
  <c r="L246" i="15"/>
  <c r="L239" i="15"/>
  <c r="L229" i="15"/>
  <c r="L220" i="15"/>
  <c r="L202" i="15"/>
  <c r="L193" i="15"/>
  <c r="L191" i="15"/>
  <c r="L183" i="15"/>
  <c r="L174" i="15"/>
  <c r="L165" i="15"/>
  <c r="L156" i="15"/>
  <c r="L19" i="15"/>
  <c r="L237" i="15"/>
  <c r="L257" i="15"/>
  <c r="L173" i="15"/>
  <c r="L100" i="15"/>
  <c r="L27" i="15"/>
  <c r="L247" i="15"/>
  <c r="L57" i="15"/>
  <c r="L228" i="15"/>
  <c r="L164" i="15"/>
  <c r="L91" i="15"/>
  <c r="L18" i="15"/>
  <c r="L119" i="15"/>
  <c r="L55" i="15"/>
  <c r="L219" i="15"/>
  <c r="L155" i="15"/>
  <c r="L82" i="15"/>
  <c r="L46" i="15"/>
  <c r="L210" i="15"/>
  <c r="L146" i="15"/>
  <c r="L73" i="15"/>
  <c r="L256" i="15"/>
  <c r="L137" i="15"/>
  <c r="L201" i="15"/>
  <c r="L254" i="15"/>
  <c r="L245" i="15"/>
  <c r="L236" i="15"/>
  <c r="L227" i="15"/>
  <c r="L218" i="15"/>
  <c r="L209" i="15"/>
  <c r="L199" i="15"/>
  <c r="L190" i="15"/>
  <c r="L181" i="15"/>
  <c r="L172" i="15"/>
  <c r="L163" i="15"/>
  <c r="L154" i="15"/>
  <c r="L145" i="15"/>
  <c r="L135" i="15"/>
  <c r="L126" i="15"/>
  <c r="L117" i="15"/>
  <c r="L108" i="15"/>
  <c r="L99" i="15"/>
  <c r="L90" i="15"/>
  <c r="L81" i="15"/>
  <c r="L71" i="15"/>
  <c r="L62" i="15"/>
  <c r="L53" i="15"/>
  <c r="L44" i="15"/>
  <c r="L35" i="15"/>
  <c r="L26" i="15"/>
  <c r="L17" i="15"/>
  <c r="L253" i="15"/>
  <c r="L244" i="15"/>
  <c r="L235" i="15"/>
  <c r="L226" i="15"/>
  <c r="L217" i="15"/>
  <c r="L207" i="15"/>
  <c r="L198" i="15"/>
  <c r="L189" i="15"/>
  <c r="L180" i="15"/>
  <c r="L171" i="15"/>
  <c r="L162" i="15"/>
  <c r="L153" i="15"/>
  <c r="L143" i="15"/>
  <c r="L134" i="15"/>
  <c r="L125" i="15"/>
  <c r="L116" i="15"/>
  <c r="L107" i="15"/>
  <c r="L98" i="15"/>
  <c r="L89" i="15"/>
  <c r="L79" i="15"/>
  <c r="L70" i="15"/>
  <c r="L61" i="15"/>
  <c r="L52" i="15"/>
  <c r="L43" i="15"/>
  <c r="L34" i="15"/>
  <c r="L25" i="15"/>
  <c r="L252" i="15"/>
  <c r="L243" i="15"/>
  <c r="L234" i="15"/>
  <c r="L225" i="15"/>
  <c r="L215" i="15"/>
  <c r="L197" i="15"/>
  <c r="L188" i="15"/>
  <c r="L179" i="15"/>
  <c r="L170" i="15"/>
  <c r="L161" i="15"/>
  <c r="L151" i="15"/>
  <c r="L142" i="15"/>
  <c r="L133" i="15"/>
  <c r="L124" i="15"/>
  <c r="L115" i="15"/>
  <c r="L106" i="15"/>
  <c r="L97" i="15"/>
  <c r="L87" i="15"/>
  <c r="L78" i="15"/>
  <c r="L69" i="15"/>
  <c r="L60" i="15"/>
  <c r="L51" i="15"/>
  <c r="L42" i="15"/>
  <c r="L33" i="15"/>
  <c r="L23" i="15"/>
  <c r="L251" i="15"/>
  <c r="L242" i="15"/>
  <c r="L233" i="15"/>
  <c r="L223" i="15"/>
  <c r="L214" i="15"/>
  <c r="L205" i="15"/>
  <c r="L196" i="15"/>
  <c r="L187" i="15"/>
  <c r="L178" i="15"/>
  <c r="L169" i="15"/>
  <c r="L159" i="15"/>
  <c r="L150" i="15"/>
  <c r="L141" i="15"/>
  <c r="L132" i="15"/>
  <c r="L123" i="15"/>
  <c r="L114" i="15"/>
  <c r="L105" i="15"/>
  <c r="L95" i="15"/>
  <c r="L86" i="15"/>
  <c r="L77" i="15"/>
  <c r="L68" i="15"/>
  <c r="L59" i="15"/>
  <c r="L50" i="15"/>
  <c r="L41" i="15"/>
  <c r="L31" i="15"/>
  <c r="L22" i="15"/>
  <c r="L36" i="15"/>
  <c r="L250" i="15"/>
  <c r="L241" i="15"/>
  <c r="L231" i="15"/>
  <c r="L222" i="15"/>
  <c r="L213" i="15"/>
  <c r="L204" i="15"/>
  <c r="L195" i="15"/>
  <c r="L186" i="15"/>
  <c r="L177" i="15"/>
  <c r="L167" i="15"/>
  <c r="L158" i="15"/>
  <c r="L149" i="15"/>
  <c r="L140" i="15"/>
  <c r="L131" i="15"/>
  <c r="L122" i="15"/>
  <c r="L113" i="15"/>
  <c r="L103" i="15"/>
  <c r="L94" i="15"/>
  <c r="L85" i="15"/>
  <c r="L76" i="15"/>
  <c r="L67" i="15"/>
  <c r="L58" i="15"/>
  <c r="L49" i="15"/>
  <c r="L39" i="15"/>
  <c r="L30" i="15"/>
  <c r="L21" i="15"/>
  <c r="L230" i="15"/>
  <c r="L221" i="15"/>
  <c r="L212" i="15"/>
  <c r="L203" i="15"/>
  <c r="L194" i="15"/>
  <c r="L175" i="15"/>
  <c r="L166" i="15"/>
  <c r="L157" i="15"/>
  <c r="L148" i="15"/>
  <c r="L139" i="15"/>
  <c r="L130" i="15"/>
  <c r="L111" i="15"/>
  <c r="L102" i="15"/>
  <c r="L93" i="15"/>
  <c r="L84" i="15"/>
  <c r="L75" i="15"/>
  <c r="L66" i="15"/>
  <c r="L47" i="15"/>
  <c r="L29" i="15"/>
  <c r="L20" i="15"/>
  <c r="L240" i="15"/>
  <c r="L224" i="15"/>
  <c r="L216" i="15"/>
  <c r="L208" i="15"/>
  <c r="L192" i="15"/>
  <c r="L184" i="15"/>
  <c r="L176" i="15"/>
  <c r="L168" i="15"/>
  <c r="L160" i="15"/>
  <c r="L152" i="15"/>
  <c r="L144" i="15"/>
  <c r="L136" i="15"/>
  <c r="L128" i="15"/>
  <c r="L112" i="15"/>
  <c r="L104" i="15"/>
  <c r="L96" i="15"/>
  <c r="L88" i="15"/>
  <c r="L80" i="15"/>
  <c r="L72" i="15"/>
  <c r="L64" i="15"/>
  <c r="L16" i="15"/>
  <c r="L15" i="15"/>
  <c r="L248" i="15"/>
  <c r="L24" i="15"/>
  <c r="L238" i="15"/>
  <c r="L206" i="15"/>
  <c r="L38" i="15"/>
  <c r="L14" i="15"/>
  <c r="L13" i="15"/>
  <c r="L12" i="15"/>
  <c r="L11" i="15"/>
  <c r="L10" i="15"/>
  <c r="L256" i="12"/>
  <c r="L257" i="12"/>
  <c r="L256" i="2"/>
  <c r="L257" i="14"/>
  <c r="L256" i="14"/>
  <c r="L15" i="14"/>
  <c r="L14" i="14"/>
  <c r="L13" i="14"/>
  <c r="L12" i="14"/>
  <c r="L11" i="14"/>
  <c r="L10" i="14"/>
  <c r="L232" i="12"/>
  <c r="L200" i="12"/>
  <c r="L152" i="12"/>
  <c r="L104" i="12"/>
  <c r="L16" i="12"/>
  <c r="L15" i="12"/>
  <c r="L184" i="12"/>
  <c r="L136" i="12"/>
  <c r="L88" i="12"/>
  <c r="L24" i="12"/>
  <c r="L14" i="12"/>
  <c r="L224" i="12"/>
  <c r="L168" i="12"/>
  <c r="L128" i="12"/>
  <c r="L80" i="12"/>
  <c r="L32" i="12"/>
  <c r="L13" i="12"/>
  <c r="L240" i="12"/>
  <c r="L40" i="12"/>
  <c r="L12" i="12"/>
  <c r="L248" i="12"/>
  <c r="L208" i="12"/>
  <c r="L160" i="12"/>
  <c r="L112" i="12"/>
  <c r="L48" i="12"/>
  <c r="L11" i="12"/>
  <c r="L192" i="12"/>
  <c r="L144" i="12"/>
  <c r="L96" i="12"/>
  <c r="L56" i="12"/>
  <c r="L218" i="12"/>
  <c r="L178" i="12"/>
  <c r="L122" i="12"/>
  <c r="L74" i="12"/>
  <c r="L66" i="12"/>
  <c r="L10" i="12"/>
  <c r="L254" i="2"/>
  <c r="L246" i="2"/>
  <c r="L238" i="2"/>
  <c r="L230" i="2"/>
  <c r="L222" i="2"/>
  <c r="L214" i="2"/>
  <c r="L206" i="2"/>
  <c r="L198" i="2"/>
  <c r="L190" i="2"/>
  <c r="L182" i="2"/>
  <c r="L174" i="2"/>
  <c r="L166" i="2"/>
  <c r="L158" i="2"/>
  <c r="L150" i="2"/>
  <c r="L142" i="2"/>
  <c r="L134" i="2"/>
  <c r="L126" i="2"/>
  <c r="L118" i="2"/>
  <c r="L110" i="2"/>
  <c r="L102" i="2"/>
  <c r="L94" i="2"/>
  <c r="L86" i="2"/>
  <c r="L78" i="2"/>
  <c r="L70" i="2"/>
  <c r="L62" i="2"/>
  <c r="L54" i="2"/>
  <c r="L45" i="2"/>
  <c r="L37" i="2"/>
  <c r="L29" i="2"/>
  <c r="L21" i="2"/>
  <c r="L24" i="2"/>
  <c r="L253" i="2"/>
  <c r="L245" i="2"/>
  <c r="L237" i="2"/>
  <c r="L229" i="2"/>
  <c r="L221" i="2"/>
  <c r="L213" i="2"/>
  <c r="L205" i="2"/>
  <c r="L197" i="2"/>
  <c r="L189" i="2"/>
  <c r="L181" i="2"/>
  <c r="L173" i="2"/>
  <c r="L165" i="2"/>
  <c r="L157" i="2"/>
  <c r="L149" i="2"/>
  <c r="L141" i="2"/>
  <c r="L133" i="2"/>
  <c r="L125" i="2"/>
  <c r="L117" i="2"/>
  <c r="L109" i="2"/>
  <c r="L101" i="2"/>
  <c r="L93" i="2"/>
  <c r="L85" i="2"/>
  <c r="L77" i="2"/>
  <c r="L69" i="2"/>
  <c r="L61" i="2"/>
  <c r="L53" i="2"/>
  <c r="L252" i="2"/>
  <c r="L244" i="2"/>
  <c r="L236" i="2"/>
  <c r="L228" i="2"/>
  <c r="L220" i="2"/>
  <c r="L212" i="2"/>
  <c r="L204" i="2"/>
  <c r="L196" i="2"/>
  <c r="L188" i="2"/>
  <c r="L180" i="2"/>
  <c r="L172" i="2"/>
  <c r="L164" i="2"/>
  <c r="L156" i="2"/>
  <c r="L148" i="2"/>
  <c r="L140" i="2"/>
  <c r="L132" i="2"/>
  <c r="L124" i="2"/>
  <c r="L116" i="2"/>
  <c r="L108" i="2"/>
  <c r="L100" i="2"/>
  <c r="L92" i="2"/>
  <c r="L84" i="2"/>
  <c r="L76" i="2"/>
  <c r="L68" i="2"/>
  <c r="L60" i="2"/>
  <c r="L52" i="2"/>
  <c r="L44" i="2"/>
  <c r="L36" i="2"/>
  <c r="L28" i="2"/>
  <c r="L20" i="2"/>
  <c r="L251" i="2"/>
  <c r="L243" i="2"/>
  <c r="L235" i="2"/>
  <c r="L227" i="2"/>
  <c r="L219" i="2"/>
  <c r="L211" i="2"/>
  <c r="L203" i="2"/>
  <c r="L195" i="2"/>
  <c r="L187" i="2"/>
  <c r="L179" i="2"/>
  <c r="L171" i="2"/>
  <c r="L163" i="2"/>
  <c r="L155" i="2"/>
  <c r="L147" i="2"/>
  <c r="L139" i="2"/>
  <c r="L131" i="2"/>
  <c r="L123" i="2"/>
  <c r="L115" i="2"/>
  <c r="L107" i="2"/>
  <c r="L99" i="2"/>
  <c r="L91" i="2"/>
  <c r="L83" i="2"/>
  <c r="L75" i="2"/>
  <c r="L67" i="2"/>
  <c r="L59" i="2"/>
  <c r="L51" i="2"/>
  <c r="L43" i="2"/>
  <c r="L35" i="2"/>
  <c r="L27" i="2"/>
  <c r="L19" i="2"/>
  <c r="L250" i="2"/>
  <c r="L242" i="2"/>
  <c r="L234" i="2"/>
  <c r="L226" i="2"/>
  <c r="L218" i="2"/>
  <c r="L210" i="2"/>
  <c r="L202" i="2"/>
  <c r="L194" i="2"/>
  <c r="L186" i="2"/>
  <c r="L178" i="2"/>
  <c r="L170" i="2"/>
  <c r="L162" i="2"/>
  <c r="L154" i="2"/>
  <c r="L146" i="2"/>
  <c r="L138" i="2"/>
  <c r="L130" i="2"/>
  <c r="L122" i="2"/>
  <c r="L114" i="2"/>
  <c r="L106" i="2"/>
  <c r="L98" i="2"/>
  <c r="L90" i="2"/>
  <c r="L82" i="2"/>
  <c r="L74" i="2"/>
  <c r="L66" i="2"/>
  <c r="L58" i="2"/>
  <c r="L50" i="2"/>
  <c r="L42" i="2"/>
  <c r="L34" i="2"/>
  <c r="L26" i="2"/>
  <c r="L18" i="2"/>
  <c r="L249" i="2"/>
  <c r="L241" i="2"/>
  <c r="L233" i="2"/>
  <c r="L225" i="2"/>
  <c r="L217" i="2"/>
  <c r="L209" i="2"/>
  <c r="L201" i="2"/>
  <c r="L193" i="2"/>
  <c r="L185" i="2"/>
  <c r="L177" i="2"/>
  <c r="L169" i="2"/>
  <c r="L161" i="2"/>
  <c r="L153" i="2"/>
  <c r="L145" i="2"/>
  <c r="L137" i="2"/>
  <c r="L129" i="2"/>
  <c r="L121" i="2"/>
  <c r="L113" i="2"/>
  <c r="L105" i="2"/>
  <c r="L97" i="2"/>
  <c r="L89" i="2"/>
  <c r="L81" i="2"/>
  <c r="L73" i="2"/>
  <c r="L65" i="2"/>
  <c r="L57" i="2"/>
  <c r="L49" i="2"/>
  <c r="L41" i="2"/>
  <c r="L33" i="2"/>
  <c r="L25" i="2"/>
  <c r="L17" i="2"/>
  <c r="L247" i="2"/>
  <c r="L239" i="2"/>
  <c r="L231" i="2"/>
  <c r="L223" i="2"/>
  <c r="L215" i="2"/>
  <c r="L207" i="2"/>
  <c r="L199" i="2"/>
  <c r="L191" i="2"/>
  <c r="L183" i="2"/>
  <c r="L175" i="2"/>
  <c r="L167" i="2"/>
  <c r="L159" i="2"/>
  <c r="L151" i="2"/>
  <c r="L143" i="2"/>
  <c r="L135" i="2"/>
  <c r="L127" i="2"/>
  <c r="L119" i="2"/>
  <c r="L111" i="2"/>
  <c r="L103" i="2"/>
  <c r="L95" i="2"/>
  <c r="L87" i="2"/>
  <c r="L79" i="2"/>
  <c r="L71" i="2"/>
  <c r="L63" i="2"/>
  <c r="L55" i="2"/>
  <c r="L47" i="2"/>
  <c r="L39" i="2"/>
  <c r="L31" i="2"/>
  <c r="L23" i="2"/>
  <c r="L9" i="2"/>
  <c r="L248" i="2"/>
  <c r="L240" i="2"/>
  <c r="L232" i="2"/>
  <c r="L224" i="2"/>
  <c r="L216" i="2"/>
  <c r="L208" i="2"/>
  <c r="L200" i="2"/>
  <c r="L184" i="2"/>
  <c r="L176" i="2"/>
  <c r="L168" i="2"/>
  <c r="L144" i="2"/>
  <c r="L136" i="2"/>
  <c r="L128" i="2"/>
  <c r="L120" i="2"/>
  <c r="L112" i="2"/>
  <c r="L104" i="2"/>
  <c r="L96" i="2"/>
  <c r="L88" i="2"/>
  <c r="L80" i="2"/>
  <c r="L72" i="2"/>
  <c r="L64" i="2"/>
  <c r="L56" i="2"/>
  <c r="L48" i="2"/>
  <c r="L40" i="2"/>
  <c r="L32" i="2"/>
  <c r="L16" i="2"/>
  <c r="L15" i="2"/>
  <c r="L46" i="2"/>
  <c r="L38" i="2"/>
  <c r="L30" i="2"/>
  <c r="L22" i="2"/>
  <c r="L14" i="2"/>
  <c r="L152" i="2"/>
  <c r="L13" i="2"/>
  <c r="L12" i="2"/>
  <c r="L11" i="2"/>
  <c r="L192" i="2"/>
  <c r="L10" i="2"/>
  <c r="L160" i="2"/>
  <c r="H9" i="15"/>
  <c r="I9" i="15"/>
  <c r="J9" i="15"/>
  <c r="K9" i="15"/>
  <c r="H10" i="15"/>
  <c r="I10" i="15"/>
  <c r="J10" i="15"/>
  <c r="K10" i="15"/>
  <c r="H11" i="15"/>
  <c r="I11" i="15"/>
  <c r="J11" i="15"/>
  <c r="K11" i="15"/>
  <c r="H12" i="15"/>
  <c r="I12" i="15"/>
  <c r="J12" i="15"/>
  <c r="K12" i="15"/>
  <c r="H13" i="15"/>
  <c r="I13" i="15"/>
  <c r="J13" i="15"/>
  <c r="K13" i="15"/>
  <c r="H14" i="15"/>
  <c r="I14" i="15"/>
  <c r="J14" i="15"/>
  <c r="K14" i="15"/>
  <c r="H15" i="15"/>
  <c r="I15" i="15"/>
  <c r="J15" i="15"/>
  <c r="K15" i="15"/>
  <c r="H16" i="15"/>
  <c r="I16" i="15"/>
  <c r="J16" i="15"/>
  <c r="K16" i="15"/>
  <c r="H17" i="15"/>
  <c r="I17" i="15"/>
  <c r="J17" i="15"/>
  <c r="K17" i="15"/>
  <c r="H18" i="15"/>
  <c r="I18" i="15"/>
  <c r="J18" i="15"/>
  <c r="K18" i="15"/>
  <c r="H19" i="15"/>
  <c r="I19" i="15"/>
  <c r="J19" i="15"/>
  <c r="K19" i="15"/>
  <c r="H20" i="15"/>
  <c r="I20" i="15"/>
  <c r="J20" i="15"/>
  <c r="K20" i="15"/>
  <c r="H21" i="15"/>
  <c r="I21" i="15"/>
  <c r="J21" i="15"/>
  <c r="K21" i="15"/>
  <c r="H22" i="15"/>
  <c r="I22" i="15"/>
  <c r="J22" i="15"/>
  <c r="K22" i="15"/>
  <c r="H23" i="15"/>
  <c r="I23" i="15"/>
  <c r="J23" i="15"/>
  <c r="K23" i="15"/>
  <c r="H24" i="15"/>
  <c r="I24" i="15"/>
  <c r="J24" i="15"/>
  <c r="K24" i="15"/>
  <c r="H25" i="15"/>
  <c r="I25" i="15"/>
  <c r="J25" i="15"/>
  <c r="K25" i="15"/>
  <c r="H26" i="15"/>
  <c r="I26" i="15"/>
  <c r="J26" i="15"/>
  <c r="K26" i="15"/>
  <c r="H27" i="15"/>
  <c r="I27" i="15"/>
  <c r="J27" i="15"/>
  <c r="K27" i="15"/>
  <c r="H28" i="15"/>
  <c r="I28" i="15"/>
  <c r="J28" i="15"/>
  <c r="K28" i="15"/>
  <c r="H29" i="15"/>
  <c r="I29" i="15"/>
  <c r="J29" i="15"/>
  <c r="K29" i="15"/>
  <c r="H30" i="15"/>
  <c r="I30" i="15"/>
  <c r="J30" i="15"/>
  <c r="K30" i="15"/>
  <c r="H31" i="15"/>
  <c r="I31" i="15"/>
  <c r="J31" i="15"/>
  <c r="K31" i="15"/>
  <c r="H32" i="15"/>
  <c r="I32" i="15"/>
  <c r="J32" i="15"/>
  <c r="K32" i="15"/>
  <c r="H33" i="15"/>
  <c r="I33" i="15"/>
  <c r="J33" i="15"/>
  <c r="K33" i="15"/>
  <c r="H34" i="15"/>
  <c r="I34" i="15"/>
  <c r="J34" i="15"/>
  <c r="K34" i="15"/>
  <c r="H35" i="15"/>
  <c r="I35" i="15"/>
  <c r="J35" i="15"/>
  <c r="K35" i="15"/>
  <c r="H36" i="15"/>
  <c r="I36" i="15"/>
  <c r="J36" i="15"/>
  <c r="K36" i="15"/>
  <c r="H37" i="15"/>
  <c r="I37" i="15"/>
  <c r="J37" i="15"/>
  <c r="K37" i="15"/>
  <c r="H38" i="15"/>
  <c r="I38" i="15"/>
  <c r="J38" i="15"/>
  <c r="K38" i="15"/>
  <c r="H39" i="15"/>
  <c r="I39" i="15"/>
  <c r="J39" i="15"/>
  <c r="K39" i="15"/>
  <c r="H40" i="15"/>
  <c r="I40" i="15"/>
  <c r="J40" i="15"/>
  <c r="K40" i="15"/>
  <c r="H41" i="15"/>
  <c r="I41" i="15"/>
  <c r="J41" i="15"/>
  <c r="K41" i="15"/>
  <c r="H42" i="15"/>
  <c r="I42" i="15"/>
  <c r="J42" i="15"/>
  <c r="K42" i="15"/>
  <c r="H43" i="15"/>
  <c r="I43" i="15"/>
  <c r="J43" i="15"/>
  <c r="K43" i="15"/>
  <c r="H44" i="15"/>
  <c r="I44" i="15"/>
  <c r="J44" i="15"/>
  <c r="K44" i="15"/>
  <c r="H45" i="15"/>
  <c r="I45" i="15"/>
  <c r="J45" i="15"/>
  <c r="K45" i="15"/>
  <c r="H46" i="15"/>
  <c r="I46" i="15"/>
  <c r="J46" i="15"/>
  <c r="K46" i="15"/>
  <c r="H47" i="15"/>
  <c r="I47" i="15"/>
  <c r="J47" i="15"/>
  <c r="K47" i="15"/>
  <c r="H48" i="15"/>
  <c r="I48" i="15"/>
  <c r="J48" i="15"/>
  <c r="K48" i="15"/>
  <c r="H49" i="15"/>
  <c r="I49" i="15"/>
  <c r="J49" i="15"/>
  <c r="K49" i="15"/>
  <c r="H50" i="15"/>
  <c r="I50" i="15"/>
  <c r="J50" i="15"/>
  <c r="K50" i="15"/>
  <c r="H51" i="15"/>
  <c r="I51" i="15"/>
  <c r="J51" i="15"/>
  <c r="K51" i="15"/>
  <c r="H52" i="15"/>
  <c r="I52" i="15"/>
  <c r="J52" i="15"/>
  <c r="K52" i="15"/>
  <c r="H53" i="15"/>
  <c r="I53" i="15"/>
  <c r="J53" i="15"/>
  <c r="K53" i="15"/>
  <c r="H54" i="15"/>
  <c r="I54" i="15"/>
  <c r="J54" i="15"/>
  <c r="K54" i="15"/>
  <c r="H55" i="15"/>
  <c r="I55" i="15"/>
  <c r="J55" i="15"/>
  <c r="K55" i="15"/>
  <c r="H56" i="15"/>
  <c r="I56" i="15"/>
  <c r="J56" i="15"/>
  <c r="K56" i="15"/>
  <c r="H57" i="15"/>
  <c r="I57" i="15"/>
  <c r="J57" i="15"/>
  <c r="K57" i="15"/>
  <c r="H58" i="15"/>
  <c r="I58" i="15"/>
  <c r="J58" i="15"/>
  <c r="K58" i="15"/>
  <c r="H59" i="15"/>
  <c r="I59" i="15"/>
  <c r="J59" i="15"/>
  <c r="K59" i="15"/>
  <c r="H60" i="15"/>
  <c r="I60" i="15"/>
  <c r="J60" i="15"/>
  <c r="K60" i="15"/>
  <c r="H61" i="15"/>
  <c r="I61" i="15"/>
  <c r="J61" i="15"/>
  <c r="K61" i="15"/>
  <c r="H62" i="15"/>
  <c r="I62" i="15"/>
  <c r="J62" i="15"/>
  <c r="K62" i="15"/>
  <c r="H63" i="15"/>
  <c r="I63" i="15"/>
  <c r="J63" i="15"/>
  <c r="K63" i="15"/>
  <c r="H64" i="15"/>
  <c r="I64" i="15"/>
  <c r="J64" i="15"/>
  <c r="K64" i="15"/>
  <c r="H65" i="15"/>
  <c r="I65" i="15"/>
  <c r="J65" i="15"/>
  <c r="K65" i="15"/>
  <c r="H66" i="15"/>
  <c r="I66" i="15"/>
  <c r="J66" i="15"/>
  <c r="K66" i="15"/>
  <c r="H67" i="15"/>
  <c r="I67" i="15"/>
  <c r="J67" i="15"/>
  <c r="K67" i="15"/>
  <c r="H68" i="15"/>
  <c r="I68" i="15"/>
  <c r="J68" i="15"/>
  <c r="K68" i="15"/>
  <c r="H69" i="15"/>
  <c r="I69" i="15"/>
  <c r="J69" i="15"/>
  <c r="K69" i="15"/>
  <c r="H70" i="15"/>
  <c r="I70" i="15"/>
  <c r="J70" i="15"/>
  <c r="K70" i="15"/>
  <c r="H71" i="15"/>
  <c r="I71" i="15"/>
  <c r="J71" i="15"/>
  <c r="K71" i="15"/>
  <c r="H72" i="15"/>
  <c r="I72" i="15"/>
  <c r="J72" i="15"/>
  <c r="K72" i="15"/>
  <c r="H73" i="15"/>
  <c r="I73" i="15"/>
  <c r="J73" i="15"/>
  <c r="K73" i="15"/>
  <c r="H74" i="15"/>
  <c r="I74" i="15"/>
  <c r="J74" i="15"/>
  <c r="K74" i="15"/>
  <c r="H75" i="15"/>
  <c r="I75" i="15"/>
  <c r="J75" i="15"/>
  <c r="K75" i="15"/>
  <c r="H76" i="15"/>
  <c r="I76" i="15"/>
  <c r="J76" i="15"/>
  <c r="K76" i="15"/>
  <c r="H77" i="15"/>
  <c r="I77" i="15"/>
  <c r="J77" i="15"/>
  <c r="K77" i="15"/>
  <c r="H78" i="15"/>
  <c r="I78" i="15"/>
  <c r="J78" i="15"/>
  <c r="K78" i="15"/>
  <c r="H79" i="15"/>
  <c r="I79" i="15"/>
  <c r="J79" i="15"/>
  <c r="K79" i="15"/>
  <c r="H80" i="15"/>
  <c r="I80" i="15"/>
  <c r="J80" i="15"/>
  <c r="K80" i="15"/>
  <c r="H81" i="15"/>
  <c r="I81" i="15"/>
  <c r="J81" i="15"/>
  <c r="K81" i="15"/>
  <c r="H82" i="15"/>
  <c r="I82" i="15"/>
  <c r="J82" i="15"/>
  <c r="K82" i="15"/>
  <c r="H83" i="15"/>
  <c r="I83" i="15"/>
  <c r="J83" i="15"/>
  <c r="K83" i="15"/>
  <c r="H84" i="15"/>
  <c r="I84" i="15"/>
  <c r="J84" i="15"/>
  <c r="K84" i="15"/>
  <c r="H85" i="15"/>
  <c r="I85" i="15"/>
  <c r="J85" i="15"/>
  <c r="K85" i="15"/>
  <c r="H86" i="15"/>
  <c r="I86" i="15"/>
  <c r="J86" i="15"/>
  <c r="K86" i="15"/>
  <c r="H87" i="15"/>
  <c r="I87" i="15"/>
  <c r="J87" i="15"/>
  <c r="K87" i="15"/>
  <c r="H88" i="15"/>
  <c r="I88" i="15"/>
  <c r="J88" i="15"/>
  <c r="K88" i="15"/>
  <c r="H89" i="15"/>
  <c r="I89" i="15"/>
  <c r="J89" i="15"/>
  <c r="K89" i="15"/>
  <c r="H90" i="15"/>
  <c r="I90" i="15"/>
  <c r="J90" i="15"/>
  <c r="K90" i="15"/>
  <c r="H91" i="15"/>
  <c r="I91" i="15"/>
  <c r="J91" i="15"/>
  <c r="K91" i="15"/>
  <c r="H92" i="15"/>
  <c r="I92" i="15"/>
  <c r="J92" i="15"/>
  <c r="K92" i="15"/>
  <c r="H93" i="15"/>
  <c r="I93" i="15"/>
  <c r="J93" i="15"/>
  <c r="K93" i="15"/>
  <c r="H94" i="15"/>
  <c r="I94" i="15"/>
  <c r="J94" i="15"/>
  <c r="K94" i="15"/>
  <c r="H95" i="15"/>
  <c r="I95" i="15"/>
  <c r="J95" i="15"/>
  <c r="K95" i="15"/>
  <c r="H96" i="15"/>
  <c r="I96" i="15"/>
  <c r="J96" i="15"/>
  <c r="K96" i="15"/>
  <c r="H97" i="15"/>
  <c r="I97" i="15"/>
  <c r="J97" i="15"/>
  <c r="K97" i="15"/>
  <c r="H98" i="15"/>
  <c r="I98" i="15"/>
  <c r="J98" i="15"/>
  <c r="K98" i="15"/>
  <c r="H99" i="15"/>
  <c r="I99" i="15"/>
  <c r="J99" i="15"/>
  <c r="K99" i="15"/>
  <c r="H100" i="15"/>
  <c r="I100" i="15"/>
  <c r="J100" i="15"/>
  <c r="K100" i="15"/>
  <c r="H101" i="15"/>
  <c r="I101" i="15"/>
  <c r="J101" i="15"/>
  <c r="K101" i="15"/>
  <c r="H102" i="15"/>
  <c r="I102" i="15"/>
  <c r="J102" i="15"/>
  <c r="K102" i="15"/>
  <c r="H103" i="15"/>
  <c r="I103" i="15"/>
  <c r="J103" i="15"/>
  <c r="K103" i="15"/>
  <c r="H104" i="15"/>
  <c r="I104" i="15"/>
  <c r="J104" i="15"/>
  <c r="K104" i="15"/>
  <c r="H105" i="15"/>
  <c r="I105" i="15"/>
  <c r="J105" i="15"/>
  <c r="K105" i="15"/>
  <c r="H106" i="15"/>
  <c r="I106" i="15"/>
  <c r="J106" i="15"/>
  <c r="K106" i="15"/>
  <c r="H107" i="15"/>
  <c r="I107" i="15"/>
  <c r="J107" i="15"/>
  <c r="K107" i="15"/>
  <c r="H108" i="15"/>
  <c r="I108" i="15"/>
  <c r="J108" i="15"/>
  <c r="K108" i="15"/>
  <c r="H109" i="15"/>
  <c r="I109" i="15"/>
  <c r="J109" i="15"/>
  <c r="K109" i="15"/>
  <c r="H110" i="15"/>
  <c r="I110" i="15"/>
  <c r="J110" i="15"/>
  <c r="K110" i="15"/>
  <c r="H111" i="15"/>
  <c r="I111" i="15"/>
  <c r="J111" i="15"/>
  <c r="K111" i="15"/>
  <c r="H112" i="15"/>
  <c r="I112" i="15"/>
  <c r="J112" i="15"/>
  <c r="K112" i="15"/>
  <c r="H113" i="15"/>
  <c r="I113" i="15"/>
  <c r="J113" i="15"/>
  <c r="K113" i="15"/>
  <c r="H114" i="15"/>
  <c r="I114" i="15"/>
  <c r="J114" i="15"/>
  <c r="K114" i="15"/>
  <c r="H115" i="15"/>
  <c r="I115" i="15"/>
  <c r="J115" i="15"/>
  <c r="K115" i="15"/>
  <c r="H116" i="15"/>
  <c r="I116" i="15"/>
  <c r="J116" i="15"/>
  <c r="K116" i="15"/>
  <c r="H117" i="15"/>
  <c r="I117" i="15"/>
  <c r="J117" i="15"/>
  <c r="K117" i="15"/>
  <c r="H118" i="15"/>
  <c r="I118" i="15"/>
  <c r="J118" i="15"/>
  <c r="K118" i="15"/>
  <c r="H119" i="15"/>
  <c r="I119" i="15"/>
  <c r="J119" i="15"/>
  <c r="K119" i="15"/>
  <c r="H120" i="15"/>
  <c r="I120" i="15"/>
  <c r="J120" i="15"/>
  <c r="K120" i="15"/>
  <c r="H121" i="15"/>
  <c r="I121" i="15"/>
  <c r="J121" i="15"/>
  <c r="K121" i="15"/>
  <c r="H122" i="15"/>
  <c r="I122" i="15"/>
  <c r="J122" i="15"/>
  <c r="K122" i="15"/>
  <c r="H123" i="15"/>
  <c r="I123" i="15"/>
  <c r="J123" i="15"/>
  <c r="K123" i="15"/>
  <c r="H124" i="15"/>
  <c r="I124" i="15"/>
  <c r="J124" i="15"/>
  <c r="K124" i="15"/>
  <c r="H125" i="15"/>
  <c r="I125" i="15"/>
  <c r="J125" i="15"/>
  <c r="K125" i="15"/>
  <c r="H126" i="15"/>
  <c r="I126" i="15"/>
  <c r="J126" i="15"/>
  <c r="K126" i="15"/>
  <c r="H127" i="15"/>
  <c r="I127" i="15"/>
  <c r="J127" i="15"/>
  <c r="K127" i="15"/>
  <c r="H128" i="15"/>
  <c r="I128" i="15"/>
  <c r="J128" i="15"/>
  <c r="K128" i="15"/>
  <c r="H129" i="15"/>
  <c r="I129" i="15"/>
  <c r="J129" i="15"/>
  <c r="K129" i="15"/>
  <c r="H130" i="15"/>
  <c r="I130" i="15"/>
  <c r="J130" i="15"/>
  <c r="K130" i="15"/>
  <c r="H131" i="15"/>
  <c r="I131" i="15"/>
  <c r="J131" i="15"/>
  <c r="K131" i="15"/>
  <c r="H132" i="15"/>
  <c r="I132" i="15"/>
  <c r="J132" i="15"/>
  <c r="K132" i="15"/>
  <c r="H133" i="15"/>
  <c r="I133" i="15"/>
  <c r="J133" i="15"/>
  <c r="K133" i="15"/>
  <c r="H134" i="15"/>
  <c r="I134" i="15"/>
  <c r="J134" i="15"/>
  <c r="K134" i="15"/>
  <c r="H135" i="15"/>
  <c r="I135" i="15"/>
  <c r="J135" i="15"/>
  <c r="K135" i="15"/>
  <c r="H136" i="15"/>
  <c r="I136" i="15"/>
  <c r="J136" i="15"/>
  <c r="K136" i="15"/>
  <c r="H137" i="15"/>
  <c r="I137" i="15"/>
  <c r="J137" i="15"/>
  <c r="K137" i="15"/>
  <c r="H138" i="15"/>
  <c r="I138" i="15"/>
  <c r="J138" i="15"/>
  <c r="K138" i="15"/>
  <c r="H139" i="15"/>
  <c r="I139" i="15"/>
  <c r="J139" i="15"/>
  <c r="K139" i="15"/>
  <c r="H140" i="15"/>
  <c r="I140" i="15"/>
  <c r="J140" i="15"/>
  <c r="K140" i="15"/>
  <c r="H141" i="15"/>
  <c r="I141" i="15"/>
  <c r="J141" i="15"/>
  <c r="K141" i="15"/>
  <c r="H142" i="15"/>
  <c r="I142" i="15"/>
  <c r="J142" i="15"/>
  <c r="K142" i="15"/>
  <c r="H143" i="15"/>
  <c r="I143" i="15"/>
  <c r="J143" i="15"/>
  <c r="K143" i="15"/>
  <c r="H144" i="15"/>
  <c r="I144" i="15"/>
  <c r="J144" i="15"/>
  <c r="K144" i="15"/>
  <c r="H145" i="15"/>
  <c r="I145" i="15"/>
  <c r="J145" i="15"/>
  <c r="K145" i="15"/>
  <c r="H146" i="15"/>
  <c r="I146" i="15"/>
  <c r="J146" i="15"/>
  <c r="K146" i="15"/>
  <c r="H147" i="15"/>
  <c r="I147" i="15"/>
  <c r="J147" i="15"/>
  <c r="K147" i="15"/>
  <c r="H148" i="15"/>
  <c r="I148" i="15"/>
  <c r="J148" i="15"/>
  <c r="K148" i="15"/>
  <c r="H149" i="15"/>
  <c r="I149" i="15"/>
  <c r="J149" i="15"/>
  <c r="K149" i="15"/>
  <c r="H150" i="15"/>
  <c r="I150" i="15"/>
  <c r="J150" i="15"/>
  <c r="K150" i="15"/>
  <c r="H151" i="15"/>
  <c r="I151" i="15"/>
  <c r="J151" i="15"/>
  <c r="K151" i="15"/>
  <c r="H152" i="15"/>
  <c r="I152" i="15"/>
  <c r="J152" i="15"/>
  <c r="K152" i="15"/>
  <c r="H153" i="15"/>
  <c r="I153" i="15"/>
  <c r="J153" i="15"/>
  <c r="K153" i="15"/>
  <c r="H154" i="15"/>
  <c r="I154" i="15"/>
  <c r="J154" i="15"/>
  <c r="K154" i="15"/>
  <c r="H155" i="15"/>
  <c r="I155" i="15"/>
  <c r="J155" i="15"/>
  <c r="K155" i="15"/>
  <c r="H156" i="15"/>
  <c r="I156" i="15"/>
  <c r="J156" i="15"/>
  <c r="K156" i="15"/>
  <c r="H157" i="15"/>
  <c r="I157" i="15"/>
  <c r="J157" i="15"/>
  <c r="K157" i="15"/>
  <c r="H158" i="15"/>
  <c r="I158" i="15"/>
  <c r="J158" i="15"/>
  <c r="K158" i="15"/>
  <c r="H159" i="15"/>
  <c r="I159" i="15"/>
  <c r="J159" i="15"/>
  <c r="K159" i="15"/>
  <c r="H160" i="15"/>
  <c r="I160" i="15"/>
  <c r="J160" i="15"/>
  <c r="K160" i="15"/>
  <c r="H161" i="15"/>
  <c r="I161" i="15"/>
  <c r="J161" i="15"/>
  <c r="K161" i="15"/>
  <c r="H162" i="15"/>
  <c r="I162" i="15"/>
  <c r="J162" i="15"/>
  <c r="K162" i="15"/>
  <c r="H163" i="15"/>
  <c r="I163" i="15"/>
  <c r="J163" i="15"/>
  <c r="K163" i="15"/>
  <c r="H164" i="15"/>
  <c r="I164" i="15"/>
  <c r="J164" i="15"/>
  <c r="K164" i="15"/>
  <c r="H165" i="15"/>
  <c r="I165" i="15"/>
  <c r="J165" i="15"/>
  <c r="K165" i="15"/>
  <c r="H166" i="15"/>
  <c r="I166" i="15"/>
  <c r="J166" i="15"/>
  <c r="K166" i="15"/>
  <c r="H167" i="15"/>
  <c r="I167" i="15"/>
  <c r="J167" i="15"/>
  <c r="K167" i="15"/>
  <c r="H168" i="15"/>
  <c r="I168" i="15"/>
  <c r="J168" i="15"/>
  <c r="K168" i="15"/>
  <c r="H169" i="15"/>
  <c r="I169" i="15"/>
  <c r="J169" i="15"/>
  <c r="K169" i="15"/>
  <c r="H170" i="15"/>
  <c r="I170" i="15"/>
  <c r="J170" i="15"/>
  <c r="K170" i="15"/>
  <c r="H171" i="15"/>
  <c r="I171" i="15"/>
  <c r="J171" i="15"/>
  <c r="K171" i="15"/>
  <c r="H172" i="15"/>
  <c r="I172" i="15"/>
  <c r="J172" i="15"/>
  <c r="K172" i="15"/>
  <c r="H173" i="15"/>
  <c r="I173" i="15"/>
  <c r="J173" i="15"/>
  <c r="K173" i="15"/>
  <c r="H174" i="15"/>
  <c r="I174" i="15"/>
  <c r="J174" i="15"/>
  <c r="K174" i="15"/>
  <c r="H175" i="15"/>
  <c r="I175" i="15"/>
  <c r="J175" i="15"/>
  <c r="K175" i="15"/>
  <c r="H176" i="15"/>
  <c r="I176" i="15"/>
  <c r="J176" i="15"/>
  <c r="K176" i="15"/>
  <c r="H177" i="15"/>
  <c r="I177" i="15"/>
  <c r="J177" i="15"/>
  <c r="K177" i="15"/>
  <c r="H178" i="15"/>
  <c r="I178" i="15"/>
  <c r="J178" i="15"/>
  <c r="K178" i="15"/>
  <c r="H179" i="15"/>
  <c r="I179" i="15"/>
  <c r="J179" i="15"/>
  <c r="K179" i="15"/>
  <c r="H180" i="15"/>
  <c r="I180" i="15"/>
  <c r="J180" i="15"/>
  <c r="K180" i="15"/>
  <c r="H181" i="15"/>
  <c r="I181" i="15"/>
  <c r="J181" i="15"/>
  <c r="K181" i="15"/>
  <c r="H182" i="15"/>
  <c r="I182" i="15"/>
  <c r="J182" i="15"/>
  <c r="K182" i="15"/>
  <c r="H183" i="15"/>
  <c r="I183" i="15"/>
  <c r="J183" i="15"/>
  <c r="K183" i="15"/>
  <c r="H184" i="15"/>
  <c r="I184" i="15"/>
  <c r="J184" i="15"/>
  <c r="K184" i="15"/>
  <c r="H185" i="15"/>
  <c r="I185" i="15"/>
  <c r="J185" i="15"/>
  <c r="K185" i="15"/>
  <c r="H186" i="15"/>
  <c r="I186" i="15"/>
  <c r="J186" i="15"/>
  <c r="K186" i="15"/>
  <c r="H187" i="15"/>
  <c r="I187" i="15"/>
  <c r="J187" i="15"/>
  <c r="K187" i="15"/>
  <c r="H188" i="15"/>
  <c r="I188" i="15"/>
  <c r="J188" i="15"/>
  <c r="K188" i="15"/>
  <c r="H189" i="15"/>
  <c r="I189" i="15"/>
  <c r="J189" i="15"/>
  <c r="K189" i="15"/>
  <c r="H190" i="15"/>
  <c r="I190" i="15"/>
  <c r="J190" i="15"/>
  <c r="K190" i="15"/>
  <c r="H191" i="15"/>
  <c r="I191" i="15"/>
  <c r="J191" i="15"/>
  <c r="K191" i="15"/>
  <c r="H192" i="15"/>
  <c r="I192" i="15"/>
  <c r="J192" i="15"/>
  <c r="K192" i="15"/>
  <c r="H193" i="15"/>
  <c r="I193" i="15"/>
  <c r="J193" i="15"/>
  <c r="K193" i="15"/>
  <c r="H194" i="15"/>
  <c r="I194" i="15"/>
  <c r="J194" i="15"/>
  <c r="K194" i="15"/>
  <c r="H195" i="15"/>
  <c r="I195" i="15"/>
  <c r="J195" i="15"/>
  <c r="K195" i="15"/>
  <c r="H196" i="15"/>
  <c r="I196" i="15"/>
  <c r="J196" i="15"/>
  <c r="K196" i="15"/>
  <c r="H197" i="15"/>
  <c r="I197" i="15"/>
  <c r="J197" i="15"/>
  <c r="K197" i="15"/>
  <c r="H198" i="15"/>
  <c r="I198" i="15"/>
  <c r="J198" i="15"/>
  <c r="K198" i="15"/>
  <c r="H199" i="15"/>
  <c r="I199" i="15"/>
  <c r="J199" i="15"/>
  <c r="K199" i="15"/>
  <c r="H200" i="15"/>
  <c r="I200" i="15"/>
  <c r="J200" i="15"/>
  <c r="K200" i="15"/>
  <c r="H201" i="15"/>
  <c r="I201" i="15"/>
  <c r="J201" i="15"/>
  <c r="K201" i="15"/>
  <c r="H202" i="15"/>
  <c r="I202" i="15"/>
  <c r="J202" i="15"/>
  <c r="K202" i="15"/>
  <c r="H203" i="15"/>
  <c r="I203" i="15"/>
  <c r="J203" i="15"/>
  <c r="K203" i="15"/>
  <c r="H204" i="15"/>
  <c r="I204" i="15"/>
  <c r="J204" i="15"/>
  <c r="K204" i="15"/>
  <c r="H205" i="15"/>
  <c r="I205" i="15"/>
  <c r="J205" i="15"/>
  <c r="K205" i="15"/>
  <c r="H206" i="15"/>
  <c r="I206" i="15"/>
  <c r="J206" i="15"/>
  <c r="K206" i="15"/>
  <c r="H207" i="15"/>
  <c r="I207" i="15"/>
  <c r="J207" i="15"/>
  <c r="K207" i="15"/>
  <c r="H208" i="15"/>
  <c r="I208" i="15"/>
  <c r="J208" i="15"/>
  <c r="K208" i="15"/>
  <c r="H209" i="15"/>
  <c r="I209" i="15"/>
  <c r="J209" i="15"/>
  <c r="K209" i="15"/>
  <c r="H210" i="15"/>
  <c r="I210" i="15"/>
  <c r="J210" i="15"/>
  <c r="K210" i="15"/>
  <c r="H211" i="15"/>
  <c r="I211" i="15"/>
  <c r="J211" i="15"/>
  <c r="K211" i="15"/>
  <c r="H212" i="15"/>
  <c r="I212" i="15"/>
  <c r="J212" i="15"/>
  <c r="K212" i="15"/>
  <c r="H213" i="15"/>
  <c r="I213" i="15"/>
  <c r="J213" i="15"/>
  <c r="K213" i="15"/>
  <c r="H214" i="15"/>
  <c r="I214" i="15"/>
  <c r="J214" i="15"/>
  <c r="K214" i="15"/>
  <c r="H215" i="15"/>
  <c r="I215" i="15"/>
  <c r="J215" i="15"/>
  <c r="K215" i="15"/>
  <c r="H216" i="15"/>
  <c r="I216" i="15"/>
  <c r="J216" i="15"/>
  <c r="K216" i="15"/>
  <c r="H217" i="15"/>
  <c r="I217" i="15"/>
  <c r="J217" i="15"/>
  <c r="K217" i="15"/>
  <c r="H218" i="15"/>
  <c r="I218" i="15"/>
  <c r="J218" i="15"/>
  <c r="K218" i="15"/>
  <c r="H219" i="15"/>
  <c r="I219" i="15"/>
  <c r="J219" i="15"/>
  <c r="K219" i="15"/>
  <c r="H220" i="15"/>
  <c r="I220" i="15"/>
  <c r="J220" i="15"/>
  <c r="K220" i="15"/>
  <c r="H221" i="15"/>
  <c r="I221" i="15"/>
  <c r="J221" i="15"/>
  <c r="K221" i="15"/>
  <c r="H222" i="15"/>
  <c r="I222" i="15"/>
  <c r="J222" i="15"/>
  <c r="K222" i="15"/>
  <c r="H223" i="15"/>
  <c r="I223" i="15"/>
  <c r="J223" i="15"/>
  <c r="K223" i="15"/>
  <c r="H224" i="15"/>
  <c r="I224" i="15"/>
  <c r="J224" i="15"/>
  <c r="K224" i="15"/>
  <c r="H225" i="15"/>
  <c r="I225" i="15"/>
  <c r="J225" i="15"/>
  <c r="K225" i="15"/>
  <c r="H226" i="15"/>
  <c r="I226" i="15"/>
  <c r="J226" i="15"/>
  <c r="K226" i="15"/>
  <c r="H227" i="15"/>
  <c r="I227" i="15"/>
  <c r="J227" i="15"/>
  <c r="K227" i="15"/>
  <c r="H228" i="15"/>
  <c r="I228" i="15"/>
  <c r="J228" i="15"/>
  <c r="K228" i="15"/>
  <c r="H229" i="15"/>
  <c r="I229" i="15"/>
  <c r="J229" i="15"/>
  <c r="K229" i="15"/>
  <c r="H230" i="15"/>
  <c r="I230" i="15"/>
  <c r="J230" i="15"/>
  <c r="K230" i="15"/>
  <c r="H231" i="15"/>
  <c r="I231" i="15"/>
  <c r="J231" i="15"/>
  <c r="K231" i="15"/>
  <c r="H232" i="15"/>
  <c r="I232" i="15"/>
  <c r="J232" i="15"/>
  <c r="K232" i="15"/>
  <c r="H233" i="15"/>
  <c r="I233" i="15"/>
  <c r="J233" i="15"/>
  <c r="K233" i="15"/>
  <c r="H234" i="15"/>
  <c r="I234" i="15"/>
  <c r="J234" i="15"/>
  <c r="K234" i="15"/>
  <c r="H235" i="15"/>
  <c r="I235" i="15"/>
  <c r="J235" i="15"/>
  <c r="K235" i="15"/>
  <c r="H236" i="15"/>
  <c r="I236" i="15"/>
  <c r="J236" i="15"/>
  <c r="K236" i="15"/>
  <c r="H237" i="15"/>
  <c r="I237" i="15"/>
  <c r="J237" i="15"/>
  <c r="K237" i="15"/>
  <c r="H238" i="15"/>
  <c r="I238" i="15"/>
  <c r="J238" i="15"/>
  <c r="K238" i="15"/>
  <c r="H239" i="15"/>
  <c r="I239" i="15"/>
  <c r="J239" i="15"/>
  <c r="K239" i="15"/>
  <c r="H240" i="15"/>
  <c r="I240" i="15"/>
  <c r="J240" i="15"/>
  <c r="K240" i="15"/>
  <c r="H241" i="15"/>
  <c r="I241" i="15"/>
  <c r="J241" i="15"/>
  <c r="K241" i="15"/>
  <c r="H242" i="15"/>
  <c r="I242" i="15"/>
  <c r="J242" i="15"/>
  <c r="K242" i="15"/>
  <c r="H243" i="15"/>
  <c r="I243" i="15"/>
  <c r="J243" i="15"/>
  <c r="K243" i="15"/>
  <c r="H244" i="15"/>
  <c r="I244" i="15"/>
  <c r="J244" i="15"/>
  <c r="K244" i="15"/>
  <c r="H245" i="15"/>
  <c r="I245" i="15"/>
  <c r="J245" i="15"/>
  <c r="K245" i="15"/>
  <c r="H246" i="15"/>
  <c r="I246" i="15"/>
  <c r="J246" i="15"/>
  <c r="K246" i="15"/>
  <c r="H247" i="15"/>
  <c r="I247" i="15"/>
  <c r="J247" i="15"/>
  <c r="K247" i="15"/>
  <c r="H248" i="15"/>
  <c r="I248" i="15"/>
  <c r="J248" i="15"/>
  <c r="K248" i="15"/>
  <c r="H249" i="15"/>
  <c r="I249" i="15"/>
  <c r="J249" i="15"/>
  <c r="K249" i="15"/>
  <c r="H250" i="15"/>
  <c r="I250" i="15"/>
  <c r="J250" i="15"/>
  <c r="K250" i="15"/>
  <c r="H251" i="15"/>
  <c r="I251" i="15"/>
  <c r="J251" i="15"/>
  <c r="K251" i="15"/>
  <c r="H252" i="15"/>
  <c r="I252" i="15"/>
  <c r="J252" i="15"/>
  <c r="K252" i="15"/>
  <c r="H253" i="15"/>
  <c r="I253" i="15"/>
  <c r="J253" i="15"/>
  <c r="K253" i="15"/>
  <c r="H254" i="15"/>
  <c r="I254" i="15"/>
  <c r="J254" i="15"/>
  <c r="K254" i="15"/>
  <c r="I8" i="15"/>
  <c r="J8" i="15"/>
  <c r="K8" i="15"/>
  <c r="H8" i="15"/>
  <c r="F2" i="16"/>
  <c r="G2" i="16" s="1"/>
  <c r="F3" i="16"/>
  <c r="G3" i="16" s="1"/>
  <c r="F4" i="16"/>
  <c r="G4" i="16" s="1"/>
  <c r="F5" i="16"/>
  <c r="G5" i="16" s="1"/>
  <c r="F6" i="16"/>
  <c r="G6" i="16" s="1"/>
  <c r="F7" i="16"/>
  <c r="G7" i="16" s="1"/>
  <c r="F8" i="16"/>
  <c r="G8" i="16" s="1"/>
  <c r="F9" i="16"/>
  <c r="G9" i="16" s="1"/>
  <c r="F10" i="16"/>
  <c r="G10" i="16" s="1"/>
  <c r="F11" i="16"/>
  <c r="G11" i="16" s="1"/>
  <c r="F12" i="16"/>
  <c r="G12" i="16" s="1"/>
  <c r="F13" i="16"/>
  <c r="G13" i="16" s="1"/>
  <c r="F14" i="16"/>
  <c r="G14" i="16" s="1"/>
  <c r="F15" i="16"/>
  <c r="G15" i="16" s="1"/>
  <c r="F16" i="16"/>
  <c r="G16" i="16" s="1"/>
  <c r="F17" i="16"/>
  <c r="G17" i="16" s="1"/>
  <c r="F18" i="16"/>
  <c r="G18" i="16" s="1"/>
  <c r="F19" i="16"/>
  <c r="G19" i="16" s="1"/>
  <c r="F20" i="16"/>
  <c r="G20" i="16" s="1"/>
  <c r="F21" i="16"/>
  <c r="G21" i="16" s="1"/>
  <c r="F22" i="16"/>
  <c r="G22" i="16" s="1"/>
  <c r="F23" i="16"/>
  <c r="G23" i="16" s="1"/>
  <c r="F24" i="16"/>
  <c r="G24" i="16" s="1"/>
  <c r="F25" i="16"/>
  <c r="G25" i="16" s="1"/>
  <c r="F26" i="16"/>
  <c r="G26" i="16" s="1"/>
  <c r="F27" i="16"/>
  <c r="G27" i="16" s="1"/>
  <c r="F28" i="16"/>
  <c r="G28" i="16" s="1"/>
  <c r="F29" i="16"/>
  <c r="G29" i="16" s="1"/>
  <c r="F30" i="16"/>
  <c r="G30" i="16" s="1"/>
  <c r="F31" i="16"/>
  <c r="G31" i="16" s="1"/>
  <c r="F32" i="16"/>
  <c r="G32" i="16" s="1"/>
  <c r="F33" i="16"/>
  <c r="G33" i="16" s="1"/>
  <c r="F34" i="16"/>
  <c r="G34" i="16" s="1"/>
  <c r="F35" i="16"/>
  <c r="G35" i="16" s="1"/>
  <c r="F36" i="16"/>
  <c r="G36" i="16" s="1"/>
  <c r="F37" i="16"/>
  <c r="G37" i="16" s="1"/>
  <c r="F38" i="16"/>
  <c r="G38" i="16" s="1"/>
  <c r="F39" i="16"/>
  <c r="G39" i="16" s="1"/>
  <c r="F40" i="16"/>
  <c r="G40" i="16" s="1"/>
  <c r="F41" i="16"/>
  <c r="G41" i="16" s="1"/>
  <c r="F42" i="16"/>
  <c r="G42" i="16" s="1"/>
  <c r="F43" i="16"/>
  <c r="G43" i="16" s="1"/>
  <c r="F44" i="16"/>
  <c r="G44" i="16" s="1"/>
  <c r="F45" i="16"/>
  <c r="G45" i="16" s="1"/>
  <c r="F46" i="16"/>
  <c r="G46" i="16" s="1"/>
  <c r="F47" i="16"/>
  <c r="G47" i="16" s="1"/>
  <c r="F48" i="16"/>
  <c r="G48" i="16" s="1"/>
  <c r="F49" i="16"/>
  <c r="G49" i="16" s="1"/>
  <c r="F50" i="16"/>
  <c r="G50" i="16" s="1"/>
  <c r="F51" i="16"/>
  <c r="G51" i="16" s="1"/>
  <c r="F52" i="16"/>
  <c r="G52" i="16" s="1"/>
  <c r="F53" i="16"/>
  <c r="G53" i="16" s="1"/>
  <c r="F54" i="16"/>
  <c r="G54" i="16" s="1"/>
  <c r="F55" i="16"/>
  <c r="G55" i="16" s="1"/>
  <c r="F56" i="16"/>
  <c r="G56" i="16" s="1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F68" i="16"/>
  <c r="G68" i="16" s="1"/>
  <c r="F69" i="16"/>
  <c r="G69" i="16" s="1"/>
  <c r="F70" i="16"/>
  <c r="G70" i="16" s="1"/>
  <c r="F71" i="16"/>
  <c r="G71" i="16" s="1"/>
  <c r="F72" i="16"/>
  <c r="G72" i="16" s="1"/>
  <c r="F73" i="16"/>
  <c r="G73" i="16" s="1"/>
  <c r="F74" i="16"/>
  <c r="G74" i="16" s="1"/>
  <c r="F75" i="16"/>
  <c r="G75" i="16" s="1"/>
  <c r="F76" i="16"/>
  <c r="G76" i="16" s="1"/>
  <c r="F77" i="16"/>
  <c r="G77" i="16" s="1"/>
  <c r="F78" i="16"/>
  <c r="G78" i="16" s="1"/>
  <c r="F79" i="16"/>
  <c r="G79" i="16" s="1"/>
  <c r="F80" i="16"/>
  <c r="G80" i="16" s="1"/>
  <c r="F81" i="16"/>
  <c r="G81" i="16" s="1"/>
  <c r="F82" i="16"/>
  <c r="G82" i="16" s="1"/>
  <c r="F83" i="16"/>
  <c r="G83" i="16" s="1"/>
  <c r="F84" i="16"/>
  <c r="G84" i="16" s="1"/>
  <c r="F85" i="16"/>
  <c r="G85" i="16" s="1"/>
  <c r="F86" i="16"/>
  <c r="G86" i="16" s="1"/>
  <c r="F87" i="16"/>
  <c r="G87" i="16" s="1"/>
  <c r="F88" i="16"/>
  <c r="G88" i="16" s="1"/>
  <c r="F89" i="16"/>
  <c r="G89" i="16" s="1"/>
  <c r="F90" i="16"/>
  <c r="G90" i="16" s="1"/>
  <c r="F91" i="16"/>
  <c r="G91" i="16" s="1"/>
  <c r="F92" i="16"/>
  <c r="G92" i="16" s="1"/>
  <c r="F93" i="16"/>
  <c r="G93" i="16" s="1"/>
  <c r="F94" i="16"/>
  <c r="G94" i="16" s="1"/>
  <c r="F95" i="16"/>
  <c r="G95" i="16" s="1"/>
  <c r="F96" i="16"/>
  <c r="G96" i="16" s="1"/>
  <c r="F97" i="16"/>
  <c r="G97" i="16" s="1"/>
  <c r="F98" i="16"/>
  <c r="G98" i="16" s="1"/>
  <c r="F99" i="16"/>
  <c r="G99" i="16" s="1"/>
  <c r="F100" i="16"/>
  <c r="G100" i="16" s="1"/>
  <c r="F101" i="16"/>
  <c r="G101" i="16" s="1"/>
  <c r="F102" i="16"/>
  <c r="G102" i="16" s="1"/>
  <c r="F103" i="16"/>
  <c r="G103" i="16" s="1"/>
  <c r="F104" i="16"/>
  <c r="G104" i="16" s="1"/>
  <c r="F105" i="16"/>
  <c r="G105" i="16" s="1"/>
  <c r="F106" i="16"/>
  <c r="G106" i="16" s="1"/>
  <c r="F107" i="16"/>
  <c r="G107" i="16" s="1"/>
  <c r="F108" i="16"/>
  <c r="G108" i="16" s="1"/>
  <c r="F109" i="16"/>
  <c r="G109" i="16" s="1"/>
  <c r="F110" i="16"/>
  <c r="G110" i="16" s="1"/>
  <c r="F111" i="16"/>
  <c r="G111" i="16" s="1"/>
  <c r="F112" i="16"/>
  <c r="G112" i="16" s="1"/>
  <c r="F113" i="16"/>
  <c r="G113" i="16" s="1"/>
  <c r="F114" i="16"/>
  <c r="G114" i="16" s="1"/>
  <c r="F115" i="16"/>
  <c r="G115" i="16" s="1"/>
  <c r="F116" i="16"/>
  <c r="G116" i="16" s="1"/>
  <c r="F117" i="16"/>
  <c r="G117" i="16" s="1"/>
  <c r="F118" i="16"/>
  <c r="G118" i="16" s="1"/>
  <c r="F119" i="16"/>
  <c r="G119" i="16" s="1"/>
  <c r="F120" i="16"/>
  <c r="G120" i="16" s="1"/>
  <c r="F121" i="16"/>
  <c r="G121" i="16" s="1"/>
  <c r="F122" i="16"/>
  <c r="G122" i="16" s="1"/>
  <c r="F123" i="16"/>
  <c r="G123" i="16" s="1"/>
  <c r="F124" i="16"/>
  <c r="G124" i="16" s="1"/>
  <c r="F125" i="16"/>
  <c r="G125" i="16" s="1"/>
  <c r="F126" i="16"/>
  <c r="G126" i="16" s="1"/>
  <c r="F127" i="16"/>
  <c r="G127" i="16" s="1"/>
  <c r="F128" i="16"/>
  <c r="G128" i="16" s="1"/>
  <c r="F129" i="16"/>
  <c r="G129" i="16" s="1"/>
  <c r="F130" i="16"/>
  <c r="G130" i="16" s="1"/>
  <c r="F131" i="16"/>
  <c r="G131" i="16" s="1"/>
  <c r="F132" i="16"/>
  <c r="G132" i="16" s="1"/>
  <c r="F133" i="16"/>
  <c r="G133" i="16" s="1"/>
  <c r="F134" i="16"/>
  <c r="G134" i="16" s="1"/>
  <c r="F135" i="16"/>
  <c r="G135" i="16" s="1"/>
  <c r="F136" i="16"/>
  <c r="G136" i="16" s="1"/>
  <c r="F137" i="16"/>
  <c r="G137" i="16" s="1"/>
  <c r="F138" i="16"/>
  <c r="G138" i="16" s="1"/>
  <c r="F139" i="16"/>
  <c r="G139" i="16" s="1"/>
  <c r="F140" i="16"/>
  <c r="G140" i="16" s="1"/>
  <c r="F141" i="16"/>
  <c r="G141" i="16" s="1"/>
  <c r="F142" i="16"/>
  <c r="G142" i="16" s="1"/>
  <c r="F143" i="16"/>
  <c r="G143" i="16" s="1"/>
  <c r="F144" i="16"/>
  <c r="G144" i="16" s="1"/>
  <c r="F145" i="16"/>
  <c r="G145" i="16" s="1"/>
  <c r="F146" i="16"/>
  <c r="G146" i="16" s="1"/>
  <c r="F147" i="16"/>
  <c r="G147" i="16" s="1"/>
  <c r="F148" i="16"/>
  <c r="G148" i="16" s="1"/>
  <c r="F149" i="16"/>
  <c r="G149" i="16" s="1"/>
  <c r="F150" i="16"/>
  <c r="G150" i="16" s="1"/>
  <c r="F151" i="16"/>
  <c r="G151" i="16" s="1"/>
  <c r="F152" i="16"/>
  <c r="G152" i="16" s="1"/>
  <c r="F153" i="16"/>
  <c r="G153" i="16" s="1"/>
  <c r="F154" i="16"/>
  <c r="G154" i="16" s="1"/>
  <c r="F155" i="16"/>
  <c r="G155" i="16" s="1"/>
  <c r="F156" i="16"/>
  <c r="G156" i="16" s="1"/>
  <c r="F157" i="16"/>
  <c r="G157" i="16" s="1"/>
  <c r="F158" i="16"/>
  <c r="G158" i="16" s="1"/>
  <c r="F159" i="16"/>
  <c r="G159" i="16" s="1"/>
  <c r="F160" i="16"/>
  <c r="G160" i="16" s="1"/>
  <c r="F161" i="16"/>
  <c r="G161" i="16" s="1"/>
  <c r="F162" i="16"/>
  <c r="G162" i="16" s="1"/>
  <c r="F163" i="16"/>
  <c r="G163" i="16" s="1"/>
  <c r="F164" i="16"/>
  <c r="G164" i="16" s="1"/>
  <c r="F165" i="16"/>
  <c r="G165" i="16" s="1"/>
  <c r="F166" i="16"/>
  <c r="G166" i="16" s="1"/>
  <c r="F167" i="16"/>
  <c r="G167" i="16" s="1"/>
  <c r="F168" i="16"/>
  <c r="G168" i="16" s="1"/>
  <c r="F169" i="16"/>
  <c r="G169" i="16" s="1"/>
  <c r="F170" i="16"/>
  <c r="G170" i="16" s="1"/>
  <c r="F171" i="16"/>
  <c r="G171" i="16" s="1"/>
  <c r="F172" i="16"/>
  <c r="G172" i="16" s="1"/>
  <c r="F173" i="16"/>
  <c r="G173" i="16" s="1"/>
  <c r="F174" i="16"/>
  <c r="G174" i="16" s="1"/>
  <c r="F175" i="16"/>
  <c r="G175" i="16" s="1"/>
  <c r="F176" i="16"/>
  <c r="G176" i="16" s="1"/>
  <c r="F177" i="16"/>
  <c r="G177" i="16" s="1"/>
  <c r="F178" i="16"/>
  <c r="G178" i="16" s="1"/>
  <c r="F179" i="16"/>
  <c r="G179" i="16" s="1"/>
  <c r="F180" i="16"/>
  <c r="G180" i="16" s="1"/>
  <c r="F181" i="16"/>
  <c r="G181" i="16" s="1"/>
  <c r="F182" i="16"/>
  <c r="G182" i="16" s="1"/>
  <c r="F183" i="16"/>
  <c r="G183" i="16" s="1"/>
  <c r="F184" i="16"/>
  <c r="G184" i="16" s="1"/>
  <c r="F185" i="16"/>
  <c r="G185" i="16" s="1"/>
  <c r="F186" i="16"/>
  <c r="G186" i="16" s="1"/>
  <c r="F187" i="16"/>
  <c r="G187" i="16" s="1"/>
  <c r="F188" i="16"/>
  <c r="G188" i="16" s="1"/>
  <c r="F189" i="16"/>
  <c r="G189" i="16" s="1"/>
  <c r="F190" i="16"/>
  <c r="G190" i="16" s="1"/>
  <c r="F191" i="16"/>
  <c r="G191" i="16" s="1"/>
  <c r="F192" i="16"/>
  <c r="G192" i="16" s="1"/>
  <c r="F193" i="16"/>
  <c r="G193" i="16" s="1"/>
  <c r="F194" i="16"/>
  <c r="G194" i="16" s="1"/>
  <c r="F195" i="16"/>
  <c r="G195" i="16" s="1"/>
  <c r="F196" i="16"/>
  <c r="G196" i="16" s="1"/>
  <c r="F197" i="16"/>
  <c r="G197" i="16" s="1"/>
  <c r="F198" i="16"/>
  <c r="G198" i="16" s="1"/>
  <c r="F199" i="16"/>
  <c r="G199" i="16" s="1"/>
  <c r="F200" i="16"/>
  <c r="G200" i="16" s="1"/>
  <c r="F201" i="16"/>
  <c r="G201" i="16" s="1"/>
  <c r="F202" i="16"/>
  <c r="G202" i="16" s="1"/>
  <c r="F203" i="16"/>
  <c r="G203" i="16" s="1"/>
  <c r="F204" i="16"/>
  <c r="G204" i="16" s="1"/>
  <c r="F205" i="16"/>
  <c r="G205" i="16" s="1"/>
  <c r="F206" i="16"/>
  <c r="G206" i="16" s="1"/>
  <c r="F207" i="16"/>
  <c r="G207" i="16" s="1"/>
  <c r="F208" i="16"/>
  <c r="G208" i="16" s="1"/>
  <c r="F209" i="16"/>
  <c r="G209" i="16" s="1"/>
  <c r="F210" i="16"/>
  <c r="G210" i="16" s="1"/>
  <c r="F211" i="16"/>
  <c r="G211" i="16" s="1"/>
  <c r="F212" i="16"/>
  <c r="G212" i="16" s="1"/>
  <c r="F213" i="16"/>
  <c r="G213" i="16" s="1"/>
  <c r="F214" i="16"/>
  <c r="G214" i="16" s="1"/>
  <c r="F215" i="16"/>
  <c r="G215" i="16" s="1"/>
  <c r="F216" i="16"/>
  <c r="G216" i="16" s="1"/>
  <c r="F217" i="16"/>
  <c r="G217" i="16" s="1"/>
  <c r="F218" i="16"/>
  <c r="G218" i="16" s="1"/>
  <c r="F219" i="16"/>
  <c r="G219" i="16" s="1"/>
  <c r="F220" i="16"/>
  <c r="G220" i="16" s="1"/>
  <c r="F221" i="16"/>
  <c r="G221" i="16" s="1"/>
  <c r="F222" i="16"/>
  <c r="G222" i="16" s="1"/>
  <c r="F223" i="16"/>
  <c r="G223" i="16" s="1"/>
  <c r="F224" i="16"/>
  <c r="G224" i="16" s="1"/>
  <c r="F225" i="16"/>
  <c r="G225" i="16" s="1"/>
  <c r="F226" i="16"/>
  <c r="G226" i="16" s="1"/>
  <c r="F227" i="16"/>
  <c r="G227" i="16" s="1"/>
  <c r="F228" i="16"/>
  <c r="G228" i="16" s="1"/>
  <c r="F229" i="16"/>
  <c r="G229" i="16" s="1"/>
  <c r="F230" i="16"/>
  <c r="G230" i="16" s="1"/>
  <c r="F231" i="16"/>
  <c r="G231" i="16" s="1"/>
  <c r="F232" i="16"/>
  <c r="G232" i="16" s="1"/>
  <c r="F233" i="16"/>
  <c r="G233" i="16" s="1"/>
  <c r="F234" i="16"/>
  <c r="G234" i="16" s="1"/>
  <c r="F235" i="16"/>
  <c r="G235" i="16" s="1"/>
  <c r="F236" i="16"/>
  <c r="G236" i="16" s="1"/>
  <c r="F237" i="16"/>
  <c r="G237" i="16" s="1"/>
  <c r="F238" i="16"/>
  <c r="G238" i="16" s="1"/>
  <c r="F239" i="16"/>
  <c r="G239" i="16" s="1"/>
  <c r="F240" i="16"/>
  <c r="G240" i="16" s="1"/>
  <c r="F241" i="16"/>
  <c r="G241" i="16" s="1"/>
  <c r="F242" i="16"/>
  <c r="G242" i="16" s="1"/>
  <c r="F243" i="16"/>
  <c r="G243" i="16" s="1"/>
  <c r="F244" i="16"/>
  <c r="G244" i="16" s="1"/>
  <c r="F245" i="16"/>
  <c r="G245" i="16" s="1"/>
  <c r="F246" i="16"/>
  <c r="G246" i="16" s="1"/>
  <c r="F247" i="16"/>
  <c r="G247" i="16" s="1"/>
  <c r="F248" i="16"/>
  <c r="G248" i="16" s="1"/>
  <c r="F249" i="16"/>
  <c r="G249" i="16" s="1"/>
  <c r="F250" i="16"/>
  <c r="G250" i="16" s="1"/>
  <c r="F251" i="16"/>
  <c r="G251" i="16" s="1"/>
  <c r="F252" i="16"/>
  <c r="F253" i="16"/>
  <c r="F254" i="16"/>
  <c r="F255" i="16"/>
  <c r="F256" i="16"/>
  <c r="F257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H9" i="16"/>
  <c r="I9" i="16"/>
  <c r="J9" i="16"/>
  <c r="H10" i="16"/>
  <c r="I10" i="16"/>
  <c r="J10" i="16"/>
  <c r="H11" i="16"/>
  <c r="I11" i="16"/>
  <c r="J11" i="16"/>
  <c r="H12" i="16"/>
  <c r="I12" i="16"/>
  <c r="J12" i="16"/>
  <c r="H13" i="16"/>
  <c r="I13" i="16"/>
  <c r="J13" i="16"/>
  <c r="H14" i="16"/>
  <c r="I14" i="16"/>
  <c r="J14" i="16"/>
  <c r="H15" i="16"/>
  <c r="I15" i="16"/>
  <c r="J15" i="16"/>
  <c r="H16" i="16"/>
  <c r="I16" i="16"/>
  <c r="J16" i="16"/>
  <c r="H17" i="16"/>
  <c r="I17" i="16"/>
  <c r="J17" i="16"/>
  <c r="H18" i="16"/>
  <c r="I18" i="16"/>
  <c r="J18" i="16"/>
  <c r="H19" i="16"/>
  <c r="I19" i="16"/>
  <c r="J19" i="16"/>
  <c r="H20" i="16"/>
  <c r="I20" i="16"/>
  <c r="J20" i="16"/>
  <c r="H21" i="16"/>
  <c r="I21" i="16"/>
  <c r="J21" i="16"/>
  <c r="H22" i="16"/>
  <c r="I22" i="16"/>
  <c r="J22" i="16"/>
  <c r="H23" i="16"/>
  <c r="I23" i="16"/>
  <c r="J23" i="16"/>
  <c r="H24" i="16"/>
  <c r="I24" i="16"/>
  <c r="J24" i="16"/>
  <c r="H25" i="16"/>
  <c r="I25" i="16"/>
  <c r="J25" i="16"/>
  <c r="H26" i="16"/>
  <c r="I26" i="16"/>
  <c r="J26" i="16"/>
  <c r="H27" i="16"/>
  <c r="I27" i="16"/>
  <c r="J27" i="16"/>
  <c r="H28" i="16"/>
  <c r="I28" i="16"/>
  <c r="J28" i="16"/>
  <c r="H29" i="16"/>
  <c r="I29" i="16"/>
  <c r="J29" i="16"/>
  <c r="H30" i="16"/>
  <c r="I30" i="16"/>
  <c r="J30" i="16"/>
  <c r="H31" i="16"/>
  <c r="I31" i="16"/>
  <c r="J31" i="16"/>
  <c r="H32" i="16"/>
  <c r="I32" i="16"/>
  <c r="J32" i="16"/>
  <c r="H33" i="16"/>
  <c r="I33" i="16"/>
  <c r="J33" i="16"/>
  <c r="H34" i="16"/>
  <c r="I34" i="16"/>
  <c r="J34" i="16"/>
  <c r="H35" i="16"/>
  <c r="I35" i="16"/>
  <c r="J35" i="16"/>
  <c r="H36" i="16"/>
  <c r="I36" i="16"/>
  <c r="J36" i="16"/>
  <c r="H37" i="16"/>
  <c r="I37" i="16"/>
  <c r="J37" i="16"/>
  <c r="H38" i="16"/>
  <c r="I38" i="16"/>
  <c r="J38" i="16"/>
  <c r="H39" i="16"/>
  <c r="I39" i="16"/>
  <c r="J39" i="16"/>
  <c r="H40" i="16"/>
  <c r="I40" i="16"/>
  <c r="J40" i="16"/>
  <c r="H41" i="16"/>
  <c r="I41" i="16"/>
  <c r="J41" i="16"/>
  <c r="H42" i="16"/>
  <c r="I42" i="16"/>
  <c r="J42" i="16"/>
  <c r="H43" i="16"/>
  <c r="I43" i="16"/>
  <c r="J43" i="16"/>
  <c r="H44" i="16"/>
  <c r="I44" i="16"/>
  <c r="J44" i="16"/>
  <c r="H45" i="16"/>
  <c r="I45" i="16"/>
  <c r="J45" i="16"/>
  <c r="H46" i="16"/>
  <c r="I46" i="16"/>
  <c r="J46" i="16"/>
  <c r="H47" i="16"/>
  <c r="I47" i="16"/>
  <c r="J47" i="16"/>
  <c r="H48" i="16"/>
  <c r="I48" i="16"/>
  <c r="J48" i="16"/>
  <c r="H49" i="16"/>
  <c r="I49" i="16"/>
  <c r="J49" i="16"/>
  <c r="H50" i="16"/>
  <c r="I50" i="16"/>
  <c r="J50" i="16"/>
  <c r="H51" i="16"/>
  <c r="I51" i="16"/>
  <c r="J51" i="16"/>
  <c r="H52" i="16"/>
  <c r="I52" i="16"/>
  <c r="J52" i="16"/>
  <c r="H53" i="16"/>
  <c r="I53" i="16"/>
  <c r="J53" i="16"/>
  <c r="H54" i="16"/>
  <c r="I54" i="16"/>
  <c r="J54" i="16"/>
  <c r="H55" i="16"/>
  <c r="I55" i="16"/>
  <c r="J55" i="16"/>
  <c r="H56" i="16"/>
  <c r="I56" i="16"/>
  <c r="J56" i="16"/>
  <c r="H57" i="16"/>
  <c r="I57" i="16"/>
  <c r="J57" i="16"/>
  <c r="H58" i="16"/>
  <c r="I58" i="16"/>
  <c r="J58" i="16"/>
  <c r="H59" i="16"/>
  <c r="I59" i="16"/>
  <c r="J59" i="16"/>
  <c r="H60" i="16"/>
  <c r="I60" i="16"/>
  <c r="J60" i="16"/>
  <c r="H61" i="16"/>
  <c r="I61" i="16"/>
  <c r="J61" i="16"/>
  <c r="H62" i="16"/>
  <c r="I62" i="16"/>
  <c r="J62" i="16"/>
  <c r="H63" i="16"/>
  <c r="I63" i="16"/>
  <c r="J63" i="16"/>
  <c r="H64" i="16"/>
  <c r="I64" i="16"/>
  <c r="J64" i="16"/>
  <c r="H65" i="16"/>
  <c r="I65" i="16"/>
  <c r="J65" i="16"/>
  <c r="H66" i="16"/>
  <c r="I66" i="16"/>
  <c r="J66" i="16"/>
  <c r="H67" i="16"/>
  <c r="I67" i="16"/>
  <c r="J67" i="16"/>
  <c r="H68" i="16"/>
  <c r="I68" i="16"/>
  <c r="J68" i="16"/>
  <c r="H69" i="16"/>
  <c r="I69" i="16"/>
  <c r="J69" i="16"/>
  <c r="H70" i="16"/>
  <c r="I70" i="16"/>
  <c r="J70" i="16"/>
  <c r="H71" i="16"/>
  <c r="I71" i="16"/>
  <c r="J71" i="16"/>
  <c r="H72" i="16"/>
  <c r="I72" i="16"/>
  <c r="J72" i="16"/>
  <c r="H73" i="16"/>
  <c r="I73" i="16"/>
  <c r="J73" i="16"/>
  <c r="H74" i="16"/>
  <c r="I74" i="16"/>
  <c r="J74" i="16"/>
  <c r="H75" i="16"/>
  <c r="I75" i="16"/>
  <c r="J75" i="16"/>
  <c r="H76" i="16"/>
  <c r="I76" i="16"/>
  <c r="J76" i="16"/>
  <c r="H77" i="16"/>
  <c r="I77" i="16"/>
  <c r="J77" i="16"/>
  <c r="H78" i="16"/>
  <c r="I78" i="16"/>
  <c r="J78" i="16"/>
  <c r="H79" i="16"/>
  <c r="I79" i="16"/>
  <c r="J79" i="16"/>
  <c r="H80" i="16"/>
  <c r="I80" i="16"/>
  <c r="J80" i="16"/>
  <c r="H81" i="16"/>
  <c r="I81" i="16"/>
  <c r="J81" i="16"/>
  <c r="H82" i="16"/>
  <c r="I82" i="16"/>
  <c r="J82" i="16"/>
  <c r="H83" i="16"/>
  <c r="I83" i="16"/>
  <c r="J83" i="16"/>
  <c r="H84" i="16"/>
  <c r="I84" i="16"/>
  <c r="J84" i="16"/>
  <c r="H85" i="16"/>
  <c r="I85" i="16"/>
  <c r="J85" i="16"/>
  <c r="H86" i="16"/>
  <c r="I86" i="16"/>
  <c r="J86" i="16"/>
  <c r="H87" i="16"/>
  <c r="I87" i="16"/>
  <c r="J87" i="16"/>
  <c r="H88" i="16"/>
  <c r="I88" i="16"/>
  <c r="J88" i="16"/>
  <c r="H89" i="16"/>
  <c r="I89" i="16"/>
  <c r="J89" i="16"/>
  <c r="H90" i="16"/>
  <c r="I90" i="16"/>
  <c r="J90" i="16"/>
  <c r="H91" i="16"/>
  <c r="I91" i="16"/>
  <c r="J91" i="16"/>
  <c r="H92" i="16"/>
  <c r="I92" i="16"/>
  <c r="J92" i="16"/>
  <c r="H93" i="16"/>
  <c r="I93" i="16"/>
  <c r="J93" i="16"/>
  <c r="H94" i="16"/>
  <c r="I94" i="16"/>
  <c r="J94" i="16"/>
  <c r="H95" i="16"/>
  <c r="I95" i="16"/>
  <c r="J95" i="16"/>
  <c r="H96" i="16"/>
  <c r="I96" i="16"/>
  <c r="J96" i="16"/>
  <c r="H97" i="16"/>
  <c r="I97" i="16"/>
  <c r="J97" i="16"/>
  <c r="H98" i="16"/>
  <c r="I98" i="16"/>
  <c r="J98" i="16"/>
  <c r="H99" i="16"/>
  <c r="I99" i="16"/>
  <c r="J99" i="16"/>
  <c r="H100" i="16"/>
  <c r="I100" i="16"/>
  <c r="J100" i="16"/>
  <c r="H101" i="16"/>
  <c r="I101" i="16"/>
  <c r="J101" i="16"/>
  <c r="H102" i="16"/>
  <c r="I102" i="16"/>
  <c r="J102" i="16"/>
  <c r="H103" i="16"/>
  <c r="I103" i="16"/>
  <c r="J103" i="16"/>
  <c r="H104" i="16"/>
  <c r="I104" i="16"/>
  <c r="J104" i="16"/>
  <c r="H105" i="16"/>
  <c r="I105" i="16"/>
  <c r="J105" i="16"/>
  <c r="H106" i="16"/>
  <c r="I106" i="16"/>
  <c r="J106" i="16"/>
  <c r="H107" i="16"/>
  <c r="I107" i="16"/>
  <c r="J107" i="16"/>
  <c r="H108" i="16"/>
  <c r="I108" i="16"/>
  <c r="J108" i="16"/>
  <c r="H109" i="16"/>
  <c r="I109" i="16"/>
  <c r="J109" i="16"/>
  <c r="H110" i="16"/>
  <c r="I110" i="16"/>
  <c r="J110" i="16"/>
  <c r="H111" i="16"/>
  <c r="I111" i="16"/>
  <c r="J111" i="16"/>
  <c r="H112" i="16"/>
  <c r="I112" i="16"/>
  <c r="J112" i="16"/>
  <c r="H113" i="16"/>
  <c r="I113" i="16"/>
  <c r="J113" i="16"/>
  <c r="H114" i="16"/>
  <c r="I114" i="16"/>
  <c r="J114" i="16"/>
  <c r="H115" i="16"/>
  <c r="I115" i="16"/>
  <c r="J115" i="16"/>
  <c r="H116" i="16"/>
  <c r="I116" i="16"/>
  <c r="J116" i="16"/>
  <c r="H117" i="16"/>
  <c r="I117" i="16"/>
  <c r="J117" i="16"/>
  <c r="H118" i="16"/>
  <c r="I118" i="16"/>
  <c r="J118" i="16"/>
  <c r="H119" i="16"/>
  <c r="I119" i="16"/>
  <c r="J119" i="16"/>
  <c r="H120" i="16"/>
  <c r="I120" i="16"/>
  <c r="J120" i="16"/>
  <c r="H121" i="16"/>
  <c r="I121" i="16"/>
  <c r="J121" i="16"/>
  <c r="H122" i="16"/>
  <c r="I122" i="16"/>
  <c r="J122" i="16"/>
  <c r="H123" i="16"/>
  <c r="I123" i="16"/>
  <c r="J123" i="16"/>
  <c r="H124" i="16"/>
  <c r="I124" i="16"/>
  <c r="J124" i="16"/>
  <c r="H125" i="16"/>
  <c r="I125" i="16"/>
  <c r="J125" i="16"/>
  <c r="H126" i="16"/>
  <c r="I126" i="16"/>
  <c r="J126" i="16"/>
  <c r="H127" i="16"/>
  <c r="I127" i="16"/>
  <c r="J127" i="16"/>
  <c r="H128" i="16"/>
  <c r="I128" i="16"/>
  <c r="J128" i="16"/>
  <c r="H129" i="16"/>
  <c r="I129" i="16"/>
  <c r="J129" i="16"/>
  <c r="H130" i="16"/>
  <c r="I130" i="16"/>
  <c r="J130" i="16"/>
  <c r="H131" i="16"/>
  <c r="I131" i="16"/>
  <c r="J131" i="16"/>
  <c r="H132" i="16"/>
  <c r="I132" i="16"/>
  <c r="J132" i="16"/>
  <c r="H133" i="16"/>
  <c r="I133" i="16"/>
  <c r="J133" i="16"/>
  <c r="H134" i="16"/>
  <c r="I134" i="16"/>
  <c r="J134" i="16"/>
  <c r="H135" i="16"/>
  <c r="I135" i="16"/>
  <c r="J135" i="16"/>
  <c r="H136" i="16"/>
  <c r="I136" i="16"/>
  <c r="J136" i="16"/>
  <c r="H137" i="16"/>
  <c r="I137" i="16"/>
  <c r="J137" i="16"/>
  <c r="H138" i="16"/>
  <c r="I138" i="16"/>
  <c r="J138" i="16"/>
  <c r="H139" i="16"/>
  <c r="I139" i="16"/>
  <c r="J139" i="16"/>
  <c r="H140" i="16"/>
  <c r="I140" i="16"/>
  <c r="J140" i="16"/>
  <c r="H141" i="16"/>
  <c r="I141" i="16"/>
  <c r="J141" i="16"/>
  <c r="H142" i="16"/>
  <c r="I142" i="16"/>
  <c r="J142" i="16"/>
  <c r="H143" i="16"/>
  <c r="I143" i="16"/>
  <c r="J143" i="16"/>
  <c r="H144" i="16"/>
  <c r="I144" i="16"/>
  <c r="J144" i="16"/>
  <c r="H145" i="16"/>
  <c r="I145" i="16"/>
  <c r="J145" i="16"/>
  <c r="H146" i="16"/>
  <c r="I146" i="16"/>
  <c r="J146" i="16"/>
  <c r="H147" i="16"/>
  <c r="I147" i="16"/>
  <c r="J147" i="16"/>
  <c r="H148" i="16"/>
  <c r="I148" i="16"/>
  <c r="J148" i="16"/>
  <c r="H149" i="16"/>
  <c r="I149" i="16"/>
  <c r="J149" i="16"/>
  <c r="H150" i="16"/>
  <c r="I150" i="16"/>
  <c r="J150" i="16"/>
  <c r="H151" i="16"/>
  <c r="I151" i="16"/>
  <c r="J151" i="16"/>
  <c r="H152" i="16"/>
  <c r="I152" i="16"/>
  <c r="J152" i="16"/>
  <c r="H153" i="16"/>
  <c r="I153" i="16"/>
  <c r="J153" i="16"/>
  <c r="H154" i="16"/>
  <c r="I154" i="16"/>
  <c r="J154" i="16"/>
  <c r="H155" i="16"/>
  <c r="I155" i="16"/>
  <c r="J155" i="16"/>
  <c r="H156" i="16"/>
  <c r="I156" i="16"/>
  <c r="J156" i="16"/>
  <c r="H157" i="16"/>
  <c r="I157" i="16"/>
  <c r="J157" i="16"/>
  <c r="H158" i="16"/>
  <c r="I158" i="16"/>
  <c r="J158" i="16"/>
  <c r="H159" i="16"/>
  <c r="I159" i="16"/>
  <c r="J159" i="16"/>
  <c r="H160" i="16"/>
  <c r="I160" i="16"/>
  <c r="J160" i="16"/>
  <c r="H161" i="16"/>
  <c r="I161" i="16"/>
  <c r="J161" i="16"/>
  <c r="H162" i="16"/>
  <c r="I162" i="16"/>
  <c r="J162" i="16"/>
  <c r="H163" i="16"/>
  <c r="I163" i="16"/>
  <c r="J163" i="16"/>
  <c r="H164" i="16"/>
  <c r="I164" i="16"/>
  <c r="J164" i="16"/>
  <c r="H165" i="16"/>
  <c r="I165" i="16"/>
  <c r="J165" i="16"/>
  <c r="H166" i="16"/>
  <c r="I166" i="16"/>
  <c r="J166" i="16"/>
  <c r="H167" i="16"/>
  <c r="I167" i="16"/>
  <c r="J167" i="16"/>
  <c r="H168" i="16"/>
  <c r="I168" i="16"/>
  <c r="J168" i="16"/>
  <c r="H169" i="16"/>
  <c r="I169" i="16"/>
  <c r="J169" i="16"/>
  <c r="H170" i="16"/>
  <c r="I170" i="16"/>
  <c r="J170" i="16"/>
  <c r="H171" i="16"/>
  <c r="I171" i="16"/>
  <c r="J171" i="16"/>
  <c r="H172" i="16"/>
  <c r="I172" i="16"/>
  <c r="J172" i="16"/>
  <c r="H173" i="16"/>
  <c r="I173" i="16"/>
  <c r="J173" i="16"/>
  <c r="H174" i="16"/>
  <c r="I174" i="16"/>
  <c r="J174" i="16"/>
  <c r="H175" i="16"/>
  <c r="I175" i="16"/>
  <c r="J175" i="16"/>
  <c r="H176" i="16"/>
  <c r="I176" i="16"/>
  <c r="J176" i="16"/>
  <c r="H177" i="16"/>
  <c r="I177" i="16"/>
  <c r="J177" i="16"/>
  <c r="H178" i="16"/>
  <c r="I178" i="16"/>
  <c r="J178" i="16"/>
  <c r="H179" i="16"/>
  <c r="I179" i="16"/>
  <c r="J179" i="16"/>
  <c r="H180" i="16"/>
  <c r="I180" i="16"/>
  <c r="J180" i="16"/>
  <c r="H181" i="16"/>
  <c r="I181" i="16"/>
  <c r="J181" i="16"/>
  <c r="H182" i="16"/>
  <c r="I182" i="16"/>
  <c r="J182" i="16"/>
  <c r="H183" i="16"/>
  <c r="I183" i="16"/>
  <c r="J183" i="16"/>
  <c r="H184" i="16"/>
  <c r="I184" i="16"/>
  <c r="J184" i="16"/>
  <c r="H185" i="16"/>
  <c r="I185" i="16"/>
  <c r="J185" i="16"/>
  <c r="H186" i="16"/>
  <c r="I186" i="16"/>
  <c r="J186" i="16"/>
  <c r="H187" i="16"/>
  <c r="I187" i="16"/>
  <c r="J187" i="16"/>
  <c r="H188" i="16"/>
  <c r="I188" i="16"/>
  <c r="J188" i="16"/>
  <c r="H189" i="16"/>
  <c r="I189" i="16"/>
  <c r="J189" i="16"/>
  <c r="H190" i="16"/>
  <c r="I190" i="16"/>
  <c r="J190" i="16"/>
  <c r="H191" i="16"/>
  <c r="I191" i="16"/>
  <c r="J191" i="16"/>
  <c r="H192" i="16"/>
  <c r="I192" i="16"/>
  <c r="J192" i="16"/>
  <c r="H193" i="16"/>
  <c r="I193" i="16"/>
  <c r="J193" i="16"/>
  <c r="H194" i="16"/>
  <c r="I194" i="16"/>
  <c r="J194" i="16"/>
  <c r="H195" i="16"/>
  <c r="I195" i="16"/>
  <c r="J195" i="16"/>
  <c r="H196" i="16"/>
  <c r="I196" i="16"/>
  <c r="J196" i="16"/>
  <c r="H197" i="16"/>
  <c r="I197" i="16"/>
  <c r="J197" i="16"/>
  <c r="H198" i="16"/>
  <c r="I198" i="16"/>
  <c r="J198" i="16"/>
  <c r="H199" i="16"/>
  <c r="I199" i="16"/>
  <c r="J199" i="16"/>
  <c r="H200" i="16"/>
  <c r="I200" i="16"/>
  <c r="J200" i="16"/>
  <c r="H201" i="16"/>
  <c r="I201" i="16"/>
  <c r="J201" i="16"/>
  <c r="H202" i="16"/>
  <c r="I202" i="16"/>
  <c r="J202" i="16"/>
  <c r="H203" i="16"/>
  <c r="I203" i="16"/>
  <c r="J203" i="16"/>
  <c r="H204" i="16"/>
  <c r="I204" i="16"/>
  <c r="J204" i="16"/>
  <c r="H205" i="16"/>
  <c r="I205" i="16"/>
  <c r="J205" i="16"/>
  <c r="H206" i="16"/>
  <c r="I206" i="16"/>
  <c r="J206" i="16"/>
  <c r="H207" i="16"/>
  <c r="I207" i="16"/>
  <c r="J207" i="16"/>
  <c r="H208" i="16"/>
  <c r="I208" i="16"/>
  <c r="J208" i="16"/>
  <c r="H209" i="16"/>
  <c r="I209" i="16"/>
  <c r="J209" i="16"/>
  <c r="H210" i="16"/>
  <c r="I210" i="16"/>
  <c r="J210" i="16"/>
  <c r="H211" i="16"/>
  <c r="I211" i="16"/>
  <c r="J211" i="16"/>
  <c r="H212" i="16"/>
  <c r="I212" i="16"/>
  <c r="J212" i="16"/>
  <c r="H213" i="16"/>
  <c r="I213" i="16"/>
  <c r="J213" i="16"/>
  <c r="H214" i="16"/>
  <c r="I214" i="16"/>
  <c r="J214" i="16"/>
  <c r="H215" i="16"/>
  <c r="I215" i="16"/>
  <c r="J215" i="16"/>
  <c r="H216" i="16"/>
  <c r="I216" i="16"/>
  <c r="J216" i="16"/>
  <c r="H217" i="16"/>
  <c r="I217" i="16"/>
  <c r="J217" i="16"/>
  <c r="H218" i="16"/>
  <c r="I218" i="16"/>
  <c r="J218" i="16"/>
  <c r="H219" i="16"/>
  <c r="I219" i="16"/>
  <c r="J219" i="16"/>
  <c r="H220" i="16"/>
  <c r="I220" i="16"/>
  <c r="J220" i="16"/>
  <c r="H221" i="16"/>
  <c r="I221" i="16"/>
  <c r="J221" i="16"/>
  <c r="H222" i="16"/>
  <c r="I222" i="16"/>
  <c r="J222" i="16"/>
  <c r="H223" i="16"/>
  <c r="I223" i="16"/>
  <c r="J223" i="16"/>
  <c r="H224" i="16"/>
  <c r="I224" i="16"/>
  <c r="J224" i="16"/>
  <c r="H225" i="16"/>
  <c r="I225" i="16"/>
  <c r="J225" i="16"/>
  <c r="H226" i="16"/>
  <c r="I226" i="16"/>
  <c r="J226" i="16"/>
  <c r="H227" i="16"/>
  <c r="I227" i="16"/>
  <c r="J227" i="16"/>
  <c r="H228" i="16"/>
  <c r="I228" i="16"/>
  <c r="J228" i="16"/>
  <c r="H229" i="16"/>
  <c r="I229" i="16"/>
  <c r="J229" i="16"/>
  <c r="H230" i="16"/>
  <c r="I230" i="16"/>
  <c r="J230" i="16"/>
  <c r="H231" i="16"/>
  <c r="I231" i="16"/>
  <c r="J231" i="16"/>
  <c r="H232" i="16"/>
  <c r="I232" i="16"/>
  <c r="J232" i="16"/>
  <c r="H233" i="16"/>
  <c r="I233" i="16"/>
  <c r="J233" i="16"/>
  <c r="H234" i="16"/>
  <c r="I234" i="16"/>
  <c r="J234" i="16"/>
  <c r="H235" i="16"/>
  <c r="I235" i="16"/>
  <c r="J235" i="16"/>
  <c r="H236" i="16"/>
  <c r="I236" i="16"/>
  <c r="J236" i="16"/>
  <c r="H237" i="16"/>
  <c r="I237" i="16"/>
  <c r="J237" i="16"/>
  <c r="H238" i="16"/>
  <c r="I238" i="16"/>
  <c r="J238" i="16"/>
  <c r="H239" i="16"/>
  <c r="I239" i="16"/>
  <c r="J239" i="16"/>
  <c r="H240" i="16"/>
  <c r="I240" i="16"/>
  <c r="J240" i="16"/>
  <c r="H241" i="16"/>
  <c r="I241" i="16"/>
  <c r="J241" i="16"/>
  <c r="H242" i="16"/>
  <c r="I242" i="16"/>
  <c r="J242" i="16"/>
  <c r="H243" i="16"/>
  <c r="I243" i="16"/>
  <c r="J243" i="16"/>
  <c r="H244" i="16"/>
  <c r="I244" i="16"/>
  <c r="J244" i="16"/>
  <c r="H245" i="16"/>
  <c r="I245" i="16"/>
  <c r="J245" i="16"/>
  <c r="H246" i="16"/>
  <c r="I246" i="16"/>
  <c r="J246" i="16"/>
  <c r="H247" i="16"/>
  <c r="I247" i="16"/>
  <c r="J247" i="16"/>
  <c r="H248" i="16"/>
  <c r="I248" i="16"/>
  <c r="J248" i="16"/>
  <c r="H249" i="16"/>
  <c r="I249" i="16"/>
  <c r="J249" i="16"/>
  <c r="H250" i="16"/>
  <c r="I250" i="16"/>
  <c r="J250" i="16"/>
  <c r="H251" i="16"/>
  <c r="I251" i="16"/>
  <c r="J251" i="16"/>
  <c r="H252" i="16"/>
  <c r="I252" i="16"/>
  <c r="J252" i="16"/>
  <c r="H253" i="16"/>
  <c r="I253" i="16"/>
  <c r="J253" i="16"/>
  <c r="H254" i="16"/>
  <c r="I254" i="16"/>
  <c r="J254" i="16"/>
  <c r="I8" i="16"/>
  <c r="J8" i="16"/>
  <c r="H8" i="16"/>
  <c r="H9" i="17"/>
  <c r="I9" i="17"/>
  <c r="J9" i="17"/>
  <c r="K9" i="17"/>
  <c r="H10" i="17"/>
  <c r="I10" i="17"/>
  <c r="J10" i="17"/>
  <c r="K10" i="17"/>
  <c r="H11" i="17"/>
  <c r="I11" i="17"/>
  <c r="J11" i="17"/>
  <c r="K11" i="17"/>
  <c r="H12" i="17"/>
  <c r="I12" i="17"/>
  <c r="J12" i="17"/>
  <c r="K12" i="17"/>
  <c r="H13" i="17"/>
  <c r="I13" i="17"/>
  <c r="J13" i="17"/>
  <c r="K13" i="17"/>
  <c r="H14" i="17"/>
  <c r="I14" i="17"/>
  <c r="J14" i="17"/>
  <c r="K14" i="17"/>
  <c r="H15" i="17"/>
  <c r="I15" i="17"/>
  <c r="J15" i="17"/>
  <c r="K15" i="17"/>
  <c r="H16" i="17"/>
  <c r="I16" i="17"/>
  <c r="J16" i="17"/>
  <c r="K16" i="17"/>
  <c r="H17" i="17"/>
  <c r="I17" i="17"/>
  <c r="J17" i="17"/>
  <c r="K17" i="17"/>
  <c r="H18" i="17"/>
  <c r="I18" i="17"/>
  <c r="J18" i="17"/>
  <c r="K18" i="17"/>
  <c r="H19" i="17"/>
  <c r="I19" i="17"/>
  <c r="J19" i="17"/>
  <c r="K19" i="17"/>
  <c r="H20" i="17"/>
  <c r="I20" i="17"/>
  <c r="J20" i="17"/>
  <c r="K20" i="17"/>
  <c r="H21" i="17"/>
  <c r="I21" i="17"/>
  <c r="J21" i="17"/>
  <c r="K21" i="17"/>
  <c r="H22" i="17"/>
  <c r="I22" i="17"/>
  <c r="J22" i="17"/>
  <c r="K22" i="17"/>
  <c r="H23" i="17"/>
  <c r="I23" i="17"/>
  <c r="J23" i="17"/>
  <c r="K23" i="17"/>
  <c r="H24" i="17"/>
  <c r="I24" i="17"/>
  <c r="J24" i="17"/>
  <c r="K24" i="17"/>
  <c r="H25" i="17"/>
  <c r="I25" i="17"/>
  <c r="J25" i="17"/>
  <c r="K25" i="17"/>
  <c r="H26" i="17"/>
  <c r="I26" i="17"/>
  <c r="J26" i="17"/>
  <c r="K26" i="17"/>
  <c r="H27" i="17"/>
  <c r="I27" i="17"/>
  <c r="J27" i="17"/>
  <c r="K27" i="17"/>
  <c r="H28" i="17"/>
  <c r="I28" i="17"/>
  <c r="J28" i="17"/>
  <c r="K28" i="17"/>
  <c r="H29" i="17"/>
  <c r="I29" i="17"/>
  <c r="J29" i="17"/>
  <c r="K29" i="17"/>
  <c r="H30" i="17"/>
  <c r="I30" i="17"/>
  <c r="J30" i="17"/>
  <c r="K30" i="17"/>
  <c r="H31" i="17"/>
  <c r="I31" i="17"/>
  <c r="J31" i="17"/>
  <c r="K31" i="17"/>
  <c r="H32" i="17"/>
  <c r="I32" i="17"/>
  <c r="J32" i="17"/>
  <c r="K32" i="17"/>
  <c r="H33" i="17"/>
  <c r="I33" i="17"/>
  <c r="J33" i="17"/>
  <c r="K33" i="17"/>
  <c r="H34" i="17"/>
  <c r="I34" i="17"/>
  <c r="J34" i="17"/>
  <c r="K34" i="17"/>
  <c r="H35" i="17"/>
  <c r="I35" i="17"/>
  <c r="J35" i="17"/>
  <c r="K35" i="17"/>
  <c r="H36" i="17"/>
  <c r="I36" i="17"/>
  <c r="J36" i="17"/>
  <c r="K36" i="17"/>
  <c r="H37" i="17"/>
  <c r="I37" i="17"/>
  <c r="J37" i="17"/>
  <c r="K37" i="17"/>
  <c r="H38" i="17"/>
  <c r="I38" i="17"/>
  <c r="J38" i="17"/>
  <c r="K38" i="17"/>
  <c r="H39" i="17"/>
  <c r="I39" i="17"/>
  <c r="J39" i="17"/>
  <c r="K39" i="17"/>
  <c r="H40" i="17"/>
  <c r="I40" i="17"/>
  <c r="J40" i="17"/>
  <c r="K40" i="17"/>
  <c r="H41" i="17"/>
  <c r="I41" i="17"/>
  <c r="J41" i="17"/>
  <c r="K41" i="17"/>
  <c r="H42" i="17"/>
  <c r="I42" i="17"/>
  <c r="J42" i="17"/>
  <c r="K42" i="17"/>
  <c r="H43" i="17"/>
  <c r="I43" i="17"/>
  <c r="J43" i="17"/>
  <c r="K43" i="17"/>
  <c r="H44" i="17"/>
  <c r="I44" i="17"/>
  <c r="J44" i="17"/>
  <c r="K44" i="17"/>
  <c r="H45" i="17"/>
  <c r="I45" i="17"/>
  <c r="J45" i="17"/>
  <c r="K45" i="17"/>
  <c r="H46" i="17"/>
  <c r="I46" i="17"/>
  <c r="J46" i="17"/>
  <c r="K46" i="17"/>
  <c r="H47" i="17"/>
  <c r="I47" i="17"/>
  <c r="J47" i="17"/>
  <c r="K47" i="17"/>
  <c r="H48" i="17"/>
  <c r="I48" i="17"/>
  <c r="J48" i="17"/>
  <c r="K48" i="17"/>
  <c r="H49" i="17"/>
  <c r="I49" i="17"/>
  <c r="J49" i="17"/>
  <c r="K49" i="17"/>
  <c r="H50" i="17"/>
  <c r="I50" i="17"/>
  <c r="J50" i="17"/>
  <c r="K50" i="17"/>
  <c r="H51" i="17"/>
  <c r="I51" i="17"/>
  <c r="J51" i="17"/>
  <c r="K51" i="17"/>
  <c r="H52" i="17"/>
  <c r="I52" i="17"/>
  <c r="J52" i="17"/>
  <c r="K52" i="17"/>
  <c r="H53" i="17"/>
  <c r="I53" i="17"/>
  <c r="J53" i="17"/>
  <c r="K53" i="17"/>
  <c r="H54" i="17"/>
  <c r="I54" i="17"/>
  <c r="J54" i="17"/>
  <c r="K54" i="17"/>
  <c r="H55" i="17"/>
  <c r="I55" i="17"/>
  <c r="J55" i="17"/>
  <c r="K55" i="17"/>
  <c r="H56" i="17"/>
  <c r="I56" i="17"/>
  <c r="J56" i="17"/>
  <c r="K56" i="17"/>
  <c r="H57" i="17"/>
  <c r="I57" i="17"/>
  <c r="J57" i="17"/>
  <c r="K57" i="17"/>
  <c r="H58" i="17"/>
  <c r="I58" i="17"/>
  <c r="J58" i="17"/>
  <c r="K58" i="17"/>
  <c r="H59" i="17"/>
  <c r="I59" i="17"/>
  <c r="J59" i="17"/>
  <c r="K59" i="17"/>
  <c r="H60" i="17"/>
  <c r="I60" i="17"/>
  <c r="J60" i="17"/>
  <c r="K60" i="17"/>
  <c r="H61" i="17"/>
  <c r="I61" i="17"/>
  <c r="J61" i="17"/>
  <c r="K61" i="17"/>
  <c r="H62" i="17"/>
  <c r="I62" i="17"/>
  <c r="J62" i="17"/>
  <c r="K62" i="17"/>
  <c r="H63" i="17"/>
  <c r="I63" i="17"/>
  <c r="J63" i="17"/>
  <c r="K63" i="17"/>
  <c r="H64" i="17"/>
  <c r="I64" i="17"/>
  <c r="J64" i="17"/>
  <c r="K64" i="17"/>
  <c r="H65" i="17"/>
  <c r="I65" i="17"/>
  <c r="J65" i="17"/>
  <c r="K65" i="17"/>
  <c r="H66" i="17"/>
  <c r="I66" i="17"/>
  <c r="J66" i="17"/>
  <c r="K66" i="17"/>
  <c r="H67" i="17"/>
  <c r="I67" i="17"/>
  <c r="J67" i="17"/>
  <c r="K67" i="17"/>
  <c r="H68" i="17"/>
  <c r="I68" i="17"/>
  <c r="J68" i="17"/>
  <c r="K68" i="17"/>
  <c r="H69" i="17"/>
  <c r="I69" i="17"/>
  <c r="J69" i="17"/>
  <c r="K69" i="17"/>
  <c r="H70" i="17"/>
  <c r="I70" i="17"/>
  <c r="J70" i="17"/>
  <c r="K70" i="17"/>
  <c r="H71" i="17"/>
  <c r="I71" i="17"/>
  <c r="J71" i="17"/>
  <c r="K71" i="17"/>
  <c r="H72" i="17"/>
  <c r="I72" i="17"/>
  <c r="J72" i="17"/>
  <c r="K72" i="17"/>
  <c r="H73" i="17"/>
  <c r="I73" i="17"/>
  <c r="J73" i="17"/>
  <c r="K73" i="17"/>
  <c r="H74" i="17"/>
  <c r="I74" i="17"/>
  <c r="J74" i="17"/>
  <c r="K74" i="17"/>
  <c r="H75" i="17"/>
  <c r="I75" i="17"/>
  <c r="J75" i="17"/>
  <c r="K75" i="17"/>
  <c r="H76" i="17"/>
  <c r="I76" i="17"/>
  <c r="J76" i="17"/>
  <c r="K76" i="17"/>
  <c r="H77" i="17"/>
  <c r="I77" i="17"/>
  <c r="J77" i="17"/>
  <c r="K77" i="17"/>
  <c r="H78" i="17"/>
  <c r="I78" i="17"/>
  <c r="J78" i="17"/>
  <c r="K78" i="17"/>
  <c r="H79" i="17"/>
  <c r="I79" i="17"/>
  <c r="J79" i="17"/>
  <c r="K79" i="17"/>
  <c r="H80" i="17"/>
  <c r="I80" i="17"/>
  <c r="J80" i="17"/>
  <c r="K80" i="17"/>
  <c r="H81" i="17"/>
  <c r="I81" i="17"/>
  <c r="J81" i="17"/>
  <c r="K81" i="17"/>
  <c r="H82" i="17"/>
  <c r="I82" i="17"/>
  <c r="J82" i="17"/>
  <c r="K82" i="17"/>
  <c r="H83" i="17"/>
  <c r="I83" i="17"/>
  <c r="J83" i="17"/>
  <c r="K83" i="17"/>
  <c r="H84" i="17"/>
  <c r="I84" i="17"/>
  <c r="J84" i="17"/>
  <c r="K84" i="17"/>
  <c r="H85" i="17"/>
  <c r="I85" i="17"/>
  <c r="J85" i="17"/>
  <c r="K85" i="17"/>
  <c r="H86" i="17"/>
  <c r="I86" i="17"/>
  <c r="J86" i="17"/>
  <c r="K86" i="17"/>
  <c r="H87" i="17"/>
  <c r="I87" i="17"/>
  <c r="J87" i="17"/>
  <c r="K87" i="17"/>
  <c r="H88" i="17"/>
  <c r="I88" i="17"/>
  <c r="J88" i="17"/>
  <c r="K88" i="17"/>
  <c r="H89" i="17"/>
  <c r="I89" i="17"/>
  <c r="J89" i="17"/>
  <c r="K89" i="17"/>
  <c r="H90" i="17"/>
  <c r="I90" i="17"/>
  <c r="J90" i="17"/>
  <c r="K90" i="17"/>
  <c r="H91" i="17"/>
  <c r="I91" i="17"/>
  <c r="J91" i="17"/>
  <c r="K91" i="17"/>
  <c r="H92" i="17"/>
  <c r="I92" i="17"/>
  <c r="J92" i="17"/>
  <c r="K92" i="17"/>
  <c r="H93" i="17"/>
  <c r="I93" i="17"/>
  <c r="J93" i="17"/>
  <c r="K93" i="17"/>
  <c r="H94" i="17"/>
  <c r="I94" i="17"/>
  <c r="J94" i="17"/>
  <c r="K94" i="17"/>
  <c r="H95" i="17"/>
  <c r="I95" i="17"/>
  <c r="J95" i="17"/>
  <c r="K95" i="17"/>
  <c r="H96" i="17"/>
  <c r="I96" i="17"/>
  <c r="J96" i="17"/>
  <c r="K96" i="17"/>
  <c r="H97" i="17"/>
  <c r="I97" i="17"/>
  <c r="J97" i="17"/>
  <c r="K97" i="17"/>
  <c r="H98" i="17"/>
  <c r="I98" i="17"/>
  <c r="J98" i="17"/>
  <c r="K98" i="17"/>
  <c r="H99" i="17"/>
  <c r="I99" i="17"/>
  <c r="J99" i="17"/>
  <c r="K99" i="17"/>
  <c r="H100" i="17"/>
  <c r="I100" i="17"/>
  <c r="J100" i="17"/>
  <c r="K100" i="17"/>
  <c r="H101" i="17"/>
  <c r="I101" i="17"/>
  <c r="J101" i="17"/>
  <c r="K101" i="17"/>
  <c r="H102" i="17"/>
  <c r="I102" i="17"/>
  <c r="J102" i="17"/>
  <c r="K102" i="17"/>
  <c r="H103" i="17"/>
  <c r="I103" i="17"/>
  <c r="J103" i="17"/>
  <c r="K103" i="17"/>
  <c r="H104" i="17"/>
  <c r="I104" i="17"/>
  <c r="J104" i="17"/>
  <c r="K104" i="17"/>
  <c r="H105" i="17"/>
  <c r="I105" i="17"/>
  <c r="J105" i="17"/>
  <c r="K105" i="17"/>
  <c r="H106" i="17"/>
  <c r="I106" i="17"/>
  <c r="J106" i="17"/>
  <c r="K106" i="17"/>
  <c r="H107" i="17"/>
  <c r="I107" i="17"/>
  <c r="J107" i="17"/>
  <c r="K107" i="17"/>
  <c r="H108" i="17"/>
  <c r="I108" i="17"/>
  <c r="J108" i="17"/>
  <c r="K108" i="17"/>
  <c r="H109" i="17"/>
  <c r="I109" i="17"/>
  <c r="J109" i="17"/>
  <c r="K109" i="17"/>
  <c r="H110" i="17"/>
  <c r="I110" i="17"/>
  <c r="J110" i="17"/>
  <c r="K110" i="17"/>
  <c r="H111" i="17"/>
  <c r="I111" i="17"/>
  <c r="J111" i="17"/>
  <c r="K111" i="17"/>
  <c r="H112" i="17"/>
  <c r="I112" i="17"/>
  <c r="J112" i="17"/>
  <c r="K112" i="17"/>
  <c r="H113" i="17"/>
  <c r="I113" i="17"/>
  <c r="J113" i="17"/>
  <c r="K113" i="17"/>
  <c r="H114" i="17"/>
  <c r="I114" i="17"/>
  <c r="J114" i="17"/>
  <c r="K114" i="17"/>
  <c r="H115" i="17"/>
  <c r="I115" i="17"/>
  <c r="J115" i="17"/>
  <c r="K115" i="17"/>
  <c r="H116" i="17"/>
  <c r="I116" i="17"/>
  <c r="J116" i="17"/>
  <c r="K116" i="17"/>
  <c r="H117" i="17"/>
  <c r="I117" i="17"/>
  <c r="J117" i="17"/>
  <c r="K117" i="17"/>
  <c r="H118" i="17"/>
  <c r="I118" i="17"/>
  <c r="J118" i="17"/>
  <c r="K118" i="17"/>
  <c r="H119" i="17"/>
  <c r="I119" i="17"/>
  <c r="J119" i="17"/>
  <c r="K119" i="17"/>
  <c r="H120" i="17"/>
  <c r="I120" i="17"/>
  <c r="J120" i="17"/>
  <c r="K120" i="17"/>
  <c r="H121" i="17"/>
  <c r="I121" i="17"/>
  <c r="J121" i="17"/>
  <c r="K121" i="17"/>
  <c r="H122" i="17"/>
  <c r="I122" i="17"/>
  <c r="J122" i="17"/>
  <c r="K122" i="17"/>
  <c r="H123" i="17"/>
  <c r="I123" i="17"/>
  <c r="J123" i="17"/>
  <c r="K123" i="17"/>
  <c r="H124" i="17"/>
  <c r="I124" i="17"/>
  <c r="J124" i="17"/>
  <c r="K124" i="17"/>
  <c r="H125" i="17"/>
  <c r="I125" i="17"/>
  <c r="J125" i="17"/>
  <c r="K125" i="17"/>
  <c r="H126" i="17"/>
  <c r="I126" i="17"/>
  <c r="J126" i="17"/>
  <c r="K126" i="17"/>
  <c r="H127" i="17"/>
  <c r="I127" i="17"/>
  <c r="J127" i="17"/>
  <c r="K127" i="17"/>
  <c r="H128" i="17"/>
  <c r="I128" i="17"/>
  <c r="J128" i="17"/>
  <c r="K128" i="17"/>
  <c r="H129" i="17"/>
  <c r="I129" i="17"/>
  <c r="J129" i="17"/>
  <c r="K129" i="17"/>
  <c r="H130" i="17"/>
  <c r="I130" i="17"/>
  <c r="J130" i="17"/>
  <c r="K130" i="17"/>
  <c r="H131" i="17"/>
  <c r="I131" i="17"/>
  <c r="J131" i="17"/>
  <c r="K131" i="17"/>
  <c r="H132" i="17"/>
  <c r="I132" i="17"/>
  <c r="J132" i="17"/>
  <c r="K132" i="17"/>
  <c r="H133" i="17"/>
  <c r="I133" i="17"/>
  <c r="J133" i="17"/>
  <c r="K133" i="17"/>
  <c r="H134" i="17"/>
  <c r="I134" i="17"/>
  <c r="J134" i="17"/>
  <c r="K134" i="17"/>
  <c r="H135" i="17"/>
  <c r="I135" i="17"/>
  <c r="J135" i="17"/>
  <c r="K135" i="17"/>
  <c r="H136" i="17"/>
  <c r="I136" i="17"/>
  <c r="J136" i="17"/>
  <c r="K136" i="17"/>
  <c r="H137" i="17"/>
  <c r="I137" i="17"/>
  <c r="J137" i="17"/>
  <c r="K137" i="17"/>
  <c r="H138" i="17"/>
  <c r="I138" i="17"/>
  <c r="J138" i="17"/>
  <c r="K138" i="17"/>
  <c r="H139" i="17"/>
  <c r="I139" i="17"/>
  <c r="J139" i="17"/>
  <c r="K139" i="17"/>
  <c r="H140" i="17"/>
  <c r="I140" i="17"/>
  <c r="J140" i="17"/>
  <c r="K140" i="17"/>
  <c r="H141" i="17"/>
  <c r="I141" i="17"/>
  <c r="J141" i="17"/>
  <c r="K141" i="17"/>
  <c r="H142" i="17"/>
  <c r="I142" i="17"/>
  <c r="J142" i="17"/>
  <c r="K142" i="17"/>
  <c r="H143" i="17"/>
  <c r="I143" i="17"/>
  <c r="J143" i="17"/>
  <c r="K143" i="17"/>
  <c r="H144" i="17"/>
  <c r="I144" i="17"/>
  <c r="J144" i="17"/>
  <c r="K144" i="17"/>
  <c r="H145" i="17"/>
  <c r="I145" i="17"/>
  <c r="J145" i="17"/>
  <c r="K145" i="17"/>
  <c r="H146" i="17"/>
  <c r="I146" i="17"/>
  <c r="J146" i="17"/>
  <c r="K146" i="17"/>
  <c r="H147" i="17"/>
  <c r="I147" i="17"/>
  <c r="J147" i="17"/>
  <c r="K147" i="17"/>
  <c r="H148" i="17"/>
  <c r="I148" i="17"/>
  <c r="J148" i="17"/>
  <c r="K148" i="17"/>
  <c r="H149" i="17"/>
  <c r="I149" i="17"/>
  <c r="J149" i="17"/>
  <c r="K149" i="17"/>
  <c r="H150" i="17"/>
  <c r="I150" i="17"/>
  <c r="J150" i="17"/>
  <c r="K150" i="17"/>
  <c r="H151" i="17"/>
  <c r="I151" i="17"/>
  <c r="J151" i="17"/>
  <c r="K151" i="17"/>
  <c r="H152" i="17"/>
  <c r="I152" i="17"/>
  <c r="J152" i="17"/>
  <c r="K152" i="17"/>
  <c r="H153" i="17"/>
  <c r="I153" i="17"/>
  <c r="J153" i="17"/>
  <c r="K153" i="17"/>
  <c r="H154" i="17"/>
  <c r="I154" i="17"/>
  <c r="J154" i="17"/>
  <c r="K154" i="17"/>
  <c r="H155" i="17"/>
  <c r="I155" i="17"/>
  <c r="J155" i="17"/>
  <c r="K155" i="17"/>
  <c r="H156" i="17"/>
  <c r="I156" i="17"/>
  <c r="J156" i="17"/>
  <c r="K156" i="17"/>
  <c r="H157" i="17"/>
  <c r="I157" i="17"/>
  <c r="J157" i="17"/>
  <c r="K157" i="17"/>
  <c r="H158" i="17"/>
  <c r="I158" i="17"/>
  <c r="J158" i="17"/>
  <c r="K158" i="17"/>
  <c r="H159" i="17"/>
  <c r="I159" i="17"/>
  <c r="J159" i="17"/>
  <c r="K159" i="17"/>
  <c r="H160" i="17"/>
  <c r="I160" i="17"/>
  <c r="J160" i="17"/>
  <c r="K160" i="17"/>
  <c r="H161" i="17"/>
  <c r="I161" i="17"/>
  <c r="J161" i="17"/>
  <c r="K161" i="17"/>
  <c r="H162" i="17"/>
  <c r="I162" i="17"/>
  <c r="J162" i="17"/>
  <c r="K162" i="17"/>
  <c r="H163" i="17"/>
  <c r="I163" i="17"/>
  <c r="J163" i="17"/>
  <c r="K163" i="17"/>
  <c r="H164" i="17"/>
  <c r="I164" i="17"/>
  <c r="J164" i="17"/>
  <c r="K164" i="17"/>
  <c r="H165" i="17"/>
  <c r="I165" i="17"/>
  <c r="J165" i="17"/>
  <c r="K165" i="17"/>
  <c r="H166" i="17"/>
  <c r="I166" i="17"/>
  <c r="J166" i="17"/>
  <c r="K166" i="17"/>
  <c r="H167" i="17"/>
  <c r="I167" i="17"/>
  <c r="J167" i="17"/>
  <c r="K167" i="17"/>
  <c r="H168" i="17"/>
  <c r="I168" i="17"/>
  <c r="J168" i="17"/>
  <c r="K168" i="17"/>
  <c r="H169" i="17"/>
  <c r="I169" i="17"/>
  <c r="J169" i="17"/>
  <c r="K169" i="17"/>
  <c r="H170" i="17"/>
  <c r="I170" i="17"/>
  <c r="J170" i="17"/>
  <c r="K170" i="17"/>
  <c r="H171" i="17"/>
  <c r="I171" i="17"/>
  <c r="J171" i="17"/>
  <c r="K171" i="17"/>
  <c r="H172" i="17"/>
  <c r="I172" i="17"/>
  <c r="J172" i="17"/>
  <c r="K172" i="17"/>
  <c r="H173" i="17"/>
  <c r="I173" i="17"/>
  <c r="J173" i="17"/>
  <c r="K173" i="17"/>
  <c r="H174" i="17"/>
  <c r="I174" i="17"/>
  <c r="J174" i="17"/>
  <c r="K174" i="17"/>
  <c r="H175" i="17"/>
  <c r="I175" i="17"/>
  <c r="J175" i="17"/>
  <c r="K175" i="17"/>
  <c r="H176" i="17"/>
  <c r="I176" i="17"/>
  <c r="J176" i="17"/>
  <c r="K176" i="17"/>
  <c r="H177" i="17"/>
  <c r="I177" i="17"/>
  <c r="J177" i="17"/>
  <c r="K177" i="17"/>
  <c r="H178" i="17"/>
  <c r="I178" i="17"/>
  <c r="J178" i="17"/>
  <c r="K178" i="17"/>
  <c r="H179" i="17"/>
  <c r="I179" i="17"/>
  <c r="J179" i="17"/>
  <c r="K179" i="17"/>
  <c r="H180" i="17"/>
  <c r="I180" i="17"/>
  <c r="J180" i="17"/>
  <c r="K180" i="17"/>
  <c r="H181" i="17"/>
  <c r="I181" i="17"/>
  <c r="J181" i="17"/>
  <c r="K181" i="17"/>
  <c r="H182" i="17"/>
  <c r="I182" i="17"/>
  <c r="J182" i="17"/>
  <c r="K182" i="17"/>
  <c r="H183" i="17"/>
  <c r="I183" i="17"/>
  <c r="J183" i="17"/>
  <c r="K183" i="17"/>
  <c r="H184" i="17"/>
  <c r="I184" i="17"/>
  <c r="J184" i="17"/>
  <c r="K184" i="17"/>
  <c r="H185" i="17"/>
  <c r="I185" i="17"/>
  <c r="J185" i="17"/>
  <c r="K185" i="17"/>
  <c r="H186" i="17"/>
  <c r="I186" i="17"/>
  <c r="J186" i="17"/>
  <c r="K186" i="17"/>
  <c r="H187" i="17"/>
  <c r="I187" i="17"/>
  <c r="J187" i="17"/>
  <c r="K187" i="17"/>
  <c r="H188" i="17"/>
  <c r="I188" i="17"/>
  <c r="J188" i="17"/>
  <c r="K188" i="17"/>
  <c r="H189" i="17"/>
  <c r="I189" i="17"/>
  <c r="J189" i="17"/>
  <c r="K189" i="17"/>
  <c r="H190" i="17"/>
  <c r="I190" i="17"/>
  <c r="J190" i="17"/>
  <c r="K190" i="17"/>
  <c r="H191" i="17"/>
  <c r="I191" i="17"/>
  <c r="J191" i="17"/>
  <c r="K191" i="17"/>
  <c r="H192" i="17"/>
  <c r="I192" i="17"/>
  <c r="J192" i="17"/>
  <c r="K192" i="17"/>
  <c r="H193" i="17"/>
  <c r="I193" i="17"/>
  <c r="J193" i="17"/>
  <c r="K193" i="17"/>
  <c r="H194" i="17"/>
  <c r="I194" i="17"/>
  <c r="J194" i="17"/>
  <c r="K194" i="17"/>
  <c r="H195" i="17"/>
  <c r="I195" i="17"/>
  <c r="J195" i="17"/>
  <c r="K195" i="17"/>
  <c r="H196" i="17"/>
  <c r="I196" i="17"/>
  <c r="J196" i="17"/>
  <c r="K196" i="17"/>
  <c r="H197" i="17"/>
  <c r="I197" i="17"/>
  <c r="J197" i="17"/>
  <c r="K197" i="17"/>
  <c r="H198" i="17"/>
  <c r="I198" i="17"/>
  <c r="J198" i="17"/>
  <c r="K198" i="17"/>
  <c r="H199" i="17"/>
  <c r="I199" i="17"/>
  <c r="J199" i="17"/>
  <c r="K199" i="17"/>
  <c r="H200" i="17"/>
  <c r="I200" i="17"/>
  <c r="J200" i="17"/>
  <c r="K200" i="17"/>
  <c r="H201" i="17"/>
  <c r="I201" i="17"/>
  <c r="J201" i="17"/>
  <c r="K201" i="17"/>
  <c r="H202" i="17"/>
  <c r="I202" i="17"/>
  <c r="J202" i="17"/>
  <c r="K202" i="17"/>
  <c r="H203" i="17"/>
  <c r="I203" i="17"/>
  <c r="J203" i="17"/>
  <c r="K203" i="17"/>
  <c r="H204" i="17"/>
  <c r="I204" i="17"/>
  <c r="J204" i="17"/>
  <c r="K204" i="17"/>
  <c r="H205" i="17"/>
  <c r="I205" i="17"/>
  <c r="J205" i="17"/>
  <c r="K205" i="17"/>
  <c r="H206" i="17"/>
  <c r="I206" i="17"/>
  <c r="J206" i="17"/>
  <c r="K206" i="17"/>
  <c r="H207" i="17"/>
  <c r="I207" i="17"/>
  <c r="J207" i="17"/>
  <c r="K207" i="17"/>
  <c r="H208" i="17"/>
  <c r="I208" i="17"/>
  <c r="J208" i="17"/>
  <c r="K208" i="17"/>
  <c r="H209" i="17"/>
  <c r="I209" i="17"/>
  <c r="J209" i="17"/>
  <c r="K209" i="17"/>
  <c r="H210" i="17"/>
  <c r="I210" i="17"/>
  <c r="J210" i="17"/>
  <c r="K210" i="17"/>
  <c r="H211" i="17"/>
  <c r="I211" i="17"/>
  <c r="J211" i="17"/>
  <c r="K211" i="17"/>
  <c r="H212" i="17"/>
  <c r="I212" i="17"/>
  <c r="J212" i="17"/>
  <c r="K212" i="17"/>
  <c r="H213" i="17"/>
  <c r="I213" i="17"/>
  <c r="J213" i="17"/>
  <c r="K213" i="17"/>
  <c r="H214" i="17"/>
  <c r="I214" i="17"/>
  <c r="J214" i="17"/>
  <c r="K214" i="17"/>
  <c r="H215" i="17"/>
  <c r="I215" i="17"/>
  <c r="J215" i="17"/>
  <c r="K215" i="17"/>
  <c r="H216" i="17"/>
  <c r="I216" i="17"/>
  <c r="J216" i="17"/>
  <c r="K216" i="17"/>
  <c r="H217" i="17"/>
  <c r="I217" i="17"/>
  <c r="J217" i="17"/>
  <c r="K217" i="17"/>
  <c r="H218" i="17"/>
  <c r="I218" i="17"/>
  <c r="J218" i="17"/>
  <c r="K218" i="17"/>
  <c r="H219" i="17"/>
  <c r="I219" i="17"/>
  <c r="J219" i="17"/>
  <c r="K219" i="17"/>
  <c r="H220" i="17"/>
  <c r="I220" i="17"/>
  <c r="J220" i="17"/>
  <c r="K220" i="17"/>
  <c r="H221" i="17"/>
  <c r="I221" i="17"/>
  <c r="J221" i="17"/>
  <c r="K221" i="17"/>
  <c r="H222" i="17"/>
  <c r="I222" i="17"/>
  <c r="J222" i="17"/>
  <c r="K222" i="17"/>
  <c r="H223" i="17"/>
  <c r="I223" i="17"/>
  <c r="J223" i="17"/>
  <c r="K223" i="17"/>
  <c r="H224" i="17"/>
  <c r="I224" i="17"/>
  <c r="J224" i="17"/>
  <c r="K224" i="17"/>
  <c r="H225" i="17"/>
  <c r="I225" i="17"/>
  <c r="J225" i="17"/>
  <c r="K225" i="17"/>
  <c r="H226" i="17"/>
  <c r="I226" i="17"/>
  <c r="J226" i="17"/>
  <c r="K226" i="17"/>
  <c r="H227" i="17"/>
  <c r="I227" i="17"/>
  <c r="J227" i="17"/>
  <c r="K227" i="17"/>
  <c r="H228" i="17"/>
  <c r="I228" i="17"/>
  <c r="J228" i="17"/>
  <c r="K228" i="17"/>
  <c r="H229" i="17"/>
  <c r="I229" i="17"/>
  <c r="J229" i="17"/>
  <c r="K229" i="17"/>
  <c r="H230" i="17"/>
  <c r="I230" i="17"/>
  <c r="J230" i="17"/>
  <c r="K230" i="17"/>
  <c r="H231" i="17"/>
  <c r="I231" i="17"/>
  <c r="J231" i="17"/>
  <c r="K231" i="17"/>
  <c r="H232" i="17"/>
  <c r="I232" i="17"/>
  <c r="J232" i="17"/>
  <c r="K232" i="17"/>
  <c r="H233" i="17"/>
  <c r="I233" i="17"/>
  <c r="J233" i="17"/>
  <c r="K233" i="17"/>
  <c r="H234" i="17"/>
  <c r="I234" i="17"/>
  <c r="J234" i="17"/>
  <c r="K234" i="17"/>
  <c r="H235" i="17"/>
  <c r="I235" i="17"/>
  <c r="J235" i="17"/>
  <c r="K235" i="17"/>
  <c r="H236" i="17"/>
  <c r="I236" i="17"/>
  <c r="J236" i="17"/>
  <c r="K236" i="17"/>
  <c r="H237" i="17"/>
  <c r="I237" i="17"/>
  <c r="J237" i="17"/>
  <c r="K237" i="17"/>
  <c r="H238" i="17"/>
  <c r="I238" i="17"/>
  <c r="J238" i="17"/>
  <c r="K238" i="17"/>
  <c r="H239" i="17"/>
  <c r="I239" i="17"/>
  <c r="J239" i="17"/>
  <c r="K239" i="17"/>
  <c r="H240" i="17"/>
  <c r="I240" i="17"/>
  <c r="J240" i="17"/>
  <c r="K240" i="17"/>
  <c r="H241" i="17"/>
  <c r="I241" i="17"/>
  <c r="J241" i="17"/>
  <c r="K241" i="17"/>
  <c r="H242" i="17"/>
  <c r="I242" i="17"/>
  <c r="J242" i="17"/>
  <c r="K242" i="17"/>
  <c r="H243" i="17"/>
  <c r="I243" i="17"/>
  <c r="J243" i="17"/>
  <c r="K243" i="17"/>
  <c r="H244" i="17"/>
  <c r="I244" i="17"/>
  <c r="J244" i="17"/>
  <c r="K244" i="17"/>
  <c r="H245" i="17"/>
  <c r="I245" i="17"/>
  <c r="J245" i="17"/>
  <c r="K245" i="17"/>
  <c r="H246" i="17"/>
  <c r="I246" i="17"/>
  <c r="J246" i="17"/>
  <c r="K246" i="17"/>
  <c r="H247" i="17"/>
  <c r="I247" i="17"/>
  <c r="J247" i="17"/>
  <c r="K247" i="17"/>
  <c r="H248" i="17"/>
  <c r="I248" i="17"/>
  <c r="J248" i="17"/>
  <c r="K248" i="17"/>
  <c r="H249" i="17"/>
  <c r="I249" i="17"/>
  <c r="J249" i="17"/>
  <c r="K249" i="17"/>
  <c r="H250" i="17"/>
  <c r="I250" i="17"/>
  <c r="J250" i="17"/>
  <c r="K250" i="17"/>
  <c r="H251" i="17"/>
  <c r="I251" i="17"/>
  <c r="J251" i="17"/>
  <c r="K251" i="17"/>
  <c r="H252" i="17"/>
  <c r="I252" i="17"/>
  <c r="J252" i="17"/>
  <c r="K252" i="17"/>
  <c r="H253" i="17"/>
  <c r="I253" i="17"/>
  <c r="J253" i="17"/>
  <c r="K253" i="17"/>
  <c r="H254" i="17"/>
  <c r="I254" i="17"/>
  <c r="J254" i="17"/>
  <c r="K254" i="17"/>
  <c r="I8" i="17"/>
  <c r="J8" i="17"/>
  <c r="K8" i="17"/>
  <c r="H8" i="17"/>
  <c r="H9" i="18"/>
  <c r="I9" i="18"/>
  <c r="J9" i="18"/>
  <c r="K9" i="18"/>
  <c r="H10" i="18"/>
  <c r="I10" i="18"/>
  <c r="J10" i="18"/>
  <c r="K10" i="18"/>
  <c r="H11" i="18"/>
  <c r="I11" i="18"/>
  <c r="J11" i="18"/>
  <c r="K11" i="18"/>
  <c r="H12" i="18"/>
  <c r="I12" i="18"/>
  <c r="J12" i="18"/>
  <c r="K12" i="18"/>
  <c r="H13" i="18"/>
  <c r="I13" i="18"/>
  <c r="J13" i="18"/>
  <c r="K13" i="18"/>
  <c r="H14" i="18"/>
  <c r="I14" i="18"/>
  <c r="J14" i="18"/>
  <c r="K14" i="18"/>
  <c r="H15" i="18"/>
  <c r="I15" i="18"/>
  <c r="J15" i="18"/>
  <c r="K15" i="18"/>
  <c r="H16" i="18"/>
  <c r="I16" i="18"/>
  <c r="J16" i="18"/>
  <c r="K16" i="18"/>
  <c r="H17" i="18"/>
  <c r="I17" i="18"/>
  <c r="J17" i="18"/>
  <c r="K17" i="18"/>
  <c r="H18" i="18"/>
  <c r="I18" i="18"/>
  <c r="J18" i="18"/>
  <c r="K18" i="18"/>
  <c r="H19" i="18"/>
  <c r="I19" i="18"/>
  <c r="J19" i="18"/>
  <c r="K19" i="18"/>
  <c r="H20" i="18"/>
  <c r="I20" i="18"/>
  <c r="J20" i="18"/>
  <c r="K20" i="18"/>
  <c r="H21" i="18"/>
  <c r="I21" i="18"/>
  <c r="J21" i="18"/>
  <c r="K21" i="18"/>
  <c r="H22" i="18"/>
  <c r="I22" i="18"/>
  <c r="J22" i="18"/>
  <c r="K22" i="18"/>
  <c r="H23" i="18"/>
  <c r="I23" i="18"/>
  <c r="J23" i="18"/>
  <c r="K23" i="18"/>
  <c r="H24" i="18"/>
  <c r="I24" i="18"/>
  <c r="J24" i="18"/>
  <c r="K24" i="18"/>
  <c r="H25" i="18"/>
  <c r="I25" i="18"/>
  <c r="J25" i="18"/>
  <c r="K25" i="18"/>
  <c r="H26" i="18"/>
  <c r="I26" i="18"/>
  <c r="J26" i="18"/>
  <c r="K26" i="18"/>
  <c r="H27" i="18"/>
  <c r="I27" i="18"/>
  <c r="J27" i="18"/>
  <c r="K27" i="18"/>
  <c r="H28" i="18"/>
  <c r="I28" i="18"/>
  <c r="J28" i="18"/>
  <c r="K28" i="18"/>
  <c r="H29" i="18"/>
  <c r="I29" i="18"/>
  <c r="J29" i="18"/>
  <c r="K29" i="18"/>
  <c r="H30" i="18"/>
  <c r="I30" i="18"/>
  <c r="J30" i="18"/>
  <c r="K30" i="18"/>
  <c r="H31" i="18"/>
  <c r="I31" i="18"/>
  <c r="J31" i="18"/>
  <c r="K31" i="18"/>
  <c r="H32" i="18"/>
  <c r="I32" i="18"/>
  <c r="J32" i="18"/>
  <c r="K32" i="18"/>
  <c r="H33" i="18"/>
  <c r="I33" i="18"/>
  <c r="J33" i="18"/>
  <c r="K33" i="18"/>
  <c r="H34" i="18"/>
  <c r="I34" i="18"/>
  <c r="J34" i="18"/>
  <c r="K34" i="18"/>
  <c r="H35" i="18"/>
  <c r="I35" i="18"/>
  <c r="J35" i="18"/>
  <c r="K35" i="18"/>
  <c r="H36" i="18"/>
  <c r="I36" i="18"/>
  <c r="J36" i="18"/>
  <c r="K36" i="18"/>
  <c r="H37" i="18"/>
  <c r="I37" i="18"/>
  <c r="J37" i="18"/>
  <c r="K37" i="18"/>
  <c r="H38" i="18"/>
  <c r="I38" i="18"/>
  <c r="J38" i="18"/>
  <c r="K38" i="18"/>
  <c r="H39" i="18"/>
  <c r="I39" i="18"/>
  <c r="J39" i="18"/>
  <c r="K39" i="18"/>
  <c r="H40" i="18"/>
  <c r="I40" i="18"/>
  <c r="J40" i="18"/>
  <c r="K40" i="18"/>
  <c r="H41" i="18"/>
  <c r="I41" i="18"/>
  <c r="J41" i="18"/>
  <c r="K41" i="18"/>
  <c r="H42" i="18"/>
  <c r="I42" i="18"/>
  <c r="J42" i="18"/>
  <c r="K42" i="18"/>
  <c r="H43" i="18"/>
  <c r="I43" i="18"/>
  <c r="J43" i="18"/>
  <c r="K43" i="18"/>
  <c r="H44" i="18"/>
  <c r="I44" i="18"/>
  <c r="J44" i="18"/>
  <c r="K44" i="18"/>
  <c r="H45" i="18"/>
  <c r="I45" i="18"/>
  <c r="J45" i="18"/>
  <c r="K45" i="18"/>
  <c r="H46" i="18"/>
  <c r="I46" i="18"/>
  <c r="J46" i="18"/>
  <c r="K46" i="18"/>
  <c r="H47" i="18"/>
  <c r="I47" i="18"/>
  <c r="J47" i="18"/>
  <c r="K47" i="18"/>
  <c r="H48" i="18"/>
  <c r="I48" i="18"/>
  <c r="J48" i="18"/>
  <c r="K48" i="18"/>
  <c r="H49" i="18"/>
  <c r="I49" i="18"/>
  <c r="J49" i="18"/>
  <c r="K49" i="18"/>
  <c r="H50" i="18"/>
  <c r="I50" i="18"/>
  <c r="J50" i="18"/>
  <c r="K50" i="18"/>
  <c r="H51" i="18"/>
  <c r="I51" i="18"/>
  <c r="J51" i="18"/>
  <c r="K51" i="18"/>
  <c r="H52" i="18"/>
  <c r="I52" i="18"/>
  <c r="J52" i="18"/>
  <c r="K52" i="18"/>
  <c r="H53" i="18"/>
  <c r="I53" i="18"/>
  <c r="J53" i="18"/>
  <c r="K53" i="18"/>
  <c r="H54" i="18"/>
  <c r="I54" i="18"/>
  <c r="J54" i="18"/>
  <c r="K54" i="18"/>
  <c r="H55" i="18"/>
  <c r="I55" i="18"/>
  <c r="J55" i="18"/>
  <c r="K55" i="18"/>
  <c r="H56" i="18"/>
  <c r="I56" i="18"/>
  <c r="J56" i="18"/>
  <c r="K56" i="18"/>
  <c r="H57" i="18"/>
  <c r="I57" i="18"/>
  <c r="J57" i="18"/>
  <c r="K57" i="18"/>
  <c r="H58" i="18"/>
  <c r="I58" i="18"/>
  <c r="J58" i="18"/>
  <c r="K58" i="18"/>
  <c r="H59" i="18"/>
  <c r="I59" i="18"/>
  <c r="J59" i="18"/>
  <c r="K59" i="18"/>
  <c r="H60" i="18"/>
  <c r="I60" i="18"/>
  <c r="J60" i="18"/>
  <c r="K60" i="18"/>
  <c r="H61" i="18"/>
  <c r="I61" i="18"/>
  <c r="J61" i="18"/>
  <c r="K61" i="18"/>
  <c r="H62" i="18"/>
  <c r="I62" i="18"/>
  <c r="J62" i="18"/>
  <c r="K62" i="18"/>
  <c r="H63" i="18"/>
  <c r="I63" i="18"/>
  <c r="J63" i="18"/>
  <c r="K63" i="18"/>
  <c r="H64" i="18"/>
  <c r="I64" i="18"/>
  <c r="J64" i="18"/>
  <c r="K64" i="18"/>
  <c r="H65" i="18"/>
  <c r="I65" i="18"/>
  <c r="J65" i="18"/>
  <c r="K65" i="18"/>
  <c r="H66" i="18"/>
  <c r="I66" i="18"/>
  <c r="J66" i="18"/>
  <c r="K66" i="18"/>
  <c r="H67" i="18"/>
  <c r="I67" i="18"/>
  <c r="J67" i="18"/>
  <c r="K67" i="18"/>
  <c r="H68" i="18"/>
  <c r="I68" i="18"/>
  <c r="J68" i="18"/>
  <c r="K68" i="18"/>
  <c r="H69" i="18"/>
  <c r="I69" i="18"/>
  <c r="J69" i="18"/>
  <c r="K69" i="18"/>
  <c r="H70" i="18"/>
  <c r="I70" i="18"/>
  <c r="J70" i="18"/>
  <c r="K70" i="18"/>
  <c r="H71" i="18"/>
  <c r="I71" i="18"/>
  <c r="J71" i="18"/>
  <c r="K71" i="18"/>
  <c r="H72" i="18"/>
  <c r="I72" i="18"/>
  <c r="J72" i="18"/>
  <c r="K72" i="18"/>
  <c r="H73" i="18"/>
  <c r="I73" i="18"/>
  <c r="J73" i="18"/>
  <c r="K73" i="18"/>
  <c r="H74" i="18"/>
  <c r="I74" i="18"/>
  <c r="J74" i="18"/>
  <c r="K74" i="18"/>
  <c r="H75" i="18"/>
  <c r="I75" i="18"/>
  <c r="J75" i="18"/>
  <c r="K75" i="18"/>
  <c r="H76" i="18"/>
  <c r="I76" i="18"/>
  <c r="J76" i="18"/>
  <c r="K76" i="18"/>
  <c r="H77" i="18"/>
  <c r="I77" i="18"/>
  <c r="J77" i="18"/>
  <c r="K77" i="18"/>
  <c r="H78" i="18"/>
  <c r="I78" i="18"/>
  <c r="J78" i="18"/>
  <c r="K78" i="18"/>
  <c r="H79" i="18"/>
  <c r="I79" i="18"/>
  <c r="J79" i="18"/>
  <c r="K79" i="18"/>
  <c r="H80" i="18"/>
  <c r="I80" i="18"/>
  <c r="J80" i="18"/>
  <c r="K80" i="18"/>
  <c r="H81" i="18"/>
  <c r="I81" i="18"/>
  <c r="J81" i="18"/>
  <c r="K81" i="18"/>
  <c r="H82" i="18"/>
  <c r="I82" i="18"/>
  <c r="J82" i="18"/>
  <c r="K82" i="18"/>
  <c r="H83" i="18"/>
  <c r="I83" i="18"/>
  <c r="J83" i="18"/>
  <c r="K83" i="18"/>
  <c r="H84" i="18"/>
  <c r="I84" i="18"/>
  <c r="J84" i="18"/>
  <c r="K84" i="18"/>
  <c r="H85" i="18"/>
  <c r="I85" i="18"/>
  <c r="J85" i="18"/>
  <c r="K85" i="18"/>
  <c r="H86" i="18"/>
  <c r="I86" i="18"/>
  <c r="J86" i="18"/>
  <c r="K86" i="18"/>
  <c r="H87" i="18"/>
  <c r="I87" i="18"/>
  <c r="J87" i="18"/>
  <c r="K87" i="18"/>
  <c r="H88" i="18"/>
  <c r="I88" i="18"/>
  <c r="J88" i="18"/>
  <c r="K88" i="18"/>
  <c r="H89" i="18"/>
  <c r="I89" i="18"/>
  <c r="J89" i="18"/>
  <c r="K89" i="18"/>
  <c r="H90" i="18"/>
  <c r="I90" i="18"/>
  <c r="J90" i="18"/>
  <c r="K90" i="18"/>
  <c r="H91" i="18"/>
  <c r="I91" i="18"/>
  <c r="J91" i="18"/>
  <c r="K91" i="18"/>
  <c r="H92" i="18"/>
  <c r="I92" i="18"/>
  <c r="J92" i="18"/>
  <c r="K92" i="18"/>
  <c r="H93" i="18"/>
  <c r="I93" i="18"/>
  <c r="J93" i="18"/>
  <c r="K93" i="18"/>
  <c r="H94" i="18"/>
  <c r="I94" i="18"/>
  <c r="J94" i="18"/>
  <c r="K94" i="18"/>
  <c r="H95" i="18"/>
  <c r="I95" i="18"/>
  <c r="J95" i="18"/>
  <c r="K95" i="18"/>
  <c r="H96" i="18"/>
  <c r="I96" i="18"/>
  <c r="J96" i="18"/>
  <c r="K96" i="18"/>
  <c r="H97" i="18"/>
  <c r="I97" i="18"/>
  <c r="J97" i="18"/>
  <c r="K97" i="18"/>
  <c r="H98" i="18"/>
  <c r="I98" i="18"/>
  <c r="J98" i="18"/>
  <c r="K98" i="18"/>
  <c r="H99" i="18"/>
  <c r="I99" i="18"/>
  <c r="J99" i="18"/>
  <c r="K99" i="18"/>
  <c r="H100" i="18"/>
  <c r="I100" i="18"/>
  <c r="J100" i="18"/>
  <c r="K100" i="18"/>
  <c r="H101" i="18"/>
  <c r="I101" i="18"/>
  <c r="J101" i="18"/>
  <c r="K101" i="18"/>
  <c r="H102" i="18"/>
  <c r="I102" i="18"/>
  <c r="J102" i="18"/>
  <c r="K102" i="18"/>
  <c r="H103" i="18"/>
  <c r="I103" i="18"/>
  <c r="J103" i="18"/>
  <c r="K103" i="18"/>
  <c r="H104" i="18"/>
  <c r="I104" i="18"/>
  <c r="J104" i="18"/>
  <c r="K104" i="18"/>
  <c r="H105" i="18"/>
  <c r="I105" i="18"/>
  <c r="J105" i="18"/>
  <c r="K105" i="18"/>
  <c r="H106" i="18"/>
  <c r="I106" i="18"/>
  <c r="J106" i="18"/>
  <c r="K106" i="18"/>
  <c r="H107" i="18"/>
  <c r="I107" i="18"/>
  <c r="J107" i="18"/>
  <c r="K107" i="18"/>
  <c r="H108" i="18"/>
  <c r="I108" i="18"/>
  <c r="J108" i="18"/>
  <c r="K108" i="18"/>
  <c r="H109" i="18"/>
  <c r="I109" i="18"/>
  <c r="J109" i="18"/>
  <c r="K109" i="18"/>
  <c r="H110" i="18"/>
  <c r="I110" i="18"/>
  <c r="J110" i="18"/>
  <c r="K110" i="18"/>
  <c r="H111" i="18"/>
  <c r="I111" i="18"/>
  <c r="J111" i="18"/>
  <c r="K111" i="18"/>
  <c r="H112" i="18"/>
  <c r="I112" i="18"/>
  <c r="J112" i="18"/>
  <c r="K112" i="18"/>
  <c r="H113" i="18"/>
  <c r="I113" i="18"/>
  <c r="J113" i="18"/>
  <c r="K113" i="18"/>
  <c r="H114" i="18"/>
  <c r="I114" i="18"/>
  <c r="J114" i="18"/>
  <c r="K114" i="18"/>
  <c r="H115" i="18"/>
  <c r="I115" i="18"/>
  <c r="J115" i="18"/>
  <c r="K115" i="18"/>
  <c r="H116" i="18"/>
  <c r="I116" i="18"/>
  <c r="J116" i="18"/>
  <c r="K116" i="18"/>
  <c r="H117" i="18"/>
  <c r="I117" i="18"/>
  <c r="J117" i="18"/>
  <c r="K117" i="18"/>
  <c r="H118" i="18"/>
  <c r="I118" i="18"/>
  <c r="J118" i="18"/>
  <c r="K118" i="18"/>
  <c r="H119" i="18"/>
  <c r="I119" i="18"/>
  <c r="J119" i="18"/>
  <c r="K119" i="18"/>
  <c r="H120" i="18"/>
  <c r="I120" i="18"/>
  <c r="J120" i="18"/>
  <c r="K120" i="18"/>
  <c r="H121" i="18"/>
  <c r="I121" i="18"/>
  <c r="J121" i="18"/>
  <c r="K121" i="18"/>
  <c r="H122" i="18"/>
  <c r="I122" i="18"/>
  <c r="J122" i="18"/>
  <c r="K122" i="18"/>
  <c r="H123" i="18"/>
  <c r="I123" i="18"/>
  <c r="J123" i="18"/>
  <c r="K123" i="18"/>
  <c r="H124" i="18"/>
  <c r="I124" i="18"/>
  <c r="J124" i="18"/>
  <c r="K124" i="18"/>
  <c r="H125" i="18"/>
  <c r="I125" i="18"/>
  <c r="J125" i="18"/>
  <c r="K125" i="18"/>
  <c r="H126" i="18"/>
  <c r="I126" i="18"/>
  <c r="J126" i="18"/>
  <c r="K126" i="18"/>
  <c r="H127" i="18"/>
  <c r="I127" i="18"/>
  <c r="J127" i="18"/>
  <c r="K127" i="18"/>
  <c r="H128" i="18"/>
  <c r="I128" i="18"/>
  <c r="J128" i="18"/>
  <c r="K128" i="18"/>
  <c r="H129" i="18"/>
  <c r="I129" i="18"/>
  <c r="J129" i="18"/>
  <c r="K129" i="18"/>
  <c r="H130" i="18"/>
  <c r="I130" i="18"/>
  <c r="J130" i="18"/>
  <c r="K130" i="18"/>
  <c r="H131" i="18"/>
  <c r="I131" i="18"/>
  <c r="J131" i="18"/>
  <c r="K131" i="18"/>
  <c r="H132" i="18"/>
  <c r="I132" i="18"/>
  <c r="J132" i="18"/>
  <c r="K132" i="18"/>
  <c r="H133" i="18"/>
  <c r="I133" i="18"/>
  <c r="J133" i="18"/>
  <c r="K133" i="18"/>
  <c r="H134" i="18"/>
  <c r="I134" i="18"/>
  <c r="J134" i="18"/>
  <c r="K134" i="18"/>
  <c r="H135" i="18"/>
  <c r="I135" i="18"/>
  <c r="J135" i="18"/>
  <c r="K135" i="18"/>
  <c r="H136" i="18"/>
  <c r="I136" i="18"/>
  <c r="J136" i="18"/>
  <c r="K136" i="18"/>
  <c r="H137" i="18"/>
  <c r="I137" i="18"/>
  <c r="J137" i="18"/>
  <c r="K137" i="18"/>
  <c r="H138" i="18"/>
  <c r="I138" i="18"/>
  <c r="J138" i="18"/>
  <c r="K138" i="18"/>
  <c r="H139" i="18"/>
  <c r="I139" i="18"/>
  <c r="J139" i="18"/>
  <c r="K139" i="18"/>
  <c r="H140" i="18"/>
  <c r="I140" i="18"/>
  <c r="J140" i="18"/>
  <c r="K140" i="18"/>
  <c r="H141" i="18"/>
  <c r="I141" i="18"/>
  <c r="J141" i="18"/>
  <c r="K141" i="18"/>
  <c r="H142" i="18"/>
  <c r="I142" i="18"/>
  <c r="J142" i="18"/>
  <c r="K142" i="18"/>
  <c r="H143" i="18"/>
  <c r="I143" i="18"/>
  <c r="J143" i="18"/>
  <c r="K143" i="18"/>
  <c r="H144" i="18"/>
  <c r="I144" i="18"/>
  <c r="J144" i="18"/>
  <c r="K144" i="18"/>
  <c r="H145" i="18"/>
  <c r="I145" i="18"/>
  <c r="J145" i="18"/>
  <c r="K145" i="18"/>
  <c r="H146" i="18"/>
  <c r="I146" i="18"/>
  <c r="J146" i="18"/>
  <c r="K146" i="18"/>
  <c r="H147" i="18"/>
  <c r="I147" i="18"/>
  <c r="J147" i="18"/>
  <c r="K147" i="18"/>
  <c r="H148" i="18"/>
  <c r="I148" i="18"/>
  <c r="J148" i="18"/>
  <c r="K148" i="18"/>
  <c r="H149" i="18"/>
  <c r="I149" i="18"/>
  <c r="J149" i="18"/>
  <c r="K149" i="18"/>
  <c r="H150" i="18"/>
  <c r="I150" i="18"/>
  <c r="J150" i="18"/>
  <c r="K150" i="18"/>
  <c r="H151" i="18"/>
  <c r="I151" i="18"/>
  <c r="J151" i="18"/>
  <c r="K151" i="18"/>
  <c r="H152" i="18"/>
  <c r="I152" i="18"/>
  <c r="J152" i="18"/>
  <c r="K152" i="18"/>
  <c r="H153" i="18"/>
  <c r="I153" i="18"/>
  <c r="J153" i="18"/>
  <c r="K153" i="18"/>
  <c r="H154" i="18"/>
  <c r="I154" i="18"/>
  <c r="J154" i="18"/>
  <c r="K154" i="18"/>
  <c r="H155" i="18"/>
  <c r="I155" i="18"/>
  <c r="J155" i="18"/>
  <c r="K155" i="18"/>
  <c r="H156" i="18"/>
  <c r="I156" i="18"/>
  <c r="J156" i="18"/>
  <c r="K156" i="18"/>
  <c r="H157" i="18"/>
  <c r="I157" i="18"/>
  <c r="J157" i="18"/>
  <c r="K157" i="18"/>
  <c r="H158" i="18"/>
  <c r="I158" i="18"/>
  <c r="J158" i="18"/>
  <c r="K158" i="18"/>
  <c r="H159" i="18"/>
  <c r="I159" i="18"/>
  <c r="J159" i="18"/>
  <c r="K159" i="18"/>
  <c r="H160" i="18"/>
  <c r="I160" i="18"/>
  <c r="J160" i="18"/>
  <c r="K160" i="18"/>
  <c r="H161" i="18"/>
  <c r="I161" i="18"/>
  <c r="J161" i="18"/>
  <c r="K161" i="18"/>
  <c r="H162" i="18"/>
  <c r="I162" i="18"/>
  <c r="J162" i="18"/>
  <c r="K162" i="18"/>
  <c r="H163" i="18"/>
  <c r="I163" i="18"/>
  <c r="J163" i="18"/>
  <c r="K163" i="18"/>
  <c r="H164" i="18"/>
  <c r="I164" i="18"/>
  <c r="J164" i="18"/>
  <c r="K164" i="18"/>
  <c r="H165" i="18"/>
  <c r="I165" i="18"/>
  <c r="J165" i="18"/>
  <c r="K165" i="18"/>
  <c r="H166" i="18"/>
  <c r="I166" i="18"/>
  <c r="J166" i="18"/>
  <c r="K166" i="18"/>
  <c r="H167" i="18"/>
  <c r="I167" i="18"/>
  <c r="J167" i="18"/>
  <c r="K167" i="18"/>
  <c r="H168" i="18"/>
  <c r="I168" i="18"/>
  <c r="J168" i="18"/>
  <c r="K168" i="18"/>
  <c r="H169" i="18"/>
  <c r="I169" i="18"/>
  <c r="J169" i="18"/>
  <c r="K169" i="18"/>
  <c r="H170" i="18"/>
  <c r="I170" i="18"/>
  <c r="J170" i="18"/>
  <c r="K170" i="18"/>
  <c r="H171" i="18"/>
  <c r="I171" i="18"/>
  <c r="J171" i="18"/>
  <c r="K171" i="18"/>
  <c r="H172" i="18"/>
  <c r="I172" i="18"/>
  <c r="J172" i="18"/>
  <c r="K172" i="18"/>
  <c r="H173" i="18"/>
  <c r="I173" i="18"/>
  <c r="J173" i="18"/>
  <c r="K173" i="18"/>
  <c r="H174" i="18"/>
  <c r="I174" i="18"/>
  <c r="J174" i="18"/>
  <c r="K174" i="18"/>
  <c r="H175" i="18"/>
  <c r="I175" i="18"/>
  <c r="J175" i="18"/>
  <c r="K175" i="18"/>
  <c r="H176" i="18"/>
  <c r="I176" i="18"/>
  <c r="J176" i="18"/>
  <c r="K176" i="18"/>
  <c r="H177" i="18"/>
  <c r="I177" i="18"/>
  <c r="J177" i="18"/>
  <c r="K177" i="18"/>
  <c r="H178" i="18"/>
  <c r="I178" i="18"/>
  <c r="J178" i="18"/>
  <c r="K178" i="18"/>
  <c r="H179" i="18"/>
  <c r="I179" i="18"/>
  <c r="J179" i="18"/>
  <c r="K179" i="18"/>
  <c r="H180" i="18"/>
  <c r="I180" i="18"/>
  <c r="J180" i="18"/>
  <c r="K180" i="18"/>
  <c r="H181" i="18"/>
  <c r="I181" i="18"/>
  <c r="J181" i="18"/>
  <c r="K181" i="18"/>
  <c r="H182" i="18"/>
  <c r="I182" i="18"/>
  <c r="J182" i="18"/>
  <c r="K182" i="18"/>
  <c r="H183" i="18"/>
  <c r="I183" i="18"/>
  <c r="J183" i="18"/>
  <c r="K183" i="18"/>
  <c r="H184" i="18"/>
  <c r="I184" i="18"/>
  <c r="J184" i="18"/>
  <c r="K184" i="18"/>
  <c r="H185" i="18"/>
  <c r="I185" i="18"/>
  <c r="J185" i="18"/>
  <c r="K185" i="18"/>
  <c r="H186" i="18"/>
  <c r="I186" i="18"/>
  <c r="J186" i="18"/>
  <c r="K186" i="18"/>
  <c r="H187" i="18"/>
  <c r="I187" i="18"/>
  <c r="J187" i="18"/>
  <c r="K187" i="18"/>
  <c r="H188" i="18"/>
  <c r="I188" i="18"/>
  <c r="J188" i="18"/>
  <c r="K188" i="18"/>
  <c r="H189" i="18"/>
  <c r="I189" i="18"/>
  <c r="J189" i="18"/>
  <c r="K189" i="18"/>
  <c r="H190" i="18"/>
  <c r="I190" i="18"/>
  <c r="J190" i="18"/>
  <c r="K190" i="18"/>
  <c r="H191" i="18"/>
  <c r="I191" i="18"/>
  <c r="J191" i="18"/>
  <c r="K191" i="18"/>
  <c r="H192" i="18"/>
  <c r="I192" i="18"/>
  <c r="J192" i="18"/>
  <c r="K192" i="18"/>
  <c r="H193" i="18"/>
  <c r="I193" i="18"/>
  <c r="J193" i="18"/>
  <c r="K193" i="18"/>
  <c r="H194" i="18"/>
  <c r="I194" i="18"/>
  <c r="J194" i="18"/>
  <c r="K194" i="18"/>
  <c r="H195" i="18"/>
  <c r="I195" i="18"/>
  <c r="J195" i="18"/>
  <c r="K195" i="18"/>
  <c r="H196" i="18"/>
  <c r="I196" i="18"/>
  <c r="J196" i="18"/>
  <c r="K196" i="18"/>
  <c r="H197" i="18"/>
  <c r="I197" i="18"/>
  <c r="J197" i="18"/>
  <c r="K197" i="18"/>
  <c r="H198" i="18"/>
  <c r="I198" i="18"/>
  <c r="J198" i="18"/>
  <c r="K198" i="18"/>
  <c r="H199" i="18"/>
  <c r="I199" i="18"/>
  <c r="J199" i="18"/>
  <c r="K199" i="18"/>
  <c r="H200" i="18"/>
  <c r="I200" i="18"/>
  <c r="J200" i="18"/>
  <c r="K200" i="18"/>
  <c r="H201" i="18"/>
  <c r="I201" i="18"/>
  <c r="J201" i="18"/>
  <c r="K201" i="18"/>
  <c r="H202" i="18"/>
  <c r="I202" i="18"/>
  <c r="J202" i="18"/>
  <c r="K202" i="18"/>
  <c r="H203" i="18"/>
  <c r="I203" i="18"/>
  <c r="J203" i="18"/>
  <c r="K203" i="18"/>
  <c r="H204" i="18"/>
  <c r="I204" i="18"/>
  <c r="J204" i="18"/>
  <c r="K204" i="18"/>
  <c r="H205" i="18"/>
  <c r="I205" i="18"/>
  <c r="J205" i="18"/>
  <c r="K205" i="18"/>
  <c r="H206" i="18"/>
  <c r="I206" i="18"/>
  <c r="J206" i="18"/>
  <c r="K206" i="18"/>
  <c r="H207" i="18"/>
  <c r="I207" i="18"/>
  <c r="J207" i="18"/>
  <c r="K207" i="18"/>
  <c r="H208" i="18"/>
  <c r="I208" i="18"/>
  <c r="J208" i="18"/>
  <c r="K208" i="18"/>
  <c r="H209" i="18"/>
  <c r="I209" i="18"/>
  <c r="J209" i="18"/>
  <c r="K209" i="18"/>
  <c r="H210" i="18"/>
  <c r="I210" i="18"/>
  <c r="J210" i="18"/>
  <c r="K210" i="18"/>
  <c r="H211" i="18"/>
  <c r="I211" i="18"/>
  <c r="J211" i="18"/>
  <c r="K211" i="18"/>
  <c r="H212" i="18"/>
  <c r="I212" i="18"/>
  <c r="J212" i="18"/>
  <c r="K212" i="18"/>
  <c r="H213" i="18"/>
  <c r="I213" i="18"/>
  <c r="J213" i="18"/>
  <c r="K213" i="18"/>
  <c r="H214" i="18"/>
  <c r="I214" i="18"/>
  <c r="J214" i="18"/>
  <c r="K214" i="18"/>
  <c r="H215" i="18"/>
  <c r="I215" i="18"/>
  <c r="J215" i="18"/>
  <c r="K215" i="18"/>
  <c r="H216" i="18"/>
  <c r="I216" i="18"/>
  <c r="J216" i="18"/>
  <c r="K216" i="18"/>
  <c r="H217" i="18"/>
  <c r="I217" i="18"/>
  <c r="J217" i="18"/>
  <c r="K217" i="18"/>
  <c r="H218" i="18"/>
  <c r="I218" i="18"/>
  <c r="J218" i="18"/>
  <c r="K218" i="18"/>
  <c r="H219" i="18"/>
  <c r="I219" i="18"/>
  <c r="J219" i="18"/>
  <c r="K219" i="18"/>
  <c r="H220" i="18"/>
  <c r="I220" i="18"/>
  <c r="J220" i="18"/>
  <c r="K220" i="18"/>
  <c r="H221" i="18"/>
  <c r="I221" i="18"/>
  <c r="J221" i="18"/>
  <c r="K221" i="18"/>
  <c r="H222" i="18"/>
  <c r="I222" i="18"/>
  <c r="J222" i="18"/>
  <c r="K222" i="18"/>
  <c r="H223" i="18"/>
  <c r="I223" i="18"/>
  <c r="J223" i="18"/>
  <c r="K223" i="18"/>
  <c r="H224" i="18"/>
  <c r="I224" i="18"/>
  <c r="J224" i="18"/>
  <c r="K224" i="18"/>
  <c r="H225" i="18"/>
  <c r="I225" i="18"/>
  <c r="J225" i="18"/>
  <c r="K225" i="18"/>
  <c r="H226" i="18"/>
  <c r="I226" i="18"/>
  <c r="J226" i="18"/>
  <c r="K226" i="18"/>
  <c r="H227" i="18"/>
  <c r="I227" i="18"/>
  <c r="J227" i="18"/>
  <c r="K227" i="18"/>
  <c r="H228" i="18"/>
  <c r="I228" i="18"/>
  <c r="J228" i="18"/>
  <c r="K228" i="18"/>
  <c r="H229" i="18"/>
  <c r="I229" i="18"/>
  <c r="J229" i="18"/>
  <c r="K229" i="18"/>
  <c r="H230" i="18"/>
  <c r="I230" i="18"/>
  <c r="J230" i="18"/>
  <c r="K230" i="18"/>
  <c r="H231" i="18"/>
  <c r="I231" i="18"/>
  <c r="J231" i="18"/>
  <c r="K231" i="18"/>
  <c r="H232" i="18"/>
  <c r="I232" i="18"/>
  <c r="J232" i="18"/>
  <c r="K232" i="18"/>
  <c r="H233" i="18"/>
  <c r="I233" i="18"/>
  <c r="J233" i="18"/>
  <c r="K233" i="18"/>
  <c r="H234" i="18"/>
  <c r="I234" i="18"/>
  <c r="J234" i="18"/>
  <c r="K234" i="18"/>
  <c r="H235" i="18"/>
  <c r="I235" i="18"/>
  <c r="J235" i="18"/>
  <c r="K235" i="18"/>
  <c r="H236" i="18"/>
  <c r="I236" i="18"/>
  <c r="J236" i="18"/>
  <c r="K236" i="18"/>
  <c r="H237" i="18"/>
  <c r="I237" i="18"/>
  <c r="J237" i="18"/>
  <c r="K237" i="18"/>
  <c r="H238" i="18"/>
  <c r="I238" i="18"/>
  <c r="J238" i="18"/>
  <c r="K238" i="18"/>
  <c r="H239" i="18"/>
  <c r="I239" i="18"/>
  <c r="J239" i="18"/>
  <c r="K239" i="18"/>
  <c r="H240" i="18"/>
  <c r="I240" i="18"/>
  <c r="J240" i="18"/>
  <c r="K240" i="18"/>
  <c r="H241" i="18"/>
  <c r="I241" i="18"/>
  <c r="J241" i="18"/>
  <c r="K241" i="18"/>
  <c r="H242" i="18"/>
  <c r="I242" i="18"/>
  <c r="J242" i="18"/>
  <c r="K242" i="18"/>
  <c r="H243" i="18"/>
  <c r="I243" i="18"/>
  <c r="J243" i="18"/>
  <c r="K243" i="18"/>
  <c r="H244" i="18"/>
  <c r="I244" i="18"/>
  <c r="J244" i="18"/>
  <c r="K244" i="18"/>
  <c r="H245" i="18"/>
  <c r="I245" i="18"/>
  <c r="J245" i="18"/>
  <c r="K245" i="18"/>
  <c r="H246" i="18"/>
  <c r="I246" i="18"/>
  <c r="J246" i="18"/>
  <c r="K246" i="18"/>
  <c r="H247" i="18"/>
  <c r="I247" i="18"/>
  <c r="J247" i="18"/>
  <c r="K247" i="18"/>
  <c r="H248" i="18"/>
  <c r="I248" i="18"/>
  <c r="J248" i="18"/>
  <c r="K248" i="18"/>
  <c r="H249" i="18"/>
  <c r="I249" i="18"/>
  <c r="J249" i="18"/>
  <c r="K249" i="18"/>
  <c r="I8" i="18"/>
  <c r="J8" i="18"/>
  <c r="K8" i="18"/>
  <c r="H8" i="18"/>
  <c r="E21" i="24" l="1"/>
  <c r="D179" i="24"/>
  <c r="D121" i="24"/>
  <c r="D75" i="24"/>
  <c r="D243" i="24"/>
  <c r="D46" i="24"/>
  <c r="D119" i="24"/>
  <c r="D54" i="24"/>
  <c r="D183" i="24"/>
  <c r="D91" i="24"/>
  <c r="D34" i="24"/>
  <c r="D11" i="24"/>
  <c r="D107" i="24"/>
  <c r="D181" i="24"/>
  <c r="D42" i="24"/>
  <c r="D115" i="24"/>
  <c r="D245" i="24"/>
  <c r="D118" i="24"/>
  <c r="D120" i="24"/>
  <c r="D27" i="24"/>
  <c r="D147" i="24"/>
  <c r="D182" i="24"/>
  <c r="D184" i="24"/>
  <c r="D130" i="24"/>
  <c r="D43" i="24"/>
  <c r="D155" i="24"/>
  <c r="D22" i="24"/>
  <c r="D194" i="24"/>
  <c r="E20" i="24"/>
  <c r="E23" i="24"/>
  <c r="E71" i="24"/>
  <c r="E22" i="24"/>
  <c r="E24" i="24"/>
  <c r="E16" i="24"/>
  <c r="E34" i="24"/>
  <c r="E31" i="24"/>
  <c r="E32" i="24"/>
  <c r="E17" i="24"/>
  <c r="E29" i="24"/>
  <c r="E30" i="24"/>
  <c r="E33" i="24"/>
  <c r="E19" i="24"/>
  <c r="E18" i="24"/>
  <c r="D52" i="24"/>
  <c r="D244" i="24"/>
  <c r="D248" i="24"/>
  <c r="D59" i="24"/>
  <c r="D123" i="24"/>
  <c r="D251" i="24"/>
  <c r="D60" i="24"/>
  <c r="D124" i="24"/>
  <c r="D125" i="24"/>
  <c r="D62" i="24"/>
  <c r="D190" i="24"/>
  <c r="D63" i="24"/>
  <c r="D127" i="24"/>
  <c r="D191" i="24"/>
  <c r="D64" i="24"/>
  <c r="D128" i="24"/>
  <c r="D192" i="24"/>
  <c r="D65" i="24"/>
  <c r="D129" i="24"/>
  <c r="D193" i="24"/>
  <c r="D10" i="24"/>
  <c r="D74" i="24"/>
  <c r="D202" i="24"/>
  <c r="D4" i="24"/>
  <c r="D131" i="24"/>
  <c r="D132" i="24"/>
  <c r="D196" i="24"/>
  <c r="D197" i="24"/>
  <c r="D134" i="24"/>
  <c r="D7" i="24"/>
  <c r="D8" i="24"/>
  <c r="D72" i="24"/>
  <c r="D200" i="24"/>
  <c r="D9" i="24"/>
  <c r="D73" i="24"/>
  <c r="D137" i="24"/>
  <c r="D201" i="24"/>
  <c r="D18" i="24"/>
  <c r="D82" i="24"/>
  <c r="D146" i="24"/>
  <c r="D210" i="24"/>
  <c r="D139" i="24"/>
  <c r="D12" i="24"/>
  <c r="D76" i="24"/>
  <c r="D140" i="24"/>
  <c r="D13" i="24"/>
  <c r="D77" i="24"/>
  <c r="D141" i="24"/>
  <c r="D142" i="24"/>
  <c r="D15" i="24"/>
  <c r="D143" i="24"/>
  <c r="D207" i="24"/>
  <c r="D80" i="24"/>
  <c r="D144" i="24"/>
  <c r="D17" i="24"/>
  <c r="D81" i="24"/>
  <c r="D209" i="24"/>
  <c r="D26" i="24"/>
  <c r="D90" i="24"/>
  <c r="D154" i="24"/>
  <c r="D218" i="24"/>
  <c r="D84" i="24"/>
  <c r="D148" i="24"/>
  <c r="D85" i="24"/>
  <c r="D149" i="24"/>
  <c r="D150" i="24"/>
  <c r="D87" i="24"/>
  <c r="D151" i="24"/>
  <c r="D215" i="24"/>
  <c r="D24" i="24"/>
  <c r="D88" i="24"/>
  <c r="D152" i="24"/>
  <c r="D25" i="24"/>
  <c r="D89" i="24"/>
  <c r="D217" i="24"/>
  <c r="D162" i="24"/>
  <c r="D226" i="24"/>
  <c r="D28" i="24"/>
  <c r="D92" i="24"/>
  <c r="D156" i="24"/>
  <c r="D29" i="24"/>
  <c r="D93" i="24"/>
  <c r="D157" i="24"/>
  <c r="D221" i="24"/>
  <c r="D158" i="24"/>
  <c r="D31" i="24"/>
  <c r="D95" i="24"/>
  <c r="D159" i="24"/>
  <c r="D32" i="24"/>
  <c r="D96" i="24"/>
  <c r="D160" i="24"/>
  <c r="D224" i="24"/>
  <c r="D97" i="24"/>
  <c r="D225" i="24"/>
  <c r="D106" i="24"/>
  <c r="D170" i="24"/>
  <c r="D35" i="24"/>
  <c r="D163" i="24"/>
  <c r="D164" i="24"/>
  <c r="D228" i="24"/>
  <c r="D165" i="24"/>
  <c r="D39" i="24"/>
  <c r="D231" i="24"/>
  <c r="D40" i="24"/>
  <c r="D104" i="24"/>
  <c r="D41" i="24"/>
  <c r="D105" i="24"/>
  <c r="D169" i="24"/>
  <c r="D233" i="24"/>
  <c r="D50" i="24"/>
  <c r="D114" i="24"/>
  <c r="D178" i="24"/>
  <c r="D242" i="24"/>
  <c r="D171" i="24"/>
  <c r="D235" i="24"/>
  <c r="D44" i="24"/>
  <c r="D108" i="24"/>
  <c r="D172" i="24"/>
  <c r="D45" i="24"/>
  <c r="D109" i="24"/>
  <c r="D173" i="24"/>
  <c r="D237" i="24"/>
  <c r="D110" i="24"/>
  <c r="D174" i="24"/>
  <c r="D47" i="24"/>
  <c r="D175" i="24"/>
  <c r="D48" i="24"/>
  <c r="D112" i="24"/>
  <c r="D176" i="24"/>
  <c r="D240" i="24"/>
  <c r="D177" i="24"/>
  <c r="D241" i="24"/>
  <c r="D58" i="24"/>
  <c r="D122" i="24"/>
  <c r="D250" i="24"/>
  <c r="G256" i="16"/>
  <c r="L262" i="16"/>
  <c r="G255" i="16"/>
  <c r="L261" i="16"/>
  <c r="G254" i="16"/>
  <c r="L260" i="16"/>
  <c r="G253" i="16"/>
  <c r="L259" i="16"/>
  <c r="G252" i="16"/>
  <c r="L258" i="16"/>
  <c r="G257" i="16"/>
  <c r="L263" i="16"/>
  <c r="N26" i="15"/>
  <c r="N26" i="14"/>
  <c r="N26" i="19"/>
  <c r="L28" i="23"/>
  <c r="E10" i="24"/>
  <c r="E11" i="24"/>
  <c r="E12" i="24"/>
  <c r="E13" i="24"/>
  <c r="E14" i="24"/>
  <c r="N26" i="21" a="1"/>
  <c r="N26" i="21" s="1"/>
  <c r="E225" i="24"/>
  <c r="E226" i="24"/>
  <c r="E227" i="24"/>
  <c r="E228" i="24"/>
  <c r="E222" i="24"/>
  <c r="E223" i="24"/>
  <c r="E224" i="24"/>
  <c r="E65" i="24"/>
  <c r="E66" i="24"/>
  <c r="E67" i="24"/>
  <c r="E68" i="24"/>
  <c r="E69" i="24"/>
  <c r="E63" i="24"/>
  <c r="E64" i="24"/>
  <c r="E209" i="24"/>
  <c r="E210" i="24"/>
  <c r="E211" i="24"/>
  <c r="E212" i="24"/>
  <c r="E213" i="24"/>
  <c r="E214" i="24"/>
  <c r="E208" i="24"/>
  <c r="E121" i="24"/>
  <c r="E122" i="24"/>
  <c r="E116" i="24"/>
  <c r="E117" i="24"/>
  <c r="E118" i="24"/>
  <c r="E119" i="24"/>
  <c r="E120" i="24"/>
  <c r="E49" i="24"/>
  <c r="E50" i="24"/>
  <c r="E51" i="24"/>
  <c r="E52" i="24"/>
  <c r="E53" i="24"/>
  <c r="E54" i="24"/>
  <c r="E48" i="24"/>
  <c r="E217" i="24"/>
  <c r="E218" i="24"/>
  <c r="E215" i="24"/>
  <c r="E216" i="24"/>
  <c r="E105" i="24"/>
  <c r="E106" i="24"/>
  <c r="E107" i="24"/>
  <c r="E101" i="24"/>
  <c r="E102" i="24"/>
  <c r="E103" i="24"/>
  <c r="E104" i="24"/>
  <c r="E177" i="24"/>
  <c r="E178" i="24"/>
  <c r="E172" i="24"/>
  <c r="E173" i="24"/>
  <c r="E174" i="24"/>
  <c r="E175" i="24"/>
  <c r="E176" i="24"/>
  <c r="E137" i="24"/>
  <c r="E138" i="24"/>
  <c r="E139" i="24"/>
  <c r="E140" i="24"/>
  <c r="E141" i="24"/>
  <c r="E135" i="24"/>
  <c r="E136" i="24"/>
  <c r="E161" i="24"/>
  <c r="E162" i="24"/>
  <c r="E163" i="24"/>
  <c r="E157" i="24"/>
  <c r="E158" i="24"/>
  <c r="E159" i="24"/>
  <c r="E160" i="24"/>
  <c r="E60" i="24"/>
  <c r="E61" i="24"/>
  <c r="E62" i="24"/>
  <c r="E9" i="24"/>
  <c r="E123" i="24"/>
  <c r="E124" i="24"/>
  <c r="E125" i="24"/>
  <c r="E126" i="24"/>
  <c r="E233" i="24"/>
  <c r="E234" i="24"/>
  <c r="E235" i="24"/>
  <c r="E236" i="24"/>
  <c r="E237" i="24"/>
  <c r="E238" i="24"/>
  <c r="E232" i="24"/>
  <c r="E57" i="24"/>
  <c r="E58" i="24"/>
  <c r="E59" i="24"/>
  <c r="E55" i="24"/>
  <c r="E56" i="24"/>
  <c r="E89" i="24"/>
  <c r="E90" i="24"/>
  <c r="E84" i="24"/>
  <c r="E85" i="24"/>
  <c r="E86" i="24"/>
  <c r="E87" i="24"/>
  <c r="E88" i="24"/>
  <c r="E8" i="24"/>
  <c r="N26" i="20"/>
  <c r="N24" i="17"/>
  <c r="D185" i="24"/>
  <c r="D14" i="24"/>
  <c r="D56" i="24"/>
  <c r="D83" i="24"/>
  <c r="D53" i="24"/>
  <c r="D117" i="24"/>
  <c r="D246" i="24"/>
  <c r="D247" i="24"/>
  <c r="D66" i="24"/>
  <c r="N24" i="12"/>
  <c r="N25" i="2"/>
  <c r="L8" i="16"/>
  <c r="N26" i="18"/>
  <c r="L256" i="16"/>
  <c r="L255" i="16"/>
  <c r="L257" i="16"/>
  <c r="L253" i="16"/>
  <c r="L245" i="16"/>
  <c r="L221" i="16"/>
  <c r="L213" i="16"/>
  <c r="L205" i="16"/>
  <c r="L197" i="16"/>
  <c r="L189" i="16"/>
  <c r="L157" i="16"/>
  <c r="L105" i="16"/>
  <c r="L97" i="16"/>
  <c r="L89" i="16"/>
  <c r="L81" i="16"/>
  <c r="L73" i="16"/>
  <c r="L65" i="16"/>
  <c r="L17" i="16"/>
  <c r="L144" i="16"/>
  <c r="L136" i="16"/>
  <c r="L247" i="16"/>
  <c r="L239" i="16"/>
  <c r="L231" i="16"/>
  <c r="L223" i="16"/>
  <c r="L215" i="16"/>
  <c r="L207" i="16"/>
  <c r="L199" i="16"/>
  <c r="L191" i="16"/>
  <c r="L183" i="16"/>
  <c r="L175" i="16"/>
  <c r="L167" i="16"/>
  <c r="L159" i="16"/>
  <c r="L151" i="16"/>
  <c r="L143" i="16"/>
  <c r="L135" i="16"/>
  <c r="L127" i="16"/>
  <c r="L119" i="16"/>
  <c r="L111" i="16"/>
  <c r="L103" i="16"/>
  <c r="L95" i="16"/>
  <c r="L87" i="16"/>
  <c r="L79" i="16"/>
  <c r="L71" i="16"/>
  <c r="L63" i="16"/>
  <c r="L55" i="16"/>
  <c r="L47" i="16"/>
  <c r="L39" i="16"/>
  <c r="L31" i="16"/>
  <c r="L23" i="16"/>
  <c r="L14" i="16"/>
  <c r="L13" i="16"/>
  <c r="L12" i="16"/>
  <c r="L11" i="16"/>
  <c r="L10" i="16"/>
  <c r="L15" i="16"/>
  <c r="L9" i="16"/>
  <c r="L254" i="16"/>
  <c r="L246" i="16"/>
  <c r="L238" i="16"/>
  <c r="L230" i="16"/>
  <c r="L222" i="16"/>
  <c r="L214" i="16"/>
  <c r="L206" i="16"/>
  <c r="L198" i="16"/>
  <c r="L190" i="16"/>
  <c r="L182" i="16"/>
  <c r="L174" i="16"/>
  <c r="L166" i="16"/>
  <c r="L158" i="16"/>
  <c r="L150" i="16"/>
  <c r="L142" i="16"/>
  <c r="L134" i="16"/>
  <c r="L126" i="16"/>
  <c r="L118" i="16"/>
  <c r="L110" i="16"/>
  <c r="L102" i="16"/>
  <c r="L94" i="16"/>
  <c r="L86" i="16"/>
  <c r="L78" i="16"/>
  <c r="L70" i="16"/>
  <c r="L62" i="16"/>
  <c r="L54" i="16"/>
  <c r="L46" i="16"/>
  <c r="L38" i="16"/>
  <c r="L30" i="16"/>
  <c r="L22" i="16"/>
  <c r="L237" i="16"/>
  <c r="L229" i="16"/>
  <c r="L181" i="16"/>
  <c r="L173" i="16"/>
  <c r="L165" i="16"/>
  <c r="L149" i="16"/>
  <c r="L141" i="16"/>
  <c r="L133" i="16"/>
  <c r="L125" i="16"/>
  <c r="L117" i="16"/>
  <c r="L109" i="16"/>
  <c r="L101" i="16"/>
  <c r="L93" i="16"/>
  <c r="L85" i="16"/>
  <c r="L77" i="16"/>
  <c r="L69" i="16"/>
  <c r="L61" i="16"/>
  <c r="L53" i="16"/>
  <c r="L45" i="16"/>
  <c r="L37" i="16"/>
  <c r="L29" i="16"/>
  <c r="L21" i="16"/>
  <c r="L252" i="16"/>
  <c r="L244" i="16"/>
  <c r="L236" i="16"/>
  <c r="L228" i="16"/>
  <c r="L220" i="16"/>
  <c r="L212" i="16"/>
  <c r="L204" i="16"/>
  <c r="L196" i="16"/>
  <c r="L188" i="16"/>
  <c r="L180" i="16"/>
  <c r="L172" i="16"/>
  <c r="L164" i="16"/>
  <c r="L156" i="16"/>
  <c r="L148" i="16"/>
  <c r="L140" i="16"/>
  <c r="L132" i="16"/>
  <c r="L124" i="16"/>
  <c r="L116" i="16"/>
  <c r="L108" i="16"/>
  <c r="L100" i="16"/>
  <c r="L92" i="16"/>
  <c r="L84" i="16"/>
  <c r="L76" i="16"/>
  <c r="L68" i="16"/>
  <c r="L60" i="16"/>
  <c r="L52" i="16"/>
  <c r="L44" i="16"/>
  <c r="L36" i="16"/>
  <c r="L28" i="16"/>
  <c r="L20" i="16"/>
  <c r="L251" i="16"/>
  <c r="L243" i="16"/>
  <c r="L235" i="16"/>
  <c r="L227" i="16"/>
  <c r="L219" i="16"/>
  <c r="L211" i="16"/>
  <c r="L203" i="16"/>
  <c r="L195" i="16"/>
  <c r="L187" i="16"/>
  <c r="L179" i="16"/>
  <c r="L171" i="16"/>
  <c r="L163" i="16"/>
  <c r="L155" i="16"/>
  <c r="L147" i="16"/>
  <c r="L139" i="16"/>
  <c r="L131" i="16"/>
  <c r="L123" i="16"/>
  <c r="L115" i="16"/>
  <c r="L107" i="16"/>
  <c r="L99" i="16"/>
  <c r="L91" i="16"/>
  <c r="L83" i="16"/>
  <c r="L75" i="16"/>
  <c r="L67" i="16"/>
  <c r="L59" i="16"/>
  <c r="L51" i="16"/>
  <c r="L43" i="16"/>
  <c r="L35" i="16"/>
  <c r="L27" i="16"/>
  <c r="L19" i="16"/>
  <c r="L250" i="16"/>
  <c r="L242" i="16"/>
  <c r="L234" i="16"/>
  <c r="L226" i="16"/>
  <c r="L218" i="16"/>
  <c r="L210" i="16"/>
  <c r="L202" i="16"/>
  <c r="L194" i="16"/>
  <c r="L186" i="16"/>
  <c r="L178" i="16"/>
  <c r="L170" i="16"/>
  <c r="L162" i="16"/>
  <c r="L154" i="16"/>
  <c r="L146" i="16"/>
  <c r="L138" i="16"/>
  <c r="L130" i="16"/>
  <c r="L122" i="16"/>
  <c r="L114" i="16"/>
  <c r="L106" i="16"/>
  <c r="L98" i="16"/>
  <c r="L90" i="16"/>
  <c r="L82" i="16"/>
  <c r="L74" i="16"/>
  <c r="L66" i="16"/>
  <c r="L58" i="16"/>
  <c r="L50" i="16"/>
  <c r="L42" i="16"/>
  <c r="L34" i="16"/>
  <c r="L26" i="16"/>
  <c r="L18" i="16"/>
  <c r="L249" i="16"/>
  <c r="L241" i="16"/>
  <c r="L233" i="16"/>
  <c r="L225" i="16"/>
  <c r="L217" i="16"/>
  <c r="L209" i="16"/>
  <c r="L201" i="16"/>
  <c r="L193" i="16"/>
  <c r="L185" i="16"/>
  <c r="L177" i="16"/>
  <c r="L169" i="16"/>
  <c r="L161" i="16"/>
  <c r="L153" i="16"/>
  <c r="L145" i="16"/>
  <c r="L137" i="16"/>
  <c r="L129" i="16"/>
  <c r="L121" i="16"/>
  <c r="L113" i="16"/>
  <c r="L57" i="16"/>
  <c r="L49" i="16"/>
  <c r="L41" i="16"/>
  <c r="L33" i="16"/>
  <c r="L25" i="16"/>
  <c r="L248" i="16"/>
  <c r="L240" i="16"/>
  <c r="L232" i="16"/>
  <c r="L224" i="16"/>
  <c r="L216" i="16"/>
  <c r="L208" i="16"/>
  <c r="L200" i="16"/>
  <c r="L192" i="16"/>
  <c r="L184" i="16"/>
  <c r="L176" i="16"/>
  <c r="L168" i="16"/>
  <c r="L160" i="16"/>
  <c r="L152" i="16"/>
  <c r="L128" i="16"/>
  <c r="L120" i="16"/>
  <c r="L112" i="16"/>
  <c r="L104" i="16"/>
  <c r="L96" i="16"/>
  <c r="L88" i="16"/>
  <c r="L80" i="16"/>
  <c r="L72" i="16"/>
  <c r="L64" i="16"/>
  <c r="L56" i="16"/>
  <c r="L48" i="16"/>
  <c r="L40" i="16"/>
  <c r="L32" i="16"/>
  <c r="L24" i="16"/>
  <c r="L16" i="16"/>
  <c r="H9" i="20"/>
  <c r="I9" i="20"/>
  <c r="J9" i="20"/>
  <c r="H10" i="20"/>
  <c r="I10" i="20"/>
  <c r="J10" i="20"/>
  <c r="H11" i="20"/>
  <c r="I11" i="20"/>
  <c r="J11" i="20"/>
  <c r="H12" i="20"/>
  <c r="I12" i="20"/>
  <c r="J12" i="20"/>
  <c r="H13" i="20"/>
  <c r="I13" i="20"/>
  <c r="J13" i="20"/>
  <c r="H14" i="20"/>
  <c r="I14" i="20"/>
  <c r="J14" i="20"/>
  <c r="H15" i="20"/>
  <c r="I15" i="20"/>
  <c r="J15" i="20"/>
  <c r="H16" i="20"/>
  <c r="I16" i="20"/>
  <c r="J16" i="20"/>
  <c r="H17" i="20"/>
  <c r="I17" i="20"/>
  <c r="J17" i="20"/>
  <c r="H18" i="20"/>
  <c r="I18" i="20"/>
  <c r="J18" i="20"/>
  <c r="H19" i="20"/>
  <c r="I19" i="20"/>
  <c r="J19" i="20"/>
  <c r="H20" i="20"/>
  <c r="I20" i="20"/>
  <c r="J20" i="20"/>
  <c r="H21" i="20"/>
  <c r="I21" i="20"/>
  <c r="J21" i="20"/>
  <c r="H22" i="20"/>
  <c r="I22" i="20"/>
  <c r="J22" i="20"/>
  <c r="H23" i="20"/>
  <c r="I23" i="20"/>
  <c r="J23" i="20"/>
  <c r="H24" i="20"/>
  <c r="I24" i="20"/>
  <c r="J24" i="20"/>
  <c r="H25" i="20"/>
  <c r="I25" i="20"/>
  <c r="J25" i="20"/>
  <c r="H26" i="20"/>
  <c r="I26" i="20"/>
  <c r="J26" i="20"/>
  <c r="H27" i="20"/>
  <c r="I27" i="20"/>
  <c r="J27" i="20"/>
  <c r="H28" i="20"/>
  <c r="I28" i="20"/>
  <c r="J28" i="20"/>
  <c r="H29" i="20"/>
  <c r="I29" i="20"/>
  <c r="J29" i="20"/>
  <c r="H30" i="20"/>
  <c r="I30" i="20"/>
  <c r="J30" i="20"/>
  <c r="H31" i="20"/>
  <c r="I31" i="20"/>
  <c r="J31" i="20"/>
  <c r="H32" i="20"/>
  <c r="I32" i="20"/>
  <c r="J32" i="20"/>
  <c r="H33" i="20"/>
  <c r="I33" i="20"/>
  <c r="J33" i="20"/>
  <c r="H34" i="20"/>
  <c r="I34" i="20"/>
  <c r="J34" i="20"/>
  <c r="H35" i="20"/>
  <c r="I35" i="20"/>
  <c r="J35" i="20"/>
  <c r="H36" i="20"/>
  <c r="I36" i="20"/>
  <c r="J36" i="20"/>
  <c r="H37" i="20"/>
  <c r="I37" i="20"/>
  <c r="J37" i="20"/>
  <c r="H38" i="20"/>
  <c r="I38" i="20"/>
  <c r="J38" i="20"/>
  <c r="H39" i="20"/>
  <c r="I39" i="20"/>
  <c r="J39" i="20"/>
  <c r="H40" i="20"/>
  <c r="I40" i="20"/>
  <c r="J40" i="20"/>
  <c r="H41" i="20"/>
  <c r="I41" i="20"/>
  <c r="J41" i="20"/>
  <c r="H42" i="20"/>
  <c r="I42" i="20"/>
  <c r="J42" i="20"/>
  <c r="H43" i="20"/>
  <c r="I43" i="20"/>
  <c r="J43" i="20"/>
  <c r="H44" i="20"/>
  <c r="I44" i="20"/>
  <c r="J44" i="20"/>
  <c r="H45" i="20"/>
  <c r="I45" i="20"/>
  <c r="J45" i="20"/>
  <c r="H46" i="20"/>
  <c r="I46" i="20"/>
  <c r="J46" i="20"/>
  <c r="H47" i="20"/>
  <c r="I47" i="20"/>
  <c r="J47" i="20"/>
  <c r="H48" i="20"/>
  <c r="I48" i="20"/>
  <c r="J48" i="20"/>
  <c r="H49" i="20"/>
  <c r="I49" i="20"/>
  <c r="J49" i="20"/>
  <c r="H50" i="20"/>
  <c r="I50" i="20"/>
  <c r="J50" i="20"/>
  <c r="H51" i="20"/>
  <c r="I51" i="20"/>
  <c r="J51" i="20"/>
  <c r="H52" i="20"/>
  <c r="I52" i="20"/>
  <c r="J52" i="20"/>
  <c r="H53" i="20"/>
  <c r="I53" i="20"/>
  <c r="J53" i="20"/>
  <c r="H54" i="20"/>
  <c r="I54" i="20"/>
  <c r="J54" i="20"/>
  <c r="H55" i="20"/>
  <c r="I55" i="20"/>
  <c r="J55" i="20"/>
  <c r="H56" i="20"/>
  <c r="I56" i="20"/>
  <c r="J56" i="20"/>
  <c r="H57" i="20"/>
  <c r="I57" i="20"/>
  <c r="J57" i="20"/>
  <c r="H58" i="20"/>
  <c r="I58" i="20"/>
  <c r="J58" i="20"/>
  <c r="H59" i="20"/>
  <c r="I59" i="20"/>
  <c r="J59" i="20"/>
  <c r="H60" i="20"/>
  <c r="I60" i="20"/>
  <c r="J60" i="20"/>
  <c r="H61" i="20"/>
  <c r="I61" i="20"/>
  <c r="J61" i="20"/>
  <c r="H62" i="20"/>
  <c r="I62" i="20"/>
  <c r="J62" i="20"/>
  <c r="H63" i="20"/>
  <c r="I63" i="20"/>
  <c r="J63" i="20"/>
  <c r="H64" i="20"/>
  <c r="I64" i="20"/>
  <c r="J64" i="20"/>
  <c r="H65" i="20"/>
  <c r="I65" i="20"/>
  <c r="J65" i="20"/>
  <c r="H66" i="20"/>
  <c r="I66" i="20"/>
  <c r="J66" i="20"/>
  <c r="H67" i="20"/>
  <c r="I67" i="20"/>
  <c r="J67" i="20"/>
  <c r="H68" i="20"/>
  <c r="I68" i="20"/>
  <c r="J68" i="20"/>
  <c r="H69" i="20"/>
  <c r="I69" i="20"/>
  <c r="J69" i="20"/>
  <c r="H70" i="20"/>
  <c r="I70" i="20"/>
  <c r="J70" i="20"/>
  <c r="H71" i="20"/>
  <c r="I71" i="20"/>
  <c r="J71" i="20"/>
  <c r="H72" i="20"/>
  <c r="I72" i="20"/>
  <c r="J72" i="20"/>
  <c r="H73" i="20"/>
  <c r="I73" i="20"/>
  <c r="J73" i="20"/>
  <c r="H74" i="20"/>
  <c r="I74" i="20"/>
  <c r="J74" i="20"/>
  <c r="H75" i="20"/>
  <c r="I75" i="20"/>
  <c r="J75" i="20"/>
  <c r="H76" i="20"/>
  <c r="I76" i="20"/>
  <c r="J76" i="20"/>
  <c r="H77" i="20"/>
  <c r="I77" i="20"/>
  <c r="J77" i="20"/>
  <c r="H78" i="20"/>
  <c r="I78" i="20"/>
  <c r="J78" i="20"/>
  <c r="H79" i="20"/>
  <c r="I79" i="20"/>
  <c r="J79" i="20"/>
  <c r="H80" i="20"/>
  <c r="I80" i="20"/>
  <c r="J80" i="20"/>
  <c r="H81" i="20"/>
  <c r="I81" i="20"/>
  <c r="J81" i="20"/>
  <c r="H82" i="20"/>
  <c r="I82" i="20"/>
  <c r="J82" i="20"/>
  <c r="H83" i="20"/>
  <c r="I83" i="20"/>
  <c r="J83" i="20"/>
  <c r="H84" i="20"/>
  <c r="I84" i="20"/>
  <c r="J84" i="20"/>
  <c r="H85" i="20"/>
  <c r="I85" i="20"/>
  <c r="J85" i="20"/>
  <c r="H86" i="20"/>
  <c r="I86" i="20"/>
  <c r="J86" i="20"/>
  <c r="H87" i="20"/>
  <c r="I87" i="20"/>
  <c r="J87" i="20"/>
  <c r="H88" i="20"/>
  <c r="I88" i="20"/>
  <c r="J88" i="20"/>
  <c r="H89" i="20"/>
  <c r="I89" i="20"/>
  <c r="J89" i="20"/>
  <c r="H90" i="20"/>
  <c r="I90" i="20"/>
  <c r="J90" i="20"/>
  <c r="H91" i="20"/>
  <c r="I91" i="20"/>
  <c r="J91" i="20"/>
  <c r="H92" i="20"/>
  <c r="I92" i="20"/>
  <c r="J92" i="20"/>
  <c r="H93" i="20"/>
  <c r="I93" i="20"/>
  <c r="J93" i="20"/>
  <c r="H94" i="20"/>
  <c r="I94" i="20"/>
  <c r="J94" i="20"/>
  <c r="H95" i="20"/>
  <c r="I95" i="20"/>
  <c r="J95" i="20"/>
  <c r="H96" i="20"/>
  <c r="I96" i="20"/>
  <c r="J96" i="20"/>
  <c r="H97" i="20"/>
  <c r="I97" i="20"/>
  <c r="J97" i="20"/>
  <c r="H98" i="20"/>
  <c r="I98" i="20"/>
  <c r="J98" i="20"/>
  <c r="H99" i="20"/>
  <c r="I99" i="20"/>
  <c r="J99" i="20"/>
  <c r="H100" i="20"/>
  <c r="I100" i="20"/>
  <c r="J100" i="20"/>
  <c r="H101" i="20"/>
  <c r="I101" i="20"/>
  <c r="J101" i="20"/>
  <c r="H102" i="20"/>
  <c r="I102" i="20"/>
  <c r="J102" i="20"/>
  <c r="H103" i="20"/>
  <c r="I103" i="20"/>
  <c r="J103" i="20"/>
  <c r="H104" i="20"/>
  <c r="I104" i="20"/>
  <c r="J104" i="20"/>
  <c r="H105" i="20"/>
  <c r="I105" i="20"/>
  <c r="J105" i="20"/>
  <c r="H106" i="20"/>
  <c r="I106" i="20"/>
  <c r="J106" i="20"/>
  <c r="H107" i="20"/>
  <c r="I107" i="20"/>
  <c r="J107" i="20"/>
  <c r="H108" i="20"/>
  <c r="I108" i="20"/>
  <c r="J108" i="20"/>
  <c r="H109" i="20"/>
  <c r="I109" i="20"/>
  <c r="J109" i="20"/>
  <c r="H110" i="20"/>
  <c r="I110" i="20"/>
  <c r="J110" i="20"/>
  <c r="H111" i="20"/>
  <c r="I111" i="20"/>
  <c r="J111" i="20"/>
  <c r="H112" i="20"/>
  <c r="I112" i="20"/>
  <c r="J112" i="20"/>
  <c r="H113" i="20"/>
  <c r="I113" i="20"/>
  <c r="J113" i="20"/>
  <c r="H114" i="20"/>
  <c r="I114" i="20"/>
  <c r="J114" i="20"/>
  <c r="H115" i="20"/>
  <c r="I115" i="20"/>
  <c r="J115" i="20"/>
  <c r="H116" i="20"/>
  <c r="I116" i="20"/>
  <c r="J116" i="20"/>
  <c r="H117" i="20"/>
  <c r="I117" i="20"/>
  <c r="J117" i="20"/>
  <c r="H118" i="20"/>
  <c r="I118" i="20"/>
  <c r="J118" i="20"/>
  <c r="H119" i="20"/>
  <c r="I119" i="20"/>
  <c r="J119" i="20"/>
  <c r="H120" i="20"/>
  <c r="I120" i="20"/>
  <c r="J120" i="20"/>
  <c r="H121" i="20"/>
  <c r="I121" i="20"/>
  <c r="J121" i="20"/>
  <c r="H122" i="20"/>
  <c r="I122" i="20"/>
  <c r="J122" i="20"/>
  <c r="H123" i="20"/>
  <c r="I123" i="20"/>
  <c r="J123" i="20"/>
  <c r="H124" i="20"/>
  <c r="I124" i="20"/>
  <c r="J124" i="20"/>
  <c r="H125" i="20"/>
  <c r="I125" i="20"/>
  <c r="J125" i="20"/>
  <c r="H126" i="20"/>
  <c r="I126" i="20"/>
  <c r="J126" i="20"/>
  <c r="H127" i="20"/>
  <c r="I127" i="20"/>
  <c r="J127" i="20"/>
  <c r="H128" i="20"/>
  <c r="I128" i="20"/>
  <c r="J128" i="20"/>
  <c r="H129" i="20"/>
  <c r="I129" i="20"/>
  <c r="J129" i="20"/>
  <c r="H130" i="20"/>
  <c r="I130" i="20"/>
  <c r="J130" i="20"/>
  <c r="H131" i="20"/>
  <c r="I131" i="20"/>
  <c r="J131" i="20"/>
  <c r="H132" i="20"/>
  <c r="I132" i="20"/>
  <c r="J132" i="20"/>
  <c r="H133" i="20"/>
  <c r="I133" i="20"/>
  <c r="J133" i="20"/>
  <c r="H134" i="20"/>
  <c r="I134" i="20"/>
  <c r="J134" i="20"/>
  <c r="H135" i="20"/>
  <c r="I135" i="20"/>
  <c r="J135" i="20"/>
  <c r="H136" i="20"/>
  <c r="I136" i="20"/>
  <c r="J136" i="20"/>
  <c r="H137" i="20"/>
  <c r="I137" i="20"/>
  <c r="J137" i="20"/>
  <c r="H138" i="20"/>
  <c r="I138" i="20"/>
  <c r="J138" i="20"/>
  <c r="H139" i="20"/>
  <c r="I139" i="20"/>
  <c r="J139" i="20"/>
  <c r="H140" i="20"/>
  <c r="I140" i="20"/>
  <c r="J140" i="20"/>
  <c r="H141" i="20"/>
  <c r="I141" i="20"/>
  <c r="J141" i="20"/>
  <c r="H142" i="20"/>
  <c r="I142" i="20"/>
  <c r="J142" i="20"/>
  <c r="H143" i="20"/>
  <c r="I143" i="20"/>
  <c r="J143" i="20"/>
  <c r="H144" i="20"/>
  <c r="I144" i="20"/>
  <c r="J144" i="20"/>
  <c r="H145" i="20"/>
  <c r="I145" i="20"/>
  <c r="J145" i="20"/>
  <c r="H146" i="20"/>
  <c r="I146" i="20"/>
  <c r="J146" i="20"/>
  <c r="H147" i="20"/>
  <c r="I147" i="20"/>
  <c r="J147" i="20"/>
  <c r="H148" i="20"/>
  <c r="I148" i="20"/>
  <c r="J148" i="20"/>
  <c r="H149" i="20"/>
  <c r="I149" i="20"/>
  <c r="J149" i="20"/>
  <c r="H150" i="20"/>
  <c r="I150" i="20"/>
  <c r="J150" i="20"/>
  <c r="H151" i="20"/>
  <c r="I151" i="20"/>
  <c r="J151" i="20"/>
  <c r="H152" i="20"/>
  <c r="I152" i="20"/>
  <c r="J152" i="20"/>
  <c r="H153" i="20"/>
  <c r="I153" i="20"/>
  <c r="J153" i="20"/>
  <c r="H154" i="20"/>
  <c r="I154" i="20"/>
  <c r="J154" i="20"/>
  <c r="H155" i="20"/>
  <c r="I155" i="20"/>
  <c r="J155" i="20"/>
  <c r="H156" i="20"/>
  <c r="I156" i="20"/>
  <c r="J156" i="20"/>
  <c r="H157" i="20"/>
  <c r="I157" i="20"/>
  <c r="J157" i="20"/>
  <c r="H158" i="20"/>
  <c r="I158" i="20"/>
  <c r="J158" i="20"/>
  <c r="H159" i="20"/>
  <c r="I159" i="20"/>
  <c r="J159" i="20"/>
  <c r="H160" i="20"/>
  <c r="I160" i="20"/>
  <c r="J160" i="20"/>
  <c r="H161" i="20"/>
  <c r="I161" i="20"/>
  <c r="J161" i="20"/>
  <c r="H162" i="20"/>
  <c r="I162" i="20"/>
  <c r="J162" i="20"/>
  <c r="H163" i="20"/>
  <c r="I163" i="20"/>
  <c r="J163" i="20"/>
  <c r="H164" i="20"/>
  <c r="I164" i="20"/>
  <c r="J164" i="20"/>
  <c r="H165" i="20"/>
  <c r="I165" i="20"/>
  <c r="J165" i="20"/>
  <c r="H166" i="20"/>
  <c r="I166" i="20"/>
  <c r="J166" i="20"/>
  <c r="H167" i="20"/>
  <c r="I167" i="20"/>
  <c r="J167" i="20"/>
  <c r="H168" i="20"/>
  <c r="I168" i="20"/>
  <c r="J168" i="20"/>
  <c r="H169" i="20"/>
  <c r="I169" i="20"/>
  <c r="J169" i="20"/>
  <c r="H170" i="20"/>
  <c r="I170" i="20"/>
  <c r="J170" i="20"/>
  <c r="H171" i="20"/>
  <c r="I171" i="20"/>
  <c r="J171" i="20"/>
  <c r="H172" i="20"/>
  <c r="I172" i="20"/>
  <c r="J172" i="20"/>
  <c r="H173" i="20"/>
  <c r="I173" i="20"/>
  <c r="J173" i="20"/>
  <c r="H174" i="20"/>
  <c r="I174" i="20"/>
  <c r="J174" i="20"/>
  <c r="H175" i="20"/>
  <c r="I175" i="20"/>
  <c r="J175" i="20"/>
  <c r="H176" i="20"/>
  <c r="I176" i="20"/>
  <c r="J176" i="20"/>
  <c r="H177" i="20"/>
  <c r="I177" i="20"/>
  <c r="J177" i="20"/>
  <c r="H178" i="20"/>
  <c r="I178" i="20"/>
  <c r="J178" i="20"/>
  <c r="H179" i="20"/>
  <c r="I179" i="20"/>
  <c r="J179" i="20"/>
  <c r="H180" i="20"/>
  <c r="I180" i="20"/>
  <c r="J180" i="20"/>
  <c r="H181" i="20"/>
  <c r="I181" i="20"/>
  <c r="J181" i="20"/>
  <c r="H182" i="20"/>
  <c r="I182" i="20"/>
  <c r="J182" i="20"/>
  <c r="H183" i="20"/>
  <c r="I183" i="20"/>
  <c r="J183" i="20"/>
  <c r="H184" i="20"/>
  <c r="I184" i="20"/>
  <c r="J184" i="20"/>
  <c r="H185" i="20"/>
  <c r="I185" i="20"/>
  <c r="J185" i="20"/>
  <c r="H186" i="20"/>
  <c r="I186" i="20"/>
  <c r="J186" i="20"/>
  <c r="H187" i="20"/>
  <c r="I187" i="20"/>
  <c r="J187" i="20"/>
  <c r="H188" i="20"/>
  <c r="I188" i="20"/>
  <c r="J188" i="20"/>
  <c r="H189" i="20"/>
  <c r="I189" i="20"/>
  <c r="J189" i="20"/>
  <c r="H190" i="20"/>
  <c r="I190" i="20"/>
  <c r="J190" i="20"/>
  <c r="H191" i="20"/>
  <c r="I191" i="20"/>
  <c r="J191" i="20"/>
  <c r="H192" i="20"/>
  <c r="I192" i="20"/>
  <c r="J192" i="20"/>
  <c r="H193" i="20"/>
  <c r="I193" i="20"/>
  <c r="J193" i="20"/>
  <c r="H194" i="20"/>
  <c r="I194" i="20"/>
  <c r="J194" i="20"/>
  <c r="H195" i="20"/>
  <c r="I195" i="20"/>
  <c r="J195" i="20"/>
  <c r="H196" i="20"/>
  <c r="I196" i="20"/>
  <c r="J196" i="20"/>
  <c r="H197" i="20"/>
  <c r="I197" i="20"/>
  <c r="J197" i="20"/>
  <c r="H198" i="20"/>
  <c r="I198" i="20"/>
  <c r="J198" i="20"/>
  <c r="H199" i="20"/>
  <c r="I199" i="20"/>
  <c r="J199" i="20"/>
  <c r="H200" i="20"/>
  <c r="I200" i="20"/>
  <c r="J200" i="20"/>
  <c r="H201" i="20"/>
  <c r="I201" i="20"/>
  <c r="J201" i="20"/>
  <c r="H202" i="20"/>
  <c r="I202" i="20"/>
  <c r="J202" i="20"/>
  <c r="H203" i="20"/>
  <c r="I203" i="20"/>
  <c r="J203" i="20"/>
  <c r="H204" i="20"/>
  <c r="I204" i="20"/>
  <c r="J204" i="20"/>
  <c r="H205" i="20"/>
  <c r="I205" i="20"/>
  <c r="J205" i="20"/>
  <c r="H206" i="20"/>
  <c r="I206" i="20"/>
  <c r="J206" i="20"/>
  <c r="H207" i="20"/>
  <c r="I207" i="20"/>
  <c r="J207" i="20"/>
  <c r="H208" i="20"/>
  <c r="I208" i="20"/>
  <c r="J208" i="20"/>
  <c r="H209" i="20"/>
  <c r="I209" i="20"/>
  <c r="J209" i="20"/>
  <c r="H210" i="20"/>
  <c r="I210" i="20"/>
  <c r="J210" i="20"/>
  <c r="H211" i="20"/>
  <c r="I211" i="20"/>
  <c r="J211" i="20"/>
  <c r="H212" i="20"/>
  <c r="I212" i="20"/>
  <c r="J212" i="20"/>
  <c r="H213" i="20"/>
  <c r="I213" i="20"/>
  <c r="J213" i="20"/>
  <c r="H214" i="20"/>
  <c r="I214" i="20"/>
  <c r="J214" i="20"/>
  <c r="H215" i="20"/>
  <c r="I215" i="20"/>
  <c r="J215" i="20"/>
  <c r="H216" i="20"/>
  <c r="I216" i="20"/>
  <c r="J216" i="20"/>
  <c r="H217" i="20"/>
  <c r="I217" i="20"/>
  <c r="J217" i="20"/>
  <c r="H218" i="20"/>
  <c r="I218" i="20"/>
  <c r="J218" i="20"/>
  <c r="H219" i="20"/>
  <c r="I219" i="20"/>
  <c r="J219" i="20"/>
  <c r="H220" i="20"/>
  <c r="I220" i="20"/>
  <c r="J220" i="20"/>
  <c r="H221" i="20"/>
  <c r="I221" i="20"/>
  <c r="J221" i="20"/>
  <c r="H222" i="20"/>
  <c r="I222" i="20"/>
  <c r="J222" i="20"/>
  <c r="H223" i="20"/>
  <c r="I223" i="20"/>
  <c r="J223" i="20"/>
  <c r="H224" i="20"/>
  <c r="I224" i="20"/>
  <c r="J224" i="20"/>
  <c r="H225" i="20"/>
  <c r="I225" i="20"/>
  <c r="J225" i="20"/>
  <c r="H226" i="20"/>
  <c r="I226" i="20"/>
  <c r="J226" i="20"/>
  <c r="H227" i="20"/>
  <c r="I227" i="20"/>
  <c r="J227" i="20"/>
  <c r="H228" i="20"/>
  <c r="I228" i="20"/>
  <c r="J228" i="20"/>
  <c r="H229" i="20"/>
  <c r="I229" i="20"/>
  <c r="J229" i="20"/>
  <c r="H230" i="20"/>
  <c r="I230" i="20"/>
  <c r="J230" i="20"/>
  <c r="H231" i="20"/>
  <c r="I231" i="20"/>
  <c r="J231" i="20"/>
  <c r="H232" i="20"/>
  <c r="I232" i="20"/>
  <c r="J232" i="20"/>
  <c r="H233" i="20"/>
  <c r="I233" i="20"/>
  <c r="J233" i="20"/>
  <c r="H234" i="20"/>
  <c r="I234" i="20"/>
  <c r="J234" i="20"/>
  <c r="H235" i="20"/>
  <c r="I235" i="20"/>
  <c r="J235" i="20"/>
  <c r="H236" i="20"/>
  <c r="I236" i="20"/>
  <c r="J236" i="20"/>
  <c r="H237" i="20"/>
  <c r="I237" i="20"/>
  <c r="J237" i="20"/>
  <c r="H238" i="20"/>
  <c r="I238" i="20"/>
  <c r="J238" i="20"/>
  <c r="H239" i="20"/>
  <c r="I239" i="20"/>
  <c r="J239" i="20"/>
  <c r="H240" i="20"/>
  <c r="I240" i="20"/>
  <c r="J240" i="20"/>
  <c r="H241" i="20"/>
  <c r="I241" i="20"/>
  <c r="J241" i="20"/>
  <c r="H242" i="20"/>
  <c r="I242" i="20"/>
  <c r="J242" i="20"/>
  <c r="H243" i="20"/>
  <c r="I243" i="20"/>
  <c r="J243" i="20"/>
  <c r="H244" i="20"/>
  <c r="I244" i="20"/>
  <c r="J244" i="20"/>
  <c r="H245" i="20"/>
  <c r="I245" i="20"/>
  <c r="J245" i="20"/>
  <c r="H246" i="20"/>
  <c r="I246" i="20"/>
  <c r="J246" i="20"/>
  <c r="H247" i="20"/>
  <c r="I247" i="20"/>
  <c r="J247" i="20"/>
  <c r="H248" i="20"/>
  <c r="I248" i="20"/>
  <c r="J248" i="20"/>
  <c r="H249" i="20"/>
  <c r="I249" i="20"/>
  <c r="J249" i="20"/>
  <c r="H250" i="20"/>
  <c r="I250" i="20"/>
  <c r="J250" i="20"/>
  <c r="H251" i="20"/>
  <c r="I251" i="20"/>
  <c r="J251" i="20"/>
  <c r="H252" i="20"/>
  <c r="I252" i="20"/>
  <c r="J252" i="20"/>
  <c r="H253" i="20"/>
  <c r="I253" i="20"/>
  <c r="J253" i="20"/>
  <c r="H254" i="20"/>
  <c r="I254" i="20"/>
  <c r="J254" i="20"/>
  <c r="H8" i="20"/>
  <c r="H9" i="21"/>
  <c r="I9" i="21"/>
  <c r="J9" i="21"/>
  <c r="K9" i="21"/>
  <c r="H10" i="21"/>
  <c r="I10" i="21"/>
  <c r="J10" i="21"/>
  <c r="K10" i="21"/>
  <c r="H11" i="21"/>
  <c r="I11" i="21"/>
  <c r="J11" i="21"/>
  <c r="K11" i="21"/>
  <c r="H12" i="21"/>
  <c r="I12" i="21"/>
  <c r="J12" i="21"/>
  <c r="K12" i="21"/>
  <c r="H13" i="21"/>
  <c r="I13" i="21"/>
  <c r="J13" i="21"/>
  <c r="K13" i="21"/>
  <c r="H14" i="21"/>
  <c r="I14" i="21"/>
  <c r="J14" i="21"/>
  <c r="K14" i="21"/>
  <c r="H15" i="21"/>
  <c r="I15" i="21"/>
  <c r="J15" i="21"/>
  <c r="K15" i="21"/>
  <c r="H16" i="21"/>
  <c r="I16" i="21"/>
  <c r="J16" i="21"/>
  <c r="K16" i="21"/>
  <c r="H17" i="21"/>
  <c r="I17" i="21"/>
  <c r="J17" i="21"/>
  <c r="K17" i="21"/>
  <c r="H18" i="21"/>
  <c r="I18" i="21"/>
  <c r="J18" i="21"/>
  <c r="K18" i="21"/>
  <c r="H19" i="21"/>
  <c r="I19" i="21"/>
  <c r="J19" i="21"/>
  <c r="K19" i="21"/>
  <c r="H20" i="21"/>
  <c r="I20" i="21"/>
  <c r="J20" i="21"/>
  <c r="K20" i="21"/>
  <c r="H21" i="21"/>
  <c r="I21" i="21"/>
  <c r="J21" i="21"/>
  <c r="K21" i="21"/>
  <c r="H22" i="21"/>
  <c r="I22" i="21"/>
  <c r="J22" i="21"/>
  <c r="K22" i="21"/>
  <c r="H23" i="21"/>
  <c r="I23" i="21"/>
  <c r="J23" i="21"/>
  <c r="K23" i="21"/>
  <c r="H24" i="21"/>
  <c r="I24" i="21"/>
  <c r="J24" i="21"/>
  <c r="K24" i="21"/>
  <c r="H25" i="21"/>
  <c r="I25" i="21"/>
  <c r="J25" i="21"/>
  <c r="K25" i="21"/>
  <c r="H26" i="21"/>
  <c r="I26" i="21"/>
  <c r="J26" i="21"/>
  <c r="K26" i="21"/>
  <c r="H27" i="21"/>
  <c r="I27" i="21"/>
  <c r="J27" i="21"/>
  <c r="K27" i="21"/>
  <c r="H28" i="21"/>
  <c r="I28" i="21"/>
  <c r="J28" i="21"/>
  <c r="K28" i="21"/>
  <c r="H29" i="21"/>
  <c r="I29" i="21"/>
  <c r="J29" i="21"/>
  <c r="K29" i="21"/>
  <c r="H30" i="21"/>
  <c r="I30" i="21"/>
  <c r="J30" i="21"/>
  <c r="K30" i="21"/>
  <c r="H31" i="21"/>
  <c r="I31" i="21"/>
  <c r="J31" i="21"/>
  <c r="K31" i="21"/>
  <c r="H32" i="21"/>
  <c r="I32" i="21"/>
  <c r="J32" i="21"/>
  <c r="K32" i="21"/>
  <c r="H33" i="21"/>
  <c r="I33" i="21"/>
  <c r="J33" i="21"/>
  <c r="K33" i="21"/>
  <c r="H34" i="21"/>
  <c r="I34" i="21"/>
  <c r="J34" i="21"/>
  <c r="K34" i="21"/>
  <c r="H35" i="21"/>
  <c r="I35" i="21"/>
  <c r="J35" i="21"/>
  <c r="K35" i="21"/>
  <c r="H36" i="21"/>
  <c r="I36" i="21"/>
  <c r="J36" i="21"/>
  <c r="K36" i="21"/>
  <c r="H37" i="21"/>
  <c r="I37" i="21"/>
  <c r="J37" i="21"/>
  <c r="K37" i="21"/>
  <c r="H38" i="21"/>
  <c r="I38" i="21"/>
  <c r="J38" i="21"/>
  <c r="K38" i="21"/>
  <c r="H39" i="21"/>
  <c r="I39" i="21"/>
  <c r="J39" i="21"/>
  <c r="K39" i="21"/>
  <c r="H40" i="21"/>
  <c r="I40" i="21"/>
  <c r="J40" i="21"/>
  <c r="K40" i="21"/>
  <c r="H41" i="21"/>
  <c r="I41" i="21"/>
  <c r="J41" i="21"/>
  <c r="K41" i="21"/>
  <c r="H42" i="21"/>
  <c r="I42" i="21"/>
  <c r="J42" i="21"/>
  <c r="K42" i="21"/>
  <c r="H43" i="21"/>
  <c r="I43" i="21"/>
  <c r="J43" i="21"/>
  <c r="K43" i="21"/>
  <c r="H44" i="21"/>
  <c r="I44" i="21"/>
  <c r="J44" i="21"/>
  <c r="K44" i="21"/>
  <c r="H45" i="21"/>
  <c r="I45" i="21"/>
  <c r="J45" i="21"/>
  <c r="K45" i="21"/>
  <c r="H46" i="21"/>
  <c r="I46" i="21"/>
  <c r="J46" i="21"/>
  <c r="K46" i="21"/>
  <c r="H47" i="21"/>
  <c r="I47" i="21"/>
  <c r="J47" i="21"/>
  <c r="K47" i="21"/>
  <c r="H48" i="21"/>
  <c r="I48" i="21"/>
  <c r="J48" i="21"/>
  <c r="K48" i="21"/>
  <c r="H49" i="21"/>
  <c r="I49" i="21"/>
  <c r="J49" i="21"/>
  <c r="K49" i="21"/>
  <c r="H50" i="21"/>
  <c r="I50" i="21"/>
  <c r="J50" i="21"/>
  <c r="K50" i="21"/>
  <c r="H51" i="21"/>
  <c r="I51" i="21"/>
  <c r="J51" i="21"/>
  <c r="K51" i="21"/>
  <c r="H52" i="21"/>
  <c r="I52" i="21"/>
  <c r="J52" i="21"/>
  <c r="K52" i="21"/>
  <c r="H53" i="21"/>
  <c r="I53" i="21"/>
  <c r="J53" i="21"/>
  <c r="K53" i="21"/>
  <c r="H54" i="21"/>
  <c r="I54" i="21"/>
  <c r="J54" i="21"/>
  <c r="K54" i="21"/>
  <c r="H55" i="21"/>
  <c r="I55" i="21"/>
  <c r="J55" i="21"/>
  <c r="K55" i="21"/>
  <c r="H56" i="21"/>
  <c r="I56" i="21"/>
  <c r="J56" i="21"/>
  <c r="K56" i="21"/>
  <c r="H57" i="21"/>
  <c r="I57" i="21"/>
  <c r="J57" i="21"/>
  <c r="K57" i="21"/>
  <c r="H58" i="21"/>
  <c r="I58" i="21"/>
  <c r="J58" i="21"/>
  <c r="K58" i="21"/>
  <c r="H59" i="21"/>
  <c r="I59" i="21"/>
  <c r="J59" i="21"/>
  <c r="K59" i="21"/>
  <c r="H60" i="21"/>
  <c r="I60" i="21"/>
  <c r="J60" i="21"/>
  <c r="K60" i="21"/>
  <c r="H61" i="21"/>
  <c r="I61" i="21"/>
  <c r="J61" i="21"/>
  <c r="K61" i="21"/>
  <c r="H62" i="21"/>
  <c r="I62" i="21"/>
  <c r="J62" i="21"/>
  <c r="K62" i="21"/>
  <c r="H63" i="21"/>
  <c r="I63" i="21"/>
  <c r="J63" i="21"/>
  <c r="K63" i="21"/>
  <c r="H64" i="21"/>
  <c r="I64" i="21"/>
  <c r="J64" i="21"/>
  <c r="K64" i="21"/>
  <c r="H65" i="21"/>
  <c r="I65" i="21"/>
  <c r="J65" i="21"/>
  <c r="K65" i="21"/>
  <c r="H66" i="21"/>
  <c r="I66" i="21"/>
  <c r="J66" i="21"/>
  <c r="K66" i="21"/>
  <c r="H67" i="21"/>
  <c r="I67" i="21"/>
  <c r="J67" i="21"/>
  <c r="K67" i="21"/>
  <c r="H68" i="21"/>
  <c r="I68" i="21"/>
  <c r="J68" i="21"/>
  <c r="K68" i="21"/>
  <c r="H69" i="21"/>
  <c r="I69" i="21"/>
  <c r="J69" i="21"/>
  <c r="K69" i="21"/>
  <c r="H70" i="21"/>
  <c r="I70" i="21"/>
  <c r="J70" i="21"/>
  <c r="K70" i="21"/>
  <c r="H71" i="21"/>
  <c r="I71" i="21"/>
  <c r="J71" i="21"/>
  <c r="K71" i="21"/>
  <c r="H72" i="21"/>
  <c r="I72" i="21"/>
  <c r="J72" i="21"/>
  <c r="K72" i="21"/>
  <c r="H73" i="21"/>
  <c r="I73" i="21"/>
  <c r="J73" i="21"/>
  <c r="K73" i="21"/>
  <c r="H74" i="21"/>
  <c r="I74" i="21"/>
  <c r="J74" i="21"/>
  <c r="K74" i="21"/>
  <c r="H75" i="21"/>
  <c r="I75" i="21"/>
  <c r="J75" i="21"/>
  <c r="K75" i="21"/>
  <c r="H76" i="21"/>
  <c r="I76" i="21"/>
  <c r="J76" i="21"/>
  <c r="K76" i="21"/>
  <c r="H77" i="21"/>
  <c r="I77" i="21"/>
  <c r="J77" i="21"/>
  <c r="K77" i="21"/>
  <c r="H78" i="21"/>
  <c r="I78" i="21"/>
  <c r="J78" i="21"/>
  <c r="K78" i="21"/>
  <c r="H79" i="21"/>
  <c r="I79" i="21"/>
  <c r="J79" i="21"/>
  <c r="K79" i="21"/>
  <c r="H80" i="21"/>
  <c r="I80" i="21"/>
  <c r="J80" i="21"/>
  <c r="K80" i="21"/>
  <c r="H81" i="21"/>
  <c r="I81" i="21"/>
  <c r="J81" i="21"/>
  <c r="K81" i="21"/>
  <c r="H82" i="21"/>
  <c r="I82" i="21"/>
  <c r="J82" i="21"/>
  <c r="K82" i="21"/>
  <c r="H83" i="21"/>
  <c r="I83" i="21"/>
  <c r="J83" i="21"/>
  <c r="K83" i="21"/>
  <c r="H84" i="21"/>
  <c r="I84" i="21"/>
  <c r="J84" i="21"/>
  <c r="K84" i="21"/>
  <c r="H85" i="21"/>
  <c r="I85" i="21"/>
  <c r="J85" i="21"/>
  <c r="K85" i="21"/>
  <c r="H86" i="21"/>
  <c r="I86" i="21"/>
  <c r="J86" i="21"/>
  <c r="K86" i="21"/>
  <c r="H87" i="21"/>
  <c r="I87" i="21"/>
  <c r="J87" i="21"/>
  <c r="K87" i="21"/>
  <c r="H88" i="21"/>
  <c r="I88" i="21"/>
  <c r="J88" i="21"/>
  <c r="K88" i="21"/>
  <c r="H89" i="21"/>
  <c r="I89" i="21"/>
  <c r="J89" i="21"/>
  <c r="K89" i="21"/>
  <c r="H90" i="21"/>
  <c r="I90" i="21"/>
  <c r="J90" i="21"/>
  <c r="K90" i="21"/>
  <c r="H91" i="21"/>
  <c r="I91" i="21"/>
  <c r="J91" i="21"/>
  <c r="K91" i="21"/>
  <c r="H92" i="21"/>
  <c r="I92" i="21"/>
  <c r="J92" i="21"/>
  <c r="K92" i="21"/>
  <c r="H93" i="21"/>
  <c r="I93" i="21"/>
  <c r="J93" i="21"/>
  <c r="K93" i="21"/>
  <c r="H94" i="21"/>
  <c r="I94" i="21"/>
  <c r="J94" i="21"/>
  <c r="K94" i="21"/>
  <c r="H95" i="21"/>
  <c r="I95" i="21"/>
  <c r="J95" i="21"/>
  <c r="K95" i="21"/>
  <c r="H96" i="21"/>
  <c r="I96" i="21"/>
  <c r="J96" i="21"/>
  <c r="K96" i="21"/>
  <c r="H97" i="21"/>
  <c r="I97" i="21"/>
  <c r="J97" i="21"/>
  <c r="K97" i="21"/>
  <c r="H98" i="21"/>
  <c r="I98" i="21"/>
  <c r="J98" i="21"/>
  <c r="K98" i="21"/>
  <c r="H99" i="21"/>
  <c r="I99" i="21"/>
  <c r="J99" i="21"/>
  <c r="K99" i="21"/>
  <c r="H100" i="21"/>
  <c r="I100" i="21"/>
  <c r="J100" i="21"/>
  <c r="K100" i="21"/>
  <c r="H101" i="21"/>
  <c r="I101" i="21"/>
  <c r="J101" i="21"/>
  <c r="K101" i="21"/>
  <c r="H102" i="21"/>
  <c r="I102" i="21"/>
  <c r="J102" i="21"/>
  <c r="K102" i="21"/>
  <c r="H103" i="21"/>
  <c r="I103" i="21"/>
  <c r="J103" i="21"/>
  <c r="K103" i="21"/>
  <c r="H104" i="21"/>
  <c r="I104" i="21"/>
  <c r="J104" i="21"/>
  <c r="K104" i="21"/>
  <c r="H105" i="21"/>
  <c r="I105" i="21"/>
  <c r="J105" i="21"/>
  <c r="K105" i="21"/>
  <c r="H106" i="21"/>
  <c r="I106" i="21"/>
  <c r="J106" i="21"/>
  <c r="K106" i="21"/>
  <c r="H107" i="21"/>
  <c r="I107" i="21"/>
  <c r="J107" i="21"/>
  <c r="K107" i="21"/>
  <c r="H108" i="21"/>
  <c r="I108" i="21"/>
  <c r="J108" i="21"/>
  <c r="K108" i="21"/>
  <c r="H109" i="21"/>
  <c r="I109" i="21"/>
  <c r="J109" i="21"/>
  <c r="K109" i="21"/>
  <c r="H110" i="21"/>
  <c r="I110" i="21"/>
  <c r="J110" i="21"/>
  <c r="K110" i="21"/>
  <c r="H111" i="21"/>
  <c r="I111" i="21"/>
  <c r="J111" i="21"/>
  <c r="K111" i="21"/>
  <c r="H112" i="21"/>
  <c r="I112" i="21"/>
  <c r="J112" i="21"/>
  <c r="K112" i="21"/>
  <c r="H113" i="21"/>
  <c r="I113" i="21"/>
  <c r="J113" i="21"/>
  <c r="K113" i="21"/>
  <c r="H114" i="21"/>
  <c r="I114" i="21"/>
  <c r="J114" i="21"/>
  <c r="K114" i="21"/>
  <c r="H115" i="21"/>
  <c r="I115" i="21"/>
  <c r="J115" i="21"/>
  <c r="K115" i="21"/>
  <c r="H116" i="21"/>
  <c r="I116" i="21"/>
  <c r="J116" i="21"/>
  <c r="K116" i="21"/>
  <c r="H117" i="21"/>
  <c r="I117" i="21"/>
  <c r="J117" i="21"/>
  <c r="K117" i="21"/>
  <c r="H118" i="21"/>
  <c r="I118" i="21"/>
  <c r="J118" i="21"/>
  <c r="K118" i="21"/>
  <c r="H119" i="21"/>
  <c r="I119" i="21"/>
  <c r="J119" i="21"/>
  <c r="K119" i="21"/>
  <c r="H120" i="21"/>
  <c r="I120" i="21"/>
  <c r="J120" i="21"/>
  <c r="K120" i="21"/>
  <c r="H121" i="21"/>
  <c r="I121" i="21"/>
  <c r="J121" i="21"/>
  <c r="K121" i="21"/>
  <c r="H122" i="21"/>
  <c r="I122" i="21"/>
  <c r="J122" i="21"/>
  <c r="K122" i="21"/>
  <c r="H123" i="21"/>
  <c r="I123" i="21"/>
  <c r="J123" i="21"/>
  <c r="K123" i="21"/>
  <c r="H124" i="21"/>
  <c r="I124" i="21"/>
  <c r="J124" i="21"/>
  <c r="K124" i="21"/>
  <c r="H125" i="21"/>
  <c r="I125" i="21"/>
  <c r="J125" i="21"/>
  <c r="K125" i="21"/>
  <c r="H126" i="21"/>
  <c r="I126" i="21"/>
  <c r="J126" i="21"/>
  <c r="K126" i="21"/>
  <c r="H127" i="21"/>
  <c r="I127" i="21"/>
  <c r="J127" i="21"/>
  <c r="K127" i="21"/>
  <c r="H128" i="21"/>
  <c r="I128" i="21"/>
  <c r="J128" i="21"/>
  <c r="K128" i="21"/>
  <c r="H129" i="21"/>
  <c r="I129" i="21"/>
  <c r="J129" i="21"/>
  <c r="K129" i="21"/>
  <c r="H130" i="21"/>
  <c r="I130" i="21"/>
  <c r="J130" i="21"/>
  <c r="K130" i="21"/>
  <c r="H131" i="21"/>
  <c r="I131" i="21"/>
  <c r="J131" i="21"/>
  <c r="K131" i="21"/>
  <c r="H132" i="21"/>
  <c r="I132" i="21"/>
  <c r="J132" i="21"/>
  <c r="K132" i="21"/>
  <c r="H133" i="21"/>
  <c r="I133" i="21"/>
  <c r="J133" i="21"/>
  <c r="K133" i="21"/>
  <c r="H134" i="21"/>
  <c r="I134" i="21"/>
  <c r="J134" i="21"/>
  <c r="K134" i="21"/>
  <c r="H135" i="21"/>
  <c r="I135" i="21"/>
  <c r="J135" i="21"/>
  <c r="K135" i="21"/>
  <c r="H136" i="21"/>
  <c r="I136" i="21"/>
  <c r="J136" i="21"/>
  <c r="K136" i="21"/>
  <c r="H137" i="21"/>
  <c r="I137" i="21"/>
  <c r="J137" i="21"/>
  <c r="K137" i="21"/>
  <c r="H138" i="21"/>
  <c r="I138" i="21"/>
  <c r="J138" i="21"/>
  <c r="K138" i="21"/>
  <c r="H139" i="21"/>
  <c r="I139" i="21"/>
  <c r="J139" i="21"/>
  <c r="K139" i="21"/>
  <c r="H140" i="21"/>
  <c r="I140" i="21"/>
  <c r="J140" i="21"/>
  <c r="K140" i="21"/>
  <c r="H141" i="21"/>
  <c r="I141" i="21"/>
  <c r="J141" i="21"/>
  <c r="K141" i="21"/>
  <c r="H142" i="21"/>
  <c r="I142" i="21"/>
  <c r="J142" i="21"/>
  <c r="K142" i="21"/>
  <c r="H143" i="21"/>
  <c r="I143" i="21"/>
  <c r="J143" i="21"/>
  <c r="K143" i="21"/>
  <c r="H144" i="21"/>
  <c r="I144" i="21"/>
  <c r="J144" i="21"/>
  <c r="K144" i="21"/>
  <c r="H145" i="21"/>
  <c r="I145" i="21"/>
  <c r="J145" i="21"/>
  <c r="K145" i="21"/>
  <c r="H146" i="21"/>
  <c r="I146" i="21"/>
  <c r="J146" i="21"/>
  <c r="K146" i="21"/>
  <c r="H147" i="21"/>
  <c r="I147" i="21"/>
  <c r="J147" i="21"/>
  <c r="K147" i="21"/>
  <c r="H148" i="21"/>
  <c r="I148" i="21"/>
  <c r="J148" i="21"/>
  <c r="K148" i="21"/>
  <c r="H149" i="21"/>
  <c r="I149" i="21"/>
  <c r="J149" i="21"/>
  <c r="K149" i="21"/>
  <c r="H150" i="21"/>
  <c r="I150" i="21"/>
  <c r="J150" i="21"/>
  <c r="K150" i="21"/>
  <c r="H151" i="21"/>
  <c r="I151" i="21"/>
  <c r="J151" i="21"/>
  <c r="K151" i="21"/>
  <c r="H152" i="21"/>
  <c r="I152" i="21"/>
  <c r="J152" i="21"/>
  <c r="K152" i="21"/>
  <c r="H153" i="21"/>
  <c r="I153" i="21"/>
  <c r="J153" i="21"/>
  <c r="K153" i="21"/>
  <c r="H154" i="21"/>
  <c r="I154" i="21"/>
  <c r="J154" i="21"/>
  <c r="K154" i="21"/>
  <c r="H155" i="21"/>
  <c r="I155" i="21"/>
  <c r="J155" i="21"/>
  <c r="K155" i="21"/>
  <c r="H156" i="21"/>
  <c r="I156" i="21"/>
  <c r="J156" i="21"/>
  <c r="K156" i="21"/>
  <c r="H157" i="21"/>
  <c r="I157" i="21"/>
  <c r="J157" i="21"/>
  <c r="K157" i="21"/>
  <c r="H158" i="21"/>
  <c r="I158" i="21"/>
  <c r="J158" i="21"/>
  <c r="K158" i="21"/>
  <c r="H159" i="21"/>
  <c r="I159" i="21"/>
  <c r="J159" i="21"/>
  <c r="K159" i="21"/>
  <c r="H160" i="21"/>
  <c r="I160" i="21"/>
  <c r="J160" i="21"/>
  <c r="K160" i="21"/>
  <c r="H161" i="21"/>
  <c r="I161" i="21"/>
  <c r="J161" i="21"/>
  <c r="K161" i="21"/>
  <c r="H162" i="21"/>
  <c r="I162" i="21"/>
  <c r="J162" i="21"/>
  <c r="K162" i="21"/>
  <c r="H163" i="21"/>
  <c r="I163" i="21"/>
  <c r="J163" i="21"/>
  <c r="K163" i="21"/>
  <c r="H164" i="21"/>
  <c r="I164" i="21"/>
  <c r="J164" i="21"/>
  <c r="K164" i="21"/>
  <c r="H165" i="21"/>
  <c r="I165" i="21"/>
  <c r="J165" i="21"/>
  <c r="K165" i="21"/>
  <c r="H166" i="21"/>
  <c r="I166" i="21"/>
  <c r="J166" i="21"/>
  <c r="K166" i="21"/>
  <c r="H167" i="21"/>
  <c r="I167" i="21"/>
  <c r="J167" i="21"/>
  <c r="K167" i="21"/>
  <c r="H168" i="21"/>
  <c r="I168" i="21"/>
  <c r="J168" i="21"/>
  <c r="K168" i="21"/>
  <c r="H169" i="21"/>
  <c r="I169" i="21"/>
  <c r="J169" i="21"/>
  <c r="K169" i="21"/>
  <c r="H170" i="21"/>
  <c r="I170" i="21"/>
  <c r="J170" i="21"/>
  <c r="K170" i="21"/>
  <c r="H171" i="21"/>
  <c r="I171" i="21"/>
  <c r="J171" i="21"/>
  <c r="K171" i="21"/>
  <c r="H172" i="21"/>
  <c r="I172" i="21"/>
  <c r="J172" i="21"/>
  <c r="K172" i="21"/>
  <c r="H173" i="21"/>
  <c r="I173" i="21"/>
  <c r="J173" i="21"/>
  <c r="K173" i="21"/>
  <c r="H174" i="21"/>
  <c r="I174" i="21"/>
  <c r="J174" i="21"/>
  <c r="K174" i="21"/>
  <c r="H175" i="21"/>
  <c r="I175" i="21"/>
  <c r="J175" i="21"/>
  <c r="K175" i="21"/>
  <c r="H176" i="21"/>
  <c r="I176" i="21"/>
  <c r="J176" i="21"/>
  <c r="K176" i="21"/>
  <c r="H177" i="21"/>
  <c r="I177" i="21"/>
  <c r="J177" i="21"/>
  <c r="K177" i="21"/>
  <c r="H178" i="21"/>
  <c r="I178" i="21"/>
  <c r="J178" i="21"/>
  <c r="K178" i="21"/>
  <c r="H179" i="21"/>
  <c r="I179" i="21"/>
  <c r="J179" i="21"/>
  <c r="K179" i="21"/>
  <c r="H180" i="21"/>
  <c r="I180" i="21"/>
  <c r="J180" i="21"/>
  <c r="K180" i="21"/>
  <c r="H181" i="21"/>
  <c r="I181" i="21"/>
  <c r="J181" i="21"/>
  <c r="K181" i="21"/>
  <c r="H182" i="21"/>
  <c r="I182" i="21"/>
  <c r="J182" i="21"/>
  <c r="K182" i="21"/>
  <c r="H183" i="21"/>
  <c r="I183" i="21"/>
  <c r="J183" i="21"/>
  <c r="K183" i="21"/>
  <c r="H184" i="21"/>
  <c r="I184" i="21"/>
  <c r="J184" i="21"/>
  <c r="K184" i="21"/>
  <c r="H185" i="21"/>
  <c r="I185" i="21"/>
  <c r="J185" i="21"/>
  <c r="K185" i="21"/>
  <c r="H186" i="21"/>
  <c r="I186" i="21"/>
  <c r="J186" i="21"/>
  <c r="K186" i="21"/>
  <c r="H187" i="21"/>
  <c r="I187" i="21"/>
  <c r="J187" i="21"/>
  <c r="K187" i="21"/>
  <c r="H188" i="21"/>
  <c r="I188" i="21"/>
  <c r="J188" i="21"/>
  <c r="K188" i="21"/>
  <c r="H189" i="21"/>
  <c r="I189" i="21"/>
  <c r="J189" i="21"/>
  <c r="K189" i="21"/>
  <c r="H190" i="21"/>
  <c r="I190" i="21"/>
  <c r="J190" i="21"/>
  <c r="K190" i="21"/>
  <c r="H191" i="21"/>
  <c r="I191" i="21"/>
  <c r="J191" i="21"/>
  <c r="K191" i="21"/>
  <c r="H192" i="21"/>
  <c r="I192" i="21"/>
  <c r="J192" i="21"/>
  <c r="K192" i="21"/>
  <c r="H193" i="21"/>
  <c r="I193" i="21"/>
  <c r="J193" i="21"/>
  <c r="K193" i="21"/>
  <c r="H194" i="21"/>
  <c r="I194" i="21"/>
  <c r="J194" i="21"/>
  <c r="K194" i="21"/>
  <c r="H195" i="21"/>
  <c r="I195" i="21"/>
  <c r="J195" i="21"/>
  <c r="K195" i="21"/>
  <c r="H196" i="21"/>
  <c r="I196" i="21"/>
  <c r="J196" i="21"/>
  <c r="K196" i="21"/>
  <c r="H197" i="21"/>
  <c r="I197" i="21"/>
  <c r="J197" i="21"/>
  <c r="K197" i="21"/>
  <c r="H198" i="21"/>
  <c r="I198" i="21"/>
  <c r="J198" i="21"/>
  <c r="K198" i="21"/>
  <c r="H199" i="21"/>
  <c r="I199" i="21"/>
  <c r="J199" i="21"/>
  <c r="K199" i="21"/>
  <c r="H200" i="21"/>
  <c r="I200" i="21"/>
  <c r="J200" i="21"/>
  <c r="K200" i="21"/>
  <c r="H201" i="21"/>
  <c r="I201" i="21"/>
  <c r="J201" i="21"/>
  <c r="K201" i="21"/>
  <c r="H202" i="21"/>
  <c r="I202" i="21"/>
  <c r="J202" i="21"/>
  <c r="K202" i="21"/>
  <c r="H203" i="21"/>
  <c r="I203" i="21"/>
  <c r="J203" i="21"/>
  <c r="K203" i="21"/>
  <c r="H204" i="21"/>
  <c r="I204" i="21"/>
  <c r="J204" i="21"/>
  <c r="K204" i="21"/>
  <c r="H205" i="21"/>
  <c r="I205" i="21"/>
  <c r="J205" i="21"/>
  <c r="K205" i="21"/>
  <c r="H206" i="21"/>
  <c r="I206" i="21"/>
  <c r="J206" i="21"/>
  <c r="K206" i="21"/>
  <c r="H207" i="21"/>
  <c r="I207" i="21"/>
  <c r="J207" i="21"/>
  <c r="K207" i="21"/>
  <c r="H208" i="21"/>
  <c r="I208" i="21"/>
  <c r="J208" i="21"/>
  <c r="K208" i="21"/>
  <c r="H209" i="21"/>
  <c r="I209" i="21"/>
  <c r="J209" i="21"/>
  <c r="K209" i="21"/>
  <c r="H210" i="21"/>
  <c r="I210" i="21"/>
  <c r="J210" i="21"/>
  <c r="K210" i="21"/>
  <c r="H211" i="21"/>
  <c r="I211" i="21"/>
  <c r="J211" i="21"/>
  <c r="K211" i="21"/>
  <c r="H212" i="21"/>
  <c r="I212" i="21"/>
  <c r="J212" i="21"/>
  <c r="K212" i="21"/>
  <c r="H213" i="21"/>
  <c r="I213" i="21"/>
  <c r="J213" i="21"/>
  <c r="K213" i="21"/>
  <c r="H214" i="21"/>
  <c r="I214" i="21"/>
  <c r="J214" i="21"/>
  <c r="K214" i="21"/>
  <c r="H215" i="21"/>
  <c r="I215" i="21"/>
  <c r="J215" i="21"/>
  <c r="K215" i="21"/>
  <c r="H216" i="21"/>
  <c r="I216" i="21"/>
  <c r="J216" i="21"/>
  <c r="K216" i="21"/>
  <c r="H217" i="21"/>
  <c r="I217" i="21"/>
  <c r="J217" i="21"/>
  <c r="K217" i="21"/>
  <c r="H218" i="21"/>
  <c r="I218" i="21"/>
  <c r="J218" i="21"/>
  <c r="K218" i="21"/>
  <c r="H219" i="21"/>
  <c r="I219" i="21"/>
  <c r="J219" i="21"/>
  <c r="K219" i="21"/>
  <c r="H220" i="21"/>
  <c r="I220" i="21"/>
  <c r="J220" i="21"/>
  <c r="K220" i="21"/>
  <c r="H221" i="21"/>
  <c r="I221" i="21"/>
  <c r="J221" i="21"/>
  <c r="K221" i="21"/>
  <c r="H222" i="21"/>
  <c r="I222" i="21"/>
  <c r="J222" i="21"/>
  <c r="K222" i="21"/>
  <c r="H223" i="21"/>
  <c r="I223" i="21"/>
  <c r="J223" i="21"/>
  <c r="K223" i="21"/>
  <c r="H224" i="21"/>
  <c r="I224" i="21"/>
  <c r="J224" i="21"/>
  <c r="K224" i="21"/>
  <c r="H225" i="21"/>
  <c r="I225" i="21"/>
  <c r="J225" i="21"/>
  <c r="K225" i="21"/>
  <c r="H226" i="21"/>
  <c r="I226" i="21"/>
  <c r="J226" i="21"/>
  <c r="K226" i="21"/>
  <c r="H227" i="21"/>
  <c r="I227" i="21"/>
  <c r="J227" i="21"/>
  <c r="K227" i="21"/>
  <c r="H228" i="21"/>
  <c r="I228" i="21"/>
  <c r="J228" i="21"/>
  <c r="K228" i="21"/>
  <c r="H229" i="21"/>
  <c r="I229" i="21"/>
  <c r="J229" i="21"/>
  <c r="K229" i="21"/>
  <c r="H230" i="21"/>
  <c r="I230" i="21"/>
  <c r="J230" i="21"/>
  <c r="K230" i="21"/>
  <c r="H231" i="21"/>
  <c r="I231" i="21"/>
  <c r="J231" i="21"/>
  <c r="K231" i="21"/>
  <c r="H232" i="21"/>
  <c r="I232" i="21"/>
  <c r="J232" i="21"/>
  <c r="K232" i="21"/>
  <c r="H233" i="21"/>
  <c r="I233" i="21"/>
  <c r="J233" i="21"/>
  <c r="K233" i="21"/>
  <c r="H234" i="21"/>
  <c r="I234" i="21"/>
  <c r="J234" i="21"/>
  <c r="K234" i="21"/>
  <c r="H235" i="21"/>
  <c r="I235" i="21"/>
  <c r="J235" i="21"/>
  <c r="K235" i="21"/>
  <c r="H236" i="21"/>
  <c r="I236" i="21"/>
  <c r="J236" i="21"/>
  <c r="K236" i="21"/>
  <c r="H237" i="21"/>
  <c r="I237" i="21"/>
  <c r="J237" i="21"/>
  <c r="K237" i="21"/>
  <c r="H238" i="21"/>
  <c r="I238" i="21"/>
  <c r="J238" i="21"/>
  <c r="K238" i="21"/>
  <c r="H239" i="21"/>
  <c r="I239" i="21"/>
  <c r="J239" i="21"/>
  <c r="K239" i="21"/>
  <c r="H240" i="21"/>
  <c r="I240" i="21"/>
  <c r="J240" i="21"/>
  <c r="K240" i="21"/>
  <c r="H241" i="21"/>
  <c r="I241" i="21"/>
  <c r="J241" i="21"/>
  <c r="K241" i="21"/>
  <c r="I8" i="21"/>
  <c r="J8" i="21"/>
  <c r="K8" i="21"/>
  <c r="H8" i="21"/>
  <c r="F238" i="24" l="1"/>
  <c r="F173" i="24"/>
  <c r="D168" i="24"/>
  <c r="G174" i="24" s="1"/>
  <c r="F81" i="24"/>
  <c r="F142" i="24"/>
  <c r="F141" i="24"/>
  <c r="D236" i="24"/>
  <c r="N26" i="16"/>
  <c r="D79" i="24"/>
  <c r="G85" i="24" s="1"/>
  <c r="F246" i="24"/>
  <c r="F248" i="24"/>
  <c r="F145" i="24"/>
  <c r="D136" i="24"/>
  <c r="F147" i="24"/>
  <c r="F77" i="24"/>
  <c r="D255" i="24"/>
  <c r="F261" i="24"/>
  <c r="D254" i="24"/>
  <c r="F260" i="24"/>
  <c r="D253" i="24"/>
  <c r="F259" i="24"/>
  <c r="D252" i="24"/>
  <c r="F258" i="24"/>
  <c r="D256" i="24"/>
  <c r="F262" i="24"/>
  <c r="D257" i="24"/>
  <c r="G263" i="24" s="1"/>
  <c r="F263" i="24"/>
  <c r="F115" i="24"/>
  <c r="F86" i="24"/>
  <c r="F150" i="24"/>
  <c r="F55" i="24"/>
  <c r="F47" i="24"/>
  <c r="F52" i="24"/>
  <c r="F48" i="24"/>
  <c r="F126" i="24"/>
  <c r="F144" i="24"/>
  <c r="F80" i="24"/>
  <c r="F114" i="24"/>
  <c r="D138" i="24"/>
  <c r="G144" i="24" s="1"/>
  <c r="F110" i="24"/>
  <c r="F113" i="24"/>
  <c r="F103" i="24"/>
  <c r="F128" i="24"/>
  <c r="F146" i="24"/>
  <c r="D126" i="24"/>
  <c r="G129" i="24" s="1"/>
  <c r="F203" i="24"/>
  <c r="F120" i="24"/>
  <c r="F85" i="24"/>
  <c r="F242" i="24"/>
  <c r="F239" i="24"/>
  <c r="F243" i="24"/>
  <c r="F247" i="24"/>
  <c r="F245" i="24"/>
  <c r="F244" i="24"/>
  <c r="F241" i="24"/>
  <c r="F240" i="24"/>
  <c r="F58" i="24"/>
  <c r="F20" i="24"/>
  <c r="F221" i="24"/>
  <c r="F18" i="24"/>
  <c r="F206" i="24"/>
  <c r="F151" i="24"/>
  <c r="F149" i="24"/>
  <c r="F123" i="24"/>
  <c r="F223" i="24"/>
  <c r="F19" i="24"/>
  <c r="F21" i="24"/>
  <c r="F132" i="24"/>
  <c r="D57" i="24"/>
  <c r="F125" i="24"/>
  <c r="F121" i="24"/>
  <c r="D239" i="24"/>
  <c r="G245" i="24" s="1"/>
  <c r="D238" i="24"/>
  <c r="D234" i="24"/>
  <c r="F148" i="24"/>
  <c r="F152" i="24"/>
  <c r="D145" i="24"/>
  <c r="G149" i="24" s="1"/>
  <c r="F116" i="24"/>
  <c r="F112" i="24"/>
  <c r="F143" i="24"/>
  <c r="F17" i="24"/>
  <c r="F88" i="24"/>
  <c r="F256" i="24"/>
  <c r="F249" i="24"/>
  <c r="F97" i="24"/>
  <c r="F98" i="24"/>
  <c r="D232" i="24"/>
  <c r="F95" i="24"/>
  <c r="F237" i="24"/>
  <c r="F204" i="24"/>
  <c r="F201" i="24"/>
  <c r="F229" i="24"/>
  <c r="F228" i="24"/>
  <c r="F226" i="24"/>
  <c r="F225" i="24"/>
  <c r="F220" i="24"/>
  <c r="F219" i="24"/>
  <c r="F218" i="24"/>
  <c r="F217" i="24"/>
  <c r="F222" i="24"/>
  <c r="F213" i="24"/>
  <c r="F212" i="24"/>
  <c r="F211" i="24"/>
  <c r="F210" i="24"/>
  <c r="F209" i="24"/>
  <c r="F214" i="24"/>
  <c r="F155" i="24"/>
  <c r="F202" i="24"/>
  <c r="F234" i="24"/>
  <c r="F230" i="24"/>
  <c r="D211" i="24"/>
  <c r="F216" i="24"/>
  <c r="D216" i="24"/>
  <c r="D206" i="24"/>
  <c r="D208" i="24"/>
  <c r="D199" i="24"/>
  <c r="F193" i="24"/>
  <c r="F186" i="24"/>
  <c r="F182" i="24"/>
  <c r="F224" i="24"/>
  <c r="D222" i="24"/>
  <c r="D219" i="24"/>
  <c r="D153" i="24"/>
  <c r="G154" i="24" s="1"/>
  <c r="D212" i="24"/>
  <c r="D205" i="24"/>
  <c r="F208" i="24"/>
  <c r="F205" i="24"/>
  <c r="D195" i="24"/>
  <c r="G196" i="24" s="1"/>
  <c r="D220" i="24"/>
  <c r="F159" i="24"/>
  <c r="D213" i="24"/>
  <c r="F215" i="24"/>
  <c r="D198" i="24"/>
  <c r="D214" i="24"/>
  <c r="F153" i="24"/>
  <c r="D204" i="24"/>
  <c r="F227" i="24"/>
  <c r="D223" i="24"/>
  <c r="F199" i="24"/>
  <c r="D203" i="24"/>
  <c r="F207" i="24"/>
  <c r="F170" i="24"/>
  <c r="F200" i="24"/>
  <c r="F180" i="24"/>
  <c r="F138" i="24"/>
  <c r="F164" i="24"/>
  <c r="F163" i="24"/>
  <c r="F158" i="24"/>
  <c r="F156" i="24"/>
  <c r="F154" i="24"/>
  <c r="F188" i="24"/>
  <c r="F175" i="24"/>
  <c r="D180" i="24"/>
  <c r="D187" i="24"/>
  <c r="F189" i="24"/>
  <c r="F185" i="24"/>
  <c r="F176" i="24"/>
  <c r="F184" i="24"/>
  <c r="F10" i="24"/>
  <c r="F253" i="24"/>
  <c r="F236" i="24"/>
  <c r="F235" i="24"/>
  <c r="F233" i="24"/>
  <c r="F160" i="24"/>
  <c r="D229" i="24"/>
  <c r="F169" i="24"/>
  <c r="F130" i="24"/>
  <c r="F231" i="24"/>
  <c r="F171" i="24"/>
  <c r="F166" i="24"/>
  <c r="F196" i="24"/>
  <c r="F194" i="24"/>
  <c r="F190" i="24"/>
  <c r="F187" i="24"/>
  <c r="F183" i="24"/>
  <c r="F181" i="24"/>
  <c r="F179" i="24"/>
  <c r="F177" i="24"/>
  <c r="F157" i="24"/>
  <c r="F13" i="24"/>
  <c r="F127" i="24"/>
  <c r="F124" i="24"/>
  <c r="F122" i="24"/>
  <c r="F119" i="24"/>
  <c r="F117" i="24"/>
  <c r="F111" i="24"/>
  <c r="F131" i="24"/>
  <c r="F30" i="24"/>
  <c r="D230" i="24"/>
  <c r="D227" i="24"/>
  <c r="F232" i="24"/>
  <c r="F87" i="24"/>
  <c r="F84" i="24"/>
  <c r="F82" i="24"/>
  <c r="F79" i="24"/>
  <c r="F57" i="24"/>
  <c r="F54" i="24"/>
  <c r="F53" i="24"/>
  <c r="F51" i="24"/>
  <c r="F49" i="24"/>
  <c r="F197" i="24"/>
  <c r="D188" i="24"/>
  <c r="F129" i="24"/>
  <c r="F192" i="24"/>
  <c r="F198" i="24"/>
  <c r="D116" i="24"/>
  <c r="G121" i="24" s="1"/>
  <c r="D51" i="24"/>
  <c r="D113" i="24"/>
  <c r="D111" i="24"/>
  <c r="G111" i="24" s="1"/>
  <c r="D78" i="24"/>
  <c r="G78" i="24" s="1"/>
  <c r="F83" i="24"/>
  <c r="F178" i="24"/>
  <c r="F50" i="24"/>
  <c r="F118" i="24"/>
  <c r="F140" i="24"/>
  <c r="F174" i="24"/>
  <c r="D186" i="24"/>
  <c r="D55" i="24"/>
  <c r="D167" i="24"/>
  <c r="D161" i="24"/>
  <c r="G165" i="24" s="1"/>
  <c r="F168" i="24"/>
  <c r="F165" i="24"/>
  <c r="F191" i="24"/>
  <c r="F63" i="24"/>
  <c r="D86" i="24"/>
  <c r="G90" i="24" s="1"/>
  <c r="D49" i="24"/>
  <c r="G50" i="24" s="1"/>
  <c r="F133" i="24"/>
  <c r="F137" i="24"/>
  <c r="F135" i="24"/>
  <c r="F64" i="24"/>
  <c r="D166" i="24"/>
  <c r="F12" i="24"/>
  <c r="F11" i="24"/>
  <c r="F9" i="24"/>
  <c r="F8" i="24"/>
  <c r="F36" i="24"/>
  <c r="F29" i="24"/>
  <c r="F28" i="24"/>
  <c r="F27" i="24"/>
  <c r="F26" i="24"/>
  <c r="F25" i="24"/>
  <c r="F16" i="24"/>
  <c r="F15" i="24"/>
  <c r="F22" i="24"/>
  <c r="F250" i="24"/>
  <c r="D6" i="24"/>
  <c r="G12" i="24" s="1"/>
  <c r="D133" i="24"/>
  <c r="G134" i="24" s="1"/>
  <c r="D2" i="24"/>
  <c r="F257" i="24"/>
  <c r="F32" i="24"/>
  <c r="D23" i="24"/>
  <c r="F251" i="24"/>
  <c r="F23" i="24"/>
  <c r="F139" i="24"/>
  <c r="F31" i="24"/>
  <c r="F24" i="24"/>
  <c r="D5" i="24"/>
  <c r="F167" i="24"/>
  <c r="F161" i="24"/>
  <c r="F195" i="24"/>
  <c r="D30" i="24"/>
  <c r="G30" i="24" s="1"/>
  <c r="F255" i="24"/>
  <c r="F252" i="24"/>
  <c r="D19" i="24"/>
  <c r="F254" i="24"/>
  <c r="F134" i="24"/>
  <c r="D249" i="24"/>
  <c r="D20" i="24"/>
  <c r="D135" i="24"/>
  <c r="D3" i="24"/>
  <c r="F14" i="24"/>
  <c r="F108" i="24"/>
  <c r="F107" i="24"/>
  <c r="F106" i="24"/>
  <c r="F105" i="24"/>
  <c r="F104" i="24"/>
  <c r="D21" i="24"/>
  <c r="D16" i="24"/>
  <c r="F172" i="24"/>
  <c r="F76" i="24"/>
  <c r="F75" i="24"/>
  <c r="F74" i="24"/>
  <c r="F73" i="24"/>
  <c r="F101" i="24"/>
  <c r="F100" i="24"/>
  <c r="F99" i="24"/>
  <c r="F94" i="24"/>
  <c r="F102" i="24"/>
  <c r="F93" i="24"/>
  <c r="F136" i="24"/>
  <c r="F44" i="24"/>
  <c r="F42" i="24"/>
  <c r="F40" i="24"/>
  <c r="F38" i="24"/>
  <c r="F69" i="24"/>
  <c r="F67" i="24"/>
  <c r="F66" i="24"/>
  <c r="F65" i="24"/>
  <c r="F70" i="24"/>
  <c r="D94" i="24"/>
  <c r="G97" i="24" s="1"/>
  <c r="D189" i="24"/>
  <c r="D61" i="24"/>
  <c r="G65" i="24" s="1"/>
  <c r="F109" i="24"/>
  <c r="D102" i="24"/>
  <c r="D101" i="24"/>
  <c r="D100" i="24"/>
  <c r="D99" i="24"/>
  <c r="D98" i="24"/>
  <c r="F71" i="24"/>
  <c r="F78" i="24"/>
  <c r="F162" i="24"/>
  <c r="F34" i="24"/>
  <c r="F33" i="24"/>
  <c r="D103" i="24"/>
  <c r="G109" i="24" s="1"/>
  <c r="F68" i="24"/>
  <c r="D71" i="24"/>
  <c r="G77" i="24" s="1"/>
  <c r="D70" i="24"/>
  <c r="D69" i="24"/>
  <c r="D68" i="24"/>
  <c r="D67" i="24"/>
  <c r="F72" i="24"/>
  <c r="D33" i="24"/>
  <c r="F46" i="24"/>
  <c r="F35" i="24"/>
  <c r="F92" i="24"/>
  <c r="F91" i="24"/>
  <c r="F90" i="24"/>
  <c r="F89" i="24"/>
  <c r="F39" i="24"/>
  <c r="F96" i="24"/>
  <c r="F61" i="24"/>
  <c r="F60" i="24"/>
  <c r="F59" i="24"/>
  <c r="F56" i="24"/>
  <c r="F62" i="24"/>
  <c r="F45" i="24"/>
  <c r="D38" i="24"/>
  <c r="G44" i="24" s="1"/>
  <c r="D37" i="24"/>
  <c r="D36" i="24"/>
  <c r="F43" i="24"/>
  <c r="F41" i="24"/>
  <c r="F37" i="24"/>
  <c r="G93" i="24"/>
  <c r="G177" i="24"/>
  <c r="G13" i="24"/>
  <c r="G152" i="24"/>
  <c r="G15" i="24"/>
  <c r="G110" i="24"/>
  <c r="G160" i="24"/>
  <c r="G125" i="24"/>
  <c r="G124" i="24"/>
  <c r="G123" i="24"/>
  <c r="G248" i="24"/>
  <c r="G247" i="24"/>
  <c r="G246" i="24"/>
  <c r="G46" i="24"/>
  <c r="G179" i="24"/>
  <c r="G178" i="24"/>
  <c r="G176" i="24"/>
  <c r="G48" i="24"/>
  <c r="G175" i="24"/>
  <c r="G47" i="24"/>
  <c r="G45" i="24"/>
  <c r="G14" i="24"/>
  <c r="G9" i="23"/>
  <c r="H9" i="23"/>
  <c r="I9" i="23"/>
  <c r="G10" i="23"/>
  <c r="H10" i="23"/>
  <c r="I10" i="23"/>
  <c r="G11" i="23"/>
  <c r="H11" i="23"/>
  <c r="I11" i="23"/>
  <c r="G12" i="23"/>
  <c r="H12" i="23"/>
  <c r="I12" i="23"/>
  <c r="G13" i="23"/>
  <c r="H13" i="23"/>
  <c r="I13" i="23"/>
  <c r="G14" i="23"/>
  <c r="H14" i="23"/>
  <c r="I14" i="23"/>
  <c r="G15" i="23"/>
  <c r="H15" i="23"/>
  <c r="I15" i="23"/>
  <c r="G16" i="23"/>
  <c r="H16" i="23"/>
  <c r="I16" i="23"/>
  <c r="G17" i="23"/>
  <c r="H17" i="23"/>
  <c r="I17" i="23"/>
  <c r="G18" i="23"/>
  <c r="H18" i="23"/>
  <c r="I18" i="23"/>
  <c r="G19" i="23"/>
  <c r="H19" i="23"/>
  <c r="I19" i="23"/>
  <c r="G20" i="23"/>
  <c r="H20" i="23"/>
  <c r="I20" i="23"/>
  <c r="G21" i="23"/>
  <c r="H21" i="23"/>
  <c r="I21" i="23"/>
  <c r="G22" i="23"/>
  <c r="H22" i="23"/>
  <c r="I22" i="23"/>
  <c r="G23" i="23"/>
  <c r="H23" i="23"/>
  <c r="I23" i="23"/>
  <c r="G24" i="23"/>
  <c r="H24" i="23"/>
  <c r="I24" i="23"/>
  <c r="G25" i="23"/>
  <c r="H25" i="23"/>
  <c r="I25" i="23"/>
  <c r="G26" i="23"/>
  <c r="H26" i="23"/>
  <c r="I26" i="23"/>
  <c r="G27" i="23"/>
  <c r="H27" i="23"/>
  <c r="I27" i="23"/>
  <c r="G28" i="23"/>
  <c r="H28" i="23"/>
  <c r="I28" i="23"/>
  <c r="G29" i="23"/>
  <c r="H29" i="23"/>
  <c r="I29" i="23"/>
  <c r="G30" i="23"/>
  <c r="H30" i="23"/>
  <c r="I30" i="23"/>
  <c r="G31" i="23"/>
  <c r="H31" i="23"/>
  <c r="I31" i="23"/>
  <c r="G32" i="23"/>
  <c r="H32" i="23"/>
  <c r="I32" i="23"/>
  <c r="G33" i="23"/>
  <c r="H33" i="23"/>
  <c r="I33" i="23"/>
  <c r="G34" i="23"/>
  <c r="H34" i="23"/>
  <c r="I34" i="23"/>
  <c r="G35" i="23"/>
  <c r="H35" i="23"/>
  <c r="I35" i="23"/>
  <c r="G36" i="23"/>
  <c r="H36" i="23"/>
  <c r="I36" i="23"/>
  <c r="G37" i="23"/>
  <c r="H37" i="23"/>
  <c r="I37" i="23"/>
  <c r="G38" i="23"/>
  <c r="H38" i="23"/>
  <c r="I38" i="23"/>
  <c r="G39" i="23"/>
  <c r="H39" i="23"/>
  <c r="I39" i="23"/>
  <c r="G40" i="23"/>
  <c r="H40" i="23"/>
  <c r="I40" i="23"/>
  <c r="G41" i="23"/>
  <c r="H41" i="23"/>
  <c r="I41" i="23"/>
  <c r="G42" i="23"/>
  <c r="H42" i="23"/>
  <c r="I42" i="23"/>
  <c r="G43" i="23"/>
  <c r="H43" i="23"/>
  <c r="I43" i="23"/>
  <c r="G44" i="23"/>
  <c r="H44" i="23"/>
  <c r="I44" i="23"/>
  <c r="G45" i="23"/>
  <c r="H45" i="23"/>
  <c r="I45" i="23"/>
  <c r="G46" i="23"/>
  <c r="H46" i="23"/>
  <c r="I46" i="23"/>
  <c r="G47" i="23"/>
  <c r="H47" i="23"/>
  <c r="I47" i="23"/>
  <c r="G48" i="23"/>
  <c r="H48" i="23"/>
  <c r="I48" i="23"/>
  <c r="G49" i="23"/>
  <c r="H49" i="23"/>
  <c r="I49" i="23"/>
  <c r="G50" i="23"/>
  <c r="H50" i="23"/>
  <c r="I50" i="23"/>
  <c r="G51" i="23"/>
  <c r="H51" i="23"/>
  <c r="I51" i="23"/>
  <c r="G52" i="23"/>
  <c r="H52" i="23"/>
  <c r="I52" i="23"/>
  <c r="G53" i="23"/>
  <c r="H53" i="23"/>
  <c r="I53" i="23"/>
  <c r="G54" i="23"/>
  <c r="H54" i="23"/>
  <c r="I54" i="23"/>
  <c r="G55" i="23"/>
  <c r="H55" i="23"/>
  <c r="I55" i="23"/>
  <c r="G56" i="23"/>
  <c r="H56" i="23"/>
  <c r="I56" i="23"/>
  <c r="G57" i="23"/>
  <c r="H57" i="23"/>
  <c r="I57" i="23"/>
  <c r="G58" i="23"/>
  <c r="H58" i="23"/>
  <c r="I58" i="23"/>
  <c r="G59" i="23"/>
  <c r="H59" i="23"/>
  <c r="I59" i="23"/>
  <c r="G60" i="23"/>
  <c r="H60" i="23"/>
  <c r="I60" i="23"/>
  <c r="G61" i="23"/>
  <c r="H61" i="23"/>
  <c r="I61" i="23"/>
  <c r="G62" i="23"/>
  <c r="H62" i="23"/>
  <c r="I62" i="23"/>
  <c r="G63" i="23"/>
  <c r="H63" i="23"/>
  <c r="I63" i="23"/>
  <c r="G64" i="23"/>
  <c r="H64" i="23"/>
  <c r="I64" i="23"/>
  <c r="G65" i="23"/>
  <c r="H65" i="23"/>
  <c r="I65" i="23"/>
  <c r="G66" i="23"/>
  <c r="H66" i="23"/>
  <c r="I66" i="23"/>
  <c r="G67" i="23"/>
  <c r="H67" i="23"/>
  <c r="I67" i="23"/>
  <c r="G68" i="23"/>
  <c r="H68" i="23"/>
  <c r="I68" i="23"/>
  <c r="G69" i="23"/>
  <c r="H69" i="23"/>
  <c r="I69" i="23"/>
  <c r="G70" i="23"/>
  <c r="H70" i="23"/>
  <c r="I70" i="23"/>
  <c r="G71" i="23"/>
  <c r="H71" i="23"/>
  <c r="I71" i="23"/>
  <c r="G72" i="23"/>
  <c r="H72" i="23"/>
  <c r="I72" i="23"/>
  <c r="G73" i="23"/>
  <c r="H73" i="23"/>
  <c r="I73" i="23"/>
  <c r="G74" i="23"/>
  <c r="H74" i="23"/>
  <c r="I74" i="23"/>
  <c r="G75" i="23"/>
  <c r="H75" i="23"/>
  <c r="I75" i="23"/>
  <c r="G76" i="23"/>
  <c r="H76" i="23"/>
  <c r="I76" i="23"/>
  <c r="G77" i="23"/>
  <c r="H77" i="23"/>
  <c r="I77" i="23"/>
  <c r="G78" i="23"/>
  <c r="H78" i="23"/>
  <c r="I78" i="23"/>
  <c r="G79" i="23"/>
  <c r="H79" i="23"/>
  <c r="I79" i="23"/>
  <c r="G80" i="23"/>
  <c r="H80" i="23"/>
  <c r="I80" i="23"/>
  <c r="G81" i="23"/>
  <c r="H81" i="23"/>
  <c r="I81" i="23"/>
  <c r="G82" i="23"/>
  <c r="H82" i="23"/>
  <c r="I82" i="23"/>
  <c r="G83" i="23"/>
  <c r="H83" i="23"/>
  <c r="I83" i="23"/>
  <c r="G84" i="23"/>
  <c r="H84" i="23"/>
  <c r="I84" i="23"/>
  <c r="G85" i="23"/>
  <c r="H85" i="23"/>
  <c r="I85" i="23"/>
  <c r="G86" i="23"/>
  <c r="H86" i="23"/>
  <c r="I86" i="23"/>
  <c r="G87" i="23"/>
  <c r="H87" i="23"/>
  <c r="I87" i="23"/>
  <c r="G88" i="23"/>
  <c r="H88" i="23"/>
  <c r="I88" i="23"/>
  <c r="G89" i="23"/>
  <c r="H89" i="23"/>
  <c r="I89" i="23"/>
  <c r="G90" i="23"/>
  <c r="H90" i="23"/>
  <c r="I90" i="23"/>
  <c r="G91" i="23"/>
  <c r="H91" i="23"/>
  <c r="I91" i="23"/>
  <c r="G92" i="23"/>
  <c r="H92" i="23"/>
  <c r="I92" i="23"/>
  <c r="G93" i="23"/>
  <c r="H93" i="23"/>
  <c r="I93" i="23"/>
  <c r="G94" i="23"/>
  <c r="H94" i="23"/>
  <c r="I94" i="23"/>
  <c r="G95" i="23"/>
  <c r="H95" i="23"/>
  <c r="I95" i="23"/>
  <c r="G96" i="23"/>
  <c r="H96" i="23"/>
  <c r="I96" i="23"/>
  <c r="G97" i="23"/>
  <c r="H97" i="23"/>
  <c r="I97" i="23"/>
  <c r="G98" i="23"/>
  <c r="H98" i="23"/>
  <c r="I98" i="23"/>
  <c r="G99" i="23"/>
  <c r="H99" i="23"/>
  <c r="I99" i="23"/>
  <c r="G100" i="23"/>
  <c r="H100" i="23"/>
  <c r="I100" i="23"/>
  <c r="G101" i="23"/>
  <c r="H101" i="23"/>
  <c r="I101" i="23"/>
  <c r="G102" i="23"/>
  <c r="H102" i="23"/>
  <c r="I102" i="23"/>
  <c r="G103" i="23"/>
  <c r="H103" i="23"/>
  <c r="I103" i="23"/>
  <c r="G104" i="23"/>
  <c r="H104" i="23"/>
  <c r="I104" i="23"/>
  <c r="G105" i="23"/>
  <c r="H105" i="23"/>
  <c r="I105" i="23"/>
  <c r="G106" i="23"/>
  <c r="H106" i="23"/>
  <c r="I106" i="23"/>
  <c r="G107" i="23"/>
  <c r="H107" i="23"/>
  <c r="I107" i="23"/>
  <c r="G108" i="23"/>
  <c r="H108" i="23"/>
  <c r="I108" i="23"/>
  <c r="G109" i="23"/>
  <c r="H109" i="23"/>
  <c r="I109" i="23"/>
  <c r="G110" i="23"/>
  <c r="H110" i="23"/>
  <c r="I110" i="23"/>
  <c r="G111" i="23"/>
  <c r="H111" i="23"/>
  <c r="I111" i="23"/>
  <c r="G112" i="23"/>
  <c r="H112" i="23"/>
  <c r="I112" i="23"/>
  <c r="G113" i="23"/>
  <c r="H113" i="23"/>
  <c r="I113" i="23"/>
  <c r="G114" i="23"/>
  <c r="H114" i="23"/>
  <c r="I114" i="23"/>
  <c r="G115" i="23"/>
  <c r="H115" i="23"/>
  <c r="I115" i="23"/>
  <c r="G116" i="23"/>
  <c r="H116" i="23"/>
  <c r="I116" i="23"/>
  <c r="G117" i="23"/>
  <c r="H117" i="23"/>
  <c r="I117" i="23"/>
  <c r="G118" i="23"/>
  <c r="H118" i="23"/>
  <c r="I118" i="23"/>
  <c r="G119" i="23"/>
  <c r="H119" i="23"/>
  <c r="I119" i="23"/>
  <c r="G120" i="23"/>
  <c r="H120" i="23"/>
  <c r="I120" i="23"/>
  <c r="G121" i="23"/>
  <c r="H121" i="23"/>
  <c r="I121" i="23"/>
  <c r="G122" i="23"/>
  <c r="H122" i="23"/>
  <c r="I122" i="23"/>
  <c r="G123" i="23"/>
  <c r="H123" i="23"/>
  <c r="I123" i="23"/>
  <c r="G124" i="23"/>
  <c r="H124" i="23"/>
  <c r="I124" i="23"/>
  <c r="G125" i="23"/>
  <c r="H125" i="23"/>
  <c r="I125" i="23"/>
  <c r="G126" i="23"/>
  <c r="H126" i="23"/>
  <c r="I126" i="23"/>
  <c r="G127" i="23"/>
  <c r="H127" i="23"/>
  <c r="I127" i="23"/>
  <c r="G128" i="23"/>
  <c r="H128" i="23"/>
  <c r="I128" i="23"/>
  <c r="G129" i="23"/>
  <c r="H129" i="23"/>
  <c r="I129" i="23"/>
  <c r="G130" i="23"/>
  <c r="H130" i="23"/>
  <c r="I130" i="23"/>
  <c r="G131" i="23"/>
  <c r="H131" i="23"/>
  <c r="I131" i="23"/>
  <c r="G132" i="23"/>
  <c r="H132" i="23"/>
  <c r="I132" i="23"/>
  <c r="G133" i="23"/>
  <c r="H133" i="23"/>
  <c r="I133" i="23"/>
  <c r="G134" i="23"/>
  <c r="H134" i="23"/>
  <c r="I134" i="23"/>
  <c r="G135" i="23"/>
  <c r="H135" i="23"/>
  <c r="I135" i="23"/>
  <c r="G136" i="23"/>
  <c r="H136" i="23"/>
  <c r="I136" i="23"/>
  <c r="G137" i="23"/>
  <c r="H137" i="23"/>
  <c r="I137" i="23"/>
  <c r="G138" i="23"/>
  <c r="H138" i="23"/>
  <c r="I138" i="23"/>
  <c r="G139" i="23"/>
  <c r="H139" i="23"/>
  <c r="I139" i="23"/>
  <c r="G140" i="23"/>
  <c r="H140" i="23"/>
  <c r="I140" i="23"/>
  <c r="G141" i="23"/>
  <c r="H141" i="23"/>
  <c r="I141" i="23"/>
  <c r="G142" i="23"/>
  <c r="H142" i="23"/>
  <c r="I142" i="23"/>
  <c r="G143" i="23"/>
  <c r="H143" i="23"/>
  <c r="I143" i="23"/>
  <c r="G144" i="23"/>
  <c r="H144" i="23"/>
  <c r="I144" i="23"/>
  <c r="G145" i="23"/>
  <c r="H145" i="23"/>
  <c r="I145" i="23"/>
  <c r="G146" i="23"/>
  <c r="H146" i="23"/>
  <c r="I146" i="23"/>
  <c r="G147" i="23"/>
  <c r="H147" i="23"/>
  <c r="I147" i="23"/>
  <c r="G148" i="23"/>
  <c r="H148" i="23"/>
  <c r="I148" i="23"/>
  <c r="G149" i="23"/>
  <c r="H149" i="23"/>
  <c r="I149" i="23"/>
  <c r="G150" i="23"/>
  <c r="H150" i="23"/>
  <c r="I150" i="23"/>
  <c r="G151" i="23"/>
  <c r="H151" i="23"/>
  <c r="I151" i="23"/>
  <c r="G152" i="23"/>
  <c r="H152" i="23"/>
  <c r="I152" i="23"/>
  <c r="G153" i="23"/>
  <c r="H153" i="23"/>
  <c r="I153" i="23"/>
  <c r="G154" i="23"/>
  <c r="H154" i="23"/>
  <c r="I154" i="23"/>
  <c r="G155" i="23"/>
  <c r="H155" i="23"/>
  <c r="I155" i="23"/>
  <c r="G156" i="23"/>
  <c r="H156" i="23"/>
  <c r="I156" i="23"/>
  <c r="G157" i="23"/>
  <c r="H157" i="23"/>
  <c r="I157" i="23"/>
  <c r="G158" i="23"/>
  <c r="H158" i="23"/>
  <c r="I158" i="23"/>
  <c r="G159" i="23"/>
  <c r="H159" i="23"/>
  <c r="I159" i="23"/>
  <c r="G160" i="23"/>
  <c r="H160" i="23"/>
  <c r="I160" i="23"/>
  <c r="G161" i="23"/>
  <c r="H161" i="23"/>
  <c r="I161" i="23"/>
  <c r="G162" i="23"/>
  <c r="H162" i="23"/>
  <c r="I162" i="23"/>
  <c r="G163" i="23"/>
  <c r="H163" i="23"/>
  <c r="I163" i="23"/>
  <c r="G164" i="23"/>
  <c r="H164" i="23"/>
  <c r="I164" i="23"/>
  <c r="G165" i="23"/>
  <c r="H165" i="23"/>
  <c r="I165" i="23"/>
  <c r="G166" i="23"/>
  <c r="H166" i="23"/>
  <c r="I166" i="23"/>
  <c r="G167" i="23"/>
  <c r="H167" i="23"/>
  <c r="I167" i="23"/>
  <c r="G168" i="23"/>
  <c r="H168" i="23"/>
  <c r="I168" i="23"/>
  <c r="G169" i="23"/>
  <c r="H169" i="23"/>
  <c r="I169" i="23"/>
  <c r="G170" i="23"/>
  <c r="H170" i="23"/>
  <c r="I170" i="23"/>
  <c r="G171" i="23"/>
  <c r="H171" i="23"/>
  <c r="I171" i="23"/>
  <c r="G172" i="23"/>
  <c r="H172" i="23"/>
  <c r="I172" i="23"/>
  <c r="G173" i="23"/>
  <c r="H173" i="23"/>
  <c r="I173" i="23"/>
  <c r="G174" i="23"/>
  <c r="H174" i="23"/>
  <c r="I174" i="23"/>
  <c r="G175" i="23"/>
  <c r="H175" i="23"/>
  <c r="I175" i="23"/>
  <c r="G176" i="23"/>
  <c r="H176" i="23"/>
  <c r="I176" i="23"/>
  <c r="G177" i="23"/>
  <c r="H177" i="23"/>
  <c r="I177" i="23"/>
  <c r="G178" i="23"/>
  <c r="H178" i="23"/>
  <c r="I178" i="23"/>
  <c r="G179" i="23"/>
  <c r="H179" i="23"/>
  <c r="I179" i="23"/>
  <c r="G180" i="23"/>
  <c r="H180" i="23"/>
  <c r="I180" i="23"/>
  <c r="G181" i="23"/>
  <c r="H181" i="23"/>
  <c r="I181" i="23"/>
  <c r="G182" i="23"/>
  <c r="H182" i="23"/>
  <c r="I182" i="23"/>
  <c r="G183" i="23"/>
  <c r="H183" i="23"/>
  <c r="I183" i="23"/>
  <c r="G184" i="23"/>
  <c r="H184" i="23"/>
  <c r="I184" i="23"/>
  <c r="G185" i="23"/>
  <c r="H185" i="23"/>
  <c r="I185" i="23"/>
  <c r="G186" i="23"/>
  <c r="H186" i="23"/>
  <c r="I186" i="23"/>
  <c r="G187" i="23"/>
  <c r="H187" i="23"/>
  <c r="I187" i="23"/>
  <c r="G188" i="23"/>
  <c r="H188" i="23"/>
  <c r="I188" i="23"/>
  <c r="G189" i="23"/>
  <c r="H189" i="23"/>
  <c r="I189" i="23"/>
  <c r="G190" i="23"/>
  <c r="H190" i="23"/>
  <c r="I190" i="23"/>
  <c r="G191" i="23"/>
  <c r="H191" i="23"/>
  <c r="I191" i="23"/>
  <c r="G192" i="23"/>
  <c r="H192" i="23"/>
  <c r="I192" i="23"/>
  <c r="G193" i="23"/>
  <c r="H193" i="23"/>
  <c r="I193" i="23"/>
  <c r="G194" i="23"/>
  <c r="H194" i="23"/>
  <c r="I194" i="23"/>
  <c r="G195" i="23"/>
  <c r="H195" i="23"/>
  <c r="I195" i="23"/>
  <c r="G196" i="23"/>
  <c r="H196" i="23"/>
  <c r="I196" i="23"/>
  <c r="G197" i="23"/>
  <c r="H197" i="23"/>
  <c r="I197" i="23"/>
  <c r="G198" i="23"/>
  <c r="H198" i="23"/>
  <c r="I198" i="23"/>
  <c r="G199" i="23"/>
  <c r="H199" i="23"/>
  <c r="I199" i="23"/>
  <c r="G200" i="23"/>
  <c r="H200" i="23"/>
  <c r="I200" i="23"/>
  <c r="G201" i="23"/>
  <c r="H201" i="23"/>
  <c r="I201" i="23"/>
  <c r="G202" i="23"/>
  <c r="H202" i="23"/>
  <c r="I202" i="23"/>
  <c r="G203" i="23"/>
  <c r="H203" i="23"/>
  <c r="I203" i="23"/>
  <c r="G204" i="23"/>
  <c r="H204" i="23"/>
  <c r="I204" i="23"/>
  <c r="G205" i="23"/>
  <c r="H205" i="23"/>
  <c r="I205" i="23"/>
  <c r="G206" i="23"/>
  <c r="H206" i="23"/>
  <c r="I206" i="23"/>
  <c r="G207" i="23"/>
  <c r="H207" i="23"/>
  <c r="I207" i="23"/>
  <c r="G208" i="23"/>
  <c r="H208" i="23"/>
  <c r="I208" i="23"/>
  <c r="G209" i="23"/>
  <c r="H209" i="23"/>
  <c r="I209" i="23"/>
  <c r="G210" i="23"/>
  <c r="H210" i="23"/>
  <c r="I210" i="23"/>
  <c r="G211" i="23"/>
  <c r="H211" i="23"/>
  <c r="I211" i="23"/>
  <c r="G212" i="23"/>
  <c r="H212" i="23"/>
  <c r="I212" i="23"/>
  <c r="G213" i="23"/>
  <c r="H213" i="23"/>
  <c r="I213" i="23"/>
  <c r="G214" i="23"/>
  <c r="H214" i="23"/>
  <c r="I214" i="23"/>
  <c r="G215" i="23"/>
  <c r="H215" i="23"/>
  <c r="I215" i="23"/>
  <c r="G216" i="23"/>
  <c r="H216" i="23"/>
  <c r="I216" i="23"/>
  <c r="G217" i="23"/>
  <c r="H217" i="23"/>
  <c r="I217" i="23"/>
  <c r="G218" i="23"/>
  <c r="H218" i="23"/>
  <c r="I218" i="23"/>
  <c r="G219" i="23"/>
  <c r="H219" i="23"/>
  <c r="I219" i="23"/>
  <c r="G220" i="23"/>
  <c r="H220" i="23"/>
  <c r="I220" i="23"/>
  <c r="G221" i="23"/>
  <c r="H221" i="23"/>
  <c r="I221" i="23"/>
  <c r="G222" i="23"/>
  <c r="H222" i="23"/>
  <c r="I222" i="23"/>
  <c r="G223" i="23"/>
  <c r="H223" i="23"/>
  <c r="I223" i="23"/>
  <c r="G224" i="23"/>
  <c r="H224" i="23"/>
  <c r="I224" i="23"/>
  <c r="G225" i="23"/>
  <c r="H225" i="23"/>
  <c r="I225" i="23"/>
  <c r="G226" i="23"/>
  <c r="H226" i="23"/>
  <c r="I226" i="23"/>
  <c r="G227" i="23"/>
  <c r="H227" i="23"/>
  <c r="I227" i="23"/>
  <c r="G228" i="23"/>
  <c r="H228" i="23"/>
  <c r="I228" i="23"/>
  <c r="G229" i="23"/>
  <c r="H229" i="23"/>
  <c r="I229" i="23"/>
  <c r="G230" i="23"/>
  <c r="H230" i="23"/>
  <c r="I230" i="23"/>
  <c r="G231" i="23"/>
  <c r="H231" i="23"/>
  <c r="I231" i="23"/>
  <c r="G232" i="23"/>
  <c r="H232" i="23"/>
  <c r="I232" i="23"/>
  <c r="G233" i="23"/>
  <c r="H233" i="23"/>
  <c r="I233" i="23"/>
  <c r="G234" i="23"/>
  <c r="H234" i="23"/>
  <c r="I234" i="23"/>
  <c r="G235" i="23"/>
  <c r="H235" i="23"/>
  <c r="I235" i="23"/>
  <c r="G236" i="23"/>
  <c r="H236" i="23"/>
  <c r="I236" i="23"/>
  <c r="G237" i="23"/>
  <c r="H237" i="23"/>
  <c r="I237" i="23"/>
  <c r="G238" i="23"/>
  <c r="H238" i="23"/>
  <c r="I238" i="23"/>
  <c r="G239" i="23"/>
  <c r="H239" i="23"/>
  <c r="I239" i="23"/>
  <c r="G240" i="23"/>
  <c r="H240" i="23"/>
  <c r="I240" i="23"/>
  <c r="G241" i="23"/>
  <c r="H241" i="23"/>
  <c r="I241" i="23"/>
  <c r="G242" i="23"/>
  <c r="H242" i="23"/>
  <c r="I242" i="23"/>
  <c r="G243" i="23"/>
  <c r="H243" i="23"/>
  <c r="I243" i="23"/>
  <c r="G244" i="23"/>
  <c r="H244" i="23"/>
  <c r="I244" i="23"/>
  <c r="G245" i="23"/>
  <c r="H245" i="23"/>
  <c r="I245" i="23"/>
  <c r="G246" i="23"/>
  <c r="H246" i="23"/>
  <c r="I246" i="23"/>
  <c r="G247" i="23"/>
  <c r="H247" i="23"/>
  <c r="I247" i="23"/>
  <c r="G248" i="23"/>
  <c r="H248" i="23"/>
  <c r="I248" i="23"/>
  <c r="G249" i="23"/>
  <c r="H249" i="23"/>
  <c r="I249" i="23"/>
  <c r="G250" i="23"/>
  <c r="H250" i="23"/>
  <c r="I250" i="23"/>
  <c r="G251" i="23"/>
  <c r="H251" i="23"/>
  <c r="I251" i="23"/>
  <c r="G252" i="23"/>
  <c r="H252" i="23"/>
  <c r="I252" i="23"/>
  <c r="G253" i="23"/>
  <c r="H253" i="23"/>
  <c r="I253" i="23"/>
  <c r="G254" i="23"/>
  <c r="H254" i="23"/>
  <c r="I254" i="23"/>
  <c r="G255" i="23"/>
  <c r="H255" i="23"/>
  <c r="I255" i="23"/>
  <c r="H8" i="23"/>
  <c r="I8" i="23"/>
  <c r="G8" i="23"/>
  <c r="G241" i="24" l="1"/>
  <c r="G132" i="24"/>
  <c r="G197" i="24"/>
  <c r="G262" i="24"/>
  <c r="G226" i="24"/>
  <c r="G242" i="24"/>
  <c r="G258" i="24"/>
  <c r="G256" i="24"/>
  <c r="G259" i="24"/>
  <c r="G257" i="24"/>
  <c r="G260" i="24"/>
  <c r="G253" i="24"/>
  <c r="G261" i="24"/>
  <c r="G239" i="24"/>
  <c r="G244" i="24"/>
  <c r="G243" i="24"/>
  <c r="G131" i="24"/>
  <c r="G127" i="24"/>
  <c r="G150" i="24"/>
  <c r="G128" i="24"/>
  <c r="G145" i="24"/>
  <c r="G146" i="24"/>
  <c r="G130" i="24"/>
  <c r="G126" i="24"/>
  <c r="G147" i="24"/>
  <c r="G151" i="24"/>
  <c r="G148" i="24"/>
  <c r="G140" i="24"/>
  <c r="G143" i="24"/>
  <c r="G142" i="24"/>
  <c r="G240" i="24"/>
  <c r="G156" i="24"/>
  <c r="G237" i="24"/>
  <c r="G157" i="24"/>
  <c r="G58" i="24"/>
  <c r="G81" i="24"/>
  <c r="G238" i="24"/>
  <c r="G153" i="24"/>
  <c r="G155" i="24"/>
  <c r="G225" i="24"/>
  <c r="G82" i="24"/>
  <c r="G188" i="24"/>
  <c r="G186" i="24"/>
  <c r="G223" i="24"/>
  <c r="G221" i="24"/>
  <c r="G54" i="24"/>
  <c r="G83" i="24"/>
  <c r="G210" i="24"/>
  <c r="G55" i="24"/>
  <c r="G51" i="24"/>
  <c r="G79" i="24"/>
  <c r="G59" i="24"/>
  <c r="G80" i="24"/>
  <c r="G84" i="24"/>
  <c r="G49" i="24"/>
  <c r="G60" i="24"/>
  <c r="G222" i="24"/>
  <c r="G236" i="24"/>
  <c r="G211" i="24"/>
  <c r="G181" i="24"/>
  <c r="G224" i="24"/>
  <c r="G91" i="24"/>
  <c r="G92" i="24"/>
  <c r="G112" i="24"/>
  <c r="G206" i="24"/>
  <c r="G183" i="24"/>
  <c r="G185" i="24"/>
  <c r="G87" i="24"/>
  <c r="G108" i="24"/>
  <c r="G115" i="24"/>
  <c r="G184" i="24"/>
  <c r="G88" i="24"/>
  <c r="G182" i="24"/>
  <c r="G89" i="24"/>
  <c r="G117" i="24"/>
  <c r="G187" i="24"/>
  <c r="G180" i="24"/>
  <c r="G86" i="24"/>
  <c r="G67" i="24"/>
  <c r="G64" i="24"/>
  <c r="G192" i="24"/>
  <c r="G227" i="24"/>
  <c r="G220" i="24"/>
  <c r="G194" i="24"/>
  <c r="G116" i="24"/>
  <c r="G122" i="24"/>
  <c r="G31" i="24"/>
  <c r="G74" i="24"/>
  <c r="G19" i="24"/>
  <c r="G9" i="24"/>
  <c r="G168" i="24"/>
  <c r="G56" i="24"/>
  <c r="G232" i="24"/>
  <c r="G201" i="24"/>
  <c r="G190" i="24"/>
  <c r="G189" i="24"/>
  <c r="G114" i="24"/>
  <c r="G32" i="24"/>
  <c r="G229" i="24"/>
  <c r="G37" i="24"/>
  <c r="G207" i="24"/>
  <c r="G216" i="24"/>
  <c r="G119" i="24"/>
  <c r="G113" i="24"/>
  <c r="G33" i="24"/>
  <c r="G219" i="24"/>
  <c r="G228" i="24"/>
  <c r="G135" i="24"/>
  <c r="G118" i="24"/>
  <c r="G136" i="24"/>
  <c r="G120" i="24"/>
  <c r="G141" i="24"/>
  <c r="G96" i="24"/>
  <c r="G231" i="24"/>
  <c r="G8" i="24"/>
  <c r="G208" i="24"/>
  <c r="G76" i="24"/>
  <c r="G233" i="24"/>
  <c r="G159" i="24"/>
  <c r="G72" i="24"/>
  <c r="G53" i="24"/>
  <c r="G98" i="24"/>
  <c r="G234" i="24"/>
  <c r="G34" i="24"/>
  <c r="G158" i="24"/>
  <c r="G198" i="24"/>
  <c r="G71" i="24"/>
  <c r="G94" i="24"/>
  <c r="G235" i="24"/>
  <c r="G230" i="24"/>
  <c r="G62" i="24"/>
  <c r="G57" i="24"/>
  <c r="G35" i="24"/>
  <c r="G204" i="24"/>
  <c r="G95" i="24"/>
  <c r="G101" i="24"/>
  <c r="G24" i="24"/>
  <c r="G20" i="24"/>
  <c r="G52" i="24"/>
  <c r="G66" i="24"/>
  <c r="G205" i="24"/>
  <c r="G217" i="24"/>
  <c r="G16" i="24"/>
  <c r="G137" i="24"/>
  <c r="G17" i="24"/>
  <c r="G193" i="24"/>
  <c r="G133" i="24"/>
  <c r="G214" i="24"/>
  <c r="G212" i="24"/>
  <c r="G218" i="24"/>
  <c r="G138" i="24"/>
  <c r="G18" i="24"/>
  <c r="G61" i="24"/>
  <c r="G215" i="24"/>
  <c r="G202" i="24"/>
  <c r="G199" i="24"/>
  <c r="G139" i="24"/>
  <c r="G10" i="24"/>
  <c r="G203" i="24"/>
  <c r="G209" i="24"/>
  <c r="G213" i="24"/>
  <c r="G63" i="24"/>
  <c r="G200" i="24"/>
  <c r="G170" i="24"/>
  <c r="G68" i="24"/>
  <c r="G106" i="24"/>
  <c r="G73" i="24"/>
  <c r="G171" i="24"/>
  <c r="G167" i="24"/>
  <c r="G172" i="24"/>
  <c r="G26" i="24"/>
  <c r="G162" i="24"/>
  <c r="G161" i="24"/>
  <c r="G166" i="24"/>
  <c r="G169" i="24"/>
  <c r="G164" i="24"/>
  <c r="G163" i="24"/>
  <c r="G43" i="24"/>
  <c r="G107" i="24"/>
  <c r="G173" i="24"/>
  <c r="G69" i="24"/>
  <c r="G75" i="24"/>
  <c r="G251" i="24"/>
  <c r="G249" i="24"/>
  <c r="G191" i="24"/>
  <c r="G11" i="24"/>
  <c r="G21" i="24"/>
  <c r="G27" i="24"/>
  <c r="G255" i="24"/>
  <c r="G254" i="24"/>
  <c r="G252" i="24"/>
  <c r="G250" i="24"/>
  <c r="G195" i="24"/>
  <c r="G28" i="24"/>
  <c r="G23" i="24"/>
  <c r="G70" i="24"/>
  <c r="G25" i="24"/>
  <c r="G29" i="24"/>
  <c r="G41" i="24"/>
  <c r="G22" i="24"/>
  <c r="G100" i="24"/>
  <c r="G42" i="24"/>
  <c r="G36" i="24"/>
  <c r="G102" i="24"/>
  <c r="G104" i="24"/>
  <c r="G103" i="24"/>
  <c r="G99" i="24"/>
  <c r="K27" i="24"/>
  <c r="G105" i="24"/>
  <c r="G38" i="24"/>
  <c r="G40" i="24"/>
  <c r="G39" i="2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<sst xmlns="http://schemas.openxmlformats.org/spreadsheetml/2006/main" count="5896" uniqueCount="499">
  <si>
    <t>Tarih</t>
  </si>
  <si>
    <t>20207DayAvg</t>
  </si>
  <si>
    <t>20197DayAvg</t>
  </si>
  <si>
    <t>20187DayAvg</t>
  </si>
  <si>
    <t>20177DayAvg</t>
  </si>
  <si>
    <t>Fazla Ölüm</t>
  </si>
  <si>
    <t>Vefat2020</t>
  </si>
  <si>
    <t>Vefat2019</t>
  </si>
  <si>
    <t>Vefat2018</t>
  </si>
  <si>
    <t>Vefat2017</t>
  </si>
  <si>
    <t>Referans</t>
  </si>
  <si>
    <t>Referans7Avg</t>
  </si>
  <si>
    <t>Referans7DayAvg</t>
  </si>
  <si>
    <t>Fark</t>
  </si>
  <si>
    <t>Vaka Turkiye</t>
  </si>
  <si>
    <t>Hasta Turkiye</t>
  </si>
  <si>
    <t>Resmi Ölüm Rakamı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</si>
  <si>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</si>
  <si>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</si>
  <si>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</si>
  <si>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</si>
  <si>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</si>
  <si>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</si>
  <si>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</si>
  <si>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</si>
  <si>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</si>
  <si>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</si>
  <si>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</si>
  <si>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</si>
  <si>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</si>
  <si>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</si>
  <si>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</si>
  <si>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</si>
  <si>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</si>
  <si>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</si>
  <si>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</si>
  <si>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</si>
  <si>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</si>
  <si>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</si>
  <si>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</si>
  <si>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</si>
  <si>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</si>
  <si>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</si>
  <si>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</si>
  <si>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</si>
  <si>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</si>
  <si>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</si>
  <si>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</si>
  <si>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</si>
  <si>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</si>
  <si>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</si>
  <si>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</si>
  <si>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</si>
  <si>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</si>
  <si>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</si>
  <si>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</si>
  <si>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</si>
  <si>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</si>
  <si>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</si>
  <si>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</si>
  <si>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</si>
  <si>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</si>
  <si>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</si>
  <si>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</si>
  <si>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</si>
  <si>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</si>
  <si>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</si>
  <si>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</si>
  <si>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</si>
  <si>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</si>
  <si>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</si>
  <si>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</si>
  <si>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</si>
  <si>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</si>
  <si>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</si>
  <si>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</si>
  <si>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</si>
  <si>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</si>
  <si>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</si>
  <si>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</si>
  <si>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</si>
  <si>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</si>
  <si>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</si>
  <si>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</si>
  <si>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</si>
  <si>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</si>
  <si>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</si>
  <si>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</si>
  <si>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</si>
  <si>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</si>
  <si>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</si>
  <si>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</si>
  <si>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</si>
  <si>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</si>
  <si>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</si>
  <si>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</si>
  <si>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</si>
  <si>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</si>
  <si>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</si>
  <si>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</si>
  <si>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</si>
  <si>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</si>
  <si>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</si>
  <si>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</si>
  <si>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</si>
  <si>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</si>
  <si>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</si>
  <si>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</si>
  <si>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</si>
  <si>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</si>
  <si>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</si>
  <si>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</si>
  <si>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</si>
  <si>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</si>
  <si>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</si>
  <si>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</si>
  <si>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</si>
  <si>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</si>
  <si>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</si>
  <si>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</si>
  <si>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</si>
  <si>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</si>
  <si>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</si>
  <si>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</si>
  <si>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</si>
  <si>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</si>
  <si>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</si>
  <si>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</si>
  <si>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</si>
  <si>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</si>
  <si>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</si>
  <si>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</si>
  <si>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</si>
  <si>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</si>
  <si>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</si>
  <si>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</si>
  <si>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</si>
  <si>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</si>
  <si>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</si>
  <si>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</si>
  <si>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</si>
  <si>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</si>
  <si>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</si>
  <si>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</si>
  <si>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</si>
  <si>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</si>
  <si>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</si>
  <si>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</si>
  <si>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</si>
  <si>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</si>
  <si>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</si>
  <si>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</si>
  <si>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</si>
  <si>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</si>
  <si>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</si>
  <si>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</si>
  <si>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</si>
  <si>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</si>
  <si>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</si>
  <si>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</si>
  <si>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</si>
  <si>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</si>
  <si>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</si>
  <si>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</si>
  <si>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</si>
  <si>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</si>
  <si>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</si>
  <si>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</si>
  <si>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</si>
  <si>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</si>
  <si>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</si>
  <si>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</si>
  <si>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</si>
  <si>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</si>
  <si>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</si>
  <si>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</si>
  <si>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</si>
  <si>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</si>
  <si>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</si>
  <si>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</si>
  <si>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</si>
  <si>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</si>
  <si>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</si>
  <si>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</si>
  <si>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</si>
  <si>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</si>
  <si>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</si>
  <si>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</si>
  <si>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</si>
  <si>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</si>
  <si>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</si>
  <si>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</si>
  <si>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</si>
  <si>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</si>
  <si>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</si>
  <si>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</si>
  <si>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</si>
  <si>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</si>
  <si>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</si>
  <si>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</si>
  <si>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</si>
  <si>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</si>
  <si>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</si>
  <si>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</si>
  <si>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</si>
  <si>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</si>
  <si>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</si>
  <si>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</si>
  <si>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</si>
  <si>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</si>
  <si>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</si>
  <si>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</si>
  <si>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</si>
  <si>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</si>
  <si>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</si>
  <si>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</si>
  <si>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</si>
  <si>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</si>
  <si>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</si>
  <si>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</si>
  <si>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</si>
  <si>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</si>
  <si>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</si>
  <si>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</si>
  <si>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</si>
  <si>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</si>
  <si>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</si>
  <si>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</si>
  <si>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</si>
  <si>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</si>
  <si>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</si>
  <si>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</si>
  <si>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</si>
  <si>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</si>
  <si>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</si>
  <si>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</si>
  <si>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</si>
  <si>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</si>
  <si>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</si>
  <si>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</si>
  <si>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</si>
  <si>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</si>
  <si>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</si>
  <si>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</si>
  <si>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</si>
  <si>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</si>
  <si>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</si>
  <si>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</si>
  <si>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</si>
  <si>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</si>
  <si>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</si>
  <si>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</si>
  <si>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</si>
  <si>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</si>
  <si>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</si>
  <si>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</si>
  <si>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</si>
  <si>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</si>
  <si>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</si>
  <si>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</si>
  <si>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</si>
  <si>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</si>
  <si>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</si>
  <si>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</si>
  <si>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</si>
  <si>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</si>
  <si>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</si>
  <si>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</si>
  <si>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</si>
  <si>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</si>
  <si>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</si>
  <si>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</si>
  <si>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</si>
  <si>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</si>
  <si>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</si>
  <si>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</si>
  <si>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</si>
  <si>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</si>
  <si>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</si>
  <si>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</si>
  <si>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</si>
  <si>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</si>
  <si>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</si>
  <si>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</si>
  <si>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</si>
  <si>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</si>
  <si>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</si>
  <si>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</si>
  <si>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</si>
  <si>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</si>
  <si>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</si>
  <si>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</si>
  <si>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</si>
  <si>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</si>
  <si>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</si>
  <si>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</si>
  <si>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</si>
  <si>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</si>
  <si>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</si>
  <si>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</si>
  <si>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</si>
  <si>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</si>
  <si>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</si>
  <si>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</si>
  <si>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</si>
  <si>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</si>
  <si>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</si>
  <si>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</si>
  <si>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</si>
  <si>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</si>
  <si>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</si>
  <si>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</si>
  <si>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</si>
  <si>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</si>
  <si>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</si>
  <si>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</si>
  <si>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</si>
  <si>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</si>
  <si>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</si>
  <si>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</si>
  <si>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</si>
  <si>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</si>
  <si>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</si>
  <si>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</si>
  <si>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</si>
  <si>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</si>
  <si>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</si>
  <si>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</si>
  <si>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</si>
  <si>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</si>
  <si>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</si>
  <si>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</si>
  <si>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</si>
  <si>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</si>
  <si>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</si>
  <si>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</si>
  <si>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</si>
  <si>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</si>
  <si>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</si>
  <si>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</si>
  <si>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</si>
  <si>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</si>
  <si>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</si>
  <si>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</si>
  <si>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</si>
  <si>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</si>
  <si>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</si>
  <si>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</si>
  <si>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</si>
  <si>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</si>
  <si>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</si>
  <si>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</si>
  <si>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</si>
  <si>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</si>
  <si>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</si>
  <si>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</si>
  <si>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</si>
  <si>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</si>
  <si>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</si>
  <si>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</si>
  <si>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</si>
  <si>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</si>
  <si>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</si>
  <si>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</si>
  <si>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</si>
  <si>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</si>
  <si>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</si>
  <si>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</si>
  <si>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</si>
  <si>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</si>
  <si>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</si>
  <si>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</si>
  <si>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</si>
  <si>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</si>
  <si>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</si>
  <si>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</si>
  <si>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</si>
  <si>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</si>
  <si>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</si>
  <si>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</si>
  <si>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</si>
  <si>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</si>
  <si>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</si>
  <si>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</si>
  <si>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</si>
  <si>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</si>
  <si>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</si>
  <si>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</si>
  <si>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</si>
  <si>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</si>
  <si>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</si>
  <si>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</si>
  <si>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</si>
  <si>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</si>
  <si>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</si>
  <si>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</si>
  <si>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</si>
  <si>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</si>
  <si>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</si>
  <si>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</si>
  <si>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</si>
  <si>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</si>
  <si>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</si>
  <si>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</si>
  <si>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</si>
  <si>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</si>
  <si>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</si>
  <si>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</si>
  <si>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</si>
  <si>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</si>
  <si>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</si>
  <si>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</si>
  <si>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</si>
  <si>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</si>
  <si>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</si>
  <si>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</si>
  <si>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</si>
  <si>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</si>
  <si>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</si>
  <si>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</si>
  <si>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</si>
  <si>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</si>
  <si>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</si>
  <si>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</si>
  <si>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</si>
  <si>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</si>
  <si>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</si>
  <si>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</si>
  <si>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</si>
  <si>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</si>
  <si>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</si>
  <si>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</si>
  <si>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</si>
  <si>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</si>
  <si>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</si>
  <si>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</si>
  <si>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</si>
  <si>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</si>
  <si>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</si>
  <si>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</si>
  <si>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</si>
  <si>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</si>
  <si>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</si>
  <si>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</si>
  <si>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</si>
  <si>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Resmi COVID Vefat</t>
  </si>
  <si>
    <t>Fazla ölüm 7DayAvg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</si>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</sst>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0" borderId="0" xfId="0" applyFont="1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vertical="center"/>
    </xf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e-Devlet'te</a:t>
            </a:r>
            <a:r>
              <a:rPr lang="tr-TR" baseline="0"/>
              <a:t> Vefat Verileri olan şehirler için COVID ve geçmiş karşılaştırması</a:t>
            </a:r>
            <a:endParaRPr lang="en-US"/>
          </a:p>
        </c:rich>
      </c:tx>
      <c:layout>
        <c:manualLayout>
          <c:xMode val="edge"/>
          <c:yMode val="edge"/>
          <c:x val="0.12229244995659909"/>
          <c:y val="2.48901867498952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Toplam!$E$1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Toplam!$A$2:$A$481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Toplam!$E$2:$E$481</c:f>
              <c:numCache>
                <c:formatCode>General</c:formatCode>
                <c:ptCount val="480"/>
                <c:pt idx="6">
                  <c:v>399.28571428571428</c:v>
                </c:pt>
                <c:pt idx="7">
                  <c:v>404</c:v>
                </c:pt>
                <c:pt idx="8">
                  <c:v>409.57142857142856</c:v>
                </c:pt>
                <c:pt idx="9">
                  <c:v>415.57142857142856</c:v>
                </c:pt>
                <c:pt idx="10">
                  <c:v>422.57142857142856</c:v>
                </c:pt>
                <c:pt idx="11">
                  <c:v>420.85714285714283</c:v>
                </c:pt>
                <c:pt idx="12">
                  <c:v>419.85714285714283</c:v>
                </c:pt>
                <c:pt idx="13">
                  <c:v>430.57142857142856</c:v>
                </c:pt>
                <c:pt idx="14">
                  <c:v>431.71428571428572</c:v>
                </c:pt>
                <c:pt idx="15">
                  <c:v>437.57142857142856</c:v>
                </c:pt>
                <c:pt idx="16">
                  <c:v>435.42857142857144</c:v>
                </c:pt>
                <c:pt idx="17">
                  <c:v>429.14285714285717</c:v>
                </c:pt>
                <c:pt idx="18">
                  <c:v>432.28571428571428</c:v>
                </c:pt>
                <c:pt idx="19">
                  <c:v>437</c:v>
                </c:pt>
                <c:pt idx="20">
                  <c:v>434.71428571428572</c:v>
                </c:pt>
                <c:pt idx="21">
                  <c:v>432.57142857142856</c:v>
                </c:pt>
                <c:pt idx="22">
                  <c:v>430.14285714285717</c:v>
                </c:pt>
                <c:pt idx="23">
                  <c:v>424</c:v>
                </c:pt>
                <c:pt idx="24">
                  <c:v>425.28571428571428</c:v>
                </c:pt>
                <c:pt idx="25">
                  <c:v>424.71428571428572</c:v>
                </c:pt>
                <c:pt idx="26">
                  <c:v>425.71428571428572</c:v>
                </c:pt>
                <c:pt idx="27">
                  <c:v>428.42857142857144</c:v>
                </c:pt>
                <c:pt idx="28">
                  <c:v>431</c:v>
                </c:pt>
                <c:pt idx="29">
                  <c:v>420.57142857142856</c:v>
                </c:pt>
                <c:pt idx="30">
                  <c:v>421.28571428571428</c:v>
                </c:pt>
                <c:pt idx="31">
                  <c:v>414.14285714285717</c:v>
                </c:pt>
                <c:pt idx="32">
                  <c:v>410.14285714285717</c:v>
                </c:pt>
                <c:pt idx="33">
                  <c:v>409</c:v>
                </c:pt>
                <c:pt idx="34">
                  <c:v>398.42857142857144</c:v>
                </c:pt>
                <c:pt idx="35">
                  <c:v>395.85714285714283</c:v>
                </c:pt>
                <c:pt idx="36">
                  <c:v>398.28571428571428</c:v>
                </c:pt>
                <c:pt idx="37">
                  <c:v>397.42857142857144</c:v>
                </c:pt>
                <c:pt idx="38">
                  <c:v>394.71428571428572</c:v>
                </c:pt>
                <c:pt idx="39">
                  <c:v>391</c:v>
                </c:pt>
                <c:pt idx="40">
                  <c:v>388.42857142857144</c:v>
                </c:pt>
                <c:pt idx="41">
                  <c:v>388.42857142857144</c:v>
                </c:pt>
                <c:pt idx="42">
                  <c:v>382.71428571428572</c:v>
                </c:pt>
                <c:pt idx="43">
                  <c:v>381.14285714285717</c:v>
                </c:pt>
                <c:pt idx="44">
                  <c:v>377.85714285714283</c:v>
                </c:pt>
                <c:pt idx="45">
                  <c:v>378.57142857142856</c:v>
                </c:pt>
                <c:pt idx="46">
                  <c:v>375.57142857142856</c:v>
                </c:pt>
                <c:pt idx="47">
                  <c:v>368.28571428571428</c:v>
                </c:pt>
                <c:pt idx="48">
                  <c:v>365.57142857142856</c:v>
                </c:pt>
                <c:pt idx="49">
                  <c:v>368.71428571428572</c:v>
                </c:pt>
                <c:pt idx="50">
                  <c:v>364.71428571428572</c:v>
                </c:pt>
                <c:pt idx="51">
                  <c:v>361.71428571428572</c:v>
                </c:pt>
                <c:pt idx="52">
                  <c:v>353.42857142857144</c:v>
                </c:pt>
                <c:pt idx="53">
                  <c:v>352.57142857142856</c:v>
                </c:pt>
                <c:pt idx="54">
                  <c:v>353.42857142857144</c:v>
                </c:pt>
                <c:pt idx="55">
                  <c:v>351.28571428571428</c:v>
                </c:pt>
                <c:pt idx="56">
                  <c:v>345.14285714285717</c:v>
                </c:pt>
                <c:pt idx="57">
                  <c:v>353.42857142857144</c:v>
                </c:pt>
                <c:pt idx="58">
                  <c:v>355.42857142857144</c:v>
                </c:pt>
                <c:pt idx="59">
                  <c:v>358.71428571428572</c:v>
                </c:pt>
                <c:pt idx="60">
                  <c:v>365.85714285714283</c:v>
                </c:pt>
                <c:pt idx="61">
                  <c:v>362.42857142857144</c:v>
                </c:pt>
                <c:pt idx="62">
                  <c:v>367.28571428571428</c:v>
                </c:pt>
                <c:pt idx="63">
                  <c:v>365.57142857142856</c:v>
                </c:pt>
                <c:pt idx="64">
                  <c:v>355.71428571428572</c:v>
                </c:pt>
                <c:pt idx="65">
                  <c:v>351.42857142857144</c:v>
                </c:pt>
                <c:pt idx="66">
                  <c:v>355.85714285714283</c:v>
                </c:pt>
                <c:pt idx="67">
                  <c:v>350.14285714285717</c:v>
                </c:pt>
                <c:pt idx="68">
                  <c:v>348</c:v>
                </c:pt>
                <c:pt idx="69">
                  <c:v>346.42857142857144</c:v>
                </c:pt>
                <c:pt idx="70">
                  <c:v>350.14285714285717</c:v>
                </c:pt>
                <c:pt idx="71">
                  <c:v>356.42857142857144</c:v>
                </c:pt>
                <c:pt idx="72">
                  <c:v>358.42857142857144</c:v>
                </c:pt>
                <c:pt idx="73">
                  <c:v>357.42857142857144</c:v>
                </c:pt>
                <c:pt idx="74">
                  <c:v>367.57142857142856</c:v>
                </c:pt>
                <c:pt idx="75">
                  <c:v>371.42857142857144</c:v>
                </c:pt>
                <c:pt idx="76">
                  <c:v>377.57142857142856</c:v>
                </c:pt>
                <c:pt idx="77">
                  <c:v>382.28571428571428</c:v>
                </c:pt>
                <c:pt idx="78">
                  <c:v>392.14285714285717</c:v>
                </c:pt>
                <c:pt idx="79">
                  <c:v>397.42857142857144</c:v>
                </c:pt>
                <c:pt idx="80">
                  <c:v>405.85714285714283</c:v>
                </c:pt>
                <c:pt idx="81">
                  <c:v>405.42857142857144</c:v>
                </c:pt>
                <c:pt idx="82">
                  <c:v>407.14285714285717</c:v>
                </c:pt>
                <c:pt idx="83">
                  <c:v>402.71428571428572</c:v>
                </c:pt>
                <c:pt idx="84">
                  <c:v>402.28571428571428</c:v>
                </c:pt>
                <c:pt idx="85">
                  <c:v>400.28571428571428</c:v>
                </c:pt>
                <c:pt idx="86">
                  <c:v>407.28571428571428</c:v>
                </c:pt>
                <c:pt idx="87">
                  <c:v>410.28571428571428</c:v>
                </c:pt>
                <c:pt idx="88">
                  <c:v>419.42857142857144</c:v>
                </c:pt>
                <c:pt idx="89">
                  <c:v>431</c:v>
                </c:pt>
                <c:pt idx="90">
                  <c:v>444.42857142857144</c:v>
                </c:pt>
                <c:pt idx="91">
                  <c:v>455.28571428571428</c:v>
                </c:pt>
                <c:pt idx="92">
                  <c:v>461.14285714285717</c:v>
                </c:pt>
                <c:pt idx="93">
                  <c:v>467.71428571428572</c:v>
                </c:pt>
                <c:pt idx="94">
                  <c:v>476.14285714285717</c:v>
                </c:pt>
                <c:pt idx="95">
                  <c:v>476.57142857142856</c:v>
                </c:pt>
                <c:pt idx="96">
                  <c:v>482.71428571428572</c:v>
                </c:pt>
                <c:pt idx="97">
                  <c:v>481.71428571428572</c:v>
                </c:pt>
                <c:pt idx="98">
                  <c:v>481.42857142857144</c:v>
                </c:pt>
                <c:pt idx="99">
                  <c:v>484.85714285714283</c:v>
                </c:pt>
                <c:pt idx="100">
                  <c:v>484.57142857142856</c:v>
                </c:pt>
                <c:pt idx="101">
                  <c:v>476.42857142857144</c:v>
                </c:pt>
                <c:pt idx="102">
                  <c:v>481.57142857142856</c:v>
                </c:pt>
                <c:pt idx="103">
                  <c:v>476.85714285714283</c:v>
                </c:pt>
                <c:pt idx="104">
                  <c:v>478.85714285714283</c:v>
                </c:pt>
                <c:pt idx="105">
                  <c:v>477.14285714285717</c:v>
                </c:pt>
                <c:pt idx="106">
                  <c:v>473.57142857142856</c:v>
                </c:pt>
                <c:pt idx="107">
                  <c:v>466.42857142857144</c:v>
                </c:pt>
                <c:pt idx="108">
                  <c:v>467.57142857142856</c:v>
                </c:pt>
                <c:pt idx="109">
                  <c:v>461.14285714285717</c:v>
                </c:pt>
                <c:pt idx="110">
                  <c:v>458.42857142857144</c:v>
                </c:pt>
                <c:pt idx="111">
                  <c:v>453.42857142857144</c:v>
                </c:pt>
                <c:pt idx="112">
                  <c:v>446.42857142857144</c:v>
                </c:pt>
                <c:pt idx="113">
                  <c:v>442.71428571428572</c:v>
                </c:pt>
                <c:pt idx="114">
                  <c:v>443.85714285714283</c:v>
                </c:pt>
                <c:pt idx="115">
                  <c:v>434.14285714285717</c:v>
                </c:pt>
                <c:pt idx="116">
                  <c:v>431.14285714285717</c:v>
                </c:pt>
                <c:pt idx="117">
                  <c:v>426.57142857142856</c:v>
                </c:pt>
                <c:pt idx="118">
                  <c:v>423.42857142857144</c:v>
                </c:pt>
                <c:pt idx="119">
                  <c:v>421</c:v>
                </c:pt>
                <c:pt idx="120">
                  <c:v>418</c:v>
                </c:pt>
                <c:pt idx="121">
                  <c:v>407.14285714285717</c:v>
                </c:pt>
                <c:pt idx="122">
                  <c:v>403.28571428571428</c:v>
                </c:pt>
                <c:pt idx="123">
                  <c:v>396.42857142857144</c:v>
                </c:pt>
                <c:pt idx="124">
                  <c:v>391.57142857142856</c:v>
                </c:pt>
                <c:pt idx="125">
                  <c:v>387.28571428571428</c:v>
                </c:pt>
                <c:pt idx="126">
                  <c:v>383.85714285714283</c:v>
                </c:pt>
                <c:pt idx="127">
                  <c:v>383</c:v>
                </c:pt>
                <c:pt idx="128">
                  <c:v>381</c:v>
                </c:pt>
                <c:pt idx="129">
                  <c:v>382.85714285714283</c:v>
                </c:pt>
                <c:pt idx="130">
                  <c:v>383.57142857142856</c:v>
                </c:pt>
                <c:pt idx="131">
                  <c:v>384.42857142857144</c:v>
                </c:pt>
                <c:pt idx="132">
                  <c:v>385.28571428571428</c:v>
                </c:pt>
                <c:pt idx="133">
                  <c:v>383.14285714285717</c:v>
                </c:pt>
                <c:pt idx="134">
                  <c:v>371.42857142857144</c:v>
                </c:pt>
                <c:pt idx="135">
                  <c:v>370.14285714285717</c:v>
                </c:pt>
                <c:pt idx="136">
                  <c:v>368.71428571428572</c:v>
                </c:pt>
                <c:pt idx="137">
                  <c:v>363.42857142857144</c:v>
                </c:pt>
                <c:pt idx="138">
                  <c:v>357.85714285714283</c:v>
                </c:pt>
                <c:pt idx="139">
                  <c:v>351.57142857142856</c:v>
                </c:pt>
                <c:pt idx="140">
                  <c:v>348.57142857142856</c:v>
                </c:pt>
                <c:pt idx="141">
                  <c:v>351.71428571428572</c:v>
                </c:pt>
                <c:pt idx="142">
                  <c:v>353.71428571428572</c:v>
                </c:pt>
                <c:pt idx="143">
                  <c:v>347.85714285714283</c:v>
                </c:pt>
                <c:pt idx="144">
                  <c:v>341.57142857142856</c:v>
                </c:pt>
                <c:pt idx="145">
                  <c:v>336.57142857142856</c:v>
                </c:pt>
                <c:pt idx="146">
                  <c:v>334.57142857142856</c:v>
                </c:pt>
                <c:pt idx="147">
                  <c:v>333.14285714285717</c:v>
                </c:pt>
                <c:pt idx="148">
                  <c:v>331</c:v>
                </c:pt>
                <c:pt idx="149">
                  <c:v>320.85714285714283</c:v>
                </c:pt>
                <c:pt idx="150">
                  <c:v>324.57142857142856</c:v>
                </c:pt>
                <c:pt idx="151">
                  <c:v>323.71428571428572</c:v>
                </c:pt>
                <c:pt idx="152">
                  <c:v>330.42857142857144</c:v>
                </c:pt>
                <c:pt idx="153">
                  <c:v>331.28571428571428</c:v>
                </c:pt>
                <c:pt idx="154">
                  <c:v>330.57142857142856</c:v>
                </c:pt>
                <c:pt idx="155">
                  <c:v>330.14285714285717</c:v>
                </c:pt>
                <c:pt idx="156">
                  <c:v>333.57142857142856</c:v>
                </c:pt>
                <c:pt idx="157">
                  <c:v>331.85714285714283</c:v>
                </c:pt>
                <c:pt idx="158">
                  <c:v>341.14285714285717</c:v>
                </c:pt>
                <c:pt idx="159">
                  <c:v>341.57142857142856</c:v>
                </c:pt>
                <c:pt idx="160">
                  <c:v>340.85714285714283</c:v>
                </c:pt>
                <c:pt idx="161">
                  <c:v>346.14285714285717</c:v>
                </c:pt>
                <c:pt idx="162">
                  <c:v>345.28571428571428</c:v>
                </c:pt>
                <c:pt idx="163">
                  <c:v>342.28571428571428</c:v>
                </c:pt>
                <c:pt idx="164">
                  <c:v>344.28571428571428</c:v>
                </c:pt>
                <c:pt idx="165">
                  <c:v>336.42857142857144</c:v>
                </c:pt>
                <c:pt idx="166">
                  <c:v>334.28571428571428</c:v>
                </c:pt>
                <c:pt idx="167">
                  <c:v>334.57142857142856</c:v>
                </c:pt>
                <c:pt idx="168">
                  <c:v>334.28571428571428</c:v>
                </c:pt>
                <c:pt idx="169">
                  <c:v>331.57142857142856</c:v>
                </c:pt>
                <c:pt idx="170">
                  <c:v>339.57142857142856</c:v>
                </c:pt>
                <c:pt idx="171">
                  <c:v>340.42857142857144</c:v>
                </c:pt>
                <c:pt idx="172">
                  <c:v>340.85714285714283</c:v>
                </c:pt>
                <c:pt idx="173">
                  <c:v>341.57142857142856</c:v>
                </c:pt>
                <c:pt idx="174">
                  <c:v>335.85714285714283</c:v>
                </c:pt>
                <c:pt idx="175">
                  <c:v>333</c:v>
                </c:pt>
                <c:pt idx="176">
                  <c:v>338</c:v>
                </c:pt>
                <c:pt idx="177">
                  <c:v>338.42857142857144</c:v>
                </c:pt>
                <c:pt idx="178">
                  <c:v>332.28571428571428</c:v>
                </c:pt>
                <c:pt idx="179">
                  <c:v>334</c:v>
                </c:pt>
                <c:pt idx="180">
                  <c:v>325.28571428571428</c:v>
                </c:pt>
                <c:pt idx="181">
                  <c:v>328.14285714285717</c:v>
                </c:pt>
                <c:pt idx="182">
                  <c:v>337.57142857142856</c:v>
                </c:pt>
                <c:pt idx="183">
                  <c:v>344</c:v>
                </c:pt>
                <c:pt idx="184">
                  <c:v>342.14285714285717</c:v>
                </c:pt>
                <c:pt idx="185">
                  <c:v>350.42857142857144</c:v>
                </c:pt>
                <c:pt idx="186">
                  <c:v>356.42857142857144</c:v>
                </c:pt>
                <c:pt idx="187">
                  <c:v>374.28571428571428</c:v>
                </c:pt>
                <c:pt idx="188">
                  <c:v>380.71428571428572</c:v>
                </c:pt>
                <c:pt idx="189">
                  <c:v>373.71428571428572</c:v>
                </c:pt>
                <c:pt idx="190">
                  <c:v>371.57142857142856</c:v>
                </c:pt>
                <c:pt idx="191">
                  <c:v>369.42857142857144</c:v>
                </c:pt>
                <c:pt idx="192">
                  <c:v>368.85714285714283</c:v>
                </c:pt>
                <c:pt idx="193">
                  <c:v>364</c:v>
                </c:pt>
                <c:pt idx="194">
                  <c:v>353.85714285714283</c:v>
                </c:pt>
                <c:pt idx="195">
                  <c:v>347.85714285714283</c:v>
                </c:pt>
                <c:pt idx="196">
                  <c:v>345.57142857142856</c:v>
                </c:pt>
                <c:pt idx="197">
                  <c:v>340.14285714285717</c:v>
                </c:pt>
                <c:pt idx="198">
                  <c:v>343.57142857142856</c:v>
                </c:pt>
                <c:pt idx="199">
                  <c:v>339.42857142857144</c:v>
                </c:pt>
                <c:pt idx="200">
                  <c:v>341</c:v>
                </c:pt>
                <c:pt idx="201">
                  <c:v>336.14285714285717</c:v>
                </c:pt>
                <c:pt idx="202">
                  <c:v>335.57142857142856</c:v>
                </c:pt>
                <c:pt idx="203">
                  <c:v>338.42857142857144</c:v>
                </c:pt>
                <c:pt idx="204">
                  <c:v>339.42857142857144</c:v>
                </c:pt>
                <c:pt idx="205">
                  <c:v>339.71428571428572</c:v>
                </c:pt>
                <c:pt idx="206">
                  <c:v>345.57142857142856</c:v>
                </c:pt>
                <c:pt idx="207">
                  <c:v>342.85714285714283</c:v>
                </c:pt>
                <c:pt idx="208">
                  <c:v>349.14285714285717</c:v>
                </c:pt>
                <c:pt idx="209">
                  <c:v>351.42857142857144</c:v>
                </c:pt>
                <c:pt idx="210">
                  <c:v>355</c:v>
                </c:pt>
                <c:pt idx="211">
                  <c:v>355</c:v>
                </c:pt>
                <c:pt idx="212">
                  <c:v>359.14285714285717</c:v>
                </c:pt>
                <c:pt idx="213">
                  <c:v>356.57142857142856</c:v>
                </c:pt>
                <c:pt idx="214">
                  <c:v>358.28571428571428</c:v>
                </c:pt>
                <c:pt idx="215">
                  <c:v>359.28571428571428</c:v>
                </c:pt>
                <c:pt idx="216">
                  <c:v>363.71428571428572</c:v>
                </c:pt>
                <c:pt idx="217">
                  <c:v>370</c:v>
                </c:pt>
                <c:pt idx="218">
                  <c:v>372</c:v>
                </c:pt>
                <c:pt idx="219">
                  <c:v>365.42857142857144</c:v>
                </c:pt>
                <c:pt idx="220">
                  <c:v>372.85714285714283</c:v>
                </c:pt>
                <c:pt idx="221">
                  <c:v>376.85714285714283</c:v>
                </c:pt>
                <c:pt idx="222">
                  <c:v>380.42857142857144</c:v>
                </c:pt>
                <c:pt idx="223">
                  <c:v>381.85714285714283</c:v>
                </c:pt>
                <c:pt idx="224">
                  <c:v>376.42857142857144</c:v>
                </c:pt>
                <c:pt idx="225">
                  <c:v>373.57142857142856</c:v>
                </c:pt>
                <c:pt idx="226">
                  <c:v>377.57142857142856</c:v>
                </c:pt>
                <c:pt idx="227">
                  <c:v>370.28571428571428</c:v>
                </c:pt>
                <c:pt idx="228">
                  <c:v>366.42857142857144</c:v>
                </c:pt>
                <c:pt idx="229">
                  <c:v>356.85714285714283</c:v>
                </c:pt>
                <c:pt idx="230">
                  <c:v>358</c:v>
                </c:pt>
                <c:pt idx="231">
                  <c:v>353.42857142857144</c:v>
                </c:pt>
                <c:pt idx="232">
                  <c:v>354.42857142857144</c:v>
                </c:pt>
                <c:pt idx="233">
                  <c:v>353.28571428571428</c:v>
                </c:pt>
                <c:pt idx="234">
                  <c:v>357.14285714285717</c:v>
                </c:pt>
                <c:pt idx="235">
                  <c:v>359.57142857142856</c:v>
                </c:pt>
                <c:pt idx="236">
                  <c:v>370.85714285714283</c:v>
                </c:pt>
                <c:pt idx="237">
                  <c:v>365.71428571428572</c:v>
                </c:pt>
                <c:pt idx="238">
                  <c:v>371.42857142857144</c:v>
                </c:pt>
                <c:pt idx="239">
                  <c:v>375.85714285714283</c:v>
                </c:pt>
                <c:pt idx="240">
                  <c:v>381.28571428571428</c:v>
                </c:pt>
                <c:pt idx="241">
                  <c:v>381.42857142857144</c:v>
                </c:pt>
                <c:pt idx="242">
                  <c:v>386</c:v>
                </c:pt>
                <c:pt idx="243">
                  <c:v>385.85714285714283</c:v>
                </c:pt>
                <c:pt idx="244">
                  <c:v>390.71428571428572</c:v>
                </c:pt>
                <c:pt idx="245">
                  <c:v>388.85714285714283</c:v>
                </c:pt>
                <c:pt idx="246">
                  <c:v>389.85714285714283</c:v>
                </c:pt>
                <c:pt idx="247">
                  <c:v>395.28571428571428</c:v>
                </c:pt>
                <c:pt idx="248">
                  <c:v>399</c:v>
                </c:pt>
                <c:pt idx="249">
                  <c:v>402.42857142857144</c:v>
                </c:pt>
                <c:pt idx="250">
                  <c:v>403.42857142857144</c:v>
                </c:pt>
                <c:pt idx="251">
                  <c:v>401.42857142857144</c:v>
                </c:pt>
                <c:pt idx="252">
                  <c:v>403.28571428571428</c:v>
                </c:pt>
                <c:pt idx="253">
                  <c:v>402.28571428571428</c:v>
                </c:pt>
                <c:pt idx="254">
                  <c:v>388.71428571428572</c:v>
                </c:pt>
                <c:pt idx="255">
                  <c:v>381.28571428571428</c:v>
                </c:pt>
                <c:pt idx="256">
                  <c:v>379.71428571428572</c:v>
                </c:pt>
                <c:pt idx="257">
                  <c:v>376.14285714285717</c:v>
                </c:pt>
                <c:pt idx="258">
                  <c:v>379.85714285714283</c:v>
                </c:pt>
                <c:pt idx="259">
                  <c:v>381.85714285714283</c:v>
                </c:pt>
                <c:pt idx="260">
                  <c:v>387.57142857142856</c:v>
                </c:pt>
                <c:pt idx="261">
                  <c:v>397.28571428571428</c:v>
                </c:pt>
                <c:pt idx="262">
                  <c:v>399.14285714285717</c:v>
                </c:pt>
                <c:pt idx="263">
                  <c:v>397.71428571428572</c:v>
                </c:pt>
                <c:pt idx="264">
                  <c:v>397.71428571428572</c:v>
                </c:pt>
                <c:pt idx="265">
                  <c:v>396.42857142857144</c:v>
                </c:pt>
                <c:pt idx="266">
                  <c:v>390</c:v>
                </c:pt>
                <c:pt idx="267">
                  <c:v>386.71428571428572</c:v>
                </c:pt>
                <c:pt idx="268">
                  <c:v>385.71428571428572</c:v>
                </c:pt>
                <c:pt idx="269">
                  <c:v>395.71428571428572</c:v>
                </c:pt>
                <c:pt idx="270">
                  <c:v>399.14285714285717</c:v>
                </c:pt>
                <c:pt idx="271">
                  <c:v>397.85714285714283</c:v>
                </c:pt>
                <c:pt idx="272">
                  <c:v>393.85714285714283</c:v>
                </c:pt>
                <c:pt idx="273">
                  <c:v>396.28571428571428</c:v>
                </c:pt>
                <c:pt idx="274">
                  <c:v>398.28571428571428</c:v>
                </c:pt>
                <c:pt idx="275">
                  <c:v>398</c:v>
                </c:pt>
                <c:pt idx="276">
                  <c:v>392</c:v>
                </c:pt>
                <c:pt idx="277">
                  <c:v>385.71428571428572</c:v>
                </c:pt>
                <c:pt idx="278">
                  <c:v>389.57142857142856</c:v>
                </c:pt>
                <c:pt idx="279">
                  <c:v>392</c:v>
                </c:pt>
                <c:pt idx="280">
                  <c:v>388.28571428571428</c:v>
                </c:pt>
                <c:pt idx="281">
                  <c:v>380.85714285714283</c:v>
                </c:pt>
                <c:pt idx="282">
                  <c:v>378</c:v>
                </c:pt>
                <c:pt idx="283">
                  <c:v>376.71428571428572</c:v>
                </c:pt>
                <c:pt idx="284">
                  <c:v>383.28571428571428</c:v>
                </c:pt>
                <c:pt idx="285">
                  <c:v>387.71428571428572</c:v>
                </c:pt>
                <c:pt idx="286">
                  <c:v>385.42857142857144</c:v>
                </c:pt>
                <c:pt idx="287">
                  <c:v>387.71428571428572</c:v>
                </c:pt>
                <c:pt idx="288">
                  <c:v>391.28571428571428</c:v>
                </c:pt>
                <c:pt idx="289">
                  <c:v>394.85714285714283</c:v>
                </c:pt>
                <c:pt idx="290">
                  <c:v>396.57142857142856</c:v>
                </c:pt>
                <c:pt idx="291">
                  <c:v>392.14285714285717</c:v>
                </c:pt>
                <c:pt idx="292">
                  <c:v>387.71428571428572</c:v>
                </c:pt>
                <c:pt idx="293">
                  <c:v>389.57142857142856</c:v>
                </c:pt>
                <c:pt idx="294">
                  <c:v>402.57142857142856</c:v>
                </c:pt>
                <c:pt idx="295">
                  <c:v>413</c:v>
                </c:pt>
                <c:pt idx="296">
                  <c:v>422.42857142857144</c:v>
                </c:pt>
                <c:pt idx="297">
                  <c:v>438.14285714285717</c:v>
                </c:pt>
                <c:pt idx="298">
                  <c:v>451</c:v>
                </c:pt>
                <c:pt idx="299">
                  <c:v>463.71428571428572</c:v>
                </c:pt>
                <c:pt idx="300">
                  <c:v>475.28571428571428</c:v>
                </c:pt>
                <c:pt idx="301">
                  <c:v>483.85714285714283</c:v>
                </c:pt>
                <c:pt idx="302">
                  <c:v>495.14285714285717</c:v>
                </c:pt>
                <c:pt idx="303">
                  <c:v>503.28571428571428</c:v>
                </c:pt>
                <c:pt idx="304">
                  <c:v>501.28571428571428</c:v>
                </c:pt>
                <c:pt idx="305">
                  <c:v>506.14285714285717</c:v>
                </c:pt>
                <c:pt idx="306">
                  <c:v>511.28571428571428</c:v>
                </c:pt>
                <c:pt idx="307">
                  <c:v>529</c:v>
                </c:pt>
                <c:pt idx="308">
                  <c:v>530</c:v>
                </c:pt>
                <c:pt idx="309">
                  <c:v>536.42857142857144</c:v>
                </c:pt>
                <c:pt idx="310">
                  <c:v>543</c:v>
                </c:pt>
                <c:pt idx="311">
                  <c:v>556.14285714285711</c:v>
                </c:pt>
                <c:pt idx="312">
                  <c:v>569.14285714285711</c:v>
                </c:pt>
                <c:pt idx="313">
                  <c:v>584.57142857142856</c:v>
                </c:pt>
                <c:pt idx="314">
                  <c:v>591.42857142857144</c:v>
                </c:pt>
                <c:pt idx="315">
                  <c:v>608.42857142857144</c:v>
                </c:pt>
                <c:pt idx="316">
                  <c:v>618.42857142857144</c:v>
                </c:pt>
                <c:pt idx="317">
                  <c:v>618.57142857142856</c:v>
                </c:pt>
                <c:pt idx="318">
                  <c:v>632</c:v>
                </c:pt>
                <c:pt idx="319">
                  <c:v>642.14285714285711</c:v>
                </c:pt>
                <c:pt idx="320">
                  <c:v>657.71428571428567</c:v>
                </c:pt>
                <c:pt idx="321">
                  <c:v>665.28571428571433</c:v>
                </c:pt>
                <c:pt idx="322">
                  <c:v>676.28571428571433</c:v>
                </c:pt>
                <c:pt idx="323">
                  <c:v>689.14285714285711</c:v>
                </c:pt>
                <c:pt idx="324">
                  <c:v>714.28571428571433</c:v>
                </c:pt>
                <c:pt idx="325">
                  <c:v>717.14285714285711</c:v>
                </c:pt>
                <c:pt idx="326">
                  <c:v>728.85714285714289</c:v>
                </c:pt>
                <c:pt idx="327">
                  <c:v>735.71428571428567</c:v>
                </c:pt>
                <c:pt idx="328">
                  <c:v>754.85714285714289</c:v>
                </c:pt>
                <c:pt idx="329">
                  <c:v>758.71428571428567</c:v>
                </c:pt>
                <c:pt idx="330">
                  <c:v>755.14285714285711</c:v>
                </c:pt>
                <c:pt idx="331">
                  <c:v>750.57142857142856</c:v>
                </c:pt>
                <c:pt idx="332">
                  <c:v>756.71428571428567</c:v>
                </c:pt>
                <c:pt idx="333">
                  <c:v>750.28571428571433</c:v>
                </c:pt>
                <c:pt idx="334">
                  <c:v>744.42857142857144</c:v>
                </c:pt>
                <c:pt idx="335">
                  <c:v>745.57142857142856</c:v>
                </c:pt>
                <c:pt idx="336">
                  <c:v>754.28571428571433</c:v>
                </c:pt>
                <c:pt idx="337">
                  <c:v>757.71428571428567</c:v>
                </c:pt>
                <c:pt idx="338">
                  <c:v>759</c:v>
                </c:pt>
                <c:pt idx="339">
                  <c:v>750.71428571428567</c:v>
                </c:pt>
                <c:pt idx="340">
                  <c:v>759.28571428571433</c:v>
                </c:pt>
                <c:pt idx="341">
                  <c:v>753.28571428571433</c:v>
                </c:pt>
                <c:pt idx="342">
                  <c:v>742.85714285714289</c:v>
                </c:pt>
                <c:pt idx="343">
                  <c:v>724.42857142857144</c:v>
                </c:pt>
                <c:pt idx="344">
                  <c:v>707.14285714285711</c:v>
                </c:pt>
                <c:pt idx="345">
                  <c:v>700.42857142857144</c:v>
                </c:pt>
                <c:pt idx="346">
                  <c:v>701.57142857142856</c:v>
                </c:pt>
                <c:pt idx="347">
                  <c:v>696.85714285714289</c:v>
                </c:pt>
                <c:pt idx="348">
                  <c:v>693.57142857142856</c:v>
                </c:pt>
                <c:pt idx="349">
                  <c:v>676.85714285714289</c:v>
                </c:pt>
                <c:pt idx="350">
                  <c:v>667.57142857142856</c:v>
                </c:pt>
                <c:pt idx="351">
                  <c:v>659.71428571428567</c:v>
                </c:pt>
                <c:pt idx="352">
                  <c:v>649.85714285714289</c:v>
                </c:pt>
                <c:pt idx="353">
                  <c:v>634.85714285714289</c:v>
                </c:pt>
                <c:pt idx="354">
                  <c:v>615.42857142857144</c:v>
                </c:pt>
                <c:pt idx="355">
                  <c:v>610.42857142857144</c:v>
                </c:pt>
                <c:pt idx="356">
                  <c:v>604.42857142857144</c:v>
                </c:pt>
                <c:pt idx="357">
                  <c:v>594.57142857142856</c:v>
                </c:pt>
                <c:pt idx="358">
                  <c:v>603.14285714285711</c:v>
                </c:pt>
                <c:pt idx="359">
                  <c:v>593.28571428571433</c:v>
                </c:pt>
                <c:pt idx="360">
                  <c:v>585.71428571428567</c:v>
                </c:pt>
                <c:pt idx="361">
                  <c:v>579.71428571428567</c:v>
                </c:pt>
                <c:pt idx="362">
                  <c:v>559</c:v>
                </c:pt>
                <c:pt idx="363">
                  <c:v>542.42857142857144</c:v>
                </c:pt>
                <c:pt idx="364">
                  <c:v>534.85714285714289</c:v>
                </c:pt>
                <c:pt idx="365">
                  <c:v>514.71428571428567</c:v>
                </c:pt>
                <c:pt idx="366">
                  <c:v>503.42857142857144</c:v>
                </c:pt>
                <c:pt idx="367">
                  <c:v>487.57142857142856</c:v>
                </c:pt>
                <c:pt idx="368">
                  <c:v>472.57142857142856</c:v>
                </c:pt>
                <c:pt idx="369">
                  <c:v>469.57142857142856</c:v>
                </c:pt>
                <c:pt idx="370">
                  <c:v>468</c:v>
                </c:pt>
                <c:pt idx="371">
                  <c:v>462.57142857142856</c:v>
                </c:pt>
                <c:pt idx="372">
                  <c:v>458.14285714285717</c:v>
                </c:pt>
                <c:pt idx="373">
                  <c:v>459.42857142857144</c:v>
                </c:pt>
                <c:pt idx="374">
                  <c:v>456.57142857142856</c:v>
                </c:pt>
                <c:pt idx="375">
                  <c:v>457.71428571428572</c:v>
                </c:pt>
                <c:pt idx="376">
                  <c:v>450.85714285714283</c:v>
                </c:pt>
                <c:pt idx="377">
                  <c:v>444.28571428571428</c:v>
                </c:pt>
                <c:pt idx="378">
                  <c:v>436.14285714285717</c:v>
                </c:pt>
                <c:pt idx="379">
                  <c:v>427.71428571428572</c:v>
                </c:pt>
                <c:pt idx="380">
                  <c:v>415.14285714285717</c:v>
                </c:pt>
                <c:pt idx="381">
                  <c:v>415.14285714285717</c:v>
                </c:pt>
                <c:pt idx="382">
                  <c:v>409.85714285714283</c:v>
                </c:pt>
                <c:pt idx="383">
                  <c:v>409.57142857142856</c:v>
                </c:pt>
                <c:pt idx="384">
                  <c:v>408.71428571428572</c:v>
                </c:pt>
                <c:pt idx="385">
                  <c:v>411.85714285714283</c:v>
                </c:pt>
                <c:pt idx="386">
                  <c:v>411</c:v>
                </c:pt>
                <c:pt idx="387">
                  <c:v>411.42857142857144</c:v>
                </c:pt>
                <c:pt idx="388">
                  <c:v>406.28571428571428</c:v>
                </c:pt>
                <c:pt idx="389">
                  <c:v>403.28571428571428</c:v>
                </c:pt>
                <c:pt idx="390">
                  <c:v>403</c:v>
                </c:pt>
                <c:pt idx="391">
                  <c:v>400.85714285714283</c:v>
                </c:pt>
                <c:pt idx="392">
                  <c:v>392.28571428571428</c:v>
                </c:pt>
                <c:pt idx="393">
                  <c:v>396.57142857142856</c:v>
                </c:pt>
                <c:pt idx="394">
                  <c:v>395.42857142857144</c:v>
                </c:pt>
                <c:pt idx="395">
                  <c:v>393.42857142857144</c:v>
                </c:pt>
                <c:pt idx="396">
                  <c:v>390.71428571428572</c:v>
                </c:pt>
                <c:pt idx="397">
                  <c:v>384</c:v>
                </c:pt>
                <c:pt idx="398">
                  <c:v>380.14285714285717</c:v>
                </c:pt>
                <c:pt idx="399">
                  <c:v>386</c:v>
                </c:pt>
                <c:pt idx="400">
                  <c:v>379.42857142857144</c:v>
                </c:pt>
                <c:pt idx="401">
                  <c:v>378</c:v>
                </c:pt>
                <c:pt idx="402">
                  <c:v>377.57142857142856</c:v>
                </c:pt>
                <c:pt idx="403">
                  <c:v>378.71428571428572</c:v>
                </c:pt>
                <c:pt idx="404">
                  <c:v>378.28571428571428</c:v>
                </c:pt>
                <c:pt idx="405">
                  <c:v>378</c:v>
                </c:pt>
                <c:pt idx="406">
                  <c:v>373.28571428571428</c:v>
                </c:pt>
                <c:pt idx="407">
                  <c:v>369.42857142857144</c:v>
                </c:pt>
                <c:pt idx="408">
                  <c:v>367</c:v>
                </c:pt>
                <c:pt idx="409">
                  <c:v>364.85714285714283</c:v>
                </c:pt>
                <c:pt idx="410">
                  <c:v>365</c:v>
                </c:pt>
                <c:pt idx="411">
                  <c:v>366</c:v>
                </c:pt>
                <c:pt idx="412">
                  <c:v>363.71428571428572</c:v>
                </c:pt>
                <c:pt idx="413">
                  <c:v>363.14285714285717</c:v>
                </c:pt>
                <c:pt idx="414">
                  <c:v>368.85714285714283</c:v>
                </c:pt>
                <c:pt idx="415">
                  <c:v>368.71428571428572</c:v>
                </c:pt>
                <c:pt idx="416">
                  <c:v>377.85714285714283</c:v>
                </c:pt>
                <c:pt idx="417">
                  <c:v>376.57142857142856</c:v>
                </c:pt>
                <c:pt idx="418">
                  <c:v>375.71428571428572</c:v>
                </c:pt>
                <c:pt idx="419">
                  <c:v>381.71428571428572</c:v>
                </c:pt>
                <c:pt idx="420">
                  <c:v>381</c:v>
                </c:pt>
                <c:pt idx="421">
                  <c:v>379.57142857142856</c:v>
                </c:pt>
                <c:pt idx="422">
                  <c:v>384.42857142857144</c:v>
                </c:pt>
                <c:pt idx="423">
                  <c:v>378.85714285714283</c:v>
                </c:pt>
                <c:pt idx="424">
                  <c:v>376.42857142857144</c:v>
                </c:pt>
                <c:pt idx="425">
                  <c:v>377.14285714285717</c:v>
                </c:pt>
                <c:pt idx="426">
                  <c:v>377.71428571428572</c:v>
                </c:pt>
                <c:pt idx="427">
                  <c:v>377.57142857142856</c:v>
                </c:pt>
                <c:pt idx="428">
                  <c:v>379</c:v>
                </c:pt>
                <c:pt idx="429">
                  <c:v>379.57142857142856</c:v>
                </c:pt>
                <c:pt idx="430">
                  <c:v>378.85714285714283</c:v>
                </c:pt>
                <c:pt idx="431">
                  <c:v>378.42857142857144</c:v>
                </c:pt>
                <c:pt idx="432">
                  <c:v>382.42857142857144</c:v>
                </c:pt>
                <c:pt idx="433">
                  <c:v>382.85714285714283</c:v>
                </c:pt>
                <c:pt idx="434">
                  <c:v>384.71428571428572</c:v>
                </c:pt>
                <c:pt idx="435">
                  <c:v>393.14285714285717</c:v>
                </c:pt>
                <c:pt idx="436">
                  <c:v>397.57142857142856</c:v>
                </c:pt>
                <c:pt idx="437">
                  <c:v>400.14285714285717</c:v>
                </c:pt>
                <c:pt idx="438">
                  <c:v>410.14285714285717</c:v>
                </c:pt>
                <c:pt idx="439">
                  <c:v>409.42857142857144</c:v>
                </c:pt>
                <c:pt idx="440">
                  <c:v>410.71428571428572</c:v>
                </c:pt>
                <c:pt idx="441">
                  <c:v>414.28571428571428</c:v>
                </c:pt>
                <c:pt idx="442">
                  <c:v>410.28571428571428</c:v>
                </c:pt>
                <c:pt idx="443">
                  <c:v>409.71428571428572</c:v>
                </c:pt>
                <c:pt idx="444">
                  <c:v>415.71428571428572</c:v>
                </c:pt>
                <c:pt idx="445">
                  <c:v>420.42857142857144</c:v>
                </c:pt>
                <c:pt idx="446">
                  <c:v>422.42857142857144</c:v>
                </c:pt>
                <c:pt idx="447">
                  <c:v>421.57142857142856</c:v>
                </c:pt>
                <c:pt idx="448">
                  <c:v>428</c:v>
                </c:pt>
                <c:pt idx="449">
                  <c:v>429.28571428571428</c:v>
                </c:pt>
                <c:pt idx="450">
                  <c:v>432.57142857142856</c:v>
                </c:pt>
                <c:pt idx="451">
                  <c:v>437.28571428571428</c:v>
                </c:pt>
                <c:pt idx="452">
                  <c:v>438.71428571428572</c:v>
                </c:pt>
                <c:pt idx="453">
                  <c:v>441.85714285714283</c:v>
                </c:pt>
                <c:pt idx="454">
                  <c:v>450.42857142857144</c:v>
                </c:pt>
                <c:pt idx="455">
                  <c:v>451.85714285714283</c:v>
                </c:pt>
                <c:pt idx="456">
                  <c:v>464</c:v>
                </c:pt>
                <c:pt idx="457">
                  <c:v>469.14285714285717</c:v>
                </c:pt>
                <c:pt idx="458">
                  <c:v>474.71428571428572</c:v>
                </c:pt>
                <c:pt idx="459">
                  <c:v>469.57142857142856</c:v>
                </c:pt>
                <c:pt idx="460">
                  <c:v>479</c:v>
                </c:pt>
                <c:pt idx="461">
                  <c:v>481.14285714285717</c:v>
                </c:pt>
                <c:pt idx="462">
                  <c:v>484.71428571428572</c:v>
                </c:pt>
                <c:pt idx="463">
                  <c:v>481.42857142857144</c:v>
                </c:pt>
                <c:pt idx="464">
                  <c:v>481</c:v>
                </c:pt>
                <c:pt idx="465">
                  <c:v>490.71428571428572</c:v>
                </c:pt>
                <c:pt idx="466">
                  <c:v>500.42857142857144</c:v>
                </c:pt>
                <c:pt idx="467">
                  <c:v>505.14285714285717</c:v>
                </c:pt>
                <c:pt idx="468">
                  <c:v>515.71428571428567</c:v>
                </c:pt>
                <c:pt idx="469">
                  <c:v>525</c:v>
                </c:pt>
                <c:pt idx="470">
                  <c:v>532</c:v>
                </c:pt>
                <c:pt idx="471">
                  <c:v>544.42857142857144</c:v>
                </c:pt>
                <c:pt idx="472">
                  <c:v>545.71428571428567</c:v>
                </c:pt>
                <c:pt idx="473">
                  <c:v>562.71428571428567</c:v>
                </c:pt>
                <c:pt idx="474">
                  <c:v>574.14285714285711</c:v>
                </c:pt>
                <c:pt idx="475">
                  <c:v>577.57142857142856</c:v>
                </c:pt>
                <c:pt idx="476">
                  <c:v>583.71428571428567</c:v>
                </c:pt>
                <c:pt idx="477">
                  <c:v>591</c:v>
                </c:pt>
                <c:pt idx="478">
                  <c:v>592.42857142857144</c:v>
                </c:pt>
                <c:pt idx="479">
                  <c:v>586.71428571428567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EF-4F67-A104-1E9A78A274A4}"/>
            </c:ext>
          </c:extLst>
        </c:ser>
        <c:ser>
          <c:idx val="4"/>
          <c:order val="4"/>
          <c:tx>
            <c:strRef>
              <c:f>Toplam!$F$1</c:f>
              <c:strCache>
                <c:ptCount val="1"/>
                <c:pt idx="0">
                  <c:v>Referans7Avg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Toplam!$A$2:$A$481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Toplam!$F$2:$F$481</c:f>
              <c:numCache>
                <c:formatCode>General</c:formatCode>
                <c:ptCount val="480"/>
                <c:pt idx="6">
                  <c:v>411.16666666666669</c:v>
                </c:pt>
                <c:pt idx="7">
                  <c:v>411.52380952380958</c:v>
                </c:pt>
                <c:pt idx="8">
                  <c:v>413.57142857142856</c:v>
                </c:pt>
                <c:pt idx="9">
                  <c:v>419.52380952380952</c:v>
                </c:pt>
                <c:pt idx="10">
                  <c:v>425.69047619047615</c:v>
                </c:pt>
                <c:pt idx="11">
                  <c:v>424.66666666666663</c:v>
                </c:pt>
                <c:pt idx="12">
                  <c:v>422.52380952380952</c:v>
                </c:pt>
                <c:pt idx="13">
                  <c:v>424.19047619047615</c:v>
                </c:pt>
                <c:pt idx="14">
                  <c:v>423.3095238095238</c:v>
                </c:pt>
                <c:pt idx="15">
                  <c:v>422.83333333333331</c:v>
                </c:pt>
                <c:pt idx="16">
                  <c:v>423.45238095238102</c:v>
                </c:pt>
                <c:pt idx="17">
                  <c:v>422.76190476190476</c:v>
                </c:pt>
                <c:pt idx="18">
                  <c:v>423.57142857142856</c:v>
                </c:pt>
                <c:pt idx="19">
                  <c:v>422.66666666666663</c:v>
                </c:pt>
                <c:pt idx="20">
                  <c:v>421.92857142857144</c:v>
                </c:pt>
                <c:pt idx="21">
                  <c:v>425.11904761904759</c:v>
                </c:pt>
                <c:pt idx="22">
                  <c:v>424.90476190476193</c:v>
                </c:pt>
                <c:pt idx="23">
                  <c:v>422.16666666666669</c:v>
                </c:pt>
                <c:pt idx="24">
                  <c:v>421.45238095238102</c:v>
                </c:pt>
                <c:pt idx="25">
                  <c:v>423.52380952380958</c:v>
                </c:pt>
                <c:pt idx="26">
                  <c:v>428.30952380952385</c:v>
                </c:pt>
                <c:pt idx="27">
                  <c:v>427.45238095238091</c:v>
                </c:pt>
                <c:pt idx="28">
                  <c:v>426.47619047619042</c:v>
                </c:pt>
                <c:pt idx="29">
                  <c:v>422</c:v>
                </c:pt>
                <c:pt idx="30">
                  <c:v>420.73809523809524</c:v>
                </c:pt>
                <c:pt idx="31">
                  <c:v>414.85714285714283</c:v>
                </c:pt>
                <c:pt idx="32">
                  <c:v>409.61904761904759</c:v>
                </c:pt>
                <c:pt idx="33">
                  <c:v>405.80952380952385</c:v>
                </c:pt>
                <c:pt idx="34">
                  <c:v>409.57142857142861</c:v>
                </c:pt>
                <c:pt idx="35">
                  <c:v>404.71428571428572</c:v>
                </c:pt>
                <c:pt idx="36">
                  <c:v>404.09523809523807</c:v>
                </c:pt>
                <c:pt idx="37">
                  <c:v>403.04761904761898</c:v>
                </c:pt>
                <c:pt idx="38">
                  <c:v>401.78571428571433</c:v>
                </c:pt>
                <c:pt idx="39">
                  <c:v>401.90476190476198</c:v>
                </c:pt>
                <c:pt idx="40">
                  <c:v>397.83333333333343</c:v>
                </c:pt>
                <c:pt idx="41">
                  <c:v>388.54761904761915</c:v>
                </c:pt>
                <c:pt idx="42">
                  <c:v>384.40476190476187</c:v>
                </c:pt>
                <c:pt idx="43">
                  <c:v>379.8095238095238</c:v>
                </c:pt>
                <c:pt idx="44">
                  <c:v>376.07142857142856</c:v>
                </c:pt>
                <c:pt idx="45">
                  <c:v>375.45238095238102</c:v>
                </c:pt>
                <c:pt idx="46">
                  <c:v>370.8095238095238</c:v>
                </c:pt>
                <c:pt idx="47">
                  <c:v>367.35714285714283</c:v>
                </c:pt>
                <c:pt idx="48">
                  <c:v>364.61904761904759</c:v>
                </c:pt>
                <c:pt idx="49">
                  <c:v>366.33333333333331</c:v>
                </c:pt>
                <c:pt idx="50">
                  <c:v>367.38095238095235</c:v>
                </c:pt>
                <c:pt idx="51">
                  <c:v>365.11904761904759</c:v>
                </c:pt>
                <c:pt idx="52">
                  <c:v>364.54761904761898</c:v>
                </c:pt>
                <c:pt idx="53">
                  <c:v>362.04761904761909</c:v>
                </c:pt>
                <c:pt idx="54">
                  <c:v>362.76190476190476</c:v>
                </c:pt>
                <c:pt idx="55">
                  <c:v>362.40476190476187</c:v>
                </c:pt>
                <c:pt idx="56">
                  <c:v>359.83333333333331</c:v>
                </c:pt>
                <c:pt idx="57">
                  <c:v>360.28571428571428</c:v>
                </c:pt>
                <c:pt idx="58">
                  <c:v>358.80952380952374</c:v>
                </c:pt>
                <c:pt idx="59">
                  <c:v>356.99999999999994</c:v>
                </c:pt>
                <c:pt idx="60">
                  <c:v>361.8095238095238</c:v>
                </c:pt>
                <c:pt idx="61">
                  <c:v>361.14285714285717</c:v>
                </c:pt>
                <c:pt idx="62">
                  <c:v>362.16666666666669</c:v>
                </c:pt>
                <c:pt idx="63">
                  <c:v>359.5</c:v>
                </c:pt>
                <c:pt idx="64">
                  <c:v>359.90476190476193</c:v>
                </c:pt>
                <c:pt idx="65">
                  <c:v>360</c:v>
                </c:pt>
                <c:pt idx="66">
                  <c:v>362.54761904761898</c:v>
                </c:pt>
                <c:pt idx="67">
                  <c:v>360.97619047619042</c:v>
                </c:pt>
                <c:pt idx="68">
                  <c:v>358.59523809523807</c:v>
                </c:pt>
                <c:pt idx="69">
                  <c:v>355.76190476190476</c:v>
                </c:pt>
                <c:pt idx="70">
                  <c:v>360.2380952380953</c:v>
                </c:pt>
                <c:pt idx="71">
                  <c:v>354.16666666666669</c:v>
                </c:pt>
                <c:pt idx="72">
                  <c:v>354.90476190476187</c:v>
                </c:pt>
                <c:pt idx="73">
                  <c:v>350.85714285714283</c:v>
                </c:pt>
                <c:pt idx="74">
                  <c:v>347.59523809523807</c:v>
                </c:pt>
                <c:pt idx="75">
                  <c:v>352.09523809523807</c:v>
                </c:pt>
                <c:pt idx="76">
                  <c:v>352.3095238095238</c:v>
                </c:pt>
                <c:pt idx="77">
                  <c:v>350.49999999999994</c:v>
                </c:pt>
                <c:pt idx="78">
                  <c:v>351.33333333333331</c:v>
                </c:pt>
                <c:pt idx="79">
                  <c:v>348.92857142857144</c:v>
                </c:pt>
                <c:pt idx="80">
                  <c:v>350.14285714285722</c:v>
                </c:pt>
                <c:pt idx="81">
                  <c:v>348.09523809523813</c:v>
                </c:pt>
                <c:pt idx="82">
                  <c:v>346.23809523809535</c:v>
                </c:pt>
                <c:pt idx="83">
                  <c:v>345.59523809523807</c:v>
                </c:pt>
                <c:pt idx="84">
                  <c:v>344.85714285714283</c:v>
                </c:pt>
                <c:pt idx="85">
                  <c:v>346.83333333333331</c:v>
                </c:pt>
                <c:pt idx="86">
                  <c:v>345.1904761904762</c:v>
                </c:pt>
                <c:pt idx="87">
                  <c:v>343.57142857142856</c:v>
                </c:pt>
                <c:pt idx="88">
                  <c:v>342.83333333333331</c:v>
                </c:pt>
                <c:pt idx="89">
                  <c:v>338.71428571428572</c:v>
                </c:pt>
                <c:pt idx="90">
                  <c:v>339.11904761904765</c:v>
                </c:pt>
                <c:pt idx="91">
                  <c:v>340.54761904761898</c:v>
                </c:pt>
                <c:pt idx="92">
                  <c:v>340.54761904761898</c:v>
                </c:pt>
                <c:pt idx="93">
                  <c:v>344.07142857142856</c:v>
                </c:pt>
                <c:pt idx="94">
                  <c:v>341.04761904761909</c:v>
                </c:pt>
                <c:pt idx="95">
                  <c:v>344.14285714285717</c:v>
                </c:pt>
                <c:pt idx="96">
                  <c:v>342.38095238095235</c:v>
                </c:pt>
                <c:pt idx="97">
                  <c:v>344.09523809523807</c:v>
                </c:pt>
                <c:pt idx="98">
                  <c:v>343.19047619047615</c:v>
                </c:pt>
                <c:pt idx="99">
                  <c:v>342.78571428571422</c:v>
                </c:pt>
                <c:pt idx="100">
                  <c:v>337.90476190476187</c:v>
                </c:pt>
                <c:pt idx="101">
                  <c:v>341.1904761904762</c:v>
                </c:pt>
                <c:pt idx="102">
                  <c:v>339.19047619047615</c:v>
                </c:pt>
                <c:pt idx="103">
                  <c:v>341.73809523809524</c:v>
                </c:pt>
                <c:pt idx="104">
                  <c:v>338.21428571428567</c:v>
                </c:pt>
                <c:pt idx="105">
                  <c:v>334.88095238095235</c:v>
                </c:pt>
                <c:pt idx="106">
                  <c:v>336.64285714285717</c:v>
                </c:pt>
                <c:pt idx="107">
                  <c:v>338.30952380952385</c:v>
                </c:pt>
                <c:pt idx="108">
                  <c:v>333.38095238095241</c:v>
                </c:pt>
                <c:pt idx="109">
                  <c:v>334.23809523809524</c:v>
                </c:pt>
                <c:pt idx="110">
                  <c:v>334.11904761904759</c:v>
                </c:pt>
                <c:pt idx="111">
                  <c:v>334.33333333333337</c:v>
                </c:pt>
                <c:pt idx="112">
                  <c:v>334.33333333333337</c:v>
                </c:pt>
                <c:pt idx="113">
                  <c:v>329.38095238095235</c:v>
                </c:pt>
                <c:pt idx="114">
                  <c:v>333.64285714285717</c:v>
                </c:pt>
                <c:pt idx="115">
                  <c:v>335.21428571428572</c:v>
                </c:pt>
                <c:pt idx="116">
                  <c:v>336.73809523809513</c:v>
                </c:pt>
                <c:pt idx="117">
                  <c:v>339.23809523809524</c:v>
                </c:pt>
                <c:pt idx="118">
                  <c:v>340.90476190476193</c:v>
                </c:pt>
                <c:pt idx="119">
                  <c:v>340.95238095238091</c:v>
                </c:pt>
                <c:pt idx="120">
                  <c:v>339.45238095238102</c:v>
                </c:pt>
                <c:pt idx="121">
                  <c:v>334.61904761904765</c:v>
                </c:pt>
                <c:pt idx="122">
                  <c:v>335.23809523809524</c:v>
                </c:pt>
                <c:pt idx="123">
                  <c:v>333.57142857142856</c:v>
                </c:pt>
                <c:pt idx="124">
                  <c:v>329.04761904761909</c:v>
                </c:pt>
                <c:pt idx="125">
                  <c:v>329.8095238095238</c:v>
                </c:pt>
                <c:pt idx="126">
                  <c:v>330.8095238095238</c:v>
                </c:pt>
                <c:pt idx="127">
                  <c:v>331.14285714285705</c:v>
                </c:pt>
                <c:pt idx="128">
                  <c:v>332.5</c:v>
                </c:pt>
                <c:pt idx="129">
                  <c:v>332.14285714285717</c:v>
                </c:pt>
                <c:pt idx="130">
                  <c:v>327.11904761904759</c:v>
                </c:pt>
                <c:pt idx="131">
                  <c:v>329.85714285714283</c:v>
                </c:pt>
                <c:pt idx="132">
                  <c:v>326.80952380952385</c:v>
                </c:pt>
                <c:pt idx="133">
                  <c:v>327.64285714285717</c:v>
                </c:pt>
                <c:pt idx="134">
                  <c:v>328.95238095238102</c:v>
                </c:pt>
                <c:pt idx="135">
                  <c:v>328.85714285714283</c:v>
                </c:pt>
                <c:pt idx="136">
                  <c:v>332</c:v>
                </c:pt>
                <c:pt idx="137">
                  <c:v>334.95238095238091</c:v>
                </c:pt>
                <c:pt idx="138">
                  <c:v>332.02380952380952</c:v>
                </c:pt>
                <c:pt idx="139">
                  <c:v>333.40476190476187</c:v>
                </c:pt>
                <c:pt idx="140">
                  <c:v>334.52380952380952</c:v>
                </c:pt>
                <c:pt idx="141">
                  <c:v>334.88095238095235</c:v>
                </c:pt>
                <c:pt idx="142">
                  <c:v>333.7619047619047</c:v>
                </c:pt>
                <c:pt idx="143">
                  <c:v>331.47619047619042</c:v>
                </c:pt>
                <c:pt idx="144">
                  <c:v>333.42857142857144</c:v>
                </c:pt>
                <c:pt idx="145">
                  <c:v>336.76190476190476</c:v>
                </c:pt>
                <c:pt idx="146">
                  <c:v>336.11904761904759</c:v>
                </c:pt>
                <c:pt idx="147">
                  <c:v>333.64285714285717</c:v>
                </c:pt>
                <c:pt idx="148">
                  <c:v>335.21428571428572</c:v>
                </c:pt>
                <c:pt idx="149">
                  <c:v>333.1904761904762</c:v>
                </c:pt>
                <c:pt idx="150">
                  <c:v>330.35714285714283</c:v>
                </c:pt>
                <c:pt idx="151">
                  <c:v>328.5</c:v>
                </c:pt>
                <c:pt idx="152">
                  <c:v>328.09523809523807</c:v>
                </c:pt>
                <c:pt idx="153">
                  <c:v>324.54761904761898</c:v>
                </c:pt>
                <c:pt idx="154">
                  <c:v>320.42857142857144</c:v>
                </c:pt>
                <c:pt idx="155">
                  <c:v>317.76190476190476</c:v>
                </c:pt>
                <c:pt idx="156">
                  <c:v>317.95238095238091</c:v>
                </c:pt>
                <c:pt idx="157">
                  <c:v>317.47619047619048</c:v>
                </c:pt>
                <c:pt idx="158">
                  <c:v>319.92857142857144</c:v>
                </c:pt>
                <c:pt idx="159">
                  <c:v>317.7619047619047</c:v>
                </c:pt>
                <c:pt idx="160">
                  <c:v>322.66666666666663</c:v>
                </c:pt>
                <c:pt idx="161">
                  <c:v>324.23809523809524</c:v>
                </c:pt>
                <c:pt idx="162">
                  <c:v>321.09523809523807</c:v>
                </c:pt>
                <c:pt idx="163">
                  <c:v>318.42857142857144</c:v>
                </c:pt>
                <c:pt idx="164">
                  <c:v>322.26190476190476</c:v>
                </c:pt>
                <c:pt idx="165">
                  <c:v>314.14285714285717</c:v>
                </c:pt>
                <c:pt idx="166">
                  <c:v>314.09523809523807</c:v>
                </c:pt>
                <c:pt idx="167">
                  <c:v>313.14285714285717</c:v>
                </c:pt>
                <c:pt idx="168">
                  <c:v>313.90476190476187</c:v>
                </c:pt>
                <c:pt idx="169">
                  <c:v>315.40476190476187</c:v>
                </c:pt>
                <c:pt idx="170">
                  <c:v>318.52380952380958</c:v>
                </c:pt>
                <c:pt idx="171">
                  <c:v>314.02380952380952</c:v>
                </c:pt>
                <c:pt idx="172">
                  <c:v>317.42857142857139</c:v>
                </c:pt>
                <c:pt idx="173">
                  <c:v>317.85714285714283</c:v>
                </c:pt>
                <c:pt idx="174">
                  <c:v>315.28571428571428</c:v>
                </c:pt>
                <c:pt idx="175">
                  <c:v>317.92857142857144</c:v>
                </c:pt>
                <c:pt idx="176">
                  <c:v>316.8095238095238</c:v>
                </c:pt>
                <c:pt idx="177">
                  <c:v>317.2619047619047</c:v>
                </c:pt>
                <c:pt idx="178">
                  <c:v>318.8095238095238</c:v>
                </c:pt>
                <c:pt idx="179">
                  <c:v>322.6904761904762</c:v>
                </c:pt>
                <c:pt idx="180">
                  <c:v>322.7619047619047</c:v>
                </c:pt>
                <c:pt idx="181">
                  <c:v>327.3095238095238</c:v>
                </c:pt>
                <c:pt idx="182">
                  <c:v>328.7380952380953</c:v>
                </c:pt>
                <c:pt idx="183">
                  <c:v>340.02380952380958</c:v>
                </c:pt>
                <c:pt idx="184">
                  <c:v>345.54761904761909</c:v>
                </c:pt>
                <c:pt idx="185">
                  <c:v>347.69047619047615</c:v>
                </c:pt>
                <c:pt idx="186">
                  <c:v>344.52380952380958</c:v>
                </c:pt>
                <c:pt idx="187">
                  <c:v>344.52380952380952</c:v>
                </c:pt>
                <c:pt idx="188">
                  <c:v>341.85714285714283</c:v>
                </c:pt>
                <c:pt idx="189">
                  <c:v>340.1904761904762</c:v>
                </c:pt>
                <c:pt idx="190">
                  <c:v>332.47619047619048</c:v>
                </c:pt>
                <c:pt idx="191">
                  <c:v>326.7619047619047</c:v>
                </c:pt>
                <c:pt idx="192">
                  <c:v>324.61904761904759</c:v>
                </c:pt>
                <c:pt idx="193">
                  <c:v>324.7380952380953</c:v>
                </c:pt>
                <c:pt idx="194">
                  <c:v>325.38095238095241</c:v>
                </c:pt>
                <c:pt idx="195">
                  <c:v>323.07142857142856</c:v>
                </c:pt>
                <c:pt idx="196">
                  <c:v>319.16666666666669</c:v>
                </c:pt>
                <c:pt idx="197">
                  <c:v>314.97619047619042</c:v>
                </c:pt>
                <c:pt idx="198">
                  <c:v>312.88095238095241</c:v>
                </c:pt>
                <c:pt idx="199">
                  <c:v>310.66666666666663</c:v>
                </c:pt>
                <c:pt idx="200">
                  <c:v>313</c:v>
                </c:pt>
                <c:pt idx="201">
                  <c:v>309.28571428571428</c:v>
                </c:pt>
                <c:pt idx="202">
                  <c:v>310.30952380952385</c:v>
                </c:pt>
                <c:pt idx="203">
                  <c:v>311.92857142857144</c:v>
                </c:pt>
                <c:pt idx="204">
                  <c:v>313.14285714285717</c:v>
                </c:pt>
                <c:pt idx="205">
                  <c:v>313.1904761904762</c:v>
                </c:pt>
                <c:pt idx="206">
                  <c:v>317.11904761904759</c:v>
                </c:pt>
                <c:pt idx="207">
                  <c:v>311.6904761904762</c:v>
                </c:pt>
                <c:pt idx="208">
                  <c:v>312.19047619047615</c:v>
                </c:pt>
                <c:pt idx="209">
                  <c:v>313.57142857142861</c:v>
                </c:pt>
                <c:pt idx="210">
                  <c:v>312.88095238095241</c:v>
                </c:pt>
                <c:pt idx="211">
                  <c:v>318.1904761904762</c:v>
                </c:pt>
                <c:pt idx="212">
                  <c:v>318.88095238095241</c:v>
                </c:pt>
                <c:pt idx="213">
                  <c:v>318.80952380952385</c:v>
                </c:pt>
                <c:pt idx="214">
                  <c:v>322.52380952380958</c:v>
                </c:pt>
                <c:pt idx="215">
                  <c:v>325.47619047619048</c:v>
                </c:pt>
                <c:pt idx="216">
                  <c:v>323.38095238095241</c:v>
                </c:pt>
                <c:pt idx="217">
                  <c:v>320.83333333333331</c:v>
                </c:pt>
                <c:pt idx="218">
                  <c:v>317.42857142857144</c:v>
                </c:pt>
                <c:pt idx="219">
                  <c:v>318.28571428571428</c:v>
                </c:pt>
                <c:pt idx="220">
                  <c:v>316.59523809523807</c:v>
                </c:pt>
                <c:pt idx="221">
                  <c:v>318.14285714285717</c:v>
                </c:pt>
                <c:pt idx="222">
                  <c:v>315.26190476190476</c:v>
                </c:pt>
                <c:pt idx="223">
                  <c:v>315.6904761904762</c:v>
                </c:pt>
                <c:pt idx="224">
                  <c:v>318.97619047619048</c:v>
                </c:pt>
                <c:pt idx="225">
                  <c:v>319.02380952380952</c:v>
                </c:pt>
                <c:pt idx="226">
                  <c:v>317.64285714285717</c:v>
                </c:pt>
                <c:pt idx="227">
                  <c:v>319.66666666666669</c:v>
                </c:pt>
                <c:pt idx="228">
                  <c:v>316.33333333333337</c:v>
                </c:pt>
                <c:pt idx="229">
                  <c:v>317.40476190476187</c:v>
                </c:pt>
                <c:pt idx="230">
                  <c:v>318.02380952380952</c:v>
                </c:pt>
                <c:pt idx="231">
                  <c:v>315.5</c:v>
                </c:pt>
                <c:pt idx="232">
                  <c:v>313.66666666666663</c:v>
                </c:pt>
                <c:pt idx="233">
                  <c:v>315.47619047619042</c:v>
                </c:pt>
                <c:pt idx="234">
                  <c:v>310.14285714285717</c:v>
                </c:pt>
                <c:pt idx="235">
                  <c:v>308.42857142857144</c:v>
                </c:pt>
                <c:pt idx="236">
                  <c:v>309.42857142857144</c:v>
                </c:pt>
                <c:pt idx="237">
                  <c:v>306.16666666666663</c:v>
                </c:pt>
                <c:pt idx="238">
                  <c:v>307.71428571428572</c:v>
                </c:pt>
                <c:pt idx="239">
                  <c:v>309.5</c:v>
                </c:pt>
                <c:pt idx="240">
                  <c:v>308.88095238095235</c:v>
                </c:pt>
                <c:pt idx="241">
                  <c:v>311.73809523809524</c:v>
                </c:pt>
                <c:pt idx="242">
                  <c:v>311.73809523809524</c:v>
                </c:pt>
                <c:pt idx="243">
                  <c:v>309.64285714285717</c:v>
                </c:pt>
                <c:pt idx="244">
                  <c:v>312.6904761904762</c:v>
                </c:pt>
                <c:pt idx="245">
                  <c:v>313.00000000000006</c:v>
                </c:pt>
                <c:pt idx="246">
                  <c:v>314.88095238095241</c:v>
                </c:pt>
                <c:pt idx="247">
                  <c:v>314.40476190476193</c:v>
                </c:pt>
                <c:pt idx="248">
                  <c:v>314.71428571428572</c:v>
                </c:pt>
                <c:pt idx="249">
                  <c:v>316.38095238095241</c:v>
                </c:pt>
                <c:pt idx="250">
                  <c:v>319.00000000000006</c:v>
                </c:pt>
                <c:pt idx="251">
                  <c:v>318.4285714285715</c:v>
                </c:pt>
                <c:pt idx="252">
                  <c:v>320.09523809523813</c:v>
                </c:pt>
                <c:pt idx="253">
                  <c:v>317.6904761904762</c:v>
                </c:pt>
                <c:pt idx="254">
                  <c:v>319.35714285714283</c:v>
                </c:pt>
                <c:pt idx="255">
                  <c:v>320.42857142857144</c:v>
                </c:pt>
                <c:pt idx="256">
                  <c:v>318.95238095238091</c:v>
                </c:pt>
                <c:pt idx="257">
                  <c:v>317.19047619047615</c:v>
                </c:pt>
                <c:pt idx="258">
                  <c:v>317.11904761904765</c:v>
                </c:pt>
                <c:pt idx="259">
                  <c:v>315.40476190476187</c:v>
                </c:pt>
                <c:pt idx="260">
                  <c:v>316.16666666666669</c:v>
                </c:pt>
                <c:pt idx="261">
                  <c:v>313.57142857142856</c:v>
                </c:pt>
                <c:pt idx="262">
                  <c:v>314.07142857142856</c:v>
                </c:pt>
                <c:pt idx="263">
                  <c:v>312.88095238095235</c:v>
                </c:pt>
                <c:pt idx="264">
                  <c:v>314.5</c:v>
                </c:pt>
                <c:pt idx="265">
                  <c:v>313.97619047619048</c:v>
                </c:pt>
                <c:pt idx="266">
                  <c:v>312.38095238095241</c:v>
                </c:pt>
                <c:pt idx="267">
                  <c:v>311.54761904761909</c:v>
                </c:pt>
                <c:pt idx="268">
                  <c:v>313.02380952380958</c:v>
                </c:pt>
                <c:pt idx="269">
                  <c:v>310.54761904761909</c:v>
                </c:pt>
                <c:pt idx="270">
                  <c:v>313.83333333333331</c:v>
                </c:pt>
                <c:pt idx="271">
                  <c:v>312.02380952380952</c:v>
                </c:pt>
                <c:pt idx="272">
                  <c:v>316.21428571428572</c:v>
                </c:pt>
                <c:pt idx="273">
                  <c:v>320.02380952380952</c:v>
                </c:pt>
                <c:pt idx="274">
                  <c:v>316.92857142857144</c:v>
                </c:pt>
                <c:pt idx="275">
                  <c:v>318.92857142857144</c:v>
                </c:pt>
                <c:pt idx="276">
                  <c:v>323.11904761904765</c:v>
                </c:pt>
                <c:pt idx="277">
                  <c:v>323.90476190476198</c:v>
                </c:pt>
                <c:pt idx="278">
                  <c:v>325.9285714285715</c:v>
                </c:pt>
                <c:pt idx="279">
                  <c:v>327.2380952380953</c:v>
                </c:pt>
                <c:pt idx="280">
                  <c:v>328.16666666666663</c:v>
                </c:pt>
                <c:pt idx="281">
                  <c:v>328.52380952380958</c:v>
                </c:pt>
                <c:pt idx="282">
                  <c:v>326.16666666666669</c:v>
                </c:pt>
                <c:pt idx="283">
                  <c:v>323.8095238095238</c:v>
                </c:pt>
                <c:pt idx="284">
                  <c:v>323</c:v>
                </c:pt>
                <c:pt idx="285">
                  <c:v>318.28571428571428</c:v>
                </c:pt>
                <c:pt idx="286">
                  <c:v>315.85714285714283</c:v>
                </c:pt>
                <c:pt idx="287">
                  <c:v>315.42857142857144</c:v>
                </c:pt>
                <c:pt idx="288">
                  <c:v>319.33333333333337</c:v>
                </c:pt>
                <c:pt idx="289">
                  <c:v>323.5</c:v>
                </c:pt>
                <c:pt idx="290">
                  <c:v>323.28571428571428</c:v>
                </c:pt>
                <c:pt idx="291">
                  <c:v>325.14285714285717</c:v>
                </c:pt>
                <c:pt idx="292">
                  <c:v>331.07142857142856</c:v>
                </c:pt>
                <c:pt idx="293">
                  <c:v>331.80952380952385</c:v>
                </c:pt>
                <c:pt idx="294">
                  <c:v>331.09523809523807</c:v>
                </c:pt>
                <c:pt idx="295">
                  <c:v>330.3095238095238</c:v>
                </c:pt>
                <c:pt idx="296">
                  <c:v>328.7619047619047</c:v>
                </c:pt>
                <c:pt idx="297">
                  <c:v>331.76190476190476</c:v>
                </c:pt>
                <c:pt idx="298">
                  <c:v>331.35714285714278</c:v>
                </c:pt>
                <c:pt idx="299">
                  <c:v>328.7619047619047</c:v>
                </c:pt>
                <c:pt idx="300">
                  <c:v>326.66666666666663</c:v>
                </c:pt>
                <c:pt idx="301">
                  <c:v>325.52380952380946</c:v>
                </c:pt>
                <c:pt idx="302">
                  <c:v>328.54761904761898</c:v>
                </c:pt>
                <c:pt idx="303">
                  <c:v>328.35714285714283</c:v>
                </c:pt>
                <c:pt idx="304">
                  <c:v>328.59523809523807</c:v>
                </c:pt>
                <c:pt idx="305">
                  <c:v>330.78571428571428</c:v>
                </c:pt>
                <c:pt idx="306">
                  <c:v>335.33333333333331</c:v>
                </c:pt>
                <c:pt idx="307">
                  <c:v>335.92857142857144</c:v>
                </c:pt>
                <c:pt idx="308">
                  <c:v>339.66666666666663</c:v>
                </c:pt>
                <c:pt idx="309">
                  <c:v>340.07142857142856</c:v>
                </c:pt>
                <c:pt idx="310">
                  <c:v>343.33333333333337</c:v>
                </c:pt>
                <c:pt idx="311">
                  <c:v>342.09523809523813</c:v>
                </c:pt>
                <c:pt idx="312">
                  <c:v>342.71428571428572</c:v>
                </c:pt>
                <c:pt idx="313">
                  <c:v>343.92857142857144</c:v>
                </c:pt>
                <c:pt idx="314">
                  <c:v>344.4285714285715</c:v>
                </c:pt>
                <c:pt idx="315">
                  <c:v>341.16666666666669</c:v>
                </c:pt>
                <c:pt idx="316">
                  <c:v>340.83333333333331</c:v>
                </c:pt>
                <c:pt idx="317">
                  <c:v>340.33333333333331</c:v>
                </c:pt>
                <c:pt idx="318">
                  <c:v>343.64285714285717</c:v>
                </c:pt>
                <c:pt idx="319">
                  <c:v>342</c:v>
                </c:pt>
                <c:pt idx="320">
                  <c:v>336.76190476190476</c:v>
                </c:pt>
                <c:pt idx="321">
                  <c:v>338.23809523809524</c:v>
                </c:pt>
                <c:pt idx="322">
                  <c:v>342.04761904761898</c:v>
                </c:pt>
                <c:pt idx="323">
                  <c:v>342.88095238095235</c:v>
                </c:pt>
                <c:pt idx="324">
                  <c:v>340.95238095238091</c:v>
                </c:pt>
                <c:pt idx="325">
                  <c:v>337.95238095238091</c:v>
                </c:pt>
                <c:pt idx="326">
                  <c:v>341.73809523809524</c:v>
                </c:pt>
                <c:pt idx="327">
                  <c:v>345.28571428571422</c:v>
                </c:pt>
                <c:pt idx="328">
                  <c:v>347.61904761904759</c:v>
                </c:pt>
                <c:pt idx="329">
                  <c:v>345.61904761904765</c:v>
                </c:pt>
                <c:pt idx="330">
                  <c:v>346.92857142857144</c:v>
                </c:pt>
                <c:pt idx="331">
                  <c:v>349.92857142857144</c:v>
                </c:pt>
                <c:pt idx="332">
                  <c:v>352.95238095238091</c:v>
                </c:pt>
                <c:pt idx="333">
                  <c:v>353.21428571428572</c:v>
                </c:pt>
                <c:pt idx="334">
                  <c:v>354.54761904761898</c:v>
                </c:pt>
                <c:pt idx="335">
                  <c:v>352.92857142857139</c:v>
                </c:pt>
                <c:pt idx="336">
                  <c:v>355.78571428571428</c:v>
                </c:pt>
                <c:pt idx="337">
                  <c:v>354.21428571428572</c:v>
                </c:pt>
                <c:pt idx="338">
                  <c:v>351.92857142857144</c:v>
                </c:pt>
                <c:pt idx="339">
                  <c:v>348.69047619047615</c:v>
                </c:pt>
                <c:pt idx="340">
                  <c:v>346.38095238095241</c:v>
                </c:pt>
                <c:pt idx="341">
                  <c:v>346.21428571428578</c:v>
                </c:pt>
                <c:pt idx="342">
                  <c:v>344.35714285714283</c:v>
                </c:pt>
                <c:pt idx="343">
                  <c:v>342.61904761904765</c:v>
                </c:pt>
                <c:pt idx="344">
                  <c:v>345.28571428571428</c:v>
                </c:pt>
                <c:pt idx="345">
                  <c:v>347.07142857142856</c:v>
                </c:pt>
                <c:pt idx="346">
                  <c:v>348.07142857142856</c:v>
                </c:pt>
                <c:pt idx="347">
                  <c:v>349.0714285714285</c:v>
                </c:pt>
                <c:pt idx="348">
                  <c:v>349.71428571428572</c:v>
                </c:pt>
                <c:pt idx="349">
                  <c:v>355.90476190476193</c:v>
                </c:pt>
                <c:pt idx="350">
                  <c:v>357.38095238095241</c:v>
                </c:pt>
                <c:pt idx="351">
                  <c:v>357.85714285714283</c:v>
                </c:pt>
                <c:pt idx="352">
                  <c:v>361.5</c:v>
                </c:pt>
                <c:pt idx="353">
                  <c:v>363.6904761904762</c:v>
                </c:pt>
                <c:pt idx="354">
                  <c:v>367.1904761904762</c:v>
                </c:pt>
                <c:pt idx="355">
                  <c:v>368.42857142857144</c:v>
                </c:pt>
                <c:pt idx="356">
                  <c:v>368.07142857142856</c:v>
                </c:pt>
                <c:pt idx="357">
                  <c:v>369.26190476190476</c:v>
                </c:pt>
                <c:pt idx="358">
                  <c:v>372.38095238095241</c:v>
                </c:pt>
                <c:pt idx="359">
                  <c:v>370.54761904761909</c:v>
                </c:pt>
                <c:pt idx="360">
                  <c:v>372.54761904761915</c:v>
                </c:pt>
                <c:pt idx="361">
                  <c:v>371.7380952380953</c:v>
                </c:pt>
                <c:pt idx="362">
                  <c:v>374.9285714285715</c:v>
                </c:pt>
                <c:pt idx="363">
                  <c:v>375.78571428571433</c:v>
                </c:pt>
                <c:pt idx="364">
                  <c:v>378.64285714285705</c:v>
                </c:pt>
                <c:pt idx="365">
                  <c:v>379.57142857142856</c:v>
                </c:pt>
                <c:pt idx="366">
                  <c:v>382.78571428571433</c:v>
                </c:pt>
                <c:pt idx="367">
                  <c:v>385.54761904761909</c:v>
                </c:pt>
                <c:pt idx="368">
                  <c:v>391.88095238095241</c:v>
                </c:pt>
                <c:pt idx="369">
                  <c:v>394.80952380952385</c:v>
                </c:pt>
                <c:pt idx="370">
                  <c:v>400.90476190476193</c:v>
                </c:pt>
                <c:pt idx="371">
                  <c:v>401.54761904761909</c:v>
                </c:pt>
                <c:pt idx="372">
                  <c:v>403.83333333333337</c:v>
                </c:pt>
                <c:pt idx="373">
                  <c:v>408.54761904761909</c:v>
                </c:pt>
                <c:pt idx="374">
                  <c:v>416.28571428571433</c:v>
                </c:pt>
                <c:pt idx="375">
                  <c:v>420.6904761904762</c:v>
                </c:pt>
                <c:pt idx="376">
                  <c:v>420.69047619047615</c:v>
                </c:pt>
                <c:pt idx="377">
                  <c:v>416.7619047619047</c:v>
                </c:pt>
                <c:pt idx="378">
                  <c:v>423.11904761904759</c:v>
                </c:pt>
                <c:pt idx="379">
                  <c:v>425.02380952380952</c:v>
                </c:pt>
                <c:pt idx="380">
                  <c:v>428.2619047619047</c:v>
                </c:pt>
                <c:pt idx="381">
                  <c:v>427.76190476190476</c:v>
                </c:pt>
                <c:pt idx="382">
                  <c:v>425.57142857142856</c:v>
                </c:pt>
                <c:pt idx="383">
                  <c:v>428.64285714285722</c:v>
                </c:pt>
                <c:pt idx="384">
                  <c:v>432.16666666666669</c:v>
                </c:pt>
                <c:pt idx="385">
                  <c:v>431.59523809523807</c:v>
                </c:pt>
                <c:pt idx="386">
                  <c:v>430.80952380952385</c:v>
                </c:pt>
                <c:pt idx="387">
                  <c:v>426.57142857142861</c:v>
                </c:pt>
                <c:pt idx="388">
                  <c:v>422.80952380952385</c:v>
                </c:pt>
                <c:pt idx="389">
                  <c:v>423.33333333333337</c:v>
                </c:pt>
                <c:pt idx="390">
                  <c:v>422.66666666666663</c:v>
                </c:pt>
                <c:pt idx="391">
                  <c:v>424.64285714285717</c:v>
                </c:pt>
                <c:pt idx="392">
                  <c:v>425.16666666666663</c:v>
                </c:pt>
                <c:pt idx="393">
                  <c:v>427.2380952380953</c:v>
                </c:pt>
                <c:pt idx="394">
                  <c:v>422.7619047619047</c:v>
                </c:pt>
                <c:pt idx="395">
                  <c:v>422.14285714285717</c:v>
                </c:pt>
                <c:pt idx="396">
                  <c:v>416.66666666666663</c:v>
                </c:pt>
                <c:pt idx="397">
                  <c:v>412.16666666666663</c:v>
                </c:pt>
                <c:pt idx="398">
                  <c:v>410.5</c:v>
                </c:pt>
                <c:pt idx="399">
                  <c:v>406.52380952380958</c:v>
                </c:pt>
                <c:pt idx="400">
                  <c:v>401.3095238095238</c:v>
                </c:pt>
                <c:pt idx="401">
                  <c:v>401.83333333333331</c:v>
                </c:pt>
                <c:pt idx="402">
                  <c:v>400.83333333333331</c:v>
                </c:pt>
                <c:pt idx="403">
                  <c:v>397.38095238095241</c:v>
                </c:pt>
                <c:pt idx="404">
                  <c:v>397.59523809523813</c:v>
                </c:pt>
                <c:pt idx="405">
                  <c:v>392.26190476190476</c:v>
                </c:pt>
                <c:pt idx="406">
                  <c:v>386.30952380952385</c:v>
                </c:pt>
                <c:pt idx="407">
                  <c:v>383.66666666666669</c:v>
                </c:pt>
                <c:pt idx="408">
                  <c:v>380.16666666666669</c:v>
                </c:pt>
                <c:pt idx="409">
                  <c:v>376.57142857142861</c:v>
                </c:pt>
                <c:pt idx="410">
                  <c:v>376.95238095238091</c:v>
                </c:pt>
                <c:pt idx="411">
                  <c:v>370.76190476190476</c:v>
                </c:pt>
                <c:pt idx="412">
                  <c:v>366.59523809523813</c:v>
                </c:pt>
                <c:pt idx="413">
                  <c:v>365.85714285714283</c:v>
                </c:pt>
                <c:pt idx="414">
                  <c:v>365.57142857142856</c:v>
                </c:pt>
                <c:pt idx="415">
                  <c:v>365.35714285714278</c:v>
                </c:pt>
                <c:pt idx="416">
                  <c:v>363.45238095238085</c:v>
                </c:pt>
                <c:pt idx="417">
                  <c:v>359.21428571428572</c:v>
                </c:pt>
                <c:pt idx="418">
                  <c:v>356.73809523809524</c:v>
                </c:pt>
                <c:pt idx="419">
                  <c:v>358.3095238095238</c:v>
                </c:pt>
                <c:pt idx="420">
                  <c:v>356.1904761904762</c:v>
                </c:pt>
                <c:pt idx="421">
                  <c:v>354.97619047619042</c:v>
                </c:pt>
                <c:pt idx="422">
                  <c:v>358.2619047619047</c:v>
                </c:pt>
                <c:pt idx="423">
                  <c:v>356.90476190476187</c:v>
                </c:pt>
                <c:pt idx="424">
                  <c:v>357.83333333333337</c:v>
                </c:pt>
                <c:pt idx="425">
                  <c:v>365.78571428571428</c:v>
                </c:pt>
                <c:pt idx="426">
                  <c:v>364.97619047619048</c:v>
                </c:pt>
                <c:pt idx="427">
                  <c:v>367.83333333333337</c:v>
                </c:pt>
                <c:pt idx="428">
                  <c:v>364.66666666666669</c:v>
                </c:pt>
                <c:pt idx="429">
                  <c:v>358.71428571428572</c:v>
                </c:pt>
                <c:pt idx="430">
                  <c:v>357.73809523809524</c:v>
                </c:pt>
                <c:pt idx="431">
                  <c:v>361.73809523809524</c:v>
                </c:pt>
                <c:pt idx="432">
                  <c:v>357.40476190476187</c:v>
                </c:pt>
                <c:pt idx="433">
                  <c:v>353.40476190476193</c:v>
                </c:pt>
                <c:pt idx="434">
                  <c:v>351.92857142857144</c:v>
                </c:pt>
                <c:pt idx="435">
                  <c:v>355.54761904761909</c:v>
                </c:pt>
                <c:pt idx="436">
                  <c:v>355.33333333333331</c:v>
                </c:pt>
                <c:pt idx="437">
                  <c:v>357.52380952380952</c:v>
                </c:pt>
                <c:pt idx="438">
                  <c:v>352.83333333333331</c:v>
                </c:pt>
                <c:pt idx="439">
                  <c:v>356.09523809523807</c:v>
                </c:pt>
                <c:pt idx="440">
                  <c:v>361.14285714285717</c:v>
                </c:pt>
                <c:pt idx="441">
                  <c:v>361.35714285714283</c:v>
                </c:pt>
                <c:pt idx="442">
                  <c:v>362.21428571428572</c:v>
                </c:pt>
                <c:pt idx="443">
                  <c:v>366.28571428571428</c:v>
                </c:pt>
                <c:pt idx="444">
                  <c:v>365.99999999999994</c:v>
                </c:pt>
                <c:pt idx="445">
                  <c:v>372.47619047619042</c:v>
                </c:pt>
                <c:pt idx="446">
                  <c:v>370.78571428571433</c:v>
                </c:pt>
                <c:pt idx="447">
                  <c:v>370.59523809523813</c:v>
                </c:pt>
                <c:pt idx="448">
                  <c:v>370.8095238095238</c:v>
                </c:pt>
                <c:pt idx="449">
                  <c:v>370.80952380952385</c:v>
                </c:pt>
                <c:pt idx="450">
                  <c:v>372.80952380952385</c:v>
                </c:pt>
                <c:pt idx="451">
                  <c:v>375.61904761904765</c:v>
                </c:pt>
                <c:pt idx="452">
                  <c:v>375.54761904761909</c:v>
                </c:pt>
                <c:pt idx="453">
                  <c:v>378.16666666666663</c:v>
                </c:pt>
                <c:pt idx="454">
                  <c:v>378.69047619047615</c:v>
                </c:pt>
                <c:pt idx="455">
                  <c:v>383.90476190476193</c:v>
                </c:pt>
                <c:pt idx="456">
                  <c:v>387.07142857142856</c:v>
                </c:pt>
                <c:pt idx="457">
                  <c:v>387.40476190476193</c:v>
                </c:pt>
                <c:pt idx="458">
                  <c:v>390.6904761904762</c:v>
                </c:pt>
                <c:pt idx="459">
                  <c:v>390.97619047619048</c:v>
                </c:pt>
                <c:pt idx="460">
                  <c:v>390.78571428571428</c:v>
                </c:pt>
                <c:pt idx="461">
                  <c:v>393.1904761904762</c:v>
                </c:pt>
                <c:pt idx="462">
                  <c:v>391.7380952380953</c:v>
                </c:pt>
                <c:pt idx="463">
                  <c:v>391.59523809523807</c:v>
                </c:pt>
                <c:pt idx="464">
                  <c:v>392.69047619047615</c:v>
                </c:pt>
                <c:pt idx="465">
                  <c:v>391.33333333333337</c:v>
                </c:pt>
                <c:pt idx="466">
                  <c:v>390.09523809523813</c:v>
                </c:pt>
                <c:pt idx="467">
                  <c:v>393.28571428571422</c:v>
                </c:pt>
                <c:pt idx="468">
                  <c:v>392.42857142857144</c:v>
                </c:pt>
                <c:pt idx="469">
                  <c:v>391.3095238095238</c:v>
                </c:pt>
                <c:pt idx="470">
                  <c:v>388.16666666666663</c:v>
                </c:pt>
                <c:pt idx="471">
                  <c:v>388.7619047619047</c:v>
                </c:pt>
                <c:pt idx="472">
                  <c:v>384.38095238095235</c:v>
                </c:pt>
                <c:pt idx="473">
                  <c:v>381.52380952380958</c:v>
                </c:pt>
                <c:pt idx="474">
                  <c:v>377.97619047619054</c:v>
                </c:pt>
                <c:pt idx="475">
                  <c:v>378.88095238095235</c:v>
                </c:pt>
                <c:pt idx="476">
                  <c:v>378.90476190476187</c:v>
                </c:pt>
                <c:pt idx="477">
                  <c:v>376.04761904761909</c:v>
                </c:pt>
                <c:pt idx="478">
                  <c:v>372.1904761904762</c:v>
                </c:pt>
                <c:pt idx="479">
                  <c:v>376.90476190476187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EF-4F67-A104-1E9A78A27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408080"/>
        <c:axId val="830118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Toplam!$B$1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Toplam!$B$2:$B$481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389</c:v>
                      </c:pt>
                      <c:pt idx="1">
                        <c:v>375</c:v>
                      </c:pt>
                      <c:pt idx="2">
                        <c:v>416</c:v>
                      </c:pt>
                      <c:pt idx="3">
                        <c:v>410</c:v>
                      </c:pt>
                      <c:pt idx="4">
                        <c:v>406</c:v>
                      </c:pt>
                      <c:pt idx="5">
                        <c:v>414</c:v>
                      </c:pt>
                      <c:pt idx="6">
                        <c:v>385</c:v>
                      </c:pt>
                      <c:pt idx="7">
                        <c:v>422</c:v>
                      </c:pt>
                      <c:pt idx="8">
                        <c:v>414</c:v>
                      </c:pt>
                      <c:pt idx="9">
                        <c:v>458</c:v>
                      </c:pt>
                      <c:pt idx="10">
                        <c:v>459</c:v>
                      </c:pt>
                      <c:pt idx="11">
                        <c:v>394</c:v>
                      </c:pt>
                      <c:pt idx="12">
                        <c:v>407</c:v>
                      </c:pt>
                      <c:pt idx="13">
                        <c:v>460</c:v>
                      </c:pt>
                      <c:pt idx="14">
                        <c:v>430</c:v>
                      </c:pt>
                      <c:pt idx="15">
                        <c:v>455</c:v>
                      </c:pt>
                      <c:pt idx="16">
                        <c:v>443</c:v>
                      </c:pt>
                      <c:pt idx="17">
                        <c:v>415</c:v>
                      </c:pt>
                      <c:pt idx="18">
                        <c:v>416</c:v>
                      </c:pt>
                      <c:pt idx="19">
                        <c:v>440</c:v>
                      </c:pt>
                      <c:pt idx="20">
                        <c:v>444</c:v>
                      </c:pt>
                      <c:pt idx="21">
                        <c:v>415</c:v>
                      </c:pt>
                      <c:pt idx="22">
                        <c:v>438</c:v>
                      </c:pt>
                      <c:pt idx="23">
                        <c:v>400</c:v>
                      </c:pt>
                      <c:pt idx="24">
                        <c:v>424</c:v>
                      </c:pt>
                      <c:pt idx="25">
                        <c:v>412</c:v>
                      </c:pt>
                      <c:pt idx="26">
                        <c:v>447</c:v>
                      </c:pt>
                      <c:pt idx="27">
                        <c:v>463</c:v>
                      </c:pt>
                      <c:pt idx="28">
                        <c:v>433</c:v>
                      </c:pt>
                      <c:pt idx="29">
                        <c:v>365</c:v>
                      </c:pt>
                      <c:pt idx="30">
                        <c:v>405</c:v>
                      </c:pt>
                      <c:pt idx="31">
                        <c:v>374</c:v>
                      </c:pt>
                      <c:pt idx="32">
                        <c:v>384</c:v>
                      </c:pt>
                      <c:pt idx="33">
                        <c:v>439</c:v>
                      </c:pt>
                      <c:pt idx="34">
                        <c:v>389</c:v>
                      </c:pt>
                      <c:pt idx="35">
                        <c:v>415</c:v>
                      </c:pt>
                      <c:pt idx="36">
                        <c:v>382</c:v>
                      </c:pt>
                      <c:pt idx="37">
                        <c:v>399</c:v>
                      </c:pt>
                      <c:pt idx="38">
                        <c:v>355</c:v>
                      </c:pt>
                      <c:pt idx="39">
                        <c:v>358</c:v>
                      </c:pt>
                      <c:pt idx="40">
                        <c:v>421</c:v>
                      </c:pt>
                      <c:pt idx="41">
                        <c:v>389</c:v>
                      </c:pt>
                      <c:pt idx="42">
                        <c:v>375</c:v>
                      </c:pt>
                      <c:pt idx="43">
                        <c:v>371</c:v>
                      </c:pt>
                      <c:pt idx="44">
                        <c:v>376</c:v>
                      </c:pt>
                      <c:pt idx="45">
                        <c:v>360</c:v>
                      </c:pt>
                      <c:pt idx="46">
                        <c:v>337</c:v>
                      </c:pt>
                      <c:pt idx="47">
                        <c:v>370</c:v>
                      </c:pt>
                      <c:pt idx="48">
                        <c:v>370</c:v>
                      </c:pt>
                      <c:pt idx="49">
                        <c:v>397</c:v>
                      </c:pt>
                      <c:pt idx="50">
                        <c:v>343</c:v>
                      </c:pt>
                      <c:pt idx="51">
                        <c:v>355</c:v>
                      </c:pt>
                      <c:pt idx="52">
                        <c:v>302</c:v>
                      </c:pt>
                      <c:pt idx="53">
                        <c:v>331</c:v>
                      </c:pt>
                      <c:pt idx="54">
                        <c:v>376</c:v>
                      </c:pt>
                      <c:pt idx="55">
                        <c:v>355</c:v>
                      </c:pt>
                      <c:pt idx="56">
                        <c:v>354</c:v>
                      </c:pt>
                      <c:pt idx="57">
                        <c:v>401</c:v>
                      </c:pt>
                      <c:pt idx="58">
                        <c:v>369</c:v>
                      </c:pt>
                      <c:pt idx="59">
                        <c:v>325</c:v>
                      </c:pt>
                      <c:pt idx="60">
                        <c:v>381</c:v>
                      </c:pt>
                      <c:pt idx="61">
                        <c:v>352</c:v>
                      </c:pt>
                      <c:pt idx="62">
                        <c:v>389</c:v>
                      </c:pt>
                      <c:pt idx="63">
                        <c:v>342</c:v>
                      </c:pt>
                      <c:pt idx="64">
                        <c:v>332</c:v>
                      </c:pt>
                      <c:pt idx="65">
                        <c:v>339</c:v>
                      </c:pt>
                      <c:pt idx="66">
                        <c:v>356</c:v>
                      </c:pt>
                      <c:pt idx="67">
                        <c:v>341</c:v>
                      </c:pt>
                      <c:pt idx="68">
                        <c:v>337</c:v>
                      </c:pt>
                      <c:pt idx="69">
                        <c:v>378</c:v>
                      </c:pt>
                      <c:pt idx="70">
                        <c:v>368</c:v>
                      </c:pt>
                      <c:pt idx="71">
                        <c:v>376</c:v>
                      </c:pt>
                      <c:pt idx="72">
                        <c:v>353</c:v>
                      </c:pt>
                      <c:pt idx="73">
                        <c:v>349</c:v>
                      </c:pt>
                      <c:pt idx="74">
                        <c:v>412</c:v>
                      </c:pt>
                      <c:pt idx="75">
                        <c:v>364</c:v>
                      </c:pt>
                      <c:pt idx="76">
                        <c:v>421</c:v>
                      </c:pt>
                      <c:pt idx="77">
                        <c:v>401</c:v>
                      </c:pt>
                      <c:pt idx="78">
                        <c:v>445</c:v>
                      </c:pt>
                      <c:pt idx="79">
                        <c:v>390</c:v>
                      </c:pt>
                      <c:pt idx="80">
                        <c:v>408</c:v>
                      </c:pt>
                      <c:pt idx="81">
                        <c:v>409</c:v>
                      </c:pt>
                      <c:pt idx="82">
                        <c:v>376</c:v>
                      </c:pt>
                      <c:pt idx="83">
                        <c:v>390</c:v>
                      </c:pt>
                      <c:pt idx="84">
                        <c:v>398</c:v>
                      </c:pt>
                      <c:pt idx="85">
                        <c:v>431</c:v>
                      </c:pt>
                      <c:pt idx="86">
                        <c:v>439</c:v>
                      </c:pt>
                      <c:pt idx="87">
                        <c:v>429</c:v>
                      </c:pt>
                      <c:pt idx="88">
                        <c:v>473</c:v>
                      </c:pt>
                      <c:pt idx="89">
                        <c:v>457</c:v>
                      </c:pt>
                      <c:pt idx="90">
                        <c:v>484</c:v>
                      </c:pt>
                      <c:pt idx="91">
                        <c:v>474</c:v>
                      </c:pt>
                      <c:pt idx="92">
                        <c:v>472</c:v>
                      </c:pt>
                      <c:pt idx="93">
                        <c:v>485</c:v>
                      </c:pt>
                      <c:pt idx="94">
                        <c:v>488</c:v>
                      </c:pt>
                      <c:pt idx="95">
                        <c:v>476</c:v>
                      </c:pt>
                      <c:pt idx="96">
                        <c:v>500</c:v>
                      </c:pt>
                      <c:pt idx="97">
                        <c:v>477</c:v>
                      </c:pt>
                      <c:pt idx="98">
                        <c:v>472</c:v>
                      </c:pt>
                      <c:pt idx="99">
                        <c:v>496</c:v>
                      </c:pt>
                      <c:pt idx="100">
                        <c:v>483</c:v>
                      </c:pt>
                      <c:pt idx="101">
                        <c:v>431</c:v>
                      </c:pt>
                      <c:pt idx="102">
                        <c:v>512</c:v>
                      </c:pt>
                      <c:pt idx="103">
                        <c:v>467</c:v>
                      </c:pt>
                      <c:pt idx="104">
                        <c:v>491</c:v>
                      </c:pt>
                      <c:pt idx="105">
                        <c:v>460</c:v>
                      </c:pt>
                      <c:pt idx="106">
                        <c:v>471</c:v>
                      </c:pt>
                      <c:pt idx="107">
                        <c:v>433</c:v>
                      </c:pt>
                      <c:pt idx="108">
                        <c:v>439</c:v>
                      </c:pt>
                      <c:pt idx="109">
                        <c:v>467</c:v>
                      </c:pt>
                      <c:pt idx="110">
                        <c:v>448</c:v>
                      </c:pt>
                      <c:pt idx="111">
                        <c:v>456</c:v>
                      </c:pt>
                      <c:pt idx="112">
                        <c:v>411</c:v>
                      </c:pt>
                      <c:pt idx="113">
                        <c:v>445</c:v>
                      </c:pt>
                      <c:pt idx="114">
                        <c:v>441</c:v>
                      </c:pt>
                      <c:pt idx="115">
                        <c:v>371</c:v>
                      </c:pt>
                      <c:pt idx="116">
                        <c:v>446</c:v>
                      </c:pt>
                      <c:pt idx="117">
                        <c:v>416</c:v>
                      </c:pt>
                      <c:pt idx="118">
                        <c:v>434</c:v>
                      </c:pt>
                      <c:pt idx="119">
                        <c:v>394</c:v>
                      </c:pt>
                      <c:pt idx="120">
                        <c:v>424</c:v>
                      </c:pt>
                      <c:pt idx="121">
                        <c:v>365</c:v>
                      </c:pt>
                      <c:pt idx="122">
                        <c:v>344</c:v>
                      </c:pt>
                      <c:pt idx="123">
                        <c:v>398</c:v>
                      </c:pt>
                      <c:pt idx="124">
                        <c:v>382</c:v>
                      </c:pt>
                      <c:pt idx="125">
                        <c:v>404</c:v>
                      </c:pt>
                      <c:pt idx="126">
                        <c:v>370</c:v>
                      </c:pt>
                      <c:pt idx="127">
                        <c:v>418</c:v>
                      </c:pt>
                      <c:pt idx="128">
                        <c:v>351</c:v>
                      </c:pt>
                      <c:pt idx="129">
                        <c:v>357</c:v>
                      </c:pt>
                      <c:pt idx="130">
                        <c:v>403</c:v>
                      </c:pt>
                      <c:pt idx="131">
                        <c:v>388</c:v>
                      </c:pt>
                      <c:pt idx="132">
                        <c:v>410</c:v>
                      </c:pt>
                      <c:pt idx="133">
                        <c:v>355</c:v>
                      </c:pt>
                      <c:pt idx="134">
                        <c:v>336</c:v>
                      </c:pt>
                      <c:pt idx="135">
                        <c:v>342</c:v>
                      </c:pt>
                      <c:pt idx="136">
                        <c:v>347</c:v>
                      </c:pt>
                      <c:pt idx="137">
                        <c:v>366</c:v>
                      </c:pt>
                      <c:pt idx="138">
                        <c:v>349</c:v>
                      </c:pt>
                      <c:pt idx="139">
                        <c:v>366</c:v>
                      </c:pt>
                      <c:pt idx="140">
                        <c:v>334</c:v>
                      </c:pt>
                      <c:pt idx="141">
                        <c:v>358</c:v>
                      </c:pt>
                      <c:pt idx="142">
                        <c:v>356</c:v>
                      </c:pt>
                      <c:pt idx="143">
                        <c:v>306</c:v>
                      </c:pt>
                      <c:pt idx="144">
                        <c:v>322</c:v>
                      </c:pt>
                      <c:pt idx="145">
                        <c:v>314</c:v>
                      </c:pt>
                      <c:pt idx="146">
                        <c:v>352</c:v>
                      </c:pt>
                      <c:pt idx="147">
                        <c:v>324</c:v>
                      </c:pt>
                      <c:pt idx="148">
                        <c:v>343</c:v>
                      </c:pt>
                      <c:pt idx="149">
                        <c:v>285</c:v>
                      </c:pt>
                      <c:pt idx="150">
                        <c:v>332</c:v>
                      </c:pt>
                      <c:pt idx="151">
                        <c:v>316</c:v>
                      </c:pt>
                      <c:pt idx="152">
                        <c:v>361</c:v>
                      </c:pt>
                      <c:pt idx="153">
                        <c:v>358</c:v>
                      </c:pt>
                      <c:pt idx="154">
                        <c:v>319</c:v>
                      </c:pt>
                      <c:pt idx="155">
                        <c:v>340</c:v>
                      </c:pt>
                      <c:pt idx="156">
                        <c:v>309</c:v>
                      </c:pt>
                      <c:pt idx="157">
                        <c:v>320</c:v>
                      </c:pt>
                      <c:pt idx="158">
                        <c:v>381</c:v>
                      </c:pt>
                      <c:pt idx="159">
                        <c:v>364</c:v>
                      </c:pt>
                      <c:pt idx="160">
                        <c:v>353</c:v>
                      </c:pt>
                      <c:pt idx="161">
                        <c:v>356</c:v>
                      </c:pt>
                      <c:pt idx="162">
                        <c:v>334</c:v>
                      </c:pt>
                      <c:pt idx="163">
                        <c:v>288</c:v>
                      </c:pt>
                      <c:pt idx="164">
                        <c:v>334</c:v>
                      </c:pt>
                      <c:pt idx="165">
                        <c:v>326</c:v>
                      </c:pt>
                      <c:pt idx="166">
                        <c:v>349</c:v>
                      </c:pt>
                      <c:pt idx="167">
                        <c:v>355</c:v>
                      </c:pt>
                      <c:pt idx="168">
                        <c:v>354</c:v>
                      </c:pt>
                      <c:pt idx="169">
                        <c:v>315</c:v>
                      </c:pt>
                      <c:pt idx="170">
                        <c:v>344</c:v>
                      </c:pt>
                      <c:pt idx="171">
                        <c:v>340</c:v>
                      </c:pt>
                      <c:pt idx="172">
                        <c:v>329</c:v>
                      </c:pt>
                      <c:pt idx="173">
                        <c:v>354</c:v>
                      </c:pt>
                      <c:pt idx="174">
                        <c:v>315</c:v>
                      </c:pt>
                      <c:pt idx="175">
                        <c:v>334</c:v>
                      </c:pt>
                      <c:pt idx="176">
                        <c:v>350</c:v>
                      </c:pt>
                      <c:pt idx="177">
                        <c:v>347</c:v>
                      </c:pt>
                      <c:pt idx="178">
                        <c:v>297</c:v>
                      </c:pt>
                      <c:pt idx="179">
                        <c:v>341</c:v>
                      </c:pt>
                      <c:pt idx="180">
                        <c:v>293</c:v>
                      </c:pt>
                      <c:pt idx="181">
                        <c:v>335</c:v>
                      </c:pt>
                      <c:pt idx="182">
                        <c:v>400</c:v>
                      </c:pt>
                      <c:pt idx="183">
                        <c:v>395</c:v>
                      </c:pt>
                      <c:pt idx="184">
                        <c:v>334</c:v>
                      </c:pt>
                      <c:pt idx="185">
                        <c:v>355</c:v>
                      </c:pt>
                      <c:pt idx="186">
                        <c:v>383</c:v>
                      </c:pt>
                      <c:pt idx="187">
                        <c:v>418</c:v>
                      </c:pt>
                      <c:pt idx="188">
                        <c:v>380</c:v>
                      </c:pt>
                      <c:pt idx="189">
                        <c:v>351</c:v>
                      </c:pt>
                      <c:pt idx="190">
                        <c:v>380</c:v>
                      </c:pt>
                      <c:pt idx="191">
                        <c:v>319</c:v>
                      </c:pt>
                      <c:pt idx="192">
                        <c:v>351</c:v>
                      </c:pt>
                      <c:pt idx="193">
                        <c:v>349</c:v>
                      </c:pt>
                      <c:pt idx="194">
                        <c:v>347</c:v>
                      </c:pt>
                      <c:pt idx="195">
                        <c:v>338</c:v>
                      </c:pt>
                      <c:pt idx="196">
                        <c:v>335</c:v>
                      </c:pt>
                      <c:pt idx="197">
                        <c:v>342</c:v>
                      </c:pt>
                      <c:pt idx="198">
                        <c:v>343</c:v>
                      </c:pt>
                      <c:pt idx="199">
                        <c:v>322</c:v>
                      </c:pt>
                      <c:pt idx="200">
                        <c:v>360</c:v>
                      </c:pt>
                      <c:pt idx="201">
                        <c:v>313</c:v>
                      </c:pt>
                      <c:pt idx="202">
                        <c:v>334</c:v>
                      </c:pt>
                      <c:pt idx="203">
                        <c:v>355</c:v>
                      </c:pt>
                      <c:pt idx="204">
                        <c:v>349</c:v>
                      </c:pt>
                      <c:pt idx="205">
                        <c:v>345</c:v>
                      </c:pt>
                      <c:pt idx="206">
                        <c:v>363</c:v>
                      </c:pt>
                      <c:pt idx="207">
                        <c:v>341</c:v>
                      </c:pt>
                      <c:pt idx="208">
                        <c:v>357</c:v>
                      </c:pt>
                      <c:pt idx="209">
                        <c:v>350</c:v>
                      </c:pt>
                      <c:pt idx="210">
                        <c:v>380</c:v>
                      </c:pt>
                      <c:pt idx="211">
                        <c:v>349</c:v>
                      </c:pt>
                      <c:pt idx="212">
                        <c:v>374</c:v>
                      </c:pt>
                      <c:pt idx="213">
                        <c:v>345</c:v>
                      </c:pt>
                      <c:pt idx="214">
                        <c:v>353</c:v>
                      </c:pt>
                      <c:pt idx="215">
                        <c:v>364</c:v>
                      </c:pt>
                      <c:pt idx="216">
                        <c:v>381</c:v>
                      </c:pt>
                      <c:pt idx="217">
                        <c:v>424</c:v>
                      </c:pt>
                      <c:pt idx="218">
                        <c:v>363</c:v>
                      </c:pt>
                      <c:pt idx="219">
                        <c:v>328</c:v>
                      </c:pt>
                      <c:pt idx="220">
                        <c:v>397</c:v>
                      </c:pt>
                      <c:pt idx="221">
                        <c:v>381</c:v>
                      </c:pt>
                      <c:pt idx="222">
                        <c:v>389</c:v>
                      </c:pt>
                      <c:pt idx="223">
                        <c:v>391</c:v>
                      </c:pt>
                      <c:pt idx="224">
                        <c:v>386</c:v>
                      </c:pt>
                      <c:pt idx="225">
                        <c:v>343</c:v>
                      </c:pt>
                      <c:pt idx="226">
                        <c:v>356</c:v>
                      </c:pt>
                      <c:pt idx="227">
                        <c:v>346</c:v>
                      </c:pt>
                      <c:pt idx="228">
                        <c:v>354</c:v>
                      </c:pt>
                      <c:pt idx="229">
                        <c:v>322</c:v>
                      </c:pt>
                      <c:pt idx="230">
                        <c:v>399</c:v>
                      </c:pt>
                      <c:pt idx="231">
                        <c:v>354</c:v>
                      </c:pt>
                      <c:pt idx="232">
                        <c:v>350</c:v>
                      </c:pt>
                      <c:pt idx="233">
                        <c:v>348</c:v>
                      </c:pt>
                      <c:pt idx="234">
                        <c:v>373</c:v>
                      </c:pt>
                      <c:pt idx="235">
                        <c:v>371</c:v>
                      </c:pt>
                      <c:pt idx="236">
                        <c:v>401</c:v>
                      </c:pt>
                      <c:pt idx="237">
                        <c:v>363</c:v>
                      </c:pt>
                      <c:pt idx="238">
                        <c:v>394</c:v>
                      </c:pt>
                      <c:pt idx="239">
                        <c:v>381</c:v>
                      </c:pt>
                      <c:pt idx="240">
                        <c:v>386</c:v>
                      </c:pt>
                      <c:pt idx="241">
                        <c:v>374</c:v>
                      </c:pt>
                      <c:pt idx="242">
                        <c:v>403</c:v>
                      </c:pt>
                      <c:pt idx="243">
                        <c:v>400</c:v>
                      </c:pt>
                      <c:pt idx="244">
                        <c:v>397</c:v>
                      </c:pt>
                      <c:pt idx="245">
                        <c:v>381</c:v>
                      </c:pt>
                      <c:pt idx="246">
                        <c:v>388</c:v>
                      </c:pt>
                      <c:pt idx="247">
                        <c:v>424</c:v>
                      </c:pt>
                      <c:pt idx="248">
                        <c:v>400</c:v>
                      </c:pt>
                      <c:pt idx="249">
                        <c:v>427</c:v>
                      </c:pt>
                      <c:pt idx="250">
                        <c:v>407</c:v>
                      </c:pt>
                      <c:pt idx="251">
                        <c:v>383</c:v>
                      </c:pt>
                      <c:pt idx="252">
                        <c:v>394</c:v>
                      </c:pt>
                      <c:pt idx="253">
                        <c:v>381</c:v>
                      </c:pt>
                      <c:pt idx="254">
                        <c:v>329</c:v>
                      </c:pt>
                      <c:pt idx="255">
                        <c:v>348</c:v>
                      </c:pt>
                      <c:pt idx="256">
                        <c:v>416</c:v>
                      </c:pt>
                      <c:pt idx="257">
                        <c:v>382</c:v>
                      </c:pt>
                      <c:pt idx="258">
                        <c:v>409</c:v>
                      </c:pt>
                      <c:pt idx="259">
                        <c:v>408</c:v>
                      </c:pt>
                      <c:pt idx="260">
                        <c:v>421</c:v>
                      </c:pt>
                      <c:pt idx="261">
                        <c:v>397</c:v>
                      </c:pt>
                      <c:pt idx="262">
                        <c:v>361</c:v>
                      </c:pt>
                      <c:pt idx="263">
                        <c:v>406</c:v>
                      </c:pt>
                      <c:pt idx="264">
                        <c:v>382</c:v>
                      </c:pt>
                      <c:pt idx="265">
                        <c:v>400</c:v>
                      </c:pt>
                      <c:pt idx="266">
                        <c:v>363</c:v>
                      </c:pt>
                      <c:pt idx="267">
                        <c:v>398</c:v>
                      </c:pt>
                      <c:pt idx="268">
                        <c:v>390</c:v>
                      </c:pt>
                      <c:pt idx="269">
                        <c:v>431</c:v>
                      </c:pt>
                      <c:pt idx="270">
                        <c:v>430</c:v>
                      </c:pt>
                      <c:pt idx="271">
                        <c:v>373</c:v>
                      </c:pt>
                      <c:pt idx="272">
                        <c:v>372</c:v>
                      </c:pt>
                      <c:pt idx="273">
                        <c:v>380</c:v>
                      </c:pt>
                      <c:pt idx="274">
                        <c:v>412</c:v>
                      </c:pt>
                      <c:pt idx="275">
                        <c:v>388</c:v>
                      </c:pt>
                      <c:pt idx="276">
                        <c:v>389</c:v>
                      </c:pt>
                      <c:pt idx="277">
                        <c:v>386</c:v>
                      </c:pt>
                      <c:pt idx="278">
                        <c:v>400</c:v>
                      </c:pt>
                      <c:pt idx="279">
                        <c:v>389</c:v>
                      </c:pt>
                      <c:pt idx="280">
                        <c:v>354</c:v>
                      </c:pt>
                      <c:pt idx="281">
                        <c:v>360</c:v>
                      </c:pt>
                      <c:pt idx="282">
                        <c:v>368</c:v>
                      </c:pt>
                      <c:pt idx="283">
                        <c:v>380</c:v>
                      </c:pt>
                      <c:pt idx="284">
                        <c:v>432</c:v>
                      </c:pt>
                      <c:pt idx="285">
                        <c:v>431</c:v>
                      </c:pt>
                      <c:pt idx="286">
                        <c:v>373</c:v>
                      </c:pt>
                      <c:pt idx="287">
                        <c:v>370</c:v>
                      </c:pt>
                      <c:pt idx="288">
                        <c:v>385</c:v>
                      </c:pt>
                      <c:pt idx="289">
                        <c:v>393</c:v>
                      </c:pt>
                      <c:pt idx="290">
                        <c:v>392</c:v>
                      </c:pt>
                      <c:pt idx="291">
                        <c:v>401</c:v>
                      </c:pt>
                      <c:pt idx="292">
                        <c:v>400</c:v>
                      </c:pt>
                      <c:pt idx="293">
                        <c:v>386</c:v>
                      </c:pt>
                      <c:pt idx="294">
                        <c:v>461</c:v>
                      </c:pt>
                      <c:pt idx="295">
                        <c:v>458</c:v>
                      </c:pt>
                      <c:pt idx="296">
                        <c:v>459</c:v>
                      </c:pt>
                      <c:pt idx="297">
                        <c:v>502</c:v>
                      </c:pt>
                      <c:pt idx="298">
                        <c:v>491</c:v>
                      </c:pt>
                      <c:pt idx="299">
                        <c:v>489</c:v>
                      </c:pt>
                      <c:pt idx="300">
                        <c:v>467</c:v>
                      </c:pt>
                      <c:pt idx="301">
                        <c:v>521</c:v>
                      </c:pt>
                      <c:pt idx="302">
                        <c:v>537</c:v>
                      </c:pt>
                      <c:pt idx="303">
                        <c:v>516</c:v>
                      </c:pt>
                      <c:pt idx="304">
                        <c:v>488</c:v>
                      </c:pt>
                      <c:pt idx="305">
                        <c:v>525</c:v>
                      </c:pt>
                      <c:pt idx="306">
                        <c:v>525</c:v>
                      </c:pt>
                      <c:pt idx="307">
                        <c:v>591</c:v>
                      </c:pt>
                      <c:pt idx="308">
                        <c:v>528</c:v>
                      </c:pt>
                      <c:pt idx="309">
                        <c:v>582</c:v>
                      </c:pt>
                      <c:pt idx="310">
                        <c:v>562</c:v>
                      </c:pt>
                      <c:pt idx="311">
                        <c:v>580</c:v>
                      </c:pt>
                      <c:pt idx="312">
                        <c:v>616</c:v>
                      </c:pt>
                      <c:pt idx="313">
                        <c:v>633</c:v>
                      </c:pt>
                      <c:pt idx="314">
                        <c:v>639</c:v>
                      </c:pt>
                      <c:pt idx="315">
                        <c:v>647</c:v>
                      </c:pt>
                      <c:pt idx="316">
                        <c:v>652</c:v>
                      </c:pt>
                      <c:pt idx="317">
                        <c:v>563</c:v>
                      </c:pt>
                      <c:pt idx="318">
                        <c:v>674</c:v>
                      </c:pt>
                      <c:pt idx="319">
                        <c:v>687</c:v>
                      </c:pt>
                      <c:pt idx="320">
                        <c:v>742</c:v>
                      </c:pt>
                      <c:pt idx="321">
                        <c:v>692</c:v>
                      </c:pt>
                      <c:pt idx="322">
                        <c:v>724</c:v>
                      </c:pt>
                      <c:pt idx="323">
                        <c:v>742</c:v>
                      </c:pt>
                      <c:pt idx="324">
                        <c:v>739</c:v>
                      </c:pt>
                      <c:pt idx="325">
                        <c:v>694</c:v>
                      </c:pt>
                      <c:pt idx="326">
                        <c:v>769</c:v>
                      </c:pt>
                      <c:pt idx="327">
                        <c:v>790</c:v>
                      </c:pt>
                      <c:pt idx="328">
                        <c:v>826</c:v>
                      </c:pt>
                      <c:pt idx="329">
                        <c:v>751</c:v>
                      </c:pt>
                      <c:pt idx="330">
                        <c:v>717</c:v>
                      </c:pt>
                      <c:pt idx="331">
                        <c:v>707</c:v>
                      </c:pt>
                      <c:pt idx="332">
                        <c:v>737</c:v>
                      </c:pt>
                      <c:pt idx="333">
                        <c:v>724</c:v>
                      </c:pt>
                      <c:pt idx="334">
                        <c:v>749</c:v>
                      </c:pt>
                      <c:pt idx="335">
                        <c:v>834</c:v>
                      </c:pt>
                      <c:pt idx="336">
                        <c:v>812</c:v>
                      </c:pt>
                      <c:pt idx="337">
                        <c:v>741</c:v>
                      </c:pt>
                      <c:pt idx="338">
                        <c:v>716</c:v>
                      </c:pt>
                      <c:pt idx="339">
                        <c:v>679</c:v>
                      </c:pt>
                      <c:pt idx="340">
                        <c:v>784</c:v>
                      </c:pt>
                      <c:pt idx="341">
                        <c:v>707</c:v>
                      </c:pt>
                      <c:pt idx="342">
                        <c:v>761</c:v>
                      </c:pt>
                      <c:pt idx="343">
                        <c:v>683</c:v>
                      </c:pt>
                      <c:pt idx="344">
                        <c:v>620</c:v>
                      </c:pt>
                      <c:pt idx="345">
                        <c:v>669</c:v>
                      </c:pt>
                      <c:pt idx="346">
                        <c:v>687</c:v>
                      </c:pt>
                      <c:pt idx="347">
                        <c:v>751</c:v>
                      </c:pt>
                      <c:pt idx="348">
                        <c:v>684</c:v>
                      </c:pt>
                      <c:pt idx="349">
                        <c:v>644</c:v>
                      </c:pt>
                      <c:pt idx="350">
                        <c:v>618</c:v>
                      </c:pt>
                      <c:pt idx="351">
                        <c:v>565</c:v>
                      </c:pt>
                      <c:pt idx="352">
                        <c:v>600</c:v>
                      </c:pt>
                      <c:pt idx="353">
                        <c:v>582</c:v>
                      </c:pt>
                      <c:pt idx="354">
                        <c:v>615</c:v>
                      </c:pt>
                      <c:pt idx="355">
                        <c:v>649</c:v>
                      </c:pt>
                      <c:pt idx="356">
                        <c:v>602</c:v>
                      </c:pt>
                      <c:pt idx="357">
                        <c:v>549</c:v>
                      </c:pt>
                      <c:pt idx="358">
                        <c:v>625</c:v>
                      </c:pt>
                      <c:pt idx="359">
                        <c:v>531</c:v>
                      </c:pt>
                      <c:pt idx="360">
                        <c:v>529</c:v>
                      </c:pt>
                      <c:pt idx="361">
                        <c:v>573</c:v>
                      </c:pt>
                      <c:pt idx="362">
                        <c:v>504</c:v>
                      </c:pt>
                      <c:pt idx="363">
                        <c:v>486</c:v>
                      </c:pt>
                      <c:pt idx="364">
                        <c:v>496</c:v>
                      </c:pt>
                      <c:pt idx="365">
                        <c:v>484</c:v>
                      </c:pt>
                      <c:pt idx="366">
                        <c:v>452</c:v>
                      </c:pt>
                      <c:pt idx="367">
                        <c:v>418</c:v>
                      </c:pt>
                      <c:pt idx="368">
                        <c:v>468</c:v>
                      </c:pt>
                      <c:pt idx="369">
                        <c:v>483</c:v>
                      </c:pt>
                      <c:pt idx="370">
                        <c:v>475</c:v>
                      </c:pt>
                      <c:pt idx="371">
                        <c:v>458</c:v>
                      </c:pt>
                      <c:pt idx="372">
                        <c:v>453</c:v>
                      </c:pt>
                      <c:pt idx="373">
                        <c:v>461</c:v>
                      </c:pt>
                      <c:pt idx="374">
                        <c:v>398</c:v>
                      </c:pt>
                      <c:pt idx="375">
                        <c:v>476</c:v>
                      </c:pt>
                      <c:pt idx="376">
                        <c:v>435</c:v>
                      </c:pt>
                      <c:pt idx="377">
                        <c:v>429</c:v>
                      </c:pt>
                      <c:pt idx="378">
                        <c:v>401</c:v>
                      </c:pt>
                      <c:pt idx="379">
                        <c:v>394</c:v>
                      </c:pt>
                      <c:pt idx="380">
                        <c:v>373</c:v>
                      </c:pt>
                      <c:pt idx="381">
                        <c:v>398</c:v>
                      </c:pt>
                      <c:pt idx="382">
                        <c:v>439</c:v>
                      </c:pt>
                      <c:pt idx="383">
                        <c:v>433</c:v>
                      </c:pt>
                      <c:pt idx="384">
                        <c:v>423</c:v>
                      </c:pt>
                      <c:pt idx="385">
                        <c:v>423</c:v>
                      </c:pt>
                      <c:pt idx="386">
                        <c:v>388</c:v>
                      </c:pt>
                      <c:pt idx="387">
                        <c:v>376</c:v>
                      </c:pt>
                      <c:pt idx="388">
                        <c:v>362</c:v>
                      </c:pt>
                      <c:pt idx="389">
                        <c:v>418</c:v>
                      </c:pt>
                      <c:pt idx="390">
                        <c:v>431</c:v>
                      </c:pt>
                      <c:pt idx="391">
                        <c:v>408</c:v>
                      </c:pt>
                      <c:pt idx="392">
                        <c:v>363</c:v>
                      </c:pt>
                      <c:pt idx="393">
                        <c:v>418</c:v>
                      </c:pt>
                      <c:pt idx="394">
                        <c:v>368</c:v>
                      </c:pt>
                      <c:pt idx="395">
                        <c:v>348</c:v>
                      </c:pt>
                      <c:pt idx="396">
                        <c:v>399</c:v>
                      </c:pt>
                      <c:pt idx="397">
                        <c:v>384</c:v>
                      </c:pt>
                      <c:pt idx="398">
                        <c:v>381</c:v>
                      </c:pt>
                      <c:pt idx="399">
                        <c:v>404</c:v>
                      </c:pt>
                      <c:pt idx="400">
                        <c:v>372</c:v>
                      </c:pt>
                      <c:pt idx="401">
                        <c:v>358</c:v>
                      </c:pt>
                      <c:pt idx="402">
                        <c:v>345</c:v>
                      </c:pt>
                      <c:pt idx="403">
                        <c:v>407</c:v>
                      </c:pt>
                      <c:pt idx="404">
                        <c:v>381</c:v>
                      </c:pt>
                      <c:pt idx="405">
                        <c:v>379</c:v>
                      </c:pt>
                      <c:pt idx="406">
                        <c:v>371</c:v>
                      </c:pt>
                      <c:pt idx="407">
                        <c:v>345</c:v>
                      </c:pt>
                      <c:pt idx="408">
                        <c:v>341</c:v>
                      </c:pt>
                      <c:pt idx="409">
                        <c:v>330</c:v>
                      </c:pt>
                      <c:pt idx="410">
                        <c:v>408</c:v>
                      </c:pt>
                      <c:pt idx="411">
                        <c:v>388</c:v>
                      </c:pt>
                      <c:pt idx="412">
                        <c:v>363</c:v>
                      </c:pt>
                      <c:pt idx="413">
                        <c:v>367</c:v>
                      </c:pt>
                      <c:pt idx="414">
                        <c:v>385</c:v>
                      </c:pt>
                      <c:pt idx="415">
                        <c:v>340</c:v>
                      </c:pt>
                      <c:pt idx="416">
                        <c:v>394</c:v>
                      </c:pt>
                      <c:pt idx="417">
                        <c:v>399</c:v>
                      </c:pt>
                      <c:pt idx="418">
                        <c:v>382</c:v>
                      </c:pt>
                      <c:pt idx="419">
                        <c:v>405</c:v>
                      </c:pt>
                      <c:pt idx="420">
                        <c:v>362</c:v>
                      </c:pt>
                      <c:pt idx="421">
                        <c:v>375</c:v>
                      </c:pt>
                      <c:pt idx="422">
                        <c:v>374</c:v>
                      </c:pt>
                      <c:pt idx="423">
                        <c:v>355</c:v>
                      </c:pt>
                      <c:pt idx="424">
                        <c:v>382</c:v>
                      </c:pt>
                      <c:pt idx="425">
                        <c:v>387</c:v>
                      </c:pt>
                      <c:pt idx="426">
                        <c:v>409</c:v>
                      </c:pt>
                      <c:pt idx="427">
                        <c:v>361</c:v>
                      </c:pt>
                      <c:pt idx="428">
                        <c:v>385</c:v>
                      </c:pt>
                      <c:pt idx="429">
                        <c:v>378</c:v>
                      </c:pt>
                      <c:pt idx="430">
                        <c:v>350</c:v>
                      </c:pt>
                      <c:pt idx="431">
                        <c:v>379</c:v>
                      </c:pt>
                      <c:pt idx="432">
                        <c:v>415</c:v>
                      </c:pt>
                      <c:pt idx="433">
                        <c:v>412</c:v>
                      </c:pt>
                      <c:pt idx="434">
                        <c:v>374</c:v>
                      </c:pt>
                      <c:pt idx="435">
                        <c:v>444</c:v>
                      </c:pt>
                      <c:pt idx="436">
                        <c:v>409</c:v>
                      </c:pt>
                      <c:pt idx="437">
                        <c:v>368</c:v>
                      </c:pt>
                      <c:pt idx="438">
                        <c:v>449</c:v>
                      </c:pt>
                      <c:pt idx="439">
                        <c:v>410</c:v>
                      </c:pt>
                      <c:pt idx="440">
                        <c:v>421</c:v>
                      </c:pt>
                      <c:pt idx="441">
                        <c:v>399</c:v>
                      </c:pt>
                      <c:pt idx="442">
                        <c:v>416</c:v>
                      </c:pt>
                      <c:pt idx="443">
                        <c:v>405</c:v>
                      </c:pt>
                      <c:pt idx="444">
                        <c:v>410</c:v>
                      </c:pt>
                      <c:pt idx="445">
                        <c:v>482</c:v>
                      </c:pt>
                      <c:pt idx="446">
                        <c:v>424</c:v>
                      </c:pt>
                      <c:pt idx="447">
                        <c:v>415</c:v>
                      </c:pt>
                      <c:pt idx="448">
                        <c:v>444</c:v>
                      </c:pt>
                      <c:pt idx="449">
                        <c:v>425</c:v>
                      </c:pt>
                      <c:pt idx="450">
                        <c:v>428</c:v>
                      </c:pt>
                      <c:pt idx="451">
                        <c:v>443</c:v>
                      </c:pt>
                      <c:pt idx="452">
                        <c:v>492</c:v>
                      </c:pt>
                      <c:pt idx="453">
                        <c:v>446</c:v>
                      </c:pt>
                      <c:pt idx="454">
                        <c:v>475</c:v>
                      </c:pt>
                      <c:pt idx="455">
                        <c:v>454</c:v>
                      </c:pt>
                      <c:pt idx="456">
                        <c:v>510</c:v>
                      </c:pt>
                      <c:pt idx="457">
                        <c:v>464</c:v>
                      </c:pt>
                      <c:pt idx="458">
                        <c:v>482</c:v>
                      </c:pt>
                      <c:pt idx="459">
                        <c:v>456</c:v>
                      </c:pt>
                      <c:pt idx="460">
                        <c:v>512</c:v>
                      </c:pt>
                      <c:pt idx="461">
                        <c:v>490</c:v>
                      </c:pt>
                      <c:pt idx="462">
                        <c:v>479</c:v>
                      </c:pt>
                      <c:pt idx="463">
                        <c:v>487</c:v>
                      </c:pt>
                      <c:pt idx="464">
                        <c:v>461</c:v>
                      </c:pt>
                      <c:pt idx="465">
                        <c:v>550</c:v>
                      </c:pt>
                      <c:pt idx="466">
                        <c:v>524</c:v>
                      </c:pt>
                      <c:pt idx="467">
                        <c:v>545</c:v>
                      </c:pt>
                      <c:pt idx="468">
                        <c:v>564</c:v>
                      </c:pt>
                      <c:pt idx="469">
                        <c:v>544</c:v>
                      </c:pt>
                      <c:pt idx="470">
                        <c:v>536</c:v>
                      </c:pt>
                      <c:pt idx="471">
                        <c:v>548</c:v>
                      </c:pt>
                      <c:pt idx="472">
                        <c:v>559</c:v>
                      </c:pt>
                      <c:pt idx="473">
                        <c:v>643</c:v>
                      </c:pt>
                      <c:pt idx="474">
                        <c:v>625</c:v>
                      </c:pt>
                      <c:pt idx="475">
                        <c:v>588</c:v>
                      </c:pt>
                      <c:pt idx="476">
                        <c:v>587</c:v>
                      </c:pt>
                      <c:pt idx="477">
                        <c:v>587</c:v>
                      </c:pt>
                      <c:pt idx="478">
                        <c:v>558</c:v>
                      </c:pt>
                      <c:pt idx="479">
                        <c:v>519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AEF-4F67-A104-1E9A78A274A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Toplam!$C$1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Toplam!$C$2:$C$481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414.33333333333331</c:v>
                      </c:pt>
                      <c:pt idx="1">
                        <c:v>422.83333333333337</c:v>
                      </c:pt>
                      <c:pt idx="2">
                        <c:v>400</c:v>
                      </c:pt>
                      <c:pt idx="3">
                        <c:v>399.99999999999994</c:v>
                      </c:pt>
                      <c:pt idx="4">
                        <c:v>418.66666666666663</c:v>
                      </c:pt>
                      <c:pt idx="5">
                        <c:v>415.83333333333337</c:v>
                      </c:pt>
                      <c:pt idx="6">
                        <c:v>406.5</c:v>
                      </c:pt>
                      <c:pt idx="7">
                        <c:v>416.83333333333331</c:v>
                      </c:pt>
                      <c:pt idx="8">
                        <c:v>437.16666666666669</c:v>
                      </c:pt>
                      <c:pt idx="9">
                        <c:v>441.66666666666663</c:v>
                      </c:pt>
                      <c:pt idx="10">
                        <c:v>443.16666666666663</c:v>
                      </c:pt>
                      <c:pt idx="11">
                        <c:v>411.5</c:v>
                      </c:pt>
                      <c:pt idx="12">
                        <c:v>400.83333333333331</c:v>
                      </c:pt>
                      <c:pt idx="13">
                        <c:v>418.16666666666669</c:v>
                      </c:pt>
                      <c:pt idx="14">
                        <c:v>410.66666666666669</c:v>
                      </c:pt>
                      <c:pt idx="15">
                        <c:v>433.83333333333331</c:v>
                      </c:pt>
                      <c:pt idx="16">
                        <c:v>446</c:v>
                      </c:pt>
                      <c:pt idx="17">
                        <c:v>438.33333333333331</c:v>
                      </c:pt>
                      <c:pt idx="18">
                        <c:v>417.16666666666669</c:v>
                      </c:pt>
                      <c:pt idx="19">
                        <c:v>394.5</c:v>
                      </c:pt>
                      <c:pt idx="20">
                        <c:v>413</c:v>
                      </c:pt>
                      <c:pt idx="21">
                        <c:v>433</c:v>
                      </c:pt>
                      <c:pt idx="22">
                        <c:v>432.33333333333337</c:v>
                      </c:pt>
                      <c:pt idx="23">
                        <c:v>426.83333333333337</c:v>
                      </c:pt>
                      <c:pt idx="24">
                        <c:v>433.33333333333331</c:v>
                      </c:pt>
                      <c:pt idx="25">
                        <c:v>431.66666666666663</c:v>
                      </c:pt>
                      <c:pt idx="26">
                        <c:v>428</c:v>
                      </c:pt>
                      <c:pt idx="27">
                        <c:v>407.00000000000006</c:v>
                      </c:pt>
                      <c:pt idx="28">
                        <c:v>426.16666666666669</c:v>
                      </c:pt>
                      <c:pt idx="29">
                        <c:v>401</c:v>
                      </c:pt>
                      <c:pt idx="30">
                        <c:v>417.99999999999994</c:v>
                      </c:pt>
                      <c:pt idx="31">
                        <c:v>392.16666666666669</c:v>
                      </c:pt>
                      <c:pt idx="32">
                        <c:v>395</c:v>
                      </c:pt>
                      <c:pt idx="33">
                        <c:v>401.33333333333337</c:v>
                      </c:pt>
                      <c:pt idx="34">
                        <c:v>433.33333333333337</c:v>
                      </c:pt>
                      <c:pt idx="35">
                        <c:v>392.16666666666663</c:v>
                      </c:pt>
                      <c:pt idx="36">
                        <c:v>396.66666666666669</c:v>
                      </c:pt>
                      <c:pt idx="37">
                        <c:v>410.66666666666663</c:v>
                      </c:pt>
                      <c:pt idx="38">
                        <c:v>383.33333333333337</c:v>
                      </c:pt>
                      <c:pt idx="39">
                        <c:v>395.83333333333337</c:v>
                      </c:pt>
                      <c:pt idx="40">
                        <c:v>372.83333333333331</c:v>
                      </c:pt>
                      <c:pt idx="41">
                        <c:v>368.33333333333331</c:v>
                      </c:pt>
                      <c:pt idx="42">
                        <c:v>363.16666666666669</c:v>
                      </c:pt>
                      <c:pt idx="43">
                        <c:v>364.5</c:v>
                      </c:pt>
                      <c:pt idx="44">
                        <c:v>384.50000000000006</c:v>
                      </c:pt>
                      <c:pt idx="45">
                        <c:v>379</c:v>
                      </c:pt>
                      <c:pt idx="46">
                        <c:v>363.33333333333331</c:v>
                      </c:pt>
                      <c:pt idx="47">
                        <c:v>348.66666666666669</c:v>
                      </c:pt>
                      <c:pt idx="48">
                        <c:v>349.16666666666663</c:v>
                      </c:pt>
                      <c:pt idx="49">
                        <c:v>375.16666666666674</c:v>
                      </c:pt>
                      <c:pt idx="50">
                        <c:v>371.83333333333337</c:v>
                      </c:pt>
                      <c:pt idx="51">
                        <c:v>368.66666666666669</c:v>
                      </c:pt>
                      <c:pt idx="52">
                        <c:v>375</c:v>
                      </c:pt>
                      <c:pt idx="53">
                        <c:v>345.83333333333331</c:v>
                      </c:pt>
                      <c:pt idx="54">
                        <c:v>353.66666666666669</c:v>
                      </c:pt>
                      <c:pt idx="55">
                        <c:v>346.66666666666663</c:v>
                      </c:pt>
                      <c:pt idx="56">
                        <c:v>357.16666666666663</c:v>
                      </c:pt>
                      <c:pt idx="57">
                        <c:v>375.00000000000006</c:v>
                      </c:pt>
                      <c:pt idx="58">
                        <c:v>358.33333333333326</c:v>
                      </c:pt>
                      <c:pt idx="59">
                        <c:v>362.33333333333337</c:v>
                      </c:pt>
                      <c:pt idx="60">
                        <c:v>379.5</c:v>
                      </c:pt>
                      <c:pt idx="61">
                        <c:v>348.99999999999994</c:v>
                      </c:pt>
                      <c:pt idx="62">
                        <c:v>353.83333333333331</c:v>
                      </c:pt>
                      <c:pt idx="63">
                        <c:v>338.5</c:v>
                      </c:pt>
                      <c:pt idx="64">
                        <c:v>377.83333333333331</c:v>
                      </c:pt>
                      <c:pt idx="65">
                        <c:v>359</c:v>
                      </c:pt>
                      <c:pt idx="66">
                        <c:v>380.16666666666663</c:v>
                      </c:pt>
                      <c:pt idx="67">
                        <c:v>368.49999999999994</c:v>
                      </c:pt>
                      <c:pt idx="68">
                        <c:v>332.33333333333337</c:v>
                      </c:pt>
                      <c:pt idx="69">
                        <c:v>334</c:v>
                      </c:pt>
                      <c:pt idx="70">
                        <c:v>369.83333333333331</c:v>
                      </c:pt>
                      <c:pt idx="71">
                        <c:v>335.33333333333331</c:v>
                      </c:pt>
                      <c:pt idx="72">
                        <c:v>364.16666666666663</c:v>
                      </c:pt>
                      <c:pt idx="73">
                        <c:v>351.83333333333331</c:v>
                      </c:pt>
                      <c:pt idx="74">
                        <c:v>345.66666666666669</c:v>
                      </c:pt>
                      <c:pt idx="75">
                        <c:v>363.83333333333331</c:v>
                      </c:pt>
                      <c:pt idx="76">
                        <c:v>335.5</c:v>
                      </c:pt>
                      <c:pt idx="77">
                        <c:v>357.16666666666669</c:v>
                      </c:pt>
                      <c:pt idx="78">
                        <c:v>341.16666666666669</c:v>
                      </c:pt>
                      <c:pt idx="79">
                        <c:v>347.33333333333337</c:v>
                      </c:pt>
                      <c:pt idx="80">
                        <c:v>360.33333333333337</c:v>
                      </c:pt>
                      <c:pt idx="81">
                        <c:v>331.33333333333331</c:v>
                      </c:pt>
                      <c:pt idx="82">
                        <c:v>350.83333333333331</c:v>
                      </c:pt>
                      <c:pt idx="83">
                        <c:v>331</c:v>
                      </c:pt>
                      <c:pt idx="84">
                        <c:v>352</c:v>
                      </c:pt>
                      <c:pt idx="85">
                        <c:v>355</c:v>
                      </c:pt>
                      <c:pt idx="86">
                        <c:v>335.83333333333331</c:v>
                      </c:pt>
                      <c:pt idx="87">
                        <c:v>349.00000000000006</c:v>
                      </c:pt>
                      <c:pt idx="88">
                        <c:v>326.16666666666669</c:v>
                      </c:pt>
                      <c:pt idx="89">
                        <c:v>322.00000000000006</c:v>
                      </c:pt>
                      <c:pt idx="90">
                        <c:v>333.83333333333331</c:v>
                      </c:pt>
                      <c:pt idx="91">
                        <c:v>362</c:v>
                      </c:pt>
                      <c:pt idx="92">
                        <c:v>354.99999999999994</c:v>
                      </c:pt>
                      <c:pt idx="93">
                        <c:v>360.5</c:v>
                      </c:pt>
                      <c:pt idx="94">
                        <c:v>327.83333333333331</c:v>
                      </c:pt>
                      <c:pt idx="95">
                        <c:v>347.83333333333331</c:v>
                      </c:pt>
                      <c:pt idx="96">
                        <c:v>309.66666666666669</c:v>
                      </c:pt>
                      <c:pt idx="97">
                        <c:v>345.83333333333331</c:v>
                      </c:pt>
                      <c:pt idx="98">
                        <c:v>355.66666666666663</c:v>
                      </c:pt>
                      <c:pt idx="99">
                        <c:v>352.16666666666669</c:v>
                      </c:pt>
                      <c:pt idx="100">
                        <c:v>326.33333333333331</c:v>
                      </c:pt>
                      <c:pt idx="101">
                        <c:v>350.83333333333331</c:v>
                      </c:pt>
                      <c:pt idx="102">
                        <c:v>333.83333333333337</c:v>
                      </c:pt>
                      <c:pt idx="103">
                        <c:v>327.49999999999994</c:v>
                      </c:pt>
                      <c:pt idx="104">
                        <c:v>321.16666666666669</c:v>
                      </c:pt>
                      <c:pt idx="105">
                        <c:v>332.33333333333337</c:v>
                      </c:pt>
                      <c:pt idx="106">
                        <c:v>364.5</c:v>
                      </c:pt>
                      <c:pt idx="107">
                        <c:v>338</c:v>
                      </c:pt>
                      <c:pt idx="108">
                        <c:v>316.33333333333331</c:v>
                      </c:pt>
                      <c:pt idx="109">
                        <c:v>339.83333333333331</c:v>
                      </c:pt>
                      <c:pt idx="110">
                        <c:v>326.66666666666669</c:v>
                      </c:pt>
                      <c:pt idx="111">
                        <c:v>322.66666666666663</c:v>
                      </c:pt>
                      <c:pt idx="112">
                        <c:v>332.33333333333331</c:v>
                      </c:pt>
                      <c:pt idx="113">
                        <c:v>329.83333333333331</c:v>
                      </c:pt>
                      <c:pt idx="114">
                        <c:v>367.83333333333337</c:v>
                      </c:pt>
                      <c:pt idx="115">
                        <c:v>327.33333333333331</c:v>
                      </c:pt>
                      <c:pt idx="116">
                        <c:v>350.5</c:v>
                      </c:pt>
                      <c:pt idx="117">
                        <c:v>344.16666666666669</c:v>
                      </c:pt>
                      <c:pt idx="118">
                        <c:v>334.33333333333331</c:v>
                      </c:pt>
                      <c:pt idx="119">
                        <c:v>332.66666666666663</c:v>
                      </c:pt>
                      <c:pt idx="120">
                        <c:v>319.33333333333337</c:v>
                      </c:pt>
                      <c:pt idx="121">
                        <c:v>334.00000000000006</c:v>
                      </c:pt>
                      <c:pt idx="122">
                        <c:v>331.66666666666669</c:v>
                      </c:pt>
                      <c:pt idx="123">
                        <c:v>338.83333333333331</c:v>
                      </c:pt>
                      <c:pt idx="124">
                        <c:v>312.5</c:v>
                      </c:pt>
                      <c:pt idx="125">
                        <c:v>339.66666666666663</c:v>
                      </c:pt>
                      <c:pt idx="126">
                        <c:v>339.66666666666663</c:v>
                      </c:pt>
                      <c:pt idx="127">
                        <c:v>321.66666666666669</c:v>
                      </c:pt>
                      <c:pt idx="128">
                        <c:v>343.50000000000006</c:v>
                      </c:pt>
                      <c:pt idx="129">
                        <c:v>329.16666666666663</c:v>
                      </c:pt>
                      <c:pt idx="130">
                        <c:v>303.66666666666669</c:v>
                      </c:pt>
                      <c:pt idx="131">
                        <c:v>331.66666666666669</c:v>
                      </c:pt>
                      <c:pt idx="132">
                        <c:v>318.33333333333331</c:v>
                      </c:pt>
                      <c:pt idx="133">
                        <c:v>345.5</c:v>
                      </c:pt>
                      <c:pt idx="134">
                        <c:v>330.83333333333331</c:v>
                      </c:pt>
                      <c:pt idx="135">
                        <c:v>342.83333333333331</c:v>
                      </c:pt>
                      <c:pt idx="136">
                        <c:v>351.16666666666669</c:v>
                      </c:pt>
                      <c:pt idx="137">
                        <c:v>324.33333333333331</c:v>
                      </c:pt>
                      <c:pt idx="138">
                        <c:v>311.16666666666663</c:v>
                      </c:pt>
                      <c:pt idx="139">
                        <c:v>328</c:v>
                      </c:pt>
                      <c:pt idx="140">
                        <c:v>353.33333333333331</c:v>
                      </c:pt>
                      <c:pt idx="141">
                        <c:v>333.33333333333331</c:v>
                      </c:pt>
                      <c:pt idx="142">
                        <c:v>335</c:v>
                      </c:pt>
                      <c:pt idx="143">
                        <c:v>335.16666666666669</c:v>
                      </c:pt>
                      <c:pt idx="144">
                        <c:v>338</c:v>
                      </c:pt>
                      <c:pt idx="145">
                        <c:v>334.50000000000006</c:v>
                      </c:pt>
                      <c:pt idx="146">
                        <c:v>323.49999999999994</c:v>
                      </c:pt>
                      <c:pt idx="147">
                        <c:v>336.00000000000006</c:v>
                      </c:pt>
                      <c:pt idx="148">
                        <c:v>344.33333333333337</c:v>
                      </c:pt>
                      <c:pt idx="149">
                        <c:v>320.83333333333331</c:v>
                      </c:pt>
                      <c:pt idx="150">
                        <c:v>315.33333333333331</c:v>
                      </c:pt>
                      <c:pt idx="151">
                        <c:v>325</c:v>
                      </c:pt>
                      <c:pt idx="152">
                        <c:v>331.66666666666663</c:v>
                      </c:pt>
                      <c:pt idx="153">
                        <c:v>298.66666666666669</c:v>
                      </c:pt>
                      <c:pt idx="154">
                        <c:v>307.16666666666669</c:v>
                      </c:pt>
                      <c:pt idx="155">
                        <c:v>325.66666666666669</c:v>
                      </c:pt>
                      <c:pt idx="156">
                        <c:v>322.16666666666663</c:v>
                      </c:pt>
                      <c:pt idx="157">
                        <c:v>311.99999999999994</c:v>
                      </c:pt>
                      <c:pt idx="158">
                        <c:v>342.16666666666663</c:v>
                      </c:pt>
                      <c:pt idx="159">
                        <c:v>316.5</c:v>
                      </c:pt>
                      <c:pt idx="160">
                        <c:v>332.99999999999994</c:v>
                      </c:pt>
                      <c:pt idx="161">
                        <c:v>318.16666666666669</c:v>
                      </c:pt>
                      <c:pt idx="162">
                        <c:v>303.66666666666663</c:v>
                      </c:pt>
                      <c:pt idx="163">
                        <c:v>303.5</c:v>
                      </c:pt>
                      <c:pt idx="164">
                        <c:v>338.83333333333331</c:v>
                      </c:pt>
                      <c:pt idx="165">
                        <c:v>285.33333333333337</c:v>
                      </c:pt>
                      <c:pt idx="166">
                        <c:v>316.16666666666663</c:v>
                      </c:pt>
                      <c:pt idx="167">
                        <c:v>326.33333333333331</c:v>
                      </c:pt>
                      <c:pt idx="168">
                        <c:v>323.5</c:v>
                      </c:pt>
                      <c:pt idx="169">
                        <c:v>314.16666666666663</c:v>
                      </c:pt>
                      <c:pt idx="170">
                        <c:v>325.33333333333331</c:v>
                      </c:pt>
                      <c:pt idx="171">
                        <c:v>307.33333333333331</c:v>
                      </c:pt>
                      <c:pt idx="172">
                        <c:v>309.16666666666669</c:v>
                      </c:pt>
                      <c:pt idx="173">
                        <c:v>319.16666666666663</c:v>
                      </c:pt>
                      <c:pt idx="174">
                        <c:v>308.33333333333331</c:v>
                      </c:pt>
                      <c:pt idx="175">
                        <c:v>342</c:v>
                      </c:pt>
                      <c:pt idx="176">
                        <c:v>306.33333333333331</c:v>
                      </c:pt>
                      <c:pt idx="177">
                        <c:v>328.5</c:v>
                      </c:pt>
                      <c:pt idx="178">
                        <c:v>318.16666666666663</c:v>
                      </c:pt>
                      <c:pt idx="179">
                        <c:v>336.33333333333331</c:v>
                      </c:pt>
                      <c:pt idx="180">
                        <c:v>319.66666666666669</c:v>
                      </c:pt>
                      <c:pt idx="181">
                        <c:v>340.16666666666669</c:v>
                      </c:pt>
                      <c:pt idx="182">
                        <c:v>352.00000000000006</c:v>
                      </c:pt>
                      <c:pt idx="183">
                        <c:v>385.33333333333337</c:v>
                      </c:pt>
                      <c:pt idx="184">
                        <c:v>367.16666666666669</c:v>
                      </c:pt>
                      <c:pt idx="185">
                        <c:v>333.16666666666669</c:v>
                      </c:pt>
                      <c:pt idx="186">
                        <c:v>314.16666666666663</c:v>
                      </c:pt>
                      <c:pt idx="187">
                        <c:v>319.66666666666669</c:v>
                      </c:pt>
                      <c:pt idx="188">
                        <c:v>321.50000000000006</c:v>
                      </c:pt>
                      <c:pt idx="189">
                        <c:v>340.33333333333331</c:v>
                      </c:pt>
                      <c:pt idx="190">
                        <c:v>331.33333333333331</c:v>
                      </c:pt>
                      <c:pt idx="191">
                        <c:v>327.16666666666663</c:v>
                      </c:pt>
                      <c:pt idx="192">
                        <c:v>318.16666666666669</c:v>
                      </c:pt>
                      <c:pt idx="193">
                        <c:v>315</c:v>
                      </c:pt>
                      <c:pt idx="194">
                        <c:v>324.16666666666663</c:v>
                      </c:pt>
                      <c:pt idx="195">
                        <c:v>305.33333333333331</c:v>
                      </c:pt>
                      <c:pt idx="196">
                        <c:v>313</c:v>
                      </c:pt>
                      <c:pt idx="197">
                        <c:v>301.99999999999994</c:v>
                      </c:pt>
                      <c:pt idx="198">
                        <c:v>312.5</c:v>
                      </c:pt>
                      <c:pt idx="199">
                        <c:v>302.66666666666663</c:v>
                      </c:pt>
                      <c:pt idx="200">
                        <c:v>331.33333333333337</c:v>
                      </c:pt>
                      <c:pt idx="201">
                        <c:v>298.16666666666669</c:v>
                      </c:pt>
                      <c:pt idx="202">
                        <c:v>312.5</c:v>
                      </c:pt>
                      <c:pt idx="203">
                        <c:v>324.33333333333331</c:v>
                      </c:pt>
                      <c:pt idx="204">
                        <c:v>310.5</c:v>
                      </c:pt>
                      <c:pt idx="205">
                        <c:v>312.83333333333337</c:v>
                      </c:pt>
                      <c:pt idx="206">
                        <c:v>330.16666666666674</c:v>
                      </c:pt>
                      <c:pt idx="207">
                        <c:v>293.33333333333337</c:v>
                      </c:pt>
                      <c:pt idx="208">
                        <c:v>301.66666666666669</c:v>
                      </c:pt>
                      <c:pt idx="209">
                        <c:v>322.16666666666669</c:v>
                      </c:pt>
                      <c:pt idx="210">
                        <c:v>319.50000000000006</c:v>
                      </c:pt>
                      <c:pt idx="211">
                        <c:v>347.66666666666669</c:v>
                      </c:pt>
                      <c:pt idx="212">
                        <c:v>317.66666666666669</c:v>
                      </c:pt>
                      <c:pt idx="213">
                        <c:v>329.66666666666669</c:v>
                      </c:pt>
                      <c:pt idx="214">
                        <c:v>319.33333333333331</c:v>
                      </c:pt>
                      <c:pt idx="215">
                        <c:v>322.33333333333331</c:v>
                      </c:pt>
                      <c:pt idx="216">
                        <c:v>307.5</c:v>
                      </c:pt>
                      <c:pt idx="217">
                        <c:v>301.66666666666669</c:v>
                      </c:pt>
                      <c:pt idx="218">
                        <c:v>323.83333333333331</c:v>
                      </c:pt>
                      <c:pt idx="219">
                        <c:v>323.66666666666669</c:v>
                      </c:pt>
                      <c:pt idx="220">
                        <c:v>317.83333333333331</c:v>
                      </c:pt>
                      <c:pt idx="221">
                        <c:v>330.16666666666669</c:v>
                      </c:pt>
                      <c:pt idx="222">
                        <c:v>302.16666666666669</c:v>
                      </c:pt>
                      <c:pt idx="223">
                        <c:v>310.5</c:v>
                      </c:pt>
                      <c:pt idx="224">
                        <c:v>324.66666666666663</c:v>
                      </c:pt>
                      <c:pt idx="225">
                        <c:v>324.16666666666669</c:v>
                      </c:pt>
                      <c:pt idx="226">
                        <c:v>314</c:v>
                      </c:pt>
                      <c:pt idx="227">
                        <c:v>332</c:v>
                      </c:pt>
                      <c:pt idx="228">
                        <c:v>306.83333333333331</c:v>
                      </c:pt>
                      <c:pt idx="229">
                        <c:v>309.66666666666669</c:v>
                      </c:pt>
                      <c:pt idx="230">
                        <c:v>314.83333333333331</c:v>
                      </c:pt>
                      <c:pt idx="231">
                        <c:v>307</c:v>
                      </c:pt>
                      <c:pt idx="232">
                        <c:v>311.33333333333331</c:v>
                      </c:pt>
                      <c:pt idx="233">
                        <c:v>326.66666666666669</c:v>
                      </c:pt>
                      <c:pt idx="234">
                        <c:v>294.66666666666669</c:v>
                      </c:pt>
                      <c:pt idx="235">
                        <c:v>294.83333333333331</c:v>
                      </c:pt>
                      <c:pt idx="236">
                        <c:v>316.66666666666663</c:v>
                      </c:pt>
                      <c:pt idx="237">
                        <c:v>292</c:v>
                      </c:pt>
                      <c:pt idx="238">
                        <c:v>317.83333333333331</c:v>
                      </c:pt>
                      <c:pt idx="239">
                        <c:v>323.83333333333331</c:v>
                      </c:pt>
                      <c:pt idx="240">
                        <c:v>322.33333333333337</c:v>
                      </c:pt>
                      <c:pt idx="241">
                        <c:v>314.66666666666669</c:v>
                      </c:pt>
                      <c:pt idx="242">
                        <c:v>294.83333333333337</c:v>
                      </c:pt>
                      <c:pt idx="243">
                        <c:v>302</c:v>
                      </c:pt>
                      <c:pt idx="244">
                        <c:v>313.33333333333337</c:v>
                      </c:pt>
                      <c:pt idx="245">
                        <c:v>320</c:v>
                      </c:pt>
                      <c:pt idx="246">
                        <c:v>337</c:v>
                      </c:pt>
                      <c:pt idx="247">
                        <c:v>319</c:v>
                      </c:pt>
                      <c:pt idx="248">
                        <c:v>316.83333333333337</c:v>
                      </c:pt>
                      <c:pt idx="249">
                        <c:v>306.5</c:v>
                      </c:pt>
                      <c:pt idx="250">
                        <c:v>320.33333333333337</c:v>
                      </c:pt>
                      <c:pt idx="251">
                        <c:v>309.33333333333331</c:v>
                      </c:pt>
                      <c:pt idx="252">
                        <c:v>331.66666666666669</c:v>
                      </c:pt>
                      <c:pt idx="253">
                        <c:v>320.16666666666663</c:v>
                      </c:pt>
                      <c:pt idx="254">
                        <c:v>330.66666666666669</c:v>
                      </c:pt>
                      <c:pt idx="255">
                        <c:v>324.33333333333331</c:v>
                      </c:pt>
                      <c:pt idx="256">
                        <c:v>296.16666666666663</c:v>
                      </c:pt>
                      <c:pt idx="257">
                        <c:v>308</c:v>
                      </c:pt>
                      <c:pt idx="258">
                        <c:v>308.83333333333337</c:v>
                      </c:pt>
                      <c:pt idx="259">
                        <c:v>319.66666666666669</c:v>
                      </c:pt>
                      <c:pt idx="260">
                        <c:v>325.5</c:v>
                      </c:pt>
                      <c:pt idx="261">
                        <c:v>312.5</c:v>
                      </c:pt>
                      <c:pt idx="262">
                        <c:v>327.83333333333326</c:v>
                      </c:pt>
                      <c:pt idx="263">
                        <c:v>287.83333333333337</c:v>
                      </c:pt>
                      <c:pt idx="264">
                        <c:v>319.33333333333337</c:v>
                      </c:pt>
                      <c:pt idx="265">
                        <c:v>305.16666666666669</c:v>
                      </c:pt>
                      <c:pt idx="266">
                        <c:v>308.5</c:v>
                      </c:pt>
                      <c:pt idx="267">
                        <c:v>319.66666666666663</c:v>
                      </c:pt>
                      <c:pt idx="268">
                        <c:v>322.83333333333331</c:v>
                      </c:pt>
                      <c:pt idx="269">
                        <c:v>310.50000000000006</c:v>
                      </c:pt>
                      <c:pt idx="270">
                        <c:v>310.83333333333331</c:v>
                      </c:pt>
                      <c:pt idx="271">
                        <c:v>306.66666666666669</c:v>
                      </c:pt>
                      <c:pt idx="272">
                        <c:v>334.50000000000006</c:v>
                      </c:pt>
                      <c:pt idx="273">
                        <c:v>335.16666666666663</c:v>
                      </c:pt>
                      <c:pt idx="274">
                        <c:v>298</c:v>
                      </c:pt>
                      <c:pt idx="275">
                        <c:v>336.83333333333337</c:v>
                      </c:pt>
                      <c:pt idx="276">
                        <c:v>339.83333333333337</c:v>
                      </c:pt>
                      <c:pt idx="277">
                        <c:v>316.33333333333337</c:v>
                      </c:pt>
                      <c:pt idx="278">
                        <c:v>320.83333333333337</c:v>
                      </c:pt>
                      <c:pt idx="279">
                        <c:v>343.66666666666663</c:v>
                      </c:pt>
                      <c:pt idx="280">
                        <c:v>341.66666666666669</c:v>
                      </c:pt>
                      <c:pt idx="281">
                        <c:v>300.5</c:v>
                      </c:pt>
                      <c:pt idx="282">
                        <c:v>320.33333333333331</c:v>
                      </c:pt>
                      <c:pt idx="283">
                        <c:v>323.33333333333331</c:v>
                      </c:pt>
                      <c:pt idx="284">
                        <c:v>310.66666666666669</c:v>
                      </c:pt>
                      <c:pt idx="285">
                        <c:v>287.83333333333331</c:v>
                      </c:pt>
                      <c:pt idx="286">
                        <c:v>326.66666666666669</c:v>
                      </c:pt>
                      <c:pt idx="287">
                        <c:v>338.66666666666669</c:v>
                      </c:pt>
                      <c:pt idx="288">
                        <c:v>327.83333333333331</c:v>
                      </c:pt>
                      <c:pt idx="289">
                        <c:v>349.5</c:v>
                      </c:pt>
                      <c:pt idx="290">
                        <c:v>321.83333333333337</c:v>
                      </c:pt>
                      <c:pt idx="291">
                        <c:v>323.66666666666669</c:v>
                      </c:pt>
                      <c:pt idx="292">
                        <c:v>329.33333333333331</c:v>
                      </c:pt>
                      <c:pt idx="293">
                        <c:v>331.83333333333331</c:v>
                      </c:pt>
                      <c:pt idx="294">
                        <c:v>333.66666666666669</c:v>
                      </c:pt>
                      <c:pt idx="295">
                        <c:v>322.33333333333337</c:v>
                      </c:pt>
                      <c:pt idx="296">
                        <c:v>338.66666666666663</c:v>
                      </c:pt>
                      <c:pt idx="297">
                        <c:v>342.83333333333331</c:v>
                      </c:pt>
                      <c:pt idx="298">
                        <c:v>320.83333333333331</c:v>
                      </c:pt>
                      <c:pt idx="299">
                        <c:v>311.16666666666663</c:v>
                      </c:pt>
                      <c:pt idx="300">
                        <c:v>317.16666666666663</c:v>
                      </c:pt>
                      <c:pt idx="301">
                        <c:v>325.66666666666663</c:v>
                      </c:pt>
                      <c:pt idx="302">
                        <c:v>343.5</c:v>
                      </c:pt>
                      <c:pt idx="303">
                        <c:v>337.33333333333337</c:v>
                      </c:pt>
                      <c:pt idx="304">
                        <c:v>344.5</c:v>
                      </c:pt>
                      <c:pt idx="305">
                        <c:v>336.16666666666663</c:v>
                      </c:pt>
                      <c:pt idx="306">
                        <c:v>343</c:v>
                      </c:pt>
                      <c:pt idx="307">
                        <c:v>321.33333333333331</c:v>
                      </c:pt>
                      <c:pt idx="308">
                        <c:v>351.83333333333337</c:v>
                      </c:pt>
                      <c:pt idx="309">
                        <c:v>346.33333333333331</c:v>
                      </c:pt>
                      <c:pt idx="310">
                        <c:v>360.16666666666663</c:v>
                      </c:pt>
                      <c:pt idx="311">
                        <c:v>335.83333333333337</c:v>
                      </c:pt>
                      <c:pt idx="312">
                        <c:v>340.5</c:v>
                      </c:pt>
                      <c:pt idx="313">
                        <c:v>351.49999999999994</c:v>
                      </c:pt>
                      <c:pt idx="314">
                        <c:v>324.83333333333331</c:v>
                      </c:pt>
                      <c:pt idx="315">
                        <c:v>329</c:v>
                      </c:pt>
                      <c:pt idx="316">
                        <c:v>344</c:v>
                      </c:pt>
                      <c:pt idx="317">
                        <c:v>356.66666666666669</c:v>
                      </c:pt>
                      <c:pt idx="318">
                        <c:v>358.99999999999994</c:v>
                      </c:pt>
                      <c:pt idx="319">
                        <c:v>329</c:v>
                      </c:pt>
                      <c:pt idx="320">
                        <c:v>314.83333333333331</c:v>
                      </c:pt>
                      <c:pt idx="321">
                        <c:v>335.16666666666663</c:v>
                      </c:pt>
                      <c:pt idx="322">
                        <c:v>355.66666666666669</c:v>
                      </c:pt>
                      <c:pt idx="323">
                        <c:v>349.83333333333331</c:v>
                      </c:pt>
                      <c:pt idx="324">
                        <c:v>343.16666666666663</c:v>
                      </c:pt>
                      <c:pt idx="325">
                        <c:v>338</c:v>
                      </c:pt>
                      <c:pt idx="326">
                        <c:v>355.5</c:v>
                      </c:pt>
                      <c:pt idx="327">
                        <c:v>339.66666666666669</c:v>
                      </c:pt>
                      <c:pt idx="328">
                        <c:v>351.5</c:v>
                      </c:pt>
                      <c:pt idx="329">
                        <c:v>341.66666666666663</c:v>
                      </c:pt>
                      <c:pt idx="330">
                        <c:v>359</c:v>
                      </c:pt>
                      <c:pt idx="331">
                        <c:v>364.16666666666669</c:v>
                      </c:pt>
                      <c:pt idx="332">
                        <c:v>359.16666666666669</c:v>
                      </c:pt>
                      <c:pt idx="333">
                        <c:v>357.33333333333326</c:v>
                      </c:pt>
                      <c:pt idx="334">
                        <c:v>349</c:v>
                      </c:pt>
                      <c:pt idx="335">
                        <c:v>340.16666666666669</c:v>
                      </c:pt>
                      <c:pt idx="336">
                        <c:v>361.66666666666663</c:v>
                      </c:pt>
                      <c:pt idx="337">
                        <c:v>348</c:v>
                      </c:pt>
                      <c:pt idx="338">
                        <c:v>348.16666666666669</c:v>
                      </c:pt>
                      <c:pt idx="339">
                        <c:v>336.5</c:v>
                      </c:pt>
                      <c:pt idx="340">
                        <c:v>341.16666666666674</c:v>
                      </c:pt>
                      <c:pt idx="341">
                        <c:v>347.83333333333331</c:v>
                      </c:pt>
                      <c:pt idx="342">
                        <c:v>327.16666666666669</c:v>
                      </c:pt>
                      <c:pt idx="343">
                        <c:v>349.50000000000006</c:v>
                      </c:pt>
                      <c:pt idx="344">
                        <c:v>366.66666666666674</c:v>
                      </c:pt>
                      <c:pt idx="345">
                        <c:v>360.66666666666657</c:v>
                      </c:pt>
                      <c:pt idx="346">
                        <c:v>343.49999999999994</c:v>
                      </c:pt>
                      <c:pt idx="347">
                        <c:v>348.16666666666669</c:v>
                      </c:pt>
                      <c:pt idx="348">
                        <c:v>352.33333333333331</c:v>
                      </c:pt>
                      <c:pt idx="349">
                        <c:v>370.50000000000006</c:v>
                      </c:pt>
                      <c:pt idx="350">
                        <c:v>359.83333333333337</c:v>
                      </c:pt>
                      <c:pt idx="351">
                        <c:v>370.00000000000006</c:v>
                      </c:pt>
                      <c:pt idx="352">
                        <c:v>386.16666666666669</c:v>
                      </c:pt>
                      <c:pt idx="353">
                        <c:v>358.83333333333331</c:v>
                      </c:pt>
                      <c:pt idx="354">
                        <c:v>372.66666666666669</c:v>
                      </c:pt>
                      <c:pt idx="355">
                        <c:v>361</c:v>
                      </c:pt>
                      <c:pt idx="356">
                        <c:v>368</c:v>
                      </c:pt>
                      <c:pt idx="357">
                        <c:v>368.16666666666663</c:v>
                      </c:pt>
                      <c:pt idx="358">
                        <c:v>391.83333333333337</c:v>
                      </c:pt>
                      <c:pt idx="359">
                        <c:v>373.33333333333337</c:v>
                      </c:pt>
                      <c:pt idx="360">
                        <c:v>372.83333333333337</c:v>
                      </c:pt>
                      <c:pt idx="361">
                        <c:v>367</c:v>
                      </c:pt>
                      <c:pt idx="362">
                        <c:v>383.33333333333331</c:v>
                      </c:pt>
                      <c:pt idx="363">
                        <c:v>374</c:v>
                      </c:pt>
                      <c:pt idx="364">
                        <c:v>388.16666666666669</c:v>
                      </c:pt>
                      <c:pt idx="365">
                        <c:v>398.33333333333337</c:v>
                      </c:pt>
                      <c:pt idx="366">
                        <c:v>395.83333333333331</c:v>
                      </c:pt>
                      <c:pt idx="367">
                        <c:v>392.16666666666663</c:v>
                      </c:pt>
                      <c:pt idx="368">
                        <c:v>411.33333333333337</c:v>
                      </c:pt>
                      <c:pt idx="369">
                        <c:v>403.83333333333331</c:v>
                      </c:pt>
                      <c:pt idx="370">
                        <c:v>416.66666666666657</c:v>
                      </c:pt>
                      <c:pt idx="371">
                        <c:v>392.66666666666669</c:v>
                      </c:pt>
                      <c:pt idx="372">
                        <c:v>414.33333333333337</c:v>
                      </c:pt>
                      <c:pt idx="373">
                        <c:v>428.83333333333331</c:v>
                      </c:pt>
                      <c:pt idx="374">
                        <c:v>446.33333333333337</c:v>
                      </c:pt>
                      <c:pt idx="375">
                        <c:v>442.16666666666663</c:v>
                      </c:pt>
                      <c:pt idx="376">
                        <c:v>403.83333333333331</c:v>
                      </c:pt>
                      <c:pt idx="377">
                        <c:v>389.16666666666669</c:v>
                      </c:pt>
                      <c:pt idx="378">
                        <c:v>437.16666666666663</c:v>
                      </c:pt>
                      <c:pt idx="379">
                        <c:v>427.66666666666669</c:v>
                      </c:pt>
                      <c:pt idx="380">
                        <c:v>451.5</c:v>
                      </c:pt>
                      <c:pt idx="381">
                        <c:v>442.83333333333337</c:v>
                      </c:pt>
                      <c:pt idx="382">
                        <c:v>426.83333333333331</c:v>
                      </c:pt>
                      <c:pt idx="383">
                        <c:v>425.33333333333343</c:v>
                      </c:pt>
                      <c:pt idx="384">
                        <c:v>413.83333333333331</c:v>
                      </c:pt>
                      <c:pt idx="385">
                        <c:v>433.16666666666669</c:v>
                      </c:pt>
                      <c:pt idx="386">
                        <c:v>422.16666666666674</c:v>
                      </c:pt>
                      <c:pt idx="387">
                        <c:v>421.83333333333331</c:v>
                      </c:pt>
                      <c:pt idx="388">
                        <c:v>416.5</c:v>
                      </c:pt>
                      <c:pt idx="389">
                        <c:v>430.5</c:v>
                      </c:pt>
                      <c:pt idx="390">
                        <c:v>420.66666666666663</c:v>
                      </c:pt>
                      <c:pt idx="391">
                        <c:v>427.66666666666674</c:v>
                      </c:pt>
                      <c:pt idx="392">
                        <c:v>436.83333333333331</c:v>
                      </c:pt>
                      <c:pt idx="393">
                        <c:v>436.66666666666674</c:v>
                      </c:pt>
                      <c:pt idx="394">
                        <c:v>390.49999999999994</c:v>
                      </c:pt>
                      <c:pt idx="395">
                        <c:v>412.16666666666669</c:v>
                      </c:pt>
                      <c:pt idx="396">
                        <c:v>392.16666666666669</c:v>
                      </c:pt>
                      <c:pt idx="397">
                        <c:v>389.16666666666663</c:v>
                      </c:pt>
                      <c:pt idx="398">
                        <c:v>416</c:v>
                      </c:pt>
                      <c:pt idx="399">
                        <c:v>409.00000000000006</c:v>
                      </c:pt>
                      <c:pt idx="400">
                        <c:v>400.16666666666663</c:v>
                      </c:pt>
                      <c:pt idx="401">
                        <c:v>394.16666666666669</c:v>
                      </c:pt>
                      <c:pt idx="402">
                        <c:v>405.16666666666669</c:v>
                      </c:pt>
                      <c:pt idx="403">
                        <c:v>368</c:v>
                      </c:pt>
                      <c:pt idx="404">
                        <c:v>390.66666666666674</c:v>
                      </c:pt>
                      <c:pt idx="405">
                        <c:v>378.66666666666663</c:v>
                      </c:pt>
                      <c:pt idx="406">
                        <c:v>367.33333333333337</c:v>
                      </c:pt>
                      <c:pt idx="407">
                        <c:v>381.66666666666669</c:v>
                      </c:pt>
                      <c:pt idx="408">
                        <c:v>369.66666666666674</c:v>
                      </c:pt>
                      <c:pt idx="409">
                        <c:v>380</c:v>
                      </c:pt>
                      <c:pt idx="410">
                        <c:v>370.66666666666663</c:v>
                      </c:pt>
                      <c:pt idx="411">
                        <c:v>347.33333333333337</c:v>
                      </c:pt>
                      <c:pt idx="412">
                        <c:v>349.49999999999994</c:v>
                      </c:pt>
                      <c:pt idx="413">
                        <c:v>362.16666666666663</c:v>
                      </c:pt>
                      <c:pt idx="414">
                        <c:v>379.66666666666663</c:v>
                      </c:pt>
                      <c:pt idx="415">
                        <c:v>368.16666666666669</c:v>
                      </c:pt>
                      <c:pt idx="416">
                        <c:v>366.66666666666663</c:v>
                      </c:pt>
                      <c:pt idx="417">
                        <c:v>341</c:v>
                      </c:pt>
                      <c:pt idx="418">
                        <c:v>330</c:v>
                      </c:pt>
                      <c:pt idx="419">
                        <c:v>360.5</c:v>
                      </c:pt>
                      <c:pt idx="420">
                        <c:v>347.33333333333337</c:v>
                      </c:pt>
                      <c:pt idx="421">
                        <c:v>371.16666666666663</c:v>
                      </c:pt>
                      <c:pt idx="422">
                        <c:v>391.16666666666669</c:v>
                      </c:pt>
                      <c:pt idx="423">
                        <c:v>357.16666666666669</c:v>
                      </c:pt>
                      <c:pt idx="424">
                        <c:v>347.5</c:v>
                      </c:pt>
                      <c:pt idx="425">
                        <c:v>385.66666666666669</c:v>
                      </c:pt>
                      <c:pt idx="426">
                        <c:v>354.83333333333331</c:v>
                      </c:pt>
                      <c:pt idx="427">
                        <c:v>367.33333333333331</c:v>
                      </c:pt>
                      <c:pt idx="428">
                        <c:v>349</c:v>
                      </c:pt>
                      <c:pt idx="429">
                        <c:v>349.5</c:v>
                      </c:pt>
                      <c:pt idx="430">
                        <c:v>350.33333333333337</c:v>
                      </c:pt>
                      <c:pt idx="431">
                        <c:v>375.5</c:v>
                      </c:pt>
                      <c:pt idx="432">
                        <c:v>355.33333333333326</c:v>
                      </c:pt>
                      <c:pt idx="433">
                        <c:v>326.83333333333331</c:v>
                      </c:pt>
                      <c:pt idx="434">
                        <c:v>357.00000000000006</c:v>
                      </c:pt>
                      <c:pt idx="435">
                        <c:v>374.33333333333331</c:v>
                      </c:pt>
                      <c:pt idx="436">
                        <c:v>348</c:v>
                      </c:pt>
                      <c:pt idx="437">
                        <c:v>365.66666666666669</c:v>
                      </c:pt>
                      <c:pt idx="438">
                        <c:v>342.66666666666669</c:v>
                      </c:pt>
                      <c:pt idx="439">
                        <c:v>378.16666666666663</c:v>
                      </c:pt>
                      <c:pt idx="440">
                        <c:v>362.16666666666669</c:v>
                      </c:pt>
                      <c:pt idx="441">
                        <c:v>358.49999999999994</c:v>
                      </c:pt>
                      <c:pt idx="442">
                        <c:v>380.33333333333331</c:v>
                      </c:pt>
                      <c:pt idx="443">
                        <c:v>376.5</c:v>
                      </c:pt>
                      <c:pt idx="444">
                        <c:v>363.66666666666669</c:v>
                      </c:pt>
                      <c:pt idx="445">
                        <c:v>388.00000000000006</c:v>
                      </c:pt>
                      <c:pt idx="446">
                        <c:v>366.33333333333331</c:v>
                      </c:pt>
                      <c:pt idx="447">
                        <c:v>360.83333333333337</c:v>
                      </c:pt>
                      <c:pt idx="448">
                        <c:v>360</c:v>
                      </c:pt>
                      <c:pt idx="449">
                        <c:v>380.33333333333331</c:v>
                      </c:pt>
                      <c:pt idx="450">
                        <c:v>390.50000000000006</c:v>
                      </c:pt>
                      <c:pt idx="451">
                        <c:v>383.33333333333337</c:v>
                      </c:pt>
                      <c:pt idx="452">
                        <c:v>387.5</c:v>
                      </c:pt>
                      <c:pt idx="453">
                        <c:v>384.66666666666669</c:v>
                      </c:pt>
                      <c:pt idx="454">
                        <c:v>364.5</c:v>
                      </c:pt>
                      <c:pt idx="455">
                        <c:v>396.5</c:v>
                      </c:pt>
                      <c:pt idx="456">
                        <c:v>402.5</c:v>
                      </c:pt>
                      <c:pt idx="457">
                        <c:v>392.83333333333331</c:v>
                      </c:pt>
                      <c:pt idx="458">
                        <c:v>406.33333333333331</c:v>
                      </c:pt>
                      <c:pt idx="459">
                        <c:v>389.5</c:v>
                      </c:pt>
                      <c:pt idx="460">
                        <c:v>383.33333333333337</c:v>
                      </c:pt>
                      <c:pt idx="461">
                        <c:v>381.33333333333331</c:v>
                      </c:pt>
                      <c:pt idx="462">
                        <c:v>386.33333333333326</c:v>
                      </c:pt>
                      <c:pt idx="463">
                        <c:v>401.5</c:v>
                      </c:pt>
                      <c:pt idx="464">
                        <c:v>400.49999999999994</c:v>
                      </c:pt>
                      <c:pt idx="465">
                        <c:v>396.83333333333331</c:v>
                      </c:pt>
                      <c:pt idx="466">
                        <c:v>380.83333333333326</c:v>
                      </c:pt>
                      <c:pt idx="467">
                        <c:v>405.66666666666669</c:v>
                      </c:pt>
                      <c:pt idx="468">
                        <c:v>375.33333333333337</c:v>
                      </c:pt>
                      <c:pt idx="469">
                        <c:v>378.5</c:v>
                      </c:pt>
                      <c:pt idx="470">
                        <c:v>379.5</c:v>
                      </c:pt>
                      <c:pt idx="471">
                        <c:v>404.66666666666669</c:v>
                      </c:pt>
                      <c:pt idx="472">
                        <c:v>366.16666666666663</c:v>
                      </c:pt>
                      <c:pt idx="473">
                        <c:v>360.83333333333331</c:v>
                      </c:pt>
                      <c:pt idx="474">
                        <c:v>380.83333333333337</c:v>
                      </c:pt>
                      <c:pt idx="475">
                        <c:v>381.66666666666669</c:v>
                      </c:pt>
                      <c:pt idx="476">
                        <c:v>378.66666666666663</c:v>
                      </c:pt>
                      <c:pt idx="477">
                        <c:v>359.50000000000006</c:v>
                      </c:pt>
                      <c:pt idx="478">
                        <c:v>377.66666666666669</c:v>
                      </c:pt>
                      <c:pt idx="479">
                        <c:v>399.16666666666669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AEF-4F67-A104-1E9A78A274A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Toplam!$D$1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Toplam!$D$2:$D$481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-25.333333333333314</c:v>
                      </c:pt>
                      <c:pt idx="1">
                        <c:v>-47.833333333333371</c:v>
                      </c:pt>
                      <c:pt idx="2">
                        <c:v>16</c:v>
                      </c:pt>
                      <c:pt idx="3">
                        <c:v>10.000000000000057</c:v>
                      </c:pt>
                      <c:pt idx="4">
                        <c:v>-12.666666666666629</c:v>
                      </c:pt>
                      <c:pt idx="5">
                        <c:v>-1.8333333333333712</c:v>
                      </c:pt>
                      <c:pt idx="6">
                        <c:v>-21.5</c:v>
                      </c:pt>
                      <c:pt idx="7">
                        <c:v>5.1666666666666856</c:v>
                      </c:pt>
                      <c:pt idx="8">
                        <c:v>-23.166666666666686</c:v>
                      </c:pt>
                      <c:pt idx="9">
                        <c:v>16.333333333333371</c:v>
                      </c:pt>
                      <c:pt idx="10">
                        <c:v>15.833333333333371</c:v>
                      </c:pt>
                      <c:pt idx="11">
                        <c:v>-17.5</c:v>
                      </c:pt>
                      <c:pt idx="12">
                        <c:v>6.1666666666666856</c:v>
                      </c:pt>
                      <c:pt idx="13">
                        <c:v>41.833333333333314</c:v>
                      </c:pt>
                      <c:pt idx="14">
                        <c:v>19.333333333333314</c:v>
                      </c:pt>
                      <c:pt idx="15">
                        <c:v>21.166666666666686</c:v>
                      </c:pt>
                      <c:pt idx="16">
                        <c:v>-3</c:v>
                      </c:pt>
                      <c:pt idx="17">
                        <c:v>-23.333333333333314</c:v>
                      </c:pt>
                      <c:pt idx="18">
                        <c:v>-1.1666666666666856</c:v>
                      </c:pt>
                      <c:pt idx="19">
                        <c:v>45.5</c:v>
                      </c:pt>
                      <c:pt idx="20">
                        <c:v>31</c:v>
                      </c:pt>
                      <c:pt idx="21">
                        <c:v>-18</c:v>
                      </c:pt>
                      <c:pt idx="22">
                        <c:v>5.6666666666666288</c:v>
                      </c:pt>
                      <c:pt idx="23">
                        <c:v>-26.833333333333371</c:v>
                      </c:pt>
                      <c:pt idx="24">
                        <c:v>-9.3333333333333144</c:v>
                      </c:pt>
                      <c:pt idx="25">
                        <c:v>-19.666666666666629</c:v>
                      </c:pt>
                      <c:pt idx="26">
                        <c:v>19</c:v>
                      </c:pt>
                      <c:pt idx="27">
                        <c:v>55.999999999999943</c:v>
                      </c:pt>
                      <c:pt idx="28">
                        <c:v>6.8333333333333144</c:v>
                      </c:pt>
                      <c:pt idx="29">
                        <c:v>-36</c:v>
                      </c:pt>
                      <c:pt idx="30">
                        <c:v>-12.999999999999943</c:v>
                      </c:pt>
                      <c:pt idx="31">
                        <c:v>-18.166666666666686</c:v>
                      </c:pt>
                      <c:pt idx="32">
                        <c:v>-11</c:v>
                      </c:pt>
                      <c:pt idx="33">
                        <c:v>37.666666666666629</c:v>
                      </c:pt>
                      <c:pt idx="34">
                        <c:v>-44.333333333333371</c:v>
                      </c:pt>
                      <c:pt idx="35">
                        <c:v>22.833333333333371</c:v>
                      </c:pt>
                      <c:pt idx="36">
                        <c:v>-14.666666666666686</c:v>
                      </c:pt>
                      <c:pt idx="37">
                        <c:v>-11.666666666666629</c:v>
                      </c:pt>
                      <c:pt idx="38">
                        <c:v>-28.333333333333371</c:v>
                      </c:pt>
                      <c:pt idx="39">
                        <c:v>-37.833333333333371</c:v>
                      </c:pt>
                      <c:pt idx="40">
                        <c:v>48.166666666666686</c:v>
                      </c:pt>
                      <c:pt idx="41">
                        <c:v>20.666666666666686</c:v>
                      </c:pt>
                      <c:pt idx="42">
                        <c:v>11.833333333333314</c:v>
                      </c:pt>
                      <c:pt idx="43">
                        <c:v>6.5</c:v>
                      </c:pt>
                      <c:pt idx="44">
                        <c:v>-8.5000000000000568</c:v>
                      </c:pt>
                      <c:pt idx="45">
                        <c:v>-19</c:v>
                      </c:pt>
                      <c:pt idx="46">
                        <c:v>-26.333333333333314</c:v>
                      </c:pt>
                      <c:pt idx="47">
                        <c:v>21.333333333333314</c:v>
                      </c:pt>
                      <c:pt idx="48">
                        <c:v>20.833333333333371</c:v>
                      </c:pt>
                      <c:pt idx="49">
                        <c:v>21.833333333333258</c:v>
                      </c:pt>
                      <c:pt idx="50">
                        <c:v>-28.833333333333371</c:v>
                      </c:pt>
                      <c:pt idx="51">
                        <c:v>-13.666666666666686</c:v>
                      </c:pt>
                      <c:pt idx="52">
                        <c:v>-73</c:v>
                      </c:pt>
                      <c:pt idx="53">
                        <c:v>-14.833333333333314</c:v>
                      </c:pt>
                      <c:pt idx="54">
                        <c:v>22.333333333333314</c:v>
                      </c:pt>
                      <c:pt idx="55">
                        <c:v>8.3333333333333712</c:v>
                      </c:pt>
                      <c:pt idx="56">
                        <c:v>-3.1666666666666288</c:v>
                      </c:pt>
                      <c:pt idx="57">
                        <c:v>25.999999999999943</c:v>
                      </c:pt>
                      <c:pt idx="58">
                        <c:v>10.666666666666742</c:v>
                      </c:pt>
                      <c:pt idx="59">
                        <c:v>-37.333333333333371</c:v>
                      </c:pt>
                      <c:pt idx="60">
                        <c:v>1.5</c:v>
                      </c:pt>
                      <c:pt idx="61">
                        <c:v>3.0000000000000568</c:v>
                      </c:pt>
                      <c:pt idx="62">
                        <c:v>35.166666666666686</c:v>
                      </c:pt>
                      <c:pt idx="63">
                        <c:v>3.5</c:v>
                      </c:pt>
                      <c:pt idx="64">
                        <c:v>-45.833333333333314</c:v>
                      </c:pt>
                      <c:pt idx="65">
                        <c:v>-20</c:v>
                      </c:pt>
                      <c:pt idx="66">
                        <c:v>-24.166666666666629</c:v>
                      </c:pt>
                      <c:pt idx="67">
                        <c:v>-27.499999999999943</c:v>
                      </c:pt>
                      <c:pt idx="68">
                        <c:v>4.6666666666666288</c:v>
                      </c:pt>
                      <c:pt idx="69">
                        <c:v>44</c:v>
                      </c:pt>
                      <c:pt idx="70">
                        <c:v>-1.8333333333333144</c:v>
                      </c:pt>
                      <c:pt idx="71">
                        <c:v>40.666666666666686</c:v>
                      </c:pt>
                      <c:pt idx="72">
                        <c:v>-11.166666666666629</c:v>
                      </c:pt>
                      <c:pt idx="73">
                        <c:v>-2.8333333333333144</c:v>
                      </c:pt>
                      <c:pt idx="74">
                        <c:v>66.333333333333314</c:v>
                      </c:pt>
                      <c:pt idx="75">
                        <c:v>0.16666666666668561</c:v>
                      </c:pt>
                      <c:pt idx="76">
                        <c:v>85.5</c:v>
                      </c:pt>
                      <c:pt idx="77">
                        <c:v>43.833333333333314</c:v>
                      </c:pt>
                      <c:pt idx="78">
                        <c:v>103.83333333333331</c:v>
                      </c:pt>
                      <c:pt idx="79">
                        <c:v>42.666666666666629</c:v>
                      </c:pt>
                      <c:pt idx="80">
                        <c:v>47.666666666666629</c:v>
                      </c:pt>
                      <c:pt idx="81">
                        <c:v>77.666666666666686</c:v>
                      </c:pt>
                      <c:pt idx="82">
                        <c:v>25.166666666666686</c:v>
                      </c:pt>
                      <c:pt idx="83">
                        <c:v>59</c:v>
                      </c:pt>
                      <c:pt idx="84">
                        <c:v>46</c:v>
                      </c:pt>
                      <c:pt idx="85">
                        <c:v>76</c:v>
                      </c:pt>
                      <c:pt idx="86">
                        <c:v>103.16666666666669</c:v>
                      </c:pt>
                      <c:pt idx="87">
                        <c:v>79.999999999999943</c:v>
                      </c:pt>
                      <c:pt idx="88">
                        <c:v>146.83333333333331</c:v>
                      </c:pt>
                      <c:pt idx="89">
                        <c:v>134.99999999999994</c:v>
                      </c:pt>
                      <c:pt idx="90">
                        <c:v>150.16666666666669</c:v>
                      </c:pt>
                      <c:pt idx="91">
                        <c:v>112</c:v>
                      </c:pt>
                      <c:pt idx="92">
                        <c:v>117.00000000000006</c:v>
                      </c:pt>
                      <c:pt idx="93">
                        <c:v>124.5</c:v>
                      </c:pt>
                      <c:pt idx="94">
                        <c:v>160.16666666666669</c:v>
                      </c:pt>
                      <c:pt idx="95">
                        <c:v>128.16666666666669</c:v>
                      </c:pt>
                      <c:pt idx="96">
                        <c:v>190.33333333333331</c:v>
                      </c:pt>
                      <c:pt idx="97">
                        <c:v>131.16666666666669</c:v>
                      </c:pt>
                      <c:pt idx="98">
                        <c:v>116.33333333333337</c:v>
                      </c:pt>
                      <c:pt idx="99">
                        <c:v>143.83333333333331</c:v>
                      </c:pt>
                      <c:pt idx="100">
                        <c:v>156.66666666666669</c:v>
                      </c:pt>
                      <c:pt idx="101">
                        <c:v>80.166666666666686</c:v>
                      </c:pt>
                      <c:pt idx="102">
                        <c:v>178.16666666666663</c:v>
                      </c:pt>
                      <c:pt idx="103">
                        <c:v>139.50000000000006</c:v>
                      </c:pt>
                      <c:pt idx="104">
                        <c:v>169.83333333333331</c:v>
                      </c:pt>
                      <c:pt idx="105">
                        <c:v>127.66666666666663</c:v>
                      </c:pt>
                      <c:pt idx="106">
                        <c:v>106.5</c:v>
                      </c:pt>
                      <c:pt idx="107">
                        <c:v>95</c:v>
                      </c:pt>
                      <c:pt idx="108">
                        <c:v>122.66666666666669</c:v>
                      </c:pt>
                      <c:pt idx="109">
                        <c:v>127.16666666666669</c:v>
                      </c:pt>
                      <c:pt idx="110">
                        <c:v>121.33333333333331</c:v>
                      </c:pt>
                      <c:pt idx="111">
                        <c:v>133.33333333333337</c:v>
                      </c:pt>
                      <c:pt idx="112">
                        <c:v>78.666666666666686</c:v>
                      </c:pt>
                      <c:pt idx="113">
                        <c:v>115.16666666666669</c:v>
                      </c:pt>
                      <c:pt idx="114">
                        <c:v>73.166666666666629</c:v>
                      </c:pt>
                      <c:pt idx="115">
                        <c:v>43.666666666666686</c:v>
                      </c:pt>
                      <c:pt idx="116">
                        <c:v>95.5</c:v>
                      </c:pt>
                      <c:pt idx="117">
                        <c:v>71.833333333333314</c:v>
                      </c:pt>
                      <c:pt idx="118">
                        <c:v>99.666666666666686</c:v>
                      </c:pt>
                      <c:pt idx="119">
                        <c:v>61.333333333333371</c:v>
                      </c:pt>
                      <c:pt idx="120">
                        <c:v>104.66666666666663</c:v>
                      </c:pt>
                      <c:pt idx="121">
                        <c:v>30.999999999999943</c:v>
                      </c:pt>
                      <c:pt idx="122">
                        <c:v>12.333333333333314</c:v>
                      </c:pt>
                      <c:pt idx="123">
                        <c:v>59.166666666666686</c:v>
                      </c:pt>
                      <c:pt idx="124">
                        <c:v>69.5</c:v>
                      </c:pt>
                      <c:pt idx="125">
                        <c:v>64.333333333333371</c:v>
                      </c:pt>
                      <c:pt idx="126">
                        <c:v>30.333333333333371</c:v>
                      </c:pt>
                      <c:pt idx="127">
                        <c:v>96.333333333333314</c:v>
                      </c:pt>
                      <c:pt idx="128">
                        <c:v>7.4999999999999432</c:v>
                      </c:pt>
                      <c:pt idx="129">
                        <c:v>27.833333333333371</c:v>
                      </c:pt>
                      <c:pt idx="130">
                        <c:v>99.333333333333314</c:v>
                      </c:pt>
                      <c:pt idx="131">
                        <c:v>56.333333333333314</c:v>
                      </c:pt>
                      <c:pt idx="132">
                        <c:v>91.666666666666686</c:v>
                      </c:pt>
                      <c:pt idx="133">
                        <c:v>9.5</c:v>
                      </c:pt>
                      <c:pt idx="134">
                        <c:v>5.1666666666666856</c:v>
                      </c:pt>
                      <c:pt idx="135">
                        <c:v>-0.83333333333331439</c:v>
                      </c:pt>
                      <c:pt idx="136">
                        <c:v>-4.1666666666666856</c:v>
                      </c:pt>
                      <c:pt idx="137">
                        <c:v>41.666666666666686</c:v>
                      </c:pt>
                      <c:pt idx="138">
                        <c:v>37.833333333333371</c:v>
                      </c:pt>
                      <c:pt idx="139">
                        <c:v>38</c:v>
                      </c:pt>
                      <c:pt idx="140">
                        <c:v>-19.333333333333314</c:v>
                      </c:pt>
                      <c:pt idx="141">
                        <c:v>24.666666666666686</c:v>
                      </c:pt>
                      <c:pt idx="142">
                        <c:v>21</c:v>
                      </c:pt>
                      <c:pt idx="143">
                        <c:v>-29.166666666666686</c:v>
                      </c:pt>
                      <c:pt idx="144">
                        <c:v>-16</c:v>
                      </c:pt>
                      <c:pt idx="145">
                        <c:v>-20.500000000000057</c:v>
                      </c:pt>
                      <c:pt idx="146">
                        <c:v>28.500000000000057</c:v>
                      </c:pt>
                      <c:pt idx="147">
                        <c:v>-12.000000000000057</c:v>
                      </c:pt>
                      <c:pt idx="148">
                        <c:v>-1.3333333333333712</c:v>
                      </c:pt>
                      <c:pt idx="149">
                        <c:v>-35.833333333333314</c:v>
                      </c:pt>
                      <c:pt idx="150">
                        <c:v>16.666666666666686</c:v>
                      </c:pt>
                      <c:pt idx="151">
                        <c:v>-9</c:v>
                      </c:pt>
                      <c:pt idx="152">
                        <c:v>29.333333333333371</c:v>
                      </c:pt>
                      <c:pt idx="153">
                        <c:v>59.333333333333314</c:v>
                      </c:pt>
                      <c:pt idx="154">
                        <c:v>11.833333333333314</c:v>
                      </c:pt>
                      <c:pt idx="155">
                        <c:v>14.333333333333314</c:v>
                      </c:pt>
                      <c:pt idx="156">
                        <c:v>-13.166666666666629</c:v>
                      </c:pt>
                      <c:pt idx="157">
                        <c:v>8.0000000000000568</c:v>
                      </c:pt>
                      <c:pt idx="158">
                        <c:v>38.833333333333371</c:v>
                      </c:pt>
                      <c:pt idx="159">
                        <c:v>47.5</c:v>
                      </c:pt>
                      <c:pt idx="160">
                        <c:v>20.000000000000057</c:v>
                      </c:pt>
                      <c:pt idx="161">
                        <c:v>37.833333333333314</c:v>
                      </c:pt>
                      <c:pt idx="162">
                        <c:v>30.333333333333371</c:v>
                      </c:pt>
                      <c:pt idx="163">
                        <c:v>-15.5</c:v>
                      </c:pt>
                      <c:pt idx="164">
                        <c:v>-4.8333333333333144</c:v>
                      </c:pt>
                      <c:pt idx="165">
                        <c:v>40.666666666666629</c:v>
                      </c:pt>
                      <c:pt idx="166">
                        <c:v>32.833333333333371</c:v>
                      </c:pt>
                      <c:pt idx="167">
                        <c:v>28.666666666666686</c:v>
                      </c:pt>
                      <c:pt idx="168">
                        <c:v>30.5</c:v>
                      </c:pt>
                      <c:pt idx="169">
                        <c:v>0.83333333333337123</c:v>
                      </c:pt>
                      <c:pt idx="170">
                        <c:v>18.666666666666686</c:v>
                      </c:pt>
                      <c:pt idx="171">
                        <c:v>32.666666666666686</c:v>
                      </c:pt>
                      <c:pt idx="172">
                        <c:v>19.833333333333314</c:v>
                      </c:pt>
                      <c:pt idx="173">
                        <c:v>34.833333333333371</c:v>
                      </c:pt>
                      <c:pt idx="174">
                        <c:v>6.6666666666666856</c:v>
                      </c:pt>
                      <c:pt idx="175">
                        <c:v>-8</c:v>
                      </c:pt>
                      <c:pt idx="176">
                        <c:v>43.666666666666686</c:v>
                      </c:pt>
                      <c:pt idx="177">
                        <c:v>18.5</c:v>
                      </c:pt>
                      <c:pt idx="178">
                        <c:v>-21.166666666666629</c:v>
                      </c:pt>
                      <c:pt idx="179">
                        <c:v>4.6666666666666856</c:v>
                      </c:pt>
                      <c:pt idx="180">
                        <c:v>-26.666666666666686</c:v>
                      </c:pt>
                      <c:pt idx="181">
                        <c:v>-5.1666666666666856</c:v>
                      </c:pt>
                      <c:pt idx="182">
                        <c:v>47.999999999999943</c:v>
                      </c:pt>
                      <c:pt idx="183">
                        <c:v>9.6666666666666288</c:v>
                      </c:pt>
                      <c:pt idx="184">
                        <c:v>-33.166666666666686</c:v>
                      </c:pt>
                      <c:pt idx="185">
                        <c:v>21.833333333333314</c:v>
                      </c:pt>
                      <c:pt idx="186">
                        <c:v>68.833333333333371</c:v>
                      </c:pt>
                      <c:pt idx="187">
                        <c:v>98.333333333333314</c:v>
                      </c:pt>
                      <c:pt idx="188">
                        <c:v>58.499999999999943</c:v>
                      </c:pt>
                      <c:pt idx="189">
                        <c:v>10.666666666666686</c:v>
                      </c:pt>
                      <c:pt idx="190">
                        <c:v>48.666666666666686</c:v>
                      </c:pt>
                      <c:pt idx="191">
                        <c:v>-8.1666666666666288</c:v>
                      </c:pt>
                      <c:pt idx="192">
                        <c:v>32.833333333333314</c:v>
                      </c:pt>
                      <c:pt idx="193">
                        <c:v>34</c:v>
                      </c:pt>
                      <c:pt idx="194">
                        <c:v>22.833333333333371</c:v>
                      </c:pt>
                      <c:pt idx="195">
                        <c:v>32.666666666666686</c:v>
                      </c:pt>
                      <c:pt idx="196">
                        <c:v>22</c:v>
                      </c:pt>
                      <c:pt idx="197">
                        <c:v>40.000000000000057</c:v>
                      </c:pt>
                      <c:pt idx="198">
                        <c:v>30.5</c:v>
                      </c:pt>
                      <c:pt idx="199">
                        <c:v>19.333333333333371</c:v>
                      </c:pt>
                      <c:pt idx="200">
                        <c:v>28.666666666666629</c:v>
                      </c:pt>
                      <c:pt idx="201">
                        <c:v>14.833333333333314</c:v>
                      </c:pt>
                      <c:pt idx="202">
                        <c:v>21.5</c:v>
                      </c:pt>
                      <c:pt idx="203">
                        <c:v>30.666666666666686</c:v>
                      </c:pt>
                      <c:pt idx="204">
                        <c:v>38.5</c:v>
                      </c:pt>
                      <c:pt idx="205">
                        <c:v>32.166666666666629</c:v>
                      </c:pt>
                      <c:pt idx="206">
                        <c:v>32.833333333333258</c:v>
                      </c:pt>
                      <c:pt idx="207">
                        <c:v>47.666666666666629</c:v>
                      </c:pt>
                      <c:pt idx="208">
                        <c:v>55.333333333333314</c:v>
                      </c:pt>
                      <c:pt idx="209">
                        <c:v>27.833333333333314</c:v>
                      </c:pt>
                      <c:pt idx="210">
                        <c:v>60.499999999999943</c:v>
                      </c:pt>
                      <c:pt idx="211">
                        <c:v>1.3333333333333144</c:v>
                      </c:pt>
                      <c:pt idx="212">
                        <c:v>56.333333333333314</c:v>
                      </c:pt>
                      <c:pt idx="213">
                        <c:v>15.333333333333314</c:v>
                      </c:pt>
                      <c:pt idx="214">
                        <c:v>33.666666666666686</c:v>
                      </c:pt>
                      <c:pt idx="215">
                        <c:v>41.666666666666686</c:v>
                      </c:pt>
                      <c:pt idx="216">
                        <c:v>73.5</c:v>
                      </c:pt>
                      <c:pt idx="217">
                        <c:v>122.33333333333331</c:v>
                      </c:pt>
                      <c:pt idx="218">
                        <c:v>39.166666666666686</c:v>
                      </c:pt>
                      <c:pt idx="219">
                        <c:v>4.3333333333333144</c:v>
                      </c:pt>
                      <c:pt idx="220">
                        <c:v>79.166666666666686</c:v>
                      </c:pt>
                      <c:pt idx="221">
                        <c:v>50.833333333333314</c:v>
                      </c:pt>
                      <c:pt idx="222">
                        <c:v>86.833333333333314</c:v>
                      </c:pt>
                      <c:pt idx="223">
                        <c:v>80.5</c:v>
                      </c:pt>
                      <c:pt idx="224">
                        <c:v>61.333333333333371</c:v>
                      </c:pt>
                      <c:pt idx="225">
                        <c:v>18.833333333333314</c:v>
                      </c:pt>
                      <c:pt idx="226">
                        <c:v>42</c:v>
                      </c:pt>
                      <c:pt idx="227">
                        <c:v>14</c:v>
                      </c:pt>
                      <c:pt idx="228">
                        <c:v>47.166666666666686</c:v>
                      </c:pt>
                      <c:pt idx="229">
                        <c:v>12.333333333333314</c:v>
                      </c:pt>
                      <c:pt idx="230">
                        <c:v>84.166666666666686</c:v>
                      </c:pt>
                      <c:pt idx="231">
                        <c:v>47</c:v>
                      </c:pt>
                      <c:pt idx="232">
                        <c:v>38.666666666666686</c:v>
                      </c:pt>
                      <c:pt idx="233">
                        <c:v>21.333333333333314</c:v>
                      </c:pt>
                      <c:pt idx="234">
                        <c:v>78.333333333333314</c:v>
                      </c:pt>
                      <c:pt idx="235">
                        <c:v>76.166666666666686</c:v>
                      </c:pt>
                      <c:pt idx="236">
                        <c:v>84.333333333333371</c:v>
                      </c:pt>
                      <c:pt idx="237">
                        <c:v>71</c:v>
                      </c:pt>
                      <c:pt idx="238">
                        <c:v>76.166666666666686</c:v>
                      </c:pt>
                      <c:pt idx="239">
                        <c:v>57.166666666666686</c:v>
                      </c:pt>
                      <c:pt idx="240">
                        <c:v>63.666666666666629</c:v>
                      </c:pt>
                      <c:pt idx="241">
                        <c:v>59.333333333333314</c:v>
                      </c:pt>
                      <c:pt idx="242">
                        <c:v>108.16666666666663</c:v>
                      </c:pt>
                      <c:pt idx="243">
                        <c:v>98</c:v>
                      </c:pt>
                      <c:pt idx="244">
                        <c:v>83.666666666666629</c:v>
                      </c:pt>
                      <c:pt idx="245">
                        <c:v>61</c:v>
                      </c:pt>
                      <c:pt idx="246">
                        <c:v>51</c:v>
                      </c:pt>
                      <c:pt idx="247">
                        <c:v>105</c:v>
                      </c:pt>
                      <c:pt idx="248">
                        <c:v>83.166666666666629</c:v>
                      </c:pt>
                      <c:pt idx="249">
                        <c:v>120.5</c:v>
                      </c:pt>
                      <c:pt idx="250">
                        <c:v>86.666666666666629</c:v>
                      </c:pt>
                      <c:pt idx="251">
                        <c:v>73.666666666666686</c:v>
                      </c:pt>
                      <c:pt idx="252">
                        <c:v>62.333333333333314</c:v>
                      </c:pt>
                      <c:pt idx="253">
                        <c:v>60.833333333333371</c:v>
                      </c:pt>
                      <c:pt idx="254">
                        <c:v>-1.6666666666666856</c:v>
                      </c:pt>
                      <c:pt idx="255">
                        <c:v>23.666666666666686</c:v>
                      </c:pt>
                      <c:pt idx="256">
                        <c:v>119.83333333333337</c:v>
                      </c:pt>
                      <c:pt idx="257">
                        <c:v>74</c:v>
                      </c:pt>
                      <c:pt idx="258">
                        <c:v>100.16666666666663</c:v>
                      </c:pt>
                      <c:pt idx="259">
                        <c:v>88.333333333333314</c:v>
                      </c:pt>
                      <c:pt idx="260">
                        <c:v>95.5</c:v>
                      </c:pt>
                      <c:pt idx="261">
                        <c:v>84.5</c:v>
                      </c:pt>
                      <c:pt idx="262">
                        <c:v>33.166666666666742</c:v>
                      </c:pt>
                      <c:pt idx="263">
                        <c:v>118.16666666666663</c:v>
                      </c:pt>
                      <c:pt idx="264">
                        <c:v>62.666666666666629</c:v>
                      </c:pt>
                      <c:pt idx="265">
                        <c:v>94.833333333333314</c:v>
                      </c:pt>
                      <c:pt idx="266">
                        <c:v>54.5</c:v>
                      </c:pt>
                      <c:pt idx="267">
                        <c:v>78.333333333333371</c:v>
                      </c:pt>
                      <c:pt idx="268">
                        <c:v>67.166666666666686</c:v>
                      </c:pt>
                      <c:pt idx="269">
                        <c:v>120.49999999999994</c:v>
                      </c:pt>
                      <c:pt idx="270">
                        <c:v>119.16666666666669</c:v>
                      </c:pt>
                      <c:pt idx="271">
                        <c:v>66.333333333333314</c:v>
                      </c:pt>
                      <c:pt idx="272">
                        <c:v>37.499999999999943</c:v>
                      </c:pt>
                      <c:pt idx="273">
                        <c:v>44.833333333333371</c:v>
                      </c:pt>
                      <c:pt idx="274">
                        <c:v>114</c:v>
                      </c:pt>
                      <c:pt idx="275">
                        <c:v>51.166666666666629</c:v>
                      </c:pt>
                      <c:pt idx="276">
                        <c:v>49.166666666666629</c:v>
                      </c:pt>
                      <c:pt idx="277">
                        <c:v>69.666666666666629</c:v>
                      </c:pt>
                      <c:pt idx="278">
                        <c:v>79.166666666666629</c:v>
                      </c:pt>
                      <c:pt idx="279">
                        <c:v>45.333333333333371</c:v>
                      </c:pt>
                      <c:pt idx="280">
                        <c:v>12.333333333333314</c:v>
                      </c:pt>
                      <c:pt idx="281">
                        <c:v>59.5</c:v>
                      </c:pt>
                      <c:pt idx="282">
                        <c:v>47.666666666666686</c:v>
                      </c:pt>
                      <c:pt idx="283">
                        <c:v>56.666666666666686</c:v>
                      </c:pt>
                      <c:pt idx="284">
                        <c:v>121.33333333333331</c:v>
                      </c:pt>
                      <c:pt idx="285">
                        <c:v>143.16666666666669</c:v>
                      </c:pt>
                      <c:pt idx="286">
                        <c:v>46.333333333333314</c:v>
                      </c:pt>
                      <c:pt idx="287">
                        <c:v>31.333333333333314</c:v>
                      </c:pt>
                      <c:pt idx="288">
                        <c:v>57.166666666666686</c:v>
                      </c:pt>
                      <c:pt idx="289">
                        <c:v>43.5</c:v>
                      </c:pt>
                      <c:pt idx="290">
                        <c:v>70.166666666666629</c:v>
                      </c:pt>
                      <c:pt idx="291">
                        <c:v>77.333333333333314</c:v>
                      </c:pt>
                      <c:pt idx="292">
                        <c:v>70.666666666666686</c:v>
                      </c:pt>
                      <c:pt idx="293">
                        <c:v>54.166666666666686</c:v>
                      </c:pt>
                      <c:pt idx="294">
                        <c:v>127.33333333333331</c:v>
                      </c:pt>
                      <c:pt idx="295">
                        <c:v>135.66666666666663</c:v>
                      </c:pt>
                      <c:pt idx="296">
                        <c:v>120.33333333333337</c:v>
                      </c:pt>
                      <c:pt idx="297">
                        <c:v>159.16666666666669</c:v>
                      </c:pt>
                      <c:pt idx="298">
                        <c:v>170.16666666666669</c:v>
                      </c:pt>
                      <c:pt idx="299">
                        <c:v>177.83333333333337</c:v>
                      </c:pt>
                      <c:pt idx="300">
                        <c:v>149.83333333333337</c:v>
                      </c:pt>
                      <c:pt idx="301">
                        <c:v>195.33333333333337</c:v>
                      </c:pt>
                      <c:pt idx="302">
                        <c:v>193.5</c:v>
                      </c:pt>
                      <c:pt idx="303">
                        <c:v>178.66666666666663</c:v>
                      </c:pt>
                      <c:pt idx="304">
                        <c:v>143.5</c:v>
                      </c:pt>
                      <c:pt idx="305">
                        <c:v>188.83333333333337</c:v>
                      </c:pt>
                      <c:pt idx="306">
                        <c:v>182</c:v>
                      </c:pt>
                      <c:pt idx="307">
                        <c:v>269.66666666666669</c:v>
                      </c:pt>
                      <c:pt idx="308">
                        <c:v>176.16666666666663</c:v>
                      </c:pt>
                      <c:pt idx="309">
                        <c:v>235.66666666666669</c:v>
                      </c:pt>
                      <c:pt idx="310">
                        <c:v>201.83333333333337</c:v>
                      </c:pt>
                      <c:pt idx="311">
                        <c:v>244.16666666666663</c:v>
                      </c:pt>
                      <c:pt idx="312">
                        <c:v>275.5</c:v>
                      </c:pt>
                      <c:pt idx="313">
                        <c:v>281.50000000000006</c:v>
                      </c:pt>
                      <c:pt idx="314">
                        <c:v>314.16666666666669</c:v>
                      </c:pt>
                      <c:pt idx="315">
                        <c:v>318</c:v>
                      </c:pt>
                      <c:pt idx="316">
                        <c:v>308</c:v>
                      </c:pt>
                      <c:pt idx="317">
                        <c:v>206.33333333333331</c:v>
                      </c:pt>
                      <c:pt idx="318">
                        <c:v>315.00000000000006</c:v>
                      </c:pt>
                      <c:pt idx="319">
                        <c:v>358</c:v>
                      </c:pt>
                      <c:pt idx="320">
                        <c:v>427.16666666666669</c:v>
                      </c:pt>
                      <c:pt idx="321">
                        <c:v>356.83333333333337</c:v>
                      </c:pt>
                      <c:pt idx="322">
                        <c:v>368.33333333333331</c:v>
                      </c:pt>
                      <c:pt idx="323">
                        <c:v>392.16666666666669</c:v>
                      </c:pt>
                      <c:pt idx="324">
                        <c:v>395.83333333333337</c:v>
                      </c:pt>
                      <c:pt idx="325">
                        <c:v>356</c:v>
                      </c:pt>
                      <c:pt idx="326">
                        <c:v>413.5</c:v>
                      </c:pt>
                      <c:pt idx="327">
                        <c:v>450.33333333333331</c:v>
                      </c:pt>
                      <c:pt idx="328">
                        <c:v>474.5</c:v>
                      </c:pt>
                      <c:pt idx="329">
                        <c:v>409.33333333333337</c:v>
                      </c:pt>
                      <c:pt idx="330">
                        <c:v>358</c:v>
                      </c:pt>
                      <c:pt idx="331">
                        <c:v>342.83333333333331</c:v>
                      </c:pt>
                      <c:pt idx="332">
                        <c:v>377.83333333333331</c:v>
                      </c:pt>
                      <c:pt idx="333">
                        <c:v>366.66666666666674</c:v>
                      </c:pt>
                      <c:pt idx="334">
                        <c:v>400</c:v>
                      </c:pt>
                      <c:pt idx="335">
                        <c:v>493.83333333333331</c:v>
                      </c:pt>
                      <c:pt idx="336">
                        <c:v>450.33333333333337</c:v>
                      </c:pt>
                      <c:pt idx="337">
                        <c:v>393</c:v>
                      </c:pt>
                      <c:pt idx="338">
                        <c:v>367.83333333333331</c:v>
                      </c:pt>
                      <c:pt idx="339">
                        <c:v>342.5</c:v>
                      </c:pt>
                      <c:pt idx="340">
                        <c:v>442.83333333333326</c:v>
                      </c:pt>
                      <c:pt idx="341">
                        <c:v>359.16666666666669</c:v>
                      </c:pt>
                      <c:pt idx="342">
                        <c:v>433.83333333333331</c:v>
                      </c:pt>
                      <c:pt idx="343">
                        <c:v>333.49999999999994</c:v>
                      </c:pt>
                      <c:pt idx="344">
                        <c:v>253.33333333333326</c:v>
                      </c:pt>
                      <c:pt idx="345">
                        <c:v>308.33333333333343</c:v>
                      </c:pt>
                      <c:pt idx="346">
                        <c:v>343.50000000000006</c:v>
                      </c:pt>
                      <c:pt idx="347">
                        <c:v>402.83333333333331</c:v>
                      </c:pt>
                      <c:pt idx="348">
                        <c:v>331.66666666666669</c:v>
                      </c:pt>
                      <c:pt idx="349">
                        <c:v>273.49999999999994</c:v>
                      </c:pt>
                      <c:pt idx="350">
                        <c:v>258.16666666666663</c:v>
                      </c:pt>
                      <c:pt idx="351">
                        <c:v>194.99999999999994</c:v>
                      </c:pt>
                      <c:pt idx="352">
                        <c:v>213.83333333333331</c:v>
                      </c:pt>
                      <c:pt idx="353">
                        <c:v>223.16666666666669</c:v>
                      </c:pt>
                      <c:pt idx="354">
                        <c:v>242.33333333333331</c:v>
                      </c:pt>
                      <c:pt idx="355">
                        <c:v>288</c:v>
                      </c:pt>
                      <c:pt idx="356">
                        <c:v>234</c:v>
                      </c:pt>
                      <c:pt idx="357">
                        <c:v>180.83333333333337</c:v>
                      </c:pt>
                      <c:pt idx="358">
                        <c:v>233.16666666666663</c:v>
                      </c:pt>
                      <c:pt idx="359">
                        <c:v>157.66666666666663</c:v>
                      </c:pt>
                      <c:pt idx="360">
                        <c:v>156.16666666666663</c:v>
                      </c:pt>
                      <c:pt idx="361">
                        <c:v>206</c:v>
                      </c:pt>
                      <c:pt idx="362">
                        <c:v>120.66666666666669</c:v>
                      </c:pt>
                      <c:pt idx="363">
                        <c:v>112</c:v>
                      </c:pt>
                      <c:pt idx="364">
                        <c:v>107.83333333333331</c:v>
                      </c:pt>
                      <c:pt idx="365">
                        <c:v>85.666666666666629</c:v>
                      </c:pt>
                      <c:pt idx="366">
                        <c:v>56.166666666666686</c:v>
                      </c:pt>
                      <c:pt idx="367">
                        <c:v>25.833333333333371</c:v>
                      </c:pt>
                      <c:pt idx="368">
                        <c:v>56.666666666666629</c:v>
                      </c:pt>
                      <c:pt idx="369">
                        <c:v>79.166666666666686</c:v>
                      </c:pt>
                      <c:pt idx="370">
                        <c:v>58.333333333333428</c:v>
                      </c:pt>
                      <c:pt idx="371">
                        <c:v>65.333333333333314</c:v>
                      </c:pt>
                      <c:pt idx="372">
                        <c:v>38.666666666666629</c:v>
                      </c:pt>
                      <c:pt idx="373">
                        <c:v>32.166666666666686</c:v>
                      </c:pt>
                      <c:pt idx="374">
                        <c:v>-48.333333333333371</c:v>
                      </c:pt>
                      <c:pt idx="375">
                        <c:v>33.833333333333371</c:v>
                      </c:pt>
                      <c:pt idx="376">
                        <c:v>31.166666666666686</c:v>
                      </c:pt>
                      <c:pt idx="377">
                        <c:v>39.833333333333314</c:v>
                      </c:pt>
                      <c:pt idx="378">
                        <c:v>-36.166666666666629</c:v>
                      </c:pt>
                      <c:pt idx="379">
                        <c:v>-33.666666666666686</c:v>
                      </c:pt>
                      <c:pt idx="380">
                        <c:v>-78.5</c:v>
                      </c:pt>
                      <c:pt idx="381">
                        <c:v>-44.833333333333371</c:v>
                      </c:pt>
                      <c:pt idx="382">
                        <c:v>12.166666666666686</c:v>
                      </c:pt>
                      <c:pt idx="383">
                        <c:v>7.6666666666665719</c:v>
                      </c:pt>
                      <c:pt idx="384">
                        <c:v>9.1666666666666856</c:v>
                      </c:pt>
                      <c:pt idx="385">
                        <c:v>-10.166666666666686</c:v>
                      </c:pt>
                      <c:pt idx="386">
                        <c:v>-34.166666666666742</c:v>
                      </c:pt>
                      <c:pt idx="387">
                        <c:v>-45.833333333333314</c:v>
                      </c:pt>
                      <c:pt idx="388">
                        <c:v>-54.5</c:v>
                      </c:pt>
                      <c:pt idx="389">
                        <c:v>-12.5</c:v>
                      </c:pt>
                      <c:pt idx="390">
                        <c:v>10.333333333333371</c:v>
                      </c:pt>
                      <c:pt idx="391">
                        <c:v>-19.666666666666742</c:v>
                      </c:pt>
                      <c:pt idx="392">
                        <c:v>-73.833333333333314</c:v>
                      </c:pt>
                      <c:pt idx="393">
                        <c:v>-18.666666666666742</c:v>
                      </c:pt>
                      <c:pt idx="394">
                        <c:v>-22.499999999999943</c:v>
                      </c:pt>
                      <c:pt idx="395">
                        <c:v>-64.166666666666686</c:v>
                      </c:pt>
                      <c:pt idx="396">
                        <c:v>6.8333333333333144</c:v>
                      </c:pt>
                      <c:pt idx="397">
                        <c:v>-5.1666666666666288</c:v>
                      </c:pt>
                      <c:pt idx="398">
                        <c:v>-35</c:v>
                      </c:pt>
                      <c:pt idx="399">
                        <c:v>-5.0000000000000568</c:v>
                      </c:pt>
                      <c:pt idx="400">
                        <c:v>-28.166666666666629</c:v>
                      </c:pt>
                      <c:pt idx="401">
                        <c:v>-36.166666666666686</c:v>
                      </c:pt>
                      <c:pt idx="402">
                        <c:v>-60.166666666666686</c:v>
                      </c:pt>
                      <c:pt idx="403">
                        <c:v>39</c:v>
                      </c:pt>
                      <c:pt idx="404">
                        <c:v>-9.6666666666667425</c:v>
                      </c:pt>
                      <c:pt idx="405">
                        <c:v>0.33333333333337123</c:v>
                      </c:pt>
                      <c:pt idx="406">
                        <c:v>3.6666666666666288</c:v>
                      </c:pt>
                      <c:pt idx="407">
                        <c:v>-36.666666666666686</c:v>
                      </c:pt>
                      <c:pt idx="408">
                        <c:v>-28.666666666666742</c:v>
                      </c:pt>
                      <c:pt idx="409">
                        <c:v>-50</c:v>
                      </c:pt>
                      <c:pt idx="410">
                        <c:v>37.333333333333371</c:v>
                      </c:pt>
                      <c:pt idx="411">
                        <c:v>40.666666666666629</c:v>
                      </c:pt>
                      <c:pt idx="412">
                        <c:v>13.500000000000057</c:v>
                      </c:pt>
                      <c:pt idx="413">
                        <c:v>4.8333333333333712</c:v>
                      </c:pt>
                      <c:pt idx="414">
                        <c:v>5.3333333333333712</c:v>
                      </c:pt>
                      <c:pt idx="415">
                        <c:v>-28.166666666666686</c:v>
                      </c:pt>
                      <c:pt idx="416">
                        <c:v>27.333333333333371</c:v>
                      </c:pt>
                      <c:pt idx="417">
                        <c:v>58</c:v>
                      </c:pt>
                      <c:pt idx="418">
                        <c:v>52</c:v>
                      </c:pt>
                      <c:pt idx="419">
                        <c:v>44.5</c:v>
                      </c:pt>
                      <c:pt idx="420">
                        <c:v>14.666666666666629</c:v>
                      </c:pt>
                      <c:pt idx="421">
                        <c:v>3.8333333333333712</c:v>
                      </c:pt>
                      <c:pt idx="422">
                        <c:v>-17.166666666666686</c:v>
                      </c:pt>
                      <c:pt idx="423">
                        <c:v>-2.1666666666666856</c:v>
                      </c:pt>
                      <c:pt idx="424">
                        <c:v>34.5</c:v>
                      </c:pt>
                      <c:pt idx="425">
                        <c:v>1.3333333333333144</c:v>
                      </c:pt>
                      <c:pt idx="426">
                        <c:v>54.166666666666686</c:v>
                      </c:pt>
                      <c:pt idx="427">
                        <c:v>-6.3333333333333144</c:v>
                      </c:pt>
                      <c:pt idx="428">
                        <c:v>36</c:v>
                      </c:pt>
                      <c:pt idx="429">
                        <c:v>28.5</c:v>
                      </c:pt>
                      <c:pt idx="430">
                        <c:v>-0.33333333333337123</c:v>
                      </c:pt>
                      <c:pt idx="431">
                        <c:v>3.5</c:v>
                      </c:pt>
                      <c:pt idx="432">
                        <c:v>59.666666666666742</c:v>
                      </c:pt>
                      <c:pt idx="433">
                        <c:v>85.166666666666686</c:v>
                      </c:pt>
                      <c:pt idx="434">
                        <c:v>16.999999999999943</c:v>
                      </c:pt>
                      <c:pt idx="435">
                        <c:v>69.666666666666686</c:v>
                      </c:pt>
                      <c:pt idx="436">
                        <c:v>61</c:v>
                      </c:pt>
                      <c:pt idx="437">
                        <c:v>2.3333333333333144</c:v>
                      </c:pt>
                      <c:pt idx="438">
                        <c:v>106.33333333333331</c:v>
                      </c:pt>
                      <c:pt idx="439">
                        <c:v>31.833333333333371</c:v>
                      </c:pt>
                      <c:pt idx="440">
                        <c:v>58.833333333333314</c:v>
                      </c:pt>
                      <c:pt idx="441">
                        <c:v>40.500000000000057</c:v>
                      </c:pt>
                      <c:pt idx="442">
                        <c:v>35.666666666666686</c:v>
                      </c:pt>
                      <c:pt idx="443">
                        <c:v>28.5</c:v>
                      </c:pt>
                      <c:pt idx="444">
                        <c:v>46.333333333333314</c:v>
                      </c:pt>
                      <c:pt idx="445">
                        <c:v>93.999999999999943</c:v>
                      </c:pt>
                      <c:pt idx="446">
                        <c:v>57.666666666666686</c:v>
                      </c:pt>
                      <c:pt idx="447">
                        <c:v>54.166666666666629</c:v>
                      </c:pt>
                      <c:pt idx="448">
                        <c:v>84</c:v>
                      </c:pt>
                      <c:pt idx="449">
                        <c:v>44.666666666666686</c:v>
                      </c:pt>
                      <c:pt idx="450">
                        <c:v>37.499999999999943</c:v>
                      </c:pt>
                      <c:pt idx="451">
                        <c:v>59.666666666666629</c:v>
                      </c:pt>
                      <c:pt idx="452">
                        <c:v>104.5</c:v>
                      </c:pt>
                      <c:pt idx="453">
                        <c:v>61.333333333333314</c:v>
                      </c:pt>
                      <c:pt idx="454">
                        <c:v>110.5</c:v>
                      </c:pt>
                      <c:pt idx="455">
                        <c:v>57.5</c:v>
                      </c:pt>
                      <c:pt idx="456">
                        <c:v>107.5</c:v>
                      </c:pt>
                      <c:pt idx="457">
                        <c:v>71.166666666666686</c:v>
                      </c:pt>
                      <c:pt idx="458">
                        <c:v>75.666666666666686</c:v>
                      </c:pt>
                      <c:pt idx="459">
                        <c:v>66.5</c:v>
                      </c:pt>
                      <c:pt idx="460">
                        <c:v>128.66666666666663</c:v>
                      </c:pt>
                      <c:pt idx="461">
                        <c:v>108.66666666666669</c:v>
                      </c:pt>
                      <c:pt idx="462">
                        <c:v>92.666666666666742</c:v>
                      </c:pt>
                      <c:pt idx="463">
                        <c:v>85.5</c:v>
                      </c:pt>
                      <c:pt idx="464">
                        <c:v>60.500000000000057</c:v>
                      </c:pt>
                      <c:pt idx="465">
                        <c:v>153.16666666666669</c:v>
                      </c:pt>
                      <c:pt idx="466">
                        <c:v>143.16666666666674</c:v>
                      </c:pt>
                      <c:pt idx="467">
                        <c:v>139.33333333333331</c:v>
                      </c:pt>
                      <c:pt idx="468">
                        <c:v>188.66666666666663</c:v>
                      </c:pt>
                      <c:pt idx="469">
                        <c:v>165.5</c:v>
                      </c:pt>
                      <c:pt idx="470">
                        <c:v>156.5</c:v>
                      </c:pt>
                      <c:pt idx="471">
                        <c:v>143.33333333333331</c:v>
                      </c:pt>
                      <c:pt idx="472">
                        <c:v>192.83333333333337</c:v>
                      </c:pt>
                      <c:pt idx="473">
                        <c:v>282.16666666666669</c:v>
                      </c:pt>
                      <c:pt idx="474">
                        <c:v>244.16666666666663</c:v>
                      </c:pt>
                      <c:pt idx="475">
                        <c:v>206.33333333333331</c:v>
                      </c:pt>
                      <c:pt idx="476">
                        <c:v>208.33333333333337</c:v>
                      </c:pt>
                      <c:pt idx="477">
                        <c:v>227.49999999999994</c:v>
                      </c:pt>
                      <c:pt idx="478">
                        <c:v>180.33333333333331</c:v>
                      </c:pt>
                      <c:pt idx="479">
                        <c:v>119.83333333333331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AEF-4F67-A104-1E9A78A274A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Toplam!$G$1</c15:sqref>
                        </c15:formulaRef>
                      </c:ext>
                    </c:extLst>
                    <c:strCache>
                      <c:ptCount val="1"/>
                      <c:pt idx="0">
                        <c:v>Fazla ölüm 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Toplam!$G$2:$G$481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-11.880952380952376</c:v>
                      </c:pt>
                      <c:pt idx="7">
                        <c:v>-7.5238095238095184</c:v>
                      </c:pt>
                      <c:pt idx="8">
                        <c:v>-3.999999999999992</c:v>
                      </c:pt>
                      <c:pt idx="9">
                        <c:v>-3.9523809523809388</c:v>
                      </c:pt>
                      <c:pt idx="10">
                        <c:v>-3.1190476190476084</c:v>
                      </c:pt>
                      <c:pt idx="11">
                        <c:v>-3.809523809523804</c:v>
                      </c:pt>
                      <c:pt idx="12">
                        <c:v>-2.6666666666666532</c:v>
                      </c:pt>
                      <c:pt idx="13">
                        <c:v>6.380952380952392</c:v>
                      </c:pt>
                      <c:pt idx="14">
                        <c:v>8.4047619047619104</c:v>
                      </c:pt>
                      <c:pt idx="15">
                        <c:v>14.73809523809525</c:v>
                      </c:pt>
                      <c:pt idx="16">
                        <c:v>11.976190476190482</c:v>
                      </c:pt>
                      <c:pt idx="17">
                        <c:v>6.380952380952384</c:v>
                      </c:pt>
                      <c:pt idx="18">
                        <c:v>8.7142857142857135</c:v>
                      </c:pt>
                      <c:pt idx="19">
                        <c:v>14.33333333333333</c:v>
                      </c:pt>
                      <c:pt idx="20">
                        <c:v>12.785714285714286</c:v>
                      </c:pt>
                      <c:pt idx="21">
                        <c:v>7.4523809523809552</c:v>
                      </c:pt>
                      <c:pt idx="22">
                        <c:v>5.2380952380952328</c:v>
                      </c:pt>
                      <c:pt idx="23">
                        <c:v>1.8333333333333226</c:v>
                      </c:pt>
                      <c:pt idx="24">
                        <c:v>3.8333333333333224</c:v>
                      </c:pt>
                      <c:pt idx="25">
                        <c:v>1.1904761904761878</c:v>
                      </c:pt>
                      <c:pt idx="26">
                        <c:v>-2.595238095238098</c:v>
                      </c:pt>
                      <c:pt idx="27">
                        <c:v>0.97619047619046539</c:v>
                      </c:pt>
                      <c:pt idx="28">
                        <c:v>4.5238095238095104</c:v>
                      </c:pt>
                      <c:pt idx="29">
                        <c:v>-1.4285714285714366</c:v>
                      </c:pt>
                      <c:pt idx="30">
                        <c:v>0.547619047619053</c:v>
                      </c:pt>
                      <c:pt idx="31">
                        <c:v>-0.7142857142857143</c:v>
                      </c:pt>
                      <c:pt idx="32">
                        <c:v>0.5238095238095184</c:v>
                      </c:pt>
                      <c:pt idx="33">
                        <c:v>3.1904761904761796</c:v>
                      </c:pt>
                      <c:pt idx="34">
                        <c:v>-11.142857142857151</c:v>
                      </c:pt>
                      <c:pt idx="35">
                        <c:v>-8.8571428571428577</c:v>
                      </c:pt>
                      <c:pt idx="36">
                        <c:v>-5.809523809523812</c:v>
                      </c:pt>
                      <c:pt idx="37">
                        <c:v>-5.6190476190476248</c:v>
                      </c:pt>
                      <c:pt idx="38">
                        <c:v>-7.0714285714285792</c:v>
                      </c:pt>
                      <c:pt idx="39">
                        <c:v>-10.904761904761918</c:v>
                      </c:pt>
                      <c:pt idx="40">
                        <c:v>-9.4047619047619104</c:v>
                      </c:pt>
                      <c:pt idx="41">
                        <c:v>-0.11904761904761633</c:v>
                      </c:pt>
                      <c:pt idx="42">
                        <c:v>-1.6904761904761958</c:v>
                      </c:pt>
                      <c:pt idx="43">
                        <c:v>1.3333333333333306</c:v>
                      </c:pt>
                      <c:pt idx="44">
                        <c:v>1.7857142857142694</c:v>
                      </c:pt>
                      <c:pt idx="45">
                        <c:v>3.1190476190476084</c:v>
                      </c:pt>
                      <c:pt idx="46">
                        <c:v>4.7619047619047592</c:v>
                      </c:pt>
                      <c:pt idx="47">
                        <c:v>0.9285714285714205</c:v>
                      </c:pt>
                      <c:pt idx="48">
                        <c:v>0.952380952380947</c:v>
                      </c:pt>
                      <c:pt idx="49">
                        <c:v>2.3809523809523676</c:v>
                      </c:pt>
                      <c:pt idx="50">
                        <c:v>-2.6666666666666856</c:v>
                      </c:pt>
                      <c:pt idx="51">
                        <c:v>-3.4047619047619184</c:v>
                      </c:pt>
                      <c:pt idx="52">
                        <c:v>-11.119047619047633</c:v>
                      </c:pt>
                      <c:pt idx="53">
                        <c:v>-9.4761904761904905</c:v>
                      </c:pt>
                      <c:pt idx="54">
                        <c:v>-9.3333333333333464</c:v>
                      </c:pt>
                      <c:pt idx="55">
                        <c:v>-11.119047619047633</c:v>
                      </c:pt>
                      <c:pt idx="56">
                        <c:v>-14.690476190476188</c:v>
                      </c:pt>
                      <c:pt idx="57">
                        <c:v>-6.8571428571428568</c:v>
                      </c:pt>
                      <c:pt idx="58">
                        <c:v>-3.3809523809523676</c:v>
                      </c:pt>
                      <c:pt idx="59">
                        <c:v>1.7142857142857224</c:v>
                      </c:pt>
                      <c:pt idx="60">
                        <c:v>4.0476190476190528</c:v>
                      </c:pt>
                      <c:pt idx="61">
                        <c:v>1.285714285714302</c:v>
                      </c:pt>
                      <c:pt idx="62">
                        <c:v>5.1190476190476328</c:v>
                      </c:pt>
                      <c:pt idx="63">
                        <c:v>6.0714285714285792</c:v>
                      </c:pt>
                      <c:pt idx="64">
                        <c:v>-4.1904761904761711</c:v>
                      </c:pt>
                      <c:pt idx="65">
                        <c:v>-8.5714285714285641</c:v>
                      </c:pt>
                      <c:pt idx="66">
                        <c:v>-6.6904761904761711</c:v>
                      </c:pt>
                      <c:pt idx="67">
                        <c:v>-10.833333333333306</c:v>
                      </c:pt>
                      <c:pt idx="68">
                        <c:v>-10.595238095238082</c:v>
                      </c:pt>
                      <c:pt idx="69">
                        <c:v>-9.3333333333333233</c:v>
                      </c:pt>
                      <c:pt idx="70">
                        <c:v>-10.095238095238082</c:v>
                      </c:pt>
                      <c:pt idx="71">
                        <c:v>2.2619047619047756</c:v>
                      </c:pt>
                      <c:pt idx="72">
                        <c:v>3.5238095238095428</c:v>
                      </c:pt>
                      <c:pt idx="73">
                        <c:v>6.5714285714285881</c:v>
                      </c:pt>
                      <c:pt idx="74">
                        <c:v>19.976190476190482</c:v>
                      </c:pt>
                      <c:pt idx="75">
                        <c:v>19.333333333333346</c:v>
                      </c:pt>
                      <c:pt idx="76">
                        <c:v>25.261904761904777</c:v>
                      </c:pt>
                      <c:pt idx="77">
                        <c:v>31.785714285714295</c:v>
                      </c:pt>
                      <c:pt idx="78">
                        <c:v>40.80952380952381</c:v>
                      </c:pt>
                      <c:pt idx="79">
                        <c:v>48.499999999999993</c:v>
                      </c:pt>
                      <c:pt idx="80">
                        <c:v>55.714285714285701</c:v>
                      </c:pt>
                      <c:pt idx="81">
                        <c:v>57.333333333333321</c:v>
                      </c:pt>
                      <c:pt idx="82">
                        <c:v>60.904761904761891</c:v>
                      </c:pt>
                      <c:pt idx="83">
                        <c:v>57.119047619047606</c:v>
                      </c:pt>
                      <c:pt idx="84">
                        <c:v>57.428571428571423</c:v>
                      </c:pt>
                      <c:pt idx="85">
                        <c:v>53.452380952380949</c:v>
                      </c:pt>
                      <c:pt idx="86">
                        <c:v>62.095238095238095</c:v>
                      </c:pt>
                      <c:pt idx="87">
                        <c:v>66.714285714285708</c:v>
                      </c:pt>
                      <c:pt idx="88">
                        <c:v>76.595238095238088</c:v>
                      </c:pt>
                      <c:pt idx="89">
                        <c:v>92.285714285714263</c:v>
                      </c:pt>
                      <c:pt idx="90">
                        <c:v>105.30952380952378</c:v>
                      </c:pt>
                      <c:pt idx="91">
                        <c:v>114.73809523809521</c:v>
                      </c:pt>
                      <c:pt idx="92">
                        <c:v>120.59523809523807</c:v>
                      </c:pt>
                      <c:pt idx="93">
                        <c:v>123.64285714285714</c:v>
                      </c:pt>
                      <c:pt idx="94">
                        <c:v>135.0952380952381</c:v>
                      </c:pt>
                      <c:pt idx="95">
                        <c:v>132.42857142857147</c:v>
                      </c:pt>
                      <c:pt idx="96">
                        <c:v>140.33333333333334</c:v>
                      </c:pt>
                      <c:pt idx="97">
                        <c:v>137.61904761904765</c:v>
                      </c:pt>
                      <c:pt idx="98">
                        <c:v>138.23809523809527</c:v>
                      </c:pt>
                      <c:pt idx="99">
                        <c:v>142.07142857142861</c:v>
                      </c:pt>
                      <c:pt idx="100">
                        <c:v>146.66666666666669</c:v>
                      </c:pt>
                      <c:pt idx="101">
                        <c:v>135.23809523809524</c:v>
                      </c:pt>
                      <c:pt idx="102">
                        <c:v>142.38095238095241</c:v>
                      </c:pt>
                      <c:pt idx="103">
                        <c:v>135.11904761904765</c:v>
                      </c:pt>
                      <c:pt idx="104">
                        <c:v>140.64285714285714</c:v>
                      </c:pt>
                      <c:pt idx="105">
                        <c:v>142.26190476190473</c:v>
                      </c:pt>
                      <c:pt idx="106">
                        <c:v>136.92857142857142</c:v>
                      </c:pt>
                      <c:pt idx="107">
                        <c:v>128.11904761904762</c:v>
                      </c:pt>
                      <c:pt idx="108">
                        <c:v>134.19047619047618</c:v>
                      </c:pt>
                      <c:pt idx="109">
                        <c:v>126.90476190476193</c:v>
                      </c:pt>
                      <c:pt idx="110">
                        <c:v>124.30952380952378</c:v>
                      </c:pt>
                      <c:pt idx="111">
                        <c:v>119.09523809523809</c:v>
                      </c:pt>
                      <c:pt idx="112">
                        <c:v>112.0952380952381</c:v>
                      </c:pt>
                      <c:pt idx="113">
                        <c:v>113.33333333333336</c:v>
                      </c:pt>
                      <c:pt idx="114">
                        <c:v>110.21428571428574</c:v>
                      </c:pt>
                      <c:pt idx="115">
                        <c:v>98.928571428571431</c:v>
                      </c:pt>
                      <c:pt idx="116">
                        <c:v>94.404761904761926</c:v>
                      </c:pt>
                      <c:pt idx="117">
                        <c:v>87.333333333333329</c:v>
                      </c:pt>
                      <c:pt idx="118">
                        <c:v>82.523809523809533</c:v>
                      </c:pt>
                      <c:pt idx="119">
                        <c:v>80.047619047619051</c:v>
                      </c:pt>
                      <c:pt idx="120">
                        <c:v>78.547619047619037</c:v>
                      </c:pt>
                      <c:pt idx="121">
                        <c:v>72.523809523809518</c:v>
                      </c:pt>
                      <c:pt idx="122">
                        <c:v>68.047619047619037</c:v>
                      </c:pt>
                      <c:pt idx="123">
                        <c:v>62.857142857142847</c:v>
                      </c:pt>
                      <c:pt idx="124">
                        <c:v>62.523809523809518</c:v>
                      </c:pt>
                      <c:pt idx="125">
                        <c:v>57.476190476190474</c:v>
                      </c:pt>
                      <c:pt idx="126">
                        <c:v>53.047619047619044</c:v>
                      </c:pt>
                      <c:pt idx="127">
                        <c:v>51.857142857142854</c:v>
                      </c:pt>
                      <c:pt idx="128">
                        <c:v>48.5</c:v>
                      </c:pt>
                      <c:pt idx="129">
                        <c:v>50.714285714285722</c:v>
                      </c:pt>
                      <c:pt idx="130">
                        <c:v>56.452380952380956</c:v>
                      </c:pt>
                      <c:pt idx="131">
                        <c:v>54.571428571428569</c:v>
                      </c:pt>
                      <c:pt idx="132">
                        <c:v>58.476190476190474</c:v>
                      </c:pt>
                      <c:pt idx="133">
                        <c:v>55.499999999999993</c:v>
                      </c:pt>
                      <c:pt idx="134">
                        <c:v>42.476190476190474</c:v>
                      </c:pt>
                      <c:pt idx="135">
                        <c:v>41.285714285714292</c:v>
                      </c:pt>
                      <c:pt idx="136">
                        <c:v>36.714285714285715</c:v>
                      </c:pt>
                      <c:pt idx="137">
                        <c:v>28.476190476190482</c:v>
                      </c:pt>
                      <c:pt idx="138">
                        <c:v>25.833333333333346</c:v>
                      </c:pt>
                      <c:pt idx="139">
                        <c:v>18.166666666666679</c:v>
                      </c:pt>
                      <c:pt idx="140">
                        <c:v>14.047619047619062</c:v>
                      </c:pt>
                      <c:pt idx="141">
                        <c:v>16.833333333333346</c:v>
                      </c:pt>
                      <c:pt idx="142">
                        <c:v>19.952380952380963</c:v>
                      </c:pt>
                      <c:pt idx="143">
                        <c:v>16.38095238095239</c:v>
                      </c:pt>
                      <c:pt idx="144">
                        <c:v>8.1428571428571512</c:v>
                      </c:pt>
                      <c:pt idx="145">
                        <c:v>-0.19047619047619588</c:v>
                      </c:pt>
                      <c:pt idx="146">
                        <c:v>-1.547619047619045</c:v>
                      </c:pt>
                      <c:pt idx="147">
                        <c:v>-0.5000000000000081</c:v>
                      </c:pt>
                      <c:pt idx="148">
                        <c:v>-4.2142857142857304</c:v>
                      </c:pt>
                      <c:pt idx="149">
                        <c:v>-12.333333333333346</c:v>
                      </c:pt>
                      <c:pt idx="150">
                        <c:v>-5.7857142857142936</c:v>
                      </c:pt>
                      <c:pt idx="151">
                        <c:v>-4.7857142857142936</c:v>
                      </c:pt>
                      <c:pt idx="152">
                        <c:v>2.3333333333333388</c:v>
                      </c:pt>
                      <c:pt idx="153">
                        <c:v>6.7380952380952328</c:v>
                      </c:pt>
                      <c:pt idx="154">
                        <c:v>10.142857142857142</c:v>
                      </c:pt>
                      <c:pt idx="155">
                        <c:v>12.380952380952383</c:v>
                      </c:pt>
                      <c:pt idx="156">
                        <c:v>15.619047619047624</c:v>
                      </c:pt>
                      <c:pt idx="157">
                        <c:v>14.380952380952392</c:v>
                      </c:pt>
                      <c:pt idx="158">
                        <c:v>21.21428571428573</c:v>
                      </c:pt>
                      <c:pt idx="159">
                        <c:v>23.809523809523821</c:v>
                      </c:pt>
                      <c:pt idx="160">
                        <c:v>18.190476190476211</c:v>
                      </c:pt>
                      <c:pt idx="161">
                        <c:v>21.904761904761926</c:v>
                      </c:pt>
                      <c:pt idx="162">
                        <c:v>24.190476190476222</c:v>
                      </c:pt>
                      <c:pt idx="163">
                        <c:v>23.857142857142883</c:v>
                      </c:pt>
                      <c:pt idx="164">
                        <c:v>22.023809523809543</c:v>
                      </c:pt>
                      <c:pt idx="165">
                        <c:v>22.285714285714295</c:v>
                      </c:pt>
                      <c:pt idx="166">
                        <c:v>20.190476190476204</c:v>
                      </c:pt>
                      <c:pt idx="167">
                        <c:v>21.428571428571438</c:v>
                      </c:pt>
                      <c:pt idx="168">
                        <c:v>20.38095238095239</c:v>
                      </c:pt>
                      <c:pt idx="169">
                        <c:v>16.166666666666679</c:v>
                      </c:pt>
                      <c:pt idx="170">
                        <c:v>21.047619047619062</c:v>
                      </c:pt>
                      <c:pt idx="171">
                        <c:v>26.404761904761919</c:v>
                      </c:pt>
                      <c:pt idx="172">
                        <c:v>23.428571428571445</c:v>
                      </c:pt>
                      <c:pt idx="173">
                        <c:v>23.71428571428573</c:v>
                      </c:pt>
                      <c:pt idx="174">
                        <c:v>20.571428571428587</c:v>
                      </c:pt>
                      <c:pt idx="175">
                        <c:v>15.071428571428587</c:v>
                      </c:pt>
                      <c:pt idx="176">
                        <c:v>21.190476190476204</c:v>
                      </c:pt>
                      <c:pt idx="177">
                        <c:v>21.166666666666679</c:v>
                      </c:pt>
                      <c:pt idx="178">
                        <c:v>13.47619047619049</c:v>
                      </c:pt>
                      <c:pt idx="179">
                        <c:v>11.309523809523828</c:v>
                      </c:pt>
                      <c:pt idx="180">
                        <c:v>2.5238095238095348</c:v>
                      </c:pt>
                      <c:pt idx="181">
                        <c:v>0.8333333333333387</c:v>
                      </c:pt>
                      <c:pt idx="182">
                        <c:v>8.8333333333333304</c:v>
                      </c:pt>
                      <c:pt idx="183">
                        <c:v>3.9761904761904652</c:v>
                      </c:pt>
                      <c:pt idx="184">
                        <c:v>-3.4047619047619184</c:v>
                      </c:pt>
                      <c:pt idx="185">
                        <c:v>2.7380952380952164</c:v>
                      </c:pt>
                      <c:pt idx="186">
                        <c:v>11.904761904761886</c:v>
                      </c:pt>
                      <c:pt idx="187">
                        <c:v>29.761904761904741</c:v>
                      </c:pt>
                      <c:pt idx="188">
                        <c:v>38.857142857142833</c:v>
                      </c:pt>
                      <c:pt idx="189">
                        <c:v>33.523809523809511</c:v>
                      </c:pt>
                      <c:pt idx="190">
                        <c:v>39.095238095238088</c:v>
                      </c:pt>
                      <c:pt idx="191">
                        <c:v>42.666666666666671</c:v>
                      </c:pt>
                      <c:pt idx="192">
                        <c:v>44.238095238095241</c:v>
                      </c:pt>
                      <c:pt idx="193">
                        <c:v>39.261904761904759</c:v>
                      </c:pt>
                      <c:pt idx="194">
                        <c:v>28.476190476190482</c:v>
                      </c:pt>
                      <c:pt idx="195">
                        <c:v>24.785714285714302</c:v>
                      </c:pt>
                      <c:pt idx="196">
                        <c:v>26.404761904761919</c:v>
                      </c:pt>
                      <c:pt idx="197">
                        <c:v>25.166666666666686</c:v>
                      </c:pt>
                      <c:pt idx="198">
                        <c:v>30.690476190476204</c:v>
                      </c:pt>
                      <c:pt idx="199">
                        <c:v>28.761904761904784</c:v>
                      </c:pt>
                      <c:pt idx="200">
                        <c:v>28.000000000000018</c:v>
                      </c:pt>
                      <c:pt idx="201">
                        <c:v>26.857142857142865</c:v>
                      </c:pt>
                      <c:pt idx="202">
                        <c:v>25.261904761904766</c:v>
                      </c:pt>
                      <c:pt idx="203">
                        <c:v>26.500000000000007</c:v>
                      </c:pt>
                      <c:pt idx="204">
                        <c:v>26.285714285714285</c:v>
                      </c:pt>
                      <c:pt idx="205">
                        <c:v>26.523809523809518</c:v>
                      </c:pt>
                      <c:pt idx="206">
                        <c:v>28.452380952380931</c:v>
                      </c:pt>
                      <c:pt idx="207">
                        <c:v>31.166666666666647</c:v>
                      </c:pt>
                      <c:pt idx="208">
                        <c:v>36.952380952380928</c:v>
                      </c:pt>
                      <c:pt idx="209">
                        <c:v>37.857142857142833</c:v>
                      </c:pt>
                      <c:pt idx="210">
                        <c:v>42.119047619047585</c:v>
                      </c:pt>
                      <c:pt idx="211">
                        <c:v>36.809523809523775</c:v>
                      </c:pt>
                      <c:pt idx="212">
                        <c:v>40.261904761904724</c:v>
                      </c:pt>
                      <c:pt idx="213">
                        <c:v>37.761904761904738</c:v>
                      </c:pt>
                      <c:pt idx="214">
                        <c:v>35.761904761904745</c:v>
                      </c:pt>
                      <c:pt idx="215">
                        <c:v>33.809523809523796</c:v>
                      </c:pt>
                      <c:pt idx="216">
                        <c:v>40.333333333333321</c:v>
                      </c:pt>
                      <c:pt idx="217">
                        <c:v>49.166666666666664</c:v>
                      </c:pt>
                      <c:pt idx="218">
                        <c:v>54.571428571428569</c:v>
                      </c:pt>
                      <c:pt idx="219">
                        <c:v>47.142857142857146</c:v>
                      </c:pt>
                      <c:pt idx="220">
                        <c:v>56.261904761904766</c:v>
                      </c:pt>
                      <c:pt idx="221">
                        <c:v>58.714285714285715</c:v>
                      </c:pt>
                      <c:pt idx="222">
                        <c:v>65.166666666666657</c:v>
                      </c:pt>
                      <c:pt idx="223">
                        <c:v>66.166666666666657</c:v>
                      </c:pt>
                      <c:pt idx="224">
                        <c:v>57.452380952380956</c:v>
                      </c:pt>
                      <c:pt idx="225">
                        <c:v>54.547619047619044</c:v>
                      </c:pt>
                      <c:pt idx="226">
                        <c:v>59.928571428571431</c:v>
                      </c:pt>
                      <c:pt idx="227">
                        <c:v>50.619047619047613</c:v>
                      </c:pt>
                      <c:pt idx="228">
                        <c:v>50.095238095238095</c:v>
                      </c:pt>
                      <c:pt idx="229">
                        <c:v>39.452380952380956</c:v>
                      </c:pt>
                      <c:pt idx="230">
                        <c:v>39.976190476190482</c:v>
                      </c:pt>
                      <c:pt idx="231">
                        <c:v>37.928571428571431</c:v>
                      </c:pt>
                      <c:pt idx="232">
                        <c:v>40.761904761904766</c:v>
                      </c:pt>
                      <c:pt idx="233">
                        <c:v>37.80952380952381</c:v>
                      </c:pt>
                      <c:pt idx="234">
                        <c:v>47</c:v>
                      </c:pt>
                      <c:pt idx="235">
                        <c:v>51.142857142857146</c:v>
                      </c:pt>
                      <c:pt idx="236">
                        <c:v>61.428571428571438</c:v>
                      </c:pt>
                      <c:pt idx="237">
                        <c:v>59.547619047619051</c:v>
                      </c:pt>
                      <c:pt idx="238">
                        <c:v>63.714285714285722</c:v>
                      </c:pt>
                      <c:pt idx="239">
                        <c:v>66.357142857142861</c:v>
                      </c:pt>
                      <c:pt idx="240">
                        <c:v>72.404761904761912</c:v>
                      </c:pt>
                      <c:pt idx="241">
                        <c:v>69.69047619047619</c:v>
                      </c:pt>
                      <c:pt idx="242">
                        <c:v>74.261904761904745</c:v>
                      </c:pt>
                      <c:pt idx="243">
                        <c:v>76.214285714285708</c:v>
                      </c:pt>
                      <c:pt idx="244">
                        <c:v>78.023809523809504</c:v>
                      </c:pt>
                      <c:pt idx="245">
                        <c:v>75.857142857142847</c:v>
                      </c:pt>
                      <c:pt idx="246">
                        <c:v>74.976190476190467</c:v>
                      </c:pt>
                      <c:pt idx="247">
                        <c:v>80.880952380952365</c:v>
                      </c:pt>
                      <c:pt idx="248">
                        <c:v>84.285714285714263</c:v>
                      </c:pt>
                      <c:pt idx="249">
                        <c:v>86.047619047619037</c:v>
                      </c:pt>
                      <c:pt idx="250">
                        <c:v>84.428571428571416</c:v>
                      </c:pt>
                      <c:pt idx="251">
                        <c:v>83</c:v>
                      </c:pt>
                      <c:pt idx="252">
                        <c:v>83.190476190476176</c:v>
                      </c:pt>
                      <c:pt idx="253">
                        <c:v>84.595238095238088</c:v>
                      </c:pt>
                      <c:pt idx="254">
                        <c:v>69.357142857142847</c:v>
                      </c:pt>
                      <c:pt idx="255">
                        <c:v>60.857142857142854</c:v>
                      </c:pt>
                      <c:pt idx="256">
                        <c:v>60.761904761904766</c:v>
                      </c:pt>
                      <c:pt idx="257">
                        <c:v>58.952380952380963</c:v>
                      </c:pt>
                      <c:pt idx="258">
                        <c:v>62.738095238095241</c:v>
                      </c:pt>
                      <c:pt idx="259">
                        <c:v>66.452380952380949</c:v>
                      </c:pt>
                      <c:pt idx="260">
                        <c:v>71.404761904761898</c:v>
                      </c:pt>
                      <c:pt idx="261">
                        <c:v>83.714285714285708</c:v>
                      </c:pt>
                      <c:pt idx="262">
                        <c:v>85.071428571428569</c:v>
                      </c:pt>
                      <c:pt idx="263">
                        <c:v>84.833333333333329</c:v>
                      </c:pt>
                      <c:pt idx="264">
                        <c:v>83.214285714285694</c:v>
                      </c:pt>
                      <c:pt idx="265">
                        <c:v>82.452380952380949</c:v>
                      </c:pt>
                      <c:pt idx="266">
                        <c:v>77.619047619047606</c:v>
                      </c:pt>
                      <c:pt idx="267">
                        <c:v>75.166666666666671</c:v>
                      </c:pt>
                      <c:pt idx="268">
                        <c:v>72.69047619047619</c:v>
                      </c:pt>
                      <c:pt idx="269">
                        <c:v>85.166666666666643</c:v>
                      </c:pt>
                      <c:pt idx="270">
                        <c:v>85.30952380952381</c:v>
                      </c:pt>
                      <c:pt idx="271">
                        <c:v>85.833333333333329</c:v>
                      </c:pt>
                      <c:pt idx="272">
                        <c:v>77.642857142857139</c:v>
                      </c:pt>
                      <c:pt idx="273">
                        <c:v>76.261904761904745</c:v>
                      </c:pt>
                      <c:pt idx="274">
                        <c:v>81.357142857142861</c:v>
                      </c:pt>
                      <c:pt idx="275">
                        <c:v>79.071428571428555</c:v>
                      </c:pt>
                      <c:pt idx="276">
                        <c:v>68.880952380952365</c:v>
                      </c:pt>
                      <c:pt idx="277">
                        <c:v>61.809523809523789</c:v>
                      </c:pt>
                      <c:pt idx="278">
                        <c:v>63.642857142857117</c:v>
                      </c:pt>
                      <c:pt idx="279">
                        <c:v>64.761904761904745</c:v>
                      </c:pt>
                      <c:pt idx="280">
                        <c:v>60.119047619047599</c:v>
                      </c:pt>
                      <c:pt idx="281">
                        <c:v>52.333333333333314</c:v>
                      </c:pt>
                      <c:pt idx="282">
                        <c:v>51.833333333333321</c:v>
                      </c:pt>
                      <c:pt idx="283">
                        <c:v>52.904761904761905</c:v>
                      </c:pt>
                      <c:pt idx="284">
                        <c:v>60.285714285714285</c:v>
                      </c:pt>
                      <c:pt idx="285">
                        <c:v>69.428571428571431</c:v>
                      </c:pt>
                      <c:pt idx="286">
                        <c:v>69.571428571428569</c:v>
                      </c:pt>
                      <c:pt idx="287">
                        <c:v>72.285714285714292</c:v>
                      </c:pt>
                      <c:pt idx="288">
                        <c:v>71.952380952380949</c:v>
                      </c:pt>
                      <c:pt idx="289">
                        <c:v>71.357142857142861</c:v>
                      </c:pt>
                      <c:pt idx="290">
                        <c:v>73.285714285714292</c:v>
                      </c:pt>
                      <c:pt idx="291">
                        <c:v>66.999999999999986</c:v>
                      </c:pt>
                      <c:pt idx="292">
                        <c:v>56.642857142857132</c:v>
                      </c:pt>
                      <c:pt idx="293">
                        <c:v>57.761904761904759</c:v>
                      </c:pt>
                      <c:pt idx="294">
                        <c:v>71.476190476190467</c:v>
                      </c:pt>
                      <c:pt idx="295">
                        <c:v>82.690476190476176</c:v>
                      </c:pt>
                      <c:pt idx="296">
                        <c:v>93.666666666666657</c:v>
                      </c:pt>
                      <c:pt idx="297">
                        <c:v>106.38095238095239</c:v>
                      </c:pt>
                      <c:pt idx="298">
                        <c:v>119.64285714285714</c:v>
                      </c:pt>
                      <c:pt idx="299">
                        <c:v>134.95238095238099</c:v>
                      </c:pt>
                      <c:pt idx="300">
                        <c:v>148.61904761904765</c:v>
                      </c:pt>
                      <c:pt idx="301">
                        <c:v>158.33333333333334</c:v>
                      </c:pt>
                      <c:pt idx="302">
                        <c:v>166.59523809523813</c:v>
                      </c:pt>
                      <c:pt idx="303">
                        <c:v>174.92857142857142</c:v>
                      </c:pt>
                      <c:pt idx="304">
                        <c:v>172.6904761904762</c:v>
                      </c:pt>
                      <c:pt idx="305">
                        <c:v>175.35714285714286</c:v>
                      </c:pt>
                      <c:pt idx="306">
                        <c:v>175.95238095238096</c:v>
                      </c:pt>
                      <c:pt idx="307">
                        <c:v>193.07142857142861</c:v>
                      </c:pt>
                      <c:pt idx="308">
                        <c:v>190.33333333333334</c:v>
                      </c:pt>
                      <c:pt idx="309">
                        <c:v>196.35714285714289</c:v>
                      </c:pt>
                      <c:pt idx="310">
                        <c:v>199.66666666666666</c:v>
                      </c:pt>
                      <c:pt idx="311">
                        <c:v>214.04761904761901</c:v>
                      </c:pt>
                      <c:pt idx="312">
                        <c:v>226.42857142857142</c:v>
                      </c:pt>
                      <c:pt idx="313">
                        <c:v>240.64285714285714</c:v>
                      </c:pt>
                      <c:pt idx="314">
                        <c:v>247.00000000000003</c:v>
                      </c:pt>
                      <c:pt idx="315">
                        <c:v>267.26190476190476</c:v>
                      </c:pt>
                      <c:pt idx="316">
                        <c:v>277.59523809523813</c:v>
                      </c:pt>
                      <c:pt idx="317">
                        <c:v>278.23809523809524</c:v>
                      </c:pt>
                      <c:pt idx="318">
                        <c:v>288.35714285714283</c:v>
                      </c:pt>
                      <c:pt idx="319">
                        <c:v>300.14285714285717</c:v>
                      </c:pt>
                      <c:pt idx="320">
                        <c:v>320.95238095238091</c:v>
                      </c:pt>
                      <c:pt idx="321">
                        <c:v>327.04761904761909</c:v>
                      </c:pt>
                      <c:pt idx="322">
                        <c:v>334.2380952380953</c:v>
                      </c:pt>
                      <c:pt idx="323">
                        <c:v>346.26190476190476</c:v>
                      </c:pt>
                      <c:pt idx="324">
                        <c:v>373.33333333333337</c:v>
                      </c:pt>
                      <c:pt idx="325">
                        <c:v>379.1904761904762</c:v>
                      </c:pt>
                      <c:pt idx="326">
                        <c:v>387.11904761904765</c:v>
                      </c:pt>
                      <c:pt idx="327">
                        <c:v>390.4285714285715</c:v>
                      </c:pt>
                      <c:pt idx="328">
                        <c:v>407.2380952380953</c:v>
                      </c:pt>
                      <c:pt idx="329">
                        <c:v>413.09523809523807</c:v>
                      </c:pt>
                      <c:pt idx="330">
                        <c:v>408.21428571428578</c:v>
                      </c:pt>
                      <c:pt idx="331">
                        <c:v>400.64285714285717</c:v>
                      </c:pt>
                      <c:pt idx="332">
                        <c:v>403.76190476190476</c:v>
                      </c:pt>
                      <c:pt idx="333">
                        <c:v>397.07142857142856</c:v>
                      </c:pt>
                      <c:pt idx="334">
                        <c:v>389.88095238095241</c:v>
                      </c:pt>
                      <c:pt idx="335">
                        <c:v>392.64285714285722</c:v>
                      </c:pt>
                      <c:pt idx="336">
                        <c:v>398.5</c:v>
                      </c:pt>
                      <c:pt idx="337">
                        <c:v>403.5</c:v>
                      </c:pt>
                      <c:pt idx="338">
                        <c:v>407.07142857142856</c:v>
                      </c:pt>
                      <c:pt idx="339">
                        <c:v>402.02380952380958</c:v>
                      </c:pt>
                      <c:pt idx="340">
                        <c:v>412.90476190476187</c:v>
                      </c:pt>
                      <c:pt idx="341">
                        <c:v>407.0714285714285</c:v>
                      </c:pt>
                      <c:pt idx="342">
                        <c:v>398.5</c:v>
                      </c:pt>
                      <c:pt idx="343">
                        <c:v>381.8095238095238</c:v>
                      </c:pt>
                      <c:pt idx="344">
                        <c:v>361.85714285714283</c:v>
                      </c:pt>
                      <c:pt idx="345">
                        <c:v>353.35714285714283</c:v>
                      </c:pt>
                      <c:pt idx="346">
                        <c:v>353.5</c:v>
                      </c:pt>
                      <c:pt idx="347">
                        <c:v>347.78571428571428</c:v>
                      </c:pt>
                      <c:pt idx="348">
                        <c:v>343.85714285714283</c:v>
                      </c:pt>
                      <c:pt idx="349">
                        <c:v>320.95238095238091</c:v>
                      </c:pt>
                      <c:pt idx="350">
                        <c:v>310.1904761904762</c:v>
                      </c:pt>
                      <c:pt idx="351">
                        <c:v>301.85714285714283</c:v>
                      </c:pt>
                      <c:pt idx="352">
                        <c:v>288.35714285714283</c:v>
                      </c:pt>
                      <c:pt idx="353">
                        <c:v>271.16666666666663</c:v>
                      </c:pt>
                      <c:pt idx="354">
                        <c:v>248.23809523809521</c:v>
                      </c:pt>
                      <c:pt idx="355">
                        <c:v>241.99999999999997</c:v>
                      </c:pt>
                      <c:pt idx="356">
                        <c:v>236.35714285714283</c:v>
                      </c:pt>
                      <c:pt idx="357">
                        <c:v>225.3095238095238</c:v>
                      </c:pt>
                      <c:pt idx="358">
                        <c:v>230.76190476190473</c:v>
                      </c:pt>
                      <c:pt idx="359">
                        <c:v>222.73809523809521</c:v>
                      </c:pt>
                      <c:pt idx="360">
                        <c:v>213.16666666666666</c:v>
                      </c:pt>
                      <c:pt idx="361">
                        <c:v>207.97619047619042</c:v>
                      </c:pt>
                      <c:pt idx="362">
                        <c:v>184.07142857142858</c:v>
                      </c:pt>
                      <c:pt idx="363">
                        <c:v>166.64285714285714</c:v>
                      </c:pt>
                      <c:pt idx="364">
                        <c:v>156.21428571428569</c:v>
                      </c:pt>
                      <c:pt idx="365">
                        <c:v>135.14285714285714</c:v>
                      </c:pt>
                      <c:pt idx="366">
                        <c:v>120.64285714285711</c:v>
                      </c:pt>
                      <c:pt idx="367">
                        <c:v>102.02380952380952</c:v>
                      </c:pt>
                      <c:pt idx="368">
                        <c:v>80.690476190476176</c:v>
                      </c:pt>
                      <c:pt idx="369">
                        <c:v>74.761904761904745</c:v>
                      </c:pt>
                      <c:pt idx="370">
                        <c:v>67.095238095238102</c:v>
                      </c:pt>
                      <c:pt idx="371">
                        <c:v>61.023809523809533</c:v>
                      </c:pt>
                      <c:pt idx="372">
                        <c:v>54.309523809523817</c:v>
                      </c:pt>
                      <c:pt idx="373">
                        <c:v>50.880952380952394</c:v>
                      </c:pt>
                      <c:pt idx="374">
                        <c:v>40.285714285714285</c:v>
                      </c:pt>
                      <c:pt idx="375">
                        <c:v>37.023809523809533</c:v>
                      </c:pt>
                      <c:pt idx="376">
                        <c:v>30.166666666666679</c:v>
                      </c:pt>
                      <c:pt idx="377">
                        <c:v>27.523809523809518</c:v>
                      </c:pt>
                      <c:pt idx="378">
                        <c:v>13.023809523809527</c:v>
                      </c:pt>
                      <c:pt idx="379">
                        <c:v>2.690476190476196</c:v>
                      </c:pt>
                      <c:pt idx="380">
                        <c:v>-13.119047619047617</c:v>
                      </c:pt>
                      <c:pt idx="381">
                        <c:v>-12.619047619047617</c:v>
                      </c:pt>
                      <c:pt idx="382">
                        <c:v>-15.714285714285714</c:v>
                      </c:pt>
                      <c:pt idx="383">
                        <c:v>-19.071428571428587</c:v>
                      </c:pt>
                      <c:pt idx="384">
                        <c:v>-23.452380952380963</c:v>
                      </c:pt>
                      <c:pt idx="385">
                        <c:v>-19.738095238095259</c:v>
                      </c:pt>
                      <c:pt idx="386">
                        <c:v>-19.809523809523835</c:v>
                      </c:pt>
                      <c:pt idx="387">
                        <c:v>-15.142857142857167</c:v>
                      </c:pt>
                      <c:pt idx="388">
                        <c:v>-16.523809523809543</c:v>
                      </c:pt>
                      <c:pt idx="389">
                        <c:v>-20.047619047619069</c:v>
                      </c:pt>
                      <c:pt idx="390">
                        <c:v>-19.666666666666668</c:v>
                      </c:pt>
                      <c:pt idx="391">
                        <c:v>-23.785714285714302</c:v>
                      </c:pt>
                      <c:pt idx="392">
                        <c:v>-32.880952380952394</c:v>
                      </c:pt>
                      <c:pt idx="393">
                        <c:v>-30.666666666666679</c:v>
                      </c:pt>
                      <c:pt idx="394">
                        <c:v>-27.333333333333339</c:v>
                      </c:pt>
                      <c:pt idx="395">
                        <c:v>-28.714285714285722</c:v>
                      </c:pt>
                      <c:pt idx="396">
                        <c:v>-25.952380952380963</c:v>
                      </c:pt>
                      <c:pt idx="397">
                        <c:v>-28.166666666666679</c:v>
                      </c:pt>
                      <c:pt idx="398">
                        <c:v>-30.357142857142858</c:v>
                      </c:pt>
                      <c:pt idx="399">
                        <c:v>-20.523809523809536</c:v>
                      </c:pt>
                      <c:pt idx="400">
                        <c:v>-21.880952380952376</c:v>
                      </c:pt>
                      <c:pt idx="401">
                        <c:v>-23.833333333333339</c:v>
                      </c:pt>
                      <c:pt idx="402">
                        <c:v>-23.261904761904766</c:v>
                      </c:pt>
                      <c:pt idx="403">
                        <c:v>-18.666666666666668</c:v>
                      </c:pt>
                      <c:pt idx="404">
                        <c:v>-19.309523809523828</c:v>
                      </c:pt>
                      <c:pt idx="405">
                        <c:v>-14.261904761904775</c:v>
                      </c:pt>
                      <c:pt idx="406">
                        <c:v>-13.023809523809534</c:v>
                      </c:pt>
                      <c:pt idx="407">
                        <c:v>-14.238095238095257</c:v>
                      </c:pt>
                      <c:pt idx="408">
                        <c:v>-13.166666666666694</c:v>
                      </c:pt>
                      <c:pt idx="409">
                        <c:v>-11.714285714285738</c:v>
                      </c:pt>
                      <c:pt idx="410">
                        <c:v>-11.952380952380972</c:v>
                      </c:pt>
                      <c:pt idx="411">
                        <c:v>-4.7619047619047752</c:v>
                      </c:pt>
                      <c:pt idx="412">
                        <c:v>-2.8809523809523916</c:v>
                      </c:pt>
                      <c:pt idx="413">
                        <c:v>-2.7142857142857144</c:v>
                      </c:pt>
                      <c:pt idx="414">
                        <c:v>3.285714285714294</c:v>
                      </c:pt>
                      <c:pt idx="415">
                        <c:v>3.3571428571428732</c:v>
                      </c:pt>
                      <c:pt idx="416">
                        <c:v>14.404761904761926</c:v>
                      </c:pt>
                      <c:pt idx="417">
                        <c:v>17.357142857142872</c:v>
                      </c:pt>
                      <c:pt idx="418">
                        <c:v>18.976190476190499</c:v>
                      </c:pt>
                      <c:pt idx="419">
                        <c:v>23.404761904761919</c:v>
                      </c:pt>
                      <c:pt idx="420">
                        <c:v>24.809523809523814</c:v>
                      </c:pt>
                      <c:pt idx="421">
                        <c:v>24.595238095238098</c:v>
                      </c:pt>
                      <c:pt idx="422">
                        <c:v>26.166666666666668</c:v>
                      </c:pt>
                      <c:pt idx="423">
                        <c:v>21.952380952380945</c:v>
                      </c:pt>
                      <c:pt idx="424">
                        <c:v>18.595238095238091</c:v>
                      </c:pt>
                      <c:pt idx="425">
                        <c:v>11.357142857142849</c:v>
                      </c:pt>
                      <c:pt idx="426">
                        <c:v>12.738095238095232</c:v>
                      </c:pt>
                      <c:pt idx="427">
                        <c:v>9.7380952380952408</c:v>
                      </c:pt>
                      <c:pt idx="428">
                        <c:v>14.33333333333333</c:v>
                      </c:pt>
                      <c:pt idx="429">
                        <c:v>20.857142857142858</c:v>
                      </c:pt>
                      <c:pt idx="430">
                        <c:v>21.119047619047617</c:v>
                      </c:pt>
                      <c:pt idx="431">
                        <c:v>16.690476190476186</c:v>
                      </c:pt>
                      <c:pt idx="432">
                        <c:v>25.023809523809536</c:v>
                      </c:pt>
                      <c:pt idx="433">
                        <c:v>29.452380952380963</c:v>
                      </c:pt>
                      <c:pt idx="434">
                        <c:v>32.785714285714285</c:v>
                      </c:pt>
                      <c:pt idx="435">
                        <c:v>37.595238095238095</c:v>
                      </c:pt>
                      <c:pt idx="436">
                        <c:v>42.238095238095241</c:v>
                      </c:pt>
                      <c:pt idx="437">
                        <c:v>42.619047619047628</c:v>
                      </c:pt>
                      <c:pt idx="438">
                        <c:v>57.30952380952381</c:v>
                      </c:pt>
                      <c:pt idx="439">
                        <c:v>53.333333333333329</c:v>
                      </c:pt>
                      <c:pt idx="440">
                        <c:v>49.571428571428562</c:v>
                      </c:pt>
                      <c:pt idx="441">
                        <c:v>52.928571428571438</c:v>
                      </c:pt>
                      <c:pt idx="442">
                        <c:v>48.071428571428577</c:v>
                      </c:pt>
                      <c:pt idx="443">
                        <c:v>43.428571428571438</c:v>
                      </c:pt>
                      <c:pt idx="444">
                        <c:v>49.714285714285722</c:v>
                      </c:pt>
                      <c:pt idx="445">
                        <c:v>47.952380952380956</c:v>
                      </c:pt>
                      <c:pt idx="446">
                        <c:v>51.642857142857146</c:v>
                      </c:pt>
                      <c:pt idx="447">
                        <c:v>50.976190476190474</c:v>
                      </c:pt>
                      <c:pt idx="448">
                        <c:v>57.190476190476183</c:v>
                      </c:pt>
                      <c:pt idx="449">
                        <c:v>58.476190476190467</c:v>
                      </c:pt>
                      <c:pt idx="450">
                        <c:v>59.761904761904745</c:v>
                      </c:pt>
                      <c:pt idx="451">
                        <c:v>61.666666666666643</c:v>
                      </c:pt>
                      <c:pt idx="452">
                        <c:v>63.16666666666665</c:v>
                      </c:pt>
                      <c:pt idx="453">
                        <c:v>63.690476190476168</c:v>
                      </c:pt>
                      <c:pt idx="454">
                        <c:v>71.738095238095227</c:v>
                      </c:pt>
                      <c:pt idx="455">
                        <c:v>67.952380952380935</c:v>
                      </c:pt>
                      <c:pt idx="456">
                        <c:v>76.928571428571416</c:v>
                      </c:pt>
                      <c:pt idx="457">
                        <c:v>81.738095238095227</c:v>
                      </c:pt>
                      <c:pt idx="458">
                        <c:v>84.023809523809533</c:v>
                      </c:pt>
                      <c:pt idx="459">
                        <c:v>78.595238095238102</c:v>
                      </c:pt>
                      <c:pt idx="460">
                        <c:v>88.214285714285708</c:v>
                      </c:pt>
                      <c:pt idx="461">
                        <c:v>87.952380952380963</c:v>
                      </c:pt>
                      <c:pt idx="462">
                        <c:v>92.976190476190496</c:v>
                      </c:pt>
                      <c:pt idx="463">
                        <c:v>89.833333333333357</c:v>
                      </c:pt>
                      <c:pt idx="464">
                        <c:v>88.309523809523824</c:v>
                      </c:pt>
                      <c:pt idx="465">
                        <c:v>99.380952380952394</c:v>
                      </c:pt>
                      <c:pt idx="466">
                        <c:v>110.33333333333336</c:v>
                      </c:pt>
                      <c:pt idx="467">
                        <c:v>111.85714285714289</c:v>
                      </c:pt>
                      <c:pt idx="468">
                        <c:v>123.28571428571431</c:v>
                      </c:pt>
                      <c:pt idx="469">
                        <c:v>133.6904761904762</c:v>
                      </c:pt>
                      <c:pt idx="470">
                        <c:v>143.83333333333334</c:v>
                      </c:pt>
                      <c:pt idx="471">
                        <c:v>155.66666666666669</c:v>
                      </c:pt>
                      <c:pt idx="472">
                        <c:v>161.33333333333334</c:v>
                      </c:pt>
                      <c:pt idx="473">
                        <c:v>181.19047619047618</c:v>
                      </c:pt>
                      <c:pt idx="474">
                        <c:v>196.16666666666666</c:v>
                      </c:pt>
                      <c:pt idx="475">
                        <c:v>198.69047619047618</c:v>
                      </c:pt>
                      <c:pt idx="476">
                        <c:v>204.8095238095238</c:v>
                      </c:pt>
                      <c:pt idx="477">
                        <c:v>214.95238095238093</c:v>
                      </c:pt>
                      <c:pt idx="478">
                        <c:v>220.23809523809524</c:v>
                      </c:pt>
                      <c:pt idx="479">
                        <c:v>209.80952380952377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4B2-43A8-81B3-799FAEB7365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Toplam!$H$1</c15:sqref>
                        </c15:formulaRef>
                      </c:ext>
                    </c:extLst>
                    <c:strCache>
                      <c:ptCount val="1"/>
                      <c:pt idx="0">
                        <c:v>Resmi COVID Vefat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Toplam!$H$2:$H$481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5</c:v>
                      </c:pt>
                      <c:pt idx="79">
                        <c:v>12</c:v>
                      </c:pt>
                      <c:pt idx="80">
                        <c:v>9</c:v>
                      </c:pt>
                      <c:pt idx="81">
                        <c:v>7</c:v>
                      </c:pt>
                      <c:pt idx="82">
                        <c:v>7</c:v>
                      </c:pt>
                      <c:pt idx="83">
                        <c:v>15</c:v>
                      </c:pt>
                      <c:pt idx="84">
                        <c:v>16</c:v>
                      </c:pt>
                      <c:pt idx="85">
                        <c:v>17</c:v>
                      </c:pt>
                      <c:pt idx="86">
                        <c:v>16</c:v>
                      </c:pt>
                      <c:pt idx="87">
                        <c:v>23</c:v>
                      </c:pt>
                      <c:pt idx="88">
                        <c:v>37</c:v>
                      </c:pt>
                      <c:pt idx="89">
                        <c:v>46</c:v>
                      </c:pt>
                      <c:pt idx="90">
                        <c:v>63</c:v>
                      </c:pt>
                      <c:pt idx="91">
                        <c:v>79</c:v>
                      </c:pt>
                      <c:pt idx="92">
                        <c:v>69</c:v>
                      </c:pt>
                      <c:pt idx="93">
                        <c:v>76</c:v>
                      </c:pt>
                      <c:pt idx="94">
                        <c:v>73</c:v>
                      </c:pt>
                      <c:pt idx="95">
                        <c:v>75</c:v>
                      </c:pt>
                      <c:pt idx="96">
                        <c:v>76</c:v>
                      </c:pt>
                      <c:pt idx="97">
                        <c:v>87</c:v>
                      </c:pt>
                      <c:pt idx="98">
                        <c:v>96</c:v>
                      </c:pt>
                      <c:pt idx="99">
                        <c:v>98</c:v>
                      </c:pt>
                      <c:pt idx="100">
                        <c:v>95</c:v>
                      </c:pt>
                      <c:pt idx="101">
                        <c:v>97</c:v>
                      </c:pt>
                      <c:pt idx="102">
                        <c:v>98</c:v>
                      </c:pt>
                      <c:pt idx="103">
                        <c:v>107</c:v>
                      </c:pt>
                      <c:pt idx="104">
                        <c:v>115</c:v>
                      </c:pt>
                      <c:pt idx="105">
                        <c:v>125</c:v>
                      </c:pt>
                      <c:pt idx="106">
                        <c:v>126</c:v>
                      </c:pt>
                      <c:pt idx="107">
                        <c:v>121</c:v>
                      </c:pt>
                      <c:pt idx="108">
                        <c:v>127</c:v>
                      </c:pt>
                      <c:pt idx="109">
                        <c:v>123</c:v>
                      </c:pt>
                      <c:pt idx="110">
                        <c:v>119</c:v>
                      </c:pt>
                      <c:pt idx="111">
                        <c:v>117</c:v>
                      </c:pt>
                      <c:pt idx="112">
                        <c:v>115</c:v>
                      </c:pt>
                      <c:pt idx="113">
                        <c:v>109</c:v>
                      </c:pt>
                      <c:pt idx="114">
                        <c:v>106</c:v>
                      </c:pt>
                      <c:pt idx="115">
                        <c:v>99</c:v>
                      </c:pt>
                      <c:pt idx="116">
                        <c:v>95</c:v>
                      </c:pt>
                      <c:pt idx="117">
                        <c:v>92</c:v>
                      </c:pt>
                      <c:pt idx="118">
                        <c:v>89</c:v>
                      </c:pt>
                      <c:pt idx="119">
                        <c:v>93</c:v>
                      </c:pt>
                      <c:pt idx="120">
                        <c:v>84</c:v>
                      </c:pt>
                      <c:pt idx="121">
                        <c:v>78</c:v>
                      </c:pt>
                      <c:pt idx="122">
                        <c:v>61</c:v>
                      </c:pt>
                      <c:pt idx="123">
                        <c:v>64</c:v>
                      </c:pt>
                      <c:pt idx="124">
                        <c:v>59</c:v>
                      </c:pt>
                      <c:pt idx="125">
                        <c:v>64</c:v>
                      </c:pt>
                      <c:pt idx="126">
                        <c:v>57</c:v>
                      </c:pt>
                      <c:pt idx="127">
                        <c:v>48</c:v>
                      </c:pt>
                      <c:pt idx="128">
                        <c:v>50</c:v>
                      </c:pt>
                      <c:pt idx="129">
                        <c:v>47</c:v>
                      </c:pt>
                      <c:pt idx="130">
                        <c:v>55</c:v>
                      </c:pt>
                      <c:pt idx="131">
                        <c:v>53</c:v>
                      </c:pt>
                      <c:pt idx="132">
                        <c:v>58</c:v>
                      </c:pt>
                      <c:pt idx="133">
                        <c:v>55</c:v>
                      </c:pt>
                      <c:pt idx="134">
                        <c:v>48</c:v>
                      </c:pt>
                      <c:pt idx="135">
                        <c:v>41</c:v>
                      </c:pt>
                      <c:pt idx="136">
                        <c:v>44</c:v>
                      </c:pt>
                      <c:pt idx="137">
                        <c:v>31</c:v>
                      </c:pt>
                      <c:pt idx="138">
                        <c:v>28</c:v>
                      </c:pt>
                      <c:pt idx="139">
                        <c:v>23</c:v>
                      </c:pt>
                      <c:pt idx="140">
                        <c:v>27</c:v>
                      </c:pt>
                      <c:pt idx="141">
                        <c:v>27</c:v>
                      </c:pt>
                      <c:pt idx="142">
                        <c:v>32</c:v>
                      </c:pt>
                      <c:pt idx="143">
                        <c:v>32</c:v>
                      </c:pt>
                      <c:pt idx="144">
                        <c:v>29</c:v>
                      </c:pt>
                      <c:pt idx="145">
                        <c:v>28</c:v>
                      </c:pt>
                      <c:pt idx="146">
                        <c:v>34</c:v>
                      </c:pt>
                      <c:pt idx="147">
                        <c:v>30</c:v>
                      </c:pt>
                      <c:pt idx="148">
                        <c:v>28</c:v>
                      </c:pt>
                      <c:pt idx="149">
                        <c:v>26</c:v>
                      </c:pt>
                      <c:pt idx="150">
                        <c:v>25</c:v>
                      </c:pt>
                      <c:pt idx="151">
                        <c:v>23</c:v>
                      </c:pt>
                      <c:pt idx="152">
                        <c:v>22</c:v>
                      </c:pt>
                      <c:pt idx="153">
                        <c:v>24</c:v>
                      </c:pt>
                      <c:pt idx="154">
                        <c:v>21</c:v>
                      </c:pt>
                      <c:pt idx="155">
                        <c:v>18</c:v>
                      </c:pt>
                      <c:pt idx="156">
                        <c:v>21</c:v>
                      </c:pt>
                      <c:pt idx="157">
                        <c:v>23</c:v>
                      </c:pt>
                      <c:pt idx="158">
                        <c:v>19</c:v>
                      </c:pt>
                      <c:pt idx="159">
                        <c:v>18</c:v>
                      </c:pt>
                      <c:pt idx="160">
                        <c:v>17</c:v>
                      </c:pt>
                      <c:pt idx="161">
                        <c:v>17</c:v>
                      </c:pt>
                      <c:pt idx="162">
                        <c:v>15</c:v>
                      </c:pt>
                      <c:pt idx="163">
                        <c:v>14</c:v>
                      </c:pt>
                      <c:pt idx="164">
                        <c:v>15</c:v>
                      </c:pt>
                      <c:pt idx="165">
                        <c:v>18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21</c:v>
                      </c:pt>
                      <c:pt idx="169">
                        <c:v>23</c:v>
                      </c:pt>
                      <c:pt idx="170">
                        <c:v>22</c:v>
                      </c:pt>
                      <c:pt idx="171">
                        <c:v>23</c:v>
                      </c:pt>
                      <c:pt idx="172">
                        <c:v>24</c:v>
                      </c:pt>
                      <c:pt idx="173">
                        <c:v>27</c:v>
                      </c:pt>
                      <c:pt idx="174">
                        <c:v>24</c:v>
                      </c:pt>
                      <c:pt idx="175">
                        <c:v>21</c:v>
                      </c:pt>
                      <c:pt idx="176">
                        <c:v>19</c:v>
                      </c:pt>
                      <c:pt idx="177">
                        <c:v>17</c:v>
                      </c:pt>
                      <c:pt idx="178">
                        <c:v>15</c:v>
                      </c:pt>
                      <c:pt idx="179">
                        <c:v>18</c:v>
                      </c:pt>
                      <c:pt idx="180">
                        <c:v>16</c:v>
                      </c:pt>
                      <c:pt idx="181">
                        <c:v>19</c:v>
                      </c:pt>
                      <c:pt idx="182">
                        <c:v>17</c:v>
                      </c:pt>
                      <c:pt idx="183">
                        <c:v>19</c:v>
                      </c:pt>
                      <c:pt idx="184">
                        <c:v>20</c:v>
                      </c:pt>
                      <c:pt idx="185">
                        <c:v>19</c:v>
                      </c:pt>
                      <c:pt idx="186">
                        <c:v>16</c:v>
                      </c:pt>
                      <c:pt idx="187">
                        <c:v>19</c:v>
                      </c:pt>
                      <c:pt idx="188">
                        <c:v>22</c:v>
                      </c:pt>
                      <c:pt idx="189">
                        <c:v>18</c:v>
                      </c:pt>
                      <c:pt idx="190">
                        <c:v>23</c:v>
                      </c:pt>
                      <c:pt idx="191">
                        <c:v>21</c:v>
                      </c:pt>
                      <c:pt idx="192">
                        <c:v>19</c:v>
                      </c:pt>
                      <c:pt idx="193">
                        <c:v>19</c:v>
                      </c:pt>
                      <c:pt idx="194">
                        <c:v>20</c:v>
                      </c:pt>
                      <c:pt idx="195">
                        <c:v>17</c:v>
                      </c:pt>
                      <c:pt idx="196">
                        <c:v>21</c:v>
                      </c:pt>
                      <c:pt idx="197">
                        <c:v>18</c:v>
                      </c:pt>
                      <c:pt idx="198">
                        <c:v>17</c:v>
                      </c:pt>
                      <c:pt idx="199">
                        <c:v>16</c:v>
                      </c:pt>
                      <c:pt idx="200">
                        <c:v>17</c:v>
                      </c:pt>
                      <c:pt idx="201">
                        <c:v>18</c:v>
                      </c:pt>
                      <c:pt idx="202">
                        <c:v>19</c:v>
                      </c:pt>
                      <c:pt idx="203">
                        <c:v>18</c:v>
                      </c:pt>
                      <c:pt idx="204">
                        <c:v>17</c:v>
                      </c:pt>
                      <c:pt idx="205">
                        <c:v>16</c:v>
                      </c:pt>
                      <c:pt idx="206">
                        <c:v>17</c:v>
                      </c:pt>
                      <c:pt idx="207">
                        <c:v>17</c:v>
                      </c:pt>
                      <c:pt idx="208">
                        <c:v>15</c:v>
                      </c:pt>
                      <c:pt idx="209">
                        <c:v>14</c:v>
                      </c:pt>
                      <c:pt idx="210">
                        <c:v>15</c:v>
                      </c:pt>
                      <c:pt idx="211">
                        <c:v>17</c:v>
                      </c:pt>
                      <c:pt idx="212">
                        <c:v>19</c:v>
                      </c:pt>
                      <c:pt idx="213">
                        <c:v>18</c:v>
                      </c:pt>
                      <c:pt idx="214">
                        <c:v>19</c:v>
                      </c:pt>
                      <c:pt idx="215">
                        <c:v>18</c:v>
                      </c:pt>
                      <c:pt idx="216">
                        <c:v>19</c:v>
                      </c:pt>
                      <c:pt idx="217">
                        <c:v>14</c:v>
                      </c:pt>
                      <c:pt idx="218">
                        <c:v>15</c:v>
                      </c:pt>
                      <c:pt idx="219">
                        <c:v>16</c:v>
                      </c:pt>
                      <c:pt idx="220">
                        <c:v>15</c:v>
                      </c:pt>
                      <c:pt idx="221">
                        <c:v>14</c:v>
                      </c:pt>
                      <c:pt idx="222">
                        <c:v>15</c:v>
                      </c:pt>
                      <c:pt idx="223">
                        <c:v>18</c:v>
                      </c:pt>
                      <c:pt idx="224">
                        <c:v>21</c:v>
                      </c:pt>
                      <c:pt idx="225">
                        <c:v>22</c:v>
                      </c:pt>
                      <c:pt idx="226">
                        <c:v>21</c:v>
                      </c:pt>
                      <c:pt idx="227">
                        <c:v>19</c:v>
                      </c:pt>
                      <c:pt idx="228">
                        <c:v>22</c:v>
                      </c:pt>
                      <c:pt idx="229">
                        <c:v>20</c:v>
                      </c:pt>
                      <c:pt idx="230">
                        <c:v>23</c:v>
                      </c:pt>
                      <c:pt idx="231">
                        <c:v>19</c:v>
                      </c:pt>
                      <c:pt idx="232">
                        <c:v>22</c:v>
                      </c:pt>
                      <c:pt idx="233">
                        <c:v>22</c:v>
                      </c:pt>
                      <c:pt idx="234">
                        <c:v>19</c:v>
                      </c:pt>
                      <c:pt idx="235">
                        <c:v>18</c:v>
                      </c:pt>
                      <c:pt idx="236">
                        <c:v>24</c:v>
                      </c:pt>
                      <c:pt idx="237">
                        <c:v>20</c:v>
                      </c:pt>
                      <c:pt idx="238">
                        <c:v>26</c:v>
                      </c:pt>
                      <c:pt idx="239">
                        <c:v>36</c:v>
                      </c:pt>
                      <c:pt idx="240">
                        <c:v>39</c:v>
                      </c:pt>
                      <c:pt idx="241">
                        <c:v>42</c:v>
                      </c:pt>
                      <c:pt idx="242">
                        <c:v>44</c:v>
                      </c:pt>
                      <c:pt idx="243">
                        <c:v>47</c:v>
                      </c:pt>
                      <c:pt idx="244">
                        <c:v>45</c:v>
                      </c:pt>
                      <c:pt idx="245">
                        <c:v>49</c:v>
                      </c:pt>
                      <c:pt idx="246">
                        <c:v>53</c:v>
                      </c:pt>
                      <c:pt idx="247">
                        <c:v>56</c:v>
                      </c:pt>
                      <c:pt idx="248">
                        <c:v>53</c:v>
                      </c:pt>
                      <c:pt idx="249">
                        <c:v>57</c:v>
                      </c:pt>
                      <c:pt idx="250">
                        <c:v>52</c:v>
                      </c:pt>
                      <c:pt idx="251">
                        <c:v>55</c:v>
                      </c:pt>
                      <c:pt idx="252">
                        <c:v>58</c:v>
                      </c:pt>
                      <c:pt idx="253">
                        <c:v>56</c:v>
                      </c:pt>
                      <c:pt idx="254">
                        <c:v>48</c:v>
                      </c:pt>
                      <c:pt idx="255">
                        <c:v>57</c:v>
                      </c:pt>
                      <c:pt idx="256">
                        <c:v>63</c:v>
                      </c:pt>
                      <c:pt idx="257">
                        <c:v>67</c:v>
                      </c:pt>
                      <c:pt idx="258">
                        <c:v>63</c:v>
                      </c:pt>
                      <c:pt idx="259">
                        <c:v>66</c:v>
                      </c:pt>
                      <c:pt idx="260">
                        <c:v>62</c:v>
                      </c:pt>
                      <c:pt idx="261">
                        <c:v>68</c:v>
                      </c:pt>
                      <c:pt idx="262">
                        <c:v>61</c:v>
                      </c:pt>
                      <c:pt idx="263">
                        <c:v>68</c:v>
                      </c:pt>
                      <c:pt idx="264">
                        <c:v>65</c:v>
                      </c:pt>
                      <c:pt idx="265">
                        <c:v>72</c:v>
                      </c:pt>
                      <c:pt idx="266">
                        <c:v>74</c:v>
                      </c:pt>
                      <c:pt idx="267">
                        <c:v>73</c:v>
                      </c:pt>
                      <c:pt idx="268">
                        <c:v>71</c:v>
                      </c:pt>
                      <c:pt idx="269">
                        <c:v>68</c:v>
                      </c:pt>
                      <c:pt idx="270">
                        <c:v>65</c:v>
                      </c:pt>
                      <c:pt idx="271">
                        <c:v>68</c:v>
                      </c:pt>
                      <c:pt idx="272">
                        <c:v>65</c:v>
                      </c:pt>
                      <c:pt idx="273">
                        <c:v>67</c:v>
                      </c:pt>
                      <c:pt idx="274">
                        <c:v>63</c:v>
                      </c:pt>
                      <c:pt idx="275">
                        <c:v>59</c:v>
                      </c:pt>
                      <c:pt idx="276">
                        <c:v>57</c:v>
                      </c:pt>
                      <c:pt idx="277">
                        <c:v>57</c:v>
                      </c:pt>
                      <c:pt idx="278">
                        <c:v>55</c:v>
                      </c:pt>
                      <c:pt idx="279">
                        <c:v>56</c:v>
                      </c:pt>
                      <c:pt idx="280">
                        <c:v>58</c:v>
                      </c:pt>
                      <c:pt idx="281">
                        <c:v>55</c:v>
                      </c:pt>
                      <c:pt idx="282">
                        <c:v>56</c:v>
                      </c:pt>
                      <c:pt idx="283">
                        <c:v>59</c:v>
                      </c:pt>
                      <c:pt idx="284">
                        <c:v>58</c:v>
                      </c:pt>
                      <c:pt idx="285">
                        <c:v>62</c:v>
                      </c:pt>
                      <c:pt idx="286">
                        <c:v>57</c:v>
                      </c:pt>
                      <c:pt idx="287">
                        <c:v>66</c:v>
                      </c:pt>
                      <c:pt idx="288">
                        <c:v>73</c:v>
                      </c:pt>
                      <c:pt idx="289">
                        <c:v>71</c:v>
                      </c:pt>
                      <c:pt idx="290">
                        <c:v>72</c:v>
                      </c:pt>
                      <c:pt idx="291">
                        <c:v>75</c:v>
                      </c:pt>
                      <c:pt idx="292">
                        <c:v>74</c:v>
                      </c:pt>
                      <c:pt idx="293">
                        <c:v>68</c:v>
                      </c:pt>
                      <c:pt idx="294">
                        <c:v>71</c:v>
                      </c:pt>
                      <c:pt idx="295">
                        <c:v>74</c:v>
                      </c:pt>
                      <c:pt idx="296">
                        <c:v>69</c:v>
                      </c:pt>
                      <c:pt idx="297">
                        <c:v>72</c:v>
                      </c:pt>
                      <c:pt idx="298">
                        <c:v>75</c:v>
                      </c:pt>
                      <c:pt idx="299">
                        <c:v>76</c:v>
                      </c:pt>
                      <c:pt idx="300">
                        <c:v>77</c:v>
                      </c:pt>
                      <c:pt idx="301">
                        <c:v>72</c:v>
                      </c:pt>
                      <c:pt idx="302">
                        <c:v>78</c:v>
                      </c:pt>
                      <c:pt idx="303">
                        <c:v>75</c:v>
                      </c:pt>
                      <c:pt idx="304">
                        <c:v>74</c:v>
                      </c:pt>
                      <c:pt idx="305">
                        <c:v>76</c:v>
                      </c:pt>
                      <c:pt idx="306">
                        <c:v>79</c:v>
                      </c:pt>
                      <c:pt idx="307">
                        <c:v>77</c:v>
                      </c:pt>
                      <c:pt idx="308">
                        <c:v>81</c:v>
                      </c:pt>
                      <c:pt idx="309">
                        <c:v>83</c:v>
                      </c:pt>
                      <c:pt idx="310">
                        <c:v>81</c:v>
                      </c:pt>
                      <c:pt idx="311">
                        <c:v>84</c:v>
                      </c:pt>
                      <c:pt idx="312">
                        <c:v>85</c:v>
                      </c:pt>
                      <c:pt idx="313">
                        <c:v>87</c:v>
                      </c:pt>
                      <c:pt idx="314">
                        <c:v>86</c:v>
                      </c:pt>
                      <c:pt idx="315">
                        <c:v>88</c:v>
                      </c:pt>
                      <c:pt idx="316">
                        <c:v>93</c:v>
                      </c:pt>
                      <c:pt idx="317">
                        <c:v>92</c:v>
                      </c:pt>
                      <c:pt idx="318">
                        <c:v>89</c:v>
                      </c:pt>
                      <c:pt idx="319">
                        <c:v>94</c:v>
                      </c:pt>
                      <c:pt idx="320">
                        <c:v>103</c:v>
                      </c:pt>
                      <c:pt idx="321">
                        <c:v>116</c:v>
                      </c:pt>
                      <c:pt idx="322">
                        <c:v>123</c:v>
                      </c:pt>
                      <c:pt idx="323">
                        <c:v>141</c:v>
                      </c:pt>
                      <c:pt idx="324">
                        <c:v>135</c:v>
                      </c:pt>
                      <c:pt idx="325">
                        <c:v>139</c:v>
                      </c:pt>
                      <c:pt idx="326">
                        <c:v>153</c:v>
                      </c:pt>
                      <c:pt idx="327">
                        <c:v>161</c:v>
                      </c:pt>
                      <c:pt idx="328">
                        <c:v>168</c:v>
                      </c:pt>
                      <c:pt idx="329">
                        <c:v>174</c:v>
                      </c:pt>
                      <c:pt idx="330">
                        <c:v>177</c:v>
                      </c:pt>
                      <c:pt idx="331">
                        <c:v>182</c:v>
                      </c:pt>
                      <c:pt idx="332">
                        <c:v>185</c:v>
                      </c:pt>
                      <c:pt idx="333">
                        <c:v>188</c:v>
                      </c:pt>
                      <c:pt idx="334">
                        <c:v>190</c:v>
                      </c:pt>
                      <c:pt idx="335">
                        <c:v>193</c:v>
                      </c:pt>
                      <c:pt idx="336">
                        <c:v>187</c:v>
                      </c:pt>
                      <c:pt idx="337">
                        <c:v>193</c:v>
                      </c:pt>
                      <c:pt idx="338">
                        <c:v>196</c:v>
                      </c:pt>
                      <c:pt idx="339">
                        <c:v>195</c:v>
                      </c:pt>
                      <c:pt idx="340">
                        <c:v>203</c:v>
                      </c:pt>
                      <c:pt idx="341">
                        <c:v>211</c:v>
                      </c:pt>
                      <c:pt idx="342">
                        <c:v>217</c:v>
                      </c:pt>
                      <c:pt idx="343">
                        <c:v>220</c:v>
                      </c:pt>
                      <c:pt idx="344">
                        <c:v>226</c:v>
                      </c:pt>
                      <c:pt idx="345">
                        <c:v>222</c:v>
                      </c:pt>
                      <c:pt idx="346">
                        <c:v>218</c:v>
                      </c:pt>
                      <c:pt idx="347">
                        <c:v>229</c:v>
                      </c:pt>
                      <c:pt idx="348">
                        <c:v>235</c:v>
                      </c:pt>
                      <c:pt idx="349">
                        <c:v>240</c:v>
                      </c:pt>
                      <c:pt idx="350">
                        <c:v>243</c:v>
                      </c:pt>
                      <c:pt idx="351">
                        <c:v>246</c:v>
                      </c:pt>
                      <c:pt idx="352">
                        <c:v>241</c:v>
                      </c:pt>
                      <c:pt idx="353">
                        <c:v>246</c:v>
                      </c:pt>
                      <c:pt idx="354">
                        <c:v>254</c:v>
                      </c:pt>
                      <c:pt idx="355">
                        <c:v>251</c:v>
                      </c:pt>
                      <c:pt idx="356">
                        <c:v>259</c:v>
                      </c:pt>
                      <c:pt idx="357">
                        <c:v>254</c:v>
                      </c:pt>
                      <c:pt idx="358">
                        <c:v>256</c:v>
                      </c:pt>
                      <c:pt idx="359">
                        <c:v>253</c:v>
                      </c:pt>
                      <c:pt idx="360">
                        <c:v>254</c:v>
                      </c:pt>
                      <c:pt idx="361">
                        <c:v>257</c:v>
                      </c:pt>
                      <c:pt idx="362">
                        <c:v>253</c:v>
                      </c:pt>
                      <c:pt idx="363">
                        <c:v>254</c:v>
                      </c:pt>
                      <c:pt idx="364">
                        <c:v>239</c:v>
                      </c:pt>
                      <c:pt idx="365">
                        <c:v>212</c:v>
                      </c:pt>
                      <c:pt idx="366">
                        <c:v>202</c:v>
                      </c:pt>
                      <c:pt idx="367">
                        <c:v>193</c:v>
                      </c:pt>
                      <c:pt idx="368">
                        <c:v>197</c:v>
                      </c:pt>
                      <c:pt idx="369">
                        <c:v>194</c:v>
                      </c:pt>
                      <c:pt idx="370">
                        <c:v>191</c:v>
                      </c:pt>
                      <c:pt idx="371">
                        <c:v>194</c:v>
                      </c:pt>
                      <c:pt idx="372">
                        <c:v>186</c:v>
                      </c:pt>
                      <c:pt idx="373">
                        <c:v>181</c:v>
                      </c:pt>
                      <c:pt idx="374">
                        <c:v>176</c:v>
                      </c:pt>
                      <c:pt idx="375">
                        <c:v>174</c:v>
                      </c:pt>
                      <c:pt idx="376">
                        <c:v>171</c:v>
                      </c:pt>
                      <c:pt idx="377">
                        <c:v>173</c:v>
                      </c:pt>
                      <c:pt idx="378">
                        <c:v>170</c:v>
                      </c:pt>
                      <c:pt idx="379">
                        <c:v>169</c:v>
                      </c:pt>
                      <c:pt idx="380">
                        <c:v>168</c:v>
                      </c:pt>
                      <c:pt idx="381">
                        <c:v>165</c:v>
                      </c:pt>
                      <c:pt idx="382">
                        <c:v>164</c:v>
                      </c:pt>
                      <c:pt idx="383">
                        <c:v>167</c:v>
                      </c:pt>
                      <c:pt idx="384">
                        <c:v>159</c:v>
                      </c:pt>
                      <c:pt idx="385">
                        <c:v>153</c:v>
                      </c:pt>
                      <c:pt idx="386">
                        <c:v>149</c:v>
                      </c:pt>
                      <c:pt idx="387">
                        <c:v>144</c:v>
                      </c:pt>
                      <c:pt idx="388">
                        <c:v>140</c:v>
                      </c:pt>
                      <c:pt idx="389">
                        <c:v>137</c:v>
                      </c:pt>
                      <c:pt idx="390">
                        <c:v>134</c:v>
                      </c:pt>
                      <c:pt idx="391">
                        <c:v>132</c:v>
                      </c:pt>
                      <c:pt idx="392">
                        <c:v>129</c:v>
                      </c:pt>
                      <c:pt idx="393">
                        <c:v>131</c:v>
                      </c:pt>
                      <c:pt idx="394">
                        <c:v>129</c:v>
                      </c:pt>
                      <c:pt idx="395">
                        <c:v>128</c:v>
                      </c:pt>
                      <c:pt idx="396">
                        <c:v>124</c:v>
                      </c:pt>
                      <c:pt idx="397">
                        <c:v>120</c:v>
                      </c:pt>
                      <c:pt idx="398">
                        <c:v>117</c:v>
                      </c:pt>
                      <c:pt idx="399">
                        <c:v>113</c:v>
                      </c:pt>
                      <c:pt idx="400">
                        <c:v>110</c:v>
                      </c:pt>
                      <c:pt idx="401">
                        <c:v>108</c:v>
                      </c:pt>
                      <c:pt idx="402">
                        <c:v>112</c:v>
                      </c:pt>
                      <c:pt idx="403">
                        <c:v>103</c:v>
                      </c:pt>
                      <c:pt idx="404">
                        <c:v>98</c:v>
                      </c:pt>
                      <c:pt idx="405">
                        <c:v>95</c:v>
                      </c:pt>
                      <c:pt idx="406">
                        <c:v>94</c:v>
                      </c:pt>
                      <c:pt idx="407">
                        <c:v>97</c:v>
                      </c:pt>
                      <c:pt idx="408">
                        <c:v>93</c:v>
                      </c:pt>
                      <c:pt idx="409">
                        <c:v>94</c:v>
                      </c:pt>
                      <c:pt idx="410">
                        <c:v>91</c:v>
                      </c:pt>
                      <c:pt idx="411">
                        <c:v>90</c:v>
                      </c:pt>
                      <c:pt idx="412">
                        <c:v>86</c:v>
                      </c:pt>
                      <c:pt idx="413">
                        <c:v>83</c:v>
                      </c:pt>
                      <c:pt idx="414">
                        <c:v>82</c:v>
                      </c:pt>
                      <c:pt idx="415">
                        <c:v>80</c:v>
                      </c:pt>
                      <c:pt idx="416">
                        <c:v>77</c:v>
                      </c:pt>
                      <c:pt idx="417">
                        <c:v>78</c:v>
                      </c:pt>
                      <c:pt idx="418">
                        <c:v>75</c:v>
                      </c:pt>
                      <c:pt idx="419">
                        <c:v>72</c:v>
                      </c:pt>
                      <c:pt idx="420">
                        <c:v>73</c:v>
                      </c:pt>
                      <c:pt idx="421">
                        <c:v>74</c:v>
                      </c:pt>
                      <c:pt idx="422">
                        <c:v>71</c:v>
                      </c:pt>
                      <c:pt idx="423">
                        <c:v>66</c:v>
                      </c:pt>
                      <c:pt idx="424">
                        <c:v>69</c:v>
                      </c:pt>
                      <c:pt idx="425">
                        <c:v>68</c:v>
                      </c:pt>
                      <c:pt idx="426">
                        <c:v>65</c:v>
                      </c:pt>
                      <c:pt idx="427">
                        <c:v>68</c:v>
                      </c:pt>
                      <c:pt idx="428">
                        <c:v>62</c:v>
                      </c:pt>
                      <c:pt idx="429">
                        <c:v>64</c:v>
                      </c:pt>
                      <c:pt idx="430">
                        <c:v>65</c:v>
                      </c:pt>
                      <c:pt idx="431">
                        <c:v>64</c:v>
                      </c:pt>
                      <c:pt idx="432">
                        <c:v>66</c:v>
                      </c:pt>
                      <c:pt idx="433">
                        <c:v>67</c:v>
                      </c:pt>
                      <c:pt idx="434">
                        <c:v>63</c:v>
                      </c:pt>
                      <c:pt idx="435">
                        <c:v>66</c:v>
                      </c:pt>
                      <c:pt idx="436">
                        <c:v>65</c:v>
                      </c:pt>
                      <c:pt idx="437">
                        <c:v>68</c:v>
                      </c:pt>
                      <c:pt idx="438">
                        <c:v>63</c:v>
                      </c:pt>
                      <c:pt idx="439">
                        <c:v>71</c:v>
                      </c:pt>
                      <c:pt idx="440">
                        <c:v>73</c:v>
                      </c:pt>
                      <c:pt idx="441">
                        <c:v>81</c:v>
                      </c:pt>
                      <c:pt idx="442">
                        <c:v>87</c:v>
                      </c:pt>
                      <c:pt idx="443">
                        <c:v>95</c:v>
                      </c:pt>
                      <c:pt idx="444">
                        <c:v>102</c:v>
                      </c:pt>
                      <c:pt idx="445">
                        <c:v>117</c:v>
                      </c:pt>
                      <c:pt idx="446">
                        <c:v>138</c:v>
                      </c:pt>
                      <c:pt idx="447">
                        <c:v>146</c:v>
                      </c:pt>
                      <c:pt idx="448">
                        <c:v>157</c:v>
                      </c:pt>
                      <c:pt idx="449">
                        <c:v>153</c:v>
                      </c:pt>
                      <c:pt idx="450">
                        <c:v>151</c:v>
                      </c:pt>
                      <c:pt idx="451">
                        <c:v>153</c:v>
                      </c:pt>
                      <c:pt idx="452">
                        <c:v>154</c:v>
                      </c:pt>
                      <c:pt idx="453">
                        <c:v>155</c:v>
                      </c:pt>
                      <c:pt idx="454">
                        <c:v>152</c:v>
                      </c:pt>
                      <c:pt idx="455">
                        <c:v>176</c:v>
                      </c:pt>
                      <c:pt idx="456">
                        <c:v>179</c:v>
                      </c:pt>
                      <c:pt idx="457">
                        <c:v>186</c:v>
                      </c:pt>
                      <c:pt idx="458">
                        <c:v>185</c:v>
                      </c:pt>
                      <c:pt idx="459">
                        <c:v>193</c:v>
                      </c:pt>
                      <c:pt idx="460">
                        <c:v>211</c:v>
                      </c:pt>
                      <c:pt idx="461">
                        <c:v>276</c:v>
                      </c:pt>
                      <c:pt idx="462">
                        <c:v>258</c:v>
                      </c:pt>
                      <c:pt idx="463">
                        <c:v>253</c:v>
                      </c:pt>
                      <c:pt idx="464">
                        <c:v>248</c:v>
                      </c:pt>
                      <c:pt idx="465">
                        <c:v>237</c:v>
                      </c:pt>
                      <c:pt idx="466">
                        <c:v>243</c:v>
                      </c:pt>
                      <c:pt idx="467">
                        <c:v>273</c:v>
                      </c:pt>
                      <c:pt idx="468">
                        <c:v>279</c:v>
                      </c:pt>
                      <c:pt idx="469">
                        <c:v>297</c:v>
                      </c:pt>
                      <c:pt idx="470">
                        <c:v>289</c:v>
                      </c:pt>
                      <c:pt idx="471">
                        <c:v>288</c:v>
                      </c:pt>
                      <c:pt idx="472">
                        <c:v>318</c:v>
                      </c:pt>
                      <c:pt idx="473">
                        <c:v>341</c:v>
                      </c:pt>
                      <c:pt idx="474">
                        <c:v>346</c:v>
                      </c:pt>
                      <c:pt idx="475">
                        <c:v>362</c:v>
                      </c:pt>
                      <c:pt idx="476">
                        <c:v>354</c:v>
                      </c:pt>
                      <c:pt idx="477">
                        <c:v>343</c:v>
                      </c:pt>
                      <c:pt idx="478">
                        <c:v>339</c:v>
                      </c:pt>
                      <c:pt idx="479">
                        <c:v>347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4B2-43A8-81B3-799FAEB7365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Toplam!$I$1</c15:sqref>
                        </c15:formulaRef>
                      </c:ext>
                    </c:extLst>
                    <c:strCache>
                      <c:ptCount val="1"/>
                      <c:pt idx="0">
                        <c:v>Hasta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Toplam!$I$2:$I$481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9">
                        <c:v>1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1</c:v>
                      </c:pt>
                      <c:pt idx="73">
                        <c:v>12</c:v>
                      </c:pt>
                      <c:pt idx="74">
                        <c:v>29</c:v>
                      </c:pt>
                      <c:pt idx="75">
                        <c:v>51</c:v>
                      </c:pt>
                      <c:pt idx="76">
                        <c:v>93</c:v>
                      </c:pt>
                      <c:pt idx="77">
                        <c:v>168</c:v>
                      </c:pt>
                      <c:pt idx="78">
                        <c:v>311</c:v>
                      </c:pt>
                      <c:pt idx="79">
                        <c:v>277</c:v>
                      </c:pt>
                      <c:pt idx="80">
                        <c:v>289</c:v>
                      </c:pt>
                      <c:pt idx="81">
                        <c:v>293</c:v>
                      </c:pt>
                      <c:pt idx="82">
                        <c:v>343</c:v>
                      </c:pt>
                      <c:pt idx="83">
                        <c:v>561</c:v>
                      </c:pt>
                      <c:pt idx="84">
                        <c:v>1196</c:v>
                      </c:pt>
                      <c:pt idx="85">
                        <c:v>2069</c:v>
                      </c:pt>
                      <c:pt idx="86">
                        <c:v>1704</c:v>
                      </c:pt>
                      <c:pt idx="87">
                        <c:v>1815</c:v>
                      </c:pt>
                      <c:pt idx="88">
                        <c:v>1610</c:v>
                      </c:pt>
                      <c:pt idx="89">
                        <c:v>2704</c:v>
                      </c:pt>
                      <c:pt idx="90">
                        <c:v>2148</c:v>
                      </c:pt>
                      <c:pt idx="91">
                        <c:v>2456</c:v>
                      </c:pt>
                      <c:pt idx="92">
                        <c:v>2786</c:v>
                      </c:pt>
                      <c:pt idx="93">
                        <c:v>3013</c:v>
                      </c:pt>
                      <c:pt idx="94">
                        <c:v>3135</c:v>
                      </c:pt>
                      <c:pt idx="95">
                        <c:v>3148</c:v>
                      </c:pt>
                      <c:pt idx="96">
                        <c:v>3892</c:v>
                      </c:pt>
                      <c:pt idx="97">
                        <c:v>4117</c:v>
                      </c:pt>
                      <c:pt idx="98">
                        <c:v>4056</c:v>
                      </c:pt>
                      <c:pt idx="99">
                        <c:v>4747</c:v>
                      </c:pt>
                      <c:pt idx="100">
                        <c:v>5138</c:v>
                      </c:pt>
                      <c:pt idx="101">
                        <c:v>4789</c:v>
                      </c:pt>
                      <c:pt idx="102">
                        <c:v>4093</c:v>
                      </c:pt>
                      <c:pt idx="103">
                        <c:v>4062</c:v>
                      </c:pt>
                      <c:pt idx="104">
                        <c:v>4281</c:v>
                      </c:pt>
                      <c:pt idx="105">
                        <c:v>4801</c:v>
                      </c:pt>
                      <c:pt idx="106">
                        <c:v>4353</c:v>
                      </c:pt>
                      <c:pt idx="107">
                        <c:v>3783</c:v>
                      </c:pt>
                      <c:pt idx="108">
                        <c:v>3977</c:v>
                      </c:pt>
                      <c:pt idx="109">
                        <c:v>4674</c:v>
                      </c:pt>
                      <c:pt idx="110">
                        <c:v>4611</c:v>
                      </c:pt>
                      <c:pt idx="111">
                        <c:v>3083</c:v>
                      </c:pt>
                      <c:pt idx="112">
                        <c:v>3116</c:v>
                      </c:pt>
                      <c:pt idx="113">
                        <c:v>3122</c:v>
                      </c:pt>
                      <c:pt idx="114">
                        <c:v>2861</c:v>
                      </c:pt>
                      <c:pt idx="115">
                        <c:v>2357</c:v>
                      </c:pt>
                      <c:pt idx="116">
                        <c:v>2131</c:v>
                      </c:pt>
                      <c:pt idx="117">
                        <c:v>2392</c:v>
                      </c:pt>
                      <c:pt idx="118">
                        <c:v>2936</c:v>
                      </c:pt>
                      <c:pt idx="119">
                        <c:v>2615</c:v>
                      </c:pt>
                      <c:pt idx="120">
                        <c:v>2188</c:v>
                      </c:pt>
                      <c:pt idx="121">
                        <c:v>1983</c:v>
                      </c:pt>
                      <c:pt idx="122">
                        <c:v>1670</c:v>
                      </c:pt>
                      <c:pt idx="123">
                        <c:v>1614</c:v>
                      </c:pt>
                      <c:pt idx="124">
                        <c:v>1832</c:v>
                      </c:pt>
                      <c:pt idx="125">
                        <c:v>2253</c:v>
                      </c:pt>
                      <c:pt idx="126">
                        <c:v>1977</c:v>
                      </c:pt>
                      <c:pt idx="127">
                        <c:v>1848</c:v>
                      </c:pt>
                      <c:pt idx="128">
                        <c:v>1546</c:v>
                      </c:pt>
                      <c:pt idx="129">
                        <c:v>1542</c:v>
                      </c:pt>
                      <c:pt idx="130">
                        <c:v>1114</c:v>
                      </c:pt>
                      <c:pt idx="131">
                        <c:v>1704</c:v>
                      </c:pt>
                      <c:pt idx="132">
                        <c:v>1639</c:v>
                      </c:pt>
                      <c:pt idx="133">
                        <c:v>1635</c:v>
                      </c:pt>
                      <c:pt idx="134">
                        <c:v>1708</c:v>
                      </c:pt>
                      <c:pt idx="135">
                        <c:v>1610</c:v>
                      </c:pt>
                      <c:pt idx="136">
                        <c:v>1368</c:v>
                      </c:pt>
                      <c:pt idx="137">
                        <c:v>1158</c:v>
                      </c:pt>
                      <c:pt idx="138">
                        <c:v>1022</c:v>
                      </c:pt>
                      <c:pt idx="139">
                        <c:v>972</c:v>
                      </c:pt>
                      <c:pt idx="140">
                        <c:v>961</c:v>
                      </c:pt>
                      <c:pt idx="141">
                        <c:v>952</c:v>
                      </c:pt>
                      <c:pt idx="142">
                        <c:v>1186</c:v>
                      </c:pt>
                      <c:pt idx="143">
                        <c:v>1141</c:v>
                      </c:pt>
                      <c:pt idx="144">
                        <c:v>987</c:v>
                      </c:pt>
                      <c:pt idx="145">
                        <c:v>948</c:v>
                      </c:pt>
                      <c:pt idx="146">
                        <c:v>1035</c:v>
                      </c:pt>
                      <c:pt idx="147">
                        <c:v>1182</c:v>
                      </c:pt>
                      <c:pt idx="148">
                        <c:v>1141</c:v>
                      </c:pt>
                      <c:pt idx="149">
                        <c:v>983</c:v>
                      </c:pt>
                      <c:pt idx="150">
                        <c:v>839</c:v>
                      </c:pt>
                      <c:pt idx="151">
                        <c:v>827</c:v>
                      </c:pt>
                      <c:pt idx="152">
                        <c:v>786</c:v>
                      </c:pt>
                      <c:pt idx="153">
                        <c:v>867</c:v>
                      </c:pt>
                      <c:pt idx="154">
                        <c:v>988</c:v>
                      </c:pt>
                      <c:pt idx="155">
                        <c:v>930</c:v>
                      </c:pt>
                      <c:pt idx="156">
                        <c:v>878</c:v>
                      </c:pt>
                      <c:pt idx="157">
                        <c:v>914</c:v>
                      </c:pt>
                      <c:pt idx="158">
                        <c:v>989</c:v>
                      </c:pt>
                      <c:pt idx="159">
                        <c:v>993</c:v>
                      </c:pt>
                      <c:pt idx="160">
                        <c:v>922</c:v>
                      </c:pt>
                      <c:pt idx="161">
                        <c:v>987</c:v>
                      </c:pt>
                      <c:pt idx="162">
                        <c:v>1195</c:v>
                      </c:pt>
                      <c:pt idx="163">
                        <c:v>1459</c:v>
                      </c:pt>
                      <c:pt idx="164">
                        <c:v>1562</c:v>
                      </c:pt>
                      <c:pt idx="165">
                        <c:v>1592</c:v>
                      </c:pt>
                      <c:pt idx="166">
                        <c:v>1467</c:v>
                      </c:pt>
                      <c:pt idx="167">
                        <c:v>1429</c:v>
                      </c:pt>
                      <c:pt idx="168">
                        <c:v>1304</c:v>
                      </c:pt>
                      <c:pt idx="169">
                        <c:v>1214</c:v>
                      </c:pt>
                      <c:pt idx="170">
                        <c:v>1248</c:v>
                      </c:pt>
                      <c:pt idx="171">
                        <c:v>1192</c:v>
                      </c:pt>
                      <c:pt idx="172">
                        <c:v>1212</c:v>
                      </c:pt>
                      <c:pt idx="173">
                        <c:v>1268</c:v>
                      </c:pt>
                      <c:pt idx="174">
                        <c:v>1492</c:v>
                      </c:pt>
                      <c:pt idx="175">
                        <c:v>1458</c:v>
                      </c:pt>
                      <c:pt idx="176">
                        <c:v>1396</c:v>
                      </c:pt>
                      <c:pt idx="177">
                        <c:v>1372</c:v>
                      </c:pt>
                      <c:pt idx="178">
                        <c:v>1356</c:v>
                      </c:pt>
                      <c:pt idx="179">
                        <c:v>1374</c:v>
                      </c:pt>
                      <c:pt idx="180">
                        <c:v>1293</c:v>
                      </c:pt>
                      <c:pt idx="181">
                        <c:v>1192</c:v>
                      </c:pt>
                      <c:pt idx="182">
                        <c:v>1186</c:v>
                      </c:pt>
                      <c:pt idx="183">
                        <c:v>1172</c:v>
                      </c:pt>
                      <c:pt idx="184">
                        <c:v>1154</c:v>
                      </c:pt>
                      <c:pt idx="185">
                        <c:v>1148</c:v>
                      </c:pt>
                      <c:pt idx="186">
                        <c:v>1086</c:v>
                      </c:pt>
                      <c:pt idx="187">
                        <c:v>1053</c:v>
                      </c:pt>
                      <c:pt idx="188">
                        <c:v>1041</c:v>
                      </c:pt>
                      <c:pt idx="189">
                        <c:v>1024</c:v>
                      </c:pt>
                      <c:pt idx="190">
                        <c:v>1003</c:v>
                      </c:pt>
                      <c:pt idx="191">
                        <c:v>1016</c:v>
                      </c:pt>
                      <c:pt idx="192">
                        <c:v>1012</c:v>
                      </c:pt>
                      <c:pt idx="193">
                        <c:v>1008</c:v>
                      </c:pt>
                      <c:pt idx="194">
                        <c:v>992</c:v>
                      </c:pt>
                      <c:pt idx="195">
                        <c:v>947</c:v>
                      </c:pt>
                      <c:pt idx="196">
                        <c:v>933</c:v>
                      </c:pt>
                      <c:pt idx="197">
                        <c:v>926</c:v>
                      </c:pt>
                      <c:pt idx="198">
                        <c:v>918</c:v>
                      </c:pt>
                      <c:pt idx="199">
                        <c:v>924</c:v>
                      </c:pt>
                      <c:pt idx="200">
                        <c:v>931</c:v>
                      </c:pt>
                      <c:pt idx="201">
                        <c:v>928</c:v>
                      </c:pt>
                      <c:pt idx="202">
                        <c:v>902</c:v>
                      </c:pt>
                      <c:pt idx="203">
                        <c:v>913</c:v>
                      </c:pt>
                      <c:pt idx="204">
                        <c:v>937</c:v>
                      </c:pt>
                      <c:pt idx="205">
                        <c:v>921</c:v>
                      </c:pt>
                      <c:pt idx="206">
                        <c:v>927</c:v>
                      </c:pt>
                      <c:pt idx="207">
                        <c:v>919</c:v>
                      </c:pt>
                      <c:pt idx="208">
                        <c:v>963</c:v>
                      </c:pt>
                      <c:pt idx="209">
                        <c:v>942</c:v>
                      </c:pt>
                      <c:pt idx="210">
                        <c:v>967</c:v>
                      </c:pt>
                      <c:pt idx="211">
                        <c:v>982</c:v>
                      </c:pt>
                      <c:pt idx="212">
                        <c:v>996</c:v>
                      </c:pt>
                      <c:pt idx="213">
                        <c:v>987</c:v>
                      </c:pt>
                      <c:pt idx="214">
                        <c:v>995</c:v>
                      </c:pt>
                      <c:pt idx="215">
                        <c:v>1083</c:v>
                      </c:pt>
                      <c:pt idx="216">
                        <c:v>1178</c:v>
                      </c:pt>
                      <c:pt idx="217">
                        <c:v>1153</c:v>
                      </c:pt>
                      <c:pt idx="218">
                        <c:v>1185</c:v>
                      </c:pt>
                      <c:pt idx="219">
                        <c:v>1172</c:v>
                      </c:pt>
                      <c:pt idx="220">
                        <c:v>1182</c:v>
                      </c:pt>
                      <c:pt idx="221">
                        <c:v>1193</c:v>
                      </c:pt>
                      <c:pt idx="222">
                        <c:v>1183</c:v>
                      </c:pt>
                      <c:pt idx="223">
                        <c:v>1212</c:v>
                      </c:pt>
                      <c:pt idx="224">
                        <c:v>1243</c:v>
                      </c:pt>
                      <c:pt idx="225">
                        <c:v>1226</c:v>
                      </c:pt>
                      <c:pt idx="226">
                        <c:v>1256</c:v>
                      </c:pt>
                      <c:pt idx="227">
                        <c:v>1192</c:v>
                      </c:pt>
                      <c:pt idx="228">
                        <c:v>1233</c:v>
                      </c:pt>
                      <c:pt idx="229">
                        <c:v>1263</c:v>
                      </c:pt>
                      <c:pt idx="230">
                        <c:v>1303</c:v>
                      </c:pt>
                      <c:pt idx="231">
                        <c:v>1412</c:v>
                      </c:pt>
                      <c:pt idx="232">
                        <c:v>1203</c:v>
                      </c:pt>
                      <c:pt idx="233">
                        <c:v>1309</c:v>
                      </c:pt>
                      <c:pt idx="234">
                        <c:v>1217</c:v>
                      </c:pt>
                      <c:pt idx="235">
                        <c:v>1443</c:v>
                      </c:pt>
                      <c:pt idx="236">
                        <c:v>1502</c:v>
                      </c:pt>
                      <c:pt idx="237">
                        <c:v>1313</c:v>
                      </c:pt>
                      <c:pt idx="238">
                        <c:v>1491</c:v>
                      </c:pt>
                      <c:pt idx="239">
                        <c:v>1517</c:v>
                      </c:pt>
                      <c:pt idx="240">
                        <c:v>1549</c:v>
                      </c:pt>
                      <c:pt idx="241">
                        <c:v>1482</c:v>
                      </c:pt>
                      <c:pt idx="242">
                        <c:v>1587</c:v>
                      </c:pt>
                      <c:pt idx="243">
                        <c:v>1572</c:v>
                      </c:pt>
                      <c:pt idx="244">
                        <c:v>1596</c:v>
                      </c:pt>
                      <c:pt idx="245">
                        <c:v>1642</c:v>
                      </c:pt>
                      <c:pt idx="246">
                        <c:v>1612</c:v>
                      </c:pt>
                      <c:pt idx="247">
                        <c:v>1673</c:v>
                      </c:pt>
                      <c:pt idx="248">
                        <c:v>1578</c:v>
                      </c:pt>
                      <c:pt idx="249">
                        <c:v>1703</c:v>
                      </c:pt>
                      <c:pt idx="250">
                        <c:v>1761</c:v>
                      </c:pt>
                      <c:pt idx="251">
                        <c:v>1673</c:v>
                      </c:pt>
                      <c:pt idx="252">
                        <c:v>1512</c:v>
                      </c:pt>
                      <c:pt idx="253">
                        <c:v>1671</c:v>
                      </c:pt>
                      <c:pt idx="254">
                        <c:v>1509</c:v>
                      </c:pt>
                      <c:pt idx="255">
                        <c:v>1527</c:v>
                      </c:pt>
                      <c:pt idx="256">
                        <c:v>1716</c:v>
                      </c:pt>
                      <c:pt idx="257">
                        <c:v>1742</c:v>
                      </c:pt>
                      <c:pt idx="258">
                        <c:v>1771</c:v>
                      </c:pt>
                      <c:pt idx="259">
                        <c:v>1648</c:v>
                      </c:pt>
                      <c:pt idx="260">
                        <c:v>1771</c:v>
                      </c:pt>
                      <c:pt idx="261">
                        <c:v>1538</c:v>
                      </c:pt>
                      <c:pt idx="262">
                        <c:v>1519</c:v>
                      </c:pt>
                      <c:pt idx="263">
                        <c:v>1743</c:v>
                      </c:pt>
                      <c:pt idx="264">
                        <c:v>1692</c:v>
                      </c:pt>
                      <c:pt idx="265">
                        <c:v>1767</c:v>
                      </c:pt>
                      <c:pt idx="266">
                        <c:v>1721</c:v>
                      </c:pt>
                      <c:pt idx="267">
                        <c:v>1665</c:v>
                      </c:pt>
                      <c:pt idx="268">
                        <c:v>1511</c:v>
                      </c:pt>
                      <c:pt idx="269">
                        <c:v>1467</c:v>
                      </c:pt>
                      <c:pt idx="270">
                        <c:v>1412</c:v>
                      </c:pt>
                      <c:pt idx="271">
                        <c:v>1427</c:v>
                      </c:pt>
                      <c:pt idx="272">
                        <c:v>1391</c:v>
                      </c:pt>
                      <c:pt idx="273">
                        <c:v>1407</c:v>
                      </c:pt>
                      <c:pt idx="274">
                        <c:v>1442</c:v>
                      </c:pt>
                      <c:pt idx="275">
                        <c:v>1502</c:v>
                      </c:pt>
                      <c:pt idx="276">
                        <c:v>1429</c:v>
                      </c:pt>
                      <c:pt idx="277">
                        <c:v>1603</c:v>
                      </c:pt>
                      <c:pt idx="278">
                        <c:v>1511</c:v>
                      </c:pt>
                      <c:pt idx="279">
                        <c:v>1581</c:v>
                      </c:pt>
                      <c:pt idx="280">
                        <c:v>1615</c:v>
                      </c:pt>
                      <c:pt idx="281">
                        <c:v>1629</c:v>
                      </c:pt>
                      <c:pt idx="282">
                        <c:v>1649</c:v>
                      </c:pt>
                      <c:pt idx="283">
                        <c:v>1502</c:v>
                      </c:pt>
                      <c:pt idx="284">
                        <c:v>1614</c:v>
                      </c:pt>
                      <c:pt idx="285">
                        <c:v>1632</c:v>
                      </c:pt>
                      <c:pt idx="286">
                        <c:v>1671</c:v>
                      </c:pt>
                      <c:pt idx="287">
                        <c:v>1693</c:v>
                      </c:pt>
                      <c:pt idx="288">
                        <c:v>1812</c:v>
                      </c:pt>
                      <c:pt idx="289">
                        <c:v>1723</c:v>
                      </c:pt>
                      <c:pt idx="290">
                        <c:v>1815</c:v>
                      </c:pt>
                      <c:pt idx="291">
                        <c:v>2026</c:v>
                      </c:pt>
                      <c:pt idx="292">
                        <c:v>1894</c:v>
                      </c:pt>
                      <c:pt idx="293">
                        <c:v>2013</c:v>
                      </c:pt>
                      <c:pt idx="294">
                        <c:v>2102</c:v>
                      </c:pt>
                      <c:pt idx="295">
                        <c:v>2165</c:v>
                      </c:pt>
                      <c:pt idx="296">
                        <c:v>2091</c:v>
                      </c:pt>
                      <c:pt idx="297">
                        <c:v>2017</c:v>
                      </c:pt>
                      <c:pt idx="298">
                        <c:v>2198</c:v>
                      </c:pt>
                      <c:pt idx="299">
                        <c:v>2209</c:v>
                      </c:pt>
                      <c:pt idx="300">
                        <c:v>2305</c:v>
                      </c:pt>
                      <c:pt idx="301">
                        <c:v>2319</c:v>
                      </c:pt>
                      <c:pt idx="302">
                        <c:v>2322</c:v>
                      </c:pt>
                      <c:pt idx="303">
                        <c:v>2213</c:v>
                      </c:pt>
                      <c:pt idx="304">
                        <c:v>2106</c:v>
                      </c:pt>
                      <c:pt idx="305">
                        <c:v>2302</c:v>
                      </c:pt>
                      <c:pt idx="306">
                        <c:v>2343</c:v>
                      </c:pt>
                      <c:pt idx="307">
                        <c:v>2391</c:v>
                      </c:pt>
                      <c:pt idx="308">
                        <c:v>2311</c:v>
                      </c:pt>
                      <c:pt idx="309">
                        <c:v>2436</c:v>
                      </c:pt>
                      <c:pt idx="310">
                        <c:v>2483</c:v>
                      </c:pt>
                      <c:pt idx="311">
                        <c:v>2516</c:v>
                      </c:pt>
                      <c:pt idx="312">
                        <c:v>2576</c:v>
                      </c:pt>
                      <c:pt idx="313">
                        <c:v>2529</c:v>
                      </c:pt>
                      <c:pt idx="314">
                        <c:v>2693</c:v>
                      </c:pt>
                      <c:pt idx="315">
                        <c:v>2841</c:v>
                      </c:pt>
                      <c:pt idx="316">
                        <c:v>3045</c:v>
                      </c:pt>
                      <c:pt idx="317">
                        <c:v>3116</c:v>
                      </c:pt>
                      <c:pt idx="318">
                        <c:v>3223</c:v>
                      </c:pt>
                      <c:pt idx="319">
                        <c:v>3316</c:v>
                      </c:pt>
                      <c:pt idx="320">
                        <c:v>3819</c:v>
                      </c:pt>
                      <c:pt idx="321">
                        <c:v>4215</c:v>
                      </c:pt>
                      <c:pt idx="322">
                        <c:v>4542</c:v>
                      </c:pt>
                      <c:pt idx="323">
                        <c:v>5103</c:v>
                      </c:pt>
                      <c:pt idx="324">
                        <c:v>5532</c:v>
                      </c:pt>
                      <c:pt idx="325">
                        <c:v>6017</c:v>
                      </c:pt>
                      <c:pt idx="326">
                        <c:v>6713</c:v>
                      </c:pt>
                      <c:pt idx="327">
                        <c:v>7381</c:v>
                      </c:pt>
                      <c:pt idx="328">
                        <c:v>6814</c:v>
                      </c:pt>
                      <c:pt idx="329">
                        <c:v>6876</c:v>
                      </c:pt>
                      <c:pt idx="330">
                        <c:v>6592</c:v>
                      </c:pt>
                      <c:pt idx="331">
                        <c:v>6714</c:v>
                      </c:pt>
                      <c:pt idx="332">
                        <c:v>6439</c:v>
                      </c:pt>
                      <c:pt idx="333">
                        <c:v>6514</c:v>
                      </c:pt>
                      <c:pt idx="334">
                        <c:v>6101</c:v>
                      </c:pt>
                      <c:pt idx="335">
                        <c:v>6690</c:v>
                      </c:pt>
                      <c:pt idx="336">
                        <c:v>6511</c:v>
                      </c:pt>
                      <c:pt idx="337">
                        <c:v>6903</c:v>
                      </c:pt>
                      <c:pt idx="338">
                        <c:v>6128</c:v>
                      </c:pt>
                      <c:pt idx="339">
                        <c:v>6093</c:v>
                      </c:pt>
                      <c:pt idx="340">
                        <c:v>6420</c:v>
                      </c:pt>
                      <c:pt idx="341">
                        <c:v>6593</c:v>
                      </c:pt>
                      <c:pt idx="342">
                        <c:v>6213</c:v>
                      </c:pt>
                      <c:pt idx="343">
                        <c:v>5918</c:v>
                      </c:pt>
                      <c:pt idx="344">
                        <c:v>5607</c:v>
                      </c:pt>
                      <c:pt idx="345">
                        <c:v>5203</c:v>
                      </c:pt>
                      <c:pt idx="346">
                        <c:v>5103</c:v>
                      </c:pt>
                      <c:pt idx="347">
                        <c:v>5064</c:v>
                      </c:pt>
                      <c:pt idx="348">
                        <c:v>5105</c:v>
                      </c:pt>
                      <c:pt idx="349">
                        <c:v>4893</c:v>
                      </c:pt>
                      <c:pt idx="350">
                        <c:v>4209</c:v>
                      </c:pt>
                      <c:pt idx="351">
                        <c:v>4103</c:v>
                      </c:pt>
                      <c:pt idx="352">
                        <c:v>4002</c:v>
                      </c:pt>
                      <c:pt idx="353">
                        <c:v>3546</c:v>
                      </c:pt>
                      <c:pt idx="354">
                        <c:v>3412</c:v>
                      </c:pt>
                      <c:pt idx="355">
                        <c:v>3309</c:v>
                      </c:pt>
                      <c:pt idx="356">
                        <c:v>3192</c:v>
                      </c:pt>
                      <c:pt idx="357">
                        <c:v>3218</c:v>
                      </c:pt>
                      <c:pt idx="358">
                        <c:v>3199</c:v>
                      </c:pt>
                      <c:pt idx="359">
                        <c:v>3002</c:v>
                      </c:pt>
                      <c:pt idx="360">
                        <c:v>2806</c:v>
                      </c:pt>
                      <c:pt idx="361">
                        <c:v>2816</c:v>
                      </c:pt>
                      <c:pt idx="362">
                        <c:v>2783</c:v>
                      </c:pt>
                      <c:pt idx="363">
                        <c:v>2612</c:v>
                      </c:pt>
                      <c:pt idx="364">
                        <c:v>2219</c:v>
                      </c:pt>
                      <c:pt idx="365">
                        <c:v>1908</c:v>
                      </c:pt>
                      <c:pt idx="366">
                        <c:v>1713</c:v>
                      </c:pt>
                      <c:pt idx="367">
                        <c:v>1515</c:v>
                      </c:pt>
                      <c:pt idx="368">
                        <c:v>1508</c:v>
                      </c:pt>
                      <c:pt idx="369">
                        <c:v>1477</c:v>
                      </c:pt>
                      <c:pt idx="370">
                        <c:v>1458</c:v>
                      </c:pt>
                      <c:pt idx="371">
                        <c:v>1370</c:v>
                      </c:pt>
                      <c:pt idx="372">
                        <c:v>1291</c:v>
                      </c:pt>
                      <c:pt idx="373">
                        <c:v>1103</c:v>
                      </c:pt>
                      <c:pt idx="374">
                        <c:v>1017</c:v>
                      </c:pt>
                      <c:pt idx="375">
                        <c:v>1003</c:v>
                      </c:pt>
                      <c:pt idx="376">
                        <c:v>983</c:v>
                      </c:pt>
                      <c:pt idx="377">
                        <c:v>971</c:v>
                      </c:pt>
                      <c:pt idx="378">
                        <c:v>958</c:v>
                      </c:pt>
                      <c:pt idx="379">
                        <c:v>921</c:v>
                      </c:pt>
                      <c:pt idx="380">
                        <c:v>902</c:v>
                      </c:pt>
                      <c:pt idx="381">
                        <c:v>803</c:v>
                      </c:pt>
                      <c:pt idx="382">
                        <c:v>749</c:v>
                      </c:pt>
                      <c:pt idx="383">
                        <c:v>761</c:v>
                      </c:pt>
                      <c:pt idx="384">
                        <c:v>752</c:v>
                      </c:pt>
                      <c:pt idx="385">
                        <c:v>743</c:v>
                      </c:pt>
                      <c:pt idx="386">
                        <c:v>734</c:v>
                      </c:pt>
                      <c:pt idx="387">
                        <c:v>723</c:v>
                      </c:pt>
                      <c:pt idx="388">
                        <c:v>684</c:v>
                      </c:pt>
                      <c:pt idx="389">
                        <c:v>671</c:v>
                      </c:pt>
                      <c:pt idx="390">
                        <c:v>681</c:v>
                      </c:pt>
                      <c:pt idx="391">
                        <c:v>675</c:v>
                      </c:pt>
                      <c:pt idx="392">
                        <c:v>670</c:v>
                      </c:pt>
                      <c:pt idx="393">
                        <c:v>664</c:v>
                      </c:pt>
                      <c:pt idx="394">
                        <c:v>658</c:v>
                      </c:pt>
                      <c:pt idx="395">
                        <c:v>641</c:v>
                      </c:pt>
                      <c:pt idx="396">
                        <c:v>636</c:v>
                      </c:pt>
                      <c:pt idx="397">
                        <c:v>630</c:v>
                      </c:pt>
                      <c:pt idx="398">
                        <c:v>632</c:v>
                      </c:pt>
                      <c:pt idx="399">
                        <c:v>627</c:v>
                      </c:pt>
                      <c:pt idx="400">
                        <c:v>620</c:v>
                      </c:pt>
                      <c:pt idx="401">
                        <c:v>618</c:v>
                      </c:pt>
                      <c:pt idx="402">
                        <c:v>623</c:v>
                      </c:pt>
                      <c:pt idx="403">
                        <c:v>632</c:v>
                      </c:pt>
                      <c:pt idx="404">
                        <c:v>659</c:v>
                      </c:pt>
                      <c:pt idx="405">
                        <c:v>664</c:v>
                      </c:pt>
                      <c:pt idx="406">
                        <c:v>660</c:v>
                      </c:pt>
                      <c:pt idx="407">
                        <c:v>667</c:v>
                      </c:pt>
                      <c:pt idx="408">
                        <c:v>671</c:v>
                      </c:pt>
                      <c:pt idx="409">
                        <c:v>666</c:v>
                      </c:pt>
                      <c:pt idx="410">
                        <c:v>660</c:v>
                      </c:pt>
                      <c:pt idx="411">
                        <c:v>658</c:v>
                      </c:pt>
                      <c:pt idx="412">
                        <c:v>649</c:v>
                      </c:pt>
                      <c:pt idx="413">
                        <c:v>640</c:v>
                      </c:pt>
                      <c:pt idx="414">
                        <c:v>638</c:v>
                      </c:pt>
                      <c:pt idx="415">
                        <c:v>635</c:v>
                      </c:pt>
                      <c:pt idx="416">
                        <c:v>601</c:v>
                      </c:pt>
                      <c:pt idx="417">
                        <c:v>623</c:v>
                      </c:pt>
                      <c:pt idx="418">
                        <c:v>633</c:v>
                      </c:pt>
                      <c:pt idx="419">
                        <c:v>660</c:v>
                      </c:pt>
                      <c:pt idx="420">
                        <c:v>658</c:v>
                      </c:pt>
                      <c:pt idx="421">
                        <c:v>649</c:v>
                      </c:pt>
                      <c:pt idx="422">
                        <c:v>621</c:v>
                      </c:pt>
                      <c:pt idx="423">
                        <c:v>610</c:v>
                      </c:pt>
                      <c:pt idx="424">
                        <c:v>645</c:v>
                      </c:pt>
                      <c:pt idx="425">
                        <c:v>668</c:v>
                      </c:pt>
                      <c:pt idx="426">
                        <c:v>689</c:v>
                      </c:pt>
                      <c:pt idx="427">
                        <c:v>685</c:v>
                      </c:pt>
                      <c:pt idx="428">
                        <c:v>1232</c:v>
                      </c:pt>
                      <c:pt idx="429">
                        <c:v>1230</c:v>
                      </c:pt>
                      <c:pt idx="430">
                        <c:v>1261</c:v>
                      </c:pt>
                      <c:pt idx="431">
                        <c:v>1239</c:v>
                      </c:pt>
                      <c:pt idx="432">
                        <c:v>1289</c:v>
                      </c:pt>
                      <c:pt idx="433">
                        <c:v>1309</c:v>
                      </c:pt>
                      <c:pt idx="434">
                        <c:v>1310</c:v>
                      </c:pt>
                      <c:pt idx="435">
                        <c:v>1349</c:v>
                      </c:pt>
                      <c:pt idx="436">
                        <c:v>1350</c:v>
                      </c:pt>
                      <c:pt idx="437">
                        <c:v>1392</c:v>
                      </c:pt>
                      <c:pt idx="438">
                        <c:v>1425</c:v>
                      </c:pt>
                      <c:pt idx="439">
                        <c:v>1474</c:v>
                      </c:pt>
                      <c:pt idx="440">
                        <c:v>1484</c:v>
                      </c:pt>
                      <c:pt idx="441">
                        <c:v>1503</c:v>
                      </c:pt>
                      <c:pt idx="442">
                        <c:v>1547</c:v>
                      </c:pt>
                      <c:pt idx="443">
                        <c:v>1538</c:v>
                      </c:pt>
                      <c:pt idx="444">
                        <c:v>1568</c:v>
                      </c:pt>
                      <c:pt idx="445">
                        <c:v>1644</c:v>
                      </c:pt>
                      <c:pt idx="446">
                        <c:v>1710</c:v>
                      </c:pt>
                      <c:pt idx="447">
                        <c:v>1720</c:v>
                      </c:pt>
                      <c:pt idx="448">
                        <c:v>1790</c:v>
                      </c:pt>
                      <c:pt idx="449">
                        <c:v>1810</c:v>
                      </c:pt>
                      <c:pt idx="450">
                        <c:v>1886</c:v>
                      </c:pt>
                      <c:pt idx="451">
                        <c:v>1968</c:v>
                      </c:pt>
                      <c:pt idx="452">
                        <c:v>1998</c:v>
                      </c:pt>
                      <c:pt idx="453">
                        <c:v>2054</c:v>
                      </c:pt>
                      <c:pt idx="454">
                        <c:v>2082</c:v>
                      </c:pt>
                      <c:pt idx="455">
                        <c:v>2135</c:v>
                      </c:pt>
                      <c:pt idx="456">
                        <c:v>2182</c:v>
                      </c:pt>
                      <c:pt idx="457">
                        <c:v>2231</c:v>
                      </c:pt>
                      <c:pt idx="458">
                        <c:v>2311</c:v>
                      </c:pt>
                      <c:pt idx="459">
                        <c:v>2407</c:v>
                      </c:pt>
                      <c:pt idx="460">
                        <c:v>2477</c:v>
                      </c:pt>
                      <c:pt idx="461">
                        <c:v>2604</c:v>
                      </c:pt>
                      <c:pt idx="462">
                        <c:v>2615</c:v>
                      </c:pt>
                      <c:pt idx="463">
                        <c:v>2658</c:v>
                      </c:pt>
                      <c:pt idx="464">
                        <c:v>2739</c:v>
                      </c:pt>
                      <c:pt idx="465">
                        <c:v>2824</c:v>
                      </c:pt>
                      <c:pt idx="466">
                        <c:v>2891</c:v>
                      </c:pt>
                      <c:pt idx="467">
                        <c:v>2951</c:v>
                      </c:pt>
                      <c:pt idx="468">
                        <c:v>3018</c:v>
                      </c:pt>
                      <c:pt idx="469">
                        <c:v>3080</c:v>
                      </c:pt>
                      <c:pt idx="470">
                        <c:v>3205</c:v>
                      </c:pt>
                      <c:pt idx="471">
                        <c:v>3240</c:v>
                      </c:pt>
                      <c:pt idx="472">
                        <c:v>3275</c:v>
                      </c:pt>
                      <c:pt idx="473">
                        <c:v>3319</c:v>
                      </c:pt>
                      <c:pt idx="474">
                        <c:v>3375</c:v>
                      </c:pt>
                      <c:pt idx="475">
                        <c:v>3398</c:v>
                      </c:pt>
                      <c:pt idx="476">
                        <c:v>3463</c:v>
                      </c:pt>
                      <c:pt idx="477">
                        <c:v>3475</c:v>
                      </c:pt>
                      <c:pt idx="478">
                        <c:v>3511</c:v>
                      </c:pt>
                      <c:pt idx="479">
                        <c:v>3590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4B2-43A8-81B3-799FAEB7365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Toplam!$J$1</c15:sqref>
                        </c15:formulaRef>
                      </c:ext>
                    </c:extLst>
                    <c:strCache>
                      <c:ptCount val="1"/>
                      <c:pt idx="0">
                        <c:v>Vaka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Toplam!$J$2:$J$481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329">
                        <c:v>29132</c:v>
                      </c:pt>
                      <c:pt idx="330">
                        <c:v>29845</c:v>
                      </c:pt>
                      <c:pt idx="331">
                        <c:v>30103</c:v>
                      </c:pt>
                      <c:pt idx="332">
                        <c:v>29281</c:v>
                      </c:pt>
                      <c:pt idx="333">
                        <c:v>31219</c:v>
                      </c:pt>
                      <c:pt idx="334">
                        <c:v>30110</c:v>
                      </c:pt>
                      <c:pt idx="335">
                        <c:v>31923</c:v>
                      </c:pt>
                      <c:pt idx="336">
                        <c:v>32381</c:v>
                      </c:pt>
                      <c:pt idx="337">
                        <c:v>32736</c:v>
                      </c:pt>
                      <c:pt idx="338">
                        <c:v>31896</c:v>
                      </c:pt>
                      <c:pt idx="339">
                        <c:v>30402</c:v>
                      </c:pt>
                      <c:pt idx="340">
                        <c:v>32137</c:v>
                      </c:pt>
                      <c:pt idx="341">
                        <c:v>33198</c:v>
                      </c:pt>
                      <c:pt idx="342">
                        <c:v>31712</c:v>
                      </c:pt>
                      <c:pt idx="343">
                        <c:v>30424</c:v>
                      </c:pt>
                      <c:pt idx="344">
                        <c:v>32106</c:v>
                      </c:pt>
                      <c:pt idx="345">
                        <c:v>29136</c:v>
                      </c:pt>
                      <c:pt idx="346">
                        <c:v>26919</c:v>
                      </c:pt>
                      <c:pt idx="347">
                        <c:v>29617</c:v>
                      </c:pt>
                      <c:pt idx="348">
                        <c:v>32102</c:v>
                      </c:pt>
                      <c:pt idx="349">
                        <c:v>29718</c:v>
                      </c:pt>
                      <c:pt idx="350">
                        <c:v>27515</c:v>
                      </c:pt>
                      <c:pt idx="351">
                        <c:v>26410</c:v>
                      </c:pt>
                      <c:pt idx="352">
                        <c:v>22195</c:v>
                      </c:pt>
                      <c:pt idx="353">
                        <c:v>20316</c:v>
                      </c:pt>
                      <c:pt idx="354">
                        <c:v>19103</c:v>
                      </c:pt>
                      <c:pt idx="355">
                        <c:v>19256</c:v>
                      </c:pt>
                      <c:pt idx="356">
                        <c:v>19650</c:v>
                      </c:pt>
                      <c:pt idx="357">
                        <c:v>18102</c:v>
                      </c:pt>
                      <c:pt idx="358">
                        <c:v>17543</c:v>
                      </c:pt>
                      <c:pt idx="359">
                        <c:v>15118</c:v>
                      </c:pt>
                      <c:pt idx="360">
                        <c:v>14205</c:v>
                      </c:pt>
                      <c:pt idx="361">
                        <c:v>15197</c:v>
                      </c:pt>
                      <c:pt idx="362">
                        <c:v>15805</c:v>
                      </c:pt>
                      <c:pt idx="363">
                        <c:v>15692</c:v>
                      </c:pt>
                      <c:pt idx="364">
                        <c:v>14380</c:v>
                      </c:pt>
                      <c:pt idx="365">
                        <c:v>12203</c:v>
                      </c:pt>
                      <c:pt idx="366">
                        <c:v>11180</c:v>
                      </c:pt>
                      <c:pt idx="367">
                        <c:v>9877</c:v>
                      </c:pt>
                      <c:pt idx="368">
                        <c:v>13695</c:v>
                      </c:pt>
                      <c:pt idx="369">
                        <c:v>14494</c:v>
                      </c:pt>
                      <c:pt idx="370">
                        <c:v>13830</c:v>
                      </c:pt>
                      <c:pt idx="371">
                        <c:v>12171</c:v>
                      </c:pt>
                      <c:pt idx="372">
                        <c:v>11479</c:v>
                      </c:pt>
                      <c:pt idx="373">
                        <c:v>9537</c:v>
                      </c:pt>
                      <c:pt idx="374">
                        <c:v>9138</c:v>
                      </c:pt>
                      <c:pt idx="375">
                        <c:v>10220</c:v>
                      </c:pt>
                      <c:pt idx="376">
                        <c:v>9809</c:v>
                      </c:pt>
                      <c:pt idx="377">
                        <c:v>9554</c:v>
                      </c:pt>
                      <c:pt idx="378">
                        <c:v>8962</c:v>
                      </c:pt>
                      <c:pt idx="379">
                        <c:v>8314</c:v>
                      </c:pt>
                      <c:pt idx="380">
                        <c:v>7550</c:v>
                      </c:pt>
                      <c:pt idx="381">
                        <c:v>6436</c:v>
                      </c:pt>
                      <c:pt idx="382">
                        <c:v>5862</c:v>
                      </c:pt>
                      <c:pt idx="383">
                        <c:v>6818</c:v>
                      </c:pt>
                      <c:pt idx="384">
                        <c:v>6435</c:v>
                      </c:pt>
                      <c:pt idx="385">
                        <c:v>6289</c:v>
                      </c:pt>
                      <c:pt idx="386">
                        <c:v>5967</c:v>
                      </c:pt>
                      <c:pt idx="387">
                        <c:v>5856</c:v>
                      </c:pt>
                      <c:pt idx="388">
                        <c:v>5277</c:v>
                      </c:pt>
                      <c:pt idx="389">
                        <c:v>5642</c:v>
                      </c:pt>
                      <c:pt idx="390">
                        <c:v>7103</c:v>
                      </c:pt>
                      <c:pt idx="391">
                        <c:v>7489</c:v>
                      </c:pt>
                      <c:pt idx="392">
                        <c:v>7279</c:v>
                      </c:pt>
                      <c:pt idx="393">
                        <c:v>6912</c:v>
                      </c:pt>
                      <c:pt idx="394">
                        <c:v>6871</c:v>
                      </c:pt>
                      <c:pt idx="395">
                        <c:v>6562</c:v>
                      </c:pt>
                      <c:pt idx="396">
                        <c:v>7719</c:v>
                      </c:pt>
                      <c:pt idx="397">
                        <c:v>7795</c:v>
                      </c:pt>
                      <c:pt idx="398">
                        <c:v>8102</c:v>
                      </c:pt>
                      <c:pt idx="399">
                        <c:v>7909</c:v>
                      </c:pt>
                      <c:pt idx="400">
                        <c:v>7901</c:v>
                      </c:pt>
                      <c:pt idx="401">
                        <c:v>7897</c:v>
                      </c:pt>
                      <c:pt idx="402">
                        <c:v>6670</c:v>
                      </c:pt>
                      <c:pt idx="403">
                        <c:v>8103</c:v>
                      </c:pt>
                      <c:pt idx="404">
                        <c:v>8636</c:v>
                      </c:pt>
                      <c:pt idx="405">
                        <c:v>8642</c:v>
                      </c:pt>
                      <c:pt idx="406">
                        <c:v>7590</c:v>
                      </c:pt>
                      <c:pt idx="407">
                        <c:v>7763</c:v>
                      </c:pt>
                      <c:pt idx="408">
                        <c:v>7706</c:v>
                      </c:pt>
                      <c:pt idx="409">
                        <c:v>6287</c:v>
                      </c:pt>
                      <c:pt idx="410">
                        <c:v>7945</c:v>
                      </c:pt>
                      <c:pt idx="411">
                        <c:v>7906</c:v>
                      </c:pt>
                      <c:pt idx="412">
                        <c:v>7325</c:v>
                      </c:pt>
                      <c:pt idx="413">
                        <c:v>7241</c:v>
                      </c:pt>
                      <c:pt idx="414">
                        <c:v>7419</c:v>
                      </c:pt>
                      <c:pt idx="415">
                        <c:v>7857</c:v>
                      </c:pt>
                      <c:pt idx="416">
                        <c:v>6546</c:v>
                      </c:pt>
                      <c:pt idx="417">
                        <c:v>8104</c:v>
                      </c:pt>
                      <c:pt idx="418">
                        <c:v>9107</c:v>
                      </c:pt>
                      <c:pt idx="419">
                        <c:v>9561</c:v>
                      </c:pt>
                      <c:pt idx="420">
                        <c:v>9572</c:v>
                      </c:pt>
                      <c:pt idx="421">
                        <c:v>9205</c:v>
                      </c:pt>
                      <c:pt idx="422">
                        <c:v>9193</c:v>
                      </c:pt>
                      <c:pt idx="423">
                        <c:v>8424</c:v>
                      </c:pt>
                      <c:pt idx="424">
                        <c:v>9891</c:v>
                      </c:pt>
                      <c:pt idx="425">
                        <c:v>11837</c:v>
                      </c:pt>
                      <c:pt idx="426">
                        <c:v>11520</c:v>
                      </c:pt>
                      <c:pt idx="427">
                        <c:v>11322</c:v>
                      </c:pt>
                      <c:pt idx="428">
                        <c:v>11302</c:v>
                      </c:pt>
                      <c:pt idx="429">
                        <c:v>11770</c:v>
                      </c:pt>
                      <c:pt idx="430">
                        <c:v>11187</c:v>
                      </c:pt>
                      <c:pt idx="431">
                        <c:v>13215</c:v>
                      </c:pt>
                      <c:pt idx="432">
                        <c:v>13755</c:v>
                      </c:pt>
                      <c:pt idx="433">
                        <c:v>14556</c:v>
                      </c:pt>
                      <c:pt idx="434">
                        <c:v>14046</c:v>
                      </c:pt>
                      <c:pt idx="435">
                        <c:v>14941</c:v>
                      </c:pt>
                      <c:pt idx="436">
                        <c:v>15082</c:v>
                      </c:pt>
                      <c:pt idx="437">
                        <c:v>13378</c:v>
                      </c:pt>
                      <c:pt idx="438">
                        <c:v>15503</c:v>
                      </c:pt>
                      <c:pt idx="439">
                        <c:v>16749</c:v>
                      </c:pt>
                      <c:pt idx="440">
                        <c:v>18912</c:v>
                      </c:pt>
                      <c:pt idx="441">
                        <c:v>20049</c:v>
                      </c:pt>
                      <c:pt idx="442">
                        <c:v>21030</c:v>
                      </c:pt>
                      <c:pt idx="443">
                        <c:v>21061</c:v>
                      </c:pt>
                      <c:pt idx="444">
                        <c:v>20428</c:v>
                      </c:pt>
                      <c:pt idx="445">
                        <c:v>22216</c:v>
                      </c:pt>
                      <c:pt idx="446">
                        <c:v>26182</c:v>
                      </c:pt>
                      <c:pt idx="447">
                        <c:v>29762</c:v>
                      </c:pt>
                      <c:pt idx="448">
                        <c:v>28731</c:v>
                      </c:pt>
                      <c:pt idx="449">
                        <c:v>29081</c:v>
                      </c:pt>
                      <c:pt idx="450">
                        <c:v>30021</c:v>
                      </c:pt>
                      <c:pt idx="451">
                        <c:v>29058</c:v>
                      </c:pt>
                      <c:pt idx="452">
                        <c:v>32404</c:v>
                      </c:pt>
                      <c:pt idx="453">
                        <c:v>37303</c:v>
                      </c:pt>
                      <c:pt idx="454">
                        <c:v>39302</c:v>
                      </c:pt>
                      <c:pt idx="455">
                        <c:v>40806</c:v>
                      </c:pt>
                      <c:pt idx="456">
                        <c:v>42308</c:v>
                      </c:pt>
                      <c:pt idx="457">
                        <c:v>44756</c:v>
                      </c:pt>
                      <c:pt idx="458">
                        <c:v>41998</c:v>
                      </c:pt>
                      <c:pt idx="459">
                        <c:v>42551</c:v>
                      </c:pt>
                      <c:pt idx="460">
                        <c:v>49584</c:v>
                      </c:pt>
                      <c:pt idx="461">
                        <c:v>54740</c:v>
                      </c:pt>
                      <c:pt idx="462">
                        <c:v>55941</c:v>
                      </c:pt>
                      <c:pt idx="463">
                        <c:v>55791</c:v>
                      </c:pt>
                      <c:pt idx="464">
                        <c:v>52676</c:v>
                      </c:pt>
                      <c:pt idx="465">
                        <c:v>50678</c:v>
                      </c:pt>
                      <c:pt idx="466">
                        <c:v>54562</c:v>
                      </c:pt>
                      <c:pt idx="467">
                        <c:v>59187</c:v>
                      </c:pt>
                      <c:pt idx="468">
                        <c:v>62797</c:v>
                      </c:pt>
                      <c:pt idx="469">
                        <c:v>61400</c:v>
                      </c:pt>
                      <c:pt idx="470">
                        <c:v>63082</c:v>
                      </c:pt>
                      <c:pt idx="471">
                        <c:v>62606</c:v>
                      </c:pt>
                      <c:pt idx="472">
                        <c:v>55802</c:v>
                      </c:pt>
                      <c:pt idx="473">
                        <c:v>55149</c:v>
                      </c:pt>
                      <c:pt idx="474">
                        <c:v>61028</c:v>
                      </c:pt>
                      <c:pt idx="475">
                        <c:v>61967</c:v>
                      </c:pt>
                      <c:pt idx="476">
                        <c:v>54791</c:v>
                      </c:pt>
                      <c:pt idx="477">
                        <c:v>49438</c:v>
                      </c:pt>
                      <c:pt idx="478">
                        <c:v>40596</c:v>
                      </c:pt>
                      <c:pt idx="479">
                        <c:v>38553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C1D-4E49-A275-583ACE86014A}"/>
                  </c:ext>
                </c:extLst>
              </c15:ser>
            </c15:filteredLineSeries>
          </c:ext>
        </c:extLst>
      </c:lineChart>
      <c:catAx>
        <c:axId val="10014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118144"/>
        <c:crosses val="autoZero"/>
        <c:auto val="1"/>
        <c:lblAlgn val="ctr"/>
        <c:lblOffset val="100"/>
        <c:noMultiLvlLbl val="0"/>
      </c:catAx>
      <c:valAx>
        <c:axId val="830118144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40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aseline="0"/>
              <a:t>Fazla ölümler vs resmi COVID vefat rakamları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Toplam!$G$1</c:f>
              <c:strCache>
                <c:ptCount val="1"/>
                <c:pt idx="0">
                  <c:v>Fazla ölüm 7DayAvg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Toplam!$A$2:$A$481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Toplam!$G$2:$G$481</c:f>
              <c:numCache>
                <c:formatCode>General</c:formatCode>
                <c:ptCount val="480"/>
                <c:pt idx="6">
                  <c:v>-11.880952380952376</c:v>
                </c:pt>
                <c:pt idx="7">
                  <c:v>-7.5238095238095184</c:v>
                </c:pt>
                <c:pt idx="8">
                  <c:v>-3.999999999999992</c:v>
                </c:pt>
                <c:pt idx="9">
                  <c:v>-3.9523809523809388</c:v>
                </c:pt>
                <c:pt idx="10">
                  <c:v>-3.1190476190476084</c:v>
                </c:pt>
                <c:pt idx="11">
                  <c:v>-3.809523809523804</c:v>
                </c:pt>
                <c:pt idx="12">
                  <c:v>-2.6666666666666532</c:v>
                </c:pt>
                <c:pt idx="13">
                  <c:v>6.380952380952392</c:v>
                </c:pt>
                <c:pt idx="14">
                  <c:v>8.4047619047619104</c:v>
                </c:pt>
                <c:pt idx="15">
                  <c:v>14.73809523809525</c:v>
                </c:pt>
                <c:pt idx="16">
                  <c:v>11.976190476190482</c:v>
                </c:pt>
                <c:pt idx="17">
                  <c:v>6.380952380952384</c:v>
                </c:pt>
                <c:pt idx="18">
                  <c:v>8.7142857142857135</c:v>
                </c:pt>
                <c:pt idx="19">
                  <c:v>14.33333333333333</c:v>
                </c:pt>
                <c:pt idx="20">
                  <c:v>12.785714285714286</c:v>
                </c:pt>
                <c:pt idx="21">
                  <c:v>7.4523809523809552</c:v>
                </c:pt>
                <c:pt idx="22">
                  <c:v>5.2380952380952328</c:v>
                </c:pt>
                <c:pt idx="23">
                  <c:v>1.8333333333333226</c:v>
                </c:pt>
                <c:pt idx="24">
                  <c:v>3.8333333333333224</c:v>
                </c:pt>
                <c:pt idx="25">
                  <c:v>1.1904761904761878</c:v>
                </c:pt>
                <c:pt idx="26">
                  <c:v>-2.595238095238098</c:v>
                </c:pt>
                <c:pt idx="27">
                  <c:v>0.97619047619046539</c:v>
                </c:pt>
                <c:pt idx="28">
                  <c:v>4.5238095238095104</c:v>
                </c:pt>
                <c:pt idx="29">
                  <c:v>-1.4285714285714366</c:v>
                </c:pt>
                <c:pt idx="30">
                  <c:v>0.547619047619053</c:v>
                </c:pt>
                <c:pt idx="31">
                  <c:v>-0.7142857142857143</c:v>
                </c:pt>
                <c:pt idx="32">
                  <c:v>0.5238095238095184</c:v>
                </c:pt>
                <c:pt idx="33">
                  <c:v>3.1904761904761796</c:v>
                </c:pt>
                <c:pt idx="34">
                  <c:v>-11.142857142857151</c:v>
                </c:pt>
                <c:pt idx="35">
                  <c:v>-8.8571428571428577</c:v>
                </c:pt>
                <c:pt idx="36">
                  <c:v>-5.809523809523812</c:v>
                </c:pt>
                <c:pt idx="37">
                  <c:v>-5.6190476190476248</c:v>
                </c:pt>
                <c:pt idx="38">
                  <c:v>-7.0714285714285792</c:v>
                </c:pt>
                <c:pt idx="39">
                  <c:v>-10.904761904761918</c:v>
                </c:pt>
                <c:pt idx="40">
                  <c:v>-9.4047619047619104</c:v>
                </c:pt>
                <c:pt idx="41">
                  <c:v>-0.11904761904761633</c:v>
                </c:pt>
                <c:pt idx="42">
                  <c:v>-1.6904761904761958</c:v>
                </c:pt>
                <c:pt idx="43">
                  <c:v>1.3333333333333306</c:v>
                </c:pt>
                <c:pt idx="44">
                  <c:v>1.7857142857142694</c:v>
                </c:pt>
                <c:pt idx="45">
                  <c:v>3.1190476190476084</c:v>
                </c:pt>
                <c:pt idx="46">
                  <c:v>4.7619047619047592</c:v>
                </c:pt>
                <c:pt idx="47">
                  <c:v>0.9285714285714205</c:v>
                </c:pt>
                <c:pt idx="48">
                  <c:v>0.952380952380947</c:v>
                </c:pt>
                <c:pt idx="49">
                  <c:v>2.3809523809523676</c:v>
                </c:pt>
                <c:pt idx="50">
                  <c:v>-2.6666666666666856</c:v>
                </c:pt>
                <c:pt idx="51">
                  <c:v>-3.4047619047619184</c:v>
                </c:pt>
                <c:pt idx="52">
                  <c:v>-11.119047619047633</c:v>
                </c:pt>
                <c:pt idx="53">
                  <c:v>-9.4761904761904905</c:v>
                </c:pt>
                <c:pt idx="54">
                  <c:v>-9.3333333333333464</c:v>
                </c:pt>
                <c:pt idx="55">
                  <c:v>-11.119047619047633</c:v>
                </c:pt>
                <c:pt idx="56">
                  <c:v>-14.690476190476188</c:v>
                </c:pt>
                <c:pt idx="57">
                  <c:v>-6.8571428571428568</c:v>
                </c:pt>
                <c:pt idx="58">
                  <c:v>-3.3809523809523676</c:v>
                </c:pt>
                <c:pt idx="59">
                  <c:v>1.7142857142857224</c:v>
                </c:pt>
                <c:pt idx="60">
                  <c:v>4.0476190476190528</c:v>
                </c:pt>
                <c:pt idx="61">
                  <c:v>1.285714285714302</c:v>
                </c:pt>
                <c:pt idx="62">
                  <c:v>5.1190476190476328</c:v>
                </c:pt>
                <c:pt idx="63">
                  <c:v>6.0714285714285792</c:v>
                </c:pt>
                <c:pt idx="64">
                  <c:v>-4.1904761904761711</c:v>
                </c:pt>
                <c:pt idx="65">
                  <c:v>-8.5714285714285641</c:v>
                </c:pt>
                <c:pt idx="66">
                  <c:v>-6.6904761904761711</c:v>
                </c:pt>
                <c:pt idx="67">
                  <c:v>-10.833333333333306</c:v>
                </c:pt>
                <c:pt idx="68">
                  <c:v>-10.595238095238082</c:v>
                </c:pt>
                <c:pt idx="69">
                  <c:v>-9.3333333333333233</c:v>
                </c:pt>
                <c:pt idx="70">
                  <c:v>-10.095238095238082</c:v>
                </c:pt>
                <c:pt idx="71">
                  <c:v>2.2619047619047756</c:v>
                </c:pt>
                <c:pt idx="72">
                  <c:v>3.5238095238095428</c:v>
                </c:pt>
                <c:pt idx="73">
                  <c:v>6.5714285714285881</c:v>
                </c:pt>
                <c:pt idx="74">
                  <c:v>19.976190476190482</c:v>
                </c:pt>
                <c:pt idx="75">
                  <c:v>19.333333333333346</c:v>
                </c:pt>
                <c:pt idx="76">
                  <c:v>25.261904761904777</c:v>
                </c:pt>
                <c:pt idx="77">
                  <c:v>31.785714285714295</c:v>
                </c:pt>
                <c:pt idx="78">
                  <c:v>40.80952380952381</c:v>
                </c:pt>
                <c:pt idx="79">
                  <c:v>48.499999999999993</c:v>
                </c:pt>
                <c:pt idx="80">
                  <c:v>55.714285714285701</c:v>
                </c:pt>
                <c:pt idx="81">
                  <c:v>57.333333333333321</c:v>
                </c:pt>
                <c:pt idx="82">
                  <c:v>60.904761904761891</c:v>
                </c:pt>
                <c:pt idx="83">
                  <c:v>57.119047619047606</c:v>
                </c:pt>
                <c:pt idx="84">
                  <c:v>57.428571428571423</c:v>
                </c:pt>
                <c:pt idx="85">
                  <c:v>53.452380952380949</c:v>
                </c:pt>
                <c:pt idx="86">
                  <c:v>62.095238095238095</c:v>
                </c:pt>
                <c:pt idx="87">
                  <c:v>66.714285714285708</c:v>
                </c:pt>
                <c:pt idx="88">
                  <c:v>76.595238095238088</c:v>
                </c:pt>
                <c:pt idx="89">
                  <c:v>92.285714285714263</c:v>
                </c:pt>
                <c:pt idx="90">
                  <c:v>105.30952380952378</c:v>
                </c:pt>
                <c:pt idx="91">
                  <c:v>114.73809523809521</c:v>
                </c:pt>
                <c:pt idx="92">
                  <c:v>120.59523809523807</c:v>
                </c:pt>
                <c:pt idx="93">
                  <c:v>123.64285714285714</c:v>
                </c:pt>
                <c:pt idx="94">
                  <c:v>135.0952380952381</c:v>
                </c:pt>
                <c:pt idx="95">
                  <c:v>132.42857142857147</c:v>
                </c:pt>
                <c:pt idx="96">
                  <c:v>140.33333333333334</c:v>
                </c:pt>
                <c:pt idx="97">
                  <c:v>137.61904761904765</c:v>
                </c:pt>
                <c:pt idx="98">
                  <c:v>138.23809523809527</c:v>
                </c:pt>
                <c:pt idx="99">
                  <c:v>142.07142857142861</c:v>
                </c:pt>
                <c:pt idx="100">
                  <c:v>146.66666666666669</c:v>
                </c:pt>
                <c:pt idx="101">
                  <c:v>135.23809523809524</c:v>
                </c:pt>
                <c:pt idx="102">
                  <c:v>142.38095238095241</c:v>
                </c:pt>
                <c:pt idx="103">
                  <c:v>135.11904761904765</c:v>
                </c:pt>
                <c:pt idx="104">
                  <c:v>140.64285714285714</c:v>
                </c:pt>
                <c:pt idx="105">
                  <c:v>142.26190476190473</c:v>
                </c:pt>
                <c:pt idx="106">
                  <c:v>136.92857142857142</c:v>
                </c:pt>
                <c:pt idx="107">
                  <c:v>128.11904761904762</c:v>
                </c:pt>
                <c:pt idx="108">
                  <c:v>134.19047619047618</c:v>
                </c:pt>
                <c:pt idx="109">
                  <c:v>126.90476190476193</c:v>
                </c:pt>
                <c:pt idx="110">
                  <c:v>124.30952380952378</c:v>
                </c:pt>
                <c:pt idx="111">
                  <c:v>119.09523809523809</c:v>
                </c:pt>
                <c:pt idx="112">
                  <c:v>112.0952380952381</c:v>
                </c:pt>
                <c:pt idx="113">
                  <c:v>113.33333333333336</c:v>
                </c:pt>
                <c:pt idx="114">
                  <c:v>110.21428571428574</c:v>
                </c:pt>
                <c:pt idx="115">
                  <c:v>98.928571428571431</c:v>
                </c:pt>
                <c:pt idx="116">
                  <c:v>94.404761904761926</c:v>
                </c:pt>
                <c:pt idx="117">
                  <c:v>87.333333333333329</c:v>
                </c:pt>
                <c:pt idx="118">
                  <c:v>82.523809523809533</c:v>
                </c:pt>
                <c:pt idx="119">
                  <c:v>80.047619047619051</c:v>
                </c:pt>
                <c:pt idx="120">
                  <c:v>78.547619047619037</c:v>
                </c:pt>
                <c:pt idx="121">
                  <c:v>72.523809523809518</c:v>
                </c:pt>
                <c:pt idx="122">
                  <c:v>68.047619047619037</c:v>
                </c:pt>
                <c:pt idx="123">
                  <c:v>62.857142857142847</c:v>
                </c:pt>
                <c:pt idx="124">
                  <c:v>62.523809523809518</c:v>
                </c:pt>
                <c:pt idx="125">
                  <c:v>57.476190476190474</c:v>
                </c:pt>
                <c:pt idx="126">
                  <c:v>53.047619047619044</c:v>
                </c:pt>
                <c:pt idx="127">
                  <c:v>51.857142857142854</c:v>
                </c:pt>
                <c:pt idx="128">
                  <c:v>48.5</c:v>
                </c:pt>
                <c:pt idx="129">
                  <c:v>50.714285714285722</c:v>
                </c:pt>
                <c:pt idx="130">
                  <c:v>56.452380952380956</c:v>
                </c:pt>
                <c:pt idx="131">
                  <c:v>54.571428571428569</c:v>
                </c:pt>
                <c:pt idx="132">
                  <c:v>58.476190476190474</c:v>
                </c:pt>
                <c:pt idx="133">
                  <c:v>55.499999999999993</c:v>
                </c:pt>
                <c:pt idx="134">
                  <c:v>42.476190476190474</c:v>
                </c:pt>
                <c:pt idx="135">
                  <c:v>41.285714285714292</c:v>
                </c:pt>
                <c:pt idx="136">
                  <c:v>36.714285714285715</c:v>
                </c:pt>
                <c:pt idx="137">
                  <c:v>28.476190476190482</c:v>
                </c:pt>
                <c:pt idx="138">
                  <c:v>25.833333333333346</c:v>
                </c:pt>
                <c:pt idx="139">
                  <c:v>18.166666666666679</c:v>
                </c:pt>
                <c:pt idx="140">
                  <c:v>14.047619047619062</c:v>
                </c:pt>
                <c:pt idx="141">
                  <c:v>16.833333333333346</c:v>
                </c:pt>
                <c:pt idx="142">
                  <c:v>19.952380952380963</c:v>
                </c:pt>
                <c:pt idx="143">
                  <c:v>16.38095238095239</c:v>
                </c:pt>
                <c:pt idx="144">
                  <c:v>8.1428571428571512</c:v>
                </c:pt>
                <c:pt idx="145">
                  <c:v>-0.19047619047619588</c:v>
                </c:pt>
                <c:pt idx="146">
                  <c:v>-1.547619047619045</c:v>
                </c:pt>
                <c:pt idx="147">
                  <c:v>-0.5000000000000081</c:v>
                </c:pt>
                <c:pt idx="148">
                  <c:v>-4.2142857142857304</c:v>
                </c:pt>
                <c:pt idx="149">
                  <c:v>-12.333333333333346</c:v>
                </c:pt>
                <c:pt idx="150">
                  <c:v>-5.7857142857142936</c:v>
                </c:pt>
                <c:pt idx="151">
                  <c:v>-4.7857142857142936</c:v>
                </c:pt>
                <c:pt idx="152">
                  <c:v>2.3333333333333388</c:v>
                </c:pt>
                <c:pt idx="153">
                  <c:v>6.7380952380952328</c:v>
                </c:pt>
                <c:pt idx="154">
                  <c:v>10.142857142857142</c:v>
                </c:pt>
                <c:pt idx="155">
                  <c:v>12.380952380952383</c:v>
                </c:pt>
                <c:pt idx="156">
                  <c:v>15.619047619047624</c:v>
                </c:pt>
                <c:pt idx="157">
                  <c:v>14.380952380952392</c:v>
                </c:pt>
                <c:pt idx="158">
                  <c:v>21.21428571428573</c:v>
                </c:pt>
                <c:pt idx="159">
                  <c:v>23.809523809523821</c:v>
                </c:pt>
                <c:pt idx="160">
                  <c:v>18.190476190476211</c:v>
                </c:pt>
                <c:pt idx="161">
                  <c:v>21.904761904761926</c:v>
                </c:pt>
                <c:pt idx="162">
                  <c:v>24.190476190476222</c:v>
                </c:pt>
                <c:pt idx="163">
                  <c:v>23.857142857142883</c:v>
                </c:pt>
                <c:pt idx="164">
                  <c:v>22.023809523809543</c:v>
                </c:pt>
                <c:pt idx="165">
                  <c:v>22.285714285714295</c:v>
                </c:pt>
                <c:pt idx="166">
                  <c:v>20.190476190476204</c:v>
                </c:pt>
                <c:pt idx="167">
                  <c:v>21.428571428571438</c:v>
                </c:pt>
                <c:pt idx="168">
                  <c:v>20.38095238095239</c:v>
                </c:pt>
                <c:pt idx="169">
                  <c:v>16.166666666666679</c:v>
                </c:pt>
                <c:pt idx="170">
                  <c:v>21.047619047619062</c:v>
                </c:pt>
                <c:pt idx="171">
                  <c:v>26.404761904761919</c:v>
                </c:pt>
                <c:pt idx="172">
                  <c:v>23.428571428571445</c:v>
                </c:pt>
                <c:pt idx="173">
                  <c:v>23.71428571428573</c:v>
                </c:pt>
                <c:pt idx="174">
                  <c:v>20.571428571428587</c:v>
                </c:pt>
                <c:pt idx="175">
                  <c:v>15.071428571428587</c:v>
                </c:pt>
                <c:pt idx="176">
                  <c:v>21.190476190476204</c:v>
                </c:pt>
                <c:pt idx="177">
                  <c:v>21.166666666666679</c:v>
                </c:pt>
                <c:pt idx="178">
                  <c:v>13.47619047619049</c:v>
                </c:pt>
                <c:pt idx="179">
                  <c:v>11.309523809523828</c:v>
                </c:pt>
                <c:pt idx="180">
                  <c:v>2.5238095238095348</c:v>
                </c:pt>
                <c:pt idx="181">
                  <c:v>0.8333333333333387</c:v>
                </c:pt>
                <c:pt idx="182">
                  <c:v>8.8333333333333304</c:v>
                </c:pt>
                <c:pt idx="183">
                  <c:v>3.9761904761904652</c:v>
                </c:pt>
                <c:pt idx="184">
                  <c:v>-3.4047619047619184</c:v>
                </c:pt>
                <c:pt idx="185">
                  <c:v>2.7380952380952164</c:v>
                </c:pt>
                <c:pt idx="186">
                  <c:v>11.904761904761886</c:v>
                </c:pt>
                <c:pt idx="187">
                  <c:v>29.761904761904741</c:v>
                </c:pt>
                <c:pt idx="188">
                  <c:v>38.857142857142833</c:v>
                </c:pt>
                <c:pt idx="189">
                  <c:v>33.523809523809511</c:v>
                </c:pt>
                <c:pt idx="190">
                  <c:v>39.095238095238088</c:v>
                </c:pt>
                <c:pt idx="191">
                  <c:v>42.666666666666671</c:v>
                </c:pt>
                <c:pt idx="192">
                  <c:v>44.238095238095241</c:v>
                </c:pt>
                <c:pt idx="193">
                  <c:v>39.261904761904759</c:v>
                </c:pt>
                <c:pt idx="194">
                  <c:v>28.476190476190482</c:v>
                </c:pt>
                <c:pt idx="195">
                  <c:v>24.785714285714302</c:v>
                </c:pt>
                <c:pt idx="196">
                  <c:v>26.404761904761919</c:v>
                </c:pt>
                <c:pt idx="197">
                  <c:v>25.166666666666686</c:v>
                </c:pt>
                <c:pt idx="198">
                  <c:v>30.690476190476204</c:v>
                </c:pt>
                <c:pt idx="199">
                  <c:v>28.761904761904784</c:v>
                </c:pt>
                <c:pt idx="200">
                  <c:v>28.000000000000018</c:v>
                </c:pt>
                <c:pt idx="201">
                  <c:v>26.857142857142865</c:v>
                </c:pt>
                <c:pt idx="202">
                  <c:v>25.261904761904766</c:v>
                </c:pt>
                <c:pt idx="203">
                  <c:v>26.500000000000007</c:v>
                </c:pt>
                <c:pt idx="204">
                  <c:v>26.285714285714285</c:v>
                </c:pt>
                <c:pt idx="205">
                  <c:v>26.523809523809518</c:v>
                </c:pt>
                <c:pt idx="206">
                  <c:v>28.452380952380931</c:v>
                </c:pt>
                <c:pt idx="207">
                  <c:v>31.166666666666647</c:v>
                </c:pt>
                <c:pt idx="208">
                  <c:v>36.952380952380928</c:v>
                </c:pt>
                <c:pt idx="209">
                  <c:v>37.857142857142833</c:v>
                </c:pt>
                <c:pt idx="210">
                  <c:v>42.119047619047585</c:v>
                </c:pt>
                <c:pt idx="211">
                  <c:v>36.809523809523775</c:v>
                </c:pt>
                <c:pt idx="212">
                  <c:v>40.261904761904724</c:v>
                </c:pt>
                <c:pt idx="213">
                  <c:v>37.761904761904738</c:v>
                </c:pt>
                <c:pt idx="214">
                  <c:v>35.761904761904745</c:v>
                </c:pt>
                <c:pt idx="215">
                  <c:v>33.809523809523796</c:v>
                </c:pt>
                <c:pt idx="216">
                  <c:v>40.333333333333321</c:v>
                </c:pt>
                <c:pt idx="217">
                  <c:v>49.166666666666664</c:v>
                </c:pt>
                <c:pt idx="218">
                  <c:v>54.571428571428569</c:v>
                </c:pt>
                <c:pt idx="219">
                  <c:v>47.142857142857146</c:v>
                </c:pt>
                <c:pt idx="220">
                  <c:v>56.261904761904766</c:v>
                </c:pt>
                <c:pt idx="221">
                  <c:v>58.714285714285715</c:v>
                </c:pt>
                <c:pt idx="222">
                  <c:v>65.166666666666657</c:v>
                </c:pt>
                <c:pt idx="223">
                  <c:v>66.166666666666657</c:v>
                </c:pt>
                <c:pt idx="224">
                  <c:v>57.452380952380956</c:v>
                </c:pt>
                <c:pt idx="225">
                  <c:v>54.547619047619044</c:v>
                </c:pt>
                <c:pt idx="226">
                  <c:v>59.928571428571431</c:v>
                </c:pt>
                <c:pt idx="227">
                  <c:v>50.619047619047613</c:v>
                </c:pt>
                <c:pt idx="228">
                  <c:v>50.095238095238095</c:v>
                </c:pt>
                <c:pt idx="229">
                  <c:v>39.452380952380956</c:v>
                </c:pt>
                <c:pt idx="230">
                  <c:v>39.976190476190482</c:v>
                </c:pt>
                <c:pt idx="231">
                  <c:v>37.928571428571431</c:v>
                </c:pt>
                <c:pt idx="232">
                  <c:v>40.761904761904766</c:v>
                </c:pt>
                <c:pt idx="233">
                  <c:v>37.80952380952381</c:v>
                </c:pt>
                <c:pt idx="234">
                  <c:v>47</c:v>
                </c:pt>
                <c:pt idx="235">
                  <c:v>51.142857142857146</c:v>
                </c:pt>
                <c:pt idx="236">
                  <c:v>61.428571428571438</c:v>
                </c:pt>
                <c:pt idx="237">
                  <c:v>59.547619047619051</c:v>
                </c:pt>
                <c:pt idx="238">
                  <c:v>63.714285714285722</c:v>
                </c:pt>
                <c:pt idx="239">
                  <c:v>66.357142857142861</c:v>
                </c:pt>
                <c:pt idx="240">
                  <c:v>72.404761904761912</c:v>
                </c:pt>
                <c:pt idx="241">
                  <c:v>69.69047619047619</c:v>
                </c:pt>
                <c:pt idx="242">
                  <c:v>74.261904761904745</c:v>
                </c:pt>
                <c:pt idx="243">
                  <c:v>76.214285714285708</c:v>
                </c:pt>
                <c:pt idx="244">
                  <c:v>78.023809523809504</c:v>
                </c:pt>
                <c:pt idx="245">
                  <c:v>75.857142857142847</c:v>
                </c:pt>
                <c:pt idx="246">
                  <c:v>74.976190476190467</c:v>
                </c:pt>
                <c:pt idx="247">
                  <c:v>80.880952380952365</c:v>
                </c:pt>
                <c:pt idx="248">
                  <c:v>84.285714285714263</c:v>
                </c:pt>
                <c:pt idx="249">
                  <c:v>86.047619047619037</c:v>
                </c:pt>
                <c:pt idx="250">
                  <c:v>84.428571428571416</c:v>
                </c:pt>
                <c:pt idx="251">
                  <c:v>83</c:v>
                </c:pt>
                <c:pt idx="252">
                  <c:v>83.190476190476176</c:v>
                </c:pt>
                <c:pt idx="253">
                  <c:v>84.595238095238088</c:v>
                </c:pt>
                <c:pt idx="254">
                  <c:v>69.357142857142847</c:v>
                </c:pt>
                <c:pt idx="255">
                  <c:v>60.857142857142854</c:v>
                </c:pt>
                <c:pt idx="256">
                  <c:v>60.761904761904766</c:v>
                </c:pt>
                <c:pt idx="257">
                  <c:v>58.952380952380963</c:v>
                </c:pt>
                <c:pt idx="258">
                  <c:v>62.738095238095241</c:v>
                </c:pt>
                <c:pt idx="259">
                  <c:v>66.452380952380949</c:v>
                </c:pt>
                <c:pt idx="260">
                  <c:v>71.404761904761898</c:v>
                </c:pt>
                <c:pt idx="261">
                  <c:v>83.714285714285708</c:v>
                </c:pt>
                <c:pt idx="262">
                  <c:v>85.071428571428569</c:v>
                </c:pt>
                <c:pt idx="263">
                  <c:v>84.833333333333329</c:v>
                </c:pt>
                <c:pt idx="264">
                  <c:v>83.214285714285694</c:v>
                </c:pt>
                <c:pt idx="265">
                  <c:v>82.452380952380949</c:v>
                </c:pt>
                <c:pt idx="266">
                  <c:v>77.619047619047606</c:v>
                </c:pt>
                <c:pt idx="267">
                  <c:v>75.166666666666671</c:v>
                </c:pt>
                <c:pt idx="268">
                  <c:v>72.69047619047619</c:v>
                </c:pt>
                <c:pt idx="269">
                  <c:v>85.166666666666643</c:v>
                </c:pt>
                <c:pt idx="270">
                  <c:v>85.30952380952381</c:v>
                </c:pt>
                <c:pt idx="271">
                  <c:v>85.833333333333329</c:v>
                </c:pt>
                <c:pt idx="272">
                  <c:v>77.642857142857139</c:v>
                </c:pt>
                <c:pt idx="273">
                  <c:v>76.261904761904745</c:v>
                </c:pt>
                <c:pt idx="274">
                  <c:v>81.357142857142861</c:v>
                </c:pt>
                <c:pt idx="275">
                  <c:v>79.071428571428555</c:v>
                </c:pt>
                <c:pt idx="276">
                  <c:v>68.880952380952365</c:v>
                </c:pt>
                <c:pt idx="277">
                  <c:v>61.809523809523789</c:v>
                </c:pt>
                <c:pt idx="278">
                  <c:v>63.642857142857117</c:v>
                </c:pt>
                <c:pt idx="279">
                  <c:v>64.761904761904745</c:v>
                </c:pt>
                <c:pt idx="280">
                  <c:v>60.119047619047599</c:v>
                </c:pt>
                <c:pt idx="281">
                  <c:v>52.333333333333314</c:v>
                </c:pt>
                <c:pt idx="282">
                  <c:v>51.833333333333321</c:v>
                </c:pt>
                <c:pt idx="283">
                  <c:v>52.904761904761905</c:v>
                </c:pt>
                <c:pt idx="284">
                  <c:v>60.285714285714285</c:v>
                </c:pt>
                <c:pt idx="285">
                  <c:v>69.428571428571431</c:v>
                </c:pt>
                <c:pt idx="286">
                  <c:v>69.571428571428569</c:v>
                </c:pt>
                <c:pt idx="287">
                  <c:v>72.285714285714292</c:v>
                </c:pt>
                <c:pt idx="288">
                  <c:v>71.952380952380949</c:v>
                </c:pt>
                <c:pt idx="289">
                  <c:v>71.357142857142861</c:v>
                </c:pt>
                <c:pt idx="290">
                  <c:v>73.285714285714292</c:v>
                </c:pt>
                <c:pt idx="291">
                  <c:v>66.999999999999986</c:v>
                </c:pt>
                <c:pt idx="292">
                  <c:v>56.642857142857132</c:v>
                </c:pt>
                <c:pt idx="293">
                  <c:v>57.761904761904759</c:v>
                </c:pt>
                <c:pt idx="294">
                  <c:v>71.476190476190467</c:v>
                </c:pt>
                <c:pt idx="295">
                  <c:v>82.690476190476176</c:v>
                </c:pt>
                <c:pt idx="296">
                  <c:v>93.666666666666657</c:v>
                </c:pt>
                <c:pt idx="297">
                  <c:v>106.38095238095239</c:v>
                </c:pt>
                <c:pt idx="298">
                  <c:v>119.64285714285714</c:v>
                </c:pt>
                <c:pt idx="299">
                  <c:v>134.95238095238099</c:v>
                </c:pt>
                <c:pt idx="300">
                  <c:v>148.61904761904765</c:v>
                </c:pt>
                <c:pt idx="301">
                  <c:v>158.33333333333334</c:v>
                </c:pt>
                <c:pt idx="302">
                  <c:v>166.59523809523813</c:v>
                </c:pt>
                <c:pt idx="303">
                  <c:v>174.92857142857142</c:v>
                </c:pt>
                <c:pt idx="304">
                  <c:v>172.6904761904762</c:v>
                </c:pt>
                <c:pt idx="305">
                  <c:v>175.35714285714286</c:v>
                </c:pt>
                <c:pt idx="306">
                  <c:v>175.95238095238096</c:v>
                </c:pt>
                <c:pt idx="307">
                  <c:v>193.07142857142861</c:v>
                </c:pt>
                <c:pt idx="308">
                  <c:v>190.33333333333334</c:v>
                </c:pt>
                <c:pt idx="309">
                  <c:v>196.35714285714289</c:v>
                </c:pt>
                <c:pt idx="310">
                  <c:v>199.66666666666666</c:v>
                </c:pt>
                <c:pt idx="311">
                  <c:v>214.04761904761901</c:v>
                </c:pt>
                <c:pt idx="312">
                  <c:v>226.42857142857142</c:v>
                </c:pt>
                <c:pt idx="313">
                  <c:v>240.64285714285714</c:v>
                </c:pt>
                <c:pt idx="314">
                  <c:v>247.00000000000003</c:v>
                </c:pt>
                <c:pt idx="315">
                  <c:v>267.26190476190476</c:v>
                </c:pt>
                <c:pt idx="316">
                  <c:v>277.59523809523813</c:v>
                </c:pt>
                <c:pt idx="317">
                  <c:v>278.23809523809524</c:v>
                </c:pt>
                <c:pt idx="318">
                  <c:v>288.35714285714283</c:v>
                </c:pt>
                <c:pt idx="319">
                  <c:v>300.14285714285717</c:v>
                </c:pt>
                <c:pt idx="320">
                  <c:v>320.95238095238091</c:v>
                </c:pt>
                <c:pt idx="321">
                  <c:v>327.04761904761909</c:v>
                </c:pt>
                <c:pt idx="322">
                  <c:v>334.2380952380953</c:v>
                </c:pt>
                <c:pt idx="323">
                  <c:v>346.26190476190476</c:v>
                </c:pt>
                <c:pt idx="324">
                  <c:v>373.33333333333337</c:v>
                </c:pt>
                <c:pt idx="325">
                  <c:v>379.1904761904762</c:v>
                </c:pt>
                <c:pt idx="326">
                  <c:v>387.11904761904765</c:v>
                </c:pt>
                <c:pt idx="327">
                  <c:v>390.4285714285715</c:v>
                </c:pt>
                <c:pt idx="328">
                  <c:v>407.2380952380953</c:v>
                </c:pt>
                <c:pt idx="329">
                  <c:v>413.09523809523807</c:v>
                </c:pt>
                <c:pt idx="330">
                  <c:v>408.21428571428578</c:v>
                </c:pt>
                <c:pt idx="331">
                  <c:v>400.64285714285717</c:v>
                </c:pt>
                <c:pt idx="332">
                  <c:v>403.76190476190476</c:v>
                </c:pt>
                <c:pt idx="333">
                  <c:v>397.07142857142856</c:v>
                </c:pt>
                <c:pt idx="334">
                  <c:v>389.88095238095241</c:v>
                </c:pt>
                <c:pt idx="335">
                  <c:v>392.64285714285722</c:v>
                </c:pt>
                <c:pt idx="336">
                  <c:v>398.5</c:v>
                </c:pt>
                <c:pt idx="337">
                  <c:v>403.5</c:v>
                </c:pt>
                <c:pt idx="338">
                  <c:v>407.07142857142856</c:v>
                </c:pt>
                <c:pt idx="339">
                  <c:v>402.02380952380958</c:v>
                </c:pt>
                <c:pt idx="340">
                  <c:v>412.90476190476187</c:v>
                </c:pt>
                <c:pt idx="341">
                  <c:v>407.0714285714285</c:v>
                </c:pt>
                <c:pt idx="342">
                  <c:v>398.5</c:v>
                </c:pt>
                <c:pt idx="343">
                  <c:v>381.8095238095238</c:v>
                </c:pt>
                <c:pt idx="344">
                  <c:v>361.85714285714283</c:v>
                </c:pt>
                <c:pt idx="345">
                  <c:v>353.35714285714283</c:v>
                </c:pt>
                <c:pt idx="346">
                  <c:v>353.5</c:v>
                </c:pt>
                <c:pt idx="347">
                  <c:v>347.78571428571428</c:v>
                </c:pt>
                <c:pt idx="348">
                  <c:v>343.85714285714283</c:v>
                </c:pt>
                <c:pt idx="349">
                  <c:v>320.95238095238091</c:v>
                </c:pt>
                <c:pt idx="350">
                  <c:v>310.1904761904762</c:v>
                </c:pt>
                <c:pt idx="351">
                  <c:v>301.85714285714283</c:v>
                </c:pt>
                <c:pt idx="352">
                  <c:v>288.35714285714283</c:v>
                </c:pt>
                <c:pt idx="353">
                  <c:v>271.16666666666663</c:v>
                </c:pt>
                <c:pt idx="354">
                  <c:v>248.23809523809521</c:v>
                </c:pt>
                <c:pt idx="355">
                  <c:v>241.99999999999997</c:v>
                </c:pt>
                <c:pt idx="356">
                  <c:v>236.35714285714283</c:v>
                </c:pt>
                <c:pt idx="357">
                  <c:v>225.3095238095238</c:v>
                </c:pt>
                <c:pt idx="358">
                  <c:v>230.76190476190473</c:v>
                </c:pt>
                <c:pt idx="359">
                  <c:v>222.73809523809521</c:v>
                </c:pt>
                <c:pt idx="360">
                  <c:v>213.16666666666666</c:v>
                </c:pt>
                <c:pt idx="361">
                  <c:v>207.97619047619042</c:v>
                </c:pt>
                <c:pt idx="362">
                  <c:v>184.07142857142858</c:v>
                </c:pt>
                <c:pt idx="363">
                  <c:v>166.64285714285714</c:v>
                </c:pt>
                <c:pt idx="364">
                  <c:v>156.21428571428569</c:v>
                </c:pt>
                <c:pt idx="365">
                  <c:v>135.14285714285714</c:v>
                </c:pt>
                <c:pt idx="366">
                  <c:v>120.64285714285711</c:v>
                </c:pt>
                <c:pt idx="367">
                  <c:v>102.02380952380952</c:v>
                </c:pt>
                <c:pt idx="368">
                  <c:v>80.690476190476176</c:v>
                </c:pt>
                <c:pt idx="369">
                  <c:v>74.761904761904745</c:v>
                </c:pt>
                <c:pt idx="370">
                  <c:v>67.095238095238102</c:v>
                </c:pt>
                <c:pt idx="371">
                  <c:v>61.023809523809533</c:v>
                </c:pt>
                <c:pt idx="372">
                  <c:v>54.309523809523817</c:v>
                </c:pt>
                <c:pt idx="373">
                  <c:v>50.880952380952394</c:v>
                </c:pt>
                <c:pt idx="374">
                  <c:v>40.285714285714285</c:v>
                </c:pt>
                <c:pt idx="375">
                  <c:v>37.023809523809533</c:v>
                </c:pt>
                <c:pt idx="376">
                  <c:v>30.166666666666679</c:v>
                </c:pt>
                <c:pt idx="377">
                  <c:v>27.523809523809518</c:v>
                </c:pt>
                <c:pt idx="378">
                  <c:v>13.023809523809527</c:v>
                </c:pt>
                <c:pt idx="379">
                  <c:v>2.690476190476196</c:v>
                </c:pt>
                <c:pt idx="380">
                  <c:v>-13.119047619047617</c:v>
                </c:pt>
                <c:pt idx="381">
                  <c:v>-12.619047619047617</c:v>
                </c:pt>
                <c:pt idx="382">
                  <c:v>-15.714285714285714</c:v>
                </c:pt>
                <c:pt idx="383">
                  <c:v>-19.071428571428587</c:v>
                </c:pt>
                <c:pt idx="384">
                  <c:v>-23.452380952380963</c:v>
                </c:pt>
                <c:pt idx="385">
                  <c:v>-19.738095238095259</c:v>
                </c:pt>
                <c:pt idx="386">
                  <c:v>-19.809523809523835</c:v>
                </c:pt>
                <c:pt idx="387">
                  <c:v>-15.142857142857167</c:v>
                </c:pt>
                <c:pt idx="388">
                  <c:v>-16.523809523809543</c:v>
                </c:pt>
                <c:pt idx="389">
                  <c:v>-20.047619047619069</c:v>
                </c:pt>
                <c:pt idx="390">
                  <c:v>-19.666666666666668</c:v>
                </c:pt>
                <c:pt idx="391">
                  <c:v>-23.785714285714302</c:v>
                </c:pt>
                <c:pt idx="392">
                  <c:v>-32.880952380952394</c:v>
                </c:pt>
                <c:pt idx="393">
                  <c:v>-30.666666666666679</c:v>
                </c:pt>
                <c:pt idx="394">
                  <c:v>-27.333333333333339</c:v>
                </c:pt>
                <c:pt idx="395">
                  <c:v>-28.714285714285722</c:v>
                </c:pt>
                <c:pt idx="396">
                  <c:v>-25.952380952380963</c:v>
                </c:pt>
                <c:pt idx="397">
                  <c:v>-28.166666666666679</c:v>
                </c:pt>
                <c:pt idx="398">
                  <c:v>-30.357142857142858</c:v>
                </c:pt>
                <c:pt idx="399">
                  <c:v>-20.523809523809536</c:v>
                </c:pt>
                <c:pt idx="400">
                  <c:v>-21.880952380952376</c:v>
                </c:pt>
                <c:pt idx="401">
                  <c:v>-23.833333333333339</c:v>
                </c:pt>
                <c:pt idx="402">
                  <c:v>-23.261904761904766</c:v>
                </c:pt>
                <c:pt idx="403">
                  <c:v>-18.666666666666668</c:v>
                </c:pt>
                <c:pt idx="404">
                  <c:v>-19.309523809523828</c:v>
                </c:pt>
                <c:pt idx="405">
                  <c:v>-14.261904761904775</c:v>
                </c:pt>
                <c:pt idx="406">
                  <c:v>-13.023809523809534</c:v>
                </c:pt>
                <c:pt idx="407">
                  <c:v>-14.238095238095257</c:v>
                </c:pt>
                <c:pt idx="408">
                  <c:v>-13.166666666666694</c:v>
                </c:pt>
                <c:pt idx="409">
                  <c:v>-11.714285714285738</c:v>
                </c:pt>
                <c:pt idx="410">
                  <c:v>-11.952380952380972</c:v>
                </c:pt>
                <c:pt idx="411">
                  <c:v>-4.7619047619047752</c:v>
                </c:pt>
                <c:pt idx="412">
                  <c:v>-2.8809523809523916</c:v>
                </c:pt>
                <c:pt idx="413">
                  <c:v>-2.7142857142857144</c:v>
                </c:pt>
                <c:pt idx="414">
                  <c:v>3.285714285714294</c:v>
                </c:pt>
                <c:pt idx="415">
                  <c:v>3.3571428571428732</c:v>
                </c:pt>
                <c:pt idx="416">
                  <c:v>14.404761904761926</c:v>
                </c:pt>
                <c:pt idx="417">
                  <c:v>17.357142857142872</c:v>
                </c:pt>
                <c:pt idx="418">
                  <c:v>18.976190476190499</c:v>
                </c:pt>
                <c:pt idx="419">
                  <c:v>23.404761904761919</c:v>
                </c:pt>
                <c:pt idx="420">
                  <c:v>24.809523809523814</c:v>
                </c:pt>
                <c:pt idx="421">
                  <c:v>24.595238095238098</c:v>
                </c:pt>
                <c:pt idx="422">
                  <c:v>26.166666666666668</c:v>
                </c:pt>
                <c:pt idx="423">
                  <c:v>21.952380952380945</c:v>
                </c:pt>
                <c:pt idx="424">
                  <c:v>18.595238095238091</c:v>
                </c:pt>
                <c:pt idx="425">
                  <c:v>11.357142857142849</c:v>
                </c:pt>
                <c:pt idx="426">
                  <c:v>12.738095238095232</c:v>
                </c:pt>
                <c:pt idx="427">
                  <c:v>9.7380952380952408</c:v>
                </c:pt>
                <c:pt idx="428">
                  <c:v>14.33333333333333</c:v>
                </c:pt>
                <c:pt idx="429">
                  <c:v>20.857142857142858</c:v>
                </c:pt>
                <c:pt idx="430">
                  <c:v>21.119047619047617</c:v>
                </c:pt>
                <c:pt idx="431">
                  <c:v>16.690476190476186</c:v>
                </c:pt>
                <c:pt idx="432">
                  <c:v>25.023809523809536</c:v>
                </c:pt>
                <c:pt idx="433">
                  <c:v>29.452380952380963</c:v>
                </c:pt>
                <c:pt idx="434">
                  <c:v>32.785714285714285</c:v>
                </c:pt>
                <c:pt idx="435">
                  <c:v>37.595238095238095</c:v>
                </c:pt>
                <c:pt idx="436">
                  <c:v>42.238095238095241</c:v>
                </c:pt>
                <c:pt idx="437">
                  <c:v>42.619047619047628</c:v>
                </c:pt>
                <c:pt idx="438">
                  <c:v>57.30952380952381</c:v>
                </c:pt>
                <c:pt idx="439">
                  <c:v>53.333333333333329</c:v>
                </c:pt>
                <c:pt idx="440">
                  <c:v>49.571428571428562</c:v>
                </c:pt>
                <c:pt idx="441">
                  <c:v>52.928571428571438</c:v>
                </c:pt>
                <c:pt idx="442">
                  <c:v>48.071428571428577</c:v>
                </c:pt>
                <c:pt idx="443">
                  <c:v>43.428571428571438</c:v>
                </c:pt>
                <c:pt idx="444">
                  <c:v>49.714285714285722</c:v>
                </c:pt>
                <c:pt idx="445">
                  <c:v>47.952380952380956</c:v>
                </c:pt>
                <c:pt idx="446">
                  <c:v>51.642857142857146</c:v>
                </c:pt>
                <c:pt idx="447">
                  <c:v>50.976190476190474</c:v>
                </c:pt>
                <c:pt idx="448">
                  <c:v>57.190476190476183</c:v>
                </c:pt>
                <c:pt idx="449">
                  <c:v>58.476190476190467</c:v>
                </c:pt>
                <c:pt idx="450">
                  <c:v>59.761904761904745</c:v>
                </c:pt>
                <c:pt idx="451">
                  <c:v>61.666666666666643</c:v>
                </c:pt>
                <c:pt idx="452">
                  <c:v>63.16666666666665</c:v>
                </c:pt>
                <c:pt idx="453">
                  <c:v>63.690476190476168</c:v>
                </c:pt>
                <c:pt idx="454">
                  <c:v>71.738095238095227</c:v>
                </c:pt>
                <c:pt idx="455">
                  <c:v>67.952380952380935</c:v>
                </c:pt>
                <c:pt idx="456">
                  <c:v>76.928571428571416</c:v>
                </c:pt>
                <c:pt idx="457">
                  <c:v>81.738095238095227</c:v>
                </c:pt>
                <c:pt idx="458">
                  <c:v>84.023809523809533</c:v>
                </c:pt>
                <c:pt idx="459">
                  <c:v>78.595238095238102</c:v>
                </c:pt>
                <c:pt idx="460">
                  <c:v>88.214285714285708</c:v>
                </c:pt>
                <c:pt idx="461">
                  <c:v>87.952380952380963</c:v>
                </c:pt>
                <c:pt idx="462">
                  <c:v>92.976190476190496</c:v>
                </c:pt>
                <c:pt idx="463">
                  <c:v>89.833333333333357</c:v>
                </c:pt>
                <c:pt idx="464">
                  <c:v>88.309523809523824</c:v>
                </c:pt>
                <c:pt idx="465">
                  <c:v>99.380952380952394</c:v>
                </c:pt>
                <c:pt idx="466">
                  <c:v>110.33333333333336</c:v>
                </c:pt>
                <c:pt idx="467">
                  <c:v>111.85714285714289</c:v>
                </c:pt>
                <c:pt idx="468">
                  <c:v>123.28571428571431</c:v>
                </c:pt>
                <c:pt idx="469">
                  <c:v>133.6904761904762</c:v>
                </c:pt>
                <c:pt idx="470">
                  <c:v>143.83333333333334</c:v>
                </c:pt>
                <c:pt idx="471">
                  <c:v>155.66666666666669</c:v>
                </c:pt>
                <c:pt idx="472">
                  <c:v>161.33333333333334</c:v>
                </c:pt>
                <c:pt idx="473">
                  <c:v>181.19047619047618</c:v>
                </c:pt>
                <c:pt idx="474">
                  <c:v>196.16666666666666</c:v>
                </c:pt>
                <c:pt idx="475">
                  <c:v>198.69047619047618</c:v>
                </c:pt>
                <c:pt idx="476">
                  <c:v>204.8095238095238</c:v>
                </c:pt>
                <c:pt idx="477">
                  <c:v>214.95238095238093</c:v>
                </c:pt>
                <c:pt idx="478">
                  <c:v>220.23809523809524</c:v>
                </c:pt>
                <c:pt idx="479">
                  <c:v>209.80952380952377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70-4974-8DDF-BC7B058E97A0}"/>
            </c:ext>
          </c:extLst>
        </c:ser>
        <c:ser>
          <c:idx val="6"/>
          <c:order val="6"/>
          <c:tx>
            <c:strRef>
              <c:f>Toplam!$H$1</c:f>
              <c:strCache>
                <c:ptCount val="1"/>
                <c:pt idx="0">
                  <c:v>Resmi COVID Vefat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Toplam!$A$2:$A$481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Toplam!$H$2:$H$481</c:f>
              <c:numCache>
                <c:formatCode>General</c:formatCode>
                <c:ptCount val="480"/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5</c:v>
                </c:pt>
                <c:pt idx="79">
                  <c:v>12</c:v>
                </c:pt>
                <c:pt idx="80">
                  <c:v>9</c:v>
                </c:pt>
                <c:pt idx="81">
                  <c:v>7</c:v>
                </c:pt>
                <c:pt idx="82">
                  <c:v>7</c:v>
                </c:pt>
                <c:pt idx="83">
                  <c:v>15</c:v>
                </c:pt>
                <c:pt idx="84">
                  <c:v>16</c:v>
                </c:pt>
                <c:pt idx="85">
                  <c:v>17</c:v>
                </c:pt>
                <c:pt idx="86">
                  <c:v>16</c:v>
                </c:pt>
                <c:pt idx="87">
                  <c:v>23</c:v>
                </c:pt>
                <c:pt idx="88">
                  <c:v>37</c:v>
                </c:pt>
                <c:pt idx="89">
                  <c:v>46</c:v>
                </c:pt>
                <c:pt idx="90">
                  <c:v>63</c:v>
                </c:pt>
                <c:pt idx="91">
                  <c:v>79</c:v>
                </c:pt>
                <c:pt idx="92">
                  <c:v>69</c:v>
                </c:pt>
                <c:pt idx="93">
                  <c:v>76</c:v>
                </c:pt>
                <c:pt idx="94">
                  <c:v>73</c:v>
                </c:pt>
                <c:pt idx="95">
                  <c:v>75</c:v>
                </c:pt>
                <c:pt idx="96">
                  <c:v>76</c:v>
                </c:pt>
                <c:pt idx="97">
                  <c:v>87</c:v>
                </c:pt>
                <c:pt idx="98">
                  <c:v>96</c:v>
                </c:pt>
                <c:pt idx="99">
                  <c:v>98</c:v>
                </c:pt>
                <c:pt idx="100">
                  <c:v>95</c:v>
                </c:pt>
                <c:pt idx="101">
                  <c:v>97</c:v>
                </c:pt>
                <c:pt idx="102">
                  <c:v>98</c:v>
                </c:pt>
                <c:pt idx="103">
                  <c:v>107</c:v>
                </c:pt>
                <c:pt idx="104">
                  <c:v>115</c:v>
                </c:pt>
                <c:pt idx="105">
                  <c:v>125</c:v>
                </c:pt>
                <c:pt idx="106">
                  <c:v>126</c:v>
                </c:pt>
                <c:pt idx="107">
                  <c:v>121</c:v>
                </c:pt>
                <c:pt idx="108">
                  <c:v>127</c:v>
                </c:pt>
                <c:pt idx="109">
                  <c:v>123</c:v>
                </c:pt>
                <c:pt idx="110">
                  <c:v>119</c:v>
                </c:pt>
                <c:pt idx="111">
                  <c:v>117</c:v>
                </c:pt>
                <c:pt idx="112">
                  <c:v>115</c:v>
                </c:pt>
                <c:pt idx="113">
                  <c:v>109</c:v>
                </c:pt>
                <c:pt idx="114">
                  <c:v>106</c:v>
                </c:pt>
                <c:pt idx="115">
                  <c:v>99</c:v>
                </c:pt>
                <c:pt idx="116">
                  <c:v>95</c:v>
                </c:pt>
                <c:pt idx="117">
                  <c:v>92</c:v>
                </c:pt>
                <c:pt idx="118">
                  <c:v>89</c:v>
                </c:pt>
                <c:pt idx="119">
                  <c:v>93</c:v>
                </c:pt>
                <c:pt idx="120">
                  <c:v>84</c:v>
                </c:pt>
                <c:pt idx="121">
                  <c:v>78</c:v>
                </c:pt>
                <c:pt idx="122">
                  <c:v>61</c:v>
                </c:pt>
                <c:pt idx="123">
                  <c:v>64</c:v>
                </c:pt>
                <c:pt idx="124">
                  <c:v>59</c:v>
                </c:pt>
                <c:pt idx="125">
                  <c:v>64</c:v>
                </c:pt>
                <c:pt idx="126">
                  <c:v>57</c:v>
                </c:pt>
                <c:pt idx="127">
                  <c:v>48</c:v>
                </c:pt>
                <c:pt idx="128">
                  <c:v>50</c:v>
                </c:pt>
                <c:pt idx="129">
                  <c:v>47</c:v>
                </c:pt>
                <c:pt idx="130">
                  <c:v>55</c:v>
                </c:pt>
                <c:pt idx="131">
                  <c:v>53</c:v>
                </c:pt>
                <c:pt idx="132">
                  <c:v>58</c:v>
                </c:pt>
                <c:pt idx="133">
                  <c:v>55</c:v>
                </c:pt>
                <c:pt idx="134">
                  <c:v>48</c:v>
                </c:pt>
                <c:pt idx="135">
                  <c:v>41</c:v>
                </c:pt>
                <c:pt idx="136">
                  <c:v>44</c:v>
                </c:pt>
                <c:pt idx="137">
                  <c:v>31</c:v>
                </c:pt>
                <c:pt idx="138">
                  <c:v>28</c:v>
                </c:pt>
                <c:pt idx="139">
                  <c:v>23</c:v>
                </c:pt>
                <c:pt idx="140">
                  <c:v>27</c:v>
                </c:pt>
                <c:pt idx="141">
                  <c:v>27</c:v>
                </c:pt>
                <c:pt idx="142">
                  <c:v>32</c:v>
                </c:pt>
                <c:pt idx="143">
                  <c:v>32</c:v>
                </c:pt>
                <c:pt idx="144">
                  <c:v>29</c:v>
                </c:pt>
                <c:pt idx="145">
                  <c:v>28</c:v>
                </c:pt>
                <c:pt idx="146">
                  <c:v>34</c:v>
                </c:pt>
                <c:pt idx="147">
                  <c:v>30</c:v>
                </c:pt>
                <c:pt idx="148">
                  <c:v>28</c:v>
                </c:pt>
                <c:pt idx="149">
                  <c:v>26</c:v>
                </c:pt>
                <c:pt idx="150">
                  <c:v>25</c:v>
                </c:pt>
                <c:pt idx="151">
                  <c:v>23</c:v>
                </c:pt>
                <c:pt idx="152">
                  <c:v>22</c:v>
                </c:pt>
                <c:pt idx="153">
                  <c:v>24</c:v>
                </c:pt>
                <c:pt idx="154">
                  <c:v>21</c:v>
                </c:pt>
                <c:pt idx="155">
                  <c:v>18</c:v>
                </c:pt>
                <c:pt idx="156">
                  <c:v>21</c:v>
                </c:pt>
                <c:pt idx="157">
                  <c:v>23</c:v>
                </c:pt>
                <c:pt idx="158">
                  <c:v>19</c:v>
                </c:pt>
                <c:pt idx="159">
                  <c:v>18</c:v>
                </c:pt>
                <c:pt idx="160">
                  <c:v>17</c:v>
                </c:pt>
                <c:pt idx="161">
                  <c:v>17</c:v>
                </c:pt>
                <c:pt idx="162">
                  <c:v>15</c:v>
                </c:pt>
                <c:pt idx="163">
                  <c:v>14</c:v>
                </c:pt>
                <c:pt idx="164">
                  <c:v>15</c:v>
                </c:pt>
                <c:pt idx="165">
                  <c:v>18</c:v>
                </c:pt>
                <c:pt idx="166">
                  <c:v>17</c:v>
                </c:pt>
                <c:pt idx="167">
                  <c:v>19</c:v>
                </c:pt>
                <c:pt idx="168">
                  <c:v>21</c:v>
                </c:pt>
                <c:pt idx="169">
                  <c:v>23</c:v>
                </c:pt>
                <c:pt idx="170">
                  <c:v>22</c:v>
                </c:pt>
                <c:pt idx="171">
                  <c:v>23</c:v>
                </c:pt>
                <c:pt idx="172">
                  <c:v>24</c:v>
                </c:pt>
                <c:pt idx="173">
                  <c:v>27</c:v>
                </c:pt>
                <c:pt idx="174">
                  <c:v>24</c:v>
                </c:pt>
                <c:pt idx="175">
                  <c:v>21</c:v>
                </c:pt>
                <c:pt idx="176">
                  <c:v>19</c:v>
                </c:pt>
                <c:pt idx="177">
                  <c:v>17</c:v>
                </c:pt>
                <c:pt idx="178">
                  <c:v>15</c:v>
                </c:pt>
                <c:pt idx="179">
                  <c:v>18</c:v>
                </c:pt>
                <c:pt idx="180">
                  <c:v>16</c:v>
                </c:pt>
                <c:pt idx="181">
                  <c:v>19</c:v>
                </c:pt>
                <c:pt idx="182">
                  <c:v>17</c:v>
                </c:pt>
                <c:pt idx="183">
                  <c:v>19</c:v>
                </c:pt>
                <c:pt idx="184">
                  <c:v>20</c:v>
                </c:pt>
                <c:pt idx="185">
                  <c:v>19</c:v>
                </c:pt>
                <c:pt idx="186">
                  <c:v>16</c:v>
                </c:pt>
                <c:pt idx="187">
                  <c:v>19</c:v>
                </c:pt>
                <c:pt idx="188">
                  <c:v>22</c:v>
                </c:pt>
                <c:pt idx="189">
                  <c:v>18</c:v>
                </c:pt>
                <c:pt idx="190">
                  <c:v>23</c:v>
                </c:pt>
                <c:pt idx="191">
                  <c:v>21</c:v>
                </c:pt>
                <c:pt idx="192">
                  <c:v>19</c:v>
                </c:pt>
                <c:pt idx="193">
                  <c:v>19</c:v>
                </c:pt>
                <c:pt idx="194">
                  <c:v>20</c:v>
                </c:pt>
                <c:pt idx="195">
                  <c:v>17</c:v>
                </c:pt>
                <c:pt idx="196">
                  <c:v>21</c:v>
                </c:pt>
                <c:pt idx="197">
                  <c:v>18</c:v>
                </c:pt>
                <c:pt idx="198">
                  <c:v>17</c:v>
                </c:pt>
                <c:pt idx="199">
                  <c:v>16</c:v>
                </c:pt>
                <c:pt idx="200">
                  <c:v>17</c:v>
                </c:pt>
                <c:pt idx="201">
                  <c:v>18</c:v>
                </c:pt>
                <c:pt idx="202">
                  <c:v>19</c:v>
                </c:pt>
                <c:pt idx="203">
                  <c:v>18</c:v>
                </c:pt>
                <c:pt idx="204">
                  <c:v>17</c:v>
                </c:pt>
                <c:pt idx="205">
                  <c:v>16</c:v>
                </c:pt>
                <c:pt idx="206">
                  <c:v>17</c:v>
                </c:pt>
                <c:pt idx="207">
                  <c:v>17</c:v>
                </c:pt>
                <c:pt idx="208">
                  <c:v>15</c:v>
                </c:pt>
                <c:pt idx="209">
                  <c:v>14</c:v>
                </c:pt>
                <c:pt idx="210">
                  <c:v>15</c:v>
                </c:pt>
                <c:pt idx="211">
                  <c:v>17</c:v>
                </c:pt>
                <c:pt idx="212">
                  <c:v>19</c:v>
                </c:pt>
                <c:pt idx="213">
                  <c:v>18</c:v>
                </c:pt>
                <c:pt idx="214">
                  <c:v>19</c:v>
                </c:pt>
                <c:pt idx="215">
                  <c:v>18</c:v>
                </c:pt>
                <c:pt idx="216">
                  <c:v>19</c:v>
                </c:pt>
                <c:pt idx="217">
                  <c:v>14</c:v>
                </c:pt>
                <c:pt idx="218">
                  <c:v>15</c:v>
                </c:pt>
                <c:pt idx="219">
                  <c:v>16</c:v>
                </c:pt>
                <c:pt idx="220">
                  <c:v>15</c:v>
                </c:pt>
                <c:pt idx="221">
                  <c:v>14</c:v>
                </c:pt>
                <c:pt idx="222">
                  <c:v>15</c:v>
                </c:pt>
                <c:pt idx="223">
                  <c:v>18</c:v>
                </c:pt>
                <c:pt idx="224">
                  <c:v>21</c:v>
                </c:pt>
                <c:pt idx="225">
                  <c:v>22</c:v>
                </c:pt>
                <c:pt idx="226">
                  <c:v>21</c:v>
                </c:pt>
                <c:pt idx="227">
                  <c:v>19</c:v>
                </c:pt>
                <c:pt idx="228">
                  <c:v>22</c:v>
                </c:pt>
                <c:pt idx="229">
                  <c:v>20</c:v>
                </c:pt>
                <c:pt idx="230">
                  <c:v>23</c:v>
                </c:pt>
                <c:pt idx="231">
                  <c:v>19</c:v>
                </c:pt>
                <c:pt idx="232">
                  <c:v>22</c:v>
                </c:pt>
                <c:pt idx="233">
                  <c:v>22</c:v>
                </c:pt>
                <c:pt idx="234">
                  <c:v>19</c:v>
                </c:pt>
                <c:pt idx="235">
                  <c:v>18</c:v>
                </c:pt>
                <c:pt idx="236">
                  <c:v>24</c:v>
                </c:pt>
                <c:pt idx="237">
                  <c:v>20</c:v>
                </c:pt>
                <c:pt idx="238">
                  <c:v>26</c:v>
                </c:pt>
                <c:pt idx="239">
                  <c:v>36</c:v>
                </c:pt>
                <c:pt idx="240">
                  <c:v>39</c:v>
                </c:pt>
                <c:pt idx="241">
                  <c:v>42</c:v>
                </c:pt>
                <c:pt idx="242">
                  <c:v>44</c:v>
                </c:pt>
                <c:pt idx="243">
                  <c:v>47</c:v>
                </c:pt>
                <c:pt idx="244">
                  <c:v>45</c:v>
                </c:pt>
                <c:pt idx="245">
                  <c:v>49</c:v>
                </c:pt>
                <c:pt idx="246">
                  <c:v>53</c:v>
                </c:pt>
                <c:pt idx="247">
                  <c:v>56</c:v>
                </c:pt>
                <c:pt idx="248">
                  <c:v>53</c:v>
                </c:pt>
                <c:pt idx="249">
                  <c:v>57</c:v>
                </c:pt>
                <c:pt idx="250">
                  <c:v>52</c:v>
                </c:pt>
                <c:pt idx="251">
                  <c:v>55</c:v>
                </c:pt>
                <c:pt idx="252">
                  <c:v>58</c:v>
                </c:pt>
                <c:pt idx="253">
                  <c:v>56</c:v>
                </c:pt>
                <c:pt idx="254">
                  <c:v>48</c:v>
                </c:pt>
                <c:pt idx="255">
                  <c:v>57</c:v>
                </c:pt>
                <c:pt idx="256">
                  <c:v>63</c:v>
                </c:pt>
                <c:pt idx="257">
                  <c:v>67</c:v>
                </c:pt>
                <c:pt idx="258">
                  <c:v>63</c:v>
                </c:pt>
                <c:pt idx="259">
                  <c:v>66</c:v>
                </c:pt>
                <c:pt idx="260">
                  <c:v>62</c:v>
                </c:pt>
                <c:pt idx="261">
                  <c:v>68</c:v>
                </c:pt>
                <c:pt idx="262">
                  <c:v>61</c:v>
                </c:pt>
                <c:pt idx="263">
                  <c:v>68</c:v>
                </c:pt>
                <c:pt idx="264">
                  <c:v>65</c:v>
                </c:pt>
                <c:pt idx="265">
                  <c:v>72</c:v>
                </c:pt>
                <c:pt idx="266">
                  <c:v>74</c:v>
                </c:pt>
                <c:pt idx="267">
                  <c:v>73</c:v>
                </c:pt>
                <c:pt idx="268">
                  <c:v>71</c:v>
                </c:pt>
                <c:pt idx="269">
                  <c:v>68</c:v>
                </c:pt>
                <c:pt idx="270">
                  <c:v>65</c:v>
                </c:pt>
                <c:pt idx="271">
                  <c:v>68</c:v>
                </c:pt>
                <c:pt idx="272">
                  <c:v>65</c:v>
                </c:pt>
                <c:pt idx="273">
                  <c:v>67</c:v>
                </c:pt>
                <c:pt idx="274">
                  <c:v>63</c:v>
                </c:pt>
                <c:pt idx="275">
                  <c:v>59</c:v>
                </c:pt>
                <c:pt idx="276">
                  <c:v>57</c:v>
                </c:pt>
                <c:pt idx="277">
                  <c:v>57</c:v>
                </c:pt>
                <c:pt idx="278">
                  <c:v>55</c:v>
                </c:pt>
                <c:pt idx="279">
                  <c:v>56</c:v>
                </c:pt>
                <c:pt idx="280">
                  <c:v>58</c:v>
                </c:pt>
                <c:pt idx="281">
                  <c:v>55</c:v>
                </c:pt>
                <c:pt idx="282">
                  <c:v>56</c:v>
                </c:pt>
                <c:pt idx="283">
                  <c:v>59</c:v>
                </c:pt>
                <c:pt idx="284">
                  <c:v>58</c:v>
                </c:pt>
                <c:pt idx="285">
                  <c:v>62</c:v>
                </c:pt>
                <c:pt idx="286">
                  <c:v>57</c:v>
                </c:pt>
                <c:pt idx="287">
                  <c:v>66</c:v>
                </c:pt>
                <c:pt idx="288">
                  <c:v>73</c:v>
                </c:pt>
                <c:pt idx="289">
                  <c:v>71</c:v>
                </c:pt>
                <c:pt idx="290">
                  <c:v>72</c:v>
                </c:pt>
                <c:pt idx="291">
                  <c:v>75</c:v>
                </c:pt>
                <c:pt idx="292">
                  <c:v>74</c:v>
                </c:pt>
                <c:pt idx="293">
                  <c:v>68</c:v>
                </c:pt>
                <c:pt idx="294">
                  <c:v>71</c:v>
                </c:pt>
                <c:pt idx="295">
                  <c:v>74</c:v>
                </c:pt>
                <c:pt idx="296">
                  <c:v>69</c:v>
                </c:pt>
                <c:pt idx="297">
                  <c:v>72</c:v>
                </c:pt>
                <c:pt idx="298">
                  <c:v>75</c:v>
                </c:pt>
                <c:pt idx="299">
                  <c:v>76</c:v>
                </c:pt>
                <c:pt idx="300">
                  <c:v>77</c:v>
                </c:pt>
                <c:pt idx="301">
                  <c:v>72</c:v>
                </c:pt>
                <c:pt idx="302">
                  <c:v>78</c:v>
                </c:pt>
                <c:pt idx="303">
                  <c:v>75</c:v>
                </c:pt>
                <c:pt idx="304">
                  <c:v>74</c:v>
                </c:pt>
                <c:pt idx="305">
                  <c:v>76</c:v>
                </c:pt>
                <c:pt idx="306">
                  <c:v>79</c:v>
                </c:pt>
                <c:pt idx="307">
                  <c:v>77</c:v>
                </c:pt>
                <c:pt idx="308">
                  <c:v>81</c:v>
                </c:pt>
                <c:pt idx="309">
                  <c:v>83</c:v>
                </c:pt>
                <c:pt idx="310">
                  <c:v>81</c:v>
                </c:pt>
                <c:pt idx="311">
                  <c:v>84</c:v>
                </c:pt>
                <c:pt idx="312">
                  <c:v>85</c:v>
                </c:pt>
                <c:pt idx="313">
                  <c:v>87</c:v>
                </c:pt>
                <c:pt idx="314">
                  <c:v>86</c:v>
                </c:pt>
                <c:pt idx="315">
                  <c:v>88</c:v>
                </c:pt>
                <c:pt idx="316">
                  <c:v>93</c:v>
                </c:pt>
                <c:pt idx="317">
                  <c:v>92</c:v>
                </c:pt>
                <c:pt idx="318">
                  <c:v>89</c:v>
                </c:pt>
                <c:pt idx="319">
                  <c:v>94</c:v>
                </c:pt>
                <c:pt idx="320">
                  <c:v>103</c:v>
                </c:pt>
                <c:pt idx="321">
                  <c:v>116</c:v>
                </c:pt>
                <c:pt idx="322">
                  <c:v>123</c:v>
                </c:pt>
                <c:pt idx="323">
                  <c:v>141</c:v>
                </c:pt>
                <c:pt idx="324">
                  <c:v>135</c:v>
                </c:pt>
                <c:pt idx="325">
                  <c:v>139</c:v>
                </c:pt>
                <c:pt idx="326">
                  <c:v>153</c:v>
                </c:pt>
                <c:pt idx="327">
                  <c:v>161</c:v>
                </c:pt>
                <c:pt idx="328">
                  <c:v>168</c:v>
                </c:pt>
                <c:pt idx="329">
                  <c:v>174</c:v>
                </c:pt>
                <c:pt idx="330">
                  <c:v>177</c:v>
                </c:pt>
                <c:pt idx="331">
                  <c:v>182</c:v>
                </c:pt>
                <c:pt idx="332">
                  <c:v>185</c:v>
                </c:pt>
                <c:pt idx="333">
                  <c:v>188</c:v>
                </c:pt>
                <c:pt idx="334">
                  <c:v>190</c:v>
                </c:pt>
                <c:pt idx="335">
                  <c:v>193</c:v>
                </c:pt>
                <c:pt idx="336">
                  <c:v>187</c:v>
                </c:pt>
                <c:pt idx="337">
                  <c:v>193</c:v>
                </c:pt>
                <c:pt idx="338">
                  <c:v>196</c:v>
                </c:pt>
                <c:pt idx="339">
                  <c:v>195</c:v>
                </c:pt>
                <c:pt idx="340">
                  <c:v>203</c:v>
                </c:pt>
                <c:pt idx="341">
                  <c:v>211</c:v>
                </c:pt>
                <c:pt idx="342">
                  <c:v>217</c:v>
                </c:pt>
                <c:pt idx="343">
                  <c:v>220</c:v>
                </c:pt>
                <c:pt idx="344">
                  <c:v>226</c:v>
                </c:pt>
                <c:pt idx="345">
                  <c:v>222</c:v>
                </c:pt>
                <c:pt idx="346">
                  <c:v>218</c:v>
                </c:pt>
                <c:pt idx="347">
                  <c:v>229</c:v>
                </c:pt>
                <c:pt idx="348">
                  <c:v>235</c:v>
                </c:pt>
                <c:pt idx="349">
                  <c:v>240</c:v>
                </c:pt>
                <c:pt idx="350">
                  <c:v>243</c:v>
                </c:pt>
                <c:pt idx="351">
                  <c:v>246</c:v>
                </c:pt>
                <c:pt idx="352">
                  <c:v>241</c:v>
                </c:pt>
                <c:pt idx="353">
                  <c:v>246</c:v>
                </c:pt>
                <c:pt idx="354">
                  <c:v>254</c:v>
                </c:pt>
                <c:pt idx="355">
                  <c:v>251</c:v>
                </c:pt>
                <c:pt idx="356">
                  <c:v>259</c:v>
                </c:pt>
                <c:pt idx="357">
                  <c:v>254</c:v>
                </c:pt>
                <c:pt idx="358">
                  <c:v>256</c:v>
                </c:pt>
                <c:pt idx="359">
                  <c:v>253</c:v>
                </c:pt>
                <c:pt idx="360">
                  <c:v>254</c:v>
                </c:pt>
                <c:pt idx="361">
                  <c:v>257</c:v>
                </c:pt>
                <c:pt idx="362">
                  <c:v>253</c:v>
                </c:pt>
                <c:pt idx="363">
                  <c:v>254</c:v>
                </c:pt>
                <c:pt idx="364">
                  <c:v>239</c:v>
                </c:pt>
                <c:pt idx="365">
                  <c:v>212</c:v>
                </c:pt>
                <c:pt idx="366">
                  <c:v>202</c:v>
                </c:pt>
                <c:pt idx="367">
                  <c:v>193</c:v>
                </c:pt>
                <c:pt idx="368">
                  <c:v>197</c:v>
                </c:pt>
                <c:pt idx="369">
                  <c:v>194</c:v>
                </c:pt>
                <c:pt idx="370">
                  <c:v>191</c:v>
                </c:pt>
                <c:pt idx="371">
                  <c:v>194</c:v>
                </c:pt>
                <c:pt idx="372">
                  <c:v>186</c:v>
                </c:pt>
                <c:pt idx="373">
                  <c:v>181</c:v>
                </c:pt>
                <c:pt idx="374">
                  <c:v>176</c:v>
                </c:pt>
                <c:pt idx="375">
                  <c:v>174</c:v>
                </c:pt>
                <c:pt idx="376">
                  <c:v>171</c:v>
                </c:pt>
                <c:pt idx="377">
                  <c:v>173</c:v>
                </c:pt>
                <c:pt idx="378">
                  <c:v>170</c:v>
                </c:pt>
                <c:pt idx="379">
                  <c:v>169</c:v>
                </c:pt>
                <c:pt idx="380">
                  <c:v>168</c:v>
                </c:pt>
                <c:pt idx="381">
                  <c:v>165</c:v>
                </c:pt>
                <c:pt idx="382">
                  <c:v>164</c:v>
                </c:pt>
                <c:pt idx="383">
                  <c:v>167</c:v>
                </c:pt>
                <c:pt idx="384">
                  <c:v>159</c:v>
                </c:pt>
                <c:pt idx="385">
                  <c:v>153</c:v>
                </c:pt>
                <c:pt idx="386">
                  <c:v>149</c:v>
                </c:pt>
                <c:pt idx="387">
                  <c:v>144</c:v>
                </c:pt>
                <c:pt idx="388">
                  <c:v>140</c:v>
                </c:pt>
                <c:pt idx="389">
                  <c:v>137</c:v>
                </c:pt>
                <c:pt idx="390">
                  <c:v>134</c:v>
                </c:pt>
                <c:pt idx="391">
                  <c:v>132</c:v>
                </c:pt>
                <c:pt idx="392">
                  <c:v>129</c:v>
                </c:pt>
                <c:pt idx="393">
                  <c:v>131</c:v>
                </c:pt>
                <c:pt idx="394">
                  <c:v>129</c:v>
                </c:pt>
                <c:pt idx="395">
                  <c:v>128</c:v>
                </c:pt>
                <c:pt idx="396">
                  <c:v>124</c:v>
                </c:pt>
                <c:pt idx="397">
                  <c:v>120</c:v>
                </c:pt>
                <c:pt idx="398">
                  <c:v>117</c:v>
                </c:pt>
                <c:pt idx="399">
                  <c:v>113</c:v>
                </c:pt>
                <c:pt idx="400">
                  <c:v>110</c:v>
                </c:pt>
                <c:pt idx="401">
                  <c:v>108</c:v>
                </c:pt>
                <c:pt idx="402">
                  <c:v>112</c:v>
                </c:pt>
                <c:pt idx="403">
                  <c:v>103</c:v>
                </c:pt>
                <c:pt idx="404">
                  <c:v>98</c:v>
                </c:pt>
                <c:pt idx="405">
                  <c:v>95</c:v>
                </c:pt>
                <c:pt idx="406">
                  <c:v>94</c:v>
                </c:pt>
                <c:pt idx="407">
                  <c:v>97</c:v>
                </c:pt>
                <c:pt idx="408">
                  <c:v>93</c:v>
                </c:pt>
                <c:pt idx="409">
                  <c:v>94</c:v>
                </c:pt>
                <c:pt idx="410">
                  <c:v>91</c:v>
                </c:pt>
                <c:pt idx="411">
                  <c:v>90</c:v>
                </c:pt>
                <c:pt idx="412">
                  <c:v>86</c:v>
                </c:pt>
                <c:pt idx="413">
                  <c:v>83</c:v>
                </c:pt>
                <c:pt idx="414">
                  <c:v>82</c:v>
                </c:pt>
                <c:pt idx="415">
                  <c:v>80</c:v>
                </c:pt>
                <c:pt idx="416">
                  <c:v>77</c:v>
                </c:pt>
                <c:pt idx="417">
                  <c:v>78</c:v>
                </c:pt>
                <c:pt idx="418">
                  <c:v>75</c:v>
                </c:pt>
                <c:pt idx="419">
                  <c:v>72</c:v>
                </c:pt>
                <c:pt idx="420">
                  <c:v>73</c:v>
                </c:pt>
                <c:pt idx="421">
                  <c:v>74</c:v>
                </c:pt>
                <c:pt idx="422">
                  <c:v>71</c:v>
                </c:pt>
                <c:pt idx="423">
                  <c:v>66</c:v>
                </c:pt>
                <c:pt idx="424">
                  <c:v>69</c:v>
                </c:pt>
                <c:pt idx="425">
                  <c:v>68</c:v>
                </c:pt>
                <c:pt idx="426">
                  <c:v>65</c:v>
                </c:pt>
                <c:pt idx="427">
                  <c:v>68</c:v>
                </c:pt>
                <c:pt idx="428">
                  <c:v>62</c:v>
                </c:pt>
                <c:pt idx="429">
                  <c:v>64</c:v>
                </c:pt>
                <c:pt idx="430">
                  <c:v>65</c:v>
                </c:pt>
                <c:pt idx="431">
                  <c:v>64</c:v>
                </c:pt>
                <c:pt idx="432">
                  <c:v>66</c:v>
                </c:pt>
                <c:pt idx="433">
                  <c:v>67</c:v>
                </c:pt>
                <c:pt idx="434">
                  <c:v>63</c:v>
                </c:pt>
                <c:pt idx="435">
                  <c:v>66</c:v>
                </c:pt>
                <c:pt idx="436">
                  <c:v>65</c:v>
                </c:pt>
                <c:pt idx="437">
                  <c:v>68</c:v>
                </c:pt>
                <c:pt idx="438">
                  <c:v>63</c:v>
                </c:pt>
                <c:pt idx="439">
                  <c:v>71</c:v>
                </c:pt>
                <c:pt idx="440">
                  <c:v>73</c:v>
                </c:pt>
                <c:pt idx="441">
                  <c:v>81</c:v>
                </c:pt>
                <c:pt idx="442">
                  <c:v>87</c:v>
                </c:pt>
                <c:pt idx="443">
                  <c:v>95</c:v>
                </c:pt>
                <c:pt idx="444">
                  <c:v>102</c:v>
                </c:pt>
                <c:pt idx="445">
                  <c:v>117</c:v>
                </c:pt>
                <c:pt idx="446">
                  <c:v>138</c:v>
                </c:pt>
                <c:pt idx="447">
                  <c:v>146</c:v>
                </c:pt>
                <c:pt idx="448">
                  <c:v>157</c:v>
                </c:pt>
                <c:pt idx="449">
                  <c:v>153</c:v>
                </c:pt>
                <c:pt idx="450">
                  <c:v>151</c:v>
                </c:pt>
                <c:pt idx="451">
                  <c:v>153</c:v>
                </c:pt>
                <c:pt idx="452">
                  <c:v>154</c:v>
                </c:pt>
                <c:pt idx="453">
                  <c:v>155</c:v>
                </c:pt>
                <c:pt idx="454">
                  <c:v>152</c:v>
                </c:pt>
                <c:pt idx="455">
                  <c:v>176</c:v>
                </c:pt>
                <c:pt idx="456">
                  <c:v>179</c:v>
                </c:pt>
                <c:pt idx="457">
                  <c:v>186</c:v>
                </c:pt>
                <c:pt idx="458">
                  <c:v>185</c:v>
                </c:pt>
                <c:pt idx="459">
                  <c:v>193</c:v>
                </c:pt>
                <c:pt idx="460">
                  <c:v>211</c:v>
                </c:pt>
                <c:pt idx="461">
                  <c:v>276</c:v>
                </c:pt>
                <c:pt idx="462">
                  <c:v>258</c:v>
                </c:pt>
                <c:pt idx="463">
                  <c:v>253</c:v>
                </c:pt>
                <c:pt idx="464">
                  <c:v>248</c:v>
                </c:pt>
                <c:pt idx="465">
                  <c:v>237</c:v>
                </c:pt>
                <c:pt idx="466">
                  <c:v>243</c:v>
                </c:pt>
                <c:pt idx="467">
                  <c:v>273</c:v>
                </c:pt>
                <c:pt idx="468">
                  <c:v>279</c:v>
                </c:pt>
                <c:pt idx="469">
                  <c:v>297</c:v>
                </c:pt>
                <c:pt idx="470">
                  <c:v>289</c:v>
                </c:pt>
                <c:pt idx="471">
                  <c:v>288</c:v>
                </c:pt>
                <c:pt idx="472">
                  <c:v>318</c:v>
                </c:pt>
                <c:pt idx="473">
                  <c:v>341</c:v>
                </c:pt>
                <c:pt idx="474">
                  <c:v>346</c:v>
                </c:pt>
                <c:pt idx="475">
                  <c:v>362</c:v>
                </c:pt>
                <c:pt idx="476">
                  <c:v>354</c:v>
                </c:pt>
                <c:pt idx="477">
                  <c:v>343</c:v>
                </c:pt>
                <c:pt idx="478">
                  <c:v>339</c:v>
                </c:pt>
                <c:pt idx="479">
                  <c:v>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70-4974-8DDF-BC7B058E9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615872"/>
        <c:axId val="14599158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Toplam!$B$1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Toplam!$B$2:$B$481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389</c:v>
                      </c:pt>
                      <c:pt idx="1">
                        <c:v>375</c:v>
                      </c:pt>
                      <c:pt idx="2">
                        <c:v>416</c:v>
                      </c:pt>
                      <c:pt idx="3">
                        <c:v>410</c:v>
                      </c:pt>
                      <c:pt idx="4">
                        <c:v>406</c:v>
                      </c:pt>
                      <c:pt idx="5">
                        <c:v>414</c:v>
                      </c:pt>
                      <c:pt idx="6">
                        <c:v>385</c:v>
                      </c:pt>
                      <c:pt idx="7">
                        <c:v>422</c:v>
                      </c:pt>
                      <c:pt idx="8">
                        <c:v>414</c:v>
                      </c:pt>
                      <c:pt idx="9">
                        <c:v>458</c:v>
                      </c:pt>
                      <c:pt idx="10">
                        <c:v>459</c:v>
                      </c:pt>
                      <c:pt idx="11">
                        <c:v>394</c:v>
                      </c:pt>
                      <c:pt idx="12">
                        <c:v>407</c:v>
                      </c:pt>
                      <c:pt idx="13">
                        <c:v>460</c:v>
                      </c:pt>
                      <c:pt idx="14">
                        <c:v>430</c:v>
                      </c:pt>
                      <c:pt idx="15">
                        <c:v>455</c:v>
                      </c:pt>
                      <c:pt idx="16">
                        <c:v>443</c:v>
                      </c:pt>
                      <c:pt idx="17">
                        <c:v>415</c:v>
                      </c:pt>
                      <c:pt idx="18">
                        <c:v>416</c:v>
                      </c:pt>
                      <c:pt idx="19">
                        <c:v>440</c:v>
                      </c:pt>
                      <c:pt idx="20">
                        <c:v>444</c:v>
                      </c:pt>
                      <c:pt idx="21">
                        <c:v>415</c:v>
                      </c:pt>
                      <c:pt idx="22">
                        <c:v>438</c:v>
                      </c:pt>
                      <c:pt idx="23">
                        <c:v>400</c:v>
                      </c:pt>
                      <c:pt idx="24">
                        <c:v>424</c:v>
                      </c:pt>
                      <c:pt idx="25">
                        <c:v>412</c:v>
                      </c:pt>
                      <c:pt idx="26">
                        <c:v>447</c:v>
                      </c:pt>
                      <c:pt idx="27">
                        <c:v>463</c:v>
                      </c:pt>
                      <c:pt idx="28">
                        <c:v>433</c:v>
                      </c:pt>
                      <c:pt idx="29">
                        <c:v>365</c:v>
                      </c:pt>
                      <c:pt idx="30">
                        <c:v>405</c:v>
                      </c:pt>
                      <c:pt idx="31">
                        <c:v>374</c:v>
                      </c:pt>
                      <c:pt idx="32">
                        <c:v>384</c:v>
                      </c:pt>
                      <c:pt idx="33">
                        <c:v>439</c:v>
                      </c:pt>
                      <c:pt idx="34">
                        <c:v>389</c:v>
                      </c:pt>
                      <c:pt idx="35">
                        <c:v>415</c:v>
                      </c:pt>
                      <c:pt idx="36">
                        <c:v>382</c:v>
                      </c:pt>
                      <c:pt idx="37">
                        <c:v>399</c:v>
                      </c:pt>
                      <c:pt idx="38">
                        <c:v>355</c:v>
                      </c:pt>
                      <c:pt idx="39">
                        <c:v>358</c:v>
                      </c:pt>
                      <c:pt idx="40">
                        <c:v>421</c:v>
                      </c:pt>
                      <c:pt idx="41">
                        <c:v>389</c:v>
                      </c:pt>
                      <c:pt idx="42">
                        <c:v>375</c:v>
                      </c:pt>
                      <c:pt idx="43">
                        <c:v>371</c:v>
                      </c:pt>
                      <c:pt idx="44">
                        <c:v>376</c:v>
                      </c:pt>
                      <c:pt idx="45">
                        <c:v>360</c:v>
                      </c:pt>
                      <c:pt idx="46">
                        <c:v>337</c:v>
                      </c:pt>
                      <c:pt idx="47">
                        <c:v>370</c:v>
                      </c:pt>
                      <c:pt idx="48">
                        <c:v>370</c:v>
                      </c:pt>
                      <c:pt idx="49">
                        <c:v>397</c:v>
                      </c:pt>
                      <c:pt idx="50">
                        <c:v>343</c:v>
                      </c:pt>
                      <c:pt idx="51">
                        <c:v>355</c:v>
                      </c:pt>
                      <c:pt idx="52">
                        <c:v>302</c:v>
                      </c:pt>
                      <c:pt idx="53">
                        <c:v>331</c:v>
                      </c:pt>
                      <c:pt idx="54">
                        <c:v>376</c:v>
                      </c:pt>
                      <c:pt idx="55">
                        <c:v>355</c:v>
                      </c:pt>
                      <c:pt idx="56">
                        <c:v>354</c:v>
                      </c:pt>
                      <c:pt idx="57">
                        <c:v>401</c:v>
                      </c:pt>
                      <c:pt idx="58">
                        <c:v>369</c:v>
                      </c:pt>
                      <c:pt idx="59">
                        <c:v>325</c:v>
                      </c:pt>
                      <c:pt idx="60">
                        <c:v>381</c:v>
                      </c:pt>
                      <c:pt idx="61">
                        <c:v>352</c:v>
                      </c:pt>
                      <c:pt idx="62">
                        <c:v>389</c:v>
                      </c:pt>
                      <c:pt idx="63">
                        <c:v>342</c:v>
                      </c:pt>
                      <c:pt idx="64">
                        <c:v>332</c:v>
                      </c:pt>
                      <c:pt idx="65">
                        <c:v>339</c:v>
                      </c:pt>
                      <c:pt idx="66">
                        <c:v>356</c:v>
                      </c:pt>
                      <c:pt idx="67">
                        <c:v>341</c:v>
                      </c:pt>
                      <c:pt idx="68">
                        <c:v>337</c:v>
                      </c:pt>
                      <c:pt idx="69">
                        <c:v>378</c:v>
                      </c:pt>
                      <c:pt idx="70">
                        <c:v>368</c:v>
                      </c:pt>
                      <c:pt idx="71">
                        <c:v>376</c:v>
                      </c:pt>
                      <c:pt idx="72">
                        <c:v>353</c:v>
                      </c:pt>
                      <c:pt idx="73">
                        <c:v>349</c:v>
                      </c:pt>
                      <c:pt idx="74">
                        <c:v>412</c:v>
                      </c:pt>
                      <c:pt idx="75">
                        <c:v>364</c:v>
                      </c:pt>
                      <c:pt idx="76">
                        <c:v>421</c:v>
                      </c:pt>
                      <c:pt idx="77">
                        <c:v>401</c:v>
                      </c:pt>
                      <c:pt idx="78">
                        <c:v>445</c:v>
                      </c:pt>
                      <c:pt idx="79">
                        <c:v>390</c:v>
                      </c:pt>
                      <c:pt idx="80">
                        <c:v>408</c:v>
                      </c:pt>
                      <c:pt idx="81">
                        <c:v>409</c:v>
                      </c:pt>
                      <c:pt idx="82">
                        <c:v>376</c:v>
                      </c:pt>
                      <c:pt idx="83">
                        <c:v>390</c:v>
                      </c:pt>
                      <c:pt idx="84">
                        <c:v>398</c:v>
                      </c:pt>
                      <c:pt idx="85">
                        <c:v>431</c:v>
                      </c:pt>
                      <c:pt idx="86">
                        <c:v>439</c:v>
                      </c:pt>
                      <c:pt idx="87">
                        <c:v>429</c:v>
                      </c:pt>
                      <c:pt idx="88">
                        <c:v>473</c:v>
                      </c:pt>
                      <c:pt idx="89">
                        <c:v>457</c:v>
                      </c:pt>
                      <c:pt idx="90">
                        <c:v>484</c:v>
                      </c:pt>
                      <c:pt idx="91">
                        <c:v>474</c:v>
                      </c:pt>
                      <c:pt idx="92">
                        <c:v>472</c:v>
                      </c:pt>
                      <c:pt idx="93">
                        <c:v>485</c:v>
                      </c:pt>
                      <c:pt idx="94">
                        <c:v>488</c:v>
                      </c:pt>
                      <c:pt idx="95">
                        <c:v>476</c:v>
                      </c:pt>
                      <c:pt idx="96">
                        <c:v>500</c:v>
                      </c:pt>
                      <c:pt idx="97">
                        <c:v>477</c:v>
                      </c:pt>
                      <c:pt idx="98">
                        <c:v>472</c:v>
                      </c:pt>
                      <c:pt idx="99">
                        <c:v>496</c:v>
                      </c:pt>
                      <c:pt idx="100">
                        <c:v>483</c:v>
                      </c:pt>
                      <c:pt idx="101">
                        <c:v>431</c:v>
                      </c:pt>
                      <c:pt idx="102">
                        <c:v>512</c:v>
                      </c:pt>
                      <c:pt idx="103">
                        <c:v>467</c:v>
                      </c:pt>
                      <c:pt idx="104">
                        <c:v>491</c:v>
                      </c:pt>
                      <c:pt idx="105">
                        <c:v>460</c:v>
                      </c:pt>
                      <c:pt idx="106">
                        <c:v>471</c:v>
                      </c:pt>
                      <c:pt idx="107">
                        <c:v>433</c:v>
                      </c:pt>
                      <c:pt idx="108">
                        <c:v>439</c:v>
                      </c:pt>
                      <c:pt idx="109">
                        <c:v>467</c:v>
                      </c:pt>
                      <c:pt idx="110">
                        <c:v>448</c:v>
                      </c:pt>
                      <c:pt idx="111">
                        <c:v>456</c:v>
                      </c:pt>
                      <c:pt idx="112">
                        <c:v>411</c:v>
                      </c:pt>
                      <c:pt idx="113">
                        <c:v>445</c:v>
                      </c:pt>
                      <c:pt idx="114">
                        <c:v>441</c:v>
                      </c:pt>
                      <c:pt idx="115">
                        <c:v>371</c:v>
                      </c:pt>
                      <c:pt idx="116">
                        <c:v>446</c:v>
                      </c:pt>
                      <c:pt idx="117">
                        <c:v>416</c:v>
                      </c:pt>
                      <c:pt idx="118">
                        <c:v>434</c:v>
                      </c:pt>
                      <c:pt idx="119">
                        <c:v>394</c:v>
                      </c:pt>
                      <c:pt idx="120">
                        <c:v>424</c:v>
                      </c:pt>
                      <c:pt idx="121">
                        <c:v>365</c:v>
                      </c:pt>
                      <c:pt idx="122">
                        <c:v>344</c:v>
                      </c:pt>
                      <c:pt idx="123">
                        <c:v>398</c:v>
                      </c:pt>
                      <c:pt idx="124">
                        <c:v>382</c:v>
                      </c:pt>
                      <c:pt idx="125">
                        <c:v>404</c:v>
                      </c:pt>
                      <c:pt idx="126">
                        <c:v>370</c:v>
                      </c:pt>
                      <c:pt idx="127">
                        <c:v>418</c:v>
                      </c:pt>
                      <c:pt idx="128">
                        <c:v>351</c:v>
                      </c:pt>
                      <c:pt idx="129">
                        <c:v>357</c:v>
                      </c:pt>
                      <c:pt idx="130">
                        <c:v>403</c:v>
                      </c:pt>
                      <c:pt idx="131">
                        <c:v>388</c:v>
                      </c:pt>
                      <c:pt idx="132">
                        <c:v>410</c:v>
                      </c:pt>
                      <c:pt idx="133">
                        <c:v>355</c:v>
                      </c:pt>
                      <c:pt idx="134">
                        <c:v>336</c:v>
                      </c:pt>
                      <c:pt idx="135">
                        <c:v>342</c:v>
                      </c:pt>
                      <c:pt idx="136">
                        <c:v>347</c:v>
                      </c:pt>
                      <c:pt idx="137">
                        <c:v>366</c:v>
                      </c:pt>
                      <c:pt idx="138">
                        <c:v>349</c:v>
                      </c:pt>
                      <c:pt idx="139">
                        <c:v>366</c:v>
                      </c:pt>
                      <c:pt idx="140">
                        <c:v>334</c:v>
                      </c:pt>
                      <c:pt idx="141">
                        <c:v>358</c:v>
                      </c:pt>
                      <c:pt idx="142">
                        <c:v>356</c:v>
                      </c:pt>
                      <c:pt idx="143">
                        <c:v>306</c:v>
                      </c:pt>
                      <c:pt idx="144">
                        <c:v>322</c:v>
                      </c:pt>
                      <c:pt idx="145">
                        <c:v>314</c:v>
                      </c:pt>
                      <c:pt idx="146">
                        <c:v>352</c:v>
                      </c:pt>
                      <c:pt idx="147">
                        <c:v>324</c:v>
                      </c:pt>
                      <c:pt idx="148">
                        <c:v>343</c:v>
                      </c:pt>
                      <c:pt idx="149">
                        <c:v>285</c:v>
                      </c:pt>
                      <c:pt idx="150">
                        <c:v>332</c:v>
                      </c:pt>
                      <c:pt idx="151">
                        <c:v>316</c:v>
                      </c:pt>
                      <c:pt idx="152">
                        <c:v>361</c:v>
                      </c:pt>
                      <c:pt idx="153">
                        <c:v>358</c:v>
                      </c:pt>
                      <c:pt idx="154">
                        <c:v>319</c:v>
                      </c:pt>
                      <c:pt idx="155">
                        <c:v>340</c:v>
                      </c:pt>
                      <c:pt idx="156">
                        <c:v>309</c:v>
                      </c:pt>
                      <c:pt idx="157">
                        <c:v>320</c:v>
                      </c:pt>
                      <c:pt idx="158">
                        <c:v>381</c:v>
                      </c:pt>
                      <c:pt idx="159">
                        <c:v>364</c:v>
                      </c:pt>
                      <c:pt idx="160">
                        <c:v>353</c:v>
                      </c:pt>
                      <c:pt idx="161">
                        <c:v>356</c:v>
                      </c:pt>
                      <c:pt idx="162">
                        <c:v>334</c:v>
                      </c:pt>
                      <c:pt idx="163">
                        <c:v>288</c:v>
                      </c:pt>
                      <c:pt idx="164">
                        <c:v>334</c:v>
                      </c:pt>
                      <c:pt idx="165">
                        <c:v>326</c:v>
                      </c:pt>
                      <c:pt idx="166">
                        <c:v>349</c:v>
                      </c:pt>
                      <c:pt idx="167">
                        <c:v>355</c:v>
                      </c:pt>
                      <c:pt idx="168">
                        <c:v>354</c:v>
                      </c:pt>
                      <c:pt idx="169">
                        <c:v>315</c:v>
                      </c:pt>
                      <c:pt idx="170">
                        <c:v>344</c:v>
                      </c:pt>
                      <c:pt idx="171">
                        <c:v>340</c:v>
                      </c:pt>
                      <c:pt idx="172">
                        <c:v>329</c:v>
                      </c:pt>
                      <c:pt idx="173">
                        <c:v>354</c:v>
                      </c:pt>
                      <c:pt idx="174">
                        <c:v>315</c:v>
                      </c:pt>
                      <c:pt idx="175">
                        <c:v>334</c:v>
                      </c:pt>
                      <c:pt idx="176">
                        <c:v>350</c:v>
                      </c:pt>
                      <c:pt idx="177">
                        <c:v>347</c:v>
                      </c:pt>
                      <c:pt idx="178">
                        <c:v>297</c:v>
                      </c:pt>
                      <c:pt idx="179">
                        <c:v>341</c:v>
                      </c:pt>
                      <c:pt idx="180">
                        <c:v>293</c:v>
                      </c:pt>
                      <c:pt idx="181">
                        <c:v>335</c:v>
                      </c:pt>
                      <c:pt idx="182">
                        <c:v>400</c:v>
                      </c:pt>
                      <c:pt idx="183">
                        <c:v>395</c:v>
                      </c:pt>
                      <c:pt idx="184">
                        <c:v>334</c:v>
                      </c:pt>
                      <c:pt idx="185">
                        <c:v>355</c:v>
                      </c:pt>
                      <c:pt idx="186">
                        <c:v>383</c:v>
                      </c:pt>
                      <c:pt idx="187">
                        <c:v>418</c:v>
                      </c:pt>
                      <c:pt idx="188">
                        <c:v>380</c:v>
                      </c:pt>
                      <c:pt idx="189">
                        <c:v>351</c:v>
                      </c:pt>
                      <c:pt idx="190">
                        <c:v>380</c:v>
                      </c:pt>
                      <c:pt idx="191">
                        <c:v>319</c:v>
                      </c:pt>
                      <c:pt idx="192">
                        <c:v>351</c:v>
                      </c:pt>
                      <c:pt idx="193">
                        <c:v>349</c:v>
                      </c:pt>
                      <c:pt idx="194">
                        <c:v>347</c:v>
                      </c:pt>
                      <c:pt idx="195">
                        <c:v>338</c:v>
                      </c:pt>
                      <c:pt idx="196">
                        <c:v>335</c:v>
                      </c:pt>
                      <c:pt idx="197">
                        <c:v>342</c:v>
                      </c:pt>
                      <c:pt idx="198">
                        <c:v>343</c:v>
                      </c:pt>
                      <c:pt idx="199">
                        <c:v>322</c:v>
                      </c:pt>
                      <c:pt idx="200">
                        <c:v>360</c:v>
                      </c:pt>
                      <c:pt idx="201">
                        <c:v>313</c:v>
                      </c:pt>
                      <c:pt idx="202">
                        <c:v>334</c:v>
                      </c:pt>
                      <c:pt idx="203">
                        <c:v>355</c:v>
                      </c:pt>
                      <c:pt idx="204">
                        <c:v>349</c:v>
                      </c:pt>
                      <c:pt idx="205">
                        <c:v>345</c:v>
                      </c:pt>
                      <c:pt idx="206">
                        <c:v>363</c:v>
                      </c:pt>
                      <c:pt idx="207">
                        <c:v>341</c:v>
                      </c:pt>
                      <c:pt idx="208">
                        <c:v>357</c:v>
                      </c:pt>
                      <c:pt idx="209">
                        <c:v>350</c:v>
                      </c:pt>
                      <c:pt idx="210">
                        <c:v>380</c:v>
                      </c:pt>
                      <c:pt idx="211">
                        <c:v>349</c:v>
                      </c:pt>
                      <c:pt idx="212">
                        <c:v>374</c:v>
                      </c:pt>
                      <c:pt idx="213">
                        <c:v>345</c:v>
                      </c:pt>
                      <c:pt idx="214">
                        <c:v>353</c:v>
                      </c:pt>
                      <c:pt idx="215">
                        <c:v>364</c:v>
                      </c:pt>
                      <c:pt idx="216">
                        <c:v>381</c:v>
                      </c:pt>
                      <c:pt idx="217">
                        <c:v>424</c:v>
                      </c:pt>
                      <c:pt idx="218">
                        <c:v>363</c:v>
                      </c:pt>
                      <c:pt idx="219">
                        <c:v>328</c:v>
                      </c:pt>
                      <c:pt idx="220">
                        <c:v>397</c:v>
                      </c:pt>
                      <c:pt idx="221">
                        <c:v>381</c:v>
                      </c:pt>
                      <c:pt idx="222">
                        <c:v>389</c:v>
                      </c:pt>
                      <c:pt idx="223">
                        <c:v>391</c:v>
                      </c:pt>
                      <c:pt idx="224">
                        <c:v>386</c:v>
                      </c:pt>
                      <c:pt idx="225">
                        <c:v>343</c:v>
                      </c:pt>
                      <c:pt idx="226">
                        <c:v>356</c:v>
                      </c:pt>
                      <c:pt idx="227">
                        <c:v>346</c:v>
                      </c:pt>
                      <c:pt idx="228">
                        <c:v>354</c:v>
                      </c:pt>
                      <c:pt idx="229">
                        <c:v>322</c:v>
                      </c:pt>
                      <c:pt idx="230">
                        <c:v>399</c:v>
                      </c:pt>
                      <c:pt idx="231">
                        <c:v>354</c:v>
                      </c:pt>
                      <c:pt idx="232">
                        <c:v>350</c:v>
                      </c:pt>
                      <c:pt idx="233">
                        <c:v>348</c:v>
                      </c:pt>
                      <c:pt idx="234">
                        <c:v>373</c:v>
                      </c:pt>
                      <c:pt idx="235">
                        <c:v>371</c:v>
                      </c:pt>
                      <c:pt idx="236">
                        <c:v>401</c:v>
                      </c:pt>
                      <c:pt idx="237">
                        <c:v>363</c:v>
                      </c:pt>
                      <c:pt idx="238">
                        <c:v>394</c:v>
                      </c:pt>
                      <c:pt idx="239">
                        <c:v>381</c:v>
                      </c:pt>
                      <c:pt idx="240">
                        <c:v>386</c:v>
                      </c:pt>
                      <c:pt idx="241">
                        <c:v>374</c:v>
                      </c:pt>
                      <c:pt idx="242">
                        <c:v>403</c:v>
                      </c:pt>
                      <c:pt idx="243">
                        <c:v>400</c:v>
                      </c:pt>
                      <c:pt idx="244">
                        <c:v>397</c:v>
                      </c:pt>
                      <c:pt idx="245">
                        <c:v>381</c:v>
                      </c:pt>
                      <c:pt idx="246">
                        <c:v>388</c:v>
                      </c:pt>
                      <c:pt idx="247">
                        <c:v>424</c:v>
                      </c:pt>
                      <c:pt idx="248">
                        <c:v>400</c:v>
                      </c:pt>
                      <c:pt idx="249">
                        <c:v>427</c:v>
                      </c:pt>
                      <c:pt idx="250">
                        <c:v>407</c:v>
                      </c:pt>
                      <c:pt idx="251">
                        <c:v>383</c:v>
                      </c:pt>
                      <c:pt idx="252">
                        <c:v>394</c:v>
                      </c:pt>
                      <c:pt idx="253">
                        <c:v>381</c:v>
                      </c:pt>
                      <c:pt idx="254">
                        <c:v>329</c:v>
                      </c:pt>
                      <c:pt idx="255">
                        <c:v>348</c:v>
                      </c:pt>
                      <c:pt idx="256">
                        <c:v>416</c:v>
                      </c:pt>
                      <c:pt idx="257">
                        <c:v>382</c:v>
                      </c:pt>
                      <c:pt idx="258">
                        <c:v>409</c:v>
                      </c:pt>
                      <c:pt idx="259">
                        <c:v>408</c:v>
                      </c:pt>
                      <c:pt idx="260">
                        <c:v>421</c:v>
                      </c:pt>
                      <c:pt idx="261">
                        <c:v>397</c:v>
                      </c:pt>
                      <c:pt idx="262">
                        <c:v>361</c:v>
                      </c:pt>
                      <c:pt idx="263">
                        <c:v>406</c:v>
                      </c:pt>
                      <c:pt idx="264">
                        <c:v>382</c:v>
                      </c:pt>
                      <c:pt idx="265">
                        <c:v>400</c:v>
                      </c:pt>
                      <c:pt idx="266">
                        <c:v>363</c:v>
                      </c:pt>
                      <c:pt idx="267">
                        <c:v>398</c:v>
                      </c:pt>
                      <c:pt idx="268">
                        <c:v>390</c:v>
                      </c:pt>
                      <c:pt idx="269">
                        <c:v>431</c:v>
                      </c:pt>
                      <c:pt idx="270">
                        <c:v>430</c:v>
                      </c:pt>
                      <c:pt idx="271">
                        <c:v>373</c:v>
                      </c:pt>
                      <c:pt idx="272">
                        <c:v>372</c:v>
                      </c:pt>
                      <c:pt idx="273">
                        <c:v>380</c:v>
                      </c:pt>
                      <c:pt idx="274">
                        <c:v>412</c:v>
                      </c:pt>
                      <c:pt idx="275">
                        <c:v>388</c:v>
                      </c:pt>
                      <c:pt idx="276">
                        <c:v>389</c:v>
                      </c:pt>
                      <c:pt idx="277">
                        <c:v>386</c:v>
                      </c:pt>
                      <c:pt idx="278">
                        <c:v>400</c:v>
                      </c:pt>
                      <c:pt idx="279">
                        <c:v>389</c:v>
                      </c:pt>
                      <c:pt idx="280">
                        <c:v>354</c:v>
                      </c:pt>
                      <c:pt idx="281">
                        <c:v>360</c:v>
                      </c:pt>
                      <c:pt idx="282">
                        <c:v>368</c:v>
                      </c:pt>
                      <c:pt idx="283">
                        <c:v>380</c:v>
                      </c:pt>
                      <c:pt idx="284">
                        <c:v>432</c:v>
                      </c:pt>
                      <c:pt idx="285">
                        <c:v>431</c:v>
                      </c:pt>
                      <c:pt idx="286">
                        <c:v>373</c:v>
                      </c:pt>
                      <c:pt idx="287">
                        <c:v>370</c:v>
                      </c:pt>
                      <c:pt idx="288">
                        <c:v>385</c:v>
                      </c:pt>
                      <c:pt idx="289">
                        <c:v>393</c:v>
                      </c:pt>
                      <c:pt idx="290">
                        <c:v>392</c:v>
                      </c:pt>
                      <c:pt idx="291">
                        <c:v>401</c:v>
                      </c:pt>
                      <c:pt idx="292">
                        <c:v>400</c:v>
                      </c:pt>
                      <c:pt idx="293">
                        <c:v>386</c:v>
                      </c:pt>
                      <c:pt idx="294">
                        <c:v>461</c:v>
                      </c:pt>
                      <c:pt idx="295">
                        <c:v>458</c:v>
                      </c:pt>
                      <c:pt idx="296">
                        <c:v>459</c:v>
                      </c:pt>
                      <c:pt idx="297">
                        <c:v>502</c:v>
                      </c:pt>
                      <c:pt idx="298">
                        <c:v>491</c:v>
                      </c:pt>
                      <c:pt idx="299">
                        <c:v>489</c:v>
                      </c:pt>
                      <c:pt idx="300">
                        <c:v>467</c:v>
                      </c:pt>
                      <c:pt idx="301">
                        <c:v>521</c:v>
                      </c:pt>
                      <c:pt idx="302">
                        <c:v>537</c:v>
                      </c:pt>
                      <c:pt idx="303">
                        <c:v>516</c:v>
                      </c:pt>
                      <c:pt idx="304">
                        <c:v>488</c:v>
                      </c:pt>
                      <c:pt idx="305">
                        <c:v>525</c:v>
                      </c:pt>
                      <c:pt idx="306">
                        <c:v>525</c:v>
                      </c:pt>
                      <c:pt idx="307">
                        <c:v>591</c:v>
                      </c:pt>
                      <c:pt idx="308">
                        <c:v>528</c:v>
                      </c:pt>
                      <c:pt idx="309">
                        <c:v>582</c:v>
                      </c:pt>
                      <c:pt idx="310">
                        <c:v>562</c:v>
                      </c:pt>
                      <c:pt idx="311">
                        <c:v>580</c:v>
                      </c:pt>
                      <c:pt idx="312">
                        <c:v>616</c:v>
                      </c:pt>
                      <c:pt idx="313">
                        <c:v>633</c:v>
                      </c:pt>
                      <c:pt idx="314">
                        <c:v>639</c:v>
                      </c:pt>
                      <c:pt idx="315">
                        <c:v>647</c:v>
                      </c:pt>
                      <c:pt idx="316">
                        <c:v>652</c:v>
                      </c:pt>
                      <c:pt idx="317">
                        <c:v>563</c:v>
                      </c:pt>
                      <c:pt idx="318">
                        <c:v>674</c:v>
                      </c:pt>
                      <c:pt idx="319">
                        <c:v>687</c:v>
                      </c:pt>
                      <c:pt idx="320">
                        <c:v>742</c:v>
                      </c:pt>
                      <c:pt idx="321">
                        <c:v>692</c:v>
                      </c:pt>
                      <c:pt idx="322">
                        <c:v>724</c:v>
                      </c:pt>
                      <c:pt idx="323">
                        <c:v>742</c:v>
                      </c:pt>
                      <c:pt idx="324">
                        <c:v>739</c:v>
                      </c:pt>
                      <c:pt idx="325">
                        <c:v>694</c:v>
                      </c:pt>
                      <c:pt idx="326">
                        <c:v>769</c:v>
                      </c:pt>
                      <c:pt idx="327">
                        <c:v>790</c:v>
                      </c:pt>
                      <c:pt idx="328">
                        <c:v>826</c:v>
                      </c:pt>
                      <c:pt idx="329">
                        <c:v>751</c:v>
                      </c:pt>
                      <c:pt idx="330">
                        <c:v>717</c:v>
                      </c:pt>
                      <c:pt idx="331">
                        <c:v>707</c:v>
                      </c:pt>
                      <c:pt idx="332">
                        <c:v>737</c:v>
                      </c:pt>
                      <c:pt idx="333">
                        <c:v>724</c:v>
                      </c:pt>
                      <c:pt idx="334">
                        <c:v>749</c:v>
                      </c:pt>
                      <c:pt idx="335">
                        <c:v>834</c:v>
                      </c:pt>
                      <c:pt idx="336">
                        <c:v>812</c:v>
                      </c:pt>
                      <c:pt idx="337">
                        <c:v>741</c:v>
                      </c:pt>
                      <c:pt idx="338">
                        <c:v>716</c:v>
                      </c:pt>
                      <c:pt idx="339">
                        <c:v>679</c:v>
                      </c:pt>
                      <c:pt idx="340">
                        <c:v>784</c:v>
                      </c:pt>
                      <c:pt idx="341">
                        <c:v>707</c:v>
                      </c:pt>
                      <c:pt idx="342">
                        <c:v>761</c:v>
                      </c:pt>
                      <c:pt idx="343">
                        <c:v>683</c:v>
                      </c:pt>
                      <c:pt idx="344">
                        <c:v>620</c:v>
                      </c:pt>
                      <c:pt idx="345">
                        <c:v>669</c:v>
                      </c:pt>
                      <c:pt idx="346">
                        <c:v>687</c:v>
                      </c:pt>
                      <c:pt idx="347">
                        <c:v>751</c:v>
                      </c:pt>
                      <c:pt idx="348">
                        <c:v>684</c:v>
                      </c:pt>
                      <c:pt idx="349">
                        <c:v>644</c:v>
                      </c:pt>
                      <c:pt idx="350">
                        <c:v>618</c:v>
                      </c:pt>
                      <c:pt idx="351">
                        <c:v>565</c:v>
                      </c:pt>
                      <c:pt idx="352">
                        <c:v>600</c:v>
                      </c:pt>
                      <c:pt idx="353">
                        <c:v>582</c:v>
                      </c:pt>
                      <c:pt idx="354">
                        <c:v>615</c:v>
                      </c:pt>
                      <c:pt idx="355">
                        <c:v>649</c:v>
                      </c:pt>
                      <c:pt idx="356">
                        <c:v>602</c:v>
                      </c:pt>
                      <c:pt idx="357">
                        <c:v>549</c:v>
                      </c:pt>
                      <c:pt idx="358">
                        <c:v>625</c:v>
                      </c:pt>
                      <c:pt idx="359">
                        <c:v>531</c:v>
                      </c:pt>
                      <c:pt idx="360">
                        <c:v>529</c:v>
                      </c:pt>
                      <c:pt idx="361">
                        <c:v>573</c:v>
                      </c:pt>
                      <c:pt idx="362">
                        <c:v>504</c:v>
                      </c:pt>
                      <c:pt idx="363">
                        <c:v>486</c:v>
                      </c:pt>
                      <c:pt idx="364">
                        <c:v>496</c:v>
                      </c:pt>
                      <c:pt idx="365">
                        <c:v>484</c:v>
                      </c:pt>
                      <c:pt idx="366">
                        <c:v>452</c:v>
                      </c:pt>
                      <c:pt idx="367">
                        <c:v>418</c:v>
                      </c:pt>
                      <c:pt idx="368">
                        <c:v>468</c:v>
                      </c:pt>
                      <c:pt idx="369">
                        <c:v>483</c:v>
                      </c:pt>
                      <c:pt idx="370">
                        <c:v>475</c:v>
                      </c:pt>
                      <c:pt idx="371">
                        <c:v>458</c:v>
                      </c:pt>
                      <c:pt idx="372">
                        <c:v>453</c:v>
                      </c:pt>
                      <c:pt idx="373">
                        <c:v>461</c:v>
                      </c:pt>
                      <c:pt idx="374">
                        <c:v>398</c:v>
                      </c:pt>
                      <c:pt idx="375">
                        <c:v>476</c:v>
                      </c:pt>
                      <c:pt idx="376">
                        <c:v>435</c:v>
                      </c:pt>
                      <c:pt idx="377">
                        <c:v>429</c:v>
                      </c:pt>
                      <c:pt idx="378">
                        <c:v>401</c:v>
                      </c:pt>
                      <c:pt idx="379">
                        <c:v>394</c:v>
                      </c:pt>
                      <c:pt idx="380">
                        <c:v>373</c:v>
                      </c:pt>
                      <c:pt idx="381">
                        <c:v>398</c:v>
                      </c:pt>
                      <c:pt idx="382">
                        <c:v>439</c:v>
                      </c:pt>
                      <c:pt idx="383">
                        <c:v>433</c:v>
                      </c:pt>
                      <c:pt idx="384">
                        <c:v>423</c:v>
                      </c:pt>
                      <c:pt idx="385">
                        <c:v>423</c:v>
                      </c:pt>
                      <c:pt idx="386">
                        <c:v>388</c:v>
                      </c:pt>
                      <c:pt idx="387">
                        <c:v>376</c:v>
                      </c:pt>
                      <c:pt idx="388">
                        <c:v>362</c:v>
                      </c:pt>
                      <c:pt idx="389">
                        <c:v>418</c:v>
                      </c:pt>
                      <c:pt idx="390">
                        <c:v>431</c:v>
                      </c:pt>
                      <c:pt idx="391">
                        <c:v>408</c:v>
                      </c:pt>
                      <c:pt idx="392">
                        <c:v>363</c:v>
                      </c:pt>
                      <c:pt idx="393">
                        <c:v>418</c:v>
                      </c:pt>
                      <c:pt idx="394">
                        <c:v>368</c:v>
                      </c:pt>
                      <c:pt idx="395">
                        <c:v>348</c:v>
                      </c:pt>
                      <c:pt idx="396">
                        <c:v>399</c:v>
                      </c:pt>
                      <c:pt idx="397">
                        <c:v>384</c:v>
                      </c:pt>
                      <c:pt idx="398">
                        <c:v>381</c:v>
                      </c:pt>
                      <c:pt idx="399">
                        <c:v>404</c:v>
                      </c:pt>
                      <c:pt idx="400">
                        <c:v>372</c:v>
                      </c:pt>
                      <c:pt idx="401">
                        <c:v>358</c:v>
                      </c:pt>
                      <c:pt idx="402">
                        <c:v>345</c:v>
                      </c:pt>
                      <c:pt idx="403">
                        <c:v>407</c:v>
                      </c:pt>
                      <c:pt idx="404">
                        <c:v>381</c:v>
                      </c:pt>
                      <c:pt idx="405">
                        <c:v>379</c:v>
                      </c:pt>
                      <c:pt idx="406">
                        <c:v>371</c:v>
                      </c:pt>
                      <c:pt idx="407">
                        <c:v>345</c:v>
                      </c:pt>
                      <c:pt idx="408">
                        <c:v>341</c:v>
                      </c:pt>
                      <c:pt idx="409">
                        <c:v>330</c:v>
                      </c:pt>
                      <c:pt idx="410">
                        <c:v>408</c:v>
                      </c:pt>
                      <c:pt idx="411">
                        <c:v>388</c:v>
                      </c:pt>
                      <c:pt idx="412">
                        <c:v>363</c:v>
                      </c:pt>
                      <c:pt idx="413">
                        <c:v>367</c:v>
                      </c:pt>
                      <c:pt idx="414">
                        <c:v>385</c:v>
                      </c:pt>
                      <c:pt idx="415">
                        <c:v>340</c:v>
                      </c:pt>
                      <c:pt idx="416">
                        <c:v>394</c:v>
                      </c:pt>
                      <c:pt idx="417">
                        <c:v>399</c:v>
                      </c:pt>
                      <c:pt idx="418">
                        <c:v>382</c:v>
                      </c:pt>
                      <c:pt idx="419">
                        <c:v>405</c:v>
                      </c:pt>
                      <c:pt idx="420">
                        <c:v>362</c:v>
                      </c:pt>
                      <c:pt idx="421">
                        <c:v>375</c:v>
                      </c:pt>
                      <c:pt idx="422">
                        <c:v>374</c:v>
                      </c:pt>
                      <c:pt idx="423">
                        <c:v>355</c:v>
                      </c:pt>
                      <c:pt idx="424">
                        <c:v>382</c:v>
                      </c:pt>
                      <c:pt idx="425">
                        <c:v>387</c:v>
                      </c:pt>
                      <c:pt idx="426">
                        <c:v>409</c:v>
                      </c:pt>
                      <c:pt idx="427">
                        <c:v>361</c:v>
                      </c:pt>
                      <c:pt idx="428">
                        <c:v>385</c:v>
                      </c:pt>
                      <c:pt idx="429">
                        <c:v>378</c:v>
                      </c:pt>
                      <c:pt idx="430">
                        <c:v>350</c:v>
                      </c:pt>
                      <c:pt idx="431">
                        <c:v>379</c:v>
                      </c:pt>
                      <c:pt idx="432">
                        <c:v>415</c:v>
                      </c:pt>
                      <c:pt idx="433">
                        <c:v>412</c:v>
                      </c:pt>
                      <c:pt idx="434">
                        <c:v>374</c:v>
                      </c:pt>
                      <c:pt idx="435">
                        <c:v>444</c:v>
                      </c:pt>
                      <c:pt idx="436">
                        <c:v>409</c:v>
                      </c:pt>
                      <c:pt idx="437">
                        <c:v>368</c:v>
                      </c:pt>
                      <c:pt idx="438">
                        <c:v>449</c:v>
                      </c:pt>
                      <c:pt idx="439">
                        <c:v>410</c:v>
                      </c:pt>
                      <c:pt idx="440">
                        <c:v>421</c:v>
                      </c:pt>
                      <c:pt idx="441">
                        <c:v>399</c:v>
                      </c:pt>
                      <c:pt idx="442">
                        <c:v>416</c:v>
                      </c:pt>
                      <c:pt idx="443">
                        <c:v>405</c:v>
                      </c:pt>
                      <c:pt idx="444">
                        <c:v>410</c:v>
                      </c:pt>
                      <c:pt idx="445">
                        <c:v>482</c:v>
                      </c:pt>
                      <c:pt idx="446">
                        <c:v>424</c:v>
                      </c:pt>
                      <c:pt idx="447">
                        <c:v>415</c:v>
                      </c:pt>
                      <c:pt idx="448">
                        <c:v>444</c:v>
                      </c:pt>
                      <c:pt idx="449">
                        <c:v>425</c:v>
                      </c:pt>
                      <c:pt idx="450">
                        <c:v>428</c:v>
                      </c:pt>
                      <c:pt idx="451">
                        <c:v>443</c:v>
                      </c:pt>
                      <c:pt idx="452">
                        <c:v>492</c:v>
                      </c:pt>
                      <c:pt idx="453">
                        <c:v>446</c:v>
                      </c:pt>
                      <c:pt idx="454">
                        <c:v>475</c:v>
                      </c:pt>
                      <c:pt idx="455">
                        <c:v>454</c:v>
                      </c:pt>
                      <c:pt idx="456">
                        <c:v>510</c:v>
                      </c:pt>
                      <c:pt idx="457">
                        <c:v>464</c:v>
                      </c:pt>
                      <c:pt idx="458">
                        <c:v>482</c:v>
                      </c:pt>
                      <c:pt idx="459">
                        <c:v>456</c:v>
                      </c:pt>
                      <c:pt idx="460">
                        <c:v>512</c:v>
                      </c:pt>
                      <c:pt idx="461">
                        <c:v>490</c:v>
                      </c:pt>
                      <c:pt idx="462">
                        <c:v>479</c:v>
                      </c:pt>
                      <c:pt idx="463">
                        <c:v>487</c:v>
                      </c:pt>
                      <c:pt idx="464">
                        <c:v>461</c:v>
                      </c:pt>
                      <c:pt idx="465">
                        <c:v>550</c:v>
                      </c:pt>
                      <c:pt idx="466">
                        <c:v>524</c:v>
                      </c:pt>
                      <c:pt idx="467">
                        <c:v>545</c:v>
                      </c:pt>
                      <c:pt idx="468">
                        <c:v>564</c:v>
                      </c:pt>
                      <c:pt idx="469">
                        <c:v>544</c:v>
                      </c:pt>
                      <c:pt idx="470">
                        <c:v>536</c:v>
                      </c:pt>
                      <c:pt idx="471">
                        <c:v>548</c:v>
                      </c:pt>
                      <c:pt idx="472">
                        <c:v>559</c:v>
                      </c:pt>
                      <c:pt idx="473">
                        <c:v>643</c:v>
                      </c:pt>
                      <c:pt idx="474">
                        <c:v>625</c:v>
                      </c:pt>
                      <c:pt idx="475">
                        <c:v>588</c:v>
                      </c:pt>
                      <c:pt idx="476">
                        <c:v>587</c:v>
                      </c:pt>
                      <c:pt idx="477">
                        <c:v>587</c:v>
                      </c:pt>
                      <c:pt idx="478">
                        <c:v>558</c:v>
                      </c:pt>
                      <c:pt idx="479">
                        <c:v>519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070-4974-8DDF-BC7B058E97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Toplam!$C$1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Toplam!$C$2:$C$481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414.33333333333331</c:v>
                      </c:pt>
                      <c:pt idx="1">
                        <c:v>422.83333333333337</c:v>
                      </c:pt>
                      <c:pt idx="2">
                        <c:v>400</c:v>
                      </c:pt>
                      <c:pt idx="3">
                        <c:v>399.99999999999994</c:v>
                      </c:pt>
                      <c:pt idx="4">
                        <c:v>418.66666666666663</c:v>
                      </c:pt>
                      <c:pt idx="5">
                        <c:v>415.83333333333337</c:v>
                      </c:pt>
                      <c:pt idx="6">
                        <c:v>406.5</c:v>
                      </c:pt>
                      <c:pt idx="7">
                        <c:v>416.83333333333331</c:v>
                      </c:pt>
                      <c:pt idx="8">
                        <c:v>437.16666666666669</c:v>
                      </c:pt>
                      <c:pt idx="9">
                        <c:v>441.66666666666663</c:v>
                      </c:pt>
                      <c:pt idx="10">
                        <c:v>443.16666666666663</c:v>
                      </c:pt>
                      <c:pt idx="11">
                        <c:v>411.5</c:v>
                      </c:pt>
                      <c:pt idx="12">
                        <c:v>400.83333333333331</c:v>
                      </c:pt>
                      <c:pt idx="13">
                        <c:v>418.16666666666669</c:v>
                      </c:pt>
                      <c:pt idx="14">
                        <c:v>410.66666666666669</c:v>
                      </c:pt>
                      <c:pt idx="15">
                        <c:v>433.83333333333331</c:v>
                      </c:pt>
                      <c:pt idx="16">
                        <c:v>446</c:v>
                      </c:pt>
                      <c:pt idx="17">
                        <c:v>438.33333333333331</c:v>
                      </c:pt>
                      <c:pt idx="18">
                        <c:v>417.16666666666669</c:v>
                      </c:pt>
                      <c:pt idx="19">
                        <c:v>394.5</c:v>
                      </c:pt>
                      <c:pt idx="20">
                        <c:v>413</c:v>
                      </c:pt>
                      <c:pt idx="21">
                        <c:v>433</c:v>
                      </c:pt>
                      <c:pt idx="22">
                        <c:v>432.33333333333337</c:v>
                      </c:pt>
                      <c:pt idx="23">
                        <c:v>426.83333333333337</c:v>
                      </c:pt>
                      <c:pt idx="24">
                        <c:v>433.33333333333331</c:v>
                      </c:pt>
                      <c:pt idx="25">
                        <c:v>431.66666666666663</c:v>
                      </c:pt>
                      <c:pt idx="26">
                        <c:v>428</c:v>
                      </c:pt>
                      <c:pt idx="27">
                        <c:v>407.00000000000006</c:v>
                      </c:pt>
                      <c:pt idx="28">
                        <c:v>426.16666666666669</c:v>
                      </c:pt>
                      <c:pt idx="29">
                        <c:v>401</c:v>
                      </c:pt>
                      <c:pt idx="30">
                        <c:v>417.99999999999994</c:v>
                      </c:pt>
                      <c:pt idx="31">
                        <c:v>392.16666666666669</c:v>
                      </c:pt>
                      <c:pt idx="32">
                        <c:v>395</c:v>
                      </c:pt>
                      <c:pt idx="33">
                        <c:v>401.33333333333337</c:v>
                      </c:pt>
                      <c:pt idx="34">
                        <c:v>433.33333333333337</c:v>
                      </c:pt>
                      <c:pt idx="35">
                        <c:v>392.16666666666663</c:v>
                      </c:pt>
                      <c:pt idx="36">
                        <c:v>396.66666666666669</c:v>
                      </c:pt>
                      <c:pt idx="37">
                        <c:v>410.66666666666663</c:v>
                      </c:pt>
                      <c:pt idx="38">
                        <c:v>383.33333333333337</c:v>
                      </c:pt>
                      <c:pt idx="39">
                        <c:v>395.83333333333337</c:v>
                      </c:pt>
                      <c:pt idx="40">
                        <c:v>372.83333333333331</c:v>
                      </c:pt>
                      <c:pt idx="41">
                        <c:v>368.33333333333331</c:v>
                      </c:pt>
                      <c:pt idx="42">
                        <c:v>363.16666666666669</c:v>
                      </c:pt>
                      <c:pt idx="43">
                        <c:v>364.5</c:v>
                      </c:pt>
                      <c:pt idx="44">
                        <c:v>384.50000000000006</c:v>
                      </c:pt>
                      <c:pt idx="45">
                        <c:v>379</c:v>
                      </c:pt>
                      <c:pt idx="46">
                        <c:v>363.33333333333331</c:v>
                      </c:pt>
                      <c:pt idx="47">
                        <c:v>348.66666666666669</c:v>
                      </c:pt>
                      <c:pt idx="48">
                        <c:v>349.16666666666663</c:v>
                      </c:pt>
                      <c:pt idx="49">
                        <c:v>375.16666666666674</c:v>
                      </c:pt>
                      <c:pt idx="50">
                        <c:v>371.83333333333337</c:v>
                      </c:pt>
                      <c:pt idx="51">
                        <c:v>368.66666666666669</c:v>
                      </c:pt>
                      <c:pt idx="52">
                        <c:v>375</c:v>
                      </c:pt>
                      <c:pt idx="53">
                        <c:v>345.83333333333331</c:v>
                      </c:pt>
                      <c:pt idx="54">
                        <c:v>353.66666666666669</c:v>
                      </c:pt>
                      <c:pt idx="55">
                        <c:v>346.66666666666663</c:v>
                      </c:pt>
                      <c:pt idx="56">
                        <c:v>357.16666666666663</c:v>
                      </c:pt>
                      <c:pt idx="57">
                        <c:v>375.00000000000006</c:v>
                      </c:pt>
                      <c:pt idx="58">
                        <c:v>358.33333333333326</c:v>
                      </c:pt>
                      <c:pt idx="59">
                        <c:v>362.33333333333337</c:v>
                      </c:pt>
                      <c:pt idx="60">
                        <c:v>379.5</c:v>
                      </c:pt>
                      <c:pt idx="61">
                        <c:v>348.99999999999994</c:v>
                      </c:pt>
                      <c:pt idx="62">
                        <c:v>353.83333333333331</c:v>
                      </c:pt>
                      <c:pt idx="63">
                        <c:v>338.5</c:v>
                      </c:pt>
                      <c:pt idx="64">
                        <c:v>377.83333333333331</c:v>
                      </c:pt>
                      <c:pt idx="65">
                        <c:v>359</c:v>
                      </c:pt>
                      <c:pt idx="66">
                        <c:v>380.16666666666663</c:v>
                      </c:pt>
                      <c:pt idx="67">
                        <c:v>368.49999999999994</c:v>
                      </c:pt>
                      <c:pt idx="68">
                        <c:v>332.33333333333337</c:v>
                      </c:pt>
                      <c:pt idx="69">
                        <c:v>334</c:v>
                      </c:pt>
                      <c:pt idx="70">
                        <c:v>369.83333333333331</c:v>
                      </c:pt>
                      <c:pt idx="71">
                        <c:v>335.33333333333331</c:v>
                      </c:pt>
                      <c:pt idx="72">
                        <c:v>364.16666666666663</c:v>
                      </c:pt>
                      <c:pt idx="73">
                        <c:v>351.83333333333331</c:v>
                      </c:pt>
                      <c:pt idx="74">
                        <c:v>345.66666666666669</c:v>
                      </c:pt>
                      <c:pt idx="75">
                        <c:v>363.83333333333331</c:v>
                      </c:pt>
                      <c:pt idx="76">
                        <c:v>335.5</c:v>
                      </c:pt>
                      <c:pt idx="77">
                        <c:v>357.16666666666669</c:v>
                      </c:pt>
                      <c:pt idx="78">
                        <c:v>341.16666666666669</c:v>
                      </c:pt>
                      <c:pt idx="79">
                        <c:v>347.33333333333337</c:v>
                      </c:pt>
                      <c:pt idx="80">
                        <c:v>360.33333333333337</c:v>
                      </c:pt>
                      <c:pt idx="81">
                        <c:v>331.33333333333331</c:v>
                      </c:pt>
                      <c:pt idx="82">
                        <c:v>350.83333333333331</c:v>
                      </c:pt>
                      <c:pt idx="83">
                        <c:v>331</c:v>
                      </c:pt>
                      <c:pt idx="84">
                        <c:v>352</c:v>
                      </c:pt>
                      <c:pt idx="85">
                        <c:v>355</c:v>
                      </c:pt>
                      <c:pt idx="86">
                        <c:v>335.83333333333331</c:v>
                      </c:pt>
                      <c:pt idx="87">
                        <c:v>349.00000000000006</c:v>
                      </c:pt>
                      <c:pt idx="88">
                        <c:v>326.16666666666669</c:v>
                      </c:pt>
                      <c:pt idx="89">
                        <c:v>322.00000000000006</c:v>
                      </c:pt>
                      <c:pt idx="90">
                        <c:v>333.83333333333331</c:v>
                      </c:pt>
                      <c:pt idx="91">
                        <c:v>362</c:v>
                      </c:pt>
                      <c:pt idx="92">
                        <c:v>354.99999999999994</c:v>
                      </c:pt>
                      <c:pt idx="93">
                        <c:v>360.5</c:v>
                      </c:pt>
                      <c:pt idx="94">
                        <c:v>327.83333333333331</c:v>
                      </c:pt>
                      <c:pt idx="95">
                        <c:v>347.83333333333331</c:v>
                      </c:pt>
                      <c:pt idx="96">
                        <c:v>309.66666666666669</c:v>
                      </c:pt>
                      <c:pt idx="97">
                        <c:v>345.83333333333331</c:v>
                      </c:pt>
                      <c:pt idx="98">
                        <c:v>355.66666666666663</c:v>
                      </c:pt>
                      <c:pt idx="99">
                        <c:v>352.16666666666669</c:v>
                      </c:pt>
                      <c:pt idx="100">
                        <c:v>326.33333333333331</c:v>
                      </c:pt>
                      <c:pt idx="101">
                        <c:v>350.83333333333331</c:v>
                      </c:pt>
                      <c:pt idx="102">
                        <c:v>333.83333333333337</c:v>
                      </c:pt>
                      <c:pt idx="103">
                        <c:v>327.49999999999994</c:v>
                      </c:pt>
                      <c:pt idx="104">
                        <c:v>321.16666666666669</c:v>
                      </c:pt>
                      <c:pt idx="105">
                        <c:v>332.33333333333337</c:v>
                      </c:pt>
                      <c:pt idx="106">
                        <c:v>364.5</c:v>
                      </c:pt>
                      <c:pt idx="107">
                        <c:v>338</c:v>
                      </c:pt>
                      <c:pt idx="108">
                        <c:v>316.33333333333331</c:v>
                      </c:pt>
                      <c:pt idx="109">
                        <c:v>339.83333333333331</c:v>
                      </c:pt>
                      <c:pt idx="110">
                        <c:v>326.66666666666669</c:v>
                      </c:pt>
                      <c:pt idx="111">
                        <c:v>322.66666666666663</c:v>
                      </c:pt>
                      <c:pt idx="112">
                        <c:v>332.33333333333331</c:v>
                      </c:pt>
                      <c:pt idx="113">
                        <c:v>329.83333333333331</c:v>
                      </c:pt>
                      <c:pt idx="114">
                        <c:v>367.83333333333337</c:v>
                      </c:pt>
                      <c:pt idx="115">
                        <c:v>327.33333333333331</c:v>
                      </c:pt>
                      <c:pt idx="116">
                        <c:v>350.5</c:v>
                      </c:pt>
                      <c:pt idx="117">
                        <c:v>344.16666666666669</c:v>
                      </c:pt>
                      <c:pt idx="118">
                        <c:v>334.33333333333331</c:v>
                      </c:pt>
                      <c:pt idx="119">
                        <c:v>332.66666666666663</c:v>
                      </c:pt>
                      <c:pt idx="120">
                        <c:v>319.33333333333337</c:v>
                      </c:pt>
                      <c:pt idx="121">
                        <c:v>334.00000000000006</c:v>
                      </c:pt>
                      <c:pt idx="122">
                        <c:v>331.66666666666669</c:v>
                      </c:pt>
                      <c:pt idx="123">
                        <c:v>338.83333333333331</c:v>
                      </c:pt>
                      <c:pt idx="124">
                        <c:v>312.5</c:v>
                      </c:pt>
                      <c:pt idx="125">
                        <c:v>339.66666666666663</c:v>
                      </c:pt>
                      <c:pt idx="126">
                        <c:v>339.66666666666663</c:v>
                      </c:pt>
                      <c:pt idx="127">
                        <c:v>321.66666666666669</c:v>
                      </c:pt>
                      <c:pt idx="128">
                        <c:v>343.50000000000006</c:v>
                      </c:pt>
                      <c:pt idx="129">
                        <c:v>329.16666666666663</c:v>
                      </c:pt>
                      <c:pt idx="130">
                        <c:v>303.66666666666669</c:v>
                      </c:pt>
                      <c:pt idx="131">
                        <c:v>331.66666666666669</c:v>
                      </c:pt>
                      <c:pt idx="132">
                        <c:v>318.33333333333331</c:v>
                      </c:pt>
                      <c:pt idx="133">
                        <c:v>345.5</c:v>
                      </c:pt>
                      <c:pt idx="134">
                        <c:v>330.83333333333331</c:v>
                      </c:pt>
                      <c:pt idx="135">
                        <c:v>342.83333333333331</c:v>
                      </c:pt>
                      <c:pt idx="136">
                        <c:v>351.16666666666669</c:v>
                      </c:pt>
                      <c:pt idx="137">
                        <c:v>324.33333333333331</c:v>
                      </c:pt>
                      <c:pt idx="138">
                        <c:v>311.16666666666663</c:v>
                      </c:pt>
                      <c:pt idx="139">
                        <c:v>328</c:v>
                      </c:pt>
                      <c:pt idx="140">
                        <c:v>353.33333333333331</c:v>
                      </c:pt>
                      <c:pt idx="141">
                        <c:v>333.33333333333331</c:v>
                      </c:pt>
                      <c:pt idx="142">
                        <c:v>335</c:v>
                      </c:pt>
                      <c:pt idx="143">
                        <c:v>335.16666666666669</c:v>
                      </c:pt>
                      <c:pt idx="144">
                        <c:v>338</c:v>
                      </c:pt>
                      <c:pt idx="145">
                        <c:v>334.50000000000006</c:v>
                      </c:pt>
                      <c:pt idx="146">
                        <c:v>323.49999999999994</c:v>
                      </c:pt>
                      <c:pt idx="147">
                        <c:v>336.00000000000006</c:v>
                      </c:pt>
                      <c:pt idx="148">
                        <c:v>344.33333333333337</c:v>
                      </c:pt>
                      <c:pt idx="149">
                        <c:v>320.83333333333331</c:v>
                      </c:pt>
                      <c:pt idx="150">
                        <c:v>315.33333333333331</c:v>
                      </c:pt>
                      <c:pt idx="151">
                        <c:v>325</c:v>
                      </c:pt>
                      <c:pt idx="152">
                        <c:v>331.66666666666663</c:v>
                      </c:pt>
                      <c:pt idx="153">
                        <c:v>298.66666666666669</c:v>
                      </c:pt>
                      <c:pt idx="154">
                        <c:v>307.16666666666669</c:v>
                      </c:pt>
                      <c:pt idx="155">
                        <c:v>325.66666666666669</c:v>
                      </c:pt>
                      <c:pt idx="156">
                        <c:v>322.16666666666663</c:v>
                      </c:pt>
                      <c:pt idx="157">
                        <c:v>311.99999999999994</c:v>
                      </c:pt>
                      <c:pt idx="158">
                        <c:v>342.16666666666663</c:v>
                      </c:pt>
                      <c:pt idx="159">
                        <c:v>316.5</c:v>
                      </c:pt>
                      <c:pt idx="160">
                        <c:v>332.99999999999994</c:v>
                      </c:pt>
                      <c:pt idx="161">
                        <c:v>318.16666666666669</c:v>
                      </c:pt>
                      <c:pt idx="162">
                        <c:v>303.66666666666663</c:v>
                      </c:pt>
                      <c:pt idx="163">
                        <c:v>303.5</c:v>
                      </c:pt>
                      <c:pt idx="164">
                        <c:v>338.83333333333331</c:v>
                      </c:pt>
                      <c:pt idx="165">
                        <c:v>285.33333333333337</c:v>
                      </c:pt>
                      <c:pt idx="166">
                        <c:v>316.16666666666663</c:v>
                      </c:pt>
                      <c:pt idx="167">
                        <c:v>326.33333333333331</c:v>
                      </c:pt>
                      <c:pt idx="168">
                        <c:v>323.5</c:v>
                      </c:pt>
                      <c:pt idx="169">
                        <c:v>314.16666666666663</c:v>
                      </c:pt>
                      <c:pt idx="170">
                        <c:v>325.33333333333331</c:v>
                      </c:pt>
                      <c:pt idx="171">
                        <c:v>307.33333333333331</c:v>
                      </c:pt>
                      <c:pt idx="172">
                        <c:v>309.16666666666669</c:v>
                      </c:pt>
                      <c:pt idx="173">
                        <c:v>319.16666666666663</c:v>
                      </c:pt>
                      <c:pt idx="174">
                        <c:v>308.33333333333331</c:v>
                      </c:pt>
                      <c:pt idx="175">
                        <c:v>342</c:v>
                      </c:pt>
                      <c:pt idx="176">
                        <c:v>306.33333333333331</c:v>
                      </c:pt>
                      <c:pt idx="177">
                        <c:v>328.5</c:v>
                      </c:pt>
                      <c:pt idx="178">
                        <c:v>318.16666666666663</c:v>
                      </c:pt>
                      <c:pt idx="179">
                        <c:v>336.33333333333331</c:v>
                      </c:pt>
                      <c:pt idx="180">
                        <c:v>319.66666666666669</c:v>
                      </c:pt>
                      <c:pt idx="181">
                        <c:v>340.16666666666669</c:v>
                      </c:pt>
                      <c:pt idx="182">
                        <c:v>352.00000000000006</c:v>
                      </c:pt>
                      <c:pt idx="183">
                        <c:v>385.33333333333337</c:v>
                      </c:pt>
                      <c:pt idx="184">
                        <c:v>367.16666666666669</c:v>
                      </c:pt>
                      <c:pt idx="185">
                        <c:v>333.16666666666669</c:v>
                      </c:pt>
                      <c:pt idx="186">
                        <c:v>314.16666666666663</c:v>
                      </c:pt>
                      <c:pt idx="187">
                        <c:v>319.66666666666669</c:v>
                      </c:pt>
                      <c:pt idx="188">
                        <c:v>321.50000000000006</c:v>
                      </c:pt>
                      <c:pt idx="189">
                        <c:v>340.33333333333331</c:v>
                      </c:pt>
                      <c:pt idx="190">
                        <c:v>331.33333333333331</c:v>
                      </c:pt>
                      <c:pt idx="191">
                        <c:v>327.16666666666663</c:v>
                      </c:pt>
                      <c:pt idx="192">
                        <c:v>318.16666666666669</c:v>
                      </c:pt>
                      <c:pt idx="193">
                        <c:v>315</c:v>
                      </c:pt>
                      <c:pt idx="194">
                        <c:v>324.16666666666663</c:v>
                      </c:pt>
                      <c:pt idx="195">
                        <c:v>305.33333333333331</c:v>
                      </c:pt>
                      <c:pt idx="196">
                        <c:v>313</c:v>
                      </c:pt>
                      <c:pt idx="197">
                        <c:v>301.99999999999994</c:v>
                      </c:pt>
                      <c:pt idx="198">
                        <c:v>312.5</c:v>
                      </c:pt>
                      <c:pt idx="199">
                        <c:v>302.66666666666663</c:v>
                      </c:pt>
                      <c:pt idx="200">
                        <c:v>331.33333333333337</c:v>
                      </c:pt>
                      <c:pt idx="201">
                        <c:v>298.16666666666669</c:v>
                      </c:pt>
                      <c:pt idx="202">
                        <c:v>312.5</c:v>
                      </c:pt>
                      <c:pt idx="203">
                        <c:v>324.33333333333331</c:v>
                      </c:pt>
                      <c:pt idx="204">
                        <c:v>310.5</c:v>
                      </c:pt>
                      <c:pt idx="205">
                        <c:v>312.83333333333337</c:v>
                      </c:pt>
                      <c:pt idx="206">
                        <c:v>330.16666666666674</c:v>
                      </c:pt>
                      <c:pt idx="207">
                        <c:v>293.33333333333337</c:v>
                      </c:pt>
                      <c:pt idx="208">
                        <c:v>301.66666666666669</c:v>
                      </c:pt>
                      <c:pt idx="209">
                        <c:v>322.16666666666669</c:v>
                      </c:pt>
                      <c:pt idx="210">
                        <c:v>319.50000000000006</c:v>
                      </c:pt>
                      <c:pt idx="211">
                        <c:v>347.66666666666669</c:v>
                      </c:pt>
                      <c:pt idx="212">
                        <c:v>317.66666666666669</c:v>
                      </c:pt>
                      <c:pt idx="213">
                        <c:v>329.66666666666669</c:v>
                      </c:pt>
                      <c:pt idx="214">
                        <c:v>319.33333333333331</c:v>
                      </c:pt>
                      <c:pt idx="215">
                        <c:v>322.33333333333331</c:v>
                      </c:pt>
                      <c:pt idx="216">
                        <c:v>307.5</c:v>
                      </c:pt>
                      <c:pt idx="217">
                        <c:v>301.66666666666669</c:v>
                      </c:pt>
                      <c:pt idx="218">
                        <c:v>323.83333333333331</c:v>
                      </c:pt>
                      <c:pt idx="219">
                        <c:v>323.66666666666669</c:v>
                      </c:pt>
                      <c:pt idx="220">
                        <c:v>317.83333333333331</c:v>
                      </c:pt>
                      <c:pt idx="221">
                        <c:v>330.16666666666669</c:v>
                      </c:pt>
                      <c:pt idx="222">
                        <c:v>302.16666666666669</c:v>
                      </c:pt>
                      <c:pt idx="223">
                        <c:v>310.5</c:v>
                      </c:pt>
                      <c:pt idx="224">
                        <c:v>324.66666666666663</c:v>
                      </c:pt>
                      <c:pt idx="225">
                        <c:v>324.16666666666669</c:v>
                      </c:pt>
                      <c:pt idx="226">
                        <c:v>314</c:v>
                      </c:pt>
                      <c:pt idx="227">
                        <c:v>332</c:v>
                      </c:pt>
                      <c:pt idx="228">
                        <c:v>306.83333333333331</c:v>
                      </c:pt>
                      <c:pt idx="229">
                        <c:v>309.66666666666669</c:v>
                      </c:pt>
                      <c:pt idx="230">
                        <c:v>314.83333333333331</c:v>
                      </c:pt>
                      <c:pt idx="231">
                        <c:v>307</c:v>
                      </c:pt>
                      <c:pt idx="232">
                        <c:v>311.33333333333331</c:v>
                      </c:pt>
                      <c:pt idx="233">
                        <c:v>326.66666666666669</c:v>
                      </c:pt>
                      <c:pt idx="234">
                        <c:v>294.66666666666669</c:v>
                      </c:pt>
                      <c:pt idx="235">
                        <c:v>294.83333333333331</c:v>
                      </c:pt>
                      <c:pt idx="236">
                        <c:v>316.66666666666663</c:v>
                      </c:pt>
                      <c:pt idx="237">
                        <c:v>292</c:v>
                      </c:pt>
                      <c:pt idx="238">
                        <c:v>317.83333333333331</c:v>
                      </c:pt>
                      <c:pt idx="239">
                        <c:v>323.83333333333331</c:v>
                      </c:pt>
                      <c:pt idx="240">
                        <c:v>322.33333333333337</c:v>
                      </c:pt>
                      <c:pt idx="241">
                        <c:v>314.66666666666669</c:v>
                      </c:pt>
                      <c:pt idx="242">
                        <c:v>294.83333333333337</c:v>
                      </c:pt>
                      <c:pt idx="243">
                        <c:v>302</c:v>
                      </c:pt>
                      <c:pt idx="244">
                        <c:v>313.33333333333337</c:v>
                      </c:pt>
                      <c:pt idx="245">
                        <c:v>320</c:v>
                      </c:pt>
                      <c:pt idx="246">
                        <c:v>337</c:v>
                      </c:pt>
                      <c:pt idx="247">
                        <c:v>319</c:v>
                      </c:pt>
                      <c:pt idx="248">
                        <c:v>316.83333333333337</c:v>
                      </c:pt>
                      <c:pt idx="249">
                        <c:v>306.5</c:v>
                      </c:pt>
                      <c:pt idx="250">
                        <c:v>320.33333333333337</c:v>
                      </c:pt>
                      <c:pt idx="251">
                        <c:v>309.33333333333331</c:v>
                      </c:pt>
                      <c:pt idx="252">
                        <c:v>331.66666666666669</c:v>
                      </c:pt>
                      <c:pt idx="253">
                        <c:v>320.16666666666663</c:v>
                      </c:pt>
                      <c:pt idx="254">
                        <c:v>330.66666666666669</c:v>
                      </c:pt>
                      <c:pt idx="255">
                        <c:v>324.33333333333331</c:v>
                      </c:pt>
                      <c:pt idx="256">
                        <c:v>296.16666666666663</c:v>
                      </c:pt>
                      <c:pt idx="257">
                        <c:v>308</c:v>
                      </c:pt>
                      <c:pt idx="258">
                        <c:v>308.83333333333337</c:v>
                      </c:pt>
                      <c:pt idx="259">
                        <c:v>319.66666666666669</c:v>
                      </c:pt>
                      <c:pt idx="260">
                        <c:v>325.5</c:v>
                      </c:pt>
                      <c:pt idx="261">
                        <c:v>312.5</c:v>
                      </c:pt>
                      <c:pt idx="262">
                        <c:v>327.83333333333326</c:v>
                      </c:pt>
                      <c:pt idx="263">
                        <c:v>287.83333333333337</c:v>
                      </c:pt>
                      <c:pt idx="264">
                        <c:v>319.33333333333337</c:v>
                      </c:pt>
                      <c:pt idx="265">
                        <c:v>305.16666666666669</c:v>
                      </c:pt>
                      <c:pt idx="266">
                        <c:v>308.5</c:v>
                      </c:pt>
                      <c:pt idx="267">
                        <c:v>319.66666666666663</c:v>
                      </c:pt>
                      <c:pt idx="268">
                        <c:v>322.83333333333331</c:v>
                      </c:pt>
                      <c:pt idx="269">
                        <c:v>310.50000000000006</c:v>
                      </c:pt>
                      <c:pt idx="270">
                        <c:v>310.83333333333331</c:v>
                      </c:pt>
                      <c:pt idx="271">
                        <c:v>306.66666666666669</c:v>
                      </c:pt>
                      <c:pt idx="272">
                        <c:v>334.50000000000006</c:v>
                      </c:pt>
                      <c:pt idx="273">
                        <c:v>335.16666666666663</c:v>
                      </c:pt>
                      <c:pt idx="274">
                        <c:v>298</c:v>
                      </c:pt>
                      <c:pt idx="275">
                        <c:v>336.83333333333337</c:v>
                      </c:pt>
                      <c:pt idx="276">
                        <c:v>339.83333333333337</c:v>
                      </c:pt>
                      <c:pt idx="277">
                        <c:v>316.33333333333337</c:v>
                      </c:pt>
                      <c:pt idx="278">
                        <c:v>320.83333333333337</c:v>
                      </c:pt>
                      <c:pt idx="279">
                        <c:v>343.66666666666663</c:v>
                      </c:pt>
                      <c:pt idx="280">
                        <c:v>341.66666666666669</c:v>
                      </c:pt>
                      <c:pt idx="281">
                        <c:v>300.5</c:v>
                      </c:pt>
                      <c:pt idx="282">
                        <c:v>320.33333333333331</c:v>
                      </c:pt>
                      <c:pt idx="283">
                        <c:v>323.33333333333331</c:v>
                      </c:pt>
                      <c:pt idx="284">
                        <c:v>310.66666666666669</c:v>
                      </c:pt>
                      <c:pt idx="285">
                        <c:v>287.83333333333331</c:v>
                      </c:pt>
                      <c:pt idx="286">
                        <c:v>326.66666666666669</c:v>
                      </c:pt>
                      <c:pt idx="287">
                        <c:v>338.66666666666669</c:v>
                      </c:pt>
                      <c:pt idx="288">
                        <c:v>327.83333333333331</c:v>
                      </c:pt>
                      <c:pt idx="289">
                        <c:v>349.5</c:v>
                      </c:pt>
                      <c:pt idx="290">
                        <c:v>321.83333333333337</c:v>
                      </c:pt>
                      <c:pt idx="291">
                        <c:v>323.66666666666669</c:v>
                      </c:pt>
                      <c:pt idx="292">
                        <c:v>329.33333333333331</c:v>
                      </c:pt>
                      <c:pt idx="293">
                        <c:v>331.83333333333331</c:v>
                      </c:pt>
                      <c:pt idx="294">
                        <c:v>333.66666666666669</c:v>
                      </c:pt>
                      <c:pt idx="295">
                        <c:v>322.33333333333337</c:v>
                      </c:pt>
                      <c:pt idx="296">
                        <c:v>338.66666666666663</c:v>
                      </c:pt>
                      <c:pt idx="297">
                        <c:v>342.83333333333331</c:v>
                      </c:pt>
                      <c:pt idx="298">
                        <c:v>320.83333333333331</c:v>
                      </c:pt>
                      <c:pt idx="299">
                        <c:v>311.16666666666663</c:v>
                      </c:pt>
                      <c:pt idx="300">
                        <c:v>317.16666666666663</c:v>
                      </c:pt>
                      <c:pt idx="301">
                        <c:v>325.66666666666663</c:v>
                      </c:pt>
                      <c:pt idx="302">
                        <c:v>343.5</c:v>
                      </c:pt>
                      <c:pt idx="303">
                        <c:v>337.33333333333337</c:v>
                      </c:pt>
                      <c:pt idx="304">
                        <c:v>344.5</c:v>
                      </c:pt>
                      <c:pt idx="305">
                        <c:v>336.16666666666663</c:v>
                      </c:pt>
                      <c:pt idx="306">
                        <c:v>343</c:v>
                      </c:pt>
                      <c:pt idx="307">
                        <c:v>321.33333333333331</c:v>
                      </c:pt>
                      <c:pt idx="308">
                        <c:v>351.83333333333337</c:v>
                      </c:pt>
                      <c:pt idx="309">
                        <c:v>346.33333333333331</c:v>
                      </c:pt>
                      <c:pt idx="310">
                        <c:v>360.16666666666663</c:v>
                      </c:pt>
                      <c:pt idx="311">
                        <c:v>335.83333333333337</c:v>
                      </c:pt>
                      <c:pt idx="312">
                        <c:v>340.5</c:v>
                      </c:pt>
                      <c:pt idx="313">
                        <c:v>351.49999999999994</c:v>
                      </c:pt>
                      <c:pt idx="314">
                        <c:v>324.83333333333331</c:v>
                      </c:pt>
                      <c:pt idx="315">
                        <c:v>329</c:v>
                      </c:pt>
                      <c:pt idx="316">
                        <c:v>344</c:v>
                      </c:pt>
                      <c:pt idx="317">
                        <c:v>356.66666666666669</c:v>
                      </c:pt>
                      <c:pt idx="318">
                        <c:v>358.99999999999994</c:v>
                      </c:pt>
                      <c:pt idx="319">
                        <c:v>329</c:v>
                      </c:pt>
                      <c:pt idx="320">
                        <c:v>314.83333333333331</c:v>
                      </c:pt>
                      <c:pt idx="321">
                        <c:v>335.16666666666663</c:v>
                      </c:pt>
                      <c:pt idx="322">
                        <c:v>355.66666666666669</c:v>
                      </c:pt>
                      <c:pt idx="323">
                        <c:v>349.83333333333331</c:v>
                      </c:pt>
                      <c:pt idx="324">
                        <c:v>343.16666666666663</c:v>
                      </c:pt>
                      <c:pt idx="325">
                        <c:v>338</c:v>
                      </c:pt>
                      <c:pt idx="326">
                        <c:v>355.5</c:v>
                      </c:pt>
                      <c:pt idx="327">
                        <c:v>339.66666666666669</c:v>
                      </c:pt>
                      <c:pt idx="328">
                        <c:v>351.5</c:v>
                      </c:pt>
                      <c:pt idx="329">
                        <c:v>341.66666666666663</c:v>
                      </c:pt>
                      <c:pt idx="330">
                        <c:v>359</c:v>
                      </c:pt>
                      <c:pt idx="331">
                        <c:v>364.16666666666669</c:v>
                      </c:pt>
                      <c:pt idx="332">
                        <c:v>359.16666666666669</c:v>
                      </c:pt>
                      <c:pt idx="333">
                        <c:v>357.33333333333326</c:v>
                      </c:pt>
                      <c:pt idx="334">
                        <c:v>349</c:v>
                      </c:pt>
                      <c:pt idx="335">
                        <c:v>340.16666666666669</c:v>
                      </c:pt>
                      <c:pt idx="336">
                        <c:v>361.66666666666663</c:v>
                      </c:pt>
                      <c:pt idx="337">
                        <c:v>348</c:v>
                      </c:pt>
                      <c:pt idx="338">
                        <c:v>348.16666666666669</c:v>
                      </c:pt>
                      <c:pt idx="339">
                        <c:v>336.5</c:v>
                      </c:pt>
                      <c:pt idx="340">
                        <c:v>341.16666666666674</c:v>
                      </c:pt>
                      <c:pt idx="341">
                        <c:v>347.83333333333331</c:v>
                      </c:pt>
                      <c:pt idx="342">
                        <c:v>327.16666666666669</c:v>
                      </c:pt>
                      <c:pt idx="343">
                        <c:v>349.50000000000006</c:v>
                      </c:pt>
                      <c:pt idx="344">
                        <c:v>366.66666666666674</c:v>
                      </c:pt>
                      <c:pt idx="345">
                        <c:v>360.66666666666657</c:v>
                      </c:pt>
                      <c:pt idx="346">
                        <c:v>343.49999999999994</c:v>
                      </c:pt>
                      <c:pt idx="347">
                        <c:v>348.16666666666669</c:v>
                      </c:pt>
                      <c:pt idx="348">
                        <c:v>352.33333333333331</c:v>
                      </c:pt>
                      <c:pt idx="349">
                        <c:v>370.50000000000006</c:v>
                      </c:pt>
                      <c:pt idx="350">
                        <c:v>359.83333333333337</c:v>
                      </c:pt>
                      <c:pt idx="351">
                        <c:v>370.00000000000006</c:v>
                      </c:pt>
                      <c:pt idx="352">
                        <c:v>386.16666666666669</c:v>
                      </c:pt>
                      <c:pt idx="353">
                        <c:v>358.83333333333331</c:v>
                      </c:pt>
                      <c:pt idx="354">
                        <c:v>372.66666666666669</c:v>
                      </c:pt>
                      <c:pt idx="355">
                        <c:v>361</c:v>
                      </c:pt>
                      <c:pt idx="356">
                        <c:v>368</c:v>
                      </c:pt>
                      <c:pt idx="357">
                        <c:v>368.16666666666663</c:v>
                      </c:pt>
                      <c:pt idx="358">
                        <c:v>391.83333333333337</c:v>
                      </c:pt>
                      <c:pt idx="359">
                        <c:v>373.33333333333337</c:v>
                      </c:pt>
                      <c:pt idx="360">
                        <c:v>372.83333333333337</c:v>
                      </c:pt>
                      <c:pt idx="361">
                        <c:v>367</c:v>
                      </c:pt>
                      <c:pt idx="362">
                        <c:v>383.33333333333331</c:v>
                      </c:pt>
                      <c:pt idx="363">
                        <c:v>374</c:v>
                      </c:pt>
                      <c:pt idx="364">
                        <c:v>388.16666666666669</c:v>
                      </c:pt>
                      <c:pt idx="365">
                        <c:v>398.33333333333337</c:v>
                      </c:pt>
                      <c:pt idx="366">
                        <c:v>395.83333333333331</c:v>
                      </c:pt>
                      <c:pt idx="367">
                        <c:v>392.16666666666663</c:v>
                      </c:pt>
                      <c:pt idx="368">
                        <c:v>411.33333333333337</c:v>
                      </c:pt>
                      <c:pt idx="369">
                        <c:v>403.83333333333331</c:v>
                      </c:pt>
                      <c:pt idx="370">
                        <c:v>416.66666666666657</c:v>
                      </c:pt>
                      <c:pt idx="371">
                        <c:v>392.66666666666669</c:v>
                      </c:pt>
                      <c:pt idx="372">
                        <c:v>414.33333333333337</c:v>
                      </c:pt>
                      <c:pt idx="373">
                        <c:v>428.83333333333331</c:v>
                      </c:pt>
                      <c:pt idx="374">
                        <c:v>446.33333333333337</c:v>
                      </c:pt>
                      <c:pt idx="375">
                        <c:v>442.16666666666663</c:v>
                      </c:pt>
                      <c:pt idx="376">
                        <c:v>403.83333333333331</c:v>
                      </c:pt>
                      <c:pt idx="377">
                        <c:v>389.16666666666669</c:v>
                      </c:pt>
                      <c:pt idx="378">
                        <c:v>437.16666666666663</c:v>
                      </c:pt>
                      <c:pt idx="379">
                        <c:v>427.66666666666669</c:v>
                      </c:pt>
                      <c:pt idx="380">
                        <c:v>451.5</c:v>
                      </c:pt>
                      <c:pt idx="381">
                        <c:v>442.83333333333337</c:v>
                      </c:pt>
                      <c:pt idx="382">
                        <c:v>426.83333333333331</c:v>
                      </c:pt>
                      <c:pt idx="383">
                        <c:v>425.33333333333343</c:v>
                      </c:pt>
                      <c:pt idx="384">
                        <c:v>413.83333333333331</c:v>
                      </c:pt>
                      <c:pt idx="385">
                        <c:v>433.16666666666669</c:v>
                      </c:pt>
                      <c:pt idx="386">
                        <c:v>422.16666666666674</c:v>
                      </c:pt>
                      <c:pt idx="387">
                        <c:v>421.83333333333331</c:v>
                      </c:pt>
                      <c:pt idx="388">
                        <c:v>416.5</c:v>
                      </c:pt>
                      <c:pt idx="389">
                        <c:v>430.5</c:v>
                      </c:pt>
                      <c:pt idx="390">
                        <c:v>420.66666666666663</c:v>
                      </c:pt>
                      <c:pt idx="391">
                        <c:v>427.66666666666674</c:v>
                      </c:pt>
                      <c:pt idx="392">
                        <c:v>436.83333333333331</c:v>
                      </c:pt>
                      <c:pt idx="393">
                        <c:v>436.66666666666674</c:v>
                      </c:pt>
                      <c:pt idx="394">
                        <c:v>390.49999999999994</c:v>
                      </c:pt>
                      <c:pt idx="395">
                        <c:v>412.16666666666669</c:v>
                      </c:pt>
                      <c:pt idx="396">
                        <c:v>392.16666666666669</c:v>
                      </c:pt>
                      <c:pt idx="397">
                        <c:v>389.16666666666663</c:v>
                      </c:pt>
                      <c:pt idx="398">
                        <c:v>416</c:v>
                      </c:pt>
                      <c:pt idx="399">
                        <c:v>409.00000000000006</c:v>
                      </c:pt>
                      <c:pt idx="400">
                        <c:v>400.16666666666663</c:v>
                      </c:pt>
                      <c:pt idx="401">
                        <c:v>394.16666666666669</c:v>
                      </c:pt>
                      <c:pt idx="402">
                        <c:v>405.16666666666669</c:v>
                      </c:pt>
                      <c:pt idx="403">
                        <c:v>368</c:v>
                      </c:pt>
                      <c:pt idx="404">
                        <c:v>390.66666666666674</c:v>
                      </c:pt>
                      <c:pt idx="405">
                        <c:v>378.66666666666663</c:v>
                      </c:pt>
                      <c:pt idx="406">
                        <c:v>367.33333333333337</c:v>
                      </c:pt>
                      <c:pt idx="407">
                        <c:v>381.66666666666669</c:v>
                      </c:pt>
                      <c:pt idx="408">
                        <c:v>369.66666666666674</c:v>
                      </c:pt>
                      <c:pt idx="409">
                        <c:v>380</c:v>
                      </c:pt>
                      <c:pt idx="410">
                        <c:v>370.66666666666663</c:v>
                      </c:pt>
                      <c:pt idx="411">
                        <c:v>347.33333333333337</c:v>
                      </c:pt>
                      <c:pt idx="412">
                        <c:v>349.49999999999994</c:v>
                      </c:pt>
                      <c:pt idx="413">
                        <c:v>362.16666666666663</c:v>
                      </c:pt>
                      <c:pt idx="414">
                        <c:v>379.66666666666663</c:v>
                      </c:pt>
                      <c:pt idx="415">
                        <c:v>368.16666666666669</c:v>
                      </c:pt>
                      <c:pt idx="416">
                        <c:v>366.66666666666663</c:v>
                      </c:pt>
                      <c:pt idx="417">
                        <c:v>341</c:v>
                      </c:pt>
                      <c:pt idx="418">
                        <c:v>330</c:v>
                      </c:pt>
                      <c:pt idx="419">
                        <c:v>360.5</c:v>
                      </c:pt>
                      <c:pt idx="420">
                        <c:v>347.33333333333337</c:v>
                      </c:pt>
                      <c:pt idx="421">
                        <c:v>371.16666666666663</c:v>
                      </c:pt>
                      <c:pt idx="422">
                        <c:v>391.16666666666669</c:v>
                      </c:pt>
                      <c:pt idx="423">
                        <c:v>357.16666666666669</c:v>
                      </c:pt>
                      <c:pt idx="424">
                        <c:v>347.5</c:v>
                      </c:pt>
                      <c:pt idx="425">
                        <c:v>385.66666666666669</c:v>
                      </c:pt>
                      <c:pt idx="426">
                        <c:v>354.83333333333331</c:v>
                      </c:pt>
                      <c:pt idx="427">
                        <c:v>367.33333333333331</c:v>
                      </c:pt>
                      <c:pt idx="428">
                        <c:v>349</c:v>
                      </c:pt>
                      <c:pt idx="429">
                        <c:v>349.5</c:v>
                      </c:pt>
                      <c:pt idx="430">
                        <c:v>350.33333333333337</c:v>
                      </c:pt>
                      <c:pt idx="431">
                        <c:v>375.5</c:v>
                      </c:pt>
                      <c:pt idx="432">
                        <c:v>355.33333333333326</c:v>
                      </c:pt>
                      <c:pt idx="433">
                        <c:v>326.83333333333331</c:v>
                      </c:pt>
                      <c:pt idx="434">
                        <c:v>357.00000000000006</c:v>
                      </c:pt>
                      <c:pt idx="435">
                        <c:v>374.33333333333331</c:v>
                      </c:pt>
                      <c:pt idx="436">
                        <c:v>348</c:v>
                      </c:pt>
                      <c:pt idx="437">
                        <c:v>365.66666666666669</c:v>
                      </c:pt>
                      <c:pt idx="438">
                        <c:v>342.66666666666669</c:v>
                      </c:pt>
                      <c:pt idx="439">
                        <c:v>378.16666666666663</c:v>
                      </c:pt>
                      <c:pt idx="440">
                        <c:v>362.16666666666669</c:v>
                      </c:pt>
                      <c:pt idx="441">
                        <c:v>358.49999999999994</c:v>
                      </c:pt>
                      <c:pt idx="442">
                        <c:v>380.33333333333331</c:v>
                      </c:pt>
                      <c:pt idx="443">
                        <c:v>376.5</c:v>
                      </c:pt>
                      <c:pt idx="444">
                        <c:v>363.66666666666669</c:v>
                      </c:pt>
                      <c:pt idx="445">
                        <c:v>388.00000000000006</c:v>
                      </c:pt>
                      <c:pt idx="446">
                        <c:v>366.33333333333331</c:v>
                      </c:pt>
                      <c:pt idx="447">
                        <c:v>360.83333333333337</c:v>
                      </c:pt>
                      <c:pt idx="448">
                        <c:v>360</c:v>
                      </c:pt>
                      <c:pt idx="449">
                        <c:v>380.33333333333331</c:v>
                      </c:pt>
                      <c:pt idx="450">
                        <c:v>390.50000000000006</c:v>
                      </c:pt>
                      <c:pt idx="451">
                        <c:v>383.33333333333337</c:v>
                      </c:pt>
                      <c:pt idx="452">
                        <c:v>387.5</c:v>
                      </c:pt>
                      <c:pt idx="453">
                        <c:v>384.66666666666669</c:v>
                      </c:pt>
                      <c:pt idx="454">
                        <c:v>364.5</c:v>
                      </c:pt>
                      <c:pt idx="455">
                        <c:v>396.5</c:v>
                      </c:pt>
                      <c:pt idx="456">
                        <c:v>402.5</c:v>
                      </c:pt>
                      <c:pt idx="457">
                        <c:v>392.83333333333331</c:v>
                      </c:pt>
                      <c:pt idx="458">
                        <c:v>406.33333333333331</c:v>
                      </c:pt>
                      <c:pt idx="459">
                        <c:v>389.5</c:v>
                      </c:pt>
                      <c:pt idx="460">
                        <c:v>383.33333333333337</c:v>
                      </c:pt>
                      <c:pt idx="461">
                        <c:v>381.33333333333331</c:v>
                      </c:pt>
                      <c:pt idx="462">
                        <c:v>386.33333333333326</c:v>
                      </c:pt>
                      <c:pt idx="463">
                        <c:v>401.5</c:v>
                      </c:pt>
                      <c:pt idx="464">
                        <c:v>400.49999999999994</c:v>
                      </c:pt>
                      <c:pt idx="465">
                        <c:v>396.83333333333331</c:v>
                      </c:pt>
                      <c:pt idx="466">
                        <c:v>380.83333333333326</c:v>
                      </c:pt>
                      <c:pt idx="467">
                        <c:v>405.66666666666669</c:v>
                      </c:pt>
                      <c:pt idx="468">
                        <c:v>375.33333333333337</c:v>
                      </c:pt>
                      <c:pt idx="469">
                        <c:v>378.5</c:v>
                      </c:pt>
                      <c:pt idx="470">
                        <c:v>379.5</c:v>
                      </c:pt>
                      <c:pt idx="471">
                        <c:v>404.66666666666669</c:v>
                      </c:pt>
                      <c:pt idx="472">
                        <c:v>366.16666666666663</c:v>
                      </c:pt>
                      <c:pt idx="473">
                        <c:v>360.83333333333331</c:v>
                      </c:pt>
                      <c:pt idx="474">
                        <c:v>380.83333333333337</c:v>
                      </c:pt>
                      <c:pt idx="475">
                        <c:v>381.66666666666669</c:v>
                      </c:pt>
                      <c:pt idx="476">
                        <c:v>378.66666666666663</c:v>
                      </c:pt>
                      <c:pt idx="477">
                        <c:v>359.50000000000006</c:v>
                      </c:pt>
                      <c:pt idx="478">
                        <c:v>377.66666666666669</c:v>
                      </c:pt>
                      <c:pt idx="479">
                        <c:v>399.16666666666669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70-4974-8DDF-BC7B058E97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Toplam!$D$1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Toplam!$D$2:$D$481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-25.333333333333314</c:v>
                      </c:pt>
                      <c:pt idx="1">
                        <c:v>-47.833333333333371</c:v>
                      </c:pt>
                      <c:pt idx="2">
                        <c:v>16</c:v>
                      </c:pt>
                      <c:pt idx="3">
                        <c:v>10.000000000000057</c:v>
                      </c:pt>
                      <c:pt idx="4">
                        <c:v>-12.666666666666629</c:v>
                      </c:pt>
                      <c:pt idx="5">
                        <c:v>-1.8333333333333712</c:v>
                      </c:pt>
                      <c:pt idx="6">
                        <c:v>-21.5</c:v>
                      </c:pt>
                      <c:pt idx="7">
                        <c:v>5.1666666666666856</c:v>
                      </c:pt>
                      <c:pt idx="8">
                        <c:v>-23.166666666666686</c:v>
                      </c:pt>
                      <c:pt idx="9">
                        <c:v>16.333333333333371</c:v>
                      </c:pt>
                      <c:pt idx="10">
                        <c:v>15.833333333333371</c:v>
                      </c:pt>
                      <c:pt idx="11">
                        <c:v>-17.5</c:v>
                      </c:pt>
                      <c:pt idx="12">
                        <c:v>6.1666666666666856</c:v>
                      </c:pt>
                      <c:pt idx="13">
                        <c:v>41.833333333333314</c:v>
                      </c:pt>
                      <c:pt idx="14">
                        <c:v>19.333333333333314</c:v>
                      </c:pt>
                      <c:pt idx="15">
                        <c:v>21.166666666666686</c:v>
                      </c:pt>
                      <c:pt idx="16">
                        <c:v>-3</c:v>
                      </c:pt>
                      <c:pt idx="17">
                        <c:v>-23.333333333333314</c:v>
                      </c:pt>
                      <c:pt idx="18">
                        <c:v>-1.1666666666666856</c:v>
                      </c:pt>
                      <c:pt idx="19">
                        <c:v>45.5</c:v>
                      </c:pt>
                      <c:pt idx="20">
                        <c:v>31</c:v>
                      </c:pt>
                      <c:pt idx="21">
                        <c:v>-18</c:v>
                      </c:pt>
                      <c:pt idx="22">
                        <c:v>5.6666666666666288</c:v>
                      </c:pt>
                      <c:pt idx="23">
                        <c:v>-26.833333333333371</c:v>
                      </c:pt>
                      <c:pt idx="24">
                        <c:v>-9.3333333333333144</c:v>
                      </c:pt>
                      <c:pt idx="25">
                        <c:v>-19.666666666666629</c:v>
                      </c:pt>
                      <c:pt idx="26">
                        <c:v>19</c:v>
                      </c:pt>
                      <c:pt idx="27">
                        <c:v>55.999999999999943</c:v>
                      </c:pt>
                      <c:pt idx="28">
                        <c:v>6.8333333333333144</c:v>
                      </c:pt>
                      <c:pt idx="29">
                        <c:v>-36</c:v>
                      </c:pt>
                      <c:pt idx="30">
                        <c:v>-12.999999999999943</c:v>
                      </c:pt>
                      <c:pt idx="31">
                        <c:v>-18.166666666666686</c:v>
                      </c:pt>
                      <c:pt idx="32">
                        <c:v>-11</c:v>
                      </c:pt>
                      <c:pt idx="33">
                        <c:v>37.666666666666629</c:v>
                      </c:pt>
                      <c:pt idx="34">
                        <c:v>-44.333333333333371</c:v>
                      </c:pt>
                      <c:pt idx="35">
                        <c:v>22.833333333333371</c:v>
                      </c:pt>
                      <c:pt idx="36">
                        <c:v>-14.666666666666686</c:v>
                      </c:pt>
                      <c:pt idx="37">
                        <c:v>-11.666666666666629</c:v>
                      </c:pt>
                      <c:pt idx="38">
                        <c:v>-28.333333333333371</c:v>
                      </c:pt>
                      <c:pt idx="39">
                        <c:v>-37.833333333333371</c:v>
                      </c:pt>
                      <c:pt idx="40">
                        <c:v>48.166666666666686</c:v>
                      </c:pt>
                      <c:pt idx="41">
                        <c:v>20.666666666666686</c:v>
                      </c:pt>
                      <c:pt idx="42">
                        <c:v>11.833333333333314</c:v>
                      </c:pt>
                      <c:pt idx="43">
                        <c:v>6.5</c:v>
                      </c:pt>
                      <c:pt idx="44">
                        <c:v>-8.5000000000000568</c:v>
                      </c:pt>
                      <c:pt idx="45">
                        <c:v>-19</c:v>
                      </c:pt>
                      <c:pt idx="46">
                        <c:v>-26.333333333333314</c:v>
                      </c:pt>
                      <c:pt idx="47">
                        <c:v>21.333333333333314</c:v>
                      </c:pt>
                      <c:pt idx="48">
                        <c:v>20.833333333333371</c:v>
                      </c:pt>
                      <c:pt idx="49">
                        <c:v>21.833333333333258</c:v>
                      </c:pt>
                      <c:pt idx="50">
                        <c:v>-28.833333333333371</c:v>
                      </c:pt>
                      <c:pt idx="51">
                        <c:v>-13.666666666666686</c:v>
                      </c:pt>
                      <c:pt idx="52">
                        <c:v>-73</c:v>
                      </c:pt>
                      <c:pt idx="53">
                        <c:v>-14.833333333333314</c:v>
                      </c:pt>
                      <c:pt idx="54">
                        <c:v>22.333333333333314</c:v>
                      </c:pt>
                      <c:pt idx="55">
                        <c:v>8.3333333333333712</c:v>
                      </c:pt>
                      <c:pt idx="56">
                        <c:v>-3.1666666666666288</c:v>
                      </c:pt>
                      <c:pt idx="57">
                        <c:v>25.999999999999943</c:v>
                      </c:pt>
                      <c:pt idx="58">
                        <c:v>10.666666666666742</c:v>
                      </c:pt>
                      <c:pt idx="59">
                        <c:v>-37.333333333333371</c:v>
                      </c:pt>
                      <c:pt idx="60">
                        <c:v>1.5</c:v>
                      </c:pt>
                      <c:pt idx="61">
                        <c:v>3.0000000000000568</c:v>
                      </c:pt>
                      <c:pt idx="62">
                        <c:v>35.166666666666686</c:v>
                      </c:pt>
                      <c:pt idx="63">
                        <c:v>3.5</c:v>
                      </c:pt>
                      <c:pt idx="64">
                        <c:v>-45.833333333333314</c:v>
                      </c:pt>
                      <c:pt idx="65">
                        <c:v>-20</c:v>
                      </c:pt>
                      <c:pt idx="66">
                        <c:v>-24.166666666666629</c:v>
                      </c:pt>
                      <c:pt idx="67">
                        <c:v>-27.499999999999943</c:v>
                      </c:pt>
                      <c:pt idx="68">
                        <c:v>4.6666666666666288</c:v>
                      </c:pt>
                      <c:pt idx="69">
                        <c:v>44</c:v>
                      </c:pt>
                      <c:pt idx="70">
                        <c:v>-1.8333333333333144</c:v>
                      </c:pt>
                      <c:pt idx="71">
                        <c:v>40.666666666666686</c:v>
                      </c:pt>
                      <c:pt idx="72">
                        <c:v>-11.166666666666629</c:v>
                      </c:pt>
                      <c:pt idx="73">
                        <c:v>-2.8333333333333144</c:v>
                      </c:pt>
                      <c:pt idx="74">
                        <c:v>66.333333333333314</c:v>
                      </c:pt>
                      <c:pt idx="75">
                        <c:v>0.16666666666668561</c:v>
                      </c:pt>
                      <c:pt idx="76">
                        <c:v>85.5</c:v>
                      </c:pt>
                      <c:pt idx="77">
                        <c:v>43.833333333333314</c:v>
                      </c:pt>
                      <c:pt idx="78">
                        <c:v>103.83333333333331</c:v>
                      </c:pt>
                      <c:pt idx="79">
                        <c:v>42.666666666666629</c:v>
                      </c:pt>
                      <c:pt idx="80">
                        <c:v>47.666666666666629</c:v>
                      </c:pt>
                      <c:pt idx="81">
                        <c:v>77.666666666666686</c:v>
                      </c:pt>
                      <c:pt idx="82">
                        <c:v>25.166666666666686</c:v>
                      </c:pt>
                      <c:pt idx="83">
                        <c:v>59</c:v>
                      </c:pt>
                      <c:pt idx="84">
                        <c:v>46</c:v>
                      </c:pt>
                      <c:pt idx="85">
                        <c:v>76</c:v>
                      </c:pt>
                      <c:pt idx="86">
                        <c:v>103.16666666666669</c:v>
                      </c:pt>
                      <c:pt idx="87">
                        <c:v>79.999999999999943</c:v>
                      </c:pt>
                      <c:pt idx="88">
                        <c:v>146.83333333333331</c:v>
                      </c:pt>
                      <c:pt idx="89">
                        <c:v>134.99999999999994</c:v>
                      </c:pt>
                      <c:pt idx="90">
                        <c:v>150.16666666666669</c:v>
                      </c:pt>
                      <c:pt idx="91">
                        <c:v>112</c:v>
                      </c:pt>
                      <c:pt idx="92">
                        <c:v>117.00000000000006</c:v>
                      </c:pt>
                      <c:pt idx="93">
                        <c:v>124.5</c:v>
                      </c:pt>
                      <c:pt idx="94">
                        <c:v>160.16666666666669</c:v>
                      </c:pt>
                      <c:pt idx="95">
                        <c:v>128.16666666666669</c:v>
                      </c:pt>
                      <c:pt idx="96">
                        <c:v>190.33333333333331</c:v>
                      </c:pt>
                      <c:pt idx="97">
                        <c:v>131.16666666666669</c:v>
                      </c:pt>
                      <c:pt idx="98">
                        <c:v>116.33333333333337</c:v>
                      </c:pt>
                      <c:pt idx="99">
                        <c:v>143.83333333333331</c:v>
                      </c:pt>
                      <c:pt idx="100">
                        <c:v>156.66666666666669</c:v>
                      </c:pt>
                      <c:pt idx="101">
                        <c:v>80.166666666666686</c:v>
                      </c:pt>
                      <c:pt idx="102">
                        <c:v>178.16666666666663</c:v>
                      </c:pt>
                      <c:pt idx="103">
                        <c:v>139.50000000000006</c:v>
                      </c:pt>
                      <c:pt idx="104">
                        <c:v>169.83333333333331</c:v>
                      </c:pt>
                      <c:pt idx="105">
                        <c:v>127.66666666666663</c:v>
                      </c:pt>
                      <c:pt idx="106">
                        <c:v>106.5</c:v>
                      </c:pt>
                      <c:pt idx="107">
                        <c:v>95</c:v>
                      </c:pt>
                      <c:pt idx="108">
                        <c:v>122.66666666666669</c:v>
                      </c:pt>
                      <c:pt idx="109">
                        <c:v>127.16666666666669</c:v>
                      </c:pt>
                      <c:pt idx="110">
                        <c:v>121.33333333333331</c:v>
                      </c:pt>
                      <c:pt idx="111">
                        <c:v>133.33333333333337</c:v>
                      </c:pt>
                      <c:pt idx="112">
                        <c:v>78.666666666666686</c:v>
                      </c:pt>
                      <c:pt idx="113">
                        <c:v>115.16666666666669</c:v>
                      </c:pt>
                      <c:pt idx="114">
                        <c:v>73.166666666666629</c:v>
                      </c:pt>
                      <c:pt idx="115">
                        <c:v>43.666666666666686</c:v>
                      </c:pt>
                      <c:pt idx="116">
                        <c:v>95.5</c:v>
                      </c:pt>
                      <c:pt idx="117">
                        <c:v>71.833333333333314</c:v>
                      </c:pt>
                      <c:pt idx="118">
                        <c:v>99.666666666666686</c:v>
                      </c:pt>
                      <c:pt idx="119">
                        <c:v>61.333333333333371</c:v>
                      </c:pt>
                      <c:pt idx="120">
                        <c:v>104.66666666666663</c:v>
                      </c:pt>
                      <c:pt idx="121">
                        <c:v>30.999999999999943</c:v>
                      </c:pt>
                      <c:pt idx="122">
                        <c:v>12.333333333333314</c:v>
                      </c:pt>
                      <c:pt idx="123">
                        <c:v>59.166666666666686</c:v>
                      </c:pt>
                      <c:pt idx="124">
                        <c:v>69.5</c:v>
                      </c:pt>
                      <c:pt idx="125">
                        <c:v>64.333333333333371</c:v>
                      </c:pt>
                      <c:pt idx="126">
                        <c:v>30.333333333333371</c:v>
                      </c:pt>
                      <c:pt idx="127">
                        <c:v>96.333333333333314</c:v>
                      </c:pt>
                      <c:pt idx="128">
                        <c:v>7.4999999999999432</c:v>
                      </c:pt>
                      <c:pt idx="129">
                        <c:v>27.833333333333371</c:v>
                      </c:pt>
                      <c:pt idx="130">
                        <c:v>99.333333333333314</c:v>
                      </c:pt>
                      <c:pt idx="131">
                        <c:v>56.333333333333314</c:v>
                      </c:pt>
                      <c:pt idx="132">
                        <c:v>91.666666666666686</c:v>
                      </c:pt>
                      <c:pt idx="133">
                        <c:v>9.5</c:v>
                      </c:pt>
                      <c:pt idx="134">
                        <c:v>5.1666666666666856</c:v>
                      </c:pt>
                      <c:pt idx="135">
                        <c:v>-0.83333333333331439</c:v>
                      </c:pt>
                      <c:pt idx="136">
                        <c:v>-4.1666666666666856</c:v>
                      </c:pt>
                      <c:pt idx="137">
                        <c:v>41.666666666666686</c:v>
                      </c:pt>
                      <c:pt idx="138">
                        <c:v>37.833333333333371</c:v>
                      </c:pt>
                      <c:pt idx="139">
                        <c:v>38</c:v>
                      </c:pt>
                      <c:pt idx="140">
                        <c:v>-19.333333333333314</c:v>
                      </c:pt>
                      <c:pt idx="141">
                        <c:v>24.666666666666686</c:v>
                      </c:pt>
                      <c:pt idx="142">
                        <c:v>21</c:v>
                      </c:pt>
                      <c:pt idx="143">
                        <c:v>-29.166666666666686</c:v>
                      </c:pt>
                      <c:pt idx="144">
                        <c:v>-16</c:v>
                      </c:pt>
                      <c:pt idx="145">
                        <c:v>-20.500000000000057</c:v>
                      </c:pt>
                      <c:pt idx="146">
                        <c:v>28.500000000000057</c:v>
                      </c:pt>
                      <c:pt idx="147">
                        <c:v>-12.000000000000057</c:v>
                      </c:pt>
                      <c:pt idx="148">
                        <c:v>-1.3333333333333712</c:v>
                      </c:pt>
                      <c:pt idx="149">
                        <c:v>-35.833333333333314</c:v>
                      </c:pt>
                      <c:pt idx="150">
                        <c:v>16.666666666666686</c:v>
                      </c:pt>
                      <c:pt idx="151">
                        <c:v>-9</c:v>
                      </c:pt>
                      <c:pt idx="152">
                        <c:v>29.333333333333371</c:v>
                      </c:pt>
                      <c:pt idx="153">
                        <c:v>59.333333333333314</c:v>
                      </c:pt>
                      <c:pt idx="154">
                        <c:v>11.833333333333314</c:v>
                      </c:pt>
                      <c:pt idx="155">
                        <c:v>14.333333333333314</c:v>
                      </c:pt>
                      <c:pt idx="156">
                        <c:v>-13.166666666666629</c:v>
                      </c:pt>
                      <c:pt idx="157">
                        <c:v>8.0000000000000568</c:v>
                      </c:pt>
                      <c:pt idx="158">
                        <c:v>38.833333333333371</c:v>
                      </c:pt>
                      <c:pt idx="159">
                        <c:v>47.5</c:v>
                      </c:pt>
                      <c:pt idx="160">
                        <c:v>20.000000000000057</c:v>
                      </c:pt>
                      <c:pt idx="161">
                        <c:v>37.833333333333314</c:v>
                      </c:pt>
                      <c:pt idx="162">
                        <c:v>30.333333333333371</c:v>
                      </c:pt>
                      <c:pt idx="163">
                        <c:v>-15.5</c:v>
                      </c:pt>
                      <c:pt idx="164">
                        <c:v>-4.8333333333333144</c:v>
                      </c:pt>
                      <c:pt idx="165">
                        <c:v>40.666666666666629</c:v>
                      </c:pt>
                      <c:pt idx="166">
                        <c:v>32.833333333333371</c:v>
                      </c:pt>
                      <c:pt idx="167">
                        <c:v>28.666666666666686</c:v>
                      </c:pt>
                      <c:pt idx="168">
                        <c:v>30.5</c:v>
                      </c:pt>
                      <c:pt idx="169">
                        <c:v>0.83333333333337123</c:v>
                      </c:pt>
                      <c:pt idx="170">
                        <c:v>18.666666666666686</c:v>
                      </c:pt>
                      <c:pt idx="171">
                        <c:v>32.666666666666686</c:v>
                      </c:pt>
                      <c:pt idx="172">
                        <c:v>19.833333333333314</c:v>
                      </c:pt>
                      <c:pt idx="173">
                        <c:v>34.833333333333371</c:v>
                      </c:pt>
                      <c:pt idx="174">
                        <c:v>6.6666666666666856</c:v>
                      </c:pt>
                      <c:pt idx="175">
                        <c:v>-8</c:v>
                      </c:pt>
                      <c:pt idx="176">
                        <c:v>43.666666666666686</c:v>
                      </c:pt>
                      <c:pt idx="177">
                        <c:v>18.5</c:v>
                      </c:pt>
                      <c:pt idx="178">
                        <c:v>-21.166666666666629</c:v>
                      </c:pt>
                      <c:pt idx="179">
                        <c:v>4.6666666666666856</c:v>
                      </c:pt>
                      <c:pt idx="180">
                        <c:v>-26.666666666666686</c:v>
                      </c:pt>
                      <c:pt idx="181">
                        <c:v>-5.1666666666666856</c:v>
                      </c:pt>
                      <c:pt idx="182">
                        <c:v>47.999999999999943</c:v>
                      </c:pt>
                      <c:pt idx="183">
                        <c:v>9.6666666666666288</c:v>
                      </c:pt>
                      <c:pt idx="184">
                        <c:v>-33.166666666666686</c:v>
                      </c:pt>
                      <c:pt idx="185">
                        <c:v>21.833333333333314</c:v>
                      </c:pt>
                      <c:pt idx="186">
                        <c:v>68.833333333333371</c:v>
                      </c:pt>
                      <c:pt idx="187">
                        <c:v>98.333333333333314</c:v>
                      </c:pt>
                      <c:pt idx="188">
                        <c:v>58.499999999999943</c:v>
                      </c:pt>
                      <c:pt idx="189">
                        <c:v>10.666666666666686</c:v>
                      </c:pt>
                      <c:pt idx="190">
                        <c:v>48.666666666666686</c:v>
                      </c:pt>
                      <c:pt idx="191">
                        <c:v>-8.1666666666666288</c:v>
                      </c:pt>
                      <c:pt idx="192">
                        <c:v>32.833333333333314</c:v>
                      </c:pt>
                      <c:pt idx="193">
                        <c:v>34</c:v>
                      </c:pt>
                      <c:pt idx="194">
                        <c:v>22.833333333333371</c:v>
                      </c:pt>
                      <c:pt idx="195">
                        <c:v>32.666666666666686</c:v>
                      </c:pt>
                      <c:pt idx="196">
                        <c:v>22</c:v>
                      </c:pt>
                      <c:pt idx="197">
                        <c:v>40.000000000000057</c:v>
                      </c:pt>
                      <c:pt idx="198">
                        <c:v>30.5</c:v>
                      </c:pt>
                      <c:pt idx="199">
                        <c:v>19.333333333333371</c:v>
                      </c:pt>
                      <c:pt idx="200">
                        <c:v>28.666666666666629</c:v>
                      </c:pt>
                      <c:pt idx="201">
                        <c:v>14.833333333333314</c:v>
                      </c:pt>
                      <c:pt idx="202">
                        <c:v>21.5</c:v>
                      </c:pt>
                      <c:pt idx="203">
                        <c:v>30.666666666666686</c:v>
                      </c:pt>
                      <c:pt idx="204">
                        <c:v>38.5</c:v>
                      </c:pt>
                      <c:pt idx="205">
                        <c:v>32.166666666666629</c:v>
                      </c:pt>
                      <c:pt idx="206">
                        <c:v>32.833333333333258</c:v>
                      </c:pt>
                      <c:pt idx="207">
                        <c:v>47.666666666666629</c:v>
                      </c:pt>
                      <c:pt idx="208">
                        <c:v>55.333333333333314</c:v>
                      </c:pt>
                      <c:pt idx="209">
                        <c:v>27.833333333333314</c:v>
                      </c:pt>
                      <c:pt idx="210">
                        <c:v>60.499999999999943</c:v>
                      </c:pt>
                      <c:pt idx="211">
                        <c:v>1.3333333333333144</c:v>
                      </c:pt>
                      <c:pt idx="212">
                        <c:v>56.333333333333314</c:v>
                      </c:pt>
                      <c:pt idx="213">
                        <c:v>15.333333333333314</c:v>
                      </c:pt>
                      <c:pt idx="214">
                        <c:v>33.666666666666686</c:v>
                      </c:pt>
                      <c:pt idx="215">
                        <c:v>41.666666666666686</c:v>
                      </c:pt>
                      <c:pt idx="216">
                        <c:v>73.5</c:v>
                      </c:pt>
                      <c:pt idx="217">
                        <c:v>122.33333333333331</c:v>
                      </c:pt>
                      <c:pt idx="218">
                        <c:v>39.166666666666686</c:v>
                      </c:pt>
                      <c:pt idx="219">
                        <c:v>4.3333333333333144</c:v>
                      </c:pt>
                      <c:pt idx="220">
                        <c:v>79.166666666666686</c:v>
                      </c:pt>
                      <c:pt idx="221">
                        <c:v>50.833333333333314</c:v>
                      </c:pt>
                      <c:pt idx="222">
                        <c:v>86.833333333333314</c:v>
                      </c:pt>
                      <c:pt idx="223">
                        <c:v>80.5</c:v>
                      </c:pt>
                      <c:pt idx="224">
                        <c:v>61.333333333333371</c:v>
                      </c:pt>
                      <c:pt idx="225">
                        <c:v>18.833333333333314</c:v>
                      </c:pt>
                      <c:pt idx="226">
                        <c:v>42</c:v>
                      </c:pt>
                      <c:pt idx="227">
                        <c:v>14</c:v>
                      </c:pt>
                      <c:pt idx="228">
                        <c:v>47.166666666666686</c:v>
                      </c:pt>
                      <c:pt idx="229">
                        <c:v>12.333333333333314</c:v>
                      </c:pt>
                      <c:pt idx="230">
                        <c:v>84.166666666666686</c:v>
                      </c:pt>
                      <c:pt idx="231">
                        <c:v>47</c:v>
                      </c:pt>
                      <c:pt idx="232">
                        <c:v>38.666666666666686</c:v>
                      </c:pt>
                      <c:pt idx="233">
                        <c:v>21.333333333333314</c:v>
                      </c:pt>
                      <c:pt idx="234">
                        <c:v>78.333333333333314</c:v>
                      </c:pt>
                      <c:pt idx="235">
                        <c:v>76.166666666666686</c:v>
                      </c:pt>
                      <c:pt idx="236">
                        <c:v>84.333333333333371</c:v>
                      </c:pt>
                      <c:pt idx="237">
                        <c:v>71</c:v>
                      </c:pt>
                      <c:pt idx="238">
                        <c:v>76.166666666666686</c:v>
                      </c:pt>
                      <c:pt idx="239">
                        <c:v>57.166666666666686</c:v>
                      </c:pt>
                      <c:pt idx="240">
                        <c:v>63.666666666666629</c:v>
                      </c:pt>
                      <c:pt idx="241">
                        <c:v>59.333333333333314</c:v>
                      </c:pt>
                      <c:pt idx="242">
                        <c:v>108.16666666666663</c:v>
                      </c:pt>
                      <c:pt idx="243">
                        <c:v>98</c:v>
                      </c:pt>
                      <c:pt idx="244">
                        <c:v>83.666666666666629</c:v>
                      </c:pt>
                      <c:pt idx="245">
                        <c:v>61</c:v>
                      </c:pt>
                      <c:pt idx="246">
                        <c:v>51</c:v>
                      </c:pt>
                      <c:pt idx="247">
                        <c:v>105</c:v>
                      </c:pt>
                      <c:pt idx="248">
                        <c:v>83.166666666666629</c:v>
                      </c:pt>
                      <c:pt idx="249">
                        <c:v>120.5</c:v>
                      </c:pt>
                      <c:pt idx="250">
                        <c:v>86.666666666666629</c:v>
                      </c:pt>
                      <c:pt idx="251">
                        <c:v>73.666666666666686</c:v>
                      </c:pt>
                      <c:pt idx="252">
                        <c:v>62.333333333333314</c:v>
                      </c:pt>
                      <c:pt idx="253">
                        <c:v>60.833333333333371</c:v>
                      </c:pt>
                      <c:pt idx="254">
                        <c:v>-1.6666666666666856</c:v>
                      </c:pt>
                      <c:pt idx="255">
                        <c:v>23.666666666666686</c:v>
                      </c:pt>
                      <c:pt idx="256">
                        <c:v>119.83333333333337</c:v>
                      </c:pt>
                      <c:pt idx="257">
                        <c:v>74</c:v>
                      </c:pt>
                      <c:pt idx="258">
                        <c:v>100.16666666666663</c:v>
                      </c:pt>
                      <c:pt idx="259">
                        <c:v>88.333333333333314</c:v>
                      </c:pt>
                      <c:pt idx="260">
                        <c:v>95.5</c:v>
                      </c:pt>
                      <c:pt idx="261">
                        <c:v>84.5</c:v>
                      </c:pt>
                      <c:pt idx="262">
                        <c:v>33.166666666666742</c:v>
                      </c:pt>
                      <c:pt idx="263">
                        <c:v>118.16666666666663</c:v>
                      </c:pt>
                      <c:pt idx="264">
                        <c:v>62.666666666666629</c:v>
                      </c:pt>
                      <c:pt idx="265">
                        <c:v>94.833333333333314</c:v>
                      </c:pt>
                      <c:pt idx="266">
                        <c:v>54.5</c:v>
                      </c:pt>
                      <c:pt idx="267">
                        <c:v>78.333333333333371</c:v>
                      </c:pt>
                      <c:pt idx="268">
                        <c:v>67.166666666666686</c:v>
                      </c:pt>
                      <c:pt idx="269">
                        <c:v>120.49999999999994</c:v>
                      </c:pt>
                      <c:pt idx="270">
                        <c:v>119.16666666666669</c:v>
                      </c:pt>
                      <c:pt idx="271">
                        <c:v>66.333333333333314</c:v>
                      </c:pt>
                      <c:pt idx="272">
                        <c:v>37.499999999999943</c:v>
                      </c:pt>
                      <c:pt idx="273">
                        <c:v>44.833333333333371</c:v>
                      </c:pt>
                      <c:pt idx="274">
                        <c:v>114</c:v>
                      </c:pt>
                      <c:pt idx="275">
                        <c:v>51.166666666666629</c:v>
                      </c:pt>
                      <c:pt idx="276">
                        <c:v>49.166666666666629</c:v>
                      </c:pt>
                      <c:pt idx="277">
                        <c:v>69.666666666666629</c:v>
                      </c:pt>
                      <c:pt idx="278">
                        <c:v>79.166666666666629</c:v>
                      </c:pt>
                      <c:pt idx="279">
                        <c:v>45.333333333333371</c:v>
                      </c:pt>
                      <c:pt idx="280">
                        <c:v>12.333333333333314</c:v>
                      </c:pt>
                      <c:pt idx="281">
                        <c:v>59.5</c:v>
                      </c:pt>
                      <c:pt idx="282">
                        <c:v>47.666666666666686</c:v>
                      </c:pt>
                      <c:pt idx="283">
                        <c:v>56.666666666666686</c:v>
                      </c:pt>
                      <c:pt idx="284">
                        <c:v>121.33333333333331</c:v>
                      </c:pt>
                      <c:pt idx="285">
                        <c:v>143.16666666666669</c:v>
                      </c:pt>
                      <c:pt idx="286">
                        <c:v>46.333333333333314</c:v>
                      </c:pt>
                      <c:pt idx="287">
                        <c:v>31.333333333333314</c:v>
                      </c:pt>
                      <c:pt idx="288">
                        <c:v>57.166666666666686</c:v>
                      </c:pt>
                      <c:pt idx="289">
                        <c:v>43.5</c:v>
                      </c:pt>
                      <c:pt idx="290">
                        <c:v>70.166666666666629</c:v>
                      </c:pt>
                      <c:pt idx="291">
                        <c:v>77.333333333333314</c:v>
                      </c:pt>
                      <c:pt idx="292">
                        <c:v>70.666666666666686</c:v>
                      </c:pt>
                      <c:pt idx="293">
                        <c:v>54.166666666666686</c:v>
                      </c:pt>
                      <c:pt idx="294">
                        <c:v>127.33333333333331</c:v>
                      </c:pt>
                      <c:pt idx="295">
                        <c:v>135.66666666666663</c:v>
                      </c:pt>
                      <c:pt idx="296">
                        <c:v>120.33333333333337</c:v>
                      </c:pt>
                      <c:pt idx="297">
                        <c:v>159.16666666666669</c:v>
                      </c:pt>
                      <c:pt idx="298">
                        <c:v>170.16666666666669</c:v>
                      </c:pt>
                      <c:pt idx="299">
                        <c:v>177.83333333333337</c:v>
                      </c:pt>
                      <c:pt idx="300">
                        <c:v>149.83333333333337</c:v>
                      </c:pt>
                      <c:pt idx="301">
                        <c:v>195.33333333333337</c:v>
                      </c:pt>
                      <c:pt idx="302">
                        <c:v>193.5</c:v>
                      </c:pt>
                      <c:pt idx="303">
                        <c:v>178.66666666666663</c:v>
                      </c:pt>
                      <c:pt idx="304">
                        <c:v>143.5</c:v>
                      </c:pt>
                      <c:pt idx="305">
                        <c:v>188.83333333333337</c:v>
                      </c:pt>
                      <c:pt idx="306">
                        <c:v>182</c:v>
                      </c:pt>
                      <c:pt idx="307">
                        <c:v>269.66666666666669</c:v>
                      </c:pt>
                      <c:pt idx="308">
                        <c:v>176.16666666666663</c:v>
                      </c:pt>
                      <c:pt idx="309">
                        <c:v>235.66666666666669</c:v>
                      </c:pt>
                      <c:pt idx="310">
                        <c:v>201.83333333333337</c:v>
                      </c:pt>
                      <c:pt idx="311">
                        <c:v>244.16666666666663</c:v>
                      </c:pt>
                      <c:pt idx="312">
                        <c:v>275.5</c:v>
                      </c:pt>
                      <c:pt idx="313">
                        <c:v>281.50000000000006</c:v>
                      </c:pt>
                      <c:pt idx="314">
                        <c:v>314.16666666666669</c:v>
                      </c:pt>
                      <c:pt idx="315">
                        <c:v>318</c:v>
                      </c:pt>
                      <c:pt idx="316">
                        <c:v>308</c:v>
                      </c:pt>
                      <c:pt idx="317">
                        <c:v>206.33333333333331</c:v>
                      </c:pt>
                      <c:pt idx="318">
                        <c:v>315.00000000000006</c:v>
                      </c:pt>
                      <c:pt idx="319">
                        <c:v>358</c:v>
                      </c:pt>
                      <c:pt idx="320">
                        <c:v>427.16666666666669</c:v>
                      </c:pt>
                      <c:pt idx="321">
                        <c:v>356.83333333333337</c:v>
                      </c:pt>
                      <c:pt idx="322">
                        <c:v>368.33333333333331</c:v>
                      </c:pt>
                      <c:pt idx="323">
                        <c:v>392.16666666666669</c:v>
                      </c:pt>
                      <c:pt idx="324">
                        <c:v>395.83333333333337</c:v>
                      </c:pt>
                      <c:pt idx="325">
                        <c:v>356</c:v>
                      </c:pt>
                      <c:pt idx="326">
                        <c:v>413.5</c:v>
                      </c:pt>
                      <c:pt idx="327">
                        <c:v>450.33333333333331</c:v>
                      </c:pt>
                      <c:pt idx="328">
                        <c:v>474.5</c:v>
                      </c:pt>
                      <c:pt idx="329">
                        <c:v>409.33333333333337</c:v>
                      </c:pt>
                      <c:pt idx="330">
                        <c:v>358</c:v>
                      </c:pt>
                      <c:pt idx="331">
                        <c:v>342.83333333333331</c:v>
                      </c:pt>
                      <c:pt idx="332">
                        <c:v>377.83333333333331</c:v>
                      </c:pt>
                      <c:pt idx="333">
                        <c:v>366.66666666666674</c:v>
                      </c:pt>
                      <c:pt idx="334">
                        <c:v>400</c:v>
                      </c:pt>
                      <c:pt idx="335">
                        <c:v>493.83333333333331</c:v>
                      </c:pt>
                      <c:pt idx="336">
                        <c:v>450.33333333333337</c:v>
                      </c:pt>
                      <c:pt idx="337">
                        <c:v>393</c:v>
                      </c:pt>
                      <c:pt idx="338">
                        <c:v>367.83333333333331</c:v>
                      </c:pt>
                      <c:pt idx="339">
                        <c:v>342.5</c:v>
                      </c:pt>
                      <c:pt idx="340">
                        <c:v>442.83333333333326</c:v>
                      </c:pt>
                      <c:pt idx="341">
                        <c:v>359.16666666666669</c:v>
                      </c:pt>
                      <c:pt idx="342">
                        <c:v>433.83333333333331</c:v>
                      </c:pt>
                      <c:pt idx="343">
                        <c:v>333.49999999999994</c:v>
                      </c:pt>
                      <c:pt idx="344">
                        <c:v>253.33333333333326</c:v>
                      </c:pt>
                      <c:pt idx="345">
                        <c:v>308.33333333333343</c:v>
                      </c:pt>
                      <c:pt idx="346">
                        <c:v>343.50000000000006</c:v>
                      </c:pt>
                      <c:pt idx="347">
                        <c:v>402.83333333333331</c:v>
                      </c:pt>
                      <c:pt idx="348">
                        <c:v>331.66666666666669</c:v>
                      </c:pt>
                      <c:pt idx="349">
                        <c:v>273.49999999999994</c:v>
                      </c:pt>
                      <c:pt idx="350">
                        <c:v>258.16666666666663</c:v>
                      </c:pt>
                      <c:pt idx="351">
                        <c:v>194.99999999999994</c:v>
                      </c:pt>
                      <c:pt idx="352">
                        <c:v>213.83333333333331</c:v>
                      </c:pt>
                      <c:pt idx="353">
                        <c:v>223.16666666666669</c:v>
                      </c:pt>
                      <c:pt idx="354">
                        <c:v>242.33333333333331</c:v>
                      </c:pt>
                      <c:pt idx="355">
                        <c:v>288</c:v>
                      </c:pt>
                      <c:pt idx="356">
                        <c:v>234</c:v>
                      </c:pt>
                      <c:pt idx="357">
                        <c:v>180.83333333333337</c:v>
                      </c:pt>
                      <c:pt idx="358">
                        <c:v>233.16666666666663</c:v>
                      </c:pt>
                      <c:pt idx="359">
                        <c:v>157.66666666666663</c:v>
                      </c:pt>
                      <c:pt idx="360">
                        <c:v>156.16666666666663</c:v>
                      </c:pt>
                      <c:pt idx="361">
                        <c:v>206</c:v>
                      </c:pt>
                      <c:pt idx="362">
                        <c:v>120.66666666666669</c:v>
                      </c:pt>
                      <c:pt idx="363">
                        <c:v>112</c:v>
                      </c:pt>
                      <c:pt idx="364">
                        <c:v>107.83333333333331</c:v>
                      </c:pt>
                      <c:pt idx="365">
                        <c:v>85.666666666666629</c:v>
                      </c:pt>
                      <c:pt idx="366">
                        <c:v>56.166666666666686</c:v>
                      </c:pt>
                      <c:pt idx="367">
                        <c:v>25.833333333333371</c:v>
                      </c:pt>
                      <c:pt idx="368">
                        <c:v>56.666666666666629</c:v>
                      </c:pt>
                      <c:pt idx="369">
                        <c:v>79.166666666666686</c:v>
                      </c:pt>
                      <c:pt idx="370">
                        <c:v>58.333333333333428</c:v>
                      </c:pt>
                      <c:pt idx="371">
                        <c:v>65.333333333333314</c:v>
                      </c:pt>
                      <c:pt idx="372">
                        <c:v>38.666666666666629</c:v>
                      </c:pt>
                      <c:pt idx="373">
                        <c:v>32.166666666666686</c:v>
                      </c:pt>
                      <c:pt idx="374">
                        <c:v>-48.333333333333371</c:v>
                      </c:pt>
                      <c:pt idx="375">
                        <c:v>33.833333333333371</c:v>
                      </c:pt>
                      <c:pt idx="376">
                        <c:v>31.166666666666686</c:v>
                      </c:pt>
                      <c:pt idx="377">
                        <c:v>39.833333333333314</c:v>
                      </c:pt>
                      <c:pt idx="378">
                        <c:v>-36.166666666666629</c:v>
                      </c:pt>
                      <c:pt idx="379">
                        <c:v>-33.666666666666686</c:v>
                      </c:pt>
                      <c:pt idx="380">
                        <c:v>-78.5</c:v>
                      </c:pt>
                      <c:pt idx="381">
                        <c:v>-44.833333333333371</c:v>
                      </c:pt>
                      <c:pt idx="382">
                        <c:v>12.166666666666686</c:v>
                      </c:pt>
                      <c:pt idx="383">
                        <c:v>7.6666666666665719</c:v>
                      </c:pt>
                      <c:pt idx="384">
                        <c:v>9.1666666666666856</c:v>
                      </c:pt>
                      <c:pt idx="385">
                        <c:v>-10.166666666666686</c:v>
                      </c:pt>
                      <c:pt idx="386">
                        <c:v>-34.166666666666742</c:v>
                      </c:pt>
                      <c:pt idx="387">
                        <c:v>-45.833333333333314</c:v>
                      </c:pt>
                      <c:pt idx="388">
                        <c:v>-54.5</c:v>
                      </c:pt>
                      <c:pt idx="389">
                        <c:v>-12.5</c:v>
                      </c:pt>
                      <c:pt idx="390">
                        <c:v>10.333333333333371</c:v>
                      </c:pt>
                      <c:pt idx="391">
                        <c:v>-19.666666666666742</c:v>
                      </c:pt>
                      <c:pt idx="392">
                        <c:v>-73.833333333333314</c:v>
                      </c:pt>
                      <c:pt idx="393">
                        <c:v>-18.666666666666742</c:v>
                      </c:pt>
                      <c:pt idx="394">
                        <c:v>-22.499999999999943</c:v>
                      </c:pt>
                      <c:pt idx="395">
                        <c:v>-64.166666666666686</c:v>
                      </c:pt>
                      <c:pt idx="396">
                        <c:v>6.8333333333333144</c:v>
                      </c:pt>
                      <c:pt idx="397">
                        <c:v>-5.1666666666666288</c:v>
                      </c:pt>
                      <c:pt idx="398">
                        <c:v>-35</c:v>
                      </c:pt>
                      <c:pt idx="399">
                        <c:v>-5.0000000000000568</c:v>
                      </c:pt>
                      <c:pt idx="400">
                        <c:v>-28.166666666666629</c:v>
                      </c:pt>
                      <c:pt idx="401">
                        <c:v>-36.166666666666686</c:v>
                      </c:pt>
                      <c:pt idx="402">
                        <c:v>-60.166666666666686</c:v>
                      </c:pt>
                      <c:pt idx="403">
                        <c:v>39</c:v>
                      </c:pt>
                      <c:pt idx="404">
                        <c:v>-9.6666666666667425</c:v>
                      </c:pt>
                      <c:pt idx="405">
                        <c:v>0.33333333333337123</c:v>
                      </c:pt>
                      <c:pt idx="406">
                        <c:v>3.6666666666666288</c:v>
                      </c:pt>
                      <c:pt idx="407">
                        <c:v>-36.666666666666686</c:v>
                      </c:pt>
                      <c:pt idx="408">
                        <c:v>-28.666666666666742</c:v>
                      </c:pt>
                      <c:pt idx="409">
                        <c:v>-50</c:v>
                      </c:pt>
                      <c:pt idx="410">
                        <c:v>37.333333333333371</c:v>
                      </c:pt>
                      <c:pt idx="411">
                        <c:v>40.666666666666629</c:v>
                      </c:pt>
                      <c:pt idx="412">
                        <c:v>13.500000000000057</c:v>
                      </c:pt>
                      <c:pt idx="413">
                        <c:v>4.8333333333333712</c:v>
                      </c:pt>
                      <c:pt idx="414">
                        <c:v>5.3333333333333712</c:v>
                      </c:pt>
                      <c:pt idx="415">
                        <c:v>-28.166666666666686</c:v>
                      </c:pt>
                      <c:pt idx="416">
                        <c:v>27.333333333333371</c:v>
                      </c:pt>
                      <c:pt idx="417">
                        <c:v>58</c:v>
                      </c:pt>
                      <c:pt idx="418">
                        <c:v>52</c:v>
                      </c:pt>
                      <c:pt idx="419">
                        <c:v>44.5</c:v>
                      </c:pt>
                      <c:pt idx="420">
                        <c:v>14.666666666666629</c:v>
                      </c:pt>
                      <c:pt idx="421">
                        <c:v>3.8333333333333712</c:v>
                      </c:pt>
                      <c:pt idx="422">
                        <c:v>-17.166666666666686</c:v>
                      </c:pt>
                      <c:pt idx="423">
                        <c:v>-2.1666666666666856</c:v>
                      </c:pt>
                      <c:pt idx="424">
                        <c:v>34.5</c:v>
                      </c:pt>
                      <c:pt idx="425">
                        <c:v>1.3333333333333144</c:v>
                      </c:pt>
                      <c:pt idx="426">
                        <c:v>54.166666666666686</c:v>
                      </c:pt>
                      <c:pt idx="427">
                        <c:v>-6.3333333333333144</c:v>
                      </c:pt>
                      <c:pt idx="428">
                        <c:v>36</c:v>
                      </c:pt>
                      <c:pt idx="429">
                        <c:v>28.5</c:v>
                      </c:pt>
                      <c:pt idx="430">
                        <c:v>-0.33333333333337123</c:v>
                      </c:pt>
                      <c:pt idx="431">
                        <c:v>3.5</c:v>
                      </c:pt>
                      <c:pt idx="432">
                        <c:v>59.666666666666742</c:v>
                      </c:pt>
                      <c:pt idx="433">
                        <c:v>85.166666666666686</c:v>
                      </c:pt>
                      <c:pt idx="434">
                        <c:v>16.999999999999943</c:v>
                      </c:pt>
                      <c:pt idx="435">
                        <c:v>69.666666666666686</c:v>
                      </c:pt>
                      <c:pt idx="436">
                        <c:v>61</c:v>
                      </c:pt>
                      <c:pt idx="437">
                        <c:v>2.3333333333333144</c:v>
                      </c:pt>
                      <c:pt idx="438">
                        <c:v>106.33333333333331</c:v>
                      </c:pt>
                      <c:pt idx="439">
                        <c:v>31.833333333333371</c:v>
                      </c:pt>
                      <c:pt idx="440">
                        <c:v>58.833333333333314</c:v>
                      </c:pt>
                      <c:pt idx="441">
                        <c:v>40.500000000000057</c:v>
                      </c:pt>
                      <c:pt idx="442">
                        <c:v>35.666666666666686</c:v>
                      </c:pt>
                      <c:pt idx="443">
                        <c:v>28.5</c:v>
                      </c:pt>
                      <c:pt idx="444">
                        <c:v>46.333333333333314</c:v>
                      </c:pt>
                      <c:pt idx="445">
                        <c:v>93.999999999999943</c:v>
                      </c:pt>
                      <c:pt idx="446">
                        <c:v>57.666666666666686</c:v>
                      </c:pt>
                      <c:pt idx="447">
                        <c:v>54.166666666666629</c:v>
                      </c:pt>
                      <c:pt idx="448">
                        <c:v>84</c:v>
                      </c:pt>
                      <c:pt idx="449">
                        <c:v>44.666666666666686</c:v>
                      </c:pt>
                      <c:pt idx="450">
                        <c:v>37.499999999999943</c:v>
                      </c:pt>
                      <c:pt idx="451">
                        <c:v>59.666666666666629</c:v>
                      </c:pt>
                      <c:pt idx="452">
                        <c:v>104.5</c:v>
                      </c:pt>
                      <c:pt idx="453">
                        <c:v>61.333333333333314</c:v>
                      </c:pt>
                      <c:pt idx="454">
                        <c:v>110.5</c:v>
                      </c:pt>
                      <c:pt idx="455">
                        <c:v>57.5</c:v>
                      </c:pt>
                      <c:pt idx="456">
                        <c:v>107.5</c:v>
                      </c:pt>
                      <c:pt idx="457">
                        <c:v>71.166666666666686</c:v>
                      </c:pt>
                      <c:pt idx="458">
                        <c:v>75.666666666666686</c:v>
                      </c:pt>
                      <c:pt idx="459">
                        <c:v>66.5</c:v>
                      </c:pt>
                      <c:pt idx="460">
                        <c:v>128.66666666666663</c:v>
                      </c:pt>
                      <c:pt idx="461">
                        <c:v>108.66666666666669</c:v>
                      </c:pt>
                      <c:pt idx="462">
                        <c:v>92.666666666666742</c:v>
                      </c:pt>
                      <c:pt idx="463">
                        <c:v>85.5</c:v>
                      </c:pt>
                      <c:pt idx="464">
                        <c:v>60.500000000000057</c:v>
                      </c:pt>
                      <c:pt idx="465">
                        <c:v>153.16666666666669</c:v>
                      </c:pt>
                      <c:pt idx="466">
                        <c:v>143.16666666666674</c:v>
                      </c:pt>
                      <c:pt idx="467">
                        <c:v>139.33333333333331</c:v>
                      </c:pt>
                      <c:pt idx="468">
                        <c:v>188.66666666666663</c:v>
                      </c:pt>
                      <c:pt idx="469">
                        <c:v>165.5</c:v>
                      </c:pt>
                      <c:pt idx="470">
                        <c:v>156.5</c:v>
                      </c:pt>
                      <c:pt idx="471">
                        <c:v>143.33333333333331</c:v>
                      </c:pt>
                      <c:pt idx="472">
                        <c:v>192.83333333333337</c:v>
                      </c:pt>
                      <c:pt idx="473">
                        <c:v>282.16666666666669</c:v>
                      </c:pt>
                      <c:pt idx="474">
                        <c:v>244.16666666666663</c:v>
                      </c:pt>
                      <c:pt idx="475">
                        <c:v>206.33333333333331</c:v>
                      </c:pt>
                      <c:pt idx="476">
                        <c:v>208.33333333333337</c:v>
                      </c:pt>
                      <c:pt idx="477">
                        <c:v>227.49999999999994</c:v>
                      </c:pt>
                      <c:pt idx="478">
                        <c:v>180.33333333333331</c:v>
                      </c:pt>
                      <c:pt idx="479">
                        <c:v>119.83333333333331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70-4974-8DDF-BC7B058E97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Toplam!$E$1</c15:sqref>
                        </c15:formulaRef>
                      </c:ext>
                    </c:extLst>
                    <c:strCache>
                      <c:ptCount val="1"/>
                      <c:pt idx="0">
                        <c:v>20207DayAvg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Toplam!$E$2:$E$481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399.28571428571428</c:v>
                      </c:pt>
                      <c:pt idx="7">
                        <c:v>404</c:v>
                      </c:pt>
                      <c:pt idx="8">
                        <c:v>409.57142857142856</c:v>
                      </c:pt>
                      <c:pt idx="9">
                        <c:v>415.57142857142856</c:v>
                      </c:pt>
                      <c:pt idx="10">
                        <c:v>422.57142857142856</c:v>
                      </c:pt>
                      <c:pt idx="11">
                        <c:v>420.85714285714283</c:v>
                      </c:pt>
                      <c:pt idx="12">
                        <c:v>419.85714285714283</c:v>
                      </c:pt>
                      <c:pt idx="13">
                        <c:v>430.57142857142856</c:v>
                      </c:pt>
                      <c:pt idx="14">
                        <c:v>431.71428571428572</c:v>
                      </c:pt>
                      <c:pt idx="15">
                        <c:v>437.57142857142856</c:v>
                      </c:pt>
                      <c:pt idx="16">
                        <c:v>435.42857142857144</c:v>
                      </c:pt>
                      <c:pt idx="17">
                        <c:v>429.14285714285717</c:v>
                      </c:pt>
                      <c:pt idx="18">
                        <c:v>432.28571428571428</c:v>
                      </c:pt>
                      <c:pt idx="19">
                        <c:v>437</c:v>
                      </c:pt>
                      <c:pt idx="20">
                        <c:v>434.71428571428572</c:v>
                      </c:pt>
                      <c:pt idx="21">
                        <c:v>432.57142857142856</c:v>
                      </c:pt>
                      <c:pt idx="22">
                        <c:v>430.14285714285717</c:v>
                      </c:pt>
                      <c:pt idx="23">
                        <c:v>424</c:v>
                      </c:pt>
                      <c:pt idx="24">
                        <c:v>425.28571428571428</c:v>
                      </c:pt>
                      <c:pt idx="25">
                        <c:v>424.71428571428572</c:v>
                      </c:pt>
                      <c:pt idx="26">
                        <c:v>425.71428571428572</c:v>
                      </c:pt>
                      <c:pt idx="27">
                        <c:v>428.42857142857144</c:v>
                      </c:pt>
                      <c:pt idx="28">
                        <c:v>431</c:v>
                      </c:pt>
                      <c:pt idx="29">
                        <c:v>420.57142857142856</c:v>
                      </c:pt>
                      <c:pt idx="30">
                        <c:v>421.28571428571428</c:v>
                      </c:pt>
                      <c:pt idx="31">
                        <c:v>414.14285714285717</c:v>
                      </c:pt>
                      <c:pt idx="32">
                        <c:v>410.14285714285717</c:v>
                      </c:pt>
                      <c:pt idx="33">
                        <c:v>409</c:v>
                      </c:pt>
                      <c:pt idx="34">
                        <c:v>398.42857142857144</c:v>
                      </c:pt>
                      <c:pt idx="35">
                        <c:v>395.85714285714283</c:v>
                      </c:pt>
                      <c:pt idx="36">
                        <c:v>398.28571428571428</c:v>
                      </c:pt>
                      <c:pt idx="37">
                        <c:v>397.42857142857144</c:v>
                      </c:pt>
                      <c:pt idx="38">
                        <c:v>394.71428571428572</c:v>
                      </c:pt>
                      <c:pt idx="39">
                        <c:v>391</c:v>
                      </c:pt>
                      <c:pt idx="40">
                        <c:v>388.42857142857144</c:v>
                      </c:pt>
                      <c:pt idx="41">
                        <c:v>388.42857142857144</c:v>
                      </c:pt>
                      <c:pt idx="42">
                        <c:v>382.71428571428572</c:v>
                      </c:pt>
                      <c:pt idx="43">
                        <c:v>381.14285714285717</c:v>
                      </c:pt>
                      <c:pt idx="44">
                        <c:v>377.85714285714283</c:v>
                      </c:pt>
                      <c:pt idx="45">
                        <c:v>378.57142857142856</c:v>
                      </c:pt>
                      <c:pt idx="46">
                        <c:v>375.57142857142856</c:v>
                      </c:pt>
                      <c:pt idx="47">
                        <c:v>368.28571428571428</c:v>
                      </c:pt>
                      <c:pt idx="48">
                        <c:v>365.57142857142856</c:v>
                      </c:pt>
                      <c:pt idx="49">
                        <c:v>368.71428571428572</c:v>
                      </c:pt>
                      <c:pt idx="50">
                        <c:v>364.71428571428572</c:v>
                      </c:pt>
                      <c:pt idx="51">
                        <c:v>361.71428571428572</c:v>
                      </c:pt>
                      <c:pt idx="52">
                        <c:v>353.42857142857144</c:v>
                      </c:pt>
                      <c:pt idx="53">
                        <c:v>352.57142857142856</c:v>
                      </c:pt>
                      <c:pt idx="54">
                        <c:v>353.42857142857144</c:v>
                      </c:pt>
                      <c:pt idx="55">
                        <c:v>351.28571428571428</c:v>
                      </c:pt>
                      <c:pt idx="56">
                        <c:v>345.14285714285717</c:v>
                      </c:pt>
                      <c:pt idx="57">
                        <c:v>353.42857142857144</c:v>
                      </c:pt>
                      <c:pt idx="58">
                        <c:v>355.42857142857144</c:v>
                      </c:pt>
                      <c:pt idx="59">
                        <c:v>358.71428571428572</c:v>
                      </c:pt>
                      <c:pt idx="60">
                        <c:v>365.85714285714283</c:v>
                      </c:pt>
                      <c:pt idx="61">
                        <c:v>362.42857142857144</c:v>
                      </c:pt>
                      <c:pt idx="62">
                        <c:v>367.28571428571428</c:v>
                      </c:pt>
                      <c:pt idx="63">
                        <c:v>365.57142857142856</c:v>
                      </c:pt>
                      <c:pt idx="64">
                        <c:v>355.71428571428572</c:v>
                      </c:pt>
                      <c:pt idx="65">
                        <c:v>351.42857142857144</c:v>
                      </c:pt>
                      <c:pt idx="66">
                        <c:v>355.85714285714283</c:v>
                      </c:pt>
                      <c:pt idx="67">
                        <c:v>350.14285714285717</c:v>
                      </c:pt>
                      <c:pt idx="68">
                        <c:v>348</c:v>
                      </c:pt>
                      <c:pt idx="69">
                        <c:v>346.42857142857144</c:v>
                      </c:pt>
                      <c:pt idx="70">
                        <c:v>350.14285714285717</c:v>
                      </c:pt>
                      <c:pt idx="71">
                        <c:v>356.42857142857144</c:v>
                      </c:pt>
                      <c:pt idx="72">
                        <c:v>358.42857142857144</c:v>
                      </c:pt>
                      <c:pt idx="73">
                        <c:v>357.42857142857144</c:v>
                      </c:pt>
                      <c:pt idx="74">
                        <c:v>367.57142857142856</c:v>
                      </c:pt>
                      <c:pt idx="75">
                        <c:v>371.42857142857144</c:v>
                      </c:pt>
                      <c:pt idx="76">
                        <c:v>377.57142857142856</c:v>
                      </c:pt>
                      <c:pt idx="77">
                        <c:v>382.28571428571428</c:v>
                      </c:pt>
                      <c:pt idx="78">
                        <c:v>392.14285714285717</c:v>
                      </c:pt>
                      <c:pt idx="79">
                        <c:v>397.42857142857144</c:v>
                      </c:pt>
                      <c:pt idx="80">
                        <c:v>405.85714285714283</c:v>
                      </c:pt>
                      <c:pt idx="81">
                        <c:v>405.42857142857144</c:v>
                      </c:pt>
                      <c:pt idx="82">
                        <c:v>407.14285714285717</c:v>
                      </c:pt>
                      <c:pt idx="83">
                        <c:v>402.71428571428572</c:v>
                      </c:pt>
                      <c:pt idx="84">
                        <c:v>402.28571428571428</c:v>
                      </c:pt>
                      <c:pt idx="85">
                        <c:v>400.28571428571428</c:v>
                      </c:pt>
                      <c:pt idx="86">
                        <c:v>407.28571428571428</c:v>
                      </c:pt>
                      <c:pt idx="87">
                        <c:v>410.28571428571428</c:v>
                      </c:pt>
                      <c:pt idx="88">
                        <c:v>419.42857142857144</c:v>
                      </c:pt>
                      <c:pt idx="89">
                        <c:v>431</c:v>
                      </c:pt>
                      <c:pt idx="90">
                        <c:v>444.42857142857144</c:v>
                      </c:pt>
                      <c:pt idx="91">
                        <c:v>455.28571428571428</c:v>
                      </c:pt>
                      <c:pt idx="92">
                        <c:v>461.14285714285717</c:v>
                      </c:pt>
                      <c:pt idx="93">
                        <c:v>467.71428571428572</c:v>
                      </c:pt>
                      <c:pt idx="94">
                        <c:v>476.14285714285717</c:v>
                      </c:pt>
                      <c:pt idx="95">
                        <c:v>476.57142857142856</c:v>
                      </c:pt>
                      <c:pt idx="96">
                        <c:v>482.71428571428572</c:v>
                      </c:pt>
                      <c:pt idx="97">
                        <c:v>481.71428571428572</c:v>
                      </c:pt>
                      <c:pt idx="98">
                        <c:v>481.42857142857144</c:v>
                      </c:pt>
                      <c:pt idx="99">
                        <c:v>484.85714285714283</c:v>
                      </c:pt>
                      <c:pt idx="100">
                        <c:v>484.57142857142856</c:v>
                      </c:pt>
                      <c:pt idx="101">
                        <c:v>476.42857142857144</c:v>
                      </c:pt>
                      <c:pt idx="102">
                        <c:v>481.57142857142856</c:v>
                      </c:pt>
                      <c:pt idx="103">
                        <c:v>476.85714285714283</c:v>
                      </c:pt>
                      <c:pt idx="104">
                        <c:v>478.85714285714283</c:v>
                      </c:pt>
                      <c:pt idx="105">
                        <c:v>477.14285714285717</c:v>
                      </c:pt>
                      <c:pt idx="106">
                        <c:v>473.57142857142856</c:v>
                      </c:pt>
                      <c:pt idx="107">
                        <c:v>466.42857142857144</c:v>
                      </c:pt>
                      <c:pt idx="108">
                        <c:v>467.57142857142856</c:v>
                      </c:pt>
                      <c:pt idx="109">
                        <c:v>461.14285714285717</c:v>
                      </c:pt>
                      <c:pt idx="110">
                        <c:v>458.42857142857144</c:v>
                      </c:pt>
                      <c:pt idx="111">
                        <c:v>453.42857142857144</c:v>
                      </c:pt>
                      <c:pt idx="112">
                        <c:v>446.42857142857144</c:v>
                      </c:pt>
                      <c:pt idx="113">
                        <c:v>442.71428571428572</c:v>
                      </c:pt>
                      <c:pt idx="114">
                        <c:v>443.85714285714283</c:v>
                      </c:pt>
                      <c:pt idx="115">
                        <c:v>434.14285714285717</c:v>
                      </c:pt>
                      <c:pt idx="116">
                        <c:v>431.14285714285717</c:v>
                      </c:pt>
                      <c:pt idx="117">
                        <c:v>426.57142857142856</c:v>
                      </c:pt>
                      <c:pt idx="118">
                        <c:v>423.42857142857144</c:v>
                      </c:pt>
                      <c:pt idx="119">
                        <c:v>421</c:v>
                      </c:pt>
                      <c:pt idx="120">
                        <c:v>418</c:v>
                      </c:pt>
                      <c:pt idx="121">
                        <c:v>407.14285714285717</c:v>
                      </c:pt>
                      <c:pt idx="122">
                        <c:v>403.28571428571428</c:v>
                      </c:pt>
                      <c:pt idx="123">
                        <c:v>396.42857142857144</c:v>
                      </c:pt>
                      <c:pt idx="124">
                        <c:v>391.57142857142856</c:v>
                      </c:pt>
                      <c:pt idx="125">
                        <c:v>387.28571428571428</c:v>
                      </c:pt>
                      <c:pt idx="126">
                        <c:v>383.85714285714283</c:v>
                      </c:pt>
                      <c:pt idx="127">
                        <c:v>383</c:v>
                      </c:pt>
                      <c:pt idx="128">
                        <c:v>381</c:v>
                      </c:pt>
                      <c:pt idx="129">
                        <c:v>382.85714285714283</c:v>
                      </c:pt>
                      <c:pt idx="130">
                        <c:v>383.57142857142856</c:v>
                      </c:pt>
                      <c:pt idx="131">
                        <c:v>384.42857142857144</c:v>
                      </c:pt>
                      <c:pt idx="132">
                        <c:v>385.28571428571428</c:v>
                      </c:pt>
                      <c:pt idx="133">
                        <c:v>383.14285714285717</c:v>
                      </c:pt>
                      <c:pt idx="134">
                        <c:v>371.42857142857144</c:v>
                      </c:pt>
                      <c:pt idx="135">
                        <c:v>370.14285714285717</c:v>
                      </c:pt>
                      <c:pt idx="136">
                        <c:v>368.71428571428572</c:v>
                      </c:pt>
                      <c:pt idx="137">
                        <c:v>363.42857142857144</c:v>
                      </c:pt>
                      <c:pt idx="138">
                        <c:v>357.85714285714283</c:v>
                      </c:pt>
                      <c:pt idx="139">
                        <c:v>351.57142857142856</c:v>
                      </c:pt>
                      <c:pt idx="140">
                        <c:v>348.57142857142856</c:v>
                      </c:pt>
                      <c:pt idx="141">
                        <c:v>351.71428571428572</c:v>
                      </c:pt>
                      <c:pt idx="142">
                        <c:v>353.71428571428572</c:v>
                      </c:pt>
                      <c:pt idx="143">
                        <c:v>347.85714285714283</c:v>
                      </c:pt>
                      <c:pt idx="144">
                        <c:v>341.57142857142856</c:v>
                      </c:pt>
                      <c:pt idx="145">
                        <c:v>336.57142857142856</c:v>
                      </c:pt>
                      <c:pt idx="146">
                        <c:v>334.57142857142856</c:v>
                      </c:pt>
                      <c:pt idx="147">
                        <c:v>333.14285714285717</c:v>
                      </c:pt>
                      <c:pt idx="148">
                        <c:v>331</c:v>
                      </c:pt>
                      <c:pt idx="149">
                        <c:v>320.85714285714283</c:v>
                      </c:pt>
                      <c:pt idx="150">
                        <c:v>324.57142857142856</c:v>
                      </c:pt>
                      <c:pt idx="151">
                        <c:v>323.71428571428572</c:v>
                      </c:pt>
                      <c:pt idx="152">
                        <c:v>330.42857142857144</c:v>
                      </c:pt>
                      <c:pt idx="153">
                        <c:v>331.28571428571428</c:v>
                      </c:pt>
                      <c:pt idx="154">
                        <c:v>330.57142857142856</c:v>
                      </c:pt>
                      <c:pt idx="155">
                        <c:v>330.14285714285717</c:v>
                      </c:pt>
                      <c:pt idx="156">
                        <c:v>333.57142857142856</c:v>
                      </c:pt>
                      <c:pt idx="157">
                        <c:v>331.85714285714283</c:v>
                      </c:pt>
                      <c:pt idx="158">
                        <c:v>341.14285714285717</c:v>
                      </c:pt>
                      <c:pt idx="159">
                        <c:v>341.57142857142856</c:v>
                      </c:pt>
                      <c:pt idx="160">
                        <c:v>340.85714285714283</c:v>
                      </c:pt>
                      <c:pt idx="161">
                        <c:v>346.14285714285717</c:v>
                      </c:pt>
                      <c:pt idx="162">
                        <c:v>345.28571428571428</c:v>
                      </c:pt>
                      <c:pt idx="163">
                        <c:v>342.28571428571428</c:v>
                      </c:pt>
                      <c:pt idx="164">
                        <c:v>344.28571428571428</c:v>
                      </c:pt>
                      <c:pt idx="165">
                        <c:v>336.42857142857144</c:v>
                      </c:pt>
                      <c:pt idx="166">
                        <c:v>334.28571428571428</c:v>
                      </c:pt>
                      <c:pt idx="167">
                        <c:v>334.57142857142856</c:v>
                      </c:pt>
                      <c:pt idx="168">
                        <c:v>334.28571428571428</c:v>
                      </c:pt>
                      <c:pt idx="169">
                        <c:v>331.57142857142856</c:v>
                      </c:pt>
                      <c:pt idx="170">
                        <c:v>339.57142857142856</c:v>
                      </c:pt>
                      <c:pt idx="171">
                        <c:v>340.42857142857144</c:v>
                      </c:pt>
                      <c:pt idx="172">
                        <c:v>340.85714285714283</c:v>
                      </c:pt>
                      <c:pt idx="173">
                        <c:v>341.57142857142856</c:v>
                      </c:pt>
                      <c:pt idx="174">
                        <c:v>335.85714285714283</c:v>
                      </c:pt>
                      <c:pt idx="175">
                        <c:v>333</c:v>
                      </c:pt>
                      <c:pt idx="176">
                        <c:v>338</c:v>
                      </c:pt>
                      <c:pt idx="177">
                        <c:v>338.42857142857144</c:v>
                      </c:pt>
                      <c:pt idx="178">
                        <c:v>332.28571428571428</c:v>
                      </c:pt>
                      <c:pt idx="179">
                        <c:v>334</c:v>
                      </c:pt>
                      <c:pt idx="180">
                        <c:v>325.28571428571428</c:v>
                      </c:pt>
                      <c:pt idx="181">
                        <c:v>328.14285714285717</c:v>
                      </c:pt>
                      <c:pt idx="182">
                        <c:v>337.57142857142856</c:v>
                      </c:pt>
                      <c:pt idx="183">
                        <c:v>344</c:v>
                      </c:pt>
                      <c:pt idx="184">
                        <c:v>342.14285714285717</c:v>
                      </c:pt>
                      <c:pt idx="185">
                        <c:v>350.42857142857144</c:v>
                      </c:pt>
                      <c:pt idx="186">
                        <c:v>356.42857142857144</c:v>
                      </c:pt>
                      <c:pt idx="187">
                        <c:v>374.28571428571428</c:v>
                      </c:pt>
                      <c:pt idx="188">
                        <c:v>380.71428571428572</c:v>
                      </c:pt>
                      <c:pt idx="189">
                        <c:v>373.71428571428572</c:v>
                      </c:pt>
                      <c:pt idx="190">
                        <c:v>371.57142857142856</c:v>
                      </c:pt>
                      <c:pt idx="191">
                        <c:v>369.42857142857144</c:v>
                      </c:pt>
                      <c:pt idx="192">
                        <c:v>368.85714285714283</c:v>
                      </c:pt>
                      <c:pt idx="193">
                        <c:v>364</c:v>
                      </c:pt>
                      <c:pt idx="194">
                        <c:v>353.85714285714283</c:v>
                      </c:pt>
                      <c:pt idx="195">
                        <c:v>347.85714285714283</c:v>
                      </c:pt>
                      <c:pt idx="196">
                        <c:v>345.57142857142856</c:v>
                      </c:pt>
                      <c:pt idx="197">
                        <c:v>340.14285714285717</c:v>
                      </c:pt>
                      <c:pt idx="198">
                        <c:v>343.57142857142856</c:v>
                      </c:pt>
                      <c:pt idx="199">
                        <c:v>339.42857142857144</c:v>
                      </c:pt>
                      <c:pt idx="200">
                        <c:v>341</c:v>
                      </c:pt>
                      <c:pt idx="201">
                        <c:v>336.14285714285717</c:v>
                      </c:pt>
                      <c:pt idx="202">
                        <c:v>335.57142857142856</c:v>
                      </c:pt>
                      <c:pt idx="203">
                        <c:v>338.42857142857144</c:v>
                      </c:pt>
                      <c:pt idx="204">
                        <c:v>339.42857142857144</c:v>
                      </c:pt>
                      <c:pt idx="205">
                        <c:v>339.71428571428572</c:v>
                      </c:pt>
                      <c:pt idx="206">
                        <c:v>345.57142857142856</c:v>
                      </c:pt>
                      <c:pt idx="207">
                        <c:v>342.85714285714283</c:v>
                      </c:pt>
                      <c:pt idx="208">
                        <c:v>349.14285714285717</c:v>
                      </c:pt>
                      <c:pt idx="209">
                        <c:v>351.42857142857144</c:v>
                      </c:pt>
                      <c:pt idx="210">
                        <c:v>355</c:v>
                      </c:pt>
                      <c:pt idx="211">
                        <c:v>355</c:v>
                      </c:pt>
                      <c:pt idx="212">
                        <c:v>359.14285714285717</c:v>
                      </c:pt>
                      <c:pt idx="213">
                        <c:v>356.57142857142856</c:v>
                      </c:pt>
                      <c:pt idx="214">
                        <c:v>358.28571428571428</c:v>
                      </c:pt>
                      <c:pt idx="215">
                        <c:v>359.28571428571428</c:v>
                      </c:pt>
                      <c:pt idx="216">
                        <c:v>363.71428571428572</c:v>
                      </c:pt>
                      <c:pt idx="217">
                        <c:v>370</c:v>
                      </c:pt>
                      <c:pt idx="218">
                        <c:v>372</c:v>
                      </c:pt>
                      <c:pt idx="219">
                        <c:v>365.42857142857144</c:v>
                      </c:pt>
                      <c:pt idx="220">
                        <c:v>372.85714285714283</c:v>
                      </c:pt>
                      <c:pt idx="221">
                        <c:v>376.85714285714283</c:v>
                      </c:pt>
                      <c:pt idx="222">
                        <c:v>380.42857142857144</c:v>
                      </c:pt>
                      <c:pt idx="223">
                        <c:v>381.85714285714283</c:v>
                      </c:pt>
                      <c:pt idx="224">
                        <c:v>376.42857142857144</c:v>
                      </c:pt>
                      <c:pt idx="225">
                        <c:v>373.57142857142856</c:v>
                      </c:pt>
                      <c:pt idx="226">
                        <c:v>377.57142857142856</c:v>
                      </c:pt>
                      <c:pt idx="227">
                        <c:v>370.28571428571428</c:v>
                      </c:pt>
                      <c:pt idx="228">
                        <c:v>366.42857142857144</c:v>
                      </c:pt>
                      <c:pt idx="229">
                        <c:v>356.85714285714283</c:v>
                      </c:pt>
                      <c:pt idx="230">
                        <c:v>358</c:v>
                      </c:pt>
                      <c:pt idx="231">
                        <c:v>353.42857142857144</c:v>
                      </c:pt>
                      <c:pt idx="232">
                        <c:v>354.42857142857144</c:v>
                      </c:pt>
                      <c:pt idx="233">
                        <c:v>353.28571428571428</c:v>
                      </c:pt>
                      <c:pt idx="234">
                        <c:v>357.14285714285717</c:v>
                      </c:pt>
                      <c:pt idx="235">
                        <c:v>359.57142857142856</c:v>
                      </c:pt>
                      <c:pt idx="236">
                        <c:v>370.85714285714283</c:v>
                      </c:pt>
                      <c:pt idx="237">
                        <c:v>365.71428571428572</c:v>
                      </c:pt>
                      <c:pt idx="238">
                        <c:v>371.42857142857144</c:v>
                      </c:pt>
                      <c:pt idx="239">
                        <c:v>375.85714285714283</c:v>
                      </c:pt>
                      <c:pt idx="240">
                        <c:v>381.28571428571428</c:v>
                      </c:pt>
                      <c:pt idx="241">
                        <c:v>381.42857142857144</c:v>
                      </c:pt>
                      <c:pt idx="242">
                        <c:v>386</c:v>
                      </c:pt>
                      <c:pt idx="243">
                        <c:v>385.85714285714283</c:v>
                      </c:pt>
                      <c:pt idx="244">
                        <c:v>390.71428571428572</c:v>
                      </c:pt>
                      <c:pt idx="245">
                        <c:v>388.85714285714283</c:v>
                      </c:pt>
                      <c:pt idx="246">
                        <c:v>389.85714285714283</c:v>
                      </c:pt>
                      <c:pt idx="247">
                        <c:v>395.28571428571428</c:v>
                      </c:pt>
                      <c:pt idx="248">
                        <c:v>399</c:v>
                      </c:pt>
                      <c:pt idx="249">
                        <c:v>402.42857142857144</c:v>
                      </c:pt>
                      <c:pt idx="250">
                        <c:v>403.42857142857144</c:v>
                      </c:pt>
                      <c:pt idx="251">
                        <c:v>401.42857142857144</c:v>
                      </c:pt>
                      <c:pt idx="252">
                        <c:v>403.28571428571428</c:v>
                      </c:pt>
                      <c:pt idx="253">
                        <c:v>402.28571428571428</c:v>
                      </c:pt>
                      <c:pt idx="254">
                        <c:v>388.71428571428572</c:v>
                      </c:pt>
                      <c:pt idx="255">
                        <c:v>381.28571428571428</c:v>
                      </c:pt>
                      <c:pt idx="256">
                        <c:v>379.71428571428572</c:v>
                      </c:pt>
                      <c:pt idx="257">
                        <c:v>376.14285714285717</c:v>
                      </c:pt>
                      <c:pt idx="258">
                        <c:v>379.85714285714283</c:v>
                      </c:pt>
                      <c:pt idx="259">
                        <c:v>381.85714285714283</c:v>
                      </c:pt>
                      <c:pt idx="260">
                        <c:v>387.57142857142856</c:v>
                      </c:pt>
                      <c:pt idx="261">
                        <c:v>397.28571428571428</c:v>
                      </c:pt>
                      <c:pt idx="262">
                        <c:v>399.14285714285717</c:v>
                      </c:pt>
                      <c:pt idx="263">
                        <c:v>397.71428571428572</c:v>
                      </c:pt>
                      <c:pt idx="264">
                        <c:v>397.71428571428572</c:v>
                      </c:pt>
                      <c:pt idx="265">
                        <c:v>396.42857142857144</c:v>
                      </c:pt>
                      <c:pt idx="266">
                        <c:v>390</c:v>
                      </c:pt>
                      <c:pt idx="267">
                        <c:v>386.71428571428572</c:v>
                      </c:pt>
                      <c:pt idx="268">
                        <c:v>385.71428571428572</c:v>
                      </c:pt>
                      <c:pt idx="269">
                        <c:v>395.71428571428572</c:v>
                      </c:pt>
                      <c:pt idx="270">
                        <c:v>399.14285714285717</c:v>
                      </c:pt>
                      <c:pt idx="271">
                        <c:v>397.85714285714283</c:v>
                      </c:pt>
                      <c:pt idx="272">
                        <c:v>393.85714285714283</c:v>
                      </c:pt>
                      <c:pt idx="273">
                        <c:v>396.28571428571428</c:v>
                      </c:pt>
                      <c:pt idx="274">
                        <c:v>398.28571428571428</c:v>
                      </c:pt>
                      <c:pt idx="275">
                        <c:v>398</c:v>
                      </c:pt>
                      <c:pt idx="276">
                        <c:v>392</c:v>
                      </c:pt>
                      <c:pt idx="277">
                        <c:v>385.71428571428572</c:v>
                      </c:pt>
                      <c:pt idx="278">
                        <c:v>389.57142857142856</c:v>
                      </c:pt>
                      <c:pt idx="279">
                        <c:v>392</c:v>
                      </c:pt>
                      <c:pt idx="280">
                        <c:v>388.28571428571428</c:v>
                      </c:pt>
                      <c:pt idx="281">
                        <c:v>380.85714285714283</c:v>
                      </c:pt>
                      <c:pt idx="282">
                        <c:v>378</c:v>
                      </c:pt>
                      <c:pt idx="283">
                        <c:v>376.71428571428572</c:v>
                      </c:pt>
                      <c:pt idx="284">
                        <c:v>383.28571428571428</c:v>
                      </c:pt>
                      <c:pt idx="285">
                        <c:v>387.71428571428572</c:v>
                      </c:pt>
                      <c:pt idx="286">
                        <c:v>385.42857142857144</c:v>
                      </c:pt>
                      <c:pt idx="287">
                        <c:v>387.71428571428572</c:v>
                      </c:pt>
                      <c:pt idx="288">
                        <c:v>391.28571428571428</c:v>
                      </c:pt>
                      <c:pt idx="289">
                        <c:v>394.85714285714283</c:v>
                      </c:pt>
                      <c:pt idx="290">
                        <c:v>396.57142857142856</c:v>
                      </c:pt>
                      <c:pt idx="291">
                        <c:v>392.14285714285717</c:v>
                      </c:pt>
                      <c:pt idx="292">
                        <c:v>387.71428571428572</c:v>
                      </c:pt>
                      <c:pt idx="293">
                        <c:v>389.57142857142856</c:v>
                      </c:pt>
                      <c:pt idx="294">
                        <c:v>402.57142857142856</c:v>
                      </c:pt>
                      <c:pt idx="295">
                        <c:v>413</c:v>
                      </c:pt>
                      <c:pt idx="296">
                        <c:v>422.42857142857144</c:v>
                      </c:pt>
                      <c:pt idx="297">
                        <c:v>438.14285714285717</c:v>
                      </c:pt>
                      <c:pt idx="298">
                        <c:v>451</c:v>
                      </c:pt>
                      <c:pt idx="299">
                        <c:v>463.71428571428572</c:v>
                      </c:pt>
                      <c:pt idx="300">
                        <c:v>475.28571428571428</c:v>
                      </c:pt>
                      <c:pt idx="301">
                        <c:v>483.85714285714283</c:v>
                      </c:pt>
                      <c:pt idx="302">
                        <c:v>495.14285714285717</c:v>
                      </c:pt>
                      <c:pt idx="303">
                        <c:v>503.28571428571428</c:v>
                      </c:pt>
                      <c:pt idx="304">
                        <c:v>501.28571428571428</c:v>
                      </c:pt>
                      <c:pt idx="305">
                        <c:v>506.14285714285717</c:v>
                      </c:pt>
                      <c:pt idx="306">
                        <c:v>511.28571428571428</c:v>
                      </c:pt>
                      <c:pt idx="307">
                        <c:v>529</c:v>
                      </c:pt>
                      <c:pt idx="308">
                        <c:v>530</c:v>
                      </c:pt>
                      <c:pt idx="309">
                        <c:v>536.42857142857144</c:v>
                      </c:pt>
                      <c:pt idx="310">
                        <c:v>543</c:v>
                      </c:pt>
                      <c:pt idx="311">
                        <c:v>556.14285714285711</c:v>
                      </c:pt>
                      <c:pt idx="312">
                        <c:v>569.14285714285711</c:v>
                      </c:pt>
                      <c:pt idx="313">
                        <c:v>584.57142857142856</c:v>
                      </c:pt>
                      <c:pt idx="314">
                        <c:v>591.42857142857144</c:v>
                      </c:pt>
                      <c:pt idx="315">
                        <c:v>608.42857142857144</c:v>
                      </c:pt>
                      <c:pt idx="316">
                        <c:v>618.42857142857144</c:v>
                      </c:pt>
                      <c:pt idx="317">
                        <c:v>618.57142857142856</c:v>
                      </c:pt>
                      <c:pt idx="318">
                        <c:v>632</c:v>
                      </c:pt>
                      <c:pt idx="319">
                        <c:v>642.14285714285711</c:v>
                      </c:pt>
                      <c:pt idx="320">
                        <c:v>657.71428571428567</c:v>
                      </c:pt>
                      <c:pt idx="321">
                        <c:v>665.28571428571433</c:v>
                      </c:pt>
                      <c:pt idx="322">
                        <c:v>676.28571428571433</c:v>
                      </c:pt>
                      <c:pt idx="323">
                        <c:v>689.14285714285711</c:v>
                      </c:pt>
                      <c:pt idx="324">
                        <c:v>714.28571428571433</c:v>
                      </c:pt>
                      <c:pt idx="325">
                        <c:v>717.14285714285711</c:v>
                      </c:pt>
                      <c:pt idx="326">
                        <c:v>728.85714285714289</c:v>
                      </c:pt>
                      <c:pt idx="327">
                        <c:v>735.71428571428567</c:v>
                      </c:pt>
                      <c:pt idx="328">
                        <c:v>754.85714285714289</c:v>
                      </c:pt>
                      <c:pt idx="329">
                        <c:v>758.71428571428567</c:v>
                      </c:pt>
                      <c:pt idx="330">
                        <c:v>755.14285714285711</c:v>
                      </c:pt>
                      <c:pt idx="331">
                        <c:v>750.57142857142856</c:v>
                      </c:pt>
                      <c:pt idx="332">
                        <c:v>756.71428571428567</c:v>
                      </c:pt>
                      <c:pt idx="333">
                        <c:v>750.28571428571433</c:v>
                      </c:pt>
                      <c:pt idx="334">
                        <c:v>744.42857142857144</c:v>
                      </c:pt>
                      <c:pt idx="335">
                        <c:v>745.57142857142856</c:v>
                      </c:pt>
                      <c:pt idx="336">
                        <c:v>754.28571428571433</c:v>
                      </c:pt>
                      <c:pt idx="337">
                        <c:v>757.71428571428567</c:v>
                      </c:pt>
                      <c:pt idx="338">
                        <c:v>759</c:v>
                      </c:pt>
                      <c:pt idx="339">
                        <c:v>750.71428571428567</c:v>
                      </c:pt>
                      <c:pt idx="340">
                        <c:v>759.28571428571433</c:v>
                      </c:pt>
                      <c:pt idx="341">
                        <c:v>753.28571428571433</c:v>
                      </c:pt>
                      <c:pt idx="342">
                        <c:v>742.85714285714289</c:v>
                      </c:pt>
                      <c:pt idx="343">
                        <c:v>724.42857142857144</c:v>
                      </c:pt>
                      <c:pt idx="344">
                        <c:v>707.14285714285711</c:v>
                      </c:pt>
                      <c:pt idx="345">
                        <c:v>700.42857142857144</c:v>
                      </c:pt>
                      <c:pt idx="346">
                        <c:v>701.57142857142856</c:v>
                      </c:pt>
                      <c:pt idx="347">
                        <c:v>696.85714285714289</c:v>
                      </c:pt>
                      <c:pt idx="348">
                        <c:v>693.57142857142856</c:v>
                      </c:pt>
                      <c:pt idx="349">
                        <c:v>676.85714285714289</c:v>
                      </c:pt>
                      <c:pt idx="350">
                        <c:v>667.57142857142856</c:v>
                      </c:pt>
                      <c:pt idx="351">
                        <c:v>659.71428571428567</c:v>
                      </c:pt>
                      <c:pt idx="352">
                        <c:v>649.85714285714289</c:v>
                      </c:pt>
                      <c:pt idx="353">
                        <c:v>634.85714285714289</c:v>
                      </c:pt>
                      <c:pt idx="354">
                        <c:v>615.42857142857144</c:v>
                      </c:pt>
                      <c:pt idx="355">
                        <c:v>610.42857142857144</c:v>
                      </c:pt>
                      <c:pt idx="356">
                        <c:v>604.42857142857144</c:v>
                      </c:pt>
                      <c:pt idx="357">
                        <c:v>594.57142857142856</c:v>
                      </c:pt>
                      <c:pt idx="358">
                        <c:v>603.14285714285711</c:v>
                      </c:pt>
                      <c:pt idx="359">
                        <c:v>593.28571428571433</c:v>
                      </c:pt>
                      <c:pt idx="360">
                        <c:v>585.71428571428567</c:v>
                      </c:pt>
                      <c:pt idx="361">
                        <c:v>579.71428571428567</c:v>
                      </c:pt>
                      <c:pt idx="362">
                        <c:v>559</c:v>
                      </c:pt>
                      <c:pt idx="363">
                        <c:v>542.42857142857144</c:v>
                      </c:pt>
                      <c:pt idx="364">
                        <c:v>534.85714285714289</c:v>
                      </c:pt>
                      <c:pt idx="365">
                        <c:v>514.71428571428567</c:v>
                      </c:pt>
                      <c:pt idx="366">
                        <c:v>503.42857142857144</c:v>
                      </c:pt>
                      <c:pt idx="367">
                        <c:v>487.57142857142856</c:v>
                      </c:pt>
                      <c:pt idx="368">
                        <c:v>472.57142857142856</c:v>
                      </c:pt>
                      <c:pt idx="369">
                        <c:v>469.57142857142856</c:v>
                      </c:pt>
                      <c:pt idx="370">
                        <c:v>468</c:v>
                      </c:pt>
                      <c:pt idx="371">
                        <c:v>462.57142857142856</c:v>
                      </c:pt>
                      <c:pt idx="372">
                        <c:v>458.14285714285717</c:v>
                      </c:pt>
                      <c:pt idx="373">
                        <c:v>459.42857142857144</c:v>
                      </c:pt>
                      <c:pt idx="374">
                        <c:v>456.57142857142856</c:v>
                      </c:pt>
                      <c:pt idx="375">
                        <c:v>457.71428571428572</c:v>
                      </c:pt>
                      <c:pt idx="376">
                        <c:v>450.85714285714283</c:v>
                      </c:pt>
                      <c:pt idx="377">
                        <c:v>444.28571428571428</c:v>
                      </c:pt>
                      <c:pt idx="378">
                        <c:v>436.14285714285717</c:v>
                      </c:pt>
                      <c:pt idx="379">
                        <c:v>427.71428571428572</c:v>
                      </c:pt>
                      <c:pt idx="380">
                        <c:v>415.14285714285717</c:v>
                      </c:pt>
                      <c:pt idx="381">
                        <c:v>415.14285714285717</c:v>
                      </c:pt>
                      <c:pt idx="382">
                        <c:v>409.85714285714283</c:v>
                      </c:pt>
                      <c:pt idx="383">
                        <c:v>409.57142857142856</c:v>
                      </c:pt>
                      <c:pt idx="384">
                        <c:v>408.71428571428572</c:v>
                      </c:pt>
                      <c:pt idx="385">
                        <c:v>411.85714285714283</c:v>
                      </c:pt>
                      <c:pt idx="386">
                        <c:v>411</c:v>
                      </c:pt>
                      <c:pt idx="387">
                        <c:v>411.42857142857144</c:v>
                      </c:pt>
                      <c:pt idx="388">
                        <c:v>406.28571428571428</c:v>
                      </c:pt>
                      <c:pt idx="389">
                        <c:v>403.28571428571428</c:v>
                      </c:pt>
                      <c:pt idx="390">
                        <c:v>403</c:v>
                      </c:pt>
                      <c:pt idx="391">
                        <c:v>400.85714285714283</c:v>
                      </c:pt>
                      <c:pt idx="392">
                        <c:v>392.28571428571428</c:v>
                      </c:pt>
                      <c:pt idx="393">
                        <c:v>396.57142857142856</c:v>
                      </c:pt>
                      <c:pt idx="394">
                        <c:v>395.42857142857144</c:v>
                      </c:pt>
                      <c:pt idx="395">
                        <c:v>393.42857142857144</c:v>
                      </c:pt>
                      <c:pt idx="396">
                        <c:v>390.71428571428572</c:v>
                      </c:pt>
                      <c:pt idx="397">
                        <c:v>384</c:v>
                      </c:pt>
                      <c:pt idx="398">
                        <c:v>380.14285714285717</c:v>
                      </c:pt>
                      <c:pt idx="399">
                        <c:v>386</c:v>
                      </c:pt>
                      <c:pt idx="400">
                        <c:v>379.42857142857144</c:v>
                      </c:pt>
                      <c:pt idx="401">
                        <c:v>378</c:v>
                      </c:pt>
                      <c:pt idx="402">
                        <c:v>377.57142857142856</c:v>
                      </c:pt>
                      <c:pt idx="403">
                        <c:v>378.71428571428572</c:v>
                      </c:pt>
                      <c:pt idx="404">
                        <c:v>378.28571428571428</c:v>
                      </c:pt>
                      <c:pt idx="405">
                        <c:v>378</c:v>
                      </c:pt>
                      <c:pt idx="406">
                        <c:v>373.28571428571428</c:v>
                      </c:pt>
                      <c:pt idx="407">
                        <c:v>369.42857142857144</c:v>
                      </c:pt>
                      <c:pt idx="408">
                        <c:v>367</c:v>
                      </c:pt>
                      <c:pt idx="409">
                        <c:v>364.85714285714283</c:v>
                      </c:pt>
                      <c:pt idx="410">
                        <c:v>365</c:v>
                      </c:pt>
                      <c:pt idx="411">
                        <c:v>366</c:v>
                      </c:pt>
                      <c:pt idx="412">
                        <c:v>363.71428571428572</c:v>
                      </c:pt>
                      <c:pt idx="413">
                        <c:v>363.14285714285717</c:v>
                      </c:pt>
                      <c:pt idx="414">
                        <c:v>368.85714285714283</c:v>
                      </c:pt>
                      <c:pt idx="415">
                        <c:v>368.71428571428572</c:v>
                      </c:pt>
                      <c:pt idx="416">
                        <c:v>377.85714285714283</c:v>
                      </c:pt>
                      <c:pt idx="417">
                        <c:v>376.57142857142856</c:v>
                      </c:pt>
                      <c:pt idx="418">
                        <c:v>375.71428571428572</c:v>
                      </c:pt>
                      <c:pt idx="419">
                        <c:v>381.71428571428572</c:v>
                      </c:pt>
                      <c:pt idx="420">
                        <c:v>381</c:v>
                      </c:pt>
                      <c:pt idx="421">
                        <c:v>379.57142857142856</c:v>
                      </c:pt>
                      <c:pt idx="422">
                        <c:v>384.42857142857144</c:v>
                      </c:pt>
                      <c:pt idx="423">
                        <c:v>378.85714285714283</c:v>
                      </c:pt>
                      <c:pt idx="424">
                        <c:v>376.42857142857144</c:v>
                      </c:pt>
                      <c:pt idx="425">
                        <c:v>377.14285714285717</c:v>
                      </c:pt>
                      <c:pt idx="426">
                        <c:v>377.71428571428572</c:v>
                      </c:pt>
                      <c:pt idx="427">
                        <c:v>377.57142857142856</c:v>
                      </c:pt>
                      <c:pt idx="428">
                        <c:v>379</c:v>
                      </c:pt>
                      <c:pt idx="429">
                        <c:v>379.57142857142856</c:v>
                      </c:pt>
                      <c:pt idx="430">
                        <c:v>378.85714285714283</c:v>
                      </c:pt>
                      <c:pt idx="431">
                        <c:v>378.42857142857144</c:v>
                      </c:pt>
                      <c:pt idx="432">
                        <c:v>382.42857142857144</c:v>
                      </c:pt>
                      <c:pt idx="433">
                        <c:v>382.85714285714283</c:v>
                      </c:pt>
                      <c:pt idx="434">
                        <c:v>384.71428571428572</c:v>
                      </c:pt>
                      <c:pt idx="435">
                        <c:v>393.14285714285717</c:v>
                      </c:pt>
                      <c:pt idx="436">
                        <c:v>397.57142857142856</c:v>
                      </c:pt>
                      <c:pt idx="437">
                        <c:v>400.14285714285717</c:v>
                      </c:pt>
                      <c:pt idx="438">
                        <c:v>410.14285714285717</c:v>
                      </c:pt>
                      <c:pt idx="439">
                        <c:v>409.42857142857144</c:v>
                      </c:pt>
                      <c:pt idx="440">
                        <c:v>410.71428571428572</c:v>
                      </c:pt>
                      <c:pt idx="441">
                        <c:v>414.28571428571428</c:v>
                      </c:pt>
                      <c:pt idx="442">
                        <c:v>410.28571428571428</c:v>
                      </c:pt>
                      <c:pt idx="443">
                        <c:v>409.71428571428572</c:v>
                      </c:pt>
                      <c:pt idx="444">
                        <c:v>415.71428571428572</c:v>
                      </c:pt>
                      <c:pt idx="445">
                        <c:v>420.42857142857144</c:v>
                      </c:pt>
                      <c:pt idx="446">
                        <c:v>422.42857142857144</c:v>
                      </c:pt>
                      <c:pt idx="447">
                        <c:v>421.57142857142856</c:v>
                      </c:pt>
                      <c:pt idx="448">
                        <c:v>428</c:v>
                      </c:pt>
                      <c:pt idx="449">
                        <c:v>429.28571428571428</c:v>
                      </c:pt>
                      <c:pt idx="450">
                        <c:v>432.57142857142856</c:v>
                      </c:pt>
                      <c:pt idx="451">
                        <c:v>437.28571428571428</c:v>
                      </c:pt>
                      <c:pt idx="452">
                        <c:v>438.71428571428572</c:v>
                      </c:pt>
                      <c:pt idx="453">
                        <c:v>441.85714285714283</c:v>
                      </c:pt>
                      <c:pt idx="454">
                        <c:v>450.42857142857144</c:v>
                      </c:pt>
                      <c:pt idx="455">
                        <c:v>451.85714285714283</c:v>
                      </c:pt>
                      <c:pt idx="456">
                        <c:v>464</c:v>
                      </c:pt>
                      <c:pt idx="457">
                        <c:v>469.14285714285717</c:v>
                      </c:pt>
                      <c:pt idx="458">
                        <c:v>474.71428571428572</c:v>
                      </c:pt>
                      <c:pt idx="459">
                        <c:v>469.57142857142856</c:v>
                      </c:pt>
                      <c:pt idx="460">
                        <c:v>479</c:v>
                      </c:pt>
                      <c:pt idx="461">
                        <c:v>481.14285714285717</c:v>
                      </c:pt>
                      <c:pt idx="462">
                        <c:v>484.71428571428572</c:v>
                      </c:pt>
                      <c:pt idx="463">
                        <c:v>481.42857142857144</c:v>
                      </c:pt>
                      <c:pt idx="464">
                        <c:v>481</c:v>
                      </c:pt>
                      <c:pt idx="465">
                        <c:v>490.71428571428572</c:v>
                      </c:pt>
                      <c:pt idx="466">
                        <c:v>500.42857142857144</c:v>
                      </c:pt>
                      <c:pt idx="467">
                        <c:v>505.14285714285717</c:v>
                      </c:pt>
                      <c:pt idx="468">
                        <c:v>515.71428571428567</c:v>
                      </c:pt>
                      <c:pt idx="469">
                        <c:v>525</c:v>
                      </c:pt>
                      <c:pt idx="470">
                        <c:v>532</c:v>
                      </c:pt>
                      <c:pt idx="471">
                        <c:v>544.42857142857144</c:v>
                      </c:pt>
                      <c:pt idx="472">
                        <c:v>545.71428571428567</c:v>
                      </c:pt>
                      <c:pt idx="473">
                        <c:v>562.71428571428567</c:v>
                      </c:pt>
                      <c:pt idx="474">
                        <c:v>574.14285714285711</c:v>
                      </c:pt>
                      <c:pt idx="475">
                        <c:v>577.57142857142856</c:v>
                      </c:pt>
                      <c:pt idx="476">
                        <c:v>583.71428571428567</c:v>
                      </c:pt>
                      <c:pt idx="477">
                        <c:v>591</c:v>
                      </c:pt>
                      <c:pt idx="478">
                        <c:v>592.42857142857144</c:v>
                      </c:pt>
                      <c:pt idx="479">
                        <c:v>586.71428571428567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70-4974-8DDF-BC7B058E97A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Toplam!$F$1</c15:sqref>
                        </c15:formulaRef>
                      </c:ext>
                    </c:extLst>
                    <c:strCache>
                      <c:ptCount val="1"/>
                      <c:pt idx="0">
                        <c:v>Referans7Avg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Toplam!$F$2:$F$481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411.16666666666669</c:v>
                      </c:pt>
                      <c:pt idx="7">
                        <c:v>411.52380952380958</c:v>
                      </c:pt>
                      <c:pt idx="8">
                        <c:v>413.57142857142856</c:v>
                      </c:pt>
                      <c:pt idx="9">
                        <c:v>419.52380952380952</c:v>
                      </c:pt>
                      <c:pt idx="10">
                        <c:v>425.69047619047615</c:v>
                      </c:pt>
                      <c:pt idx="11">
                        <c:v>424.66666666666663</c:v>
                      </c:pt>
                      <c:pt idx="12">
                        <c:v>422.52380952380952</c:v>
                      </c:pt>
                      <c:pt idx="13">
                        <c:v>424.19047619047615</c:v>
                      </c:pt>
                      <c:pt idx="14">
                        <c:v>423.3095238095238</c:v>
                      </c:pt>
                      <c:pt idx="15">
                        <c:v>422.83333333333331</c:v>
                      </c:pt>
                      <c:pt idx="16">
                        <c:v>423.45238095238102</c:v>
                      </c:pt>
                      <c:pt idx="17">
                        <c:v>422.76190476190476</c:v>
                      </c:pt>
                      <c:pt idx="18">
                        <c:v>423.57142857142856</c:v>
                      </c:pt>
                      <c:pt idx="19">
                        <c:v>422.66666666666663</c:v>
                      </c:pt>
                      <c:pt idx="20">
                        <c:v>421.92857142857144</c:v>
                      </c:pt>
                      <c:pt idx="21">
                        <c:v>425.11904761904759</c:v>
                      </c:pt>
                      <c:pt idx="22">
                        <c:v>424.90476190476193</c:v>
                      </c:pt>
                      <c:pt idx="23">
                        <c:v>422.16666666666669</c:v>
                      </c:pt>
                      <c:pt idx="24">
                        <c:v>421.45238095238102</c:v>
                      </c:pt>
                      <c:pt idx="25">
                        <c:v>423.52380952380958</c:v>
                      </c:pt>
                      <c:pt idx="26">
                        <c:v>428.30952380952385</c:v>
                      </c:pt>
                      <c:pt idx="27">
                        <c:v>427.45238095238091</c:v>
                      </c:pt>
                      <c:pt idx="28">
                        <c:v>426.47619047619042</c:v>
                      </c:pt>
                      <c:pt idx="29">
                        <c:v>422</c:v>
                      </c:pt>
                      <c:pt idx="30">
                        <c:v>420.73809523809524</c:v>
                      </c:pt>
                      <c:pt idx="31">
                        <c:v>414.85714285714283</c:v>
                      </c:pt>
                      <c:pt idx="32">
                        <c:v>409.61904761904759</c:v>
                      </c:pt>
                      <c:pt idx="33">
                        <c:v>405.80952380952385</c:v>
                      </c:pt>
                      <c:pt idx="34">
                        <c:v>409.57142857142861</c:v>
                      </c:pt>
                      <c:pt idx="35">
                        <c:v>404.71428571428572</c:v>
                      </c:pt>
                      <c:pt idx="36">
                        <c:v>404.09523809523807</c:v>
                      </c:pt>
                      <c:pt idx="37">
                        <c:v>403.04761904761898</c:v>
                      </c:pt>
                      <c:pt idx="38">
                        <c:v>401.78571428571433</c:v>
                      </c:pt>
                      <c:pt idx="39">
                        <c:v>401.90476190476198</c:v>
                      </c:pt>
                      <c:pt idx="40">
                        <c:v>397.83333333333343</c:v>
                      </c:pt>
                      <c:pt idx="41">
                        <c:v>388.54761904761915</c:v>
                      </c:pt>
                      <c:pt idx="42">
                        <c:v>384.40476190476187</c:v>
                      </c:pt>
                      <c:pt idx="43">
                        <c:v>379.8095238095238</c:v>
                      </c:pt>
                      <c:pt idx="44">
                        <c:v>376.07142857142856</c:v>
                      </c:pt>
                      <c:pt idx="45">
                        <c:v>375.45238095238102</c:v>
                      </c:pt>
                      <c:pt idx="46">
                        <c:v>370.8095238095238</c:v>
                      </c:pt>
                      <c:pt idx="47">
                        <c:v>367.35714285714283</c:v>
                      </c:pt>
                      <c:pt idx="48">
                        <c:v>364.61904761904759</c:v>
                      </c:pt>
                      <c:pt idx="49">
                        <c:v>366.33333333333331</c:v>
                      </c:pt>
                      <c:pt idx="50">
                        <c:v>367.38095238095235</c:v>
                      </c:pt>
                      <c:pt idx="51">
                        <c:v>365.11904761904759</c:v>
                      </c:pt>
                      <c:pt idx="52">
                        <c:v>364.54761904761898</c:v>
                      </c:pt>
                      <c:pt idx="53">
                        <c:v>362.04761904761909</c:v>
                      </c:pt>
                      <c:pt idx="54">
                        <c:v>362.76190476190476</c:v>
                      </c:pt>
                      <c:pt idx="55">
                        <c:v>362.40476190476187</c:v>
                      </c:pt>
                      <c:pt idx="56">
                        <c:v>359.83333333333331</c:v>
                      </c:pt>
                      <c:pt idx="57">
                        <c:v>360.28571428571428</c:v>
                      </c:pt>
                      <c:pt idx="58">
                        <c:v>358.80952380952374</c:v>
                      </c:pt>
                      <c:pt idx="59">
                        <c:v>356.99999999999994</c:v>
                      </c:pt>
                      <c:pt idx="60">
                        <c:v>361.8095238095238</c:v>
                      </c:pt>
                      <c:pt idx="61">
                        <c:v>361.14285714285717</c:v>
                      </c:pt>
                      <c:pt idx="62">
                        <c:v>362.16666666666669</c:v>
                      </c:pt>
                      <c:pt idx="63">
                        <c:v>359.5</c:v>
                      </c:pt>
                      <c:pt idx="64">
                        <c:v>359.90476190476193</c:v>
                      </c:pt>
                      <c:pt idx="65">
                        <c:v>360</c:v>
                      </c:pt>
                      <c:pt idx="66">
                        <c:v>362.54761904761898</c:v>
                      </c:pt>
                      <c:pt idx="67">
                        <c:v>360.97619047619042</c:v>
                      </c:pt>
                      <c:pt idx="68">
                        <c:v>358.59523809523807</c:v>
                      </c:pt>
                      <c:pt idx="69">
                        <c:v>355.76190476190476</c:v>
                      </c:pt>
                      <c:pt idx="70">
                        <c:v>360.2380952380953</c:v>
                      </c:pt>
                      <c:pt idx="71">
                        <c:v>354.16666666666669</c:v>
                      </c:pt>
                      <c:pt idx="72">
                        <c:v>354.90476190476187</c:v>
                      </c:pt>
                      <c:pt idx="73">
                        <c:v>350.85714285714283</c:v>
                      </c:pt>
                      <c:pt idx="74">
                        <c:v>347.59523809523807</c:v>
                      </c:pt>
                      <c:pt idx="75">
                        <c:v>352.09523809523807</c:v>
                      </c:pt>
                      <c:pt idx="76">
                        <c:v>352.3095238095238</c:v>
                      </c:pt>
                      <c:pt idx="77">
                        <c:v>350.49999999999994</c:v>
                      </c:pt>
                      <c:pt idx="78">
                        <c:v>351.33333333333331</c:v>
                      </c:pt>
                      <c:pt idx="79">
                        <c:v>348.92857142857144</c:v>
                      </c:pt>
                      <c:pt idx="80">
                        <c:v>350.14285714285722</c:v>
                      </c:pt>
                      <c:pt idx="81">
                        <c:v>348.09523809523813</c:v>
                      </c:pt>
                      <c:pt idx="82">
                        <c:v>346.23809523809535</c:v>
                      </c:pt>
                      <c:pt idx="83">
                        <c:v>345.59523809523807</c:v>
                      </c:pt>
                      <c:pt idx="84">
                        <c:v>344.85714285714283</c:v>
                      </c:pt>
                      <c:pt idx="85">
                        <c:v>346.83333333333331</c:v>
                      </c:pt>
                      <c:pt idx="86">
                        <c:v>345.1904761904762</c:v>
                      </c:pt>
                      <c:pt idx="87">
                        <c:v>343.57142857142856</c:v>
                      </c:pt>
                      <c:pt idx="88">
                        <c:v>342.83333333333331</c:v>
                      </c:pt>
                      <c:pt idx="89">
                        <c:v>338.71428571428572</c:v>
                      </c:pt>
                      <c:pt idx="90">
                        <c:v>339.11904761904765</c:v>
                      </c:pt>
                      <c:pt idx="91">
                        <c:v>340.54761904761898</c:v>
                      </c:pt>
                      <c:pt idx="92">
                        <c:v>340.54761904761898</c:v>
                      </c:pt>
                      <c:pt idx="93">
                        <c:v>344.07142857142856</c:v>
                      </c:pt>
                      <c:pt idx="94">
                        <c:v>341.04761904761909</c:v>
                      </c:pt>
                      <c:pt idx="95">
                        <c:v>344.14285714285717</c:v>
                      </c:pt>
                      <c:pt idx="96">
                        <c:v>342.38095238095235</c:v>
                      </c:pt>
                      <c:pt idx="97">
                        <c:v>344.09523809523807</c:v>
                      </c:pt>
                      <c:pt idx="98">
                        <c:v>343.19047619047615</c:v>
                      </c:pt>
                      <c:pt idx="99">
                        <c:v>342.78571428571422</c:v>
                      </c:pt>
                      <c:pt idx="100">
                        <c:v>337.90476190476187</c:v>
                      </c:pt>
                      <c:pt idx="101">
                        <c:v>341.1904761904762</c:v>
                      </c:pt>
                      <c:pt idx="102">
                        <c:v>339.19047619047615</c:v>
                      </c:pt>
                      <c:pt idx="103">
                        <c:v>341.73809523809524</c:v>
                      </c:pt>
                      <c:pt idx="104">
                        <c:v>338.21428571428567</c:v>
                      </c:pt>
                      <c:pt idx="105">
                        <c:v>334.88095238095235</c:v>
                      </c:pt>
                      <c:pt idx="106">
                        <c:v>336.64285714285717</c:v>
                      </c:pt>
                      <c:pt idx="107">
                        <c:v>338.30952380952385</c:v>
                      </c:pt>
                      <c:pt idx="108">
                        <c:v>333.38095238095241</c:v>
                      </c:pt>
                      <c:pt idx="109">
                        <c:v>334.23809523809524</c:v>
                      </c:pt>
                      <c:pt idx="110">
                        <c:v>334.11904761904759</c:v>
                      </c:pt>
                      <c:pt idx="111">
                        <c:v>334.33333333333337</c:v>
                      </c:pt>
                      <c:pt idx="112">
                        <c:v>334.33333333333337</c:v>
                      </c:pt>
                      <c:pt idx="113">
                        <c:v>329.38095238095235</c:v>
                      </c:pt>
                      <c:pt idx="114">
                        <c:v>333.64285714285717</c:v>
                      </c:pt>
                      <c:pt idx="115">
                        <c:v>335.21428571428572</c:v>
                      </c:pt>
                      <c:pt idx="116">
                        <c:v>336.73809523809513</c:v>
                      </c:pt>
                      <c:pt idx="117">
                        <c:v>339.23809523809524</c:v>
                      </c:pt>
                      <c:pt idx="118">
                        <c:v>340.90476190476193</c:v>
                      </c:pt>
                      <c:pt idx="119">
                        <c:v>340.95238095238091</c:v>
                      </c:pt>
                      <c:pt idx="120">
                        <c:v>339.45238095238102</c:v>
                      </c:pt>
                      <c:pt idx="121">
                        <c:v>334.61904761904765</c:v>
                      </c:pt>
                      <c:pt idx="122">
                        <c:v>335.23809523809524</c:v>
                      </c:pt>
                      <c:pt idx="123">
                        <c:v>333.57142857142856</c:v>
                      </c:pt>
                      <c:pt idx="124">
                        <c:v>329.04761904761909</c:v>
                      </c:pt>
                      <c:pt idx="125">
                        <c:v>329.8095238095238</c:v>
                      </c:pt>
                      <c:pt idx="126">
                        <c:v>330.8095238095238</c:v>
                      </c:pt>
                      <c:pt idx="127">
                        <c:v>331.14285714285705</c:v>
                      </c:pt>
                      <c:pt idx="128">
                        <c:v>332.5</c:v>
                      </c:pt>
                      <c:pt idx="129">
                        <c:v>332.14285714285717</c:v>
                      </c:pt>
                      <c:pt idx="130">
                        <c:v>327.11904761904759</c:v>
                      </c:pt>
                      <c:pt idx="131">
                        <c:v>329.85714285714283</c:v>
                      </c:pt>
                      <c:pt idx="132">
                        <c:v>326.80952380952385</c:v>
                      </c:pt>
                      <c:pt idx="133">
                        <c:v>327.64285714285717</c:v>
                      </c:pt>
                      <c:pt idx="134">
                        <c:v>328.95238095238102</c:v>
                      </c:pt>
                      <c:pt idx="135">
                        <c:v>328.85714285714283</c:v>
                      </c:pt>
                      <c:pt idx="136">
                        <c:v>332</c:v>
                      </c:pt>
                      <c:pt idx="137">
                        <c:v>334.95238095238091</c:v>
                      </c:pt>
                      <c:pt idx="138">
                        <c:v>332.02380952380952</c:v>
                      </c:pt>
                      <c:pt idx="139">
                        <c:v>333.40476190476187</c:v>
                      </c:pt>
                      <c:pt idx="140">
                        <c:v>334.52380952380952</c:v>
                      </c:pt>
                      <c:pt idx="141">
                        <c:v>334.88095238095235</c:v>
                      </c:pt>
                      <c:pt idx="142">
                        <c:v>333.7619047619047</c:v>
                      </c:pt>
                      <c:pt idx="143">
                        <c:v>331.47619047619042</c:v>
                      </c:pt>
                      <c:pt idx="144">
                        <c:v>333.42857142857144</c:v>
                      </c:pt>
                      <c:pt idx="145">
                        <c:v>336.76190476190476</c:v>
                      </c:pt>
                      <c:pt idx="146">
                        <c:v>336.11904761904759</c:v>
                      </c:pt>
                      <c:pt idx="147">
                        <c:v>333.64285714285717</c:v>
                      </c:pt>
                      <c:pt idx="148">
                        <c:v>335.21428571428572</c:v>
                      </c:pt>
                      <c:pt idx="149">
                        <c:v>333.1904761904762</c:v>
                      </c:pt>
                      <c:pt idx="150">
                        <c:v>330.35714285714283</c:v>
                      </c:pt>
                      <c:pt idx="151">
                        <c:v>328.5</c:v>
                      </c:pt>
                      <c:pt idx="152">
                        <c:v>328.09523809523807</c:v>
                      </c:pt>
                      <c:pt idx="153">
                        <c:v>324.54761904761898</c:v>
                      </c:pt>
                      <c:pt idx="154">
                        <c:v>320.42857142857144</c:v>
                      </c:pt>
                      <c:pt idx="155">
                        <c:v>317.76190476190476</c:v>
                      </c:pt>
                      <c:pt idx="156">
                        <c:v>317.95238095238091</c:v>
                      </c:pt>
                      <c:pt idx="157">
                        <c:v>317.47619047619048</c:v>
                      </c:pt>
                      <c:pt idx="158">
                        <c:v>319.92857142857144</c:v>
                      </c:pt>
                      <c:pt idx="159">
                        <c:v>317.7619047619047</c:v>
                      </c:pt>
                      <c:pt idx="160">
                        <c:v>322.66666666666663</c:v>
                      </c:pt>
                      <c:pt idx="161">
                        <c:v>324.23809523809524</c:v>
                      </c:pt>
                      <c:pt idx="162">
                        <c:v>321.09523809523807</c:v>
                      </c:pt>
                      <c:pt idx="163">
                        <c:v>318.42857142857144</c:v>
                      </c:pt>
                      <c:pt idx="164">
                        <c:v>322.26190476190476</c:v>
                      </c:pt>
                      <c:pt idx="165">
                        <c:v>314.14285714285717</c:v>
                      </c:pt>
                      <c:pt idx="166">
                        <c:v>314.09523809523807</c:v>
                      </c:pt>
                      <c:pt idx="167">
                        <c:v>313.14285714285717</c:v>
                      </c:pt>
                      <c:pt idx="168">
                        <c:v>313.90476190476187</c:v>
                      </c:pt>
                      <c:pt idx="169">
                        <c:v>315.40476190476187</c:v>
                      </c:pt>
                      <c:pt idx="170">
                        <c:v>318.52380952380958</c:v>
                      </c:pt>
                      <c:pt idx="171">
                        <c:v>314.02380952380952</c:v>
                      </c:pt>
                      <c:pt idx="172">
                        <c:v>317.42857142857139</c:v>
                      </c:pt>
                      <c:pt idx="173">
                        <c:v>317.85714285714283</c:v>
                      </c:pt>
                      <c:pt idx="174">
                        <c:v>315.28571428571428</c:v>
                      </c:pt>
                      <c:pt idx="175">
                        <c:v>317.92857142857144</c:v>
                      </c:pt>
                      <c:pt idx="176">
                        <c:v>316.8095238095238</c:v>
                      </c:pt>
                      <c:pt idx="177">
                        <c:v>317.2619047619047</c:v>
                      </c:pt>
                      <c:pt idx="178">
                        <c:v>318.8095238095238</c:v>
                      </c:pt>
                      <c:pt idx="179">
                        <c:v>322.6904761904762</c:v>
                      </c:pt>
                      <c:pt idx="180">
                        <c:v>322.7619047619047</c:v>
                      </c:pt>
                      <c:pt idx="181">
                        <c:v>327.3095238095238</c:v>
                      </c:pt>
                      <c:pt idx="182">
                        <c:v>328.7380952380953</c:v>
                      </c:pt>
                      <c:pt idx="183">
                        <c:v>340.02380952380958</c:v>
                      </c:pt>
                      <c:pt idx="184">
                        <c:v>345.54761904761909</c:v>
                      </c:pt>
                      <c:pt idx="185">
                        <c:v>347.69047619047615</c:v>
                      </c:pt>
                      <c:pt idx="186">
                        <c:v>344.52380952380958</c:v>
                      </c:pt>
                      <c:pt idx="187">
                        <c:v>344.52380952380952</c:v>
                      </c:pt>
                      <c:pt idx="188">
                        <c:v>341.85714285714283</c:v>
                      </c:pt>
                      <c:pt idx="189">
                        <c:v>340.1904761904762</c:v>
                      </c:pt>
                      <c:pt idx="190">
                        <c:v>332.47619047619048</c:v>
                      </c:pt>
                      <c:pt idx="191">
                        <c:v>326.7619047619047</c:v>
                      </c:pt>
                      <c:pt idx="192">
                        <c:v>324.61904761904759</c:v>
                      </c:pt>
                      <c:pt idx="193">
                        <c:v>324.7380952380953</c:v>
                      </c:pt>
                      <c:pt idx="194">
                        <c:v>325.38095238095241</c:v>
                      </c:pt>
                      <c:pt idx="195">
                        <c:v>323.07142857142856</c:v>
                      </c:pt>
                      <c:pt idx="196">
                        <c:v>319.16666666666669</c:v>
                      </c:pt>
                      <c:pt idx="197">
                        <c:v>314.97619047619042</c:v>
                      </c:pt>
                      <c:pt idx="198">
                        <c:v>312.88095238095241</c:v>
                      </c:pt>
                      <c:pt idx="199">
                        <c:v>310.66666666666663</c:v>
                      </c:pt>
                      <c:pt idx="200">
                        <c:v>313</c:v>
                      </c:pt>
                      <c:pt idx="201">
                        <c:v>309.28571428571428</c:v>
                      </c:pt>
                      <c:pt idx="202">
                        <c:v>310.30952380952385</c:v>
                      </c:pt>
                      <c:pt idx="203">
                        <c:v>311.92857142857144</c:v>
                      </c:pt>
                      <c:pt idx="204">
                        <c:v>313.14285714285717</c:v>
                      </c:pt>
                      <c:pt idx="205">
                        <c:v>313.1904761904762</c:v>
                      </c:pt>
                      <c:pt idx="206">
                        <c:v>317.11904761904759</c:v>
                      </c:pt>
                      <c:pt idx="207">
                        <c:v>311.6904761904762</c:v>
                      </c:pt>
                      <c:pt idx="208">
                        <c:v>312.19047619047615</c:v>
                      </c:pt>
                      <c:pt idx="209">
                        <c:v>313.57142857142861</c:v>
                      </c:pt>
                      <c:pt idx="210">
                        <c:v>312.88095238095241</c:v>
                      </c:pt>
                      <c:pt idx="211">
                        <c:v>318.1904761904762</c:v>
                      </c:pt>
                      <c:pt idx="212">
                        <c:v>318.88095238095241</c:v>
                      </c:pt>
                      <c:pt idx="213">
                        <c:v>318.80952380952385</c:v>
                      </c:pt>
                      <c:pt idx="214">
                        <c:v>322.52380952380958</c:v>
                      </c:pt>
                      <c:pt idx="215">
                        <c:v>325.47619047619048</c:v>
                      </c:pt>
                      <c:pt idx="216">
                        <c:v>323.38095238095241</c:v>
                      </c:pt>
                      <c:pt idx="217">
                        <c:v>320.83333333333331</c:v>
                      </c:pt>
                      <c:pt idx="218">
                        <c:v>317.42857142857144</c:v>
                      </c:pt>
                      <c:pt idx="219">
                        <c:v>318.28571428571428</c:v>
                      </c:pt>
                      <c:pt idx="220">
                        <c:v>316.59523809523807</c:v>
                      </c:pt>
                      <c:pt idx="221">
                        <c:v>318.14285714285717</c:v>
                      </c:pt>
                      <c:pt idx="222">
                        <c:v>315.26190476190476</c:v>
                      </c:pt>
                      <c:pt idx="223">
                        <c:v>315.6904761904762</c:v>
                      </c:pt>
                      <c:pt idx="224">
                        <c:v>318.97619047619048</c:v>
                      </c:pt>
                      <c:pt idx="225">
                        <c:v>319.02380952380952</c:v>
                      </c:pt>
                      <c:pt idx="226">
                        <c:v>317.64285714285717</c:v>
                      </c:pt>
                      <c:pt idx="227">
                        <c:v>319.66666666666669</c:v>
                      </c:pt>
                      <c:pt idx="228">
                        <c:v>316.33333333333337</c:v>
                      </c:pt>
                      <c:pt idx="229">
                        <c:v>317.40476190476187</c:v>
                      </c:pt>
                      <c:pt idx="230">
                        <c:v>318.02380952380952</c:v>
                      </c:pt>
                      <c:pt idx="231">
                        <c:v>315.5</c:v>
                      </c:pt>
                      <c:pt idx="232">
                        <c:v>313.66666666666663</c:v>
                      </c:pt>
                      <c:pt idx="233">
                        <c:v>315.47619047619042</c:v>
                      </c:pt>
                      <c:pt idx="234">
                        <c:v>310.14285714285717</c:v>
                      </c:pt>
                      <c:pt idx="235">
                        <c:v>308.42857142857144</c:v>
                      </c:pt>
                      <c:pt idx="236">
                        <c:v>309.42857142857144</c:v>
                      </c:pt>
                      <c:pt idx="237">
                        <c:v>306.16666666666663</c:v>
                      </c:pt>
                      <c:pt idx="238">
                        <c:v>307.71428571428572</c:v>
                      </c:pt>
                      <c:pt idx="239">
                        <c:v>309.5</c:v>
                      </c:pt>
                      <c:pt idx="240">
                        <c:v>308.88095238095235</c:v>
                      </c:pt>
                      <c:pt idx="241">
                        <c:v>311.73809523809524</c:v>
                      </c:pt>
                      <c:pt idx="242">
                        <c:v>311.73809523809524</c:v>
                      </c:pt>
                      <c:pt idx="243">
                        <c:v>309.64285714285717</c:v>
                      </c:pt>
                      <c:pt idx="244">
                        <c:v>312.6904761904762</c:v>
                      </c:pt>
                      <c:pt idx="245">
                        <c:v>313.00000000000006</c:v>
                      </c:pt>
                      <c:pt idx="246">
                        <c:v>314.88095238095241</c:v>
                      </c:pt>
                      <c:pt idx="247">
                        <c:v>314.40476190476193</c:v>
                      </c:pt>
                      <c:pt idx="248">
                        <c:v>314.71428571428572</c:v>
                      </c:pt>
                      <c:pt idx="249">
                        <c:v>316.38095238095241</c:v>
                      </c:pt>
                      <c:pt idx="250">
                        <c:v>319.00000000000006</c:v>
                      </c:pt>
                      <c:pt idx="251">
                        <c:v>318.4285714285715</c:v>
                      </c:pt>
                      <c:pt idx="252">
                        <c:v>320.09523809523813</c:v>
                      </c:pt>
                      <c:pt idx="253">
                        <c:v>317.6904761904762</c:v>
                      </c:pt>
                      <c:pt idx="254">
                        <c:v>319.35714285714283</c:v>
                      </c:pt>
                      <c:pt idx="255">
                        <c:v>320.42857142857144</c:v>
                      </c:pt>
                      <c:pt idx="256">
                        <c:v>318.95238095238091</c:v>
                      </c:pt>
                      <c:pt idx="257">
                        <c:v>317.19047619047615</c:v>
                      </c:pt>
                      <c:pt idx="258">
                        <c:v>317.11904761904765</c:v>
                      </c:pt>
                      <c:pt idx="259">
                        <c:v>315.40476190476187</c:v>
                      </c:pt>
                      <c:pt idx="260">
                        <c:v>316.16666666666669</c:v>
                      </c:pt>
                      <c:pt idx="261">
                        <c:v>313.57142857142856</c:v>
                      </c:pt>
                      <c:pt idx="262">
                        <c:v>314.07142857142856</c:v>
                      </c:pt>
                      <c:pt idx="263">
                        <c:v>312.88095238095235</c:v>
                      </c:pt>
                      <c:pt idx="264">
                        <c:v>314.5</c:v>
                      </c:pt>
                      <c:pt idx="265">
                        <c:v>313.97619047619048</c:v>
                      </c:pt>
                      <c:pt idx="266">
                        <c:v>312.38095238095241</c:v>
                      </c:pt>
                      <c:pt idx="267">
                        <c:v>311.54761904761909</c:v>
                      </c:pt>
                      <c:pt idx="268">
                        <c:v>313.02380952380958</c:v>
                      </c:pt>
                      <c:pt idx="269">
                        <c:v>310.54761904761909</c:v>
                      </c:pt>
                      <c:pt idx="270">
                        <c:v>313.83333333333331</c:v>
                      </c:pt>
                      <c:pt idx="271">
                        <c:v>312.02380952380952</c:v>
                      </c:pt>
                      <c:pt idx="272">
                        <c:v>316.21428571428572</c:v>
                      </c:pt>
                      <c:pt idx="273">
                        <c:v>320.02380952380952</c:v>
                      </c:pt>
                      <c:pt idx="274">
                        <c:v>316.92857142857144</c:v>
                      </c:pt>
                      <c:pt idx="275">
                        <c:v>318.92857142857144</c:v>
                      </c:pt>
                      <c:pt idx="276">
                        <c:v>323.11904761904765</c:v>
                      </c:pt>
                      <c:pt idx="277">
                        <c:v>323.90476190476198</c:v>
                      </c:pt>
                      <c:pt idx="278">
                        <c:v>325.9285714285715</c:v>
                      </c:pt>
                      <c:pt idx="279">
                        <c:v>327.2380952380953</c:v>
                      </c:pt>
                      <c:pt idx="280">
                        <c:v>328.16666666666663</c:v>
                      </c:pt>
                      <c:pt idx="281">
                        <c:v>328.52380952380958</c:v>
                      </c:pt>
                      <c:pt idx="282">
                        <c:v>326.16666666666669</c:v>
                      </c:pt>
                      <c:pt idx="283">
                        <c:v>323.8095238095238</c:v>
                      </c:pt>
                      <c:pt idx="284">
                        <c:v>323</c:v>
                      </c:pt>
                      <c:pt idx="285">
                        <c:v>318.28571428571428</c:v>
                      </c:pt>
                      <c:pt idx="286">
                        <c:v>315.85714285714283</c:v>
                      </c:pt>
                      <c:pt idx="287">
                        <c:v>315.42857142857144</c:v>
                      </c:pt>
                      <c:pt idx="288">
                        <c:v>319.33333333333337</c:v>
                      </c:pt>
                      <c:pt idx="289">
                        <c:v>323.5</c:v>
                      </c:pt>
                      <c:pt idx="290">
                        <c:v>323.28571428571428</c:v>
                      </c:pt>
                      <c:pt idx="291">
                        <c:v>325.14285714285717</c:v>
                      </c:pt>
                      <c:pt idx="292">
                        <c:v>331.07142857142856</c:v>
                      </c:pt>
                      <c:pt idx="293">
                        <c:v>331.80952380952385</c:v>
                      </c:pt>
                      <c:pt idx="294">
                        <c:v>331.09523809523807</c:v>
                      </c:pt>
                      <c:pt idx="295">
                        <c:v>330.3095238095238</c:v>
                      </c:pt>
                      <c:pt idx="296">
                        <c:v>328.7619047619047</c:v>
                      </c:pt>
                      <c:pt idx="297">
                        <c:v>331.76190476190476</c:v>
                      </c:pt>
                      <c:pt idx="298">
                        <c:v>331.35714285714278</c:v>
                      </c:pt>
                      <c:pt idx="299">
                        <c:v>328.7619047619047</c:v>
                      </c:pt>
                      <c:pt idx="300">
                        <c:v>326.66666666666663</c:v>
                      </c:pt>
                      <c:pt idx="301">
                        <c:v>325.52380952380946</c:v>
                      </c:pt>
                      <c:pt idx="302">
                        <c:v>328.54761904761898</c:v>
                      </c:pt>
                      <c:pt idx="303">
                        <c:v>328.35714285714283</c:v>
                      </c:pt>
                      <c:pt idx="304">
                        <c:v>328.59523809523807</c:v>
                      </c:pt>
                      <c:pt idx="305">
                        <c:v>330.78571428571428</c:v>
                      </c:pt>
                      <c:pt idx="306">
                        <c:v>335.33333333333331</c:v>
                      </c:pt>
                      <c:pt idx="307">
                        <c:v>335.92857142857144</c:v>
                      </c:pt>
                      <c:pt idx="308">
                        <c:v>339.66666666666663</c:v>
                      </c:pt>
                      <c:pt idx="309">
                        <c:v>340.07142857142856</c:v>
                      </c:pt>
                      <c:pt idx="310">
                        <c:v>343.33333333333337</c:v>
                      </c:pt>
                      <c:pt idx="311">
                        <c:v>342.09523809523813</c:v>
                      </c:pt>
                      <c:pt idx="312">
                        <c:v>342.71428571428572</c:v>
                      </c:pt>
                      <c:pt idx="313">
                        <c:v>343.92857142857144</c:v>
                      </c:pt>
                      <c:pt idx="314">
                        <c:v>344.4285714285715</c:v>
                      </c:pt>
                      <c:pt idx="315">
                        <c:v>341.16666666666669</c:v>
                      </c:pt>
                      <c:pt idx="316">
                        <c:v>340.83333333333331</c:v>
                      </c:pt>
                      <c:pt idx="317">
                        <c:v>340.33333333333331</c:v>
                      </c:pt>
                      <c:pt idx="318">
                        <c:v>343.64285714285717</c:v>
                      </c:pt>
                      <c:pt idx="319">
                        <c:v>342</c:v>
                      </c:pt>
                      <c:pt idx="320">
                        <c:v>336.76190476190476</c:v>
                      </c:pt>
                      <c:pt idx="321">
                        <c:v>338.23809523809524</c:v>
                      </c:pt>
                      <c:pt idx="322">
                        <c:v>342.04761904761898</c:v>
                      </c:pt>
                      <c:pt idx="323">
                        <c:v>342.88095238095235</c:v>
                      </c:pt>
                      <c:pt idx="324">
                        <c:v>340.95238095238091</c:v>
                      </c:pt>
                      <c:pt idx="325">
                        <c:v>337.95238095238091</c:v>
                      </c:pt>
                      <c:pt idx="326">
                        <c:v>341.73809523809524</c:v>
                      </c:pt>
                      <c:pt idx="327">
                        <c:v>345.28571428571422</c:v>
                      </c:pt>
                      <c:pt idx="328">
                        <c:v>347.61904761904759</c:v>
                      </c:pt>
                      <c:pt idx="329">
                        <c:v>345.61904761904765</c:v>
                      </c:pt>
                      <c:pt idx="330">
                        <c:v>346.92857142857144</c:v>
                      </c:pt>
                      <c:pt idx="331">
                        <c:v>349.92857142857144</c:v>
                      </c:pt>
                      <c:pt idx="332">
                        <c:v>352.95238095238091</c:v>
                      </c:pt>
                      <c:pt idx="333">
                        <c:v>353.21428571428572</c:v>
                      </c:pt>
                      <c:pt idx="334">
                        <c:v>354.54761904761898</c:v>
                      </c:pt>
                      <c:pt idx="335">
                        <c:v>352.92857142857139</c:v>
                      </c:pt>
                      <c:pt idx="336">
                        <c:v>355.78571428571428</c:v>
                      </c:pt>
                      <c:pt idx="337">
                        <c:v>354.21428571428572</c:v>
                      </c:pt>
                      <c:pt idx="338">
                        <c:v>351.92857142857144</c:v>
                      </c:pt>
                      <c:pt idx="339">
                        <c:v>348.69047619047615</c:v>
                      </c:pt>
                      <c:pt idx="340">
                        <c:v>346.38095238095241</c:v>
                      </c:pt>
                      <c:pt idx="341">
                        <c:v>346.21428571428578</c:v>
                      </c:pt>
                      <c:pt idx="342">
                        <c:v>344.35714285714283</c:v>
                      </c:pt>
                      <c:pt idx="343">
                        <c:v>342.61904761904765</c:v>
                      </c:pt>
                      <c:pt idx="344">
                        <c:v>345.28571428571428</c:v>
                      </c:pt>
                      <c:pt idx="345">
                        <c:v>347.07142857142856</c:v>
                      </c:pt>
                      <c:pt idx="346">
                        <c:v>348.07142857142856</c:v>
                      </c:pt>
                      <c:pt idx="347">
                        <c:v>349.0714285714285</c:v>
                      </c:pt>
                      <c:pt idx="348">
                        <c:v>349.71428571428572</c:v>
                      </c:pt>
                      <c:pt idx="349">
                        <c:v>355.90476190476193</c:v>
                      </c:pt>
                      <c:pt idx="350">
                        <c:v>357.38095238095241</c:v>
                      </c:pt>
                      <c:pt idx="351">
                        <c:v>357.85714285714283</c:v>
                      </c:pt>
                      <c:pt idx="352">
                        <c:v>361.5</c:v>
                      </c:pt>
                      <c:pt idx="353">
                        <c:v>363.6904761904762</c:v>
                      </c:pt>
                      <c:pt idx="354">
                        <c:v>367.1904761904762</c:v>
                      </c:pt>
                      <c:pt idx="355">
                        <c:v>368.42857142857144</c:v>
                      </c:pt>
                      <c:pt idx="356">
                        <c:v>368.07142857142856</c:v>
                      </c:pt>
                      <c:pt idx="357">
                        <c:v>369.26190476190476</c:v>
                      </c:pt>
                      <c:pt idx="358">
                        <c:v>372.38095238095241</c:v>
                      </c:pt>
                      <c:pt idx="359">
                        <c:v>370.54761904761909</c:v>
                      </c:pt>
                      <c:pt idx="360">
                        <c:v>372.54761904761915</c:v>
                      </c:pt>
                      <c:pt idx="361">
                        <c:v>371.7380952380953</c:v>
                      </c:pt>
                      <c:pt idx="362">
                        <c:v>374.9285714285715</c:v>
                      </c:pt>
                      <c:pt idx="363">
                        <c:v>375.78571428571433</c:v>
                      </c:pt>
                      <c:pt idx="364">
                        <c:v>378.64285714285705</c:v>
                      </c:pt>
                      <c:pt idx="365">
                        <c:v>379.57142857142856</c:v>
                      </c:pt>
                      <c:pt idx="366">
                        <c:v>382.78571428571433</c:v>
                      </c:pt>
                      <c:pt idx="367">
                        <c:v>385.54761904761909</c:v>
                      </c:pt>
                      <c:pt idx="368">
                        <c:v>391.88095238095241</c:v>
                      </c:pt>
                      <c:pt idx="369">
                        <c:v>394.80952380952385</c:v>
                      </c:pt>
                      <c:pt idx="370">
                        <c:v>400.90476190476193</c:v>
                      </c:pt>
                      <c:pt idx="371">
                        <c:v>401.54761904761909</c:v>
                      </c:pt>
                      <c:pt idx="372">
                        <c:v>403.83333333333337</c:v>
                      </c:pt>
                      <c:pt idx="373">
                        <c:v>408.54761904761909</c:v>
                      </c:pt>
                      <c:pt idx="374">
                        <c:v>416.28571428571433</c:v>
                      </c:pt>
                      <c:pt idx="375">
                        <c:v>420.6904761904762</c:v>
                      </c:pt>
                      <c:pt idx="376">
                        <c:v>420.69047619047615</c:v>
                      </c:pt>
                      <c:pt idx="377">
                        <c:v>416.7619047619047</c:v>
                      </c:pt>
                      <c:pt idx="378">
                        <c:v>423.11904761904759</c:v>
                      </c:pt>
                      <c:pt idx="379">
                        <c:v>425.02380952380952</c:v>
                      </c:pt>
                      <c:pt idx="380">
                        <c:v>428.2619047619047</c:v>
                      </c:pt>
                      <c:pt idx="381">
                        <c:v>427.76190476190476</c:v>
                      </c:pt>
                      <c:pt idx="382">
                        <c:v>425.57142857142856</c:v>
                      </c:pt>
                      <c:pt idx="383">
                        <c:v>428.64285714285722</c:v>
                      </c:pt>
                      <c:pt idx="384">
                        <c:v>432.16666666666669</c:v>
                      </c:pt>
                      <c:pt idx="385">
                        <c:v>431.59523809523807</c:v>
                      </c:pt>
                      <c:pt idx="386">
                        <c:v>430.80952380952385</c:v>
                      </c:pt>
                      <c:pt idx="387">
                        <c:v>426.57142857142861</c:v>
                      </c:pt>
                      <c:pt idx="388">
                        <c:v>422.80952380952385</c:v>
                      </c:pt>
                      <c:pt idx="389">
                        <c:v>423.33333333333337</c:v>
                      </c:pt>
                      <c:pt idx="390">
                        <c:v>422.66666666666663</c:v>
                      </c:pt>
                      <c:pt idx="391">
                        <c:v>424.64285714285717</c:v>
                      </c:pt>
                      <c:pt idx="392">
                        <c:v>425.16666666666663</c:v>
                      </c:pt>
                      <c:pt idx="393">
                        <c:v>427.2380952380953</c:v>
                      </c:pt>
                      <c:pt idx="394">
                        <c:v>422.7619047619047</c:v>
                      </c:pt>
                      <c:pt idx="395">
                        <c:v>422.14285714285717</c:v>
                      </c:pt>
                      <c:pt idx="396">
                        <c:v>416.66666666666663</c:v>
                      </c:pt>
                      <c:pt idx="397">
                        <c:v>412.16666666666663</c:v>
                      </c:pt>
                      <c:pt idx="398">
                        <c:v>410.5</c:v>
                      </c:pt>
                      <c:pt idx="399">
                        <c:v>406.52380952380958</c:v>
                      </c:pt>
                      <c:pt idx="400">
                        <c:v>401.3095238095238</c:v>
                      </c:pt>
                      <c:pt idx="401">
                        <c:v>401.83333333333331</c:v>
                      </c:pt>
                      <c:pt idx="402">
                        <c:v>400.83333333333331</c:v>
                      </c:pt>
                      <c:pt idx="403">
                        <c:v>397.38095238095241</c:v>
                      </c:pt>
                      <c:pt idx="404">
                        <c:v>397.59523809523813</c:v>
                      </c:pt>
                      <c:pt idx="405">
                        <c:v>392.26190476190476</c:v>
                      </c:pt>
                      <c:pt idx="406">
                        <c:v>386.30952380952385</c:v>
                      </c:pt>
                      <c:pt idx="407">
                        <c:v>383.66666666666669</c:v>
                      </c:pt>
                      <c:pt idx="408">
                        <c:v>380.16666666666669</c:v>
                      </c:pt>
                      <c:pt idx="409">
                        <c:v>376.57142857142861</c:v>
                      </c:pt>
                      <c:pt idx="410">
                        <c:v>376.95238095238091</c:v>
                      </c:pt>
                      <c:pt idx="411">
                        <c:v>370.76190476190476</c:v>
                      </c:pt>
                      <c:pt idx="412">
                        <c:v>366.59523809523813</c:v>
                      </c:pt>
                      <c:pt idx="413">
                        <c:v>365.85714285714283</c:v>
                      </c:pt>
                      <c:pt idx="414">
                        <c:v>365.57142857142856</c:v>
                      </c:pt>
                      <c:pt idx="415">
                        <c:v>365.35714285714278</c:v>
                      </c:pt>
                      <c:pt idx="416">
                        <c:v>363.45238095238085</c:v>
                      </c:pt>
                      <c:pt idx="417">
                        <c:v>359.21428571428572</c:v>
                      </c:pt>
                      <c:pt idx="418">
                        <c:v>356.73809523809524</c:v>
                      </c:pt>
                      <c:pt idx="419">
                        <c:v>358.3095238095238</c:v>
                      </c:pt>
                      <c:pt idx="420">
                        <c:v>356.1904761904762</c:v>
                      </c:pt>
                      <c:pt idx="421">
                        <c:v>354.97619047619042</c:v>
                      </c:pt>
                      <c:pt idx="422">
                        <c:v>358.2619047619047</c:v>
                      </c:pt>
                      <c:pt idx="423">
                        <c:v>356.90476190476187</c:v>
                      </c:pt>
                      <c:pt idx="424">
                        <c:v>357.83333333333337</c:v>
                      </c:pt>
                      <c:pt idx="425">
                        <c:v>365.78571428571428</c:v>
                      </c:pt>
                      <c:pt idx="426">
                        <c:v>364.97619047619048</c:v>
                      </c:pt>
                      <c:pt idx="427">
                        <c:v>367.83333333333337</c:v>
                      </c:pt>
                      <c:pt idx="428">
                        <c:v>364.66666666666669</c:v>
                      </c:pt>
                      <c:pt idx="429">
                        <c:v>358.71428571428572</c:v>
                      </c:pt>
                      <c:pt idx="430">
                        <c:v>357.73809523809524</c:v>
                      </c:pt>
                      <c:pt idx="431">
                        <c:v>361.73809523809524</c:v>
                      </c:pt>
                      <c:pt idx="432">
                        <c:v>357.40476190476187</c:v>
                      </c:pt>
                      <c:pt idx="433">
                        <c:v>353.40476190476193</c:v>
                      </c:pt>
                      <c:pt idx="434">
                        <c:v>351.92857142857144</c:v>
                      </c:pt>
                      <c:pt idx="435">
                        <c:v>355.54761904761909</c:v>
                      </c:pt>
                      <c:pt idx="436">
                        <c:v>355.33333333333331</c:v>
                      </c:pt>
                      <c:pt idx="437">
                        <c:v>357.52380952380952</c:v>
                      </c:pt>
                      <c:pt idx="438">
                        <c:v>352.83333333333331</c:v>
                      </c:pt>
                      <c:pt idx="439">
                        <c:v>356.09523809523807</c:v>
                      </c:pt>
                      <c:pt idx="440">
                        <c:v>361.14285714285717</c:v>
                      </c:pt>
                      <c:pt idx="441">
                        <c:v>361.35714285714283</c:v>
                      </c:pt>
                      <c:pt idx="442">
                        <c:v>362.21428571428572</c:v>
                      </c:pt>
                      <c:pt idx="443">
                        <c:v>366.28571428571428</c:v>
                      </c:pt>
                      <c:pt idx="444">
                        <c:v>365.99999999999994</c:v>
                      </c:pt>
                      <c:pt idx="445">
                        <c:v>372.47619047619042</c:v>
                      </c:pt>
                      <c:pt idx="446">
                        <c:v>370.78571428571433</c:v>
                      </c:pt>
                      <c:pt idx="447">
                        <c:v>370.59523809523813</c:v>
                      </c:pt>
                      <c:pt idx="448">
                        <c:v>370.8095238095238</c:v>
                      </c:pt>
                      <c:pt idx="449">
                        <c:v>370.80952380952385</c:v>
                      </c:pt>
                      <c:pt idx="450">
                        <c:v>372.80952380952385</c:v>
                      </c:pt>
                      <c:pt idx="451">
                        <c:v>375.61904761904765</c:v>
                      </c:pt>
                      <c:pt idx="452">
                        <c:v>375.54761904761909</c:v>
                      </c:pt>
                      <c:pt idx="453">
                        <c:v>378.16666666666663</c:v>
                      </c:pt>
                      <c:pt idx="454">
                        <c:v>378.69047619047615</c:v>
                      </c:pt>
                      <c:pt idx="455">
                        <c:v>383.90476190476193</c:v>
                      </c:pt>
                      <c:pt idx="456">
                        <c:v>387.07142857142856</c:v>
                      </c:pt>
                      <c:pt idx="457">
                        <c:v>387.40476190476193</c:v>
                      </c:pt>
                      <c:pt idx="458">
                        <c:v>390.6904761904762</c:v>
                      </c:pt>
                      <c:pt idx="459">
                        <c:v>390.97619047619048</c:v>
                      </c:pt>
                      <c:pt idx="460">
                        <c:v>390.78571428571428</c:v>
                      </c:pt>
                      <c:pt idx="461">
                        <c:v>393.1904761904762</c:v>
                      </c:pt>
                      <c:pt idx="462">
                        <c:v>391.7380952380953</c:v>
                      </c:pt>
                      <c:pt idx="463">
                        <c:v>391.59523809523807</c:v>
                      </c:pt>
                      <c:pt idx="464">
                        <c:v>392.69047619047615</c:v>
                      </c:pt>
                      <c:pt idx="465">
                        <c:v>391.33333333333337</c:v>
                      </c:pt>
                      <c:pt idx="466">
                        <c:v>390.09523809523813</c:v>
                      </c:pt>
                      <c:pt idx="467">
                        <c:v>393.28571428571422</c:v>
                      </c:pt>
                      <c:pt idx="468">
                        <c:v>392.42857142857144</c:v>
                      </c:pt>
                      <c:pt idx="469">
                        <c:v>391.3095238095238</c:v>
                      </c:pt>
                      <c:pt idx="470">
                        <c:v>388.16666666666663</c:v>
                      </c:pt>
                      <c:pt idx="471">
                        <c:v>388.7619047619047</c:v>
                      </c:pt>
                      <c:pt idx="472">
                        <c:v>384.38095238095235</c:v>
                      </c:pt>
                      <c:pt idx="473">
                        <c:v>381.52380952380958</c:v>
                      </c:pt>
                      <c:pt idx="474">
                        <c:v>377.97619047619054</c:v>
                      </c:pt>
                      <c:pt idx="475">
                        <c:v>378.88095238095235</c:v>
                      </c:pt>
                      <c:pt idx="476">
                        <c:v>378.90476190476187</c:v>
                      </c:pt>
                      <c:pt idx="477">
                        <c:v>376.04761904761909</c:v>
                      </c:pt>
                      <c:pt idx="478">
                        <c:v>372.1904761904762</c:v>
                      </c:pt>
                      <c:pt idx="479">
                        <c:v>376.90476190476187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70-4974-8DDF-BC7B058E97A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Toplam!$I$1</c15:sqref>
                        </c15:formulaRef>
                      </c:ext>
                    </c:extLst>
                    <c:strCache>
                      <c:ptCount val="1"/>
                      <c:pt idx="0">
                        <c:v>Hasta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Toplam!$I$2:$I$481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9">
                        <c:v>1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1</c:v>
                      </c:pt>
                      <c:pt idx="73">
                        <c:v>12</c:v>
                      </c:pt>
                      <c:pt idx="74">
                        <c:v>29</c:v>
                      </c:pt>
                      <c:pt idx="75">
                        <c:v>51</c:v>
                      </c:pt>
                      <c:pt idx="76">
                        <c:v>93</c:v>
                      </c:pt>
                      <c:pt idx="77">
                        <c:v>168</c:v>
                      </c:pt>
                      <c:pt idx="78">
                        <c:v>311</c:v>
                      </c:pt>
                      <c:pt idx="79">
                        <c:v>277</c:v>
                      </c:pt>
                      <c:pt idx="80">
                        <c:v>289</c:v>
                      </c:pt>
                      <c:pt idx="81">
                        <c:v>293</c:v>
                      </c:pt>
                      <c:pt idx="82">
                        <c:v>343</c:v>
                      </c:pt>
                      <c:pt idx="83">
                        <c:v>561</c:v>
                      </c:pt>
                      <c:pt idx="84">
                        <c:v>1196</c:v>
                      </c:pt>
                      <c:pt idx="85">
                        <c:v>2069</c:v>
                      </c:pt>
                      <c:pt idx="86">
                        <c:v>1704</c:v>
                      </c:pt>
                      <c:pt idx="87">
                        <c:v>1815</c:v>
                      </c:pt>
                      <c:pt idx="88">
                        <c:v>1610</c:v>
                      </c:pt>
                      <c:pt idx="89">
                        <c:v>2704</c:v>
                      </c:pt>
                      <c:pt idx="90">
                        <c:v>2148</c:v>
                      </c:pt>
                      <c:pt idx="91">
                        <c:v>2456</c:v>
                      </c:pt>
                      <c:pt idx="92">
                        <c:v>2786</c:v>
                      </c:pt>
                      <c:pt idx="93">
                        <c:v>3013</c:v>
                      </c:pt>
                      <c:pt idx="94">
                        <c:v>3135</c:v>
                      </c:pt>
                      <c:pt idx="95">
                        <c:v>3148</c:v>
                      </c:pt>
                      <c:pt idx="96">
                        <c:v>3892</c:v>
                      </c:pt>
                      <c:pt idx="97">
                        <c:v>4117</c:v>
                      </c:pt>
                      <c:pt idx="98">
                        <c:v>4056</c:v>
                      </c:pt>
                      <c:pt idx="99">
                        <c:v>4747</c:v>
                      </c:pt>
                      <c:pt idx="100">
                        <c:v>5138</c:v>
                      </c:pt>
                      <c:pt idx="101">
                        <c:v>4789</c:v>
                      </c:pt>
                      <c:pt idx="102">
                        <c:v>4093</c:v>
                      </c:pt>
                      <c:pt idx="103">
                        <c:v>4062</c:v>
                      </c:pt>
                      <c:pt idx="104">
                        <c:v>4281</c:v>
                      </c:pt>
                      <c:pt idx="105">
                        <c:v>4801</c:v>
                      </c:pt>
                      <c:pt idx="106">
                        <c:v>4353</c:v>
                      </c:pt>
                      <c:pt idx="107">
                        <c:v>3783</c:v>
                      </c:pt>
                      <c:pt idx="108">
                        <c:v>3977</c:v>
                      </c:pt>
                      <c:pt idx="109">
                        <c:v>4674</c:v>
                      </c:pt>
                      <c:pt idx="110">
                        <c:v>4611</c:v>
                      </c:pt>
                      <c:pt idx="111">
                        <c:v>3083</c:v>
                      </c:pt>
                      <c:pt idx="112">
                        <c:v>3116</c:v>
                      </c:pt>
                      <c:pt idx="113">
                        <c:v>3122</c:v>
                      </c:pt>
                      <c:pt idx="114">
                        <c:v>2861</c:v>
                      </c:pt>
                      <c:pt idx="115">
                        <c:v>2357</c:v>
                      </c:pt>
                      <c:pt idx="116">
                        <c:v>2131</c:v>
                      </c:pt>
                      <c:pt idx="117">
                        <c:v>2392</c:v>
                      </c:pt>
                      <c:pt idx="118">
                        <c:v>2936</c:v>
                      </c:pt>
                      <c:pt idx="119">
                        <c:v>2615</c:v>
                      </c:pt>
                      <c:pt idx="120">
                        <c:v>2188</c:v>
                      </c:pt>
                      <c:pt idx="121">
                        <c:v>1983</c:v>
                      </c:pt>
                      <c:pt idx="122">
                        <c:v>1670</c:v>
                      </c:pt>
                      <c:pt idx="123">
                        <c:v>1614</c:v>
                      </c:pt>
                      <c:pt idx="124">
                        <c:v>1832</c:v>
                      </c:pt>
                      <c:pt idx="125">
                        <c:v>2253</c:v>
                      </c:pt>
                      <c:pt idx="126">
                        <c:v>1977</c:v>
                      </c:pt>
                      <c:pt idx="127">
                        <c:v>1848</c:v>
                      </c:pt>
                      <c:pt idx="128">
                        <c:v>1546</c:v>
                      </c:pt>
                      <c:pt idx="129">
                        <c:v>1542</c:v>
                      </c:pt>
                      <c:pt idx="130">
                        <c:v>1114</c:v>
                      </c:pt>
                      <c:pt idx="131">
                        <c:v>1704</c:v>
                      </c:pt>
                      <c:pt idx="132">
                        <c:v>1639</c:v>
                      </c:pt>
                      <c:pt idx="133">
                        <c:v>1635</c:v>
                      </c:pt>
                      <c:pt idx="134">
                        <c:v>1708</c:v>
                      </c:pt>
                      <c:pt idx="135">
                        <c:v>1610</c:v>
                      </c:pt>
                      <c:pt idx="136">
                        <c:v>1368</c:v>
                      </c:pt>
                      <c:pt idx="137">
                        <c:v>1158</c:v>
                      </c:pt>
                      <c:pt idx="138">
                        <c:v>1022</c:v>
                      </c:pt>
                      <c:pt idx="139">
                        <c:v>972</c:v>
                      </c:pt>
                      <c:pt idx="140">
                        <c:v>961</c:v>
                      </c:pt>
                      <c:pt idx="141">
                        <c:v>952</c:v>
                      </c:pt>
                      <c:pt idx="142">
                        <c:v>1186</c:v>
                      </c:pt>
                      <c:pt idx="143">
                        <c:v>1141</c:v>
                      </c:pt>
                      <c:pt idx="144">
                        <c:v>987</c:v>
                      </c:pt>
                      <c:pt idx="145">
                        <c:v>948</c:v>
                      </c:pt>
                      <c:pt idx="146">
                        <c:v>1035</c:v>
                      </c:pt>
                      <c:pt idx="147">
                        <c:v>1182</c:v>
                      </c:pt>
                      <c:pt idx="148">
                        <c:v>1141</c:v>
                      </c:pt>
                      <c:pt idx="149">
                        <c:v>983</c:v>
                      </c:pt>
                      <c:pt idx="150">
                        <c:v>839</c:v>
                      </c:pt>
                      <c:pt idx="151">
                        <c:v>827</c:v>
                      </c:pt>
                      <c:pt idx="152">
                        <c:v>786</c:v>
                      </c:pt>
                      <c:pt idx="153">
                        <c:v>867</c:v>
                      </c:pt>
                      <c:pt idx="154">
                        <c:v>988</c:v>
                      </c:pt>
                      <c:pt idx="155">
                        <c:v>930</c:v>
                      </c:pt>
                      <c:pt idx="156">
                        <c:v>878</c:v>
                      </c:pt>
                      <c:pt idx="157">
                        <c:v>914</c:v>
                      </c:pt>
                      <c:pt idx="158">
                        <c:v>989</c:v>
                      </c:pt>
                      <c:pt idx="159">
                        <c:v>993</c:v>
                      </c:pt>
                      <c:pt idx="160">
                        <c:v>922</c:v>
                      </c:pt>
                      <c:pt idx="161">
                        <c:v>987</c:v>
                      </c:pt>
                      <c:pt idx="162">
                        <c:v>1195</c:v>
                      </c:pt>
                      <c:pt idx="163">
                        <c:v>1459</c:v>
                      </c:pt>
                      <c:pt idx="164">
                        <c:v>1562</c:v>
                      </c:pt>
                      <c:pt idx="165">
                        <c:v>1592</c:v>
                      </c:pt>
                      <c:pt idx="166">
                        <c:v>1467</c:v>
                      </c:pt>
                      <c:pt idx="167">
                        <c:v>1429</c:v>
                      </c:pt>
                      <c:pt idx="168">
                        <c:v>1304</c:v>
                      </c:pt>
                      <c:pt idx="169">
                        <c:v>1214</c:v>
                      </c:pt>
                      <c:pt idx="170">
                        <c:v>1248</c:v>
                      </c:pt>
                      <c:pt idx="171">
                        <c:v>1192</c:v>
                      </c:pt>
                      <c:pt idx="172">
                        <c:v>1212</c:v>
                      </c:pt>
                      <c:pt idx="173">
                        <c:v>1268</c:v>
                      </c:pt>
                      <c:pt idx="174">
                        <c:v>1492</c:v>
                      </c:pt>
                      <c:pt idx="175">
                        <c:v>1458</c:v>
                      </c:pt>
                      <c:pt idx="176">
                        <c:v>1396</c:v>
                      </c:pt>
                      <c:pt idx="177">
                        <c:v>1372</c:v>
                      </c:pt>
                      <c:pt idx="178">
                        <c:v>1356</c:v>
                      </c:pt>
                      <c:pt idx="179">
                        <c:v>1374</c:v>
                      </c:pt>
                      <c:pt idx="180">
                        <c:v>1293</c:v>
                      </c:pt>
                      <c:pt idx="181">
                        <c:v>1192</c:v>
                      </c:pt>
                      <c:pt idx="182">
                        <c:v>1186</c:v>
                      </c:pt>
                      <c:pt idx="183">
                        <c:v>1172</c:v>
                      </c:pt>
                      <c:pt idx="184">
                        <c:v>1154</c:v>
                      </c:pt>
                      <c:pt idx="185">
                        <c:v>1148</c:v>
                      </c:pt>
                      <c:pt idx="186">
                        <c:v>1086</c:v>
                      </c:pt>
                      <c:pt idx="187">
                        <c:v>1053</c:v>
                      </c:pt>
                      <c:pt idx="188">
                        <c:v>1041</c:v>
                      </c:pt>
                      <c:pt idx="189">
                        <c:v>1024</c:v>
                      </c:pt>
                      <c:pt idx="190">
                        <c:v>1003</c:v>
                      </c:pt>
                      <c:pt idx="191">
                        <c:v>1016</c:v>
                      </c:pt>
                      <c:pt idx="192">
                        <c:v>1012</c:v>
                      </c:pt>
                      <c:pt idx="193">
                        <c:v>1008</c:v>
                      </c:pt>
                      <c:pt idx="194">
                        <c:v>992</c:v>
                      </c:pt>
                      <c:pt idx="195">
                        <c:v>947</c:v>
                      </c:pt>
                      <c:pt idx="196">
                        <c:v>933</c:v>
                      </c:pt>
                      <c:pt idx="197">
                        <c:v>926</c:v>
                      </c:pt>
                      <c:pt idx="198">
                        <c:v>918</c:v>
                      </c:pt>
                      <c:pt idx="199">
                        <c:v>924</c:v>
                      </c:pt>
                      <c:pt idx="200">
                        <c:v>931</c:v>
                      </c:pt>
                      <c:pt idx="201">
                        <c:v>928</c:v>
                      </c:pt>
                      <c:pt idx="202">
                        <c:v>902</c:v>
                      </c:pt>
                      <c:pt idx="203">
                        <c:v>913</c:v>
                      </c:pt>
                      <c:pt idx="204">
                        <c:v>937</c:v>
                      </c:pt>
                      <c:pt idx="205">
                        <c:v>921</c:v>
                      </c:pt>
                      <c:pt idx="206">
                        <c:v>927</c:v>
                      </c:pt>
                      <c:pt idx="207">
                        <c:v>919</c:v>
                      </c:pt>
                      <c:pt idx="208">
                        <c:v>963</c:v>
                      </c:pt>
                      <c:pt idx="209">
                        <c:v>942</c:v>
                      </c:pt>
                      <c:pt idx="210">
                        <c:v>967</c:v>
                      </c:pt>
                      <c:pt idx="211">
                        <c:v>982</c:v>
                      </c:pt>
                      <c:pt idx="212">
                        <c:v>996</c:v>
                      </c:pt>
                      <c:pt idx="213">
                        <c:v>987</c:v>
                      </c:pt>
                      <c:pt idx="214">
                        <c:v>995</c:v>
                      </c:pt>
                      <c:pt idx="215">
                        <c:v>1083</c:v>
                      </c:pt>
                      <c:pt idx="216">
                        <c:v>1178</c:v>
                      </c:pt>
                      <c:pt idx="217">
                        <c:v>1153</c:v>
                      </c:pt>
                      <c:pt idx="218">
                        <c:v>1185</c:v>
                      </c:pt>
                      <c:pt idx="219">
                        <c:v>1172</c:v>
                      </c:pt>
                      <c:pt idx="220">
                        <c:v>1182</c:v>
                      </c:pt>
                      <c:pt idx="221">
                        <c:v>1193</c:v>
                      </c:pt>
                      <c:pt idx="222">
                        <c:v>1183</c:v>
                      </c:pt>
                      <c:pt idx="223">
                        <c:v>1212</c:v>
                      </c:pt>
                      <c:pt idx="224">
                        <c:v>1243</c:v>
                      </c:pt>
                      <c:pt idx="225">
                        <c:v>1226</c:v>
                      </c:pt>
                      <c:pt idx="226">
                        <c:v>1256</c:v>
                      </c:pt>
                      <c:pt idx="227">
                        <c:v>1192</c:v>
                      </c:pt>
                      <c:pt idx="228">
                        <c:v>1233</c:v>
                      </c:pt>
                      <c:pt idx="229">
                        <c:v>1263</c:v>
                      </c:pt>
                      <c:pt idx="230">
                        <c:v>1303</c:v>
                      </c:pt>
                      <c:pt idx="231">
                        <c:v>1412</c:v>
                      </c:pt>
                      <c:pt idx="232">
                        <c:v>1203</c:v>
                      </c:pt>
                      <c:pt idx="233">
                        <c:v>1309</c:v>
                      </c:pt>
                      <c:pt idx="234">
                        <c:v>1217</c:v>
                      </c:pt>
                      <c:pt idx="235">
                        <c:v>1443</c:v>
                      </c:pt>
                      <c:pt idx="236">
                        <c:v>1502</c:v>
                      </c:pt>
                      <c:pt idx="237">
                        <c:v>1313</c:v>
                      </c:pt>
                      <c:pt idx="238">
                        <c:v>1491</c:v>
                      </c:pt>
                      <c:pt idx="239">
                        <c:v>1517</c:v>
                      </c:pt>
                      <c:pt idx="240">
                        <c:v>1549</c:v>
                      </c:pt>
                      <c:pt idx="241">
                        <c:v>1482</c:v>
                      </c:pt>
                      <c:pt idx="242">
                        <c:v>1587</c:v>
                      </c:pt>
                      <c:pt idx="243">
                        <c:v>1572</c:v>
                      </c:pt>
                      <c:pt idx="244">
                        <c:v>1596</c:v>
                      </c:pt>
                      <c:pt idx="245">
                        <c:v>1642</c:v>
                      </c:pt>
                      <c:pt idx="246">
                        <c:v>1612</c:v>
                      </c:pt>
                      <c:pt idx="247">
                        <c:v>1673</c:v>
                      </c:pt>
                      <c:pt idx="248">
                        <c:v>1578</c:v>
                      </c:pt>
                      <c:pt idx="249">
                        <c:v>1703</c:v>
                      </c:pt>
                      <c:pt idx="250">
                        <c:v>1761</c:v>
                      </c:pt>
                      <c:pt idx="251">
                        <c:v>1673</c:v>
                      </c:pt>
                      <c:pt idx="252">
                        <c:v>1512</c:v>
                      </c:pt>
                      <c:pt idx="253">
                        <c:v>1671</c:v>
                      </c:pt>
                      <c:pt idx="254">
                        <c:v>1509</c:v>
                      </c:pt>
                      <c:pt idx="255">
                        <c:v>1527</c:v>
                      </c:pt>
                      <c:pt idx="256">
                        <c:v>1716</c:v>
                      </c:pt>
                      <c:pt idx="257">
                        <c:v>1742</c:v>
                      </c:pt>
                      <c:pt idx="258">
                        <c:v>1771</c:v>
                      </c:pt>
                      <c:pt idx="259">
                        <c:v>1648</c:v>
                      </c:pt>
                      <c:pt idx="260">
                        <c:v>1771</c:v>
                      </c:pt>
                      <c:pt idx="261">
                        <c:v>1538</c:v>
                      </c:pt>
                      <c:pt idx="262">
                        <c:v>1519</c:v>
                      </c:pt>
                      <c:pt idx="263">
                        <c:v>1743</c:v>
                      </c:pt>
                      <c:pt idx="264">
                        <c:v>1692</c:v>
                      </c:pt>
                      <c:pt idx="265">
                        <c:v>1767</c:v>
                      </c:pt>
                      <c:pt idx="266">
                        <c:v>1721</c:v>
                      </c:pt>
                      <c:pt idx="267">
                        <c:v>1665</c:v>
                      </c:pt>
                      <c:pt idx="268">
                        <c:v>1511</c:v>
                      </c:pt>
                      <c:pt idx="269">
                        <c:v>1467</c:v>
                      </c:pt>
                      <c:pt idx="270">
                        <c:v>1412</c:v>
                      </c:pt>
                      <c:pt idx="271">
                        <c:v>1427</c:v>
                      </c:pt>
                      <c:pt idx="272">
                        <c:v>1391</c:v>
                      </c:pt>
                      <c:pt idx="273">
                        <c:v>1407</c:v>
                      </c:pt>
                      <c:pt idx="274">
                        <c:v>1442</c:v>
                      </c:pt>
                      <c:pt idx="275">
                        <c:v>1502</c:v>
                      </c:pt>
                      <c:pt idx="276">
                        <c:v>1429</c:v>
                      </c:pt>
                      <c:pt idx="277">
                        <c:v>1603</c:v>
                      </c:pt>
                      <c:pt idx="278">
                        <c:v>1511</c:v>
                      </c:pt>
                      <c:pt idx="279">
                        <c:v>1581</c:v>
                      </c:pt>
                      <c:pt idx="280">
                        <c:v>1615</c:v>
                      </c:pt>
                      <c:pt idx="281">
                        <c:v>1629</c:v>
                      </c:pt>
                      <c:pt idx="282">
                        <c:v>1649</c:v>
                      </c:pt>
                      <c:pt idx="283">
                        <c:v>1502</c:v>
                      </c:pt>
                      <c:pt idx="284">
                        <c:v>1614</c:v>
                      </c:pt>
                      <c:pt idx="285">
                        <c:v>1632</c:v>
                      </c:pt>
                      <c:pt idx="286">
                        <c:v>1671</c:v>
                      </c:pt>
                      <c:pt idx="287">
                        <c:v>1693</c:v>
                      </c:pt>
                      <c:pt idx="288">
                        <c:v>1812</c:v>
                      </c:pt>
                      <c:pt idx="289">
                        <c:v>1723</c:v>
                      </c:pt>
                      <c:pt idx="290">
                        <c:v>1815</c:v>
                      </c:pt>
                      <c:pt idx="291">
                        <c:v>2026</c:v>
                      </c:pt>
                      <c:pt idx="292">
                        <c:v>1894</c:v>
                      </c:pt>
                      <c:pt idx="293">
                        <c:v>2013</c:v>
                      </c:pt>
                      <c:pt idx="294">
                        <c:v>2102</c:v>
                      </c:pt>
                      <c:pt idx="295">
                        <c:v>2165</c:v>
                      </c:pt>
                      <c:pt idx="296">
                        <c:v>2091</c:v>
                      </c:pt>
                      <c:pt idx="297">
                        <c:v>2017</c:v>
                      </c:pt>
                      <c:pt idx="298">
                        <c:v>2198</c:v>
                      </c:pt>
                      <c:pt idx="299">
                        <c:v>2209</c:v>
                      </c:pt>
                      <c:pt idx="300">
                        <c:v>2305</c:v>
                      </c:pt>
                      <c:pt idx="301">
                        <c:v>2319</c:v>
                      </c:pt>
                      <c:pt idx="302">
                        <c:v>2322</c:v>
                      </c:pt>
                      <c:pt idx="303">
                        <c:v>2213</c:v>
                      </c:pt>
                      <c:pt idx="304">
                        <c:v>2106</c:v>
                      </c:pt>
                      <c:pt idx="305">
                        <c:v>2302</c:v>
                      </c:pt>
                      <c:pt idx="306">
                        <c:v>2343</c:v>
                      </c:pt>
                      <c:pt idx="307">
                        <c:v>2391</c:v>
                      </c:pt>
                      <c:pt idx="308">
                        <c:v>2311</c:v>
                      </c:pt>
                      <c:pt idx="309">
                        <c:v>2436</c:v>
                      </c:pt>
                      <c:pt idx="310">
                        <c:v>2483</c:v>
                      </c:pt>
                      <c:pt idx="311">
                        <c:v>2516</c:v>
                      </c:pt>
                      <c:pt idx="312">
                        <c:v>2576</c:v>
                      </c:pt>
                      <c:pt idx="313">
                        <c:v>2529</c:v>
                      </c:pt>
                      <c:pt idx="314">
                        <c:v>2693</c:v>
                      </c:pt>
                      <c:pt idx="315">
                        <c:v>2841</c:v>
                      </c:pt>
                      <c:pt idx="316">
                        <c:v>3045</c:v>
                      </c:pt>
                      <c:pt idx="317">
                        <c:v>3116</c:v>
                      </c:pt>
                      <c:pt idx="318">
                        <c:v>3223</c:v>
                      </c:pt>
                      <c:pt idx="319">
                        <c:v>3316</c:v>
                      </c:pt>
                      <c:pt idx="320">
                        <c:v>3819</c:v>
                      </c:pt>
                      <c:pt idx="321">
                        <c:v>4215</c:v>
                      </c:pt>
                      <c:pt idx="322">
                        <c:v>4542</c:v>
                      </c:pt>
                      <c:pt idx="323">
                        <c:v>5103</c:v>
                      </c:pt>
                      <c:pt idx="324">
                        <c:v>5532</c:v>
                      </c:pt>
                      <c:pt idx="325">
                        <c:v>6017</c:v>
                      </c:pt>
                      <c:pt idx="326">
                        <c:v>6713</c:v>
                      </c:pt>
                      <c:pt idx="327">
                        <c:v>7381</c:v>
                      </c:pt>
                      <c:pt idx="328">
                        <c:v>6814</c:v>
                      </c:pt>
                      <c:pt idx="329">
                        <c:v>6876</c:v>
                      </c:pt>
                      <c:pt idx="330">
                        <c:v>6592</c:v>
                      </c:pt>
                      <c:pt idx="331">
                        <c:v>6714</c:v>
                      </c:pt>
                      <c:pt idx="332">
                        <c:v>6439</c:v>
                      </c:pt>
                      <c:pt idx="333">
                        <c:v>6514</c:v>
                      </c:pt>
                      <c:pt idx="334">
                        <c:v>6101</c:v>
                      </c:pt>
                      <c:pt idx="335">
                        <c:v>6690</c:v>
                      </c:pt>
                      <c:pt idx="336">
                        <c:v>6511</c:v>
                      </c:pt>
                      <c:pt idx="337">
                        <c:v>6903</c:v>
                      </c:pt>
                      <c:pt idx="338">
                        <c:v>6128</c:v>
                      </c:pt>
                      <c:pt idx="339">
                        <c:v>6093</c:v>
                      </c:pt>
                      <c:pt idx="340">
                        <c:v>6420</c:v>
                      </c:pt>
                      <c:pt idx="341">
                        <c:v>6593</c:v>
                      </c:pt>
                      <c:pt idx="342">
                        <c:v>6213</c:v>
                      </c:pt>
                      <c:pt idx="343">
                        <c:v>5918</c:v>
                      </c:pt>
                      <c:pt idx="344">
                        <c:v>5607</c:v>
                      </c:pt>
                      <c:pt idx="345">
                        <c:v>5203</c:v>
                      </c:pt>
                      <c:pt idx="346">
                        <c:v>5103</c:v>
                      </c:pt>
                      <c:pt idx="347">
                        <c:v>5064</c:v>
                      </c:pt>
                      <c:pt idx="348">
                        <c:v>5105</c:v>
                      </c:pt>
                      <c:pt idx="349">
                        <c:v>4893</c:v>
                      </c:pt>
                      <c:pt idx="350">
                        <c:v>4209</c:v>
                      </c:pt>
                      <c:pt idx="351">
                        <c:v>4103</c:v>
                      </c:pt>
                      <c:pt idx="352">
                        <c:v>4002</c:v>
                      </c:pt>
                      <c:pt idx="353">
                        <c:v>3546</c:v>
                      </c:pt>
                      <c:pt idx="354">
                        <c:v>3412</c:v>
                      </c:pt>
                      <c:pt idx="355">
                        <c:v>3309</c:v>
                      </c:pt>
                      <c:pt idx="356">
                        <c:v>3192</c:v>
                      </c:pt>
                      <c:pt idx="357">
                        <c:v>3218</c:v>
                      </c:pt>
                      <c:pt idx="358">
                        <c:v>3199</c:v>
                      </c:pt>
                      <c:pt idx="359">
                        <c:v>3002</c:v>
                      </c:pt>
                      <c:pt idx="360">
                        <c:v>2806</c:v>
                      </c:pt>
                      <c:pt idx="361">
                        <c:v>2816</c:v>
                      </c:pt>
                      <c:pt idx="362">
                        <c:v>2783</c:v>
                      </c:pt>
                      <c:pt idx="363">
                        <c:v>2612</c:v>
                      </c:pt>
                      <c:pt idx="364">
                        <c:v>2219</c:v>
                      </c:pt>
                      <c:pt idx="365">
                        <c:v>1908</c:v>
                      </c:pt>
                      <c:pt idx="366">
                        <c:v>1713</c:v>
                      </c:pt>
                      <c:pt idx="367">
                        <c:v>1515</c:v>
                      </c:pt>
                      <c:pt idx="368">
                        <c:v>1508</c:v>
                      </c:pt>
                      <c:pt idx="369">
                        <c:v>1477</c:v>
                      </c:pt>
                      <c:pt idx="370">
                        <c:v>1458</c:v>
                      </c:pt>
                      <c:pt idx="371">
                        <c:v>1370</c:v>
                      </c:pt>
                      <c:pt idx="372">
                        <c:v>1291</c:v>
                      </c:pt>
                      <c:pt idx="373">
                        <c:v>1103</c:v>
                      </c:pt>
                      <c:pt idx="374">
                        <c:v>1017</c:v>
                      </c:pt>
                      <c:pt idx="375">
                        <c:v>1003</c:v>
                      </c:pt>
                      <c:pt idx="376">
                        <c:v>983</c:v>
                      </c:pt>
                      <c:pt idx="377">
                        <c:v>971</c:v>
                      </c:pt>
                      <c:pt idx="378">
                        <c:v>958</c:v>
                      </c:pt>
                      <c:pt idx="379">
                        <c:v>921</c:v>
                      </c:pt>
                      <c:pt idx="380">
                        <c:v>902</c:v>
                      </c:pt>
                      <c:pt idx="381">
                        <c:v>803</c:v>
                      </c:pt>
                      <c:pt idx="382">
                        <c:v>749</c:v>
                      </c:pt>
                      <c:pt idx="383">
                        <c:v>761</c:v>
                      </c:pt>
                      <c:pt idx="384">
                        <c:v>752</c:v>
                      </c:pt>
                      <c:pt idx="385">
                        <c:v>743</c:v>
                      </c:pt>
                      <c:pt idx="386">
                        <c:v>734</c:v>
                      </c:pt>
                      <c:pt idx="387">
                        <c:v>723</c:v>
                      </c:pt>
                      <c:pt idx="388">
                        <c:v>684</c:v>
                      </c:pt>
                      <c:pt idx="389">
                        <c:v>671</c:v>
                      </c:pt>
                      <c:pt idx="390">
                        <c:v>681</c:v>
                      </c:pt>
                      <c:pt idx="391">
                        <c:v>675</c:v>
                      </c:pt>
                      <c:pt idx="392">
                        <c:v>670</c:v>
                      </c:pt>
                      <c:pt idx="393">
                        <c:v>664</c:v>
                      </c:pt>
                      <c:pt idx="394">
                        <c:v>658</c:v>
                      </c:pt>
                      <c:pt idx="395">
                        <c:v>641</c:v>
                      </c:pt>
                      <c:pt idx="396">
                        <c:v>636</c:v>
                      </c:pt>
                      <c:pt idx="397">
                        <c:v>630</c:v>
                      </c:pt>
                      <c:pt idx="398">
                        <c:v>632</c:v>
                      </c:pt>
                      <c:pt idx="399">
                        <c:v>627</c:v>
                      </c:pt>
                      <c:pt idx="400">
                        <c:v>620</c:v>
                      </c:pt>
                      <c:pt idx="401">
                        <c:v>618</c:v>
                      </c:pt>
                      <c:pt idx="402">
                        <c:v>623</c:v>
                      </c:pt>
                      <c:pt idx="403">
                        <c:v>632</c:v>
                      </c:pt>
                      <c:pt idx="404">
                        <c:v>659</c:v>
                      </c:pt>
                      <c:pt idx="405">
                        <c:v>664</c:v>
                      </c:pt>
                      <c:pt idx="406">
                        <c:v>660</c:v>
                      </c:pt>
                      <c:pt idx="407">
                        <c:v>667</c:v>
                      </c:pt>
                      <c:pt idx="408">
                        <c:v>671</c:v>
                      </c:pt>
                      <c:pt idx="409">
                        <c:v>666</c:v>
                      </c:pt>
                      <c:pt idx="410">
                        <c:v>660</c:v>
                      </c:pt>
                      <c:pt idx="411">
                        <c:v>658</c:v>
                      </c:pt>
                      <c:pt idx="412">
                        <c:v>649</c:v>
                      </c:pt>
                      <c:pt idx="413">
                        <c:v>640</c:v>
                      </c:pt>
                      <c:pt idx="414">
                        <c:v>638</c:v>
                      </c:pt>
                      <c:pt idx="415">
                        <c:v>635</c:v>
                      </c:pt>
                      <c:pt idx="416">
                        <c:v>601</c:v>
                      </c:pt>
                      <c:pt idx="417">
                        <c:v>623</c:v>
                      </c:pt>
                      <c:pt idx="418">
                        <c:v>633</c:v>
                      </c:pt>
                      <c:pt idx="419">
                        <c:v>660</c:v>
                      </c:pt>
                      <c:pt idx="420">
                        <c:v>658</c:v>
                      </c:pt>
                      <c:pt idx="421">
                        <c:v>649</c:v>
                      </c:pt>
                      <c:pt idx="422">
                        <c:v>621</c:v>
                      </c:pt>
                      <c:pt idx="423">
                        <c:v>610</c:v>
                      </c:pt>
                      <c:pt idx="424">
                        <c:v>645</c:v>
                      </c:pt>
                      <c:pt idx="425">
                        <c:v>668</c:v>
                      </c:pt>
                      <c:pt idx="426">
                        <c:v>689</c:v>
                      </c:pt>
                      <c:pt idx="427">
                        <c:v>685</c:v>
                      </c:pt>
                      <c:pt idx="428">
                        <c:v>1232</c:v>
                      </c:pt>
                      <c:pt idx="429">
                        <c:v>1230</c:v>
                      </c:pt>
                      <c:pt idx="430">
                        <c:v>1261</c:v>
                      </c:pt>
                      <c:pt idx="431">
                        <c:v>1239</c:v>
                      </c:pt>
                      <c:pt idx="432">
                        <c:v>1289</c:v>
                      </c:pt>
                      <c:pt idx="433">
                        <c:v>1309</c:v>
                      </c:pt>
                      <c:pt idx="434">
                        <c:v>1310</c:v>
                      </c:pt>
                      <c:pt idx="435">
                        <c:v>1349</c:v>
                      </c:pt>
                      <c:pt idx="436">
                        <c:v>1350</c:v>
                      </c:pt>
                      <c:pt idx="437">
                        <c:v>1392</c:v>
                      </c:pt>
                      <c:pt idx="438">
                        <c:v>1425</c:v>
                      </c:pt>
                      <c:pt idx="439">
                        <c:v>1474</c:v>
                      </c:pt>
                      <c:pt idx="440">
                        <c:v>1484</c:v>
                      </c:pt>
                      <c:pt idx="441">
                        <c:v>1503</c:v>
                      </c:pt>
                      <c:pt idx="442">
                        <c:v>1547</c:v>
                      </c:pt>
                      <c:pt idx="443">
                        <c:v>1538</c:v>
                      </c:pt>
                      <c:pt idx="444">
                        <c:v>1568</c:v>
                      </c:pt>
                      <c:pt idx="445">
                        <c:v>1644</c:v>
                      </c:pt>
                      <c:pt idx="446">
                        <c:v>1710</c:v>
                      </c:pt>
                      <c:pt idx="447">
                        <c:v>1720</c:v>
                      </c:pt>
                      <c:pt idx="448">
                        <c:v>1790</c:v>
                      </c:pt>
                      <c:pt idx="449">
                        <c:v>1810</c:v>
                      </c:pt>
                      <c:pt idx="450">
                        <c:v>1886</c:v>
                      </c:pt>
                      <c:pt idx="451">
                        <c:v>1968</c:v>
                      </c:pt>
                      <c:pt idx="452">
                        <c:v>1998</c:v>
                      </c:pt>
                      <c:pt idx="453">
                        <c:v>2054</c:v>
                      </c:pt>
                      <c:pt idx="454">
                        <c:v>2082</c:v>
                      </c:pt>
                      <c:pt idx="455">
                        <c:v>2135</c:v>
                      </c:pt>
                      <c:pt idx="456">
                        <c:v>2182</c:v>
                      </c:pt>
                      <c:pt idx="457">
                        <c:v>2231</c:v>
                      </c:pt>
                      <c:pt idx="458">
                        <c:v>2311</c:v>
                      </c:pt>
                      <c:pt idx="459">
                        <c:v>2407</c:v>
                      </c:pt>
                      <c:pt idx="460">
                        <c:v>2477</c:v>
                      </c:pt>
                      <c:pt idx="461">
                        <c:v>2604</c:v>
                      </c:pt>
                      <c:pt idx="462">
                        <c:v>2615</c:v>
                      </c:pt>
                      <c:pt idx="463">
                        <c:v>2658</c:v>
                      </c:pt>
                      <c:pt idx="464">
                        <c:v>2739</c:v>
                      </c:pt>
                      <c:pt idx="465">
                        <c:v>2824</c:v>
                      </c:pt>
                      <c:pt idx="466">
                        <c:v>2891</c:v>
                      </c:pt>
                      <c:pt idx="467">
                        <c:v>2951</c:v>
                      </c:pt>
                      <c:pt idx="468">
                        <c:v>3018</c:v>
                      </c:pt>
                      <c:pt idx="469">
                        <c:v>3080</c:v>
                      </c:pt>
                      <c:pt idx="470">
                        <c:v>3205</c:v>
                      </c:pt>
                      <c:pt idx="471">
                        <c:v>3240</c:v>
                      </c:pt>
                      <c:pt idx="472">
                        <c:v>3275</c:v>
                      </c:pt>
                      <c:pt idx="473">
                        <c:v>3319</c:v>
                      </c:pt>
                      <c:pt idx="474">
                        <c:v>3375</c:v>
                      </c:pt>
                      <c:pt idx="475">
                        <c:v>3398</c:v>
                      </c:pt>
                      <c:pt idx="476">
                        <c:v>3463</c:v>
                      </c:pt>
                      <c:pt idx="477">
                        <c:v>3475</c:v>
                      </c:pt>
                      <c:pt idx="478">
                        <c:v>3511</c:v>
                      </c:pt>
                      <c:pt idx="479">
                        <c:v>3590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70-4974-8DDF-BC7B058E97A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Toplam!$J$1</c15:sqref>
                        </c15:formulaRef>
                      </c:ext>
                    </c:extLst>
                    <c:strCache>
                      <c:ptCount val="1"/>
                      <c:pt idx="0">
                        <c:v>Vaka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Toplam!$J$2:$J$481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329">
                        <c:v>29132</c:v>
                      </c:pt>
                      <c:pt idx="330">
                        <c:v>29845</c:v>
                      </c:pt>
                      <c:pt idx="331">
                        <c:v>30103</c:v>
                      </c:pt>
                      <c:pt idx="332">
                        <c:v>29281</c:v>
                      </c:pt>
                      <c:pt idx="333">
                        <c:v>31219</c:v>
                      </c:pt>
                      <c:pt idx="334">
                        <c:v>30110</c:v>
                      </c:pt>
                      <c:pt idx="335">
                        <c:v>31923</c:v>
                      </c:pt>
                      <c:pt idx="336">
                        <c:v>32381</c:v>
                      </c:pt>
                      <c:pt idx="337">
                        <c:v>32736</c:v>
                      </c:pt>
                      <c:pt idx="338">
                        <c:v>31896</c:v>
                      </c:pt>
                      <c:pt idx="339">
                        <c:v>30402</c:v>
                      </c:pt>
                      <c:pt idx="340">
                        <c:v>32137</c:v>
                      </c:pt>
                      <c:pt idx="341">
                        <c:v>33198</c:v>
                      </c:pt>
                      <c:pt idx="342">
                        <c:v>31712</c:v>
                      </c:pt>
                      <c:pt idx="343">
                        <c:v>30424</c:v>
                      </c:pt>
                      <c:pt idx="344">
                        <c:v>32106</c:v>
                      </c:pt>
                      <c:pt idx="345">
                        <c:v>29136</c:v>
                      </c:pt>
                      <c:pt idx="346">
                        <c:v>26919</c:v>
                      </c:pt>
                      <c:pt idx="347">
                        <c:v>29617</c:v>
                      </c:pt>
                      <c:pt idx="348">
                        <c:v>32102</c:v>
                      </c:pt>
                      <c:pt idx="349">
                        <c:v>29718</c:v>
                      </c:pt>
                      <c:pt idx="350">
                        <c:v>27515</c:v>
                      </c:pt>
                      <c:pt idx="351">
                        <c:v>26410</c:v>
                      </c:pt>
                      <c:pt idx="352">
                        <c:v>22195</c:v>
                      </c:pt>
                      <c:pt idx="353">
                        <c:v>20316</c:v>
                      </c:pt>
                      <c:pt idx="354">
                        <c:v>19103</c:v>
                      </c:pt>
                      <c:pt idx="355">
                        <c:v>19256</c:v>
                      </c:pt>
                      <c:pt idx="356">
                        <c:v>19650</c:v>
                      </c:pt>
                      <c:pt idx="357">
                        <c:v>18102</c:v>
                      </c:pt>
                      <c:pt idx="358">
                        <c:v>17543</c:v>
                      </c:pt>
                      <c:pt idx="359">
                        <c:v>15118</c:v>
                      </c:pt>
                      <c:pt idx="360">
                        <c:v>14205</c:v>
                      </c:pt>
                      <c:pt idx="361">
                        <c:v>15197</c:v>
                      </c:pt>
                      <c:pt idx="362">
                        <c:v>15805</c:v>
                      </c:pt>
                      <c:pt idx="363">
                        <c:v>15692</c:v>
                      </c:pt>
                      <c:pt idx="364">
                        <c:v>14380</c:v>
                      </c:pt>
                      <c:pt idx="365">
                        <c:v>12203</c:v>
                      </c:pt>
                      <c:pt idx="366">
                        <c:v>11180</c:v>
                      </c:pt>
                      <c:pt idx="367">
                        <c:v>9877</c:v>
                      </c:pt>
                      <c:pt idx="368">
                        <c:v>13695</c:v>
                      </c:pt>
                      <c:pt idx="369">
                        <c:v>14494</c:v>
                      </c:pt>
                      <c:pt idx="370">
                        <c:v>13830</c:v>
                      </c:pt>
                      <c:pt idx="371">
                        <c:v>12171</c:v>
                      </c:pt>
                      <c:pt idx="372">
                        <c:v>11479</c:v>
                      </c:pt>
                      <c:pt idx="373">
                        <c:v>9537</c:v>
                      </c:pt>
                      <c:pt idx="374">
                        <c:v>9138</c:v>
                      </c:pt>
                      <c:pt idx="375">
                        <c:v>10220</c:v>
                      </c:pt>
                      <c:pt idx="376">
                        <c:v>9809</c:v>
                      </c:pt>
                      <c:pt idx="377">
                        <c:v>9554</c:v>
                      </c:pt>
                      <c:pt idx="378">
                        <c:v>8962</c:v>
                      </c:pt>
                      <c:pt idx="379">
                        <c:v>8314</c:v>
                      </c:pt>
                      <c:pt idx="380">
                        <c:v>7550</c:v>
                      </c:pt>
                      <c:pt idx="381">
                        <c:v>6436</c:v>
                      </c:pt>
                      <c:pt idx="382">
                        <c:v>5862</c:v>
                      </c:pt>
                      <c:pt idx="383">
                        <c:v>6818</c:v>
                      </c:pt>
                      <c:pt idx="384">
                        <c:v>6435</c:v>
                      </c:pt>
                      <c:pt idx="385">
                        <c:v>6289</c:v>
                      </c:pt>
                      <c:pt idx="386">
                        <c:v>5967</c:v>
                      </c:pt>
                      <c:pt idx="387">
                        <c:v>5856</c:v>
                      </c:pt>
                      <c:pt idx="388">
                        <c:v>5277</c:v>
                      </c:pt>
                      <c:pt idx="389">
                        <c:v>5642</c:v>
                      </c:pt>
                      <c:pt idx="390">
                        <c:v>7103</c:v>
                      </c:pt>
                      <c:pt idx="391">
                        <c:v>7489</c:v>
                      </c:pt>
                      <c:pt idx="392">
                        <c:v>7279</c:v>
                      </c:pt>
                      <c:pt idx="393">
                        <c:v>6912</c:v>
                      </c:pt>
                      <c:pt idx="394">
                        <c:v>6871</c:v>
                      </c:pt>
                      <c:pt idx="395">
                        <c:v>6562</c:v>
                      </c:pt>
                      <c:pt idx="396">
                        <c:v>7719</c:v>
                      </c:pt>
                      <c:pt idx="397">
                        <c:v>7795</c:v>
                      </c:pt>
                      <c:pt idx="398">
                        <c:v>8102</c:v>
                      </c:pt>
                      <c:pt idx="399">
                        <c:v>7909</c:v>
                      </c:pt>
                      <c:pt idx="400">
                        <c:v>7901</c:v>
                      </c:pt>
                      <c:pt idx="401">
                        <c:v>7897</c:v>
                      </c:pt>
                      <c:pt idx="402">
                        <c:v>6670</c:v>
                      </c:pt>
                      <c:pt idx="403">
                        <c:v>8103</c:v>
                      </c:pt>
                      <c:pt idx="404">
                        <c:v>8636</c:v>
                      </c:pt>
                      <c:pt idx="405">
                        <c:v>8642</c:v>
                      </c:pt>
                      <c:pt idx="406">
                        <c:v>7590</c:v>
                      </c:pt>
                      <c:pt idx="407">
                        <c:v>7763</c:v>
                      </c:pt>
                      <c:pt idx="408">
                        <c:v>7706</c:v>
                      </c:pt>
                      <c:pt idx="409">
                        <c:v>6287</c:v>
                      </c:pt>
                      <c:pt idx="410">
                        <c:v>7945</c:v>
                      </c:pt>
                      <c:pt idx="411">
                        <c:v>7906</c:v>
                      </c:pt>
                      <c:pt idx="412">
                        <c:v>7325</c:v>
                      </c:pt>
                      <c:pt idx="413">
                        <c:v>7241</c:v>
                      </c:pt>
                      <c:pt idx="414">
                        <c:v>7419</c:v>
                      </c:pt>
                      <c:pt idx="415">
                        <c:v>7857</c:v>
                      </c:pt>
                      <c:pt idx="416">
                        <c:v>6546</c:v>
                      </c:pt>
                      <c:pt idx="417">
                        <c:v>8104</c:v>
                      </c:pt>
                      <c:pt idx="418">
                        <c:v>9107</c:v>
                      </c:pt>
                      <c:pt idx="419">
                        <c:v>9561</c:v>
                      </c:pt>
                      <c:pt idx="420">
                        <c:v>9572</c:v>
                      </c:pt>
                      <c:pt idx="421">
                        <c:v>9205</c:v>
                      </c:pt>
                      <c:pt idx="422">
                        <c:v>9193</c:v>
                      </c:pt>
                      <c:pt idx="423">
                        <c:v>8424</c:v>
                      </c:pt>
                      <c:pt idx="424">
                        <c:v>9891</c:v>
                      </c:pt>
                      <c:pt idx="425">
                        <c:v>11837</c:v>
                      </c:pt>
                      <c:pt idx="426">
                        <c:v>11520</c:v>
                      </c:pt>
                      <c:pt idx="427">
                        <c:v>11322</c:v>
                      </c:pt>
                      <c:pt idx="428">
                        <c:v>11302</c:v>
                      </c:pt>
                      <c:pt idx="429">
                        <c:v>11770</c:v>
                      </c:pt>
                      <c:pt idx="430">
                        <c:v>11187</c:v>
                      </c:pt>
                      <c:pt idx="431">
                        <c:v>13215</c:v>
                      </c:pt>
                      <c:pt idx="432">
                        <c:v>13755</c:v>
                      </c:pt>
                      <c:pt idx="433">
                        <c:v>14556</c:v>
                      </c:pt>
                      <c:pt idx="434">
                        <c:v>14046</c:v>
                      </c:pt>
                      <c:pt idx="435">
                        <c:v>14941</c:v>
                      </c:pt>
                      <c:pt idx="436">
                        <c:v>15082</c:v>
                      </c:pt>
                      <c:pt idx="437">
                        <c:v>13378</c:v>
                      </c:pt>
                      <c:pt idx="438">
                        <c:v>15503</c:v>
                      </c:pt>
                      <c:pt idx="439">
                        <c:v>16749</c:v>
                      </c:pt>
                      <c:pt idx="440">
                        <c:v>18912</c:v>
                      </c:pt>
                      <c:pt idx="441">
                        <c:v>20049</c:v>
                      </c:pt>
                      <c:pt idx="442">
                        <c:v>21030</c:v>
                      </c:pt>
                      <c:pt idx="443">
                        <c:v>21061</c:v>
                      </c:pt>
                      <c:pt idx="444">
                        <c:v>20428</c:v>
                      </c:pt>
                      <c:pt idx="445">
                        <c:v>22216</c:v>
                      </c:pt>
                      <c:pt idx="446">
                        <c:v>26182</c:v>
                      </c:pt>
                      <c:pt idx="447">
                        <c:v>29762</c:v>
                      </c:pt>
                      <c:pt idx="448">
                        <c:v>28731</c:v>
                      </c:pt>
                      <c:pt idx="449">
                        <c:v>29081</c:v>
                      </c:pt>
                      <c:pt idx="450">
                        <c:v>30021</c:v>
                      </c:pt>
                      <c:pt idx="451">
                        <c:v>29058</c:v>
                      </c:pt>
                      <c:pt idx="452">
                        <c:v>32404</c:v>
                      </c:pt>
                      <c:pt idx="453">
                        <c:v>37303</c:v>
                      </c:pt>
                      <c:pt idx="454">
                        <c:v>39302</c:v>
                      </c:pt>
                      <c:pt idx="455">
                        <c:v>40806</c:v>
                      </c:pt>
                      <c:pt idx="456">
                        <c:v>42308</c:v>
                      </c:pt>
                      <c:pt idx="457">
                        <c:v>44756</c:v>
                      </c:pt>
                      <c:pt idx="458">
                        <c:v>41998</c:v>
                      </c:pt>
                      <c:pt idx="459">
                        <c:v>42551</c:v>
                      </c:pt>
                      <c:pt idx="460">
                        <c:v>49584</c:v>
                      </c:pt>
                      <c:pt idx="461">
                        <c:v>54740</c:v>
                      </c:pt>
                      <c:pt idx="462">
                        <c:v>55941</c:v>
                      </c:pt>
                      <c:pt idx="463">
                        <c:v>55791</c:v>
                      </c:pt>
                      <c:pt idx="464">
                        <c:v>52676</c:v>
                      </c:pt>
                      <c:pt idx="465">
                        <c:v>50678</c:v>
                      </c:pt>
                      <c:pt idx="466">
                        <c:v>54562</c:v>
                      </c:pt>
                      <c:pt idx="467">
                        <c:v>59187</c:v>
                      </c:pt>
                      <c:pt idx="468">
                        <c:v>62797</c:v>
                      </c:pt>
                      <c:pt idx="469">
                        <c:v>61400</c:v>
                      </c:pt>
                      <c:pt idx="470">
                        <c:v>63082</c:v>
                      </c:pt>
                      <c:pt idx="471">
                        <c:v>62606</c:v>
                      </c:pt>
                      <c:pt idx="472">
                        <c:v>55802</c:v>
                      </c:pt>
                      <c:pt idx="473">
                        <c:v>55149</c:v>
                      </c:pt>
                      <c:pt idx="474">
                        <c:v>61028</c:v>
                      </c:pt>
                      <c:pt idx="475">
                        <c:v>61967</c:v>
                      </c:pt>
                      <c:pt idx="476">
                        <c:v>54791</c:v>
                      </c:pt>
                      <c:pt idx="477">
                        <c:v>49438</c:v>
                      </c:pt>
                      <c:pt idx="478">
                        <c:v>40596</c:v>
                      </c:pt>
                      <c:pt idx="479">
                        <c:v>38553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98-499D-9F67-0197E6180988}"/>
                  </c:ext>
                </c:extLst>
              </c15:ser>
            </c15:filteredLineSeries>
          </c:ext>
        </c:extLst>
      </c:lineChart>
      <c:catAx>
        <c:axId val="146161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15824"/>
        <c:crosses val="autoZero"/>
        <c:auto val="1"/>
        <c:lblAlgn val="ctr"/>
        <c:lblOffset val="100"/>
        <c:noMultiLvlLbl val="0"/>
      </c:catAx>
      <c:valAx>
        <c:axId val="1459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61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İstanbul</a:t>
            </a:r>
            <a:r>
              <a:rPr lang="tr-TR" baseline="0"/>
              <a:t> Bykş. Bld. COVID vs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Istanbul!$H$1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Istanbul!$A$2:$A$481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Istanbul!$H$2:$H$481</c:f>
              <c:numCache>
                <c:formatCode>General</c:formatCode>
                <c:ptCount val="480"/>
                <c:pt idx="6">
                  <c:v>242.85714285714286</c:v>
                </c:pt>
                <c:pt idx="7">
                  <c:v>247.42857142857142</c:v>
                </c:pt>
                <c:pt idx="8">
                  <c:v>252.42857142857142</c:v>
                </c:pt>
                <c:pt idx="9">
                  <c:v>251.14285714285714</c:v>
                </c:pt>
                <c:pt idx="10">
                  <c:v>255</c:v>
                </c:pt>
                <c:pt idx="11">
                  <c:v>252.42857142857142</c:v>
                </c:pt>
                <c:pt idx="12">
                  <c:v>248.71428571428572</c:v>
                </c:pt>
                <c:pt idx="13">
                  <c:v>254.14285714285714</c:v>
                </c:pt>
                <c:pt idx="14">
                  <c:v>253.85714285714286</c:v>
                </c:pt>
                <c:pt idx="15">
                  <c:v>255.85714285714286</c:v>
                </c:pt>
                <c:pt idx="16">
                  <c:v>259.14285714285717</c:v>
                </c:pt>
                <c:pt idx="17">
                  <c:v>256.57142857142856</c:v>
                </c:pt>
                <c:pt idx="18">
                  <c:v>259.28571428571428</c:v>
                </c:pt>
                <c:pt idx="19">
                  <c:v>261.42857142857144</c:v>
                </c:pt>
                <c:pt idx="20">
                  <c:v>261.14285714285717</c:v>
                </c:pt>
                <c:pt idx="21">
                  <c:v>259.28571428571428</c:v>
                </c:pt>
                <c:pt idx="22">
                  <c:v>261</c:v>
                </c:pt>
                <c:pt idx="23">
                  <c:v>256.42857142857144</c:v>
                </c:pt>
                <c:pt idx="24">
                  <c:v>256.14285714285717</c:v>
                </c:pt>
                <c:pt idx="25">
                  <c:v>257.85714285714283</c:v>
                </c:pt>
                <c:pt idx="26">
                  <c:v>260.71428571428572</c:v>
                </c:pt>
                <c:pt idx="27">
                  <c:v>260.57142857142856</c:v>
                </c:pt>
                <c:pt idx="28">
                  <c:v>261.14285714285717</c:v>
                </c:pt>
                <c:pt idx="29">
                  <c:v>254.71428571428572</c:v>
                </c:pt>
                <c:pt idx="30">
                  <c:v>256.85714285714283</c:v>
                </c:pt>
                <c:pt idx="31">
                  <c:v>250.85714285714286</c:v>
                </c:pt>
                <c:pt idx="32">
                  <c:v>248.71428571428572</c:v>
                </c:pt>
                <c:pt idx="33">
                  <c:v>244.42857142857142</c:v>
                </c:pt>
                <c:pt idx="34">
                  <c:v>238.71428571428572</c:v>
                </c:pt>
                <c:pt idx="35">
                  <c:v>238.57142857142858</c:v>
                </c:pt>
                <c:pt idx="36">
                  <c:v>237.71428571428572</c:v>
                </c:pt>
                <c:pt idx="37">
                  <c:v>233.57142857142858</c:v>
                </c:pt>
                <c:pt idx="38">
                  <c:v>234.42857142857142</c:v>
                </c:pt>
                <c:pt idx="39">
                  <c:v>229</c:v>
                </c:pt>
                <c:pt idx="40">
                  <c:v>229.71428571428572</c:v>
                </c:pt>
                <c:pt idx="41">
                  <c:v>231.42857142857142</c:v>
                </c:pt>
                <c:pt idx="42">
                  <c:v>229.57142857142858</c:v>
                </c:pt>
                <c:pt idx="43">
                  <c:v>230</c:v>
                </c:pt>
                <c:pt idx="44">
                  <c:v>229.42857142857142</c:v>
                </c:pt>
                <c:pt idx="45">
                  <c:v>227.85714285714286</c:v>
                </c:pt>
                <c:pt idx="46">
                  <c:v>227.85714285714286</c:v>
                </c:pt>
                <c:pt idx="47">
                  <c:v>223.71428571428572</c:v>
                </c:pt>
                <c:pt idx="48">
                  <c:v>219.42857142857142</c:v>
                </c:pt>
                <c:pt idx="49">
                  <c:v>219.42857142857142</c:v>
                </c:pt>
                <c:pt idx="50">
                  <c:v>215.85714285714286</c:v>
                </c:pt>
                <c:pt idx="51">
                  <c:v>215</c:v>
                </c:pt>
                <c:pt idx="52">
                  <c:v>209.14285714285714</c:v>
                </c:pt>
                <c:pt idx="53">
                  <c:v>207.71428571428572</c:v>
                </c:pt>
                <c:pt idx="54">
                  <c:v>210.14285714285714</c:v>
                </c:pt>
                <c:pt idx="55">
                  <c:v>209.71428571428572</c:v>
                </c:pt>
                <c:pt idx="56">
                  <c:v>204.42857142857142</c:v>
                </c:pt>
                <c:pt idx="57">
                  <c:v>211.28571428571428</c:v>
                </c:pt>
                <c:pt idx="58">
                  <c:v>209.28571428571428</c:v>
                </c:pt>
                <c:pt idx="59">
                  <c:v>212</c:v>
                </c:pt>
                <c:pt idx="60">
                  <c:v>217.28571428571428</c:v>
                </c:pt>
                <c:pt idx="61">
                  <c:v>213.42857142857142</c:v>
                </c:pt>
                <c:pt idx="62">
                  <c:v>215.42857142857142</c:v>
                </c:pt>
                <c:pt idx="63">
                  <c:v>216.28571428571428</c:v>
                </c:pt>
                <c:pt idx="64">
                  <c:v>210.57142857142858</c:v>
                </c:pt>
                <c:pt idx="65">
                  <c:v>208.71428571428572</c:v>
                </c:pt>
                <c:pt idx="66">
                  <c:v>213.71428571428572</c:v>
                </c:pt>
                <c:pt idx="67">
                  <c:v>208.57142857142858</c:v>
                </c:pt>
                <c:pt idx="68">
                  <c:v>207.71428571428572</c:v>
                </c:pt>
                <c:pt idx="69">
                  <c:v>208</c:v>
                </c:pt>
                <c:pt idx="70">
                  <c:v>212.71428571428572</c:v>
                </c:pt>
                <c:pt idx="71">
                  <c:v>214.42857142857142</c:v>
                </c:pt>
                <c:pt idx="72">
                  <c:v>216</c:v>
                </c:pt>
                <c:pt idx="73">
                  <c:v>212.71428571428572</c:v>
                </c:pt>
                <c:pt idx="74">
                  <c:v>221</c:v>
                </c:pt>
                <c:pt idx="75">
                  <c:v>222.71428571428572</c:v>
                </c:pt>
                <c:pt idx="76">
                  <c:v>229.57142857142858</c:v>
                </c:pt>
                <c:pt idx="77">
                  <c:v>233.71428571428572</c:v>
                </c:pt>
                <c:pt idx="78">
                  <c:v>242.71428571428572</c:v>
                </c:pt>
                <c:pt idx="79">
                  <c:v>244.57142857142858</c:v>
                </c:pt>
                <c:pt idx="80">
                  <c:v>250.71428571428572</c:v>
                </c:pt>
                <c:pt idx="81">
                  <c:v>250.14285714285714</c:v>
                </c:pt>
                <c:pt idx="82">
                  <c:v>253.14285714285714</c:v>
                </c:pt>
                <c:pt idx="83">
                  <c:v>247.57142857142858</c:v>
                </c:pt>
                <c:pt idx="84">
                  <c:v>244.28571428571428</c:v>
                </c:pt>
                <c:pt idx="85">
                  <c:v>243.28571428571428</c:v>
                </c:pt>
                <c:pt idx="86">
                  <c:v>250.71428571428572</c:v>
                </c:pt>
                <c:pt idx="87">
                  <c:v>256</c:v>
                </c:pt>
                <c:pt idx="88">
                  <c:v>262.85714285714283</c:v>
                </c:pt>
                <c:pt idx="89">
                  <c:v>271.14285714285717</c:v>
                </c:pt>
                <c:pt idx="90">
                  <c:v>282.42857142857144</c:v>
                </c:pt>
                <c:pt idx="91">
                  <c:v>292.57142857142856</c:v>
                </c:pt>
                <c:pt idx="92">
                  <c:v>300.42857142857144</c:v>
                </c:pt>
                <c:pt idx="93">
                  <c:v>308.71428571428572</c:v>
                </c:pt>
                <c:pt idx="94">
                  <c:v>317.14285714285717</c:v>
                </c:pt>
                <c:pt idx="95">
                  <c:v>319.71428571428572</c:v>
                </c:pt>
                <c:pt idx="96">
                  <c:v>325.14285714285717</c:v>
                </c:pt>
                <c:pt idx="97">
                  <c:v>329.28571428571428</c:v>
                </c:pt>
                <c:pt idx="98">
                  <c:v>330.57142857142856</c:v>
                </c:pt>
                <c:pt idx="99">
                  <c:v>331.28571428571428</c:v>
                </c:pt>
                <c:pt idx="100">
                  <c:v>330.28571428571428</c:v>
                </c:pt>
                <c:pt idx="101">
                  <c:v>322.42857142857144</c:v>
                </c:pt>
                <c:pt idx="102">
                  <c:v>322.14285714285717</c:v>
                </c:pt>
                <c:pt idx="103">
                  <c:v>323</c:v>
                </c:pt>
                <c:pt idx="104">
                  <c:v>317.71428571428572</c:v>
                </c:pt>
                <c:pt idx="105">
                  <c:v>313.42857142857144</c:v>
                </c:pt>
                <c:pt idx="106">
                  <c:v>307.28571428571428</c:v>
                </c:pt>
                <c:pt idx="107">
                  <c:v>302.42857142857144</c:v>
                </c:pt>
                <c:pt idx="108">
                  <c:v>303</c:v>
                </c:pt>
                <c:pt idx="109">
                  <c:v>300.42857142857144</c:v>
                </c:pt>
                <c:pt idx="110">
                  <c:v>291.71428571428572</c:v>
                </c:pt>
                <c:pt idx="111">
                  <c:v>290.28571428571428</c:v>
                </c:pt>
                <c:pt idx="112">
                  <c:v>285.42857142857144</c:v>
                </c:pt>
                <c:pt idx="113">
                  <c:v>287.85714285714283</c:v>
                </c:pt>
                <c:pt idx="114">
                  <c:v>288.57142857142856</c:v>
                </c:pt>
                <c:pt idx="115">
                  <c:v>280.28571428571428</c:v>
                </c:pt>
                <c:pt idx="116">
                  <c:v>276.42857142857144</c:v>
                </c:pt>
                <c:pt idx="117">
                  <c:v>275.85714285714283</c:v>
                </c:pt>
                <c:pt idx="118">
                  <c:v>276.42857142857144</c:v>
                </c:pt>
                <c:pt idx="119">
                  <c:v>276.71428571428572</c:v>
                </c:pt>
                <c:pt idx="120">
                  <c:v>272.42857142857144</c:v>
                </c:pt>
                <c:pt idx="121">
                  <c:v>264.14285714285717</c:v>
                </c:pt>
                <c:pt idx="122">
                  <c:v>261.28571428571428</c:v>
                </c:pt>
                <c:pt idx="123">
                  <c:v>258.57142857142856</c:v>
                </c:pt>
                <c:pt idx="124">
                  <c:v>254.28571428571428</c:v>
                </c:pt>
                <c:pt idx="125">
                  <c:v>248.71428571428572</c:v>
                </c:pt>
                <c:pt idx="126">
                  <c:v>244</c:v>
                </c:pt>
                <c:pt idx="127">
                  <c:v>242.71428571428572</c:v>
                </c:pt>
                <c:pt idx="128">
                  <c:v>241</c:v>
                </c:pt>
                <c:pt idx="129">
                  <c:v>242</c:v>
                </c:pt>
                <c:pt idx="130">
                  <c:v>244.14285714285714</c:v>
                </c:pt>
                <c:pt idx="131">
                  <c:v>244.71428571428572</c:v>
                </c:pt>
                <c:pt idx="132">
                  <c:v>243.28571428571428</c:v>
                </c:pt>
                <c:pt idx="133">
                  <c:v>239.42857142857142</c:v>
                </c:pt>
                <c:pt idx="134">
                  <c:v>231</c:v>
                </c:pt>
                <c:pt idx="135">
                  <c:v>228.28571428571428</c:v>
                </c:pt>
                <c:pt idx="136">
                  <c:v>225.57142857142858</c:v>
                </c:pt>
                <c:pt idx="137">
                  <c:v>220.71428571428572</c:v>
                </c:pt>
                <c:pt idx="138">
                  <c:v>213.14285714285714</c:v>
                </c:pt>
                <c:pt idx="139">
                  <c:v>211.57142857142858</c:v>
                </c:pt>
                <c:pt idx="140">
                  <c:v>209.71428571428572</c:v>
                </c:pt>
                <c:pt idx="141">
                  <c:v>210.57142857142858</c:v>
                </c:pt>
                <c:pt idx="142">
                  <c:v>213.57142857142858</c:v>
                </c:pt>
                <c:pt idx="143">
                  <c:v>210.57142857142858</c:v>
                </c:pt>
                <c:pt idx="144">
                  <c:v>206.28571428571428</c:v>
                </c:pt>
                <c:pt idx="145">
                  <c:v>205.85714285714286</c:v>
                </c:pt>
                <c:pt idx="146">
                  <c:v>203.14285714285714</c:v>
                </c:pt>
                <c:pt idx="147">
                  <c:v>202.71428571428572</c:v>
                </c:pt>
                <c:pt idx="148">
                  <c:v>202.85714285714286</c:v>
                </c:pt>
                <c:pt idx="149">
                  <c:v>195.85714285714286</c:v>
                </c:pt>
                <c:pt idx="150">
                  <c:v>199</c:v>
                </c:pt>
                <c:pt idx="151">
                  <c:v>196.28571428571428</c:v>
                </c:pt>
                <c:pt idx="152">
                  <c:v>200.85714285714286</c:v>
                </c:pt>
                <c:pt idx="153">
                  <c:v>201.42857142857142</c:v>
                </c:pt>
                <c:pt idx="154">
                  <c:v>201.28571428571428</c:v>
                </c:pt>
                <c:pt idx="155">
                  <c:v>201.28571428571428</c:v>
                </c:pt>
                <c:pt idx="156">
                  <c:v>203.71428571428572</c:v>
                </c:pt>
                <c:pt idx="157">
                  <c:v>204.14285714285714</c:v>
                </c:pt>
                <c:pt idx="158">
                  <c:v>209.71428571428572</c:v>
                </c:pt>
                <c:pt idx="159">
                  <c:v>209.57142857142858</c:v>
                </c:pt>
                <c:pt idx="160">
                  <c:v>208.42857142857142</c:v>
                </c:pt>
                <c:pt idx="161">
                  <c:v>213.42857142857142</c:v>
                </c:pt>
                <c:pt idx="162">
                  <c:v>213.42857142857142</c:v>
                </c:pt>
                <c:pt idx="163">
                  <c:v>212.85714285714286</c:v>
                </c:pt>
                <c:pt idx="164">
                  <c:v>211.28571428571428</c:v>
                </c:pt>
                <c:pt idx="165">
                  <c:v>208</c:v>
                </c:pt>
                <c:pt idx="166">
                  <c:v>208.57142857142858</c:v>
                </c:pt>
                <c:pt idx="167">
                  <c:v>206</c:v>
                </c:pt>
                <c:pt idx="168">
                  <c:v>205.57142857142858</c:v>
                </c:pt>
                <c:pt idx="169">
                  <c:v>200.42857142857142</c:v>
                </c:pt>
                <c:pt idx="170">
                  <c:v>202.85714285714286</c:v>
                </c:pt>
                <c:pt idx="171">
                  <c:v>204.42857142857142</c:v>
                </c:pt>
                <c:pt idx="172">
                  <c:v>203.28571428571428</c:v>
                </c:pt>
                <c:pt idx="173">
                  <c:v>201.71428571428572</c:v>
                </c:pt>
                <c:pt idx="174">
                  <c:v>197.28571428571428</c:v>
                </c:pt>
                <c:pt idx="175">
                  <c:v>193.28571428571428</c:v>
                </c:pt>
                <c:pt idx="176">
                  <c:v>195.57142857142858</c:v>
                </c:pt>
                <c:pt idx="177">
                  <c:v>196.71428571428572</c:v>
                </c:pt>
                <c:pt idx="178">
                  <c:v>193.57142857142858</c:v>
                </c:pt>
                <c:pt idx="179">
                  <c:v>193.85714285714286</c:v>
                </c:pt>
                <c:pt idx="180">
                  <c:v>187.57142857142858</c:v>
                </c:pt>
                <c:pt idx="181">
                  <c:v>192.42857142857142</c:v>
                </c:pt>
                <c:pt idx="182">
                  <c:v>196.71428571428572</c:v>
                </c:pt>
                <c:pt idx="183">
                  <c:v>201.71428571428572</c:v>
                </c:pt>
                <c:pt idx="184">
                  <c:v>198.14285714285714</c:v>
                </c:pt>
                <c:pt idx="185">
                  <c:v>200.14285714285714</c:v>
                </c:pt>
                <c:pt idx="186">
                  <c:v>204.57142857142858</c:v>
                </c:pt>
                <c:pt idx="187">
                  <c:v>214.71428571428572</c:v>
                </c:pt>
                <c:pt idx="188">
                  <c:v>214.71428571428572</c:v>
                </c:pt>
                <c:pt idx="189">
                  <c:v>209.71428571428572</c:v>
                </c:pt>
                <c:pt idx="190">
                  <c:v>204.57142857142858</c:v>
                </c:pt>
                <c:pt idx="191">
                  <c:v>203.28571428571428</c:v>
                </c:pt>
                <c:pt idx="192">
                  <c:v>201.71428571428572</c:v>
                </c:pt>
                <c:pt idx="193">
                  <c:v>197.14285714285714</c:v>
                </c:pt>
                <c:pt idx="194">
                  <c:v>190.85714285714286</c:v>
                </c:pt>
                <c:pt idx="195">
                  <c:v>189.57142857142858</c:v>
                </c:pt>
                <c:pt idx="196">
                  <c:v>189.28571428571428</c:v>
                </c:pt>
                <c:pt idx="197">
                  <c:v>187.85714285714286</c:v>
                </c:pt>
                <c:pt idx="198">
                  <c:v>191.42857142857142</c:v>
                </c:pt>
                <c:pt idx="199">
                  <c:v>189</c:v>
                </c:pt>
                <c:pt idx="200">
                  <c:v>191.71428571428572</c:v>
                </c:pt>
                <c:pt idx="201">
                  <c:v>188.85714285714286</c:v>
                </c:pt>
                <c:pt idx="202">
                  <c:v>187.28571428571428</c:v>
                </c:pt>
                <c:pt idx="203">
                  <c:v>189.71428571428572</c:v>
                </c:pt>
                <c:pt idx="204">
                  <c:v>192.42857142857142</c:v>
                </c:pt>
                <c:pt idx="205">
                  <c:v>187.85714285714286</c:v>
                </c:pt>
                <c:pt idx="206">
                  <c:v>191.14285714285714</c:v>
                </c:pt>
                <c:pt idx="207">
                  <c:v>187.71428571428572</c:v>
                </c:pt>
                <c:pt idx="208">
                  <c:v>191.85714285714286</c:v>
                </c:pt>
                <c:pt idx="209">
                  <c:v>193.71428571428572</c:v>
                </c:pt>
                <c:pt idx="210">
                  <c:v>195.42857142857142</c:v>
                </c:pt>
                <c:pt idx="211">
                  <c:v>194.57142857142858</c:v>
                </c:pt>
                <c:pt idx="212">
                  <c:v>200.14285714285714</c:v>
                </c:pt>
                <c:pt idx="213">
                  <c:v>197.14285714285714</c:v>
                </c:pt>
                <c:pt idx="214">
                  <c:v>200.14285714285714</c:v>
                </c:pt>
                <c:pt idx="215">
                  <c:v>198.71428571428572</c:v>
                </c:pt>
                <c:pt idx="216">
                  <c:v>202</c:v>
                </c:pt>
                <c:pt idx="217">
                  <c:v>206</c:v>
                </c:pt>
                <c:pt idx="218">
                  <c:v>206.42857142857142</c:v>
                </c:pt>
                <c:pt idx="219">
                  <c:v>203</c:v>
                </c:pt>
                <c:pt idx="220">
                  <c:v>209.28571428571428</c:v>
                </c:pt>
                <c:pt idx="221">
                  <c:v>210.14285714285714</c:v>
                </c:pt>
                <c:pt idx="222">
                  <c:v>213.71428571428572</c:v>
                </c:pt>
                <c:pt idx="223">
                  <c:v>214.71428571428572</c:v>
                </c:pt>
                <c:pt idx="224">
                  <c:v>212.57142857142858</c:v>
                </c:pt>
                <c:pt idx="225">
                  <c:v>210.71428571428572</c:v>
                </c:pt>
                <c:pt idx="226">
                  <c:v>212.42857142857142</c:v>
                </c:pt>
                <c:pt idx="227">
                  <c:v>207.71428571428572</c:v>
                </c:pt>
                <c:pt idx="228">
                  <c:v>206.85714285714286</c:v>
                </c:pt>
                <c:pt idx="229">
                  <c:v>201.57142857142858</c:v>
                </c:pt>
                <c:pt idx="230">
                  <c:v>197.85714285714286</c:v>
                </c:pt>
                <c:pt idx="231">
                  <c:v>193.14285714285714</c:v>
                </c:pt>
                <c:pt idx="232">
                  <c:v>192.14285714285714</c:v>
                </c:pt>
                <c:pt idx="233">
                  <c:v>191.28571428571428</c:v>
                </c:pt>
                <c:pt idx="234">
                  <c:v>192.71428571428572</c:v>
                </c:pt>
                <c:pt idx="235">
                  <c:v>192.85714285714286</c:v>
                </c:pt>
                <c:pt idx="236">
                  <c:v>198.57142857142858</c:v>
                </c:pt>
                <c:pt idx="237">
                  <c:v>198.28571428571428</c:v>
                </c:pt>
                <c:pt idx="238">
                  <c:v>201.14285714285714</c:v>
                </c:pt>
                <c:pt idx="239">
                  <c:v>203.71428571428572</c:v>
                </c:pt>
                <c:pt idx="240">
                  <c:v>205.57142857142858</c:v>
                </c:pt>
                <c:pt idx="241">
                  <c:v>207.28571428571428</c:v>
                </c:pt>
                <c:pt idx="242">
                  <c:v>209.28571428571428</c:v>
                </c:pt>
                <c:pt idx="243">
                  <c:v>206.42857142857142</c:v>
                </c:pt>
                <c:pt idx="244">
                  <c:v>207</c:v>
                </c:pt>
                <c:pt idx="245">
                  <c:v>203</c:v>
                </c:pt>
                <c:pt idx="246">
                  <c:v>204.85714285714286</c:v>
                </c:pt>
                <c:pt idx="247">
                  <c:v>207</c:v>
                </c:pt>
                <c:pt idx="248">
                  <c:v>206.14285714285714</c:v>
                </c:pt>
                <c:pt idx="249">
                  <c:v>205.71428571428572</c:v>
                </c:pt>
                <c:pt idx="250">
                  <c:v>207.57142857142858</c:v>
                </c:pt>
                <c:pt idx="251">
                  <c:v>206</c:v>
                </c:pt>
                <c:pt idx="252">
                  <c:v>208</c:v>
                </c:pt>
                <c:pt idx="253">
                  <c:v>206.85714285714286</c:v>
                </c:pt>
                <c:pt idx="254">
                  <c:v>200.71428571428572</c:v>
                </c:pt>
                <c:pt idx="255">
                  <c:v>197</c:v>
                </c:pt>
                <c:pt idx="256">
                  <c:v>195</c:v>
                </c:pt>
                <c:pt idx="257">
                  <c:v>190.85714285714286</c:v>
                </c:pt>
                <c:pt idx="258">
                  <c:v>196.28571428571428</c:v>
                </c:pt>
                <c:pt idx="259">
                  <c:v>197.14285714285714</c:v>
                </c:pt>
                <c:pt idx="260">
                  <c:v>200</c:v>
                </c:pt>
                <c:pt idx="261">
                  <c:v>204.57142857142858</c:v>
                </c:pt>
                <c:pt idx="262">
                  <c:v>207.85714285714286</c:v>
                </c:pt>
                <c:pt idx="263">
                  <c:v>210.42857142857142</c:v>
                </c:pt>
                <c:pt idx="264">
                  <c:v>214.14285714285714</c:v>
                </c:pt>
                <c:pt idx="265">
                  <c:v>212</c:v>
                </c:pt>
                <c:pt idx="266">
                  <c:v>213.42857142857142</c:v>
                </c:pt>
                <c:pt idx="267">
                  <c:v>210</c:v>
                </c:pt>
                <c:pt idx="268">
                  <c:v>208.71428571428572</c:v>
                </c:pt>
                <c:pt idx="269">
                  <c:v>211.28571428571428</c:v>
                </c:pt>
                <c:pt idx="270">
                  <c:v>212.85714285714286</c:v>
                </c:pt>
                <c:pt idx="271">
                  <c:v>210.14285714285714</c:v>
                </c:pt>
                <c:pt idx="272">
                  <c:v>207.85714285714286</c:v>
                </c:pt>
                <c:pt idx="273">
                  <c:v>207.71428571428572</c:v>
                </c:pt>
                <c:pt idx="274">
                  <c:v>211.85714285714286</c:v>
                </c:pt>
                <c:pt idx="275">
                  <c:v>210.42857142857142</c:v>
                </c:pt>
                <c:pt idx="276">
                  <c:v>208.85714285714286</c:v>
                </c:pt>
                <c:pt idx="277">
                  <c:v>205.28571428571428</c:v>
                </c:pt>
                <c:pt idx="278">
                  <c:v>209.85714285714286</c:v>
                </c:pt>
                <c:pt idx="279">
                  <c:v>210.42857142857142</c:v>
                </c:pt>
                <c:pt idx="280">
                  <c:v>210</c:v>
                </c:pt>
                <c:pt idx="281">
                  <c:v>207.42857142857142</c:v>
                </c:pt>
                <c:pt idx="282">
                  <c:v>207.71428571428572</c:v>
                </c:pt>
                <c:pt idx="283">
                  <c:v>205.71428571428572</c:v>
                </c:pt>
                <c:pt idx="284">
                  <c:v>211.42857142857142</c:v>
                </c:pt>
                <c:pt idx="285">
                  <c:v>213.71428571428572</c:v>
                </c:pt>
                <c:pt idx="286">
                  <c:v>218.28571428571428</c:v>
                </c:pt>
                <c:pt idx="287">
                  <c:v>217.28571428571428</c:v>
                </c:pt>
                <c:pt idx="288">
                  <c:v>218.28571428571428</c:v>
                </c:pt>
                <c:pt idx="289">
                  <c:v>222.28571428571428</c:v>
                </c:pt>
                <c:pt idx="290">
                  <c:v>226.28571428571428</c:v>
                </c:pt>
                <c:pt idx="291">
                  <c:v>222.57142857142858</c:v>
                </c:pt>
                <c:pt idx="292">
                  <c:v>221.85714285714286</c:v>
                </c:pt>
                <c:pt idx="293">
                  <c:v>223</c:v>
                </c:pt>
                <c:pt idx="294">
                  <c:v>232.57142857142858</c:v>
                </c:pt>
                <c:pt idx="295">
                  <c:v>239.42857142857142</c:v>
                </c:pt>
                <c:pt idx="296">
                  <c:v>247.42857142857142</c:v>
                </c:pt>
                <c:pt idx="297">
                  <c:v>255.28571428571428</c:v>
                </c:pt>
                <c:pt idx="298">
                  <c:v>265.42857142857144</c:v>
                </c:pt>
                <c:pt idx="299">
                  <c:v>270.28571428571428</c:v>
                </c:pt>
                <c:pt idx="300">
                  <c:v>274.42857142857144</c:v>
                </c:pt>
                <c:pt idx="301">
                  <c:v>278.28571428571428</c:v>
                </c:pt>
                <c:pt idx="302">
                  <c:v>284.28571428571428</c:v>
                </c:pt>
                <c:pt idx="303">
                  <c:v>288.28571428571428</c:v>
                </c:pt>
                <c:pt idx="304">
                  <c:v>288.28571428571428</c:v>
                </c:pt>
                <c:pt idx="305">
                  <c:v>287.14285714285717</c:v>
                </c:pt>
                <c:pt idx="306">
                  <c:v>293.14285714285717</c:v>
                </c:pt>
                <c:pt idx="307">
                  <c:v>304</c:v>
                </c:pt>
                <c:pt idx="308">
                  <c:v>306.14285714285717</c:v>
                </c:pt>
                <c:pt idx="309">
                  <c:v>309.14285714285717</c:v>
                </c:pt>
                <c:pt idx="310">
                  <c:v>312.57142857142856</c:v>
                </c:pt>
                <c:pt idx="311">
                  <c:v>321.28571428571428</c:v>
                </c:pt>
                <c:pt idx="312">
                  <c:v>333.42857142857144</c:v>
                </c:pt>
                <c:pt idx="313">
                  <c:v>343.42857142857144</c:v>
                </c:pt>
                <c:pt idx="314">
                  <c:v>346.71428571428572</c:v>
                </c:pt>
                <c:pt idx="315">
                  <c:v>356.14285714285717</c:v>
                </c:pt>
                <c:pt idx="316">
                  <c:v>364</c:v>
                </c:pt>
                <c:pt idx="317">
                  <c:v>366.42857142857144</c:v>
                </c:pt>
                <c:pt idx="318">
                  <c:v>373</c:v>
                </c:pt>
                <c:pt idx="319">
                  <c:v>376.14285714285717</c:v>
                </c:pt>
                <c:pt idx="320">
                  <c:v>383.85714285714283</c:v>
                </c:pt>
                <c:pt idx="321">
                  <c:v>387.85714285714283</c:v>
                </c:pt>
                <c:pt idx="322">
                  <c:v>395.85714285714283</c:v>
                </c:pt>
                <c:pt idx="323">
                  <c:v>401.28571428571428</c:v>
                </c:pt>
                <c:pt idx="324">
                  <c:v>413</c:v>
                </c:pt>
                <c:pt idx="325">
                  <c:v>415.14285714285717</c:v>
                </c:pt>
                <c:pt idx="326">
                  <c:v>420.85714285714283</c:v>
                </c:pt>
                <c:pt idx="327">
                  <c:v>423.57142857142856</c:v>
                </c:pt>
                <c:pt idx="328">
                  <c:v>434.71428571428572</c:v>
                </c:pt>
                <c:pt idx="329">
                  <c:v>437.42857142857144</c:v>
                </c:pt>
                <c:pt idx="330">
                  <c:v>429.42857142857144</c:v>
                </c:pt>
                <c:pt idx="331">
                  <c:v>423.42857142857144</c:v>
                </c:pt>
                <c:pt idx="332">
                  <c:v>426.57142857142856</c:v>
                </c:pt>
                <c:pt idx="333">
                  <c:v>425.28571428571428</c:v>
                </c:pt>
                <c:pt idx="334">
                  <c:v>418.57142857142856</c:v>
                </c:pt>
                <c:pt idx="335">
                  <c:v>416.28571428571428</c:v>
                </c:pt>
                <c:pt idx="336">
                  <c:v>418.57142857142856</c:v>
                </c:pt>
                <c:pt idx="337">
                  <c:v>427</c:v>
                </c:pt>
                <c:pt idx="338">
                  <c:v>431.42857142857144</c:v>
                </c:pt>
                <c:pt idx="339">
                  <c:v>430.57142857142856</c:v>
                </c:pt>
                <c:pt idx="340">
                  <c:v>434.71428571428572</c:v>
                </c:pt>
                <c:pt idx="341">
                  <c:v>432.28571428571428</c:v>
                </c:pt>
                <c:pt idx="342">
                  <c:v>427</c:v>
                </c:pt>
                <c:pt idx="343">
                  <c:v>418.42857142857144</c:v>
                </c:pt>
                <c:pt idx="344">
                  <c:v>417.14285714285717</c:v>
                </c:pt>
                <c:pt idx="345">
                  <c:v>409</c:v>
                </c:pt>
                <c:pt idx="346">
                  <c:v>407.71428571428572</c:v>
                </c:pt>
                <c:pt idx="347">
                  <c:v>401.14285714285717</c:v>
                </c:pt>
                <c:pt idx="348">
                  <c:v>399.71428571428572</c:v>
                </c:pt>
                <c:pt idx="349">
                  <c:v>392.14285714285717</c:v>
                </c:pt>
                <c:pt idx="350">
                  <c:v>385.42857142857144</c:v>
                </c:pt>
                <c:pt idx="351">
                  <c:v>374</c:v>
                </c:pt>
                <c:pt idx="352">
                  <c:v>371.28571428571428</c:v>
                </c:pt>
                <c:pt idx="353">
                  <c:v>363.85714285714283</c:v>
                </c:pt>
                <c:pt idx="354">
                  <c:v>350.85714285714283</c:v>
                </c:pt>
                <c:pt idx="355">
                  <c:v>351.42857142857144</c:v>
                </c:pt>
                <c:pt idx="356">
                  <c:v>347.14285714285717</c:v>
                </c:pt>
                <c:pt idx="357">
                  <c:v>341.42857142857144</c:v>
                </c:pt>
                <c:pt idx="358">
                  <c:v>342.85714285714283</c:v>
                </c:pt>
                <c:pt idx="359">
                  <c:v>336.85714285714283</c:v>
                </c:pt>
                <c:pt idx="360">
                  <c:v>330.42857142857144</c:v>
                </c:pt>
                <c:pt idx="361">
                  <c:v>331.85714285714283</c:v>
                </c:pt>
                <c:pt idx="362">
                  <c:v>319.42857142857144</c:v>
                </c:pt>
                <c:pt idx="363">
                  <c:v>311.85714285714283</c:v>
                </c:pt>
                <c:pt idx="364">
                  <c:v>308.28571428571428</c:v>
                </c:pt>
                <c:pt idx="365">
                  <c:v>300.42857142857144</c:v>
                </c:pt>
                <c:pt idx="366">
                  <c:v>296.57142857142856</c:v>
                </c:pt>
                <c:pt idx="367">
                  <c:v>288.57142857142856</c:v>
                </c:pt>
                <c:pt idx="368">
                  <c:v>281.28571428571428</c:v>
                </c:pt>
                <c:pt idx="369">
                  <c:v>277.85714285714283</c:v>
                </c:pt>
                <c:pt idx="370">
                  <c:v>276.71428571428572</c:v>
                </c:pt>
                <c:pt idx="371">
                  <c:v>273</c:v>
                </c:pt>
                <c:pt idx="372">
                  <c:v>270</c:v>
                </c:pt>
                <c:pt idx="373">
                  <c:v>269.28571428571428</c:v>
                </c:pt>
                <c:pt idx="374">
                  <c:v>268</c:v>
                </c:pt>
                <c:pt idx="375">
                  <c:v>269.14285714285717</c:v>
                </c:pt>
                <c:pt idx="376">
                  <c:v>266.85714285714283</c:v>
                </c:pt>
                <c:pt idx="377">
                  <c:v>261.71428571428572</c:v>
                </c:pt>
                <c:pt idx="378">
                  <c:v>258.71428571428572</c:v>
                </c:pt>
                <c:pt idx="379">
                  <c:v>255.14285714285714</c:v>
                </c:pt>
                <c:pt idx="380">
                  <c:v>250.57142857142858</c:v>
                </c:pt>
                <c:pt idx="381">
                  <c:v>251</c:v>
                </c:pt>
                <c:pt idx="382">
                  <c:v>246.71428571428572</c:v>
                </c:pt>
                <c:pt idx="383">
                  <c:v>247.28571428571428</c:v>
                </c:pt>
                <c:pt idx="384">
                  <c:v>248.85714285714286</c:v>
                </c:pt>
                <c:pt idx="385">
                  <c:v>250.28571428571428</c:v>
                </c:pt>
                <c:pt idx="386">
                  <c:v>248.14285714285714</c:v>
                </c:pt>
                <c:pt idx="387">
                  <c:v>246.57142857142858</c:v>
                </c:pt>
                <c:pt idx="388">
                  <c:v>243.57142857142858</c:v>
                </c:pt>
                <c:pt idx="389">
                  <c:v>240.85714285714286</c:v>
                </c:pt>
                <c:pt idx="390">
                  <c:v>241.28571428571428</c:v>
                </c:pt>
                <c:pt idx="391">
                  <c:v>241</c:v>
                </c:pt>
                <c:pt idx="392">
                  <c:v>233.85714285714286</c:v>
                </c:pt>
                <c:pt idx="393">
                  <c:v>237</c:v>
                </c:pt>
                <c:pt idx="394">
                  <c:v>238.28571428571428</c:v>
                </c:pt>
                <c:pt idx="395">
                  <c:v>234.85714285714286</c:v>
                </c:pt>
                <c:pt idx="396">
                  <c:v>233.85714285714286</c:v>
                </c:pt>
                <c:pt idx="397">
                  <c:v>228.85714285714286</c:v>
                </c:pt>
                <c:pt idx="398">
                  <c:v>225.85714285714286</c:v>
                </c:pt>
                <c:pt idx="399">
                  <c:v>229</c:v>
                </c:pt>
                <c:pt idx="400">
                  <c:v>224.14285714285714</c:v>
                </c:pt>
                <c:pt idx="401">
                  <c:v>221.57142857142858</c:v>
                </c:pt>
                <c:pt idx="402">
                  <c:v>222.28571428571428</c:v>
                </c:pt>
                <c:pt idx="403">
                  <c:v>226.28571428571428</c:v>
                </c:pt>
                <c:pt idx="404">
                  <c:v>225</c:v>
                </c:pt>
                <c:pt idx="405">
                  <c:v>222.71428571428572</c:v>
                </c:pt>
                <c:pt idx="406">
                  <c:v>221.85714285714286</c:v>
                </c:pt>
                <c:pt idx="407">
                  <c:v>219</c:v>
                </c:pt>
                <c:pt idx="408">
                  <c:v>214.85714285714286</c:v>
                </c:pt>
                <c:pt idx="409">
                  <c:v>214.85714285714286</c:v>
                </c:pt>
                <c:pt idx="410">
                  <c:v>212.85714285714286</c:v>
                </c:pt>
                <c:pt idx="411">
                  <c:v>212</c:v>
                </c:pt>
                <c:pt idx="412">
                  <c:v>211.14285714285714</c:v>
                </c:pt>
                <c:pt idx="413">
                  <c:v>211.14285714285714</c:v>
                </c:pt>
                <c:pt idx="414">
                  <c:v>217.28571428571428</c:v>
                </c:pt>
                <c:pt idx="415">
                  <c:v>219.85714285714286</c:v>
                </c:pt>
                <c:pt idx="416">
                  <c:v>225.28571428571428</c:v>
                </c:pt>
                <c:pt idx="417">
                  <c:v>225.71428571428572</c:v>
                </c:pt>
                <c:pt idx="418">
                  <c:v>229.14285714285714</c:v>
                </c:pt>
                <c:pt idx="419">
                  <c:v>235.57142857142858</c:v>
                </c:pt>
                <c:pt idx="420">
                  <c:v>236.57142857142858</c:v>
                </c:pt>
                <c:pt idx="421">
                  <c:v>233.42857142857142</c:v>
                </c:pt>
                <c:pt idx="422">
                  <c:v>235</c:v>
                </c:pt>
                <c:pt idx="423">
                  <c:v>230.85714285714286</c:v>
                </c:pt>
                <c:pt idx="424">
                  <c:v>230.14285714285714</c:v>
                </c:pt>
                <c:pt idx="425">
                  <c:v>227.28571428571428</c:v>
                </c:pt>
                <c:pt idx="426">
                  <c:v>225.71428571428572</c:v>
                </c:pt>
                <c:pt idx="427">
                  <c:v>222</c:v>
                </c:pt>
                <c:pt idx="428">
                  <c:v>222.14285714285714</c:v>
                </c:pt>
                <c:pt idx="429">
                  <c:v>223.14285714285714</c:v>
                </c:pt>
                <c:pt idx="430">
                  <c:v>223</c:v>
                </c:pt>
                <c:pt idx="431">
                  <c:v>220.14285714285714</c:v>
                </c:pt>
                <c:pt idx="432">
                  <c:v>225.57142857142858</c:v>
                </c:pt>
                <c:pt idx="433">
                  <c:v>224.85714285714286</c:v>
                </c:pt>
                <c:pt idx="434">
                  <c:v>225.85714285714286</c:v>
                </c:pt>
                <c:pt idx="435">
                  <c:v>233.71428571428572</c:v>
                </c:pt>
                <c:pt idx="436">
                  <c:v>238.42857142857142</c:v>
                </c:pt>
                <c:pt idx="437">
                  <c:v>239.57142857142858</c:v>
                </c:pt>
                <c:pt idx="438">
                  <c:v>247</c:v>
                </c:pt>
                <c:pt idx="439">
                  <c:v>242.14285714285714</c:v>
                </c:pt>
                <c:pt idx="440">
                  <c:v>246.71428571428572</c:v>
                </c:pt>
                <c:pt idx="441">
                  <c:v>250.14285714285714</c:v>
                </c:pt>
                <c:pt idx="442">
                  <c:v>249.14285714285714</c:v>
                </c:pt>
                <c:pt idx="443">
                  <c:v>247.14285714285714</c:v>
                </c:pt>
                <c:pt idx="444">
                  <c:v>251.71428571428572</c:v>
                </c:pt>
                <c:pt idx="445">
                  <c:v>254.71428571428572</c:v>
                </c:pt>
                <c:pt idx="446">
                  <c:v>261.28571428571428</c:v>
                </c:pt>
                <c:pt idx="447">
                  <c:v>257.42857142857144</c:v>
                </c:pt>
                <c:pt idx="448">
                  <c:v>263.71428571428572</c:v>
                </c:pt>
                <c:pt idx="449">
                  <c:v>261.42857142857144</c:v>
                </c:pt>
                <c:pt idx="450">
                  <c:v>264.57142857142856</c:v>
                </c:pt>
                <c:pt idx="451">
                  <c:v>266.71428571428572</c:v>
                </c:pt>
                <c:pt idx="452">
                  <c:v>272.28571428571428</c:v>
                </c:pt>
                <c:pt idx="453">
                  <c:v>274.42857142857144</c:v>
                </c:pt>
                <c:pt idx="454">
                  <c:v>280.57142857142856</c:v>
                </c:pt>
                <c:pt idx="455">
                  <c:v>280.42857142857144</c:v>
                </c:pt>
                <c:pt idx="456">
                  <c:v>290.14285714285717</c:v>
                </c:pt>
                <c:pt idx="457">
                  <c:v>293.42857142857144</c:v>
                </c:pt>
                <c:pt idx="458">
                  <c:v>298.28571428571428</c:v>
                </c:pt>
                <c:pt idx="459">
                  <c:v>290.14285714285717</c:v>
                </c:pt>
                <c:pt idx="460">
                  <c:v>296</c:v>
                </c:pt>
                <c:pt idx="461">
                  <c:v>303</c:v>
                </c:pt>
                <c:pt idx="462">
                  <c:v>303.85714285714283</c:v>
                </c:pt>
                <c:pt idx="463">
                  <c:v>300.57142857142856</c:v>
                </c:pt>
                <c:pt idx="464">
                  <c:v>299</c:v>
                </c:pt>
                <c:pt idx="465">
                  <c:v>309.71428571428572</c:v>
                </c:pt>
                <c:pt idx="466">
                  <c:v>318.85714285714283</c:v>
                </c:pt>
                <c:pt idx="467">
                  <c:v>321.28571428571428</c:v>
                </c:pt>
                <c:pt idx="468">
                  <c:v>327.14285714285717</c:v>
                </c:pt>
                <c:pt idx="469">
                  <c:v>333.85714285714283</c:v>
                </c:pt>
                <c:pt idx="470">
                  <c:v>337.28571428571428</c:v>
                </c:pt>
                <c:pt idx="471">
                  <c:v>345.71428571428572</c:v>
                </c:pt>
                <c:pt idx="472">
                  <c:v>344.14285714285717</c:v>
                </c:pt>
                <c:pt idx="473">
                  <c:v>354.85714285714283</c:v>
                </c:pt>
                <c:pt idx="474">
                  <c:v>362.85714285714283</c:v>
                </c:pt>
                <c:pt idx="475">
                  <c:v>363.14285714285717</c:v>
                </c:pt>
                <c:pt idx="476">
                  <c:v>369</c:v>
                </c:pt>
                <c:pt idx="477">
                  <c:v>373.57142857142856</c:v>
                </c:pt>
                <c:pt idx="478">
                  <c:v>378</c:v>
                </c:pt>
                <c:pt idx="479">
                  <c:v>371.14285714285717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A8C6-457E-8857-16452398FD71}"/>
            </c:ext>
          </c:extLst>
        </c:ser>
        <c:ser>
          <c:idx val="10"/>
          <c:order val="10"/>
          <c:tx>
            <c:strRef>
              <c:f>Istanbul!$L$1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Istanbul!$A$2:$A$481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Istanbul!$L$2:$L$481</c:f>
              <c:numCache>
                <c:formatCode>General</c:formatCode>
                <c:ptCount val="480"/>
                <c:pt idx="6">
                  <c:v>252.38095238095238</c:v>
                </c:pt>
                <c:pt idx="7">
                  <c:v>252.76190476190479</c:v>
                </c:pt>
                <c:pt idx="8">
                  <c:v>254.23809523809524</c:v>
                </c:pt>
                <c:pt idx="9">
                  <c:v>258</c:v>
                </c:pt>
                <c:pt idx="10">
                  <c:v>259.8095238095238</c:v>
                </c:pt>
                <c:pt idx="11">
                  <c:v>260.19047619047615</c:v>
                </c:pt>
                <c:pt idx="12">
                  <c:v>257.66666666666663</c:v>
                </c:pt>
                <c:pt idx="13">
                  <c:v>257.23809523809524</c:v>
                </c:pt>
                <c:pt idx="14">
                  <c:v>256.09523809523807</c:v>
                </c:pt>
                <c:pt idx="15">
                  <c:v>255.42857142857142</c:v>
                </c:pt>
                <c:pt idx="16">
                  <c:v>255.95238095238093</c:v>
                </c:pt>
                <c:pt idx="17">
                  <c:v>255.66666666666666</c:v>
                </c:pt>
                <c:pt idx="18">
                  <c:v>256.90476190476187</c:v>
                </c:pt>
                <c:pt idx="19">
                  <c:v>258.1904761904762</c:v>
                </c:pt>
                <c:pt idx="20">
                  <c:v>258.52380952380952</c:v>
                </c:pt>
                <c:pt idx="21">
                  <c:v>259.28571428571428</c:v>
                </c:pt>
                <c:pt idx="22">
                  <c:v>257.95238095238091</c:v>
                </c:pt>
                <c:pt idx="23">
                  <c:v>256.47619047619048</c:v>
                </c:pt>
                <c:pt idx="24">
                  <c:v>256.38095238095241</c:v>
                </c:pt>
                <c:pt idx="25">
                  <c:v>256.04761904761909</c:v>
                </c:pt>
                <c:pt idx="26">
                  <c:v>257.14285714285717</c:v>
                </c:pt>
                <c:pt idx="27">
                  <c:v>256.52380952380952</c:v>
                </c:pt>
                <c:pt idx="28">
                  <c:v>256</c:v>
                </c:pt>
                <c:pt idx="29">
                  <c:v>252.42857142857142</c:v>
                </c:pt>
                <c:pt idx="30">
                  <c:v>250.47619047619045</c:v>
                </c:pt>
                <c:pt idx="31">
                  <c:v>247.09523809523807</c:v>
                </c:pt>
                <c:pt idx="32">
                  <c:v>243.95238095238096</c:v>
                </c:pt>
                <c:pt idx="33">
                  <c:v>240.85714285714286</c:v>
                </c:pt>
                <c:pt idx="34">
                  <c:v>241.52380952380955</c:v>
                </c:pt>
                <c:pt idx="35">
                  <c:v>239.14285714285717</c:v>
                </c:pt>
                <c:pt idx="36">
                  <c:v>238.1904761904762</c:v>
                </c:pt>
                <c:pt idx="37">
                  <c:v>239.09523809523807</c:v>
                </c:pt>
                <c:pt idx="38">
                  <c:v>238.47619047619045</c:v>
                </c:pt>
                <c:pt idx="39">
                  <c:v>237.76190476190476</c:v>
                </c:pt>
                <c:pt idx="40">
                  <c:v>236.04761904761904</c:v>
                </c:pt>
                <c:pt idx="41">
                  <c:v>229.8095238095238</c:v>
                </c:pt>
                <c:pt idx="42">
                  <c:v>226.04761904761904</c:v>
                </c:pt>
                <c:pt idx="43">
                  <c:v>226.95238095238096</c:v>
                </c:pt>
                <c:pt idx="44">
                  <c:v>221.76190476190479</c:v>
                </c:pt>
                <c:pt idx="45">
                  <c:v>219.76190476190479</c:v>
                </c:pt>
                <c:pt idx="46">
                  <c:v>218.23809523809527</c:v>
                </c:pt>
                <c:pt idx="47">
                  <c:v>216.47619047619051</c:v>
                </c:pt>
                <c:pt idx="48">
                  <c:v>216.38095238095235</c:v>
                </c:pt>
                <c:pt idx="49">
                  <c:v>219.61904761904762</c:v>
                </c:pt>
                <c:pt idx="50">
                  <c:v>219.23809523809521</c:v>
                </c:pt>
                <c:pt idx="51">
                  <c:v>219.66666666666666</c:v>
                </c:pt>
                <c:pt idx="52">
                  <c:v>222.04761904761904</c:v>
                </c:pt>
                <c:pt idx="53">
                  <c:v>219.23809523809524</c:v>
                </c:pt>
                <c:pt idx="54">
                  <c:v>221</c:v>
                </c:pt>
                <c:pt idx="55">
                  <c:v>221.76190476190479</c:v>
                </c:pt>
                <c:pt idx="56">
                  <c:v>220.80952380952382</c:v>
                </c:pt>
                <c:pt idx="57">
                  <c:v>219.80952380952382</c:v>
                </c:pt>
                <c:pt idx="58">
                  <c:v>220.47619047619051</c:v>
                </c:pt>
                <c:pt idx="59">
                  <c:v>218.00000000000003</c:v>
                </c:pt>
                <c:pt idx="60">
                  <c:v>222.95238095238096</c:v>
                </c:pt>
                <c:pt idx="61">
                  <c:v>221</c:v>
                </c:pt>
                <c:pt idx="62">
                  <c:v>221.90476190476193</c:v>
                </c:pt>
                <c:pt idx="63">
                  <c:v>218.95238095238096</c:v>
                </c:pt>
                <c:pt idx="64">
                  <c:v>219.76190476190479</c:v>
                </c:pt>
                <c:pt idx="65">
                  <c:v>217.80952380952382</c:v>
                </c:pt>
                <c:pt idx="66">
                  <c:v>217.76190476190476</c:v>
                </c:pt>
                <c:pt idx="67">
                  <c:v>214.71428571428572</c:v>
                </c:pt>
                <c:pt idx="68">
                  <c:v>214.95238095238093</c:v>
                </c:pt>
                <c:pt idx="69">
                  <c:v>213.09523809523807</c:v>
                </c:pt>
                <c:pt idx="70">
                  <c:v>214.52380952380955</c:v>
                </c:pt>
                <c:pt idx="71">
                  <c:v>211.14285714285717</c:v>
                </c:pt>
                <c:pt idx="72">
                  <c:v>211.42857142857142</c:v>
                </c:pt>
                <c:pt idx="73">
                  <c:v>208.85714285714289</c:v>
                </c:pt>
                <c:pt idx="74">
                  <c:v>207.1904761904762</c:v>
                </c:pt>
                <c:pt idx="75">
                  <c:v>208.28571428571428</c:v>
                </c:pt>
                <c:pt idx="76">
                  <c:v>208.28571428571428</c:v>
                </c:pt>
                <c:pt idx="77">
                  <c:v>209</c:v>
                </c:pt>
                <c:pt idx="78">
                  <c:v>211.33333333333331</c:v>
                </c:pt>
                <c:pt idx="79">
                  <c:v>211.9047619047619</c:v>
                </c:pt>
                <c:pt idx="80">
                  <c:v>214.28571428571425</c:v>
                </c:pt>
                <c:pt idx="81">
                  <c:v>212.8095238095238</c:v>
                </c:pt>
                <c:pt idx="82">
                  <c:v>212.04761904761904</c:v>
                </c:pt>
                <c:pt idx="83">
                  <c:v>211.28571428571431</c:v>
                </c:pt>
                <c:pt idx="84">
                  <c:v>210.90476190476193</c:v>
                </c:pt>
                <c:pt idx="85">
                  <c:v>210.14285714285714</c:v>
                </c:pt>
                <c:pt idx="86">
                  <c:v>208.76190476190476</c:v>
                </c:pt>
                <c:pt idx="87">
                  <c:v>209.33333333333329</c:v>
                </c:pt>
                <c:pt idx="88">
                  <c:v>210.28571428571425</c:v>
                </c:pt>
                <c:pt idx="89">
                  <c:v>206.23809523809521</c:v>
                </c:pt>
                <c:pt idx="90">
                  <c:v>205.47619047619045</c:v>
                </c:pt>
                <c:pt idx="91">
                  <c:v>207.28571428571428</c:v>
                </c:pt>
                <c:pt idx="92">
                  <c:v>206.66666666666671</c:v>
                </c:pt>
                <c:pt idx="93">
                  <c:v>206.80952380952382</c:v>
                </c:pt>
                <c:pt idx="94">
                  <c:v>203.33333333333331</c:v>
                </c:pt>
                <c:pt idx="95">
                  <c:v>203.52380952380949</c:v>
                </c:pt>
                <c:pt idx="96">
                  <c:v>204.85714285714286</c:v>
                </c:pt>
                <c:pt idx="97">
                  <c:v>206.1904761904762</c:v>
                </c:pt>
                <c:pt idx="98">
                  <c:v>204.71428571428572</c:v>
                </c:pt>
                <c:pt idx="99">
                  <c:v>206.28571428571428</c:v>
                </c:pt>
                <c:pt idx="100">
                  <c:v>204.76190476190479</c:v>
                </c:pt>
                <c:pt idx="101">
                  <c:v>207.00000000000003</c:v>
                </c:pt>
                <c:pt idx="102">
                  <c:v>207.0952380952381</c:v>
                </c:pt>
                <c:pt idx="103">
                  <c:v>208.85714285714286</c:v>
                </c:pt>
                <c:pt idx="104">
                  <c:v>206.9047619047619</c:v>
                </c:pt>
                <c:pt idx="105">
                  <c:v>204.33333333333331</c:v>
                </c:pt>
                <c:pt idx="106">
                  <c:v>205.33333333333331</c:v>
                </c:pt>
                <c:pt idx="107">
                  <c:v>204.52380952380955</c:v>
                </c:pt>
                <c:pt idx="108">
                  <c:v>202.47619047619045</c:v>
                </c:pt>
                <c:pt idx="109">
                  <c:v>201.57142857142858</c:v>
                </c:pt>
                <c:pt idx="110">
                  <c:v>200.23809523809524</c:v>
                </c:pt>
                <c:pt idx="111">
                  <c:v>201.57142857142858</c:v>
                </c:pt>
                <c:pt idx="112">
                  <c:v>201.66666666666666</c:v>
                </c:pt>
                <c:pt idx="113">
                  <c:v>198.33333333333331</c:v>
                </c:pt>
                <c:pt idx="114">
                  <c:v>202.38095238095235</c:v>
                </c:pt>
                <c:pt idx="115">
                  <c:v>202.38095238095235</c:v>
                </c:pt>
                <c:pt idx="116">
                  <c:v>205.14285714285714</c:v>
                </c:pt>
                <c:pt idx="117">
                  <c:v>204.66666666666669</c:v>
                </c:pt>
                <c:pt idx="118">
                  <c:v>204.57142857142858</c:v>
                </c:pt>
                <c:pt idx="119">
                  <c:v>206.28571428571428</c:v>
                </c:pt>
                <c:pt idx="120">
                  <c:v>206.0952380952381</c:v>
                </c:pt>
                <c:pt idx="121">
                  <c:v>203.1904761904762</c:v>
                </c:pt>
                <c:pt idx="122">
                  <c:v>203.33333333333331</c:v>
                </c:pt>
                <c:pt idx="123">
                  <c:v>201.28571428571428</c:v>
                </c:pt>
                <c:pt idx="124">
                  <c:v>199.71428571428572</c:v>
                </c:pt>
                <c:pt idx="125">
                  <c:v>201.19047619047618</c:v>
                </c:pt>
                <c:pt idx="126">
                  <c:v>201.28571428571431</c:v>
                </c:pt>
                <c:pt idx="127">
                  <c:v>198.76190476190476</c:v>
                </c:pt>
                <c:pt idx="128">
                  <c:v>200.23809523809521</c:v>
                </c:pt>
                <c:pt idx="129">
                  <c:v>199.9047619047619</c:v>
                </c:pt>
                <c:pt idx="130">
                  <c:v>197</c:v>
                </c:pt>
                <c:pt idx="131">
                  <c:v>200.66666666666669</c:v>
                </c:pt>
                <c:pt idx="132">
                  <c:v>198.28571428571428</c:v>
                </c:pt>
                <c:pt idx="133">
                  <c:v>196.85714285714289</c:v>
                </c:pt>
                <c:pt idx="134">
                  <c:v>199.0952380952381</c:v>
                </c:pt>
                <c:pt idx="135">
                  <c:v>198.76190476190479</c:v>
                </c:pt>
                <c:pt idx="136">
                  <c:v>198.52380952380955</c:v>
                </c:pt>
                <c:pt idx="137">
                  <c:v>199.33333333333331</c:v>
                </c:pt>
                <c:pt idx="138">
                  <c:v>196.00000000000003</c:v>
                </c:pt>
                <c:pt idx="139">
                  <c:v>195.85714285714286</c:v>
                </c:pt>
                <c:pt idx="140">
                  <c:v>197.23809523809521</c:v>
                </c:pt>
                <c:pt idx="141">
                  <c:v>198.0952380952381</c:v>
                </c:pt>
                <c:pt idx="142">
                  <c:v>197.95238095238096</c:v>
                </c:pt>
                <c:pt idx="143">
                  <c:v>198.1904761904762</c:v>
                </c:pt>
                <c:pt idx="144">
                  <c:v>199.04761904761907</c:v>
                </c:pt>
                <c:pt idx="145">
                  <c:v>200.57142857142858</c:v>
                </c:pt>
                <c:pt idx="146">
                  <c:v>199.76190476190479</c:v>
                </c:pt>
                <c:pt idx="147">
                  <c:v>197.14285714285714</c:v>
                </c:pt>
                <c:pt idx="148">
                  <c:v>197.76190476190476</c:v>
                </c:pt>
                <c:pt idx="149">
                  <c:v>195.8095238095238</c:v>
                </c:pt>
                <c:pt idx="150">
                  <c:v>194.1904761904762</c:v>
                </c:pt>
                <c:pt idx="151">
                  <c:v>194.42857142857147</c:v>
                </c:pt>
                <c:pt idx="152">
                  <c:v>194.33333333333334</c:v>
                </c:pt>
                <c:pt idx="153">
                  <c:v>191.71428571428572</c:v>
                </c:pt>
                <c:pt idx="154">
                  <c:v>191.85714285714286</c:v>
                </c:pt>
                <c:pt idx="155">
                  <c:v>190.95238095238093</c:v>
                </c:pt>
                <c:pt idx="156">
                  <c:v>190.85714285714289</c:v>
                </c:pt>
                <c:pt idx="157">
                  <c:v>190.57142857142858</c:v>
                </c:pt>
                <c:pt idx="158">
                  <c:v>191.38095238095235</c:v>
                </c:pt>
                <c:pt idx="159">
                  <c:v>190.19047619047618</c:v>
                </c:pt>
                <c:pt idx="160">
                  <c:v>194.71428571428572</c:v>
                </c:pt>
                <c:pt idx="161">
                  <c:v>193.71428571428572</c:v>
                </c:pt>
                <c:pt idx="162">
                  <c:v>190.28571428571428</c:v>
                </c:pt>
                <c:pt idx="163">
                  <c:v>189.14285714285717</c:v>
                </c:pt>
                <c:pt idx="164">
                  <c:v>193.04761904761907</c:v>
                </c:pt>
                <c:pt idx="165">
                  <c:v>188.9047619047619</c:v>
                </c:pt>
                <c:pt idx="166">
                  <c:v>190.19047619047618</c:v>
                </c:pt>
                <c:pt idx="167">
                  <c:v>189.33333333333331</c:v>
                </c:pt>
                <c:pt idx="168">
                  <c:v>191.47619047619051</c:v>
                </c:pt>
                <c:pt idx="169">
                  <c:v>192.85714285714289</c:v>
                </c:pt>
                <c:pt idx="170">
                  <c:v>194.71428571428575</c:v>
                </c:pt>
                <c:pt idx="171">
                  <c:v>190.23809523809524</c:v>
                </c:pt>
                <c:pt idx="172">
                  <c:v>192.04761904761904</c:v>
                </c:pt>
                <c:pt idx="173">
                  <c:v>192.80952380952382</c:v>
                </c:pt>
                <c:pt idx="174">
                  <c:v>192.76190476190476</c:v>
                </c:pt>
                <c:pt idx="175">
                  <c:v>192.09523809523807</c:v>
                </c:pt>
                <c:pt idx="176">
                  <c:v>192.61904761904756</c:v>
                </c:pt>
                <c:pt idx="177">
                  <c:v>191.42857142857139</c:v>
                </c:pt>
                <c:pt idx="178">
                  <c:v>193.33333333333331</c:v>
                </c:pt>
                <c:pt idx="179">
                  <c:v>195.71428571428575</c:v>
                </c:pt>
                <c:pt idx="180">
                  <c:v>194.00000000000003</c:v>
                </c:pt>
                <c:pt idx="181">
                  <c:v>194.38095238095235</c:v>
                </c:pt>
                <c:pt idx="182">
                  <c:v>196.23809523809521</c:v>
                </c:pt>
                <c:pt idx="183">
                  <c:v>200.8095238095238</c:v>
                </c:pt>
                <c:pt idx="184">
                  <c:v>204.23809523809521</c:v>
                </c:pt>
                <c:pt idx="185">
                  <c:v>203.14285714285714</c:v>
                </c:pt>
                <c:pt idx="186">
                  <c:v>202.04761904761904</c:v>
                </c:pt>
                <c:pt idx="187">
                  <c:v>202</c:v>
                </c:pt>
                <c:pt idx="188">
                  <c:v>201.14285714285714</c:v>
                </c:pt>
                <c:pt idx="189">
                  <c:v>198</c:v>
                </c:pt>
                <c:pt idx="190">
                  <c:v>195.28571428571428</c:v>
                </c:pt>
                <c:pt idx="191">
                  <c:v>191.33333333333334</c:v>
                </c:pt>
                <c:pt idx="192">
                  <c:v>191.47619047619051</c:v>
                </c:pt>
                <c:pt idx="193">
                  <c:v>191.28571428571428</c:v>
                </c:pt>
                <c:pt idx="194">
                  <c:v>191.90476190476193</c:v>
                </c:pt>
                <c:pt idx="195">
                  <c:v>191.19047619047618</c:v>
                </c:pt>
                <c:pt idx="196">
                  <c:v>191.66666666666669</c:v>
                </c:pt>
                <c:pt idx="197">
                  <c:v>188.28571428571428</c:v>
                </c:pt>
                <c:pt idx="198">
                  <c:v>189.61904761904762</c:v>
                </c:pt>
                <c:pt idx="199">
                  <c:v>189.42857142857142</c:v>
                </c:pt>
                <c:pt idx="200">
                  <c:v>190</c:v>
                </c:pt>
                <c:pt idx="201">
                  <c:v>187.33333333333331</c:v>
                </c:pt>
                <c:pt idx="202">
                  <c:v>187.14285714285714</c:v>
                </c:pt>
                <c:pt idx="203">
                  <c:v>188.23809523809521</c:v>
                </c:pt>
                <c:pt idx="204">
                  <c:v>188.33333333333331</c:v>
                </c:pt>
                <c:pt idx="205">
                  <c:v>186.9047619047619</c:v>
                </c:pt>
                <c:pt idx="206">
                  <c:v>188.61904761904765</c:v>
                </c:pt>
                <c:pt idx="207">
                  <c:v>185.71428571428572</c:v>
                </c:pt>
                <c:pt idx="208">
                  <c:v>186.61904761904762</c:v>
                </c:pt>
                <c:pt idx="209">
                  <c:v>188.23809523809524</c:v>
                </c:pt>
                <c:pt idx="210">
                  <c:v>187.38095238095238</c:v>
                </c:pt>
                <c:pt idx="211">
                  <c:v>188.52380952380955</c:v>
                </c:pt>
                <c:pt idx="212">
                  <c:v>188.71428571428572</c:v>
                </c:pt>
                <c:pt idx="213">
                  <c:v>189.47619047619045</c:v>
                </c:pt>
                <c:pt idx="214">
                  <c:v>190.52380952380955</c:v>
                </c:pt>
                <c:pt idx="215">
                  <c:v>191.57142857142861</c:v>
                </c:pt>
                <c:pt idx="216">
                  <c:v>190.38095238095238</c:v>
                </c:pt>
                <c:pt idx="217">
                  <c:v>186.95238095238093</c:v>
                </c:pt>
                <c:pt idx="218">
                  <c:v>187.9047619047619</c:v>
                </c:pt>
                <c:pt idx="219">
                  <c:v>188.28571428571428</c:v>
                </c:pt>
                <c:pt idx="220">
                  <c:v>187.19047619047618</c:v>
                </c:pt>
                <c:pt idx="221">
                  <c:v>188.38095238095238</c:v>
                </c:pt>
                <c:pt idx="222">
                  <c:v>187.28571428571428</c:v>
                </c:pt>
                <c:pt idx="223">
                  <c:v>187.42857142857142</c:v>
                </c:pt>
                <c:pt idx="224">
                  <c:v>191.47619047619045</c:v>
                </c:pt>
                <c:pt idx="225">
                  <c:v>189.23809523809521</c:v>
                </c:pt>
                <c:pt idx="226">
                  <c:v>188.99999999999997</c:v>
                </c:pt>
                <c:pt idx="227">
                  <c:v>188.61904761904762</c:v>
                </c:pt>
                <c:pt idx="228">
                  <c:v>187.28571428571431</c:v>
                </c:pt>
                <c:pt idx="229">
                  <c:v>188.66666666666669</c:v>
                </c:pt>
                <c:pt idx="230">
                  <c:v>188.38095238095238</c:v>
                </c:pt>
                <c:pt idx="231">
                  <c:v>184.71428571428572</c:v>
                </c:pt>
                <c:pt idx="232">
                  <c:v>186.71428571428569</c:v>
                </c:pt>
                <c:pt idx="233">
                  <c:v>187.9047619047619</c:v>
                </c:pt>
                <c:pt idx="234">
                  <c:v>184.85714285714286</c:v>
                </c:pt>
                <c:pt idx="235">
                  <c:v>184.47619047619045</c:v>
                </c:pt>
                <c:pt idx="236">
                  <c:v>185.61904761904762</c:v>
                </c:pt>
                <c:pt idx="237">
                  <c:v>184.14285714285714</c:v>
                </c:pt>
                <c:pt idx="238">
                  <c:v>185.85714285714286</c:v>
                </c:pt>
                <c:pt idx="239">
                  <c:v>186.09523809523807</c:v>
                </c:pt>
                <c:pt idx="240">
                  <c:v>186.42857142857142</c:v>
                </c:pt>
                <c:pt idx="241">
                  <c:v>188.09523809523807</c:v>
                </c:pt>
                <c:pt idx="242">
                  <c:v>187.09523809523807</c:v>
                </c:pt>
                <c:pt idx="243">
                  <c:v>183.04761904761904</c:v>
                </c:pt>
                <c:pt idx="244">
                  <c:v>183.14285714285714</c:v>
                </c:pt>
                <c:pt idx="245">
                  <c:v>183.95238095238096</c:v>
                </c:pt>
                <c:pt idx="246">
                  <c:v>183.33333333333334</c:v>
                </c:pt>
                <c:pt idx="247">
                  <c:v>182.00000000000003</c:v>
                </c:pt>
                <c:pt idx="248">
                  <c:v>182.23809523809524</c:v>
                </c:pt>
                <c:pt idx="249">
                  <c:v>183.38095238095235</c:v>
                </c:pt>
                <c:pt idx="250">
                  <c:v>186.09523809523807</c:v>
                </c:pt>
                <c:pt idx="251">
                  <c:v>187.66666666666666</c:v>
                </c:pt>
                <c:pt idx="252">
                  <c:v>188.33333333333331</c:v>
                </c:pt>
                <c:pt idx="253">
                  <c:v>187.61904761904765</c:v>
                </c:pt>
                <c:pt idx="254">
                  <c:v>189.1904761904762</c:v>
                </c:pt>
                <c:pt idx="255">
                  <c:v>190.61904761904765</c:v>
                </c:pt>
                <c:pt idx="256">
                  <c:v>189.52380952380949</c:v>
                </c:pt>
                <c:pt idx="257">
                  <c:v>187.42857142857142</c:v>
                </c:pt>
                <c:pt idx="258">
                  <c:v>186.38095238095238</c:v>
                </c:pt>
                <c:pt idx="259">
                  <c:v>185.42857142857142</c:v>
                </c:pt>
                <c:pt idx="260">
                  <c:v>185.42857142857142</c:v>
                </c:pt>
                <c:pt idx="261">
                  <c:v>184</c:v>
                </c:pt>
                <c:pt idx="262">
                  <c:v>184.57142857142858</c:v>
                </c:pt>
                <c:pt idx="263">
                  <c:v>183.47619047619045</c:v>
                </c:pt>
                <c:pt idx="264">
                  <c:v>185.61904761904762</c:v>
                </c:pt>
                <c:pt idx="265">
                  <c:v>185.04761904761904</c:v>
                </c:pt>
                <c:pt idx="266">
                  <c:v>185.61904761904762</c:v>
                </c:pt>
                <c:pt idx="267">
                  <c:v>186.42857142857139</c:v>
                </c:pt>
                <c:pt idx="268">
                  <c:v>187.09523809523807</c:v>
                </c:pt>
                <c:pt idx="269">
                  <c:v>186.61904761904762</c:v>
                </c:pt>
                <c:pt idx="270">
                  <c:v>188.47619047619051</c:v>
                </c:pt>
                <c:pt idx="271">
                  <c:v>188.04761904761907</c:v>
                </c:pt>
                <c:pt idx="272">
                  <c:v>191.04761904761904</c:v>
                </c:pt>
                <c:pt idx="273">
                  <c:v>193.47619047619045</c:v>
                </c:pt>
                <c:pt idx="274">
                  <c:v>190.28571428571428</c:v>
                </c:pt>
                <c:pt idx="275">
                  <c:v>190.85714285714283</c:v>
                </c:pt>
                <c:pt idx="276">
                  <c:v>190.95238095238093</c:v>
                </c:pt>
                <c:pt idx="277">
                  <c:v>191.47619047619045</c:v>
                </c:pt>
                <c:pt idx="278">
                  <c:v>191.71428571428572</c:v>
                </c:pt>
                <c:pt idx="279">
                  <c:v>191.42857142857142</c:v>
                </c:pt>
                <c:pt idx="280">
                  <c:v>191.33333333333334</c:v>
                </c:pt>
                <c:pt idx="281">
                  <c:v>192.0952380952381</c:v>
                </c:pt>
                <c:pt idx="282">
                  <c:v>192.09523809523807</c:v>
                </c:pt>
                <c:pt idx="283">
                  <c:v>192.90476190476193</c:v>
                </c:pt>
                <c:pt idx="284">
                  <c:v>193.9047619047619</c:v>
                </c:pt>
                <c:pt idx="285">
                  <c:v>191.66666666666669</c:v>
                </c:pt>
                <c:pt idx="286">
                  <c:v>191.47619047619051</c:v>
                </c:pt>
                <c:pt idx="287">
                  <c:v>190.1904761904762</c:v>
                </c:pt>
                <c:pt idx="288">
                  <c:v>193.14285714285714</c:v>
                </c:pt>
                <c:pt idx="289">
                  <c:v>194.66666666666666</c:v>
                </c:pt>
                <c:pt idx="290">
                  <c:v>194.14285714285711</c:v>
                </c:pt>
                <c:pt idx="291">
                  <c:v>193.76190476190476</c:v>
                </c:pt>
                <c:pt idx="292">
                  <c:v>196.61904761904765</c:v>
                </c:pt>
                <c:pt idx="293">
                  <c:v>199.23809523809524</c:v>
                </c:pt>
                <c:pt idx="294">
                  <c:v>198.95238095238093</c:v>
                </c:pt>
                <c:pt idx="295">
                  <c:v>199.28571428571425</c:v>
                </c:pt>
                <c:pt idx="296">
                  <c:v>197.95238095238096</c:v>
                </c:pt>
                <c:pt idx="297">
                  <c:v>198.14285714285714</c:v>
                </c:pt>
                <c:pt idx="298">
                  <c:v>199.57142857142858</c:v>
                </c:pt>
                <c:pt idx="299">
                  <c:v>200.61904761904762</c:v>
                </c:pt>
                <c:pt idx="300">
                  <c:v>198.19047619047618</c:v>
                </c:pt>
                <c:pt idx="301">
                  <c:v>198.09523809523807</c:v>
                </c:pt>
                <c:pt idx="302">
                  <c:v>199.8095238095238</c:v>
                </c:pt>
                <c:pt idx="303">
                  <c:v>200.28571428571428</c:v>
                </c:pt>
                <c:pt idx="304">
                  <c:v>202.61904761904765</c:v>
                </c:pt>
                <c:pt idx="305">
                  <c:v>203.90476190476193</c:v>
                </c:pt>
                <c:pt idx="306">
                  <c:v>206.04761904761907</c:v>
                </c:pt>
                <c:pt idx="307">
                  <c:v>208.14285714285717</c:v>
                </c:pt>
                <c:pt idx="308">
                  <c:v>210.80952380952382</c:v>
                </c:pt>
                <c:pt idx="309">
                  <c:v>209.47619047619045</c:v>
                </c:pt>
                <c:pt idx="310">
                  <c:v>211.61904761904762</c:v>
                </c:pt>
                <c:pt idx="311">
                  <c:v>208.19047619047618</c:v>
                </c:pt>
                <c:pt idx="312">
                  <c:v>207.76190476190476</c:v>
                </c:pt>
                <c:pt idx="313">
                  <c:v>207.04761904761904</c:v>
                </c:pt>
                <c:pt idx="314">
                  <c:v>205.85714285714286</c:v>
                </c:pt>
                <c:pt idx="315">
                  <c:v>203.38095238095235</c:v>
                </c:pt>
                <c:pt idx="316">
                  <c:v>203.52380952380955</c:v>
                </c:pt>
                <c:pt idx="317">
                  <c:v>201.57142857142853</c:v>
                </c:pt>
                <c:pt idx="318">
                  <c:v>206</c:v>
                </c:pt>
                <c:pt idx="319">
                  <c:v>206.33333333333334</c:v>
                </c:pt>
                <c:pt idx="320">
                  <c:v>203.57142857142861</c:v>
                </c:pt>
                <c:pt idx="321">
                  <c:v>203.52380952380955</c:v>
                </c:pt>
                <c:pt idx="322">
                  <c:v>207.23809523809524</c:v>
                </c:pt>
                <c:pt idx="323">
                  <c:v>207.66666666666669</c:v>
                </c:pt>
                <c:pt idx="324">
                  <c:v>206.85714285714286</c:v>
                </c:pt>
                <c:pt idx="325">
                  <c:v>203.61904761904762</c:v>
                </c:pt>
                <c:pt idx="326">
                  <c:v>205.66666666666666</c:v>
                </c:pt>
                <c:pt idx="327">
                  <c:v>207.09523809523807</c:v>
                </c:pt>
                <c:pt idx="328">
                  <c:v>208.95238095238096</c:v>
                </c:pt>
                <c:pt idx="329">
                  <c:v>206.95238095238096</c:v>
                </c:pt>
                <c:pt idx="330">
                  <c:v>209.23809523809524</c:v>
                </c:pt>
                <c:pt idx="331">
                  <c:v>213.04761904761904</c:v>
                </c:pt>
                <c:pt idx="332">
                  <c:v>215.66666666666666</c:v>
                </c:pt>
                <c:pt idx="333">
                  <c:v>215.76190476190476</c:v>
                </c:pt>
                <c:pt idx="334">
                  <c:v>216.66666666666669</c:v>
                </c:pt>
                <c:pt idx="335">
                  <c:v>215.85714285714283</c:v>
                </c:pt>
                <c:pt idx="336">
                  <c:v>216.85714285714286</c:v>
                </c:pt>
                <c:pt idx="337">
                  <c:v>214.9047619047619</c:v>
                </c:pt>
                <c:pt idx="338">
                  <c:v>212.19047619047618</c:v>
                </c:pt>
                <c:pt idx="339">
                  <c:v>209.95238095238093</c:v>
                </c:pt>
                <c:pt idx="340">
                  <c:v>207.85714285714286</c:v>
                </c:pt>
                <c:pt idx="341">
                  <c:v>208.14285714285714</c:v>
                </c:pt>
                <c:pt idx="342">
                  <c:v>207.28571428571428</c:v>
                </c:pt>
                <c:pt idx="343">
                  <c:v>208.09523809523807</c:v>
                </c:pt>
                <c:pt idx="344">
                  <c:v>208.47619047619045</c:v>
                </c:pt>
                <c:pt idx="345">
                  <c:v>209.80952380952382</c:v>
                </c:pt>
                <c:pt idx="346">
                  <c:v>210.23809523809524</c:v>
                </c:pt>
                <c:pt idx="347">
                  <c:v>210.66666666666669</c:v>
                </c:pt>
                <c:pt idx="348">
                  <c:v>212.66666666666669</c:v>
                </c:pt>
                <c:pt idx="349">
                  <c:v>214.38095238095235</c:v>
                </c:pt>
                <c:pt idx="350">
                  <c:v>212.71428571428572</c:v>
                </c:pt>
                <c:pt idx="351">
                  <c:v>214.61904761904762</c:v>
                </c:pt>
                <c:pt idx="352">
                  <c:v>217.52380952380955</c:v>
                </c:pt>
                <c:pt idx="353">
                  <c:v>220.61904761904765</c:v>
                </c:pt>
                <c:pt idx="354">
                  <c:v>223.38095238095244</c:v>
                </c:pt>
                <c:pt idx="355">
                  <c:v>223</c:v>
                </c:pt>
                <c:pt idx="356">
                  <c:v>223.95238095238093</c:v>
                </c:pt>
                <c:pt idx="357">
                  <c:v>224.76190476190476</c:v>
                </c:pt>
                <c:pt idx="358">
                  <c:v>225.71428571428569</c:v>
                </c:pt>
                <c:pt idx="359">
                  <c:v>225.57142857142858</c:v>
                </c:pt>
                <c:pt idx="360">
                  <c:v>226.33333333333334</c:v>
                </c:pt>
                <c:pt idx="361">
                  <c:v>226.52380952380955</c:v>
                </c:pt>
                <c:pt idx="362">
                  <c:v>227.14285714285717</c:v>
                </c:pt>
                <c:pt idx="363">
                  <c:v>227.23809523809527</c:v>
                </c:pt>
                <c:pt idx="364">
                  <c:v>230.33333333333334</c:v>
                </c:pt>
                <c:pt idx="365">
                  <c:v>230.42857142857142</c:v>
                </c:pt>
                <c:pt idx="366">
                  <c:v>229.80952380952382</c:v>
                </c:pt>
                <c:pt idx="367">
                  <c:v>230.57142857142858</c:v>
                </c:pt>
                <c:pt idx="368">
                  <c:v>232.85714285714283</c:v>
                </c:pt>
                <c:pt idx="369">
                  <c:v>235.52380952380949</c:v>
                </c:pt>
                <c:pt idx="370">
                  <c:v>239.99999999999997</c:v>
                </c:pt>
                <c:pt idx="371">
                  <c:v>240.61904761904762</c:v>
                </c:pt>
                <c:pt idx="372">
                  <c:v>243.0952380952381</c:v>
                </c:pt>
                <c:pt idx="373">
                  <c:v>246.23809523809524</c:v>
                </c:pt>
                <c:pt idx="374">
                  <c:v>248.33333333333334</c:v>
                </c:pt>
                <c:pt idx="375">
                  <c:v>250.61904761904765</c:v>
                </c:pt>
                <c:pt idx="376">
                  <c:v>250.42857142857142</c:v>
                </c:pt>
                <c:pt idx="377">
                  <c:v>246.38095238095238</c:v>
                </c:pt>
                <c:pt idx="378">
                  <c:v>248.8095238095238</c:v>
                </c:pt>
                <c:pt idx="379">
                  <c:v>248.52380952380949</c:v>
                </c:pt>
                <c:pt idx="380">
                  <c:v>250.0952380952381</c:v>
                </c:pt>
                <c:pt idx="381">
                  <c:v>252.52380952380955</c:v>
                </c:pt>
                <c:pt idx="382">
                  <c:v>252.28571428571428</c:v>
                </c:pt>
                <c:pt idx="383">
                  <c:v>254.80952380952382</c:v>
                </c:pt>
                <c:pt idx="384">
                  <c:v>257.76190476190476</c:v>
                </c:pt>
                <c:pt idx="385">
                  <c:v>258.8095238095238</c:v>
                </c:pt>
                <c:pt idx="386">
                  <c:v>258.8095238095238</c:v>
                </c:pt>
                <c:pt idx="387">
                  <c:v>257.76190476190476</c:v>
                </c:pt>
                <c:pt idx="388">
                  <c:v>255.76190476190476</c:v>
                </c:pt>
                <c:pt idx="389">
                  <c:v>255.85714285714286</c:v>
                </c:pt>
                <c:pt idx="390">
                  <c:v>255.66666666666666</c:v>
                </c:pt>
                <c:pt idx="391">
                  <c:v>258.42857142857144</c:v>
                </c:pt>
                <c:pt idx="392">
                  <c:v>257.8095238095238</c:v>
                </c:pt>
                <c:pt idx="393">
                  <c:v>259.04761904761904</c:v>
                </c:pt>
                <c:pt idx="394">
                  <c:v>255.80952380952382</c:v>
                </c:pt>
                <c:pt idx="395">
                  <c:v>255.38095238095238</c:v>
                </c:pt>
                <c:pt idx="396">
                  <c:v>252.76190476190479</c:v>
                </c:pt>
                <c:pt idx="397">
                  <c:v>250.38095238095244</c:v>
                </c:pt>
                <c:pt idx="398">
                  <c:v>247.52380952380955</c:v>
                </c:pt>
                <c:pt idx="399">
                  <c:v>245.33333333333334</c:v>
                </c:pt>
                <c:pt idx="400">
                  <c:v>242.76190476190476</c:v>
                </c:pt>
                <c:pt idx="401">
                  <c:v>241.57142857142858</c:v>
                </c:pt>
                <c:pt idx="402">
                  <c:v>241</c:v>
                </c:pt>
                <c:pt idx="403">
                  <c:v>238.57142857142858</c:v>
                </c:pt>
                <c:pt idx="404">
                  <c:v>236.61904761904762</c:v>
                </c:pt>
                <c:pt idx="405">
                  <c:v>234</c:v>
                </c:pt>
                <c:pt idx="406">
                  <c:v>230.42857142857139</c:v>
                </c:pt>
                <c:pt idx="407">
                  <c:v>228.04761904761904</c:v>
                </c:pt>
                <c:pt idx="408">
                  <c:v>227.57142857142858</c:v>
                </c:pt>
                <c:pt idx="409">
                  <c:v>223.95238095238096</c:v>
                </c:pt>
                <c:pt idx="410">
                  <c:v>222.28571428571431</c:v>
                </c:pt>
                <c:pt idx="411">
                  <c:v>220.52380952380955</c:v>
                </c:pt>
                <c:pt idx="412">
                  <c:v>218.52380952380949</c:v>
                </c:pt>
                <c:pt idx="413">
                  <c:v>217.71428571428569</c:v>
                </c:pt>
                <c:pt idx="414">
                  <c:v>218.85714285714283</c:v>
                </c:pt>
                <c:pt idx="415">
                  <c:v>218.52380952380955</c:v>
                </c:pt>
                <c:pt idx="416">
                  <c:v>217.71428571428575</c:v>
                </c:pt>
                <c:pt idx="417">
                  <c:v>218.33333333333331</c:v>
                </c:pt>
                <c:pt idx="418">
                  <c:v>216.0952380952381</c:v>
                </c:pt>
                <c:pt idx="419">
                  <c:v>218.57142857142858</c:v>
                </c:pt>
                <c:pt idx="420">
                  <c:v>218.57142857142858</c:v>
                </c:pt>
                <c:pt idx="421">
                  <c:v>217.71428571428572</c:v>
                </c:pt>
                <c:pt idx="422">
                  <c:v>220.04761904761904</c:v>
                </c:pt>
                <c:pt idx="423">
                  <c:v>219.52380952380955</c:v>
                </c:pt>
                <c:pt idx="424">
                  <c:v>219.38095238095235</c:v>
                </c:pt>
                <c:pt idx="425">
                  <c:v>224.9047619047619</c:v>
                </c:pt>
                <c:pt idx="426">
                  <c:v>222.1904761904762</c:v>
                </c:pt>
                <c:pt idx="427">
                  <c:v>223.38095238095244</c:v>
                </c:pt>
                <c:pt idx="428">
                  <c:v>220.85714285714286</c:v>
                </c:pt>
                <c:pt idx="429">
                  <c:v>218.04761904761904</c:v>
                </c:pt>
                <c:pt idx="430">
                  <c:v>216.76190476190473</c:v>
                </c:pt>
                <c:pt idx="431">
                  <c:v>218.38095238095238</c:v>
                </c:pt>
                <c:pt idx="432">
                  <c:v>214.52380952380955</c:v>
                </c:pt>
                <c:pt idx="433">
                  <c:v>213.33333333333334</c:v>
                </c:pt>
                <c:pt idx="434">
                  <c:v>212.57142857142853</c:v>
                </c:pt>
                <c:pt idx="435">
                  <c:v>215.52380952380949</c:v>
                </c:pt>
                <c:pt idx="436">
                  <c:v>213.8095238095238</c:v>
                </c:pt>
                <c:pt idx="437">
                  <c:v>215.14285714285714</c:v>
                </c:pt>
                <c:pt idx="438">
                  <c:v>210.85714285714289</c:v>
                </c:pt>
                <c:pt idx="439">
                  <c:v>212.71428571428575</c:v>
                </c:pt>
                <c:pt idx="440">
                  <c:v>213.95238095238096</c:v>
                </c:pt>
                <c:pt idx="441">
                  <c:v>215.57142857142858</c:v>
                </c:pt>
                <c:pt idx="442">
                  <c:v>217.38095238095238</c:v>
                </c:pt>
                <c:pt idx="443">
                  <c:v>221.28571428571431</c:v>
                </c:pt>
                <c:pt idx="444">
                  <c:v>221.23809523809521</c:v>
                </c:pt>
                <c:pt idx="445">
                  <c:v>226.28571428571425</c:v>
                </c:pt>
                <c:pt idx="446">
                  <c:v>224.14285714285714</c:v>
                </c:pt>
                <c:pt idx="447">
                  <c:v>225.52380952380958</c:v>
                </c:pt>
                <c:pt idx="448">
                  <c:v>222.61904761904762</c:v>
                </c:pt>
                <c:pt idx="449">
                  <c:v>221.57142857142853</c:v>
                </c:pt>
                <c:pt idx="450">
                  <c:v>221.52380952380949</c:v>
                </c:pt>
                <c:pt idx="451">
                  <c:v>224.33333333333331</c:v>
                </c:pt>
                <c:pt idx="452">
                  <c:v>226.28571428571428</c:v>
                </c:pt>
                <c:pt idx="453">
                  <c:v>230.1904761904762</c:v>
                </c:pt>
                <c:pt idx="454">
                  <c:v>228.90476190476193</c:v>
                </c:pt>
                <c:pt idx="455">
                  <c:v>233.66666666666671</c:v>
                </c:pt>
                <c:pt idx="456">
                  <c:v>236.66666666666669</c:v>
                </c:pt>
                <c:pt idx="457">
                  <c:v>238.8095238095238</c:v>
                </c:pt>
                <c:pt idx="458">
                  <c:v>240.85714285714283</c:v>
                </c:pt>
                <c:pt idx="459">
                  <c:v>241.57142857142858</c:v>
                </c:pt>
                <c:pt idx="460">
                  <c:v>241.9047619047619</c:v>
                </c:pt>
                <c:pt idx="461">
                  <c:v>246.42857142857142</c:v>
                </c:pt>
                <c:pt idx="462">
                  <c:v>247.33333333333331</c:v>
                </c:pt>
                <c:pt idx="463">
                  <c:v>247.57142857142858</c:v>
                </c:pt>
                <c:pt idx="464">
                  <c:v>248.1904761904762</c:v>
                </c:pt>
                <c:pt idx="465">
                  <c:v>246.38095238095244</c:v>
                </c:pt>
                <c:pt idx="466">
                  <c:v>244.52380952380958</c:v>
                </c:pt>
                <c:pt idx="467">
                  <c:v>244.95238095238096</c:v>
                </c:pt>
                <c:pt idx="468">
                  <c:v>244.95238095238093</c:v>
                </c:pt>
                <c:pt idx="469">
                  <c:v>241.57142857142853</c:v>
                </c:pt>
                <c:pt idx="470">
                  <c:v>238</c:v>
                </c:pt>
                <c:pt idx="471">
                  <c:v>237.38095238095235</c:v>
                </c:pt>
                <c:pt idx="472">
                  <c:v>235.95238095238096</c:v>
                </c:pt>
                <c:pt idx="473">
                  <c:v>234.52380952380955</c:v>
                </c:pt>
                <c:pt idx="474">
                  <c:v>232.95238095238096</c:v>
                </c:pt>
                <c:pt idx="475">
                  <c:v>230.38095238095235</c:v>
                </c:pt>
                <c:pt idx="476">
                  <c:v>231.38095238095235</c:v>
                </c:pt>
                <c:pt idx="477">
                  <c:v>230.19047619047618</c:v>
                </c:pt>
                <c:pt idx="478">
                  <c:v>229.14285714285714</c:v>
                </c:pt>
                <c:pt idx="479">
                  <c:v>232.0952380952381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8-43DD-9DAC-437C8B20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173999"/>
        <c:axId val="19945951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Istanbul!$B$1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Istanbul!$A$2:$A$481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Istanbul!$B$2:$B$481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228</c:v>
                      </c:pt>
                      <c:pt idx="1">
                        <c:v>210</c:v>
                      </c:pt>
                      <c:pt idx="2">
                        <c:v>262</c:v>
                      </c:pt>
                      <c:pt idx="3">
                        <c:v>257</c:v>
                      </c:pt>
                      <c:pt idx="4">
                        <c:v>245</c:v>
                      </c:pt>
                      <c:pt idx="5">
                        <c:v>264</c:v>
                      </c:pt>
                      <c:pt idx="6">
                        <c:v>234</c:v>
                      </c:pt>
                      <c:pt idx="7">
                        <c:v>260</c:v>
                      </c:pt>
                      <c:pt idx="8">
                        <c:v>245</c:v>
                      </c:pt>
                      <c:pt idx="9">
                        <c:v>253</c:v>
                      </c:pt>
                      <c:pt idx="10">
                        <c:v>284</c:v>
                      </c:pt>
                      <c:pt idx="11">
                        <c:v>227</c:v>
                      </c:pt>
                      <c:pt idx="12">
                        <c:v>238</c:v>
                      </c:pt>
                      <c:pt idx="13">
                        <c:v>272</c:v>
                      </c:pt>
                      <c:pt idx="14">
                        <c:v>258</c:v>
                      </c:pt>
                      <c:pt idx="15">
                        <c:v>259</c:v>
                      </c:pt>
                      <c:pt idx="16">
                        <c:v>276</c:v>
                      </c:pt>
                      <c:pt idx="17">
                        <c:v>266</c:v>
                      </c:pt>
                      <c:pt idx="18">
                        <c:v>246</c:v>
                      </c:pt>
                      <c:pt idx="19">
                        <c:v>253</c:v>
                      </c:pt>
                      <c:pt idx="20">
                        <c:v>270</c:v>
                      </c:pt>
                      <c:pt idx="21">
                        <c:v>245</c:v>
                      </c:pt>
                      <c:pt idx="22">
                        <c:v>271</c:v>
                      </c:pt>
                      <c:pt idx="23">
                        <c:v>244</c:v>
                      </c:pt>
                      <c:pt idx="24">
                        <c:v>264</c:v>
                      </c:pt>
                      <c:pt idx="25">
                        <c:v>258</c:v>
                      </c:pt>
                      <c:pt idx="26">
                        <c:v>273</c:v>
                      </c:pt>
                      <c:pt idx="27">
                        <c:v>269</c:v>
                      </c:pt>
                      <c:pt idx="28">
                        <c:v>249</c:v>
                      </c:pt>
                      <c:pt idx="29">
                        <c:v>226</c:v>
                      </c:pt>
                      <c:pt idx="30">
                        <c:v>259</c:v>
                      </c:pt>
                      <c:pt idx="31">
                        <c:v>222</c:v>
                      </c:pt>
                      <c:pt idx="32">
                        <c:v>243</c:v>
                      </c:pt>
                      <c:pt idx="33">
                        <c:v>243</c:v>
                      </c:pt>
                      <c:pt idx="34">
                        <c:v>229</c:v>
                      </c:pt>
                      <c:pt idx="35">
                        <c:v>248</c:v>
                      </c:pt>
                      <c:pt idx="36">
                        <c:v>220</c:v>
                      </c:pt>
                      <c:pt idx="37">
                        <c:v>230</c:v>
                      </c:pt>
                      <c:pt idx="38">
                        <c:v>228</c:v>
                      </c:pt>
                      <c:pt idx="39">
                        <c:v>205</c:v>
                      </c:pt>
                      <c:pt idx="40">
                        <c:v>248</c:v>
                      </c:pt>
                      <c:pt idx="41">
                        <c:v>241</c:v>
                      </c:pt>
                      <c:pt idx="42">
                        <c:v>235</c:v>
                      </c:pt>
                      <c:pt idx="43">
                        <c:v>223</c:v>
                      </c:pt>
                      <c:pt idx="44">
                        <c:v>226</c:v>
                      </c:pt>
                      <c:pt idx="45">
                        <c:v>217</c:v>
                      </c:pt>
                      <c:pt idx="46">
                        <c:v>205</c:v>
                      </c:pt>
                      <c:pt idx="47">
                        <c:v>219</c:v>
                      </c:pt>
                      <c:pt idx="48">
                        <c:v>211</c:v>
                      </c:pt>
                      <c:pt idx="49">
                        <c:v>235</c:v>
                      </c:pt>
                      <c:pt idx="50">
                        <c:v>198</c:v>
                      </c:pt>
                      <c:pt idx="51">
                        <c:v>220</c:v>
                      </c:pt>
                      <c:pt idx="52">
                        <c:v>176</c:v>
                      </c:pt>
                      <c:pt idx="53">
                        <c:v>195</c:v>
                      </c:pt>
                      <c:pt idx="54">
                        <c:v>236</c:v>
                      </c:pt>
                      <c:pt idx="55">
                        <c:v>208</c:v>
                      </c:pt>
                      <c:pt idx="56">
                        <c:v>198</c:v>
                      </c:pt>
                      <c:pt idx="57">
                        <c:v>246</c:v>
                      </c:pt>
                      <c:pt idx="58">
                        <c:v>206</c:v>
                      </c:pt>
                      <c:pt idx="59">
                        <c:v>195</c:v>
                      </c:pt>
                      <c:pt idx="60">
                        <c:v>232</c:v>
                      </c:pt>
                      <c:pt idx="61">
                        <c:v>209</c:v>
                      </c:pt>
                      <c:pt idx="62">
                        <c:v>222</c:v>
                      </c:pt>
                      <c:pt idx="63">
                        <c:v>204</c:v>
                      </c:pt>
                      <c:pt idx="64">
                        <c:v>206</c:v>
                      </c:pt>
                      <c:pt idx="65">
                        <c:v>193</c:v>
                      </c:pt>
                      <c:pt idx="66">
                        <c:v>230</c:v>
                      </c:pt>
                      <c:pt idx="67">
                        <c:v>196</c:v>
                      </c:pt>
                      <c:pt idx="68">
                        <c:v>203</c:v>
                      </c:pt>
                      <c:pt idx="69">
                        <c:v>224</c:v>
                      </c:pt>
                      <c:pt idx="70">
                        <c:v>237</c:v>
                      </c:pt>
                      <c:pt idx="71">
                        <c:v>218</c:v>
                      </c:pt>
                      <c:pt idx="72">
                        <c:v>204</c:v>
                      </c:pt>
                      <c:pt idx="73">
                        <c:v>207</c:v>
                      </c:pt>
                      <c:pt idx="74">
                        <c:v>254</c:v>
                      </c:pt>
                      <c:pt idx="75">
                        <c:v>215</c:v>
                      </c:pt>
                      <c:pt idx="76">
                        <c:v>272</c:v>
                      </c:pt>
                      <c:pt idx="77">
                        <c:v>266</c:v>
                      </c:pt>
                      <c:pt idx="78">
                        <c:v>281</c:v>
                      </c:pt>
                      <c:pt idx="79">
                        <c:v>217</c:v>
                      </c:pt>
                      <c:pt idx="80">
                        <c:v>250</c:v>
                      </c:pt>
                      <c:pt idx="81">
                        <c:v>250</c:v>
                      </c:pt>
                      <c:pt idx="82">
                        <c:v>236</c:v>
                      </c:pt>
                      <c:pt idx="83">
                        <c:v>233</c:v>
                      </c:pt>
                      <c:pt idx="84">
                        <c:v>243</c:v>
                      </c:pt>
                      <c:pt idx="85">
                        <c:v>274</c:v>
                      </c:pt>
                      <c:pt idx="86">
                        <c:v>269</c:v>
                      </c:pt>
                      <c:pt idx="87">
                        <c:v>287</c:v>
                      </c:pt>
                      <c:pt idx="88">
                        <c:v>298</c:v>
                      </c:pt>
                      <c:pt idx="89">
                        <c:v>294</c:v>
                      </c:pt>
                      <c:pt idx="90">
                        <c:v>312</c:v>
                      </c:pt>
                      <c:pt idx="91">
                        <c:v>314</c:v>
                      </c:pt>
                      <c:pt idx="92">
                        <c:v>329</c:v>
                      </c:pt>
                      <c:pt idx="93">
                        <c:v>327</c:v>
                      </c:pt>
                      <c:pt idx="94">
                        <c:v>346</c:v>
                      </c:pt>
                      <c:pt idx="95">
                        <c:v>316</c:v>
                      </c:pt>
                      <c:pt idx="96">
                        <c:v>332</c:v>
                      </c:pt>
                      <c:pt idx="97">
                        <c:v>341</c:v>
                      </c:pt>
                      <c:pt idx="98">
                        <c:v>323</c:v>
                      </c:pt>
                      <c:pt idx="99">
                        <c:v>334</c:v>
                      </c:pt>
                      <c:pt idx="100">
                        <c:v>320</c:v>
                      </c:pt>
                      <c:pt idx="101">
                        <c:v>291</c:v>
                      </c:pt>
                      <c:pt idx="102">
                        <c:v>314</c:v>
                      </c:pt>
                      <c:pt idx="103">
                        <c:v>338</c:v>
                      </c:pt>
                      <c:pt idx="104">
                        <c:v>304</c:v>
                      </c:pt>
                      <c:pt idx="105">
                        <c:v>293</c:v>
                      </c:pt>
                      <c:pt idx="106">
                        <c:v>291</c:v>
                      </c:pt>
                      <c:pt idx="107">
                        <c:v>286</c:v>
                      </c:pt>
                      <c:pt idx="108">
                        <c:v>295</c:v>
                      </c:pt>
                      <c:pt idx="109">
                        <c:v>296</c:v>
                      </c:pt>
                      <c:pt idx="110">
                        <c:v>277</c:v>
                      </c:pt>
                      <c:pt idx="111">
                        <c:v>294</c:v>
                      </c:pt>
                      <c:pt idx="112">
                        <c:v>259</c:v>
                      </c:pt>
                      <c:pt idx="113">
                        <c:v>308</c:v>
                      </c:pt>
                      <c:pt idx="114">
                        <c:v>291</c:v>
                      </c:pt>
                      <c:pt idx="115">
                        <c:v>237</c:v>
                      </c:pt>
                      <c:pt idx="116">
                        <c:v>269</c:v>
                      </c:pt>
                      <c:pt idx="117">
                        <c:v>273</c:v>
                      </c:pt>
                      <c:pt idx="118">
                        <c:v>298</c:v>
                      </c:pt>
                      <c:pt idx="119">
                        <c:v>261</c:v>
                      </c:pt>
                      <c:pt idx="120">
                        <c:v>278</c:v>
                      </c:pt>
                      <c:pt idx="121">
                        <c:v>233</c:v>
                      </c:pt>
                      <c:pt idx="122">
                        <c:v>217</c:v>
                      </c:pt>
                      <c:pt idx="123">
                        <c:v>250</c:v>
                      </c:pt>
                      <c:pt idx="124">
                        <c:v>243</c:v>
                      </c:pt>
                      <c:pt idx="125">
                        <c:v>259</c:v>
                      </c:pt>
                      <c:pt idx="126">
                        <c:v>228</c:v>
                      </c:pt>
                      <c:pt idx="127">
                        <c:v>269</c:v>
                      </c:pt>
                      <c:pt idx="128">
                        <c:v>221</c:v>
                      </c:pt>
                      <c:pt idx="129">
                        <c:v>224</c:v>
                      </c:pt>
                      <c:pt idx="130">
                        <c:v>265</c:v>
                      </c:pt>
                      <c:pt idx="131">
                        <c:v>247</c:v>
                      </c:pt>
                      <c:pt idx="132">
                        <c:v>249</c:v>
                      </c:pt>
                      <c:pt idx="133">
                        <c:v>201</c:v>
                      </c:pt>
                      <c:pt idx="134">
                        <c:v>210</c:v>
                      </c:pt>
                      <c:pt idx="135">
                        <c:v>202</c:v>
                      </c:pt>
                      <c:pt idx="136">
                        <c:v>205</c:v>
                      </c:pt>
                      <c:pt idx="137">
                        <c:v>231</c:v>
                      </c:pt>
                      <c:pt idx="138">
                        <c:v>194</c:v>
                      </c:pt>
                      <c:pt idx="139">
                        <c:v>238</c:v>
                      </c:pt>
                      <c:pt idx="140">
                        <c:v>188</c:v>
                      </c:pt>
                      <c:pt idx="141">
                        <c:v>216</c:v>
                      </c:pt>
                      <c:pt idx="142">
                        <c:v>223</c:v>
                      </c:pt>
                      <c:pt idx="143">
                        <c:v>184</c:v>
                      </c:pt>
                      <c:pt idx="144">
                        <c:v>201</c:v>
                      </c:pt>
                      <c:pt idx="145">
                        <c:v>191</c:v>
                      </c:pt>
                      <c:pt idx="146">
                        <c:v>219</c:v>
                      </c:pt>
                      <c:pt idx="147">
                        <c:v>185</c:v>
                      </c:pt>
                      <c:pt idx="148">
                        <c:v>217</c:v>
                      </c:pt>
                      <c:pt idx="149">
                        <c:v>174</c:v>
                      </c:pt>
                      <c:pt idx="150">
                        <c:v>206</c:v>
                      </c:pt>
                      <c:pt idx="151">
                        <c:v>182</c:v>
                      </c:pt>
                      <c:pt idx="152">
                        <c:v>223</c:v>
                      </c:pt>
                      <c:pt idx="153">
                        <c:v>223</c:v>
                      </c:pt>
                      <c:pt idx="154">
                        <c:v>184</c:v>
                      </c:pt>
                      <c:pt idx="155">
                        <c:v>217</c:v>
                      </c:pt>
                      <c:pt idx="156">
                        <c:v>191</c:v>
                      </c:pt>
                      <c:pt idx="157">
                        <c:v>209</c:v>
                      </c:pt>
                      <c:pt idx="158">
                        <c:v>221</c:v>
                      </c:pt>
                      <c:pt idx="159">
                        <c:v>222</c:v>
                      </c:pt>
                      <c:pt idx="160">
                        <c:v>215</c:v>
                      </c:pt>
                      <c:pt idx="161">
                        <c:v>219</c:v>
                      </c:pt>
                      <c:pt idx="162">
                        <c:v>217</c:v>
                      </c:pt>
                      <c:pt idx="163">
                        <c:v>187</c:v>
                      </c:pt>
                      <c:pt idx="164">
                        <c:v>198</c:v>
                      </c:pt>
                      <c:pt idx="165">
                        <c:v>198</c:v>
                      </c:pt>
                      <c:pt idx="166">
                        <c:v>226</c:v>
                      </c:pt>
                      <c:pt idx="167">
                        <c:v>197</c:v>
                      </c:pt>
                      <c:pt idx="168">
                        <c:v>216</c:v>
                      </c:pt>
                      <c:pt idx="169">
                        <c:v>181</c:v>
                      </c:pt>
                      <c:pt idx="170">
                        <c:v>204</c:v>
                      </c:pt>
                      <c:pt idx="171">
                        <c:v>209</c:v>
                      </c:pt>
                      <c:pt idx="172">
                        <c:v>190</c:v>
                      </c:pt>
                      <c:pt idx="173">
                        <c:v>215</c:v>
                      </c:pt>
                      <c:pt idx="174">
                        <c:v>166</c:v>
                      </c:pt>
                      <c:pt idx="175">
                        <c:v>188</c:v>
                      </c:pt>
                      <c:pt idx="176">
                        <c:v>197</c:v>
                      </c:pt>
                      <c:pt idx="177">
                        <c:v>212</c:v>
                      </c:pt>
                      <c:pt idx="178">
                        <c:v>187</c:v>
                      </c:pt>
                      <c:pt idx="179">
                        <c:v>192</c:v>
                      </c:pt>
                      <c:pt idx="180">
                        <c:v>171</c:v>
                      </c:pt>
                      <c:pt idx="181">
                        <c:v>200</c:v>
                      </c:pt>
                      <c:pt idx="182">
                        <c:v>218</c:v>
                      </c:pt>
                      <c:pt idx="183">
                        <c:v>232</c:v>
                      </c:pt>
                      <c:pt idx="184">
                        <c:v>187</c:v>
                      </c:pt>
                      <c:pt idx="185">
                        <c:v>201</c:v>
                      </c:pt>
                      <c:pt idx="186">
                        <c:v>223</c:v>
                      </c:pt>
                      <c:pt idx="187">
                        <c:v>242</c:v>
                      </c:pt>
                      <c:pt idx="188">
                        <c:v>200</c:v>
                      </c:pt>
                      <c:pt idx="189">
                        <c:v>183</c:v>
                      </c:pt>
                      <c:pt idx="190">
                        <c:v>196</c:v>
                      </c:pt>
                      <c:pt idx="191">
                        <c:v>178</c:v>
                      </c:pt>
                      <c:pt idx="192">
                        <c:v>190</c:v>
                      </c:pt>
                      <c:pt idx="193">
                        <c:v>191</c:v>
                      </c:pt>
                      <c:pt idx="194">
                        <c:v>198</c:v>
                      </c:pt>
                      <c:pt idx="195">
                        <c:v>191</c:v>
                      </c:pt>
                      <c:pt idx="196">
                        <c:v>181</c:v>
                      </c:pt>
                      <c:pt idx="197">
                        <c:v>186</c:v>
                      </c:pt>
                      <c:pt idx="198">
                        <c:v>203</c:v>
                      </c:pt>
                      <c:pt idx="199">
                        <c:v>173</c:v>
                      </c:pt>
                      <c:pt idx="200">
                        <c:v>210</c:v>
                      </c:pt>
                      <c:pt idx="201">
                        <c:v>178</c:v>
                      </c:pt>
                      <c:pt idx="202">
                        <c:v>180</c:v>
                      </c:pt>
                      <c:pt idx="203">
                        <c:v>198</c:v>
                      </c:pt>
                      <c:pt idx="204">
                        <c:v>205</c:v>
                      </c:pt>
                      <c:pt idx="205">
                        <c:v>171</c:v>
                      </c:pt>
                      <c:pt idx="206">
                        <c:v>196</c:v>
                      </c:pt>
                      <c:pt idx="207">
                        <c:v>186</c:v>
                      </c:pt>
                      <c:pt idx="208">
                        <c:v>207</c:v>
                      </c:pt>
                      <c:pt idx="209">
                        <c:v>193</c:v>
                      </c:pt>
                      <c:pt idx="210">
                        <c:v>210</c:v>
                      </c:pt>
                      <c:pt idx="211">
                        <c:v>199</c:v>
                      </c:pt>
                      <c:pt idx="212">
                        <c:v>210</c:v>
                      </c:pt>
                      <c:pt idx="213">
                        <c:v>175</c:v>
                      </c:pt>
                      <c:pt idx="214">
                        <c:v>207</c:v>
                      </c:pt>
                      <c:pt idx="215">
                        <c:v>197</c:v>
                      </c:pt>
                      <c:pt idx="216">
                        <c:v>216</c:v>
                      </c:pt>
                      <c:pt idx="217">
                        <c:v>238</c:v>
                      </c:pt>
                      <c:pt idx="218">
                        <c:v>202</c:v>
                      </c:pt>
                      <c:pt idx="219">
                        <c:v>186</c:v>
                      </c:pt>
                      <c:pt idx="220">
                        <c:v>219</c:v>
                      </c:pt>
                      <c:pt idx="221">
                        <c:v>213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223</c:v>
                      </c:pt>
                      <c:pt idx="225">
                        <c:v>189</c:v>
                      </c:pt>
                      <c:pt idx="226">
                        <c:v>198</c:v>
                      </c:pt>
                      <c:pt idx="227">
                        <c:v>186</c:v>
                      </c:pt>
                      <c:pt idx="228">
                        <c:v>207</c:v>
                      </c:pt>
                      <c:pt idx="229">
                        <c:v>185</c:v>
                      </c:pt>
                      <c:pt idx="230">
                        <c:v>197</c:v>
                      </c:pt>
                      <c:pt idx="231">
                        <c:v>190</c:v>
                      </c:pt>
                      <c:pt idx="232">
                        <c:v>182</c:v>
                      </c:pt>
                      <c:pt idx="233">
                        <c:v>192</c:v>
                      </c:pt>
                      <c:pt idx="234">
                        <c:v>196</c:v>
                      </c:pt>
                      <c:pt idx="235">
                        <c:v>208</c:v>
                      </c:pt>
                      <c:pt idx="236">
                        <c:v>225</c:v>
                      </c:pt>
                      <c:pt idx="237">
                        <c:v>195</c:v>
                      </c:pt>
                      <c:pt idx="238">
                        <c:v>210</c:v>
                      </c:pt>
                      <c:pt idx="239">
                        <c:v>200</c:v>
                      </c:pt>
                      <c:pt idx="240">
                        <c:v>205</c:v>
                      </c:pt>
                      <c:pt idx="241">
                        <c:v>208</c:v>
                      </c:pt>
                      <c:pt idx="242">
                        <c:v>222</c:v>
                      </c:pt>
                      <c:pt idx="243">
                        <c:v>205</c:v>
                      </c:pt>
                      <c:pt idx="244">
                        <c:v>199</c:v>
                      </c:pt>
                      <c:pt idx="245">
                        <c:v>182</c:v>
                      </c:pt>
                      <c:pt idx="246">
                        <c:v>213</c:v>
                      </c:pt>
                      <c:pt idx="247">
                        <c:v>220</c:v>
                      </c:pt>
                      <c:pt idx="248">
                        <c:v>202</c:v>
                      </c:pt>
                      <c:pt idx="249">
                        <c:v>219</c:v>
                      </c:pt>
                      <c:pt idx="250">
                        <c:v>218</c:v>
                      </c:pt>
                      <c:pt idx="251">
                        <c:v>188</c:v>
                      </c:pt>
                      <c:pt idx="252">
                        <c:v>196</c:v>
                      </c:pt>
                      <c:pt idx="253">
                        <c:v>205</c:v>
                      </c:pt>
                      <c:pt idx="254">
                        <c:v>177</c:v>
                      </c:pt>
                      <c:pt idx="255">
                        <c:v>176</c:v>
                      </c:pt>
                      <c:pt idx="256">
                        <c:v>205</c:v>
                      </c:pt>
                      <c:pt idx="257">
                        <c:v>189</c:v>
                      </c:pt>
                      <c:pt idx="258">
                        <c:v>226</c:v>
                      </c:pt>
                      <c:pt idx="259">
                        <c:v>202</c:v>
                      </c:pt>
                      <c:pt idx="260">
                        <c:v>225</c:v>
                      </c:pt>
                      <c:pt idx="261">
                        <c:v>209</c:v>
                      </c:pt>
                      <c:pt idx="262">
                        <c:v>199</c:v>
                      </c:pt>
                      <c:pt idx="263">
                        <c:v>223</c:v>
                      </c:pt>
                      <c:pt idx="264">
                        <c:v>215</c:v>
                      </c:pt>
                      <c:pt idx="265">
                        <c:v>211</c:v>
                      </c:pt>
                      <c:pt idx="266">
                        <c:v>212</c:v>
                      </c:pt>
                      <c:pt idx="267">
                        <c:v>201</c:v>
                      </c:pt>
                      <c:pt idx="268">
                        <c:v>200</c:v>
                      </c:pt>
                      <c:pt idx="269">
                        <c:v>217</c:v>
                      </c:pt>
                      <c:pt idx="270">
                        <c:v>234</c:v>
                      </c:pt>
                      <c:pt idx="271">
                        <c:v>196</c:v>
                      </c:pt>
                      <c:pt idx="272">
                        <c:v>195</c:v>
                      </c:pt>
                      <c:pt idx="273">
                        <c:v>211</c:v>
                      </c:pt>
                      <c:pt idx="274">
                        <c:v>230</c:v>
                      </c:pt>
                      <c:pt idx="275">
                        <c:v>190</c:v>
                      </c:pt>
                      <c:pt idx="276">
                        <c:v>206</c:v>
                      </c:pt>
                      <c:pt idx="277">
                        <c:v>209</c:v>
                      </c:pt>
                      <c:pt idx="278">
                        <c:v>228</c:v>
                      </c:pt>
                      <c:pt idx="279">
                        <c:v>199</c:v>
                      </c:pt>
                      <c:pt idx="280">
                        <c:v>208</c:v>
                      </c:pt>
                      <c:pt idx="281">
                        <c:v>212</c:v>
                      </c:pt>
                      <c:pt idx="282">
                        <c:v>192</c:v>
                      </c:pt>
                      <c:pt idx="283">
                        <c:v>192</c:v>
                      </c:pt>
                      <c:pt idx="284">
                        <c:v>249</c:v>
                      </c:pt>
                      <c:pt idx="285">
                        <c:v>244</c:v>
                      </c:pt>
                      <c:pt idx="286">
                        <c:v>231</c:v>
                      </c:pt>
                      <c:pt idx="287">
                        <c:v>201</c:v>
                      </c:pt>
                      <c:pt idx="288">
                        <c:v>219</c:v>
                      </c:pt>
                      <c:pt idx="289">
                        <c:v>220</c:v>
                      </c:pt>
                      <c:pt idx="290">
                        <c:v>220</c:v>
                      </c:pt>
                      <c:pt idx="291">
                        <c:v>223</c:v>
                      </c:pt>
                      <c:pt idx="292">
                        <c:v>239</c:v>
                      </c:pt>
                      <c:pt idx="293">
                        <c:v>239</c:v>
                      </c:pt>
                      <c:pt idx="294">
                        <c:v>268</c:v>
                      </c:pt>
                      <c:pt idx="295">
                        <c:v>267</c:v>
                      </c:pt>
                      <c:pt idx="296">
                        <c:v>276</c:v>
                      </c:pt>
                      <c:pt idx="297">
                        <c:v>275</c:v>
                      </c:pt>
                      <c:pt idx="298">
                        <c:v>294</c:v>
                      </c:pt>
                      <c:pt idx="299">
                        <c:v>273</c:v>
                      </c:pt>
                      <c:pt idx="300">
                        <c:v>268</c:v>
                      </c:pt>
                      <c:pt idx="301">
                        <c:v>295</c:v>
                      </c:pt>
                      <c:pt idx="302">
                        <c:v>309</c:v>
                      </c:pt>
                      <c:pt idx="303">
                        <c:v>304</c:v>
                      </c:pt>
                      <c:pt idx="304">
                        <c:v>275</c:v>
                      </c:pt>
                      <c:pt idx="305">
                        <c:v>286</c:v>
                      </c:pt>
                      <c:pt idx="306">
                        <c:v>315</c:v>
                      </c:pt>
                      <c:pt idx="307">
                        <c:v>344</c:v>
                      </c:pt>
                      <c:pt idx="308">
                        <c:v>310</c:v>
                      </c:pt>
                      <c:pt idx="309">
                        <c:v>330</c:v>
                      </c:pt>
                      <c:pt idx="310">
                        <c:v>328</c:v>
                      </c:pt>
                      <c:pt idx="311">
                        <c:v>336</c:v>
                      </c:pt>
                      <c:pt idx="312">
                        <c:v>371</c:v>
                      </c:pt>
                      <c:pt idx="313">
                        <c:v>385</c:v>
                      </c:pt>
                      <c:pt idx="314">
                        <c:v>367</c:v>
                      </c:pt>
                      <c:pt idx="315">
                        <c:v>376</c:v>
                      </c:pt>
                      <c:pt idx="316">
                        <c:v>385</c:v>
                      </c:pt>
                      <c:pt idx="317">
                        <c:v>345</c:v>
                      </c:pt>
                      <c:pt idx="318">
                        <c:v>382</c:v>
                      </c:pt>
                      <c:pt idx="319">
                        <c:v>393</c:v>
                      </c:pt>
                      <c:pt idx="320">
                        <c:v>439</c:v>
                      </c:pt>
                      <c:pt idx="321">
                        <c:v>395</c:v>
                      </c:pt>
                      <c:pt idx="322">
                        <c:v>432</c:v>
                      </c:pt>
                      <c:pt idx="323">
                        <c:v>423</c:v>
                      </c:pt>
                      <c:pt idx="324">
                        <c:v>427</c:v>
                      </c:pt>
                      <c:pt idx="325">
                        <c:v>397</c:v>
                      </c:pt>
                      <c:pt idx="326">
                        <c:v>433</c:v>
                      </c:pt>
                      <c:pt idx="327">
                        <c:v>458</c:v>
                      </c:pt>
                      <c:pt idx="328">
                        <c:v>473</c:v>
                      </c:pt>
                      <c:pt idx="329">
                        <c:v>451</c:v>
                      </c:pt>
                      <c:pt idx="330">
                        <c:v>367</c:v>
                      </c:pt>
                      <c:pt idx="331">
                        <c:v>385</c:v>
                      </c:pt>
                      <c:pt idx="332">
                        <c:v>419</c:v>
                      </c:pt>
                      <c:pt idx="333">
                        <c:v>424</c:v>
                      </c:pt>
                      <c:pt idx="334">
                        <c:v>411</c:v>
                      </c:pt>
                      <c:pt idx="335">
                        <c:v>457</c:v>
                      </c:pt>
                      <c:pt idx="336">
                        <c:v>467</c:v>
                      </c:pt>
                      <c:pt idx="337">
                        <c:v>426</c:v>
                      </c:pt>
                      <c:pt idx="338">
                        <c:v>416</c:v>
                      </c:pt>
                      <c:pt idx="339">
                        <c:v>413</c:v>
                      </c:pt>
                      <c:pt idx="340">
                        <c:v>453</c:v>
                      </c:pt>
                      <c:pt idx="341">
                        <c:v>394</c:v>
                      </c:pt>
                      <c:pt idx="342">
                        <c:v>420</c:v>
                      </c:pt>
                      <c:pt idx="343">
                        <c:v>407</c:v>
                      </c:pt>
                      <c:pt idx="344">
                        <c:v>417</c:v>
                      </c:pt>
                      <c:pt idx="345">
                        <c:v>359</c:v>
                      </c:pt>
                      <c:pt idx="346">
                        <c:v>404</c:v>
                      </c:pt>
                      <c:pt idx="347">
                        <c:v>407</c:v>
                      </c:pt>
                      <c:pt idx="348">
                        <c:v>384</c:v>
                      </c:pt>
                      <c:pt idx="349">
                        <c:v>367</c:v>
                      </c:pt>
                      <c:pt idx="350">
                        <c:v>360</c:v>
                      </c:pt>
                      <c:pt idx="351">
                        <c:v>337</c:v>
                      </c:pt>
                      <c:pt idx="352">
                        <c:v>340</c:v>
                      </c:pt>
                      <c:pt idx="353">
                        <c:v>352</c:v>
                      </c:pt>
                      <c:pt idx="354">
                        <c:v>316</c:v>
                      </c:pt>
                      <c:pt idx="355">
                        <c:v>388</c:v>
                      </c:pt>
                      <c:pt idx="356">
                        <c:v>337</c:v>
                      </c:pt>
                      <c:pt idx="357">
                        <c:v>320</c:v>
                      </c:pt>
                      <c:pt idx="358">
                        <c:v>347</c:v>
                      </c:pt>
                      <c:pt idx="359">
                        <c:v>298</c:v>
                      </c:pt>
                      <c:pt idx="360">
                        <c:v>307</c:v>
                      </c:pt>
                      <c:pt idx="361">
                        <c:v>326</c:v>
                      </c:pt>
                      <c:pt idx="362">
                        <c:v>301</c:v>
                      </c:pt>
                      <c:pt idx="363">
                        <c:v>284</c:v>
                      </c:pt>
                      <c:pt idx="364">
                        <c:v>295</c:v>
                      </c:pt>
                      <c:pt idx="365">
                        <c:v>292</c:v>
                      </c:pt>
                      <c:pt idx="366">
                        <c:v>271</c:v>
                      </c:pt>
                      <c:pt idx="367">
                        <c:v>251</c:v>
                      </c:pt>
                      <c:pt idx="368">
                        <c:v>275</c:v>
                      </c:pt>
                      <c:pt idx="369">
                        <c:v>277</c:v>
                      </c:pt>
                      <c:pt idx="370">
                        <c:v>276</c:v>
                      </c:pt>
                      <c:pt idx="371">
                        <c:v>269</c:v>
                      </c:pt>
                      <c:pt idx="372">
                        <c:v>271</c:v>
                      </c:pt>
                      <c:pt idx="373">
                        <c:v>266</c:v>
                      </c:pt>
                      <c:pt idx="374">
                        <c:v>242</c:v>
                      </c:pt>
                      <c:pt idx="375">
                        <c:v>283</c:v>
                      </c:pt>
                      <c:pt idx="376">
                        <c:v>261</c:v>
                      </c:pt>
                      <c:pt idx="377">
                        <c:v>240</c:v>
                      </c:pt>
                      <c:pt idx="378">
                        <c:v>248</c:v>
                      </c:pt>
                      <c:pt idx="379">
                        <c:v>246</c:v>
                      </c:pt>
                      <c:pt idx="380">
                        <c:v>234</c:v>
                      </c:pt>
                      <c:pt idx="381">
                        <c:v>245</c:v>
                      </c:pt>
                      <c:pt idx="382">
                        <c:v>253</c:v>
                      </c:pt>
                      <c:pt idx="383">
                        <c:v>265</c:v>
                      </c:pt>
                      <c:pt idx="384">
                        <c:v>251</c:v>
                      </c:pt>
                      <c:pt idx="385">
                        <c:v>258</c:v>
                      </c:pt>
                      <c:pt idx="386">
                        <c:v>231</c:v>
                      </c:pt>
                      <c:pt idx="387">
                        <c:v>223</c:v>
                      </c:pt>
                      <c:pt idx="388">
                        <c:v>224</c:v>
                      </c:pt>
                      <c:pt idx="389">
                        <c:v>234</c:v>
                      </c:pt>
                      <c:pt idx="390">
                        <c:v>268</c:v>
                      </c:pt>
                      <c:pt idx="391">
                        <c:v>249</c:v>
                      </c:pt>
                      <c:pt idx="392">
                        <c:v>208</c:v>
                      </c:pt>
                      <c:pt idx="393">
                        <c:v>253</c:v>
                      </c:pt>
                      <c:pt idx="394">
                        <c:v>232</c:v>
                      </c:pt>
                      <c:pt idx="395">
                        <c:v>200</c:v>
                      </c:pt>
                      <c:pt idx="396">
                        <c:v>227</c:v>
                      </c:pt>
                      <c:pt idx="397">
                        <c:v>233</c:v>
                      </c:pt>
                      <c:pt idx="398">
                        <c:v>228</c:v>
                      </c:pt>
                      <c:pt idx="399">
                        <c:v>230</c:v>
                      </c:pt>
                      <c:pt idx="400">
                        <c:v>219</c:v>
                      </c:pt>
                      <c:pt idx="401">
                        <c:v>214</c:v>
                      </c:pt>
                      <c:pt idx="402">
                        <c:v>205</c:v>
                      </c:pt>
                      <c:pt idx="403">
                        <c:v>255</c:v>
                      </c:pt>
                      <c:pt idx="404">
                        <c:v>224</c:v>
                      </c:pt>
                      <c:pt idx="405">
                        <c:v>212</c:v>
                      </c:pt>
                      <c:pt idx="406">
                        <c:v>224</c:v>
                      </c:pt>
                      <c:pt idx="407">
                        <c:v>199</c:v>
                      </c:pt>
                      <c:pt idx="408">
                        <c:v>185</c:v>
                      </c:pt>
                      <c:pt idx="409">
                        <c:v>205</c:v>
                      </c:pt>
                      <c:pt idx="410">
                        <c:v>241</c:v>
                      </c:pt>
                      <c:pt idx="411">
                        <c:v>218</c:v>
                      </c:pt>
                      <c:pt idx="412">
                        <c:v>206</c:v>
                      </c:pt>
                      <c:pt idx="413">
                        <c:v>224</c:v>
                      </c:pt>
                      <c:pt idx="414">
                        <c:v>242</c:v>
                      </c:pt>
                      <c:pt idx="415">
                        <c:v>203</c:v>
                      </c:pt>
                      <c:pt idx="416">
                        <c:v>243</c:v>
                      </c:pt>
                      <c:pt idx="417">
                        <c:v>244</c:v>
                      </c:pt>
                      <c:pt idx="418">
                        <c:v>242</c:v>
                      </c:pt>
                      <c:pt idx="419">
                        <c:v>251</c:v>
                      </c:pt>
                      <c:pt idx="420">
                        <c:v>231</c:v>
                      </c:pt>
                      <c:pt idx="421">
                        <c:v>220</c:v>
                      </c:pt>
                      <c:pt idx="422">
                        <c:v>214</c:v>
                      </c:pt>
                      <c:pt idx="423">
                        <c:v>214</c:v>
                      </c:pt>
                      <c:pt idx="424">
                        <c:v>239</c:v>
                      </c:pt>
                      <c:pt idx="425">
                        <c:v>222</c:v>
                      </c:pt>
                      <c:pt idx="426">
                        <c:v>240</c:v>
                      </c:pt>
                      <c:pt idx="427">
                        <c:v>205</c:v>
                      </c:pt>
                      <c:pt idx="428">
                        <c:v>221</c:v>
                      </c:pt>
                      <c:pt idx="429">
                        <c:v>221</c:v>
                      </c:pt>
                      <c:pt idx="430">
                        <c:v>213</c:v>
                      </c:pt>
                      <c:pt idx="431">
                        <c:v>219</c:v>
                      </c:pt>
                      <c:pt idx="432">
                        <c:v>260</c:v>
                      </c:pt>
                      <c:pt idx="433">
                        <c:v>235</c:v>
                      </c:pt>
                      <c:pt idx="434">
                        <c:v>212</c:v>
                      </c:pt>
                      <c:pt idx="435">
                        <c:v>276</c:v>
                      </c:pt>
                      <c:pt idx="436">
                        <c:v>254</c:v>
                      </c:pt>
                      <c:pt idx="437">
                        <c:v>221</c:v>
                      </c:pt>
                      <c:pt idx="438">
                        <c:v>271</c:v>
                      </c:pt>
                      <c:pt idx="439">
                        <c:v>226</c:v>
                      </c:pt>
                      <c:pt idx="440">
                        <c:v>267</c:v>
                      </c:pt>
                      <c:pt idx="441">
                        <c:v>236</c:v>
                      </c:pt>
                      <c:pt idx="442">
                        <c:v>269</c:v>
                      </c:pt>
                      <c:pt idx="443">
                        <c:v>240</c:v>
                      </c:pt>
                      <c:pt idx="444">
                        <c:v>253</c:v>
                      </c:pt>
                      <c:pt idx="445">
                        <c:v>292</c:v>
                      </c:pt>
                      <c:pt idx="446">
                        <c:v>272</c:v>
                      </c:pt>
                      <c:pt idx="447">
                        <c:v>240</c:v>
                      </c:pt>
                      <c:pt idx="448">
                        <c:v>280</c:v>
                      </c:pt>
                      <c:pt idx="449">
                        <c:v>253</c:v>
                      </c:pt>
                      <c:pt idx="450">
                        <c:v>262</c:v>
                      </c:pt>
                      <c:pt idx="451">
                        <c:v>268</c:v>
                      </c:pt>
                      <c:pt idx="452">
                        <c:v>331</c:v>
                      </c:pt>
                      <c:pt idx="453">
                        <c:v>287</c:v>
                      </c:pt>
                      <c:pt idx="454">
                        <c:v>283</c:v>
                      </c:pt>
                      <c:pt idx="455">
                        <c:v>279</c:v>
                      </c:pt>
                      <c:pt idx="456">
                        <c:v>321</c:v>
                      </c:pt>
                      <c:pt idx="457">
                        <c:v>285</c:v>
                      </c:pt>
                      <c:pt idx="458">
                        <c:v>302</c:v>
                      </c:pt>
                      <c:pt idx="459">
                        <c:v>274</c:v>
                      </c:pt>
                      <c:pt idx="460">
                        <c:v>328</c:v>
                      </c:pt>
                      <c:pt idx="461">
                        <c:v>332</c:v>
                      </c:pt>
                      <c:pt idx="462">
                        <c:v>285</c:v>
                      </c:pt>
                      <c:pt idx="463">
                        <c:v>298</c:v>
                      </c:pt>
                      <c:pt idx="464">
                        <c:v>274</c:v>
                      </c:pt>
                      <c:pt idx="465">
                        <c:v>377</c:v>
                      </c:pt>
                      <c:pt idx="466">
                        <c:v>338</c:v>
                      </c:pt>
                      <c:pt idx="467">
                        <c:v>345</c:v>
                      </c:pt>
                      <c:pt idx="468">
                        <c:v>373</c:v>
                      </c:pt>
                      <c:pt idx="469">
                        <c:v>332</c:v>
                      </c:pt>
                      <c:pt idx="470">
                        <c:v>322</c:v>
                      </c:pt>
                      <c:pt idx="471">
                        <c:v>333</c:v>
                      </c:pt>
                      <c:pt idx="472">
                        <c:v>366</c:v>
                      </c:pt>
                      <c:pt idx="473">
                        <c:v>413</c:v>
                      </c:pt>
                      <c:pt idx="474">
                        <c:v>401</c:v>
                      </c:pt>
                      <c:pt idx="475">
                        <c:v>375</c:v>
                      </c:pt>
                      <c:pt idx="476">
                        <c:v>373</c:v>
                      </c:pt>
                      <c:pt idx="477">
                        <c:v>354</c:v>
                      </c:pt>
                      <c:pt idx="478">
                        <c:v>364</c:v>
                      </c:pt>
                      <c:pt idx="479">
                        <c:v>318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8C6-457E-8857-16452398FD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Istanbul!$C$2:$C$481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262</c:v>
                      </c:pt>
                      <c:pt idx="1">
                        <c:v>237</c:v>
                      </c:pt>
                      <c:pt idx="2">
                        <c:v>235</c:v>
                      </c:pt>
                      <c:pt idx="3">
                        <c:v>246</c:v>
                      </c:pt>
                      <c:pt idx="4">
                        <c:v>258</c:v>
                      </c:pt>
                      <c:pt idx="5">
                        <c:v>276</c:v>
                      </c:pt>
                      <c:pt idx="6">
                        <c:v>282</c:v>
                      </c:pt>
                      <c:pt idx="7">
                        <c:v>285</c:v>
                      </c:pt>
                      <c:pt idx="8">
                        <c:v>295</c:v>
                      </c:pt>
                      <c:pt idx="9">
                        <c:v>268</c:v>
                      </c:pt>
                      <c:pt idx="10">
                        <c:v>269</c:v>
                      </c:pt>
                      <c:pt idx="11">
                        <c:v>272</c:v>
                      </c:pt>
                      <c:pt idx="12">
                        <c:v>236</c:v>
                      </c:pt>
                      <c:pt idx="13">
                        <c:v>303</c:v>
                      </c:pt>
                      <c:pt idx="14">
                        <c:v>269</c:v>
                      </c:pt>
                      <c:pt idx="15">
                        <c:v>306</c:v>
                      </c:pt>
                      <c:pt idx="16">
                        <c:v>279</c:v>
                      </c:pt>
                      <c:pt idx="17">
                        <c:v>273</c:v>
                      </c:pt>
                      <c:pt idx="18">
                        <c:v>286</c:v>
                      </c:pt>
                      <c:pt idx="19">
                        <c:v>265</c:v>
                      </c:pt>
                      <c:pt idx="20">
                        <c:v>284</c:v>
                      </c:pt>
                      <c:pt idx="21">
                        <c:v>262</c:v>
                      </c:pt>
                      <c:pt idx="22">
                        <c:v>260</c:v>
                      </c:pt>
                      <c:pt idx="23">
                        <c:v>294</c:v>
                      </c:pt>
                      <c:pt idx="24">
                        <c:v>290</c:v>
                      </c:pt>
                      <c:pt idx="25">
                        <c:v>288</c:v>
                      </c:pt>
                      <c:pt idx="26">
                        <c:v>278</c:v>
                      </c:pt>
                      <c:pt idx="27">
                        <c:v>282</c:v>
                      </c:pt>
                      <c:pt idx="28">
                        <c:v>280</c:v>
                      </c:pt>
                      <c:pt idx="29">
                        <c:v>273</c:v>
                      </c:pt>
                      <c:pt idx="30">
                        <c:v>277</c:v>
                      </c:pt>
                      <c:pt idx="31">
                        <c:v>255</c:v>
                      </c:pt>
                      <c:pt idx="32">
                        <c:v>247</c:v>
                      </c:pt>
                      <c:pt idx="33">
                        <c:v>253</c:v>
                      </c:pt>
                      <c:pt idx="34">
                        <c:v>278</c:v>
                      </c:pt>
                      <c:pt idx="35">
                        <c:v>239</c:v>
                      </c:pt>
                      <c:pt idx="36">
                        <c:v>245</c:v>
                      </c:pt>
                      <c:pt idx="37">
                        <c:v>285</c:v>
                      </c:pt>
                      <c:pt idx="38">
                        <c:v>231</c:v>
                      </c:pt>
                      <c:pt idx="39">
                        <c:v>244</c:v>
                      </c:pt>
                      <c:pt idx="40">
                        <c:v>209</c:v>
                      </c:pt>
                      <c:pt idx="41">
                        <c:v>226</c:v>
                      </c:pt>
                      <c:pt idx="42">
                        <c:v>225</c:v>
                      </c:pt>
                      <c:pt idx="43">
                        <c:v>239</c:v>
                      </c:pt>
                      <c:pt idx="44">
                        <c:v>226</c:v>
                      </c:pt>
                      <c:pt idx="45">
                        <c:v>220</c:v>
                      </c:pt>
                      <c:pt idx="46">
                        <c:v>219</c:v>
                      </c:pt>
                      <c:pt idx="47">
                        <c:v>214</c:v>
                      </c:pt>
                      <c:pt idx="48">
                        <c:v>235</c:v>
                      </c:pt>
                      <c:pt idx="49">
                        <c:v>239</c:v>
                      </c:pt>
                      <c:pt idx="50">
                        <c:v>245</c:v>
                      </c:pt>
                      <c:pt idx="51">
                        <c:v>235</c:v>
                      </c:pt>
                      <c:pt idx="52">
                        <c:v>234</c:v>
                      </c:pt>
                      <c:pt idx="53">
                        <c:v>199</c:v>
                      </c:pt>
                      <c:pt idx="54">
                        <c:v>228</c:v>
                      </c:pt>
                      <c:pt idx="55">
                        <c:v>230</c:v>
                      </c:pt>
                      <c:pt idx="56">
                        <c:v>241</c:v>
                      </c:pt>
                      <c:pt idx="57">
                        <c:v>241</c:v>
                      </c:pt>
                      <c:pt idx="58">
                        <c:v>212</c:v>
                      </c:pt>
                      <c:pt idx="59">
                        <c:v>224</c:v>
                      </c:pt>
                      <c:pt idx="60">
                        <c:v>233</c:v>
                      </c:pt>
                      <c:pt idx="61">
                        <c:v>195</c:v>
                      </c:pt>
                      <c:pt idx="62">
                        <c:v>227</c:v>
                      </c:pt>
                      <c:pt idx="63">
                        <c:v>216</c:v>
                      </c:pt>
                      <c:pt idx="64">
                        <c:v>228</c:v>
                      </c:pt>
                      <c:pt idx="65">
                        <c:v>218</c:v>
                      </c:pt>
                      <c:pt idx="66">
                        <c:v>228</c:v>
                      </c:pt>
                      <c:pt idx="67">
                        <c:v>212</c:v>
                      </c:pt>
                      <c:pt idx="68">
                        <c:v>199</c:v>
                      </c:pt>
                      <c:pt idx="69">
                        <c:v>214</c:v>
                      </c:pt>
                      <c:pt idx="70">
                        <c:v>218</c:v>
                      </c:pt>
                      <c:pt idx="71">
                        <c:v>190</c:v>
                      </c:pt>
                      <c:pt idx="72">
                        <c:v>224</c:v>
                      </c:pt>
                      <c:pt idx="73">
                        <c:v>192</c:v>
                      </c:pt>
                      <c:pt idx="74">
                        <c:v>205</c:v>
                      </c:pt>
                      <c:pt idx="75">
                        <c:v>211</c:v>
                      </c:pt>
                      <c:pt idx="76">
                        <c:v>225</c:v>
                      </c:pt>
                      <c:pt idx="77">
                        <c:v>233</c:v>
                      </c:pt>
                      <c:pt idx="78">
                        <c:v>224</c:v>
                      </c:pt>
                      <c:pt idx="79">
                        <c:v>201</c:v>
                      </c:pt>
                      <c:pt idx="80">
                        <c:v>213</c:v>
                      </c:pt>
                      <c:pt idx="81">
                        <c:v>189</c:v>
                      </c:pt>
                      <c:pt idx="82">
                        <c:v>215</c:v>
                      </c:pt>
                      <c:pt idx="83">
                        <c:v>198</c:v>
                      </c:pt>
                      <c:pt idx="84">
                        <c:v>226</c:v>
                      </c:pt>
                      <c:pt idx="85">
                        <c:v>217</c:v>
                      </c:pt>
                      <c:pt idx="86">
                        <c:v>217</c:v>
                      </c:pt>
                      <c:pt idx="87">
                        <c:v>242</c:v>
                      </c:pt>
                      <c:pt idx="88">
                        <c:v>218</c:v>
                      </c:pt>
                      <c:pt idx="89">
                        <c:v>183</c:v>
                      </c:pt>
                      <c:pt idx="90">
                        <c:v>223</c:v>
                      </c:pt>
                      <c:pt idx="91">
                        <c:v>198</c:v>
                      </c:pt>
                      <c:pt idx="92">
                        <c:v>218</c:v>
                      </c:pt>
                      <c:pt idx="93">
                        <c:v>202</c:v>
                      </c:pt>
                      <c:pt idx="94">
                        <c:v>193</c:v>
                      </c:pt>
                      <c:pt idx="95">
                        <c:v>191</c:v>
                      </c:pt>
                      <c:pt idx="96">
                        <c:v>207</c:v>
                      </c:pt>
                      <c:pt idx="97">
                        <c:v>205</c:v>
                      </c:pt>
                      <c:pt idx="98">
                        <c:v>222</c:v>
                      </c:pt>
                      <c:pt idx="99">
                        <c:v>196</c:v>
                      </c:pt>
                      <c:pt idx="100">
                        <c:v>192</c:v>
                      </c:pt>
                      <c:pt idx="101">
                        <c:v>202</c:v>
                      </c:pt>
                      <c:pt idx="102">
                        <c:v>201</c:v>
                      </c:pt>
                      <c:pt idx="103">
                        <c:v>198</c:v>
                      </c:pt>
                      <c:pt idx="104">
                        <c:v>193</c:v>
                      </c:pt>
                      <c:pt idx="105">
                        <c:v>199</c:v>
                      </c:pt>
                      <c:pt idx="106">
                        <c:v>215</c:v>
                      </c:pt>
                      <c:pt idx="107">
                        <c:v>195</c:v>
                      </c:pt>
                      <c:pt idx="108">
                        <c:v>206</c:v>
                      </c:pt>
                      <c:pt idx="109">
                        <c:v>194</c:v>
                      </c:pt>
                      <c:pt idx="110">
                        <c:v>196</c:v>
                      </c:pt>
                      <c:pt idx="111">
                        <c:v>205</c:v>
                      </c:pt>
                      <c:pt idx="112">
                        <c:v>195</c:v>
                      </c:pt>
                      <c:pt idx="113">
                        <c:v>194</c:v>
                      </c:pt>
                      <c:pt idx="114">
                        <c:v>214</c:v>
                      </c:pt>
                      <c:pt idx="115">
                        <c:v>198</c:v>
                      </c:pt>
                      <c:pt idx="116">
                        <c:v>217</c:v>
                      </c:pt>
                      <c:pt idx="117">
                        <c:v>188</c:v>
                      </c:pt>
                      <c:pt idx="118">
                        <c:v>220</c:v>
                      </c:pt>
                      <c:pt idx="119">
                        <c:v>230</c:v>
                      </c:pt>
                      <c:pt idx="120">
                        <c:v>217</c:v>
                      </c:pt>
                      <c:pt idx="121">
                        <c:v>197</c:v>
                      </c:pt>
                      <c:pt idx="122">
                        <c:v>217</c:v>
                      </c:pt>
                      <c:pt idx="123">
                        <c:v>214</c:v>
                      </c:pt>
                      <c:pt idx="124">
                        <c:v>193</c:v>
                      </c:pt>
                      <c:pt idx="125">
                        <c:v>233</c:v>
                      </c:pt>
                      <c:pt idx="126">
                        <c:v>198</c:v>
                      </c:pt>
                      <c:pt idx="127">
                        <c:v>175</c:v>
                      </c:pt>
                      <c:pt idx="128">
                        <c:v>207</c:v>
                      </c:pt>
                      <c:pt idx="129">
                        <c:v>220</c:v>
                      </c:pt>
                      <c:pt idx="130">
                        <c:v>169</c:v>
                      </c:pt>
                      <c:pt idx="131">
                        <c:v>214</c:v>
                      </c:pt>
                      <c:pt idx="132">
                        <c:v>205</c:v>
                      </c:pt>
                      <c:pt idx="133">
                        <c:v>213</c:v>
                      </c:pt>
                      <c:pt idx="134">
                        <c:v>192</c:v>
                      </c:pt>
                      <c:pt idx="135">
                        <c:v>202</c:v>
                      </c:pt>
                      <c:pt idx="136">
                        <c:v>210</c:v>
                      </c:pt>
                      <c:pt idx="137">
                        <c:v>188</c:v>
                      </c:pt>
                      <c:pt idx="138">
                        <c:v>181</c:v>
                      </c:pt>
                      <c:pt idx="139">
                        <c:v>190</c:v>
                      </c:pt>
                      <c:pt idx="140">
                        <c:v>223</c:v>
                      </c:pt>
                      <c:pt idx="141">
                        <c:v>190</c:v>
                      </c:pt>
                      <c:pt idx="142">
                        <c:v>191</c:v>
                      </c:pt>
                      <c:pt idx="143">
                        <c:v>220</c:v>
                      </c:pt>
                      <c:pt idx="144">
                        <c:v>193</c:v>
                      </c:pt>
                      <c:pt idx="145">
                        <c:v>170</c:v>
                      </c:pt>
                      <c:pt idx="146">
                        <c:v>190</c:v>
                      </c:pt>
                      <c:pt idx="147">
                        <c:v>200</c:v>
                      </c:pt>
                      <c:pt idx="148">
                        <c:v>211</c:v>
                      </c:pt>
                      <c:pt idx="149">
                        <c:v>223</c:v>
                      </c:pt>
                      <c:pt idx="150">
                        <c:v>198</c:v>
                      </c:pt>
                      <c:pt idx="151">
                        <c:v>204</c:v>
                      </c:pt>
                      <c:pt idx="152">
                        <c:v>194</c:v>
                      </c:pt>
                      <c:pt idx="153">
                        <c:v>172</c:v>
                      </c:pt>
                      <c:pt idx="154">
                        <c:v>191</c:v>
                      </c:pt>
                      <c:pt idx="155">
                        <c:v>219</c:v>
                      </c:pt>
                      <c:pt idx="156">
                        <c:v>190</c:v>
                      </c:pt>
                      <c:pt idx="157">
                        <c:v>183</c:v>
                      </c:pt>
                      <c:pt idx="158">
                        <c:v>214</c:v>
                      </c:pt>
                      <c:pt idx="159">
                        <c:v>182</c:v>
                      </c:pt>
                      <c:pt idx="160">
                        <c:v>240</c:v>
                      </c:pt>
                      <c:pt idx="161">
                        <c:v>193</c:v>
                      </c:pt>
                      <c:pt idx="162">
                        <c:v>183</c:v>
                      </c:pt>
                      <c:pt idx="163">
                        <c:v>177</c:v>
                      </c:pt>
                      <c:pt idx="164">
                        <c:v>219</c:v>
                      </c:pt>
                      <c:pt idx="165">
                        <c:v>165</c:v>
                      </c:pt>
                      <c:pt idx="166">
                        <c:v>196</c:v>
                      </c:pt>
                      <c:pt idx="167">
                        <c:v>232</c:v>
                      </c:pt>
                      <c:pt idx="168">
                        <c:v>204</c:v>
                      </c:pt>
                      <c:pt idx="169">
                        <c:v>176</c:v>
                      </c:pt>
                      <c:pt idx="170">
                        <c:v>179</c:v>
                      </c:pt>
                      <c:pt idx="171">
                        <c:v>174</c:v>
                      </c:pt>
                      <c:pt idx="172">
                        <c:v>217</c:v>
                      </c:pt>
                      <c:pt idx="173">
                        <c:v>207</c:v>
                      </c:pt>
                      <c:pt idx="174">
                        <c:v>185</c:v>
                      </c:pt>
                      <c:pt idx="175">
                        <c:v>194</c:v>
                      </c:pt>
                      <c:pt idx="176">
                        <c:v>201</c:v>
                      </c:pt>
                      <c:pt idx="177">
                        <c:v>206</c:v>
                      </c:pt>
                      <c:pt idx="178">
                        <c:v>194</c:v>
                      </c:pt>
                      <c:pt idx="179">
                        <c:v>203</c:v>
                      </c:pt>
                      <c:pt idx="180">
                        <c:v>180</c:v>
                      </c:pt>
                      <c:pt idx="181">
                        <c:v>195</c:v>
                      </c:pt>
                      <c:pt idx="182">
                        <c:v>200</c:v>
                      </c:pt>
                      <c:pt idx="183">
                        <c:v>215</c:v>
                      </c:pt>
                      <c:pt idx="184">
                        <c:v>202</c:v>
                      </c:pt>
                      <c:pt idx="185">
                        <c:v>167</c:v>
                      </c:pt>
                      <c:pt idx="186">
                        <c:v>191</c:v>
                      </c:pt>
                      <c:pt idx="187">
                        <c:v>178</c:v>
                      </c:pt>
                      <c:pt idx="188">
                        <c:v>181</c:v>
                      </c:pt>
                      <c:pt idx="189">
                        <c:v>169</c:v>
                      </c:pt>
                      <c:pt idx="190">
                        <c:v>206</c:v>
                      </c:pt>
                      <c:pt idx="191">
                        <c:v>172</c:v>
                      </c:pt>
                      <c:pt idx="192">
                        <c:v>181</c:v>
                      </c:pt>
                      <c:pt idx="193">
                        <c:v>182</c:v>
                      </c:pt>
                      <c:pt idx="194">
                        <c:v>172</c:v>
                      </c:pt>
                      <c:pt idx="195">
                        <c:v>191</c:v>
                      </c:pt>
                      <c:pt idx="196">
                        <c:v>182</c:v>
                      </c:pt>
                      <c:pt idx="197">
                        <c:v>181</c:v>
                      </c:pt>
                      <c:pt idx="198">
                        <c:v>188</c:v>
                      </c:pt>
                      <c:pt idx="199">
                        <c:v>191</c:v>
                      </c:pt>
                      <c:pt idx="200">
                        <c:v>184</c:v>
                      </c:pt>
                      <c:pt idx="201">
                        <c:v>182</c:v>
                      </c:pt>
                      <c:pt idx="202">
                        <c:v>203</c:v>
                      </c:pt>
                      <c:pt idx="203">
                        <c:v>215</c:v>
                      </c:pt>
                      <c:pt idx="204">
                        <c:v>181</c:v>
                      </c:pt>
                      <c:pt idx="205">
                        <c:v>171</c:v>
                      </c:pt>
                      <c:pt idx="206">
                        <c:v>198</c:v>
                      </c:pt>
                      <c:pt idx="207">
                        <c:v>132</c:v>
                      </c:pt>
                      <c:pt idx="208">
                        <c:v>210</c:v>
                      </c:pt>
                      <c:pt idx="209">
                        <c:v>222</c:v>
                      </c:pt>
                      <c:pt idx="210">
                        <c:v>189</c:v>
                      </c:pt>
                      <c:pt idx="211">
                        <c:v>200</c:v>
                      </c:pt>
                      <c:pt idx="212">
                        <c:v>201</c:v>
                      </c:pt>
                      <c:pt idx="213">
                        <c:v>211</c:v>
                      </c:pt>
                      <c:pt idx="214">
                        <c:v>181</c:v>
                      </c:pt>
                      <c:pt idx="215">
                        <c:v>187</c:v>
                      </c:pt>
                      <c:pt idx="216">
                        <c:v>197</c:v>
                      </c:pt>
                      <c:pt idx="217">
                        <c:v>154</c:v>
                      </c:pt>
                      <c:pt idx="218">
                        <c:v>200</c:v>
                      </c:pt>
                      <c:pt idx="219">
                        <c:v>178</c:v>
                      </c:pt>
                      <c:pt idx="220">
                        <c:v>178</c:v>
                      </c:pt>
                      <c:pt idx="221">
                        <c:v>189</c:v>
                      </c:pt>
                      <c:pt idx="222">
                        <c:v>181</c:v>
                      </c:pt>
                      <c:pt idx="223">
                        <c:v>178</c:v>
                      </c:pt>
                      <c:pt idx="224">
                        <c:v>184</c:v>
                      </c:pt>
                      <c:pt idx="225">
                        <c:v>182</c:v>
                      </c:pt>
                      <c:pt idx="226">
                        <c:v>190</c:v>
                      </c:pt>
                      <c:pt idx="227">
                        <c:v>168</c:v>
                      </c:pt>
                      <c:pt idx="228">
                        <c:v>197</c:v>
                      </c:pt>
                      <c:pt idx="229">
                        <c:v>180</c:v>
                      </c:pt>
                      <c:pt idx="230">
                        <c:v>183</c:v>
                      </c:pt>
                      <c:pt idx="231">
                        <c:v>178</c:v>
                      </c:pt>
                      <c:pt idx="232">
                        <c:v>198</c:v>
                      </c:pt>
                      <c:pt idx="233">
                        <c:v>180</c:v>
                      </c:pt>
                      <c:pt idx="234">
                        <c:v>164</c:v>
                      </c:pt>
                      <c:pt idx="235">
                        <c:v>169</c:v>
                      </c:pt>
                      <c:pt idx="236">
                        <c:v>215</c:v>
                      </c:pt>
                      <c:pt idx="237">
                        <c:v>179</c:v>
                      </c:pt>
                      <c:pt idx="238">
                        <c:v>197</c:v>
                      </c:pt>
                      <c:pt idx="239">
                        <c:v>172</c:v>
                      </c:pt>
                      <c:pt idx="240">
                        <c:v>219</c:v>
                      </c:pt>
                      <c:pt idx="241">
                        <c:v>178</c:v>
                      </c:pt>
                      <c:pt idx="242">
                        <c:v>203</c:v>
                      </c:pt>
                      <c:pt idx="243">
                        <c:v>186</c:v>
                      </c:pt>
                      <c:pt idx="244">
                        <c:v>199</c:v>
                      </c:pt>
                      <c:pt idx="245">
                        <c:v>189</c:v>
                      </c:pt>
                      <c:pt idx="246">
                        <c:v>201</c:v>
                      </c:pt>
                      <c:pt idx="247">
                        <c:v>193</c:v>
                      </c:pt>
                      <c:pt idx="248">
                        <c:v>199</c:v>
                      </c:pt>
                      <c:pt idx="249">
                        <c:v>178</c:v>
                      </c:pt>
                      <c:pt idx="250">
                        <c:v>175</c:v>
                      </c:pt>
                      <c:pt idx="251">
                        <c:v>193</c:v>
                      </c:pt>
                      <c:pt idx="252">
                        <c:v>184</c:v>
                      </c:pt>
                      <c:pt idx="253">
                        <c:v>172</c:v>
                      </c:pt>
                      <c:pt idx="254">
                        <c:v>200</c:v>
                      </c:pt>
                      <c:pt idx="255">
                        <c:v>183</c:v>
                      </c:pt>
                      <c:pt idx="256">
                        <c:v>184</c:v>
                      </c:pt>
                      <c:pt idx="257">
                        <c:v>178</c:v>
                      </c:pt>
                      <c:pt idx="258">
                        <c:v>188</c:v>
                      </c:pt>
                      <c:pt idx="259">
                        <c:v>173</c:v>
                      </c:pt>
                      <c:pt idx="260">
                        <c:v>183</c:v>
                      </c:pt>
                      <c:pt idx="261">
                        <c:v>185</c:v>
                      </c:pt>
                      <c:pt idx="262">
                        <c:v>214</c:v>
                      </c:pt>
                      <c:pt idx="263">
                        <c:v>165</c:v>
                      </c:pt>
                      <c:pt idx="264">
                        <c:v>176</c:v>
                      </c:pt>
                      <c:pt idx="265">
                        <c:v>190</c:v>
                      </c:pt>
                      <c:pt idx="266">
                        <c:v>201</c:v>
                      </c:pt>
                      <c:pt idx="267">
                        <c:v>230</c:v>
                      </c:pt>
                      <c:pt idx="268">
                        <c:v>198</c:v>
                      </c:pt>
                      <c:pt idx="269">
                        <c:v>209</c:v>
                      </c:pt>
                      <c:pt idx="270">
                        <c:v>178</c:v>
                      </c:pt>
                      <c:pt idx="271">
                        <c:v>186</c:v>
                      </c:pt>
                      <c:pt idx="272">
                        <c:v>204</c:v>
                      </c:pt>
                      <c:pt idx="273">
                        <c:v>208</c:v>
                      </c:pt>
                      <c:pt idx="274">
                        <c:v>203</c:v>
                      </c:pt>
                      <c:pt idx="275">
                        <c:v>203</c:v>
                      </c:pt>
                      <c:pt idx="276">
                        <c:v>224</c:v>
                      </c:pt>
                      <c:pt idx="277">
                        <c:v>183</c:v>
                      </c:pt>
                      <c:pt idx="278">
                        <c:v>168</c:v>
                      </c:pt>
                      <c:pt idx="279">
                        <c:v>209</c:v>
                      </c:pt>
                      <c:pt idx="280">
                        <c:v>218</c:v>
                      </c:pt>
                      <c:pt idx="281">
                        <c:v>170</c:v>
                      </c:pt>
                      <c:pt idx="282">
                        <c:v>200</c:v>
                      </c:pt>
                      <c:pt idx="283">
                        <c:v>202</c:v>
                      </c:pt>
                      <c:pt idx="284">
                        <c:v>170</c:v>
                      </c:pt>
                      <c:pt idx="285">
                        <c:v>168</c:v>
                      </c:pt>
                      <c:pt idx="286">
                        <c:v>208</c:v>
                      </c:pt>
                      <c:pt idx="287">
                        <c:v>191</c:v>
                      </c:pt>
                      <c:pt idx="288">
                        <c:v>200</c:v>
                      </c:pt>
                      <c:pt idx="289">
                        <c:v>201</c:v>
                      </c:pt>
                      <c:pt idx="290">
                        <c:v>174</c:v>
                      </c:pt>
                      <c:pt idx="291">
                        <c:v>187</c:v>
                      </c:pt>
                      <c:pt idx="292">
                        <c:v>215</c:v>
                      </c:pt>
                      <c:pt idx="293">
                        <c:v>236</c:v>
                      </c:pt>
                      <c:pt idx="294">
                        <c:v>196</c:v>
                      </c:pt>
                      <c:pt idx="295">
                        <c:v>182</c:v>
                      </c:pt>
                      <c:pt idx="296">
                        <c:v>197</c:v>
                      </c:pt>
                      <c:pt idx="297">
                        <c:v>184</c:v>
                      </c:pt>
                      <c:pt idx="298">
                        <c:v>188</c:v>
                      </c:pt>
                      <c:pt idx="299">
                        <c:v>202</c:v>
                      </c:pt>
                      <c:pt idx="300">
                        <c:v>205</c:v>
                      </c:pt>
                      <c:pt idx="301">
                        <c:v>180</c:v>
                      </c:pt>
                      <c:pt idx="302">
                        <c:v>193</c:v>
                      </c:pt>
                      <c:pt idx="303">
                        <c:v>200</c:v>
                      </c:pt>
                      <c:pt idx="304">
                        <c:v>208</c:v>
                      </c:pt>
                      <c:pt idx="305">
                        <c:v>218</c:v>
                      </c:pt>
                      <c:pt idx="306">
                        <c:v>222</c:v>
                      </c:pt>
                      <c:pt idx="307">
                        <c:v>220</c:v>
                      </c:pt>
                      <c:pt idx="308">
                        <c:v>220</c:v>
                      </c:pt>
                      <c:pt idx="309">
                        <c:v>191</c:v>
                      </c:pt>
                      <c:pt idx="310">
                        <c:v>217</c:v>
                      </c:pt>
                      <c:pt idx="311">
                        <c:v>206</c:v>
                      </c:pt>
                      <c:pt idx="312">
                        <c:v>207</c:v>
                      </c:pt>
                      <c:pt idx="313">
                        <c:v>199</c:v>
                      </c:pt>
                      <c:pt idx="314">
                        <c:v>219</c:v>
                      </c:pt>
                      <c:pt idx="315">
                        <c:v>201</c:v>
                      </c:pt>
                      <c:pt idx="316">
                        <c:v>183</c:v>
                      </c:pt>
                      <c:pt idx="317">
                        <c:v>196</c:v>
                      </c:pt>
                      <c:pt idx="318">
                        <c:v>200</c:v>
                      </c:pt>
                      <c:pt idx="319">
                        <c:v>190</c:v>
                      </c:pt>
                      <c:pt idx="320">
                        <c:v>190</c:v>
                      </c:pt>
                      <c:pt idx="321">
                        <c:v>188</c:v>
                      </c:pt>
                      <c:pt idx="322">
                        <c:v>221</c:v>
                      </c:pt>
                      <c:pt idx="323">
                        <c:v>193</c:v>
                      </c:pt>
                      <c:pt idx="324">
                        <c:v>178</c:v>
                      </c:pt>
                      <c:pt idx="325">
                        <c:v>208</c:v>
                      </c:pt>
                      <c:pt idx="326">
                        <c:v>220</c:v>
                      </c:pt>
                      <c:pt idx="327">
                        <c:v>202</c:v>
                      </c:pt>
                      <c:pt idx="328">
                        <c:v>202</c:v>
                      </c:pt>
                      <c:pt idx="329">
                        <c:v>213</c:v>
                      </c:pt>
                      <c:pt idx="330">
                        <c:v>212</c:v>
                      </c:pt>
                      <c:pt idx="331">
                        <c:v>197</c:v>
                      </c:pt>
                      <c:pt idx="332">
                        <c:v>213</c:v>
                      </c:pt>
                      <c:pt idx="333">
                        <c:v>224</c:v>
                      </c:pt>
                      <c:pt idx="334">
                        <c:v>202</c:v>
                      </c:pt>
                      <c:pt idx="335">
                        <c:v>208</c:v>
                      </c:pt>
                      <c:pt idx="336">
                        <c:v>204</c:v>
                      </c:pt>
                      <c:pt idx="337">
                        <c:v>191</c:v>
                      </c:pt>
                      <c:pt idx="338">
                        <c:v>193</c:v>
                      </c:pt>
                      <c:pt idx="339">
                        <c:v>205</c:v>
                      </c:pt>
                      <c:pt idx="340">
                        <c:v>219</c:v>
                      </c:pt>
                      <c:pt idx="341">
                        <c:v>188</c:v>
                      </c:pt>
                      <c:pt idx="342">
                        <c:v>194</c:v>
                      </c:pt>
                      <c:pt idx="343">
                        <c:v>207</c:v>
                      </c:pt>
                      <c:pt idx="344">
                        <c:v>207</c:v>
                      </c:pt>
                      <c:pt idx="345">
                        <c:v>208</c:v>
                      </c:pt>
                      <c:pt idx="346">
                        <c:v>226</c:v>
                      </c:pt>
                      <c:pt idx="347">
                        <c:v>198</c:v>
                      </c:pt>
                      <c:pt idx="348">
                        <c:v>221</c:v>
                      </c:pt>
                      <c:pt idx="349">
                        <c:v>212</c:v>
                      </c:pt>
                      <c:pt idx="350">
                        <c:v>206</c:v>
                      </c:pt>
                      <c:pt idx="351">
                        <c:v>238</c:v>
                      </c:pt>
                      <c:pt idx="352">
                        <c:v>234</c:v>
                      </c:pt>
                      <c:pt idx="353">
                        <c:v>239</c:v>
                      </c:pt>
                      <c:pt idx="354">
                        <c:v>237</c:v>
                      </c:pt>
                      <c:pt idx="355">
                        <c:v>216</c:v>
                      </c:pt>
                      <c:pt idx="356">
                        <c:v>231</c:v>
                      </c:pt>
                      <c:pt idx="357">
                        <c:v>221</c:v>
                      </c:pt>
                      <c:pt idx="358">
                        <c:v>216</c:v>
                      </c:pt>
                      <c:pt idx="359">
                        <c:v>228</c:v>
                      </c:pt>
                      <c:pt idx="360">
                        <c:v>215</c:v>
                      </c:pt>
                      <c:pt idx="361">
                        <c:v>225</c:v>
                      </c:pt>
                      <c:pt idx="362">
                        <c:v>204</c:v>
                      </c:pt>
                      <c:pt idx="363">
                        <c:v>236</c:v>
                      </c:pt>
                      <c:pt idx="364">
                        <c:v>258</c:v>
                      </c:pt>
                      <c:pt idx="365">
                        <c:v>228</c:v>
                      </c:pt>
                      <c:pt idx="366">
                        <c:v>212</c:v>
                      </c:pt>
                      <c:pt idx="367">
                        <c:v>262</c:v>
                      </c:pt>
                      <c:pt idx="368">
                        <c:v>258</c:v>
                      </c:pt>
                      <c:pt idx="369">
                        <c:v>246</c:v>
                      </c:pt>
                      <c:pt idx="370">
                        <c:v>265</c:v>
                      </c:pt>
                      <c:pt idx="371">
                        <c:v>234</c:v>
                      </c:pt>
                      <c:pt idx="372">
                        <c:v>260</c:v>
                      </c:pt>
                      <c:pt idx="373">
                        <c:v>245</c:v>
                      </c:pt>
                      <c:pt idx="374">
                        <c:v>253</c:v>
                      </c:pt>
                      <c:pt idx="375">
                        <c:v>285</c:v>
                      </c:pt>
                      <c:pt idx="376">
                        <c:v>227</c:v>
                      </c:pt>
                      <c:pt idx="377">
                        <c:v>238</c:v>
                      </c:pt>
                      <c:pt idx="378">
                        <c:v>272</c:v>
                      </c:pt>
                      <c:pt idx="379">
                        <c:v>258</c:v>
                      </c:pt>
                      <c:pt idx="380">
                        <c:v>261</c:v>
                      </c:pt>
                      <c:pt idx="381">
                        <c:v>276</c:v>
                      </c:pt>
                      <c:pt idx="382">
                        <c:v>266</c:v>
                      </c:pt>
                      <c:pt idx="383">
                        <c:v>246</c:v>
                      </c:pt>
                      <c:pt idx="384">
                        <c:v>253</c:v>
                      </c:pt>
                      <c:pt idx="385">
                        <c:v>270</c:v>
                      </c:pt>
                      <c:pt idx="386">
                        <c:v>245</c:v>
                      </c:pt>
                      <c:pt idx="387">
                        <c:v>272</c:v>
                      </c:pt>
                      <c:pt idx="388">
                        <c:v>244</c:v>
                      </c:pt>
                      <c:pt idx="389">
                        <c:v>265</c:v>
                      </c:pt>
                      <c:pt idx="390">
                        <c:v>258</c:v>
                      </c:pt>
                      <c:pt idx="391">
                        <c:v>274</c:v>
                      </c:pt>
                      <c:pt idx="392">
                        <c:v>269</c:v>
                      </c:pt>
                      <c:pt idx="393">
                        <c:v>249</c:v>
                      </c:pt>
                      <c:pt idx="394">
                        <c:v>226</c:v>
                      </c:pt>
                      <c:pt idx="395">
                        <c:v>259</c:v>
                      </c:pt>
                      <c:pt idx="396">
                        <c:v>222</c:v>
                      </c:pt>
                      <c:pt idx="397">
                        <c:v>243</c:v>
                      </c:pt>
                      <c:pt idx="398">
                        <c:v>243</c:v>
                      </c:pt>
                      <c:pt idx="399">
                        <c:v>229</c:v>
                      </c:pt>
                      <c:pt idx="400">
                        <c:v>248</c:v>
                      </c:pt>
                      <c:pt idx="401">
                        <c:v>220</c:v>
                      </c:pt>
                      <c:pt idx="402">
                        <c:v>230</c:v>
                      </c:pt>
                      <c:pt idx="403">
                        <c:v>228</c:v>
                      </c:pt>
                      <c:pt idx="404">
                        <c:v>205</c:v>
                      </c:pt>
                      <c:pt idx="405">
                        <c:v>249</c:v>
                      </c:pt>
                      <c:pt idx="406">
                        <c:v>241</c:v>
                      </c:pt>
                      <c:pt idx="407">
                        <c:v>235</c:v>
                      </c:pt>
                      <c:pt idx="408">
                        <c:v>223</c:v>
                      </c:pt>
                      <c:pt idx="409">
                        <c:v>226</c:v>
                      </c:pt>
                      <c:pt idx="410">
                        <c:v>217</c:v>
                      </c:pt>
                      <c:pt idx="411">
                        <c:v>205</c:v>
                      </c:pt>
                      <c:pt idx="412">
                        <c:v>219</c:v>
                      </c:pt>
                      <c:pt idx="413">
                        <c:v>211</c:v>
                      </c:pt>
                      <c:pt idx="414">
                        <c:v>235</c:v>
                      </c:pt>
                      <c:pt idx="415">
                        <c:v>198</c:v>
                      </c:pt>
                      <c:pt idx="416">
                        <c:v>220</c:v>
                      </c:pt>
                      <c:pt idx="417">
                        <c:v>176</c:v>
                      </c:pt>
                      <c:pt idx="418">
                        <c:v>196</c:v>
                      </c:pt>
                      <c:pt idx="419">
                        <c:v>236</c:v>
                      </c:pt>
                      <c:pt idx="420">
                        <c:v>208</c:v>
                      </c:pt>
                      <c:pt idx="421">
                        <c:v>198</c:v>
                      </c:pt>
                      <c:pt idx="422">
                        <c:v>246</c:v>
                      </c:pt>
                      <c:pt idx="423">
                        <c:v>206</c:v>
                      </c:pt>
                      <c:pt idx="424">
                        <c:v>195</c:v>
                      </c:pt>
                      <c:pt idx="425">
                        <c:v>232</c:v>
                      </c:pt>
                      <c:pt idx="426">
                        <c:v>209</c:v>
                      </c:pt>
                      <c:pt idx="427">
                        <c:v>222</c:v>
                      </c:pt>
                      <c:pt idx="428">
                        <c:v>204</c:v>
                      </c:pt>
                      <c:pt idx="429">
                        <c:v>206</c:v>
                      </c:pt>
                      <c:pt idx="430">
                        <c:v>193</c:v>
                      </c:pt>
                      <c:pt idx="431">
                        <c:v>230</c:v>
                      </c:pt>
                      <c:pt idx="432">
                        <c:v>196</c:v>
                      </c:pt>
                      <c:pt idx="433">
                        <c:v>203</c:v>
                      </c:pt>
                      <c:pt idx="434">
                        <c:v>224</c:v>
                      </c:pt>
                      <c:pt idx="435">
                        <c:v>238</c:v>
                      </c:pt>
                      <c:pt idx="436">
                        <c:v>218</c:v>
                      </c:pt>
                      <c:pt idx="437">
                        <c:v>204</c:v>
                      </c:pt>
                      <c:pt idx="438">
                        <c:v>207</c:v>
                      </c:pt>
                      <c:pt idx="439">
                        <c:v>254</c:v>
                      </c:pt>
                      <c:pt idx="440">
                        <c:v>215</c:v>
                      </c:pt>
                      <c:pt idx="441">
                        <c:v>272</c:v>
                      </c:pt>
                      <c:pt idx="442">
                        <c:v>266</c:v>
                      </c:pt>
                      <c:pt idx="443">
                        <c:v>281</c:v>
                      </c:pt>
                      <c:pt idx="444">
                        <c:v>218</c:v>
                      </c:pt>
                      <c:pt idx="445">
                        <c:v>250</c:v>
                      </c:pt>
                      <c:pt idx="446">
                        <c:v>250</c:v>
                      </c:pt>
                      <c:pt idx="447">
                        <c:v>236</c:v>
                      </c:pt>
                      <c:pt idx="448">
                        <c:v>233</c:v>
                      </c:pt>
                      <c:pt idx="449">
                        <c:v>243</c:v>
                      </c:pt>
                      <c:pt idx="450">
                        <c:v>274</c:v>
                      </c:pt>
                      <c:pt idx="451">
                        <c:v>269</c:v>
                      </c:pt>
                      <c:pt idx="452">
                        <c:v>287</c:v>
                      </c:pt>
                      <c:pt idx="453">
                        <c:v>298</c:v>
                      </c:pt>
                      <c:pt idx="454">
                        <c:v>294</c:v>
                      </c:pt>
                      <c:pt idx="455">
                        <c:v>312</c:v>
                      </c:pt>
                      <c:pt idx="456">
                        <c:v>314</c:v>
                      </c:pt>
                      <c:pt idx="457">
                        <c:v>330</c:v>
                      </c:pt>
                      <c:pt idx="458">
                        <c:v>327</c:v>
                      </c:pt>
                      <c:pt idx="459">
                        <c:v>346</c:v>
                      </c:pt>
                      <c:pt idx="460">
                        <c:v>316</c:v>
                      </c:pt>
                      <c:pt idx="461">
                        <c:v>332</c:v>
                      </c:pt>
                      <c:pt idx="462">
                        <c:v>342</c:v>
                      </c:pt>
                      <c:pt idx="463">
                        <c:v>324</c:v>
                      </c:pt>
                      <c:pt idx="464">
                        <c:v>335</c:v>
                      </c:pt>
                      <c:pt idx="465">
                        <c:v>320</c:v>
                      </c:pt>
                      <c:pt idx="466">
                        <c:v>291</c:v>
                      </c:pt>
                      <c:pt idx="467">
                        <c:v>314</c:v>
                      </c:pt>
                      <c:pt idx="468">
                        <c:v>338</c:v>
                      </c:pt>
                      <c:pt idx="469">
                        <c:v>304</c:v>
                      </c:pt>
                      <c:pt idx="470">
                        <c:v>293</c:v>
                      </c:pt>
                      <c:pt idx="471">
                        <c:v>291</c:v>
                      </c:pt>
                      <c:pt idx="472">
                        <c:v>286</c:v>
                      </c:pt>
                      <c:pt idx="473">
                        <c:v>295</c:v>
                      </c:pt>
                      <c:pt idx="474">
                        <c:v>296</c:v>
                      </c:pt>
                      <c:pt idx="475">
                        <c:v>277</c:v>
                      </c:pt>
                      <c:pt idx="476">
                        <c:v>294</c:v>
                      </c:pt>
                      <c:pt idx="477">
                        <c:v>259</c:v>
                      </c:pt>
                      <c:pt idx="478">
                        <c:v>308</c:v>
                      </c:pt>
                      <c:pt idx="479">
                        <c:v>291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8C6-457E-8857-16452398FD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Istanbul!$D$2:$D$481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208</c:v>
                      </c:pt>
                      <c:pt idx="1">
                        <c:v>243</c:v>
                      </c:pt>
                      <c:pt idx="2">
                        <c:v>215</c:v>
                      </c:pt>
                      <c:pt idx="3">
                        <c:v>231</c:v>
                      </c:pt>
                      <c:pt idx="4">
                        <c:v>226</c:v>
                      </c:pt>
                      <c:pt idx="5">
                        <c:v>221</c:v>
                      </c:pt>
                      <c:pt idx="6">
                        <c:v>208</c:v>
                      </c:pt>
                      <c:pt idx="7">
                        <c:v>205</c:v>
                      </c:pt>
                      <c:pt idx="8">
                        <c:v>218</c:v>
                      </c:pt>
                      <c:pt idx="9">
                        <c:v>235</c:v>
                      </c:pt>
                      <c:pt idx="10">
                        <c:v>229</c:v>
                      </c:pt>
                      <c:pt idx="11">
                        <c:v>227</c:v>
                      </c:pt>
                      <c:pt idx="12">
                        <c:v>203</c:v>
                      </c:pt>
                      <c:pt idx="13">
                        <c:v>200</c:v>
                      </c:pt>
                      <c:pt idx="14">
                        <c:v>217</c:v>
                      </c:pt>
                      <c:pt idx="15">
                        <c:v>224</c:v>
                      </c:pt>
                      <c:pt idx="16">
                        <c:v>252</c:v>
                      </c:pt>
                      <c:pt idx="17">
                        <c:v>239</c:v>
                      </c:pt>
                      <c:pt idx="18">
                        <c:v>247</c:v>
                      </c:pt>
                      <c:pt idx="19">
                        <c:v>221</c:v>
                      </c:pt>
                      <c:pt idx="20">
                        <c:v>243</c:v>
                      </c:pt>
                      <c:pt idx="21">
                        <c:v>237</c:v>
                      </c:pt>
                      <c:pt idx="22">
                        <c:v>237</c:v>
                      </c:pt>
                      <c:pt idx="23">
                        <c:v>227</c:v>
                      </c:pt>
                      <c:pt idx="24">
                        <c:v>225</c:v>
                      </c:pt>
                      <c:pt idx="25">
                        <c:v>229</c:v>
                      </c:pt>
                      <c:pt idx="26">
                        <c:v>245</c:v>
                      </c:pt>
                      <c:pt idx="27">
                        <c:v>233</c:v>
                      </c:pt>
                      <c:pt idx="28">
                        <c:v>241</c:v>
                      </c:pt>
                      <c:pt idx="29">
                        <c:v>202</c:v>
                      </c:pt>
                      <c:pt idx="30">
                        <c:v>220</c:v>
                      </c:pt>
                      <c:pt idx="31">
                        <c:v>248</c:v>
                      </c:pt>
                      <c:pt idx="32">
                        <c:v>235</c:v>
                      </c:pt>
                      <c:pt idx="33">
                        <c:v>241</c:v>
                      </c:pt>
                      <c:pt idx="34">
                        <c:v>231</c:v>
                      </c:pt>
                      <c:pt idx="35">
                        <c:v>229</c:v>
                      </c:pt>
                      <c:pt idx="36">
                        <c:v>211</c:v>
                      </c:pt>
                      <c:pt idx="37">
                        <c:v>229</c:v>
                      </c:pt>
                      <c:pt idx="38">
                        <c:v>215</c:v>
                      </c:pt>
                      <c:pt idx="39">
                        <c:v>235</c:v>
                      </c:pt>
                      <c:pt idx="40">
                        <c:v>224</c:v>
                      </c:pt>
                      <c:pt idx="41">
                        <c:v>196</c:v>
                      </c:pt>
                      <c:pt idx="42">
                        <c:v>206</c:v>
                      </c:pt>
                      <c:pt idx="43">
                        <c:v>204</c:v>
                      </c:pt>
                      <c:pt idx="44">
                        <c:v>216</c:v>
                      </c:pt>
                      <c:pt idx="45">
                        <c:v>202</c:v>
                      </c:pt>
                      <c:pt idx="46">
                        <c:v>223</c:v>
                      </c:pt>
                      <c:pt idx="47">
                        <c:v>207</c:v>
                      </c:pt>
                      <c:pt idx="48">
                        <c:v>200</c:v>
                      </c:pt>
                      <c:pt idx="49">
                        <c:v>216</c:v>
                      </c:pt>
                      <c:pt idx="50">
                        <c:v>216</c:v>
                      </c:pt>
                      <c:pt idx="51">
                        <c:v>196</c:v>
                      </c:pt>
                      <c:pt idx="52">
                        <c:v>242</c:v>
                      </c:pt>
                      <c:pt idx="53">
                        <c:v>205</c:v>
                      </c:pt>
                      <c:pt idx="54">
                        <c:v>228</c:v>
                      </c:pt>
                      <c:pt idx="55">
                        <c:v>208</c:v>
                      </c:pt>
                      <c:pt idx="56">
                        <c:v>233</c:v>
                      </c:pt>
                      <c:pt idx="57">
                        <c:v>221</c:v>
                      </c:pt>
                      <c:pt idx="58">
                        <c:v>222</c:v>
                      </c:pt>
                      <c:pt idx="59">
                        <c:v>230</c:v>
                      </c:pt>
                      <c:pt idx="60">
                        <c:v>251</c:v>
                      </c:pt>
                      <c:pt idx="61">
                        <c:v>231</c:v>
                      </c:pt>
                      <c:pt idx="62">
                        <c:v>222</c:v>
                      </c:pt>
                      <c:pt idx="63">
                        <c:v>199</c:v>
                      </c:pt>
                      <c:pt idx="64">
                        <c:v>215</c:v>
                      </c:pt>
                      <c:pt idx="65">
                        <c:v>202</c:v>
                      </c:pt>
                      <c:pt idx="66">
                        <c:v>225</c:v>
                      </c:pt>
                      <c:pt idx="67">
                        <c:v>227</c:v>
                      </c:pt>
                      <c:pt idx="68">
                        <c:v>208</c:v>
                      </c:pt>
                      <c:pt idx="69">
                        <c:v>217</c:v>
                      </c:pt>
                      <c:pt idx="70">
                        <c:v>225</c:v>
                      </c:pt>
                      <c:pt idx="71">
                        <c:v>205</c:v>
                      </c:pt>
                      <c:pt idx="72">
                        <c:v>213</c:v>
                      </c:pt>
                      <c:pt idx="73">
                        <c:v>194</c:v>
                      </c:pt>
                      <c:pt idx="74">
                        <c:v>215</c:v>
                      </c:pt>
                      <c:pt idx="75">
                        <c:v>210</c:v>
                      </c:pt>
                      <c:pt idx="76">
                        <c:v>192</c:v>
                      </c:pt>
                      <c:pt idx="77">
                        <c:v>220</c:v>
                      </c:pt>
                      <c:pt idx="78">
                        <c:v>190</c:v>
                      </c:pt>
                      <c:pt idx="79">
                        <c:v>220</c:v>
                      </c:pt>
                      <c:pt idx="80">
                        <c:v>236</c:v>
                      </c:pt>
                      <c:pt idx="81">
                        <c:v>190</c:v>
                      </c:pt>
                      <c:pt idx="82">
                        <c:v>214</c:v>
                      </c:pt>
                      <c:pt idx="83">
                        <c:v>197</c:v>
                      </c:pt>
                      <c:pt idx="84">
                        <c:v>228</c:v>
                      </c:pt>
                      <c:pt idx="85">
                        <c:v>203</c:v>
                      </c:pt>
                      <c:pt idx="86">
                        <c:v>213</c:v>
                      </c:pt>
                      <c:pt idx="87">
                        <c:v>211</c:v>
                      </c:pt>
                      <c:pt idx="88">
                        <c:v>195</c:v>
                      </c:pt>
                      <c:pt idx="89">
                        <c:v>161</c:v>
                      </c:pt>
                      <c:pt idx="90">
                        <c:v>193</c:v>
                      </c:pt>
                      <c:pt idx="91">
                        <c:v>248</c:v>
                      </c:pt>
                      <c:pt idx="92">
                        <c:v>191</c:v>
                      </c:pt>
                      <c:pt idx="93">
                        <c:v>213</c:v>
                      </c:pt>
                      <c:pt idx="94">
                        <c:v>216</c:v>
                      </c:pt>
                      <c:pt idx="95">
                        <c:v>210</c:v>
                      </c:pt>
                      <c:pt idx="96">
                        <c:v>194</c:v>
                      </c:pt>
                      <c:pt idx="97">
                        <c:v>200</c:v>
                      </c:pt>
                      <c:pt idx="98">
                        <c:v>219</c:v>
                      </c:pt>
                      <c:pt idx="99">
                        <c:v>220</c:v>
                      </c:pt>
                      <c:pt idx="100">
                        <c:v>192</c:v>
                      </c:pt>
                      <c:pt idx="101">
                        <c:v>223</c:v>
                      </c:pt>
                      <c:pt idx="102">
                        <c:v>212</c:v>
                      </c:pt>
                      <c:pt idx="103">
                        <c:v>197</c:v>
                      </c:pt>
                      <c:pt idx="104">
                        <c:v>179</c:v>
                      </c:pt>
                      <c:pt idx="105">
                        <c:v>198</c:v>
                      </c:pt>
                      <c:pt idx="106">
                        <c:v>233</c:v>
                      </c:pt>
                      <c:pt idx="107">
                        <c:v>193</c:v>
                      </c:pt>
                      <c:pt idx="108">
                        <c:v>185</c:v>
                      </c:pt>
                      <c:pt idx="109">
                        <c:v>204</c:v>
                      </c:pt>
                      <c:pt idx="110">
                        <c:v>206</c:v>
                      </c:pt>
                      <c:pt idx="111">
                        <c:v>198</c:v>
                      </c:pt>
                      <c:pt idx="112">
                        <c:v>211</c:v>
                      </c:pt>
                      <c:pt idx="113">
                        <c:v>215</c:v>
                      </c:pt>
                      <c:pt idx="114">
                        <c:v>231</c:v>
                      </c:pt>
                      <c:pt idx="115">
                        <c:v>217</c:v>
                      </c:pt>
                      <c:pt idx="116">
                        <c:v>216</c:v>
                      </c:pt>
                      <c:pt idx="117">
                        <c:v>180</c:v>
                      </c:pt>
                      <c:pt idx="118">
                        <c:v>192</c:v>
                      </c:pt>
                      <c:pt idx="119">
                        <c:v>191</c:v>
                      </c:pt>
                      <c:pt idx="120">
                        <c:v>202</c:v>
                      </c:pt>
                      <c:pt idx="121">
                        <c:v>183</c:v>
                      </c:pt>
                      <c:pt idx="122">
                        <c:v>202</c:v>
                      </c:pt>
                      <c:pt idx="123">
                        <c:v>206</c:v>
                      </c:pt>
                      <c:pt idx="124">
                        <c:v>175</c:v>
                      </c:pt>
                      <c:pt idx="125">
                        <c:v>215</c:v>
                      </c:pt>
                      <c:pt idx="126">
                        <c:v>215</c:v>
                      </c:pt>
                      <c:pt idx="127">
                        <c:v>189</c:v>
                      </c:pt>
                      <c:pt idx="128">
                        <c:v>210</c:v>
                      </c:pt>
                      <c:pt idx="129">
                        <c:v>189</c:v>
                      </c:pt>
                      <c:pt idx="130">
                        <c:v>217</c:v>
                      </c:pt>
                      <c:pt idx="131">
                        <c:v>206</c:v>
                      </c:pt>
                      <c:pt idx="132">
                        <c:v>177</c:v>
                      </c:pt>
                      <c:pt idx="133">
                        <c:v>202</c:v>
                      </c:pt>
                      <c:pt idx="134">
                        <c:v>188</c:v>
                      </c:pt>
                      <c:pt idx="135">
                        <c:v>232</c:v>
                      </c:pt>
                      <c:pt idx="136">
                        <c:v>190</c:v>
                      </c:pt>
                      <c:pt idx="137">
                        <c:v>196</c:v>
                      </c:pt>
                      <c:pt idx="138">
                        <c:v>194</c:v>
                      </c:pt>
                      <c:pt idx="139">
                        <c:v>196</c:v>
                      </c:pt>
                      <c:pt idx="140">
                        <c:v>206</c:v>
                      </c:pt>
                      <c:pt idx="141">
                        <c:v>220</c:v>
                      </c:pt>
                      <c:pt idx="142">
                        <c:v>209</c:v>
                      </c:pt>
                      <c:pt idx="143">
                        <c:v>174</c:v>
                      </c:pt>
                      <c:pt idx="144">
                        <c:v>207</c:v>
                      </c:pt>
                      <c:pt idx="145">
                        <c:v>205</c:v>
                      </c:pt>
                      <c:pt idx="146">
                        <c:v>180</c:v>
                      </c:pt>
                      <c:pt idx="147">
                        <c:v>188</c:v>
                      </c:pt>
                      <c:pt idx="148">
                        <c:v>201</c:v>
                      </c:pt>
                      <c:pt idx="149">
                        <c:v>155</c:v>
                      </c:pt>
                      <c:pt idx="150">
                        <c:v>169</c:v>
                      </c:pt>
                      <c:pt idx="151">
                        <c:v>204</c:v>
                      </c:pt>
                      <c:pt idx="152">
                        <c:v>185</c:v>
                      </c:pt>
                      <c:pt idx="153">
                        <c:v>165</c:v>
                      </c:pt>
                      <c:pt idx="154">
                        <c:v>205</c:v>
                      </c:pt>
                      <c:pt idx="155">
                        <c:v>221</c:v>
                      </c:pt>
                      <c:pt idx="156">
                        <c:v>220</c:v>
                      </c:pt>
                      <c:pt idx="157">
                        <c:v>189</c:v>
                      </c:pt>
                      <c:pt idx="158">
                        <c:v>200</c:v>
                      </c:pt>
                      <c:pt idx="159">
                        <c:v>202</c:v>
                      </c:pt>
                      <c:pt idx="160">
                        <c:v>175</c:v>
                      </c:pt>
                      <c:pt idx="161">
                        <c:v>174</c:v>
                      </c:pt>
                      <c:pt idx="162">
                        <c:v>179</c:v>
                      </c:pt>
                      <c:pt idx="163">
                        <c:v>179</c:v>
                      </c:pt>
                      <c:pt idx="164">
                        <c:v>205</c:v>
                      </c:pt>
                      <c:pt idx="165">
                        <c:v>188</c:v>
                      </c:pt>
                      <c:pt idx="166">
                        <c:v>194</c:v>
                      </c:pt>
                      <c:pt idx="167">
                        <c:v>176</c:v>
                      </c:pt>
                      <c:pt idx="168">
                        <c:v>230</c:v>
                      </c:pt>
                      <c:pt idx="169">
                        <c:v>215</c:v>
                      </c:pt>
                      <c:pt idx="170">
                        <c:v>194</c:v>
                      </c:pt>
                      <c:pt idx="171">
                        <c:v>199</c:v>
                      </c:pt>
                      <c:pt idx="172">
                        <c:v>172</c:v>
                      </c:pt>
                      <c:pt idx="173">
                        <c:v>212</c:v>
                      </c:pt>
                      <c:pt idx="174">
                        <c:v>194</c:v>
                      </c:pt>
                      <c:pt idx="175">
                        <c:v>192</c:v>
                      </c:pt>
                      <c:pt idx="176">
                        <c:v>187</c:v>
                      </c:pt>
                      <c:pt idx="177">
                        <c:v>188</c:v>
                      </c:pt>
                      <c:pt idx="178">
                        <c:v>183</c:v>
                      </c:pt>
                      <c:pt idx="179">
                        <c:v>190</c:v>
                      </c:pt>
                      <c:pt idx="180">
                        <c:v>199</c:v>
                      </c:pt>
                      <c:pt idx="181">
                        <c:v>175</c:v>
                      </c:pt>
                      <c:pt idx="182">
                        <c:v>178</c:v>
                      </c:pt>
                      <c:pt idx="183">
                        <c:v>200</c:v>
                      </c:pt>
                      <c:pt idx="184">
                        <c:v>218</c:v>
                      </c:pt>
                      <c:pt idx="185">
                        <c:v>197</c:v>
                      </c:pt>
                      <c:pt idx="186">
                        <c:v>194</c:v>
                      </c:pt>
                      <c:pt idx="187">
                        <c:v>192</c:v>
                      </c:pt>
                      <c:pt idx="188">
                        <c:v>211</c:v>
                      </c:pt>
                      <c:pt idx="189">
                        <c:v>207</c:v>
                      </c:pt>
                      <c:pt idx="190">
                        <c:v>194</c:v>
                      </c:pt>
                      <c:pt idx="191">
                        <c:v>189</c:v>
                      </c:pt>
                      <c:pt idx="192">
                        <c:v>195</c:v>
                      </c:pt>
                      <c:pt idx="193">
                        <c:v>202</c:v>
                      </c:pt>
                      <c:pt idx="194">
                        <c:v>205</c:v>
                      </c:pt>
                      <c:pt idx="195">
                        <c:v>175</c:v>
                      </c:pt>
                      <c:pt idx="196">
                        <c:v>199</c:v>
                      </c:pt>
                      <c:pt idx="197">
                        <c:v>223</c:v>
                      </c:pt>
                      <c:pt idx="198">
                        <c:v>207</c:v>
                      </c:pt>
                      <c:pt idx="199">
                        <c:v>192</c:v>
                      </c:pt>
                      <c:pt idx="200">
                        <c:v>202</c:v>
                      </c:pt>
                      <c:pt idx="201">
                        <c:v>191</c:v>
                      </c:pt>
                      <c:pt idx="202">
                        <c:v>180</c:v>
                      </c:pt>
                      <c:pt idx="203">
                        <c:v>195</c:v>
                      </c:pt>
                      <c:pt idx="204">
                        <c:v>180</c:v>
                      </c:pt>
                      <c:pt idx="205">
                        <c:v>195</c:v>
                      </c:pt>
                      <c:pt idx="206">
                        <c:v>200</c:v>
                      </c:pt>
                      <c:pt idx="207">
                        <c:v>189</c:v>
                      </c:pt>
                      <c:pt idx="208">
                        <c:v>162</c:v>
                      </c:pt>
                      <c:pt idx="209">
                        <c:v>180</c:v>
                      </c:pt>
                      <c:pt idx="210">
                        <c:v>222</c:v>
                      </c:pt>
                      <c:pt idx="211">
                        <c:v>189</c:v>
                      </c:pt>
                      <c:pt idx="212">
                        <c:v>176</c:v>
                      </c:pt>
                      <c:pt idx="213">
                        <c:v>199</c:v>
                      </c:pt>
                      <c:pt idx="214">
                        <c:v>171</c:v>
                      </c:pt>
                      <c:pt idx="215">
                        <c:v>193</c:v>
                      </c:pt>
                      <c:pt idx="216">
                        <c:v>198</c:v>
                      </c:pt>
                      <c:pt idx="217">
                        <c:v>202</c:v>
                      </c:pt>
                      <c:pt idx="218">
                        <c:v>219</c:v>
                      </c:pt>
                      <c:pt idx="219">
                        <c:v>176</c:v>
                      </c:pt>
                      <c:pt idx="220">
                        <c:v>211</c:v>
                      </c:pt>
                      <c:pt idx="221">
                        <c:v>201</c:v>
                      </c:pt>
                      <c:pt idx="222">
                        <c:v>196</c:v>
                      </c:pt>
                      <c:pt idx="223">
                        <c:v>214</c:v>
                      </c:pt>
                      <c:pt idx="224">
                        <c:v>220</c:v>
                      </c:pt>
                      <c:pt idx="225">
                        <c:v>198</c:v>
                      </c:pt>
                      <c:pt idx="226">
                        <c:v>200</c:v>
                      </c:pt>
                      <c:pt idx="227">
                        <c:v>214</c:v>
                      </c:pt>
                      <c:pt idx="228">
                        <c:v>179</c:v>
                      </c:pt>
                      <c:pt idx="229">
                        <c:v>188</c:v>
                      </c:pt>
                      <c:pt idx="230">
                        <c:v>175</c:v>
                      </c:pt>
                      <c:pt idx="231">
                        <c:v>181</c:v>
                      </c:pt>
                      <c:pt idx="232">
                        <c:v>183</c:v>
                      </c:pt>
                      <c:pt idx="233">
                        <c:v>207</c:v>
                      </c:pt>
                      <c:pt idx="234">
                        <c:v>176</c:v>
                      </c:pt>
                      <c:pt idx="235">
                        <c:v>191</c:v>
                      </c:pt>
                      <c:pt idx="236">
                        <c:v>197</c:v>
                      </c:pt>
                      <c:pt idx="237">
                        <c:v>190</c:v>
                      </c:pt>
                      <c:pt idx="238">
                        <c:v>183</c:v>
                      </c:pt>
                      <c:pt idx="239">
                        <c:v>204</c:v>
                      </c:pt>
                      <c:pt idx="240">
                        <c:v>174</c:v>
                      </c:pt>
                      <c:pt idx="241">
                        <c:v>197</c:v>
                      </c:pt>
                      <c:pt idx="242">
                        <c:v>177</c:v>
                      </c:pt>
                      <c:pt idx="243">
                        <c:v>184</c:v>
                      </c:pt>
                      <c:pt idx="244">
                        <c:v>172</c:v>
                      </c:pt>
                      <c:pt idx="245">
                        <c:v>205</c:v>
                      </c:pt>
                      <c:pt idx="246">
                        <c:v>173</c:v>
                      </c:pt>
                      <c:pt idx="247">
                        <c:v>181</c:v>
                      </c:pt>
                      <c:pt idx="248">
                        <c:v>173</c:v>
                      </c:pt>
                      <c:pt idx="249">
                        <c:v>191</c:v>
                      </c:pt>
                      <c:pt idx="250">
                        <c:v>211</c:v>
                      </c:pt>
                      <c:pt idx="251">
                        <c:v>189</c:v>
                      </c:pt>
                      <c:pt idx="252">
                        <c:v>206</c:v>
                      </c:pt>
                      <c:pt idx="253">
                        <c:v>197</c:v>
                      </c:pt>
                      <c:pt idx="254">
                        <c:v>179</c:v>
                      </c:pt>
                      <c:pt idx="255">
                        <c:v>203</c:v>
                      </c:pt>
                      <c:pt idx="256">
                        <c:v>161</c:v>
                      </c:pt>
                      <c:pt idx="257">
                        <c:v>160</c:v>
                      </c:pt>
                      <c:pt idx="258">
                        <c:v>160</c:v>
                      </c:pt>
                      <c:pt idx="259">
                        <c:v>189</c:v>
                      </c:pt>
                      <c:pt idx="260">
                        <c:v>180</c:v>
                      </c:pt>
                      <c:pt idx="261">
                        <c:v>217</c:v>
                      </c:pt>
                      <c:pt idx="262">
                        <c:v>190</c:v>
                      </c:pt>
                      <c:pt idx="263">
                        <c:v>171</c:v>
                      </c:pt>
                      <c:pt idx="264">
                        <c:v>198</c:v>
                      </c:pt>
                      <c:pt idx="265">
                        <c:v>174</c:v>
                      </c:pt>
                      <c:pt idx="266">
                        <c:v>188</c:v>
                      </c:pt>
                      <c:pt idx="267">
                        <c:v>181</c:v>
                      </c:pt>
                      <c:pt idx="268">
                        <c:v>169</c:v>
                      </c:pt>
                      <c:pt idx="269">
                        <c:v>188</c:v>
                      </c:pt>
                      <c:pt idx="270">
                        <c:v>189</c:v>
                      </c:pt>
                      <c:pt idx="271">
                        <c:v>196</c:v>
                      </c:pt>
                      <c:pt idx="272">
                        <c:v>212</c:v>
                      </c:pt>
                      <c:pt idx="273">
                        <c:v>223</c:v>
                      </c:pt>
                      <c:pt idx="274">
                        <c:v>164</c:v>
                      </c:pt>
                      <c:pt idx="275">
                        <c:v>219</c:v>
                      </c:pt>
                      <c:pt idx="276">
                        <c:v>183</c:v>
                      </c:pt>
                      <c:pt idx="277">
                        <c:v>170</c:v>
                      </c:pt>
                      <c:pt idx="278">
                        <c:v>197</c:v>
                      </c:pt>
                      <c:pt idx="279">
                        <c:v>198</c:v>
                      </c:pt>
                      <c:pt idx="280">
                        <c:v>211</c:v>
                      </c:pt>
                      <c:pt idx="281">
                        <c:v>181</c:v>
                      </c:pt>
                      <c:pt idx="282">
                        <c:v>199</c:v>
                      </c:pt>
                      <c:pt idx="283">
                        <c:v>195</c:v>
                      </c:pt>
                      <c:pt idx="284">
                        <c:v>207</c:v>
                      </c:pt>
                      <c:pt idx="285">
                        <c:v>174</c:v>
                      </c:pt>
                      <c:pt idx="286">
                        <c:v>186</c:v>
                      </c:pt>
                      <c:pt idx="287">
                        <c:v>183</c:v>
                      </c:pt>
                      <c:pt idx="288">
                        <c:v>189</c:v>
                      </c:pt>
                      <c:pt idx="289">
                        <c:v>196</c:v>
                      </c:pt>
                      <c:pt idx="290">
                        <c:v>229</c:v>
                      </c:pt>
                      <c:pt idx="291">
                        <c:v>184</c:v>
                      </c:pt>
                      <c:pt idx="292">
                        <c:v>166</c:v>
                      </c:pt>
                      <c:pt idx="293">
                        <c:v>218</c:v>
                      </c:pt>
                      <c:pt idx="294">
                        <c:v>196</c:v>
                      </c:pt>
                      <c:pt idx="295">
                        <c:v>203</c:v>
                      </c:pt>
                      <c:pt idx="296">
                        <c:v>211</c:v>
                      </c:pt>
                      <c:pt idx="297">
                        <c:v>211</c:v>
                      </c:pt>
                      <c:pt idx="298">
                        <c:v>193</c:v>
                      </c:pt>
                      <c:pt idx="299">
                        <c:v>188</c:v>
                      </c:pt>
                      <c:pt idx="300">
                        <c:v>183</c:v>
                      </c:pt>
                      <c:pt idx="301">
                        <c:v>214</c:v>
                      </c:pt>
                      <c:pt idx="302">
                        <c:v>232</c:v>
                      </c:pt>
                      <c:pt idx="303">
                        <c:v>181</c:v>
                      </c:pt>
                      <c:pt idx="304">
                        <c:v>218</c:v>
                      </c:pt>
                      <c:pt idx="305">
                        <c:v>206</c:v>
                      </c:pt>
                      <c:pt idx="306">
                        <c:v>206</c:v>
                      </c:pt>
                      <c:pt idx="307">
                        <c:v>209</c:v>
                      </c:pt>
                      <c:pt idx="308">
                        <c:v>208</c:v>
                      </c:pt>
                      <c:pt idx="309">
                        <c:v>213</c:v>
                      </c:pt>
                      <c:pt idx="310">
                        <c:v>210</c:v>
                      </c:pt>
                      <c:pt idx="311">
                        <c:v>183</c:v>
                      </c:pt>
                      <c:pt idx="312">
                        <c:v>204</c:v>
                      </c:pt>
                      <c:pt idx="313">
                        <c:v>212</c:v>
                      </c:pt>
                      <c:pt idx="314">
                        <c:v>173</c:v>
                      </c:pt>
                      <c:pt idx="315">
                        <c:v>202</c:v>
                      </c:pt>
                      <c:pt idx="316">
                        <c:v>199</c:v>
                      </c:pt>
                      <c:pt idx="317">
                        <c:v>197</c:v>
                      </c:pt>
                      <c:pt idx="318">
                        <c:v>245</c:v>
                      </c:pt>
                      <c:pt idx="319">
                        <c:v>219</c:v>
                      </c:pt>
                      <c:pt idx="320">
                        <c:v>188</c:v>
                      </c:pt>
                      <c:pt idx="321">
                        <c:v>212</c:v>
                      </c:pt>
                      <c:pt idx="322">
                        <c:v>244</c:v>
                      </c:pt>
                      <c:pt idx="323">
                        <c:v>208</c:v>
                      </c:pt>
                      <c:pt idx="324">
                        <c:v>211</c:v>
                      </c:pt>
                      <c:pt idx="325">
                        <c:v>186</c:v>
                      </c:pt>
                      <c:pt idx="326">
                        <c:v>212</c:v>
                      </c:pt>
                      <c:pt idx="327">
                        <c:v>203</c:v>
                      </c:pt>
                      <c:pt idx="328">
                        <c:v>205</c:v>
                      </c:pt>
                      <c:pt idx="329">
                        <c:v>212</c:v>
                      </c:pt>
                      <c:pt idx="330">
                        <c:v>237</c:v>
                      </c:pt>
                      <c:pt idx="331">
                        <c:v>245</c:v>
                      </c:pt>
                      <c:pt idx="332">
                        <c:v>212</c:v>
                      </c:pt>
                      <c:pt idx="333">
                        <c:v>224</c:v>
                      </c:pt>
                      <c:pt idx="334">
                        <c:v>205</c:v>
                      </c:pt>
                      <c:pt idx="335">
                        <c:v>193</c:v>
                      </c:pt>
                      <c:pt idx="336">
                        <c:v>220</c:v>
                      </c:pt>
                      <c:pt idx="337">
                        <c:v>227</c:v>
                      </c:pt>
                      <c:pt idx="338">
                        <c:v>206</c:v>
                      </c:pt>
                      <c:pt idx="339">
                        <c:v>208</c:v>
                      </c:pt>
                      <c:pt idx="340">
                        <c:v>194</c:v>
                      </c:pt>
                      <c:pt idx="341">
                        <c:v>213</c:v>
                      </c:pt>
                      <c:pt idx="342">
                        <c:v>191</c:v>
                      </c:pt>
                      <c:pt idx="343">
                        <c:v>263</c:v>
                      </c:pt>
                      <c:pt idx="344">
                        <c:v>193</c:v>
                      </c:pt>
                      <c:pt idx="345">
                        <c:v>231</c:v>
                      </c:pt>
                      <c:pt idx="346">
                        <c:v>204</c:v>
                      </c:pt>
                      <c:pt idx="347">
                        <c:v>212</c:v>
                      </c:pt>
                      <c:pt idx="348">
                        <c:v>227</c:v>
                      </c:pt>
                      <c:pt idx="349">
                        <c:v>202</c:v>
                      </c:pt>
                      <c:pt idx="350">
                        <c:v>218</c:v>
                      </c:pt>
                      <c:pt idx="351">
                        <c:v>194</c:v>
                      </c:pt>
                      <c:pt idx="352">
                        <c:v>253</c:v>
                      </c:pt>
                      <c:pt idx="353">
                        <c:v>217</c:v>
                      </c:pt>
                      <c:pt idx="354">
                        <c:v>238</c:v>
                      </c:pt>
                      <c:pt idx="355">
                        <c:v>218</c:v>
                      </c:pt>
                      <c:pt idx="356">
                        <c:v>216</c:v>
                      </c:pt>
                      <c:pt idx="357">
                        <c:v>223</c:v>
                      </c:pt>
                      <c:pt idx="358">
                        <c:v>216</c:v>
                      </c:pt>
                      <c:pt idx="359">
                        <c:v>236</c:v>
                      </c:pt>
                      <c:pt idx="360">
                        <c:v>250</c:v>
                      </c:pt>
                      <c:pt idx="361">
                        <c:v>242</c:v>
                      </c:pt>
                      <c:pt idx="362">
                        <c:v>233</c:v>
                      </c:pt>
                      <c:pt idx="363">
                        <c:v>207</c:v>
                      </c:pt>
                      <c:pt idx="364">
                        <c:v>250</c:v>
                      </c:pt>
                      <c:pt idx="365">
                        <c:v>262</c:v>
                      </c:pt>
                      <c:pt idx="366">
                        <c:v>237</c:v>
                      </c:pt>
                      <c:pt idx="367">
                        <c:v>235</c:v>
                      </c:pt>
                      <c:pt idx="368">
                        <c:v>246</c:v>
                      </c:pt>
                      <c:pt idx="369">
                        <c:v>258</c:v>
                      </c:pt>
                      <c:pt idx="370">
                        <c:v>276</c:v>
                      </c:pt>
                      <c:pt idx="371">
                        <c:v>282</c:v>
                      </c:pt>
                      <c:pt idx="372">
                        <c:v>285</c:v>
                      </c:pt>
                      <c:pt idx="373">
                        <c:v>295</c:v>
                      </c:pt>
                      <c:pt idx="374">
                        <c:v>268</c:v>
                      </c:pt>
                      <c:pt idx="375">
                        <c:v>269</c:v>
                      </c:pt>
                      <c:pt idx="376">
                        <c:v>272</c:v>
                      </c:pt>
                      <c:pt idx="377">
                        <c:v>236</c:v>
                      </c:pt>
                      <c:pt idx="378">
                        <c:v>303</c:v>
                      </c:pt>
                      <c:pt idx="379">
                        <c:v>269</c:v>
                      </c:pt>
                      <c:pt idx="380">
                        <c:v>306</c:v>
                      </c:pt>
                      <c:pt idx="381">
                        <c:v>279</c:v>
                      </c:pt>
                      <c:pt idx="382">
                        <c:v>273</c:v>
                      </c:pt>
                      <c:pt idx="383">
                        <c:v>286</c:v>
                      </c:pt>
                      <c:pt idx="384">
                        <c:v>265</c:v>
                      </c:pt>
                      <c:pt idx="385">
                        <c:v>284</c:v>
                      </c:pt>
                      <c:pt idx="386">
                        <c:v>262</c:v>
                      </c:pt>
                      <c:pt idx="387">
                        <c:v>260</c:v>
                      </c:pt>
                      <c:pt idx="388">
                        <c:v>294</c:v>
                      </c:pt>
                      <c:pt idx="389">
                        <c:v>290</c:v>
                      </c:pt>
                      <c:pt idx="390">
                        <c:v>288</c:v>
                      </c:pt>
                      <c:pt idx="391">
                        <c:v>278</c:v>
                      </c:pt>
                      <c:pt idx="392">
                        <c:v>282</c:v>
                      </c:pt>
                      <c:pt idx="393">
                        <c:v>280</c:v>
                      </c:pt>
                      <c:pt idx="394">
                        <c:v>273</c:v>
                      </c:pt>
                      <c:pt idx="395">
                        <c:v>277</c:v>
                      </c:pt>
                      <c:pt idx="396">
                        <c:v>255</c:v>
                      </c:pt>
                      <c:pt idx="397">
                        <c:v>247</c:v>
                      </c:pt>
                      <c:pt idx="398">
                        <c:v>253</c:v>
                      </c:pt>
                      <c:pt idx="399">
                        <c:v>278</c:v>
                      </c:pt>
                      <c:pt idx="400">
                        <c:v>239</c:v>
                      </c:pt>
                      <c:pt idx="401">
                        <c:v>245</c:v>
                      </c:pt>
                      <c:pt idx="402">
                        <c:v>285</c:v>
                      </c:pt>
                      <c:pt idx="403">
                        <c:v>231</c:v>
                      </c:pt>
                      <c:pt idx="404">
                        <c:v>244</c:v>
                      </c:pt>
                      <c:pt idx="405">
                        <c:v>209</c:v>
                      </c:pt>
                      <c:pt idx="406">
                        <c:v>226</c:v>
                      </c:pt>
                      <c:pt idx="407">
                        <c:v>225</c:v>
                      </c:pt>
                      <c:pt idx="408">
                        <c:v>239</c:v>
                      </c:pt>
                      <c:pt idx="409">
                        <c:v>226</c:v>
                      </c:pt>
                      <c:pt idx="410">
                        <c:v>220</c:v>
                      </c:pt>
                      <c:pt idx="411">
                        <c:v>219</c:v>
                      </c:pt>
                      <c:pt idx="412">
                        <c:v>214</c:v>
                      </c:pt>
                      <c:pt idx="413">
                        <c:v>235</c:v>
                      </c:pt>
                      <c:pt idx="414">
                        <c:v>239</c:v>
                      </c:pt>
                      <c:pt idx="415">
                        <c:v>245</c:v>
                      </c:pt>
                      <c:pt idx="416">
                        <c:v>235</c:v>
                      </c:pt>
                      <c:pt idx="417">
                        <c:v>234</c:v>
                      </c:pt>
                      <c:pt idx="418">
                        <c:v>199</c:v>
                      </c:pt>
                      <c:pt idx="419">
                        <c:v>228</c:v>
                      </c:pt>
                      <c:pt idx="420">
                        <c:v>230</c:v>
                      </c:pt>
                      <c:pt idx="421">
                        <c:v>241</c:v>
                      </c:pt>
                      <c:pt idx="422">
                        <c:v>241</c:v>
                      </c:pt>
                      <c:pt idx="423">
                        <c:v>212</c:v>
                      </c:pt>
                      <c:pt idx="424">
                        <c:v>224</c:v>
                      </c:pt>
                      <c:pt idx="425">
                        <c:v>233</c:v>
                      </c:pt>
                      <c:pt idx="426">
                        <c:v>195</c:v>
                      </c:pt>
                      <c:pt idx="427">
                        <c:v>227</c:v>
                      </c:pt>
                      <c:pt idx="428">
                        <c:v>216</c:v>
                      </c:pt>
                      <c:pt idx="429">
                        <c:v>228</c:v>
                      </c:pt>
                      <c:pt idx="430">
                        <c:v>218</c:v>
                      </c:pt>
                      <c:pt idx="431">
                        <c:v>228</c:v>
                      </c:pt>
                      <c:pt idx="432">
                        <c:v>212</c:v>
                      </c:pt>
                      <c:pt idx="433">
                        <c:v>199</c:v>
                      </c:pt>
                      <c:pt idx="434">
                        <c:v>214</c:v>
                      </c:pt>
                      <c:pt idx="435">
                        <c:v>218</c:v>
                      </c:pt>
                      <c:pt idx="436">
                        <c:v>190</c:v>
                      </c:pt>
                      <c:pt idx="437">
                        <c:v>224</c:v>
                      </c:pt>
                      <c:pt idx="438">
                        <c:v>192</c:v>
                      </c:pt>
                      <c:pt idx="439">
                        <c:v>205</c:v>
                      </c:pt>
                      <c:pt idx="440">
                        <c:v>211</c:v>
                      </c:pt>
                      <c:pt idx="441">
                        <c:v>225</c:v>
                      </c:pt>
                      <c:pt idx="442">
                        <c:v>233</c:v>
                      </c:pt>
                      <c:pt idx="443">
                        <c:v>224</c:v>
                      </c:pt>
                      <c:pt idx="444">
                        <c:v>201</c:v>
                      </c:pt>
                      <c:pt idx="445">
                        <c:v>213</c:v>
                      </c:pt>
                      <c:pt idx="446">
                        <c:v>189</c:v>
                      </c:pt>
                      <c:pt idx="447">
                        <c:v>215</c:v>
                      </c:pt>
                      <c:pt idx="448">
                        <c:v>198</c:v>
                      </c:pt>
                      <c:pt idx="449">
                        <c:v>226</c:v>
                      </c:pt>
                      <c:pt idx="450">
                        <c:v>217</c:v>
                      </c:pt>
                      <c:pt idx="451">
                        <c:v>217</c:v>
                      </c:pt>
                      <c:pt idx="452">
                        <c:v>242</c:v>
                      </c:pt>
                      <c:pt idx="453">
                        <c:v>218</c:v>
                      </c:pt>
                      <c:pt idx="454">
                        <c:v>183</c:v>
                      </c:pt>
                      <c:pt idx="455">
                        <c:v>223</c:v>
                      </c:pt>
                      <c:pt idx="456">
                        <c:v>198</c:v>
                      </c:pt>
                      <c:pt idx="457">
                        <c:v>218</c:v>
                      </c:pt>
                      <c:pt idx="458">
                        <c:v>202</c:v>
                      </c:pt>
                      <c:pt idx="459">
                        <c:v>193</c:v>
                      </c:pt>
                      <c:pt idx="460">
                        <c:v>191</c:v>
                      </c:pt>
                      <c:pt idx="461">
                        <c:v>207</c:v>
                      </c:pt>
                      <c:pt idx="462">
                        <c:v>205</c:v>
                      </c:pt>
                      <c:pt idx="463">
                        <c:v>222</c:v>
                      </c:pt>
                      <c:pt idx="464">
                        <c:v>197</c:v>
                      </c:pt>
                      <c:pt idx="465">
                        <c:v>192</c:v>
                      </c:pt>
                      <c:pt idx="466">
                        <c:v>202</c:v>
                      </c:pt>
                      <c:pt idx="467">
                        <c:v>201</c:v>
                      </c:pt>
                      <c:pt idx="468">
                        <c:v>198</c:v>
                      </c:pt>
                      <c:pt idx="469">
                        <c:v>193</c:v>
                      </c:pt>
                      <c:pt idx="470">
                        <c:v>199</c:v>
                      </c:pt>
                      <c:pt idx="471">
                        <c:v>215</c:v>
                      </c:pt>
                      <c:pt idx="472">
                        <c:v>195</c:v>
                      </c:pt>
                      <c:pt idx="473">
                        <c:v>206</c:v>
                      </c:pt>
                      <c:pt idx="474">
                        <c:v>194</c:v>
                      </c:pt>
                      <c:pt idx="475">
                        <c:v>196</c:v>
                      </c:pt>
                      <c:pt idx="476">
                        <c:v>205</c:v>
                      </c:pt>
                      <c:pt idx="477">
                        <c:v>195</c:v>
                      </c:pt>
                      <c:pt idx="478">
                        <c:v>194</c:v>
                      </c:pt>
                      <c:pt idx="479">
                        <c:v>214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8C6-457E-8857-16452398FD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Istanbul!$E$2:$E$481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286</c:v>
                      </c:pt>
                      <c:pt idx="1">
                        <c:v>296</c:v>
                      </c:pt>
                      <c:pt idx="2">
                        <c:v>273</c:v>
                      </c:pt>
                      <c:pt idx="3">
                        <c:v>278</c:v>
                      </c:pt>
                      <c:pt idx="4">
                        <c:v>273</c:v>
                      </c:pt>
                      <c:pt idx="5">
                        <c:v>277</c:v>
                      </c:pt>
                      <c:pt idx="6">
                        <c:v>269</c:v>
                      </c:pt>
                      <c:pt idx="7">
                        <c:v>274</c:v>
                      </c:pt>
                      <c:pt idx="8">
                        <c:v>294</c:v>
                      </c:pt>
                      <c:pt idx="9">
                        <c:v>299</c:v>
                      </c:pt>
                      <c:pt idx="10">
                        <c:v>295</c:v>
                      </c:pt>
                      <c:pt idx="11">
                        <c:v>266</c:v>
                      </c:pt>
                      <c:pt idx="12">
                        <c:v>282</c:v>
                      </c:pt>
                      <c:pt idx="13">
                        <c:v>247</c:v>
                      </c:pt>
                      <c:pt idx="14">
                        <c:v>254</c:v>
                      </c:pt>
                      <c:pt idx="15">
                        <c:v>263</c:v>
                      </c:pt>
                      <c:pt idx="16">
                        <c:v>282</c:v>
                      </c:pt>
                      <c:pt idx="17">
                        <c:v>275</c:v>
                      </c:pt>
                      <c:pt idx="18">
                        <c:v>258</c:v>
                      </c:pt>
                      <c:pt idx="19">
                        <c:v>262</c:v>
                      </c:pt>
                      <c:pt idx="20">
                        <c:v>230</c:v>
                      </c:pt>
                      <c:pt idx="21">
                        <c:v>257</c:v>
                      </c:pt>
                      <c:pt idx="22">
                        <c:v>268</c:v>
                      </c:pt>
                      <c:pt idx="23">
                        <c:v>261</c:v>
                      </c:pt>
                      <c:pt idx="24">
                        <c:v>270</c:v>
                      </c:pt>
                      <c:pt idx="25">
                        <c:v>267</c:v>
                      </c:pt>
                      <c:pt idx="26">
                        <c:v>248</c:v>
                      </c:pt>
                      <c:pt idx="27">
                        <c:v>229</c:v>
                      </c:pt>
                      <c:pt idx="28">
                        <c:v>224</c:v>
                      </c:pt>
                      <c:pt idx="29">
                        <c:v>215</c:v>
                      </c:pt>
                      <c:pt idx="30">
                        <c:v>244</c:v>
                      </c:pt>
                      <c:pt idx="31">
                        <c:v>211</c:v>
                      </c:pt>
                      <c:pt idx="32">
                        <c:v>236</c:v>
                      </c:pt>
                      <c:pt idx="33">
                        <c:v>212</c:v>
                      </c:pt>
                      <c:pt idx="34">
                        <c:v>249</c:v>
                      </c:pt>
                      <c:pt idx="35">
                        <c:v>227</c:v>
                      </c:pt>
                      <c:pt idx="36">
                        <c:v>214</c:v>
                      </c:pt>
                      <c:pt idx="37">
                        <c:v>246</c:v>
                      </c:pt>
                      <c:pt idx="38">
                        <c:v>255</c:v>
                      </c:pt>
                      <c:pt idx="39">
                        <c:v>224</c:v>
                      </c:pt>
                      <c:pt idx="40">
                        <c:v>237</c:v>
                      </c:pt>
                      <c:pt idx="41">
                        <c:v>205</c:v>
                      </c:pt>
                      <c:pt idx="42">
                        <c:v>185</c:v>
                      </c:pt>
                      <c:pt idx="43">
                        <c:v>246</c:v>
                      </c:pt>
                      <c:pt idx="44">
                        <c:v>209</c:v>
                      </c:pt>
                      <c:pt idx="45">
                        <c:v>237</c:v>
                      </c:pt>
                      <c:pt idx="46">
                        <c:v>229</c:v>
                      </c:pt>
                      <c:pt idx="47">
                        <c:v>212</c:v>
                      </c:pt>
                      <c:pt idx="48">
                        <c:v>190</c:v>
                      </c:pt>
                      <c:pt idx="49">
                        <c:v>229</c:v>
                      </c:pt>
                      <c:pt idx="50">
                        <c:v>220</c:v>
                      </c:pt>
                      <c:pt idx="51">
                        <c:v>229</c:v>
                      </c:pt>
                      <c:pt idx="52">
                        <c:v>233</c:v>
                      </c:pt>
                      <c:pt idx="53">
                        <c:v>208</c:v>
                      </c:pt>
                      <c:pt idx="54">
                        <c:v>214</c:v>
                      </c:pt>
                      <c:pt idx="55">
                        <c:v>203</c:v>
                      </c:pt>
                      <c:pt idx="56">
                        <c:v>190</c:v>
                      </c:pt>
                      <c:pt idx="57">
                        <c:v>198</c:v>
                      </c:pt>
                      <c:pt idx="58">
                        <c:v>240</c:v>
                      </c:pt>
                      <c:pt idx="59">
                        <c:v>203</c:v>
                      </c:pt>
                      <c:pt idx="60">
                        <c:v>232</c:v>
                      </c:pt>
                      <c:pt idx="61">
                        <c:v>203</c:v>
                      </c:pt>
                      <c:pt idx="62">
                        <c:v>211</c:v>
                      </c:pt>
                      <c:pt idx="63">
                        <c:v>187</c:v>
                      </c:pt>
                      <c:pt idx="64">
                        <c:v>234</c:v>
                      </c:pt>
                      <c:pt idx="65">
                        <c:v>213</c:v>
                      </c:pt>
                      <c:pt idx="66">
                        <c:v>203</c:v>
                      </c:pt>
                      <c:pt idx="67">
                        <c:v>213</c:v>
                      </c:pt>
                      <c:pt idx="68">
                        <c:v>227</c:v>
                      </c:pt>
                      <c:pt idx="69">
                        <c:v>190</c:v>
                      </c:pt>
                      <c:pt idx="70">
                        <c:v>189</c:v>
                      </c:pt>
                      <c:pt idx="71">
                        <c:v>211</c:v>
                      </c:pt>
                      <c:pt idx="72">
                        <c:v>202</c:v>
                      </c:pt>
                      <c:pt idx="73">
                        <c:v>216</c:v>
                      </c:pt>
                      <c:pt idx="74">
                        <c:v>197</c:v>
                      </c:pt>
                      <c:pt idx="75">
                        <c:v>236</c:v>
                      </c:pt>
                      <c:pt idx="76">
                        <c:v>204</c:v>
                      </c:pt>
                      <c:pt idx="77">
                        <c:v>194</c:v>
                      </c:pt>
                      <c:pt idx="78">
                        <c:v>241</c:v>
                      </c:pt>
                      <c:pt idx="79">
                        <c:v>230</c:v>
                      </c:pt>
                      <c:pt idx="80">
                        <c:v>203</c:v>
                      </c:pt>
                      <c:pt idx="81">
                        <c:v>207</c:v>
                      </c:pt>
                      <c:pt idx="82">
                        <c:v>212</c:v>
                      </c:pt>
                      <c:pt idx="83">
                        <c:v>210</c:v>
                      </c:pt>
                      <c:pt idx="84">
                        <c:v>185</c:v>
                      </c:pt>
                      <c:pt idx="85">
                        <c:v>219</c:v>
                      </c:pt>
                      <c:pt idx="86">
                        <c:v>192</c:v>
                      </c:pt>
                      <c:pt idx="87">
                        <c:v>211</c:v>
                      </c:pt>
                      <c:pt idx="88">
                        <c:v>193</c:v>
                      </c:pt>
                      <c:pt idx="89">
                        <c:v>212</c:v>
                      </c:pt>
                      <c:pt idx="90">
                        <c:v>173</c:v>
                      </c:pt>
                      <c:pt idx="91">
                        <c:v>231</c:v>
                      </c:pt>
                      <c:pt idx="92">
                        <c:v>217</c:v>
                      </c:pt>
                      <c:pt idx="93">
                        <c:v>210</c:v>
                      </c:pt>
                      <c:pt idx="94">
                        <c:v>182</c:v>
                      </c:pt>
                      <c:pt idx="95">
                        <c:v>209</c:v>
                      </c:pt>
                      <c:pt idx="96">
                        <c:v>183</c:v>
                      </c:pt>
                      <c:pt idx="97">
                        <c:v>212</c:v>
                      </c:pt>
                      <c:pt idx="98">
                        <c:v>205</c:v>
                      </c:pt>
                      <c:pt idx="99">
                        <c:v>243</c:v>
                      </c:pt>
                      <c:pt idx="100">
                        <c:v>209</c:v>
                      </c:pt>
                      <c:pt idx="101">
                        <c:v>213</c:v>
                      </c:pt>
                      <c:pt idx="102">
                        <c:v>199</c:v>
                      </c:pt>
                      <c:pt idx="103">
                        <c:v>226</c:v>
                      </c:pt>
                      <c:pt idx="104">
                        <c:v>204</c:v>
                      </c:pt>
                      <c:pt idx="105">
                        <c:v>195</c:v>
                      </c:pt>
                      <c:pt idx="106">
                        <c:v>232</c:v>
                      </c:pt>
                      <c:pt idx="107">
                        <c:v>188</c:v>
                      </c:pt>
                      <c:pt idx="108">
                        <c:v>204</c:v>
                      </c:pt>
                      <c:pt idx="109">
                        <c:v>195</c:v>
                      </c:pt>
                      <c:pt idx="110">
                        <c:v>191</c:v>
                      </c:pt>
                      <c:pt idx="111">
                        <c:v>201</c:v>
                      </c:pt>
                      <c:pt idx="112">
                        <c:v>188</c:v>
                      </c:pt>
                      <c:pt idx="113">
                        <c:v>201</c:v>
                      </c:pt>
                      <c:pt idx="114">
                        <c:v>216</c:v>
                      </c:pt>
                      <c:pt idx="115">
                        <c:v>180</c:v>
                      </c:pt>
                      <c:pt idx="116">
                        <c:v>218</c:v>
                      </c:pt>
                      <c:pt idx="117">
                        <c:v>215</c:v>
                      </c:pt>
                      <c:pt idx="118">
                        <c:v>190</c:v>
                      </c:pt>
                      <c:pt idx="119">
                        <c:v>209</c:v>
                      </c:pt>
                      <c:pt idx="120">
                        <c:v>187</c:v>
                      </c:pt>
                      <c:pt idx="121">
                        <c:v>220</c:v>
                      </c:pt>
                      <c:pt idx="122">
                        <c:v>179</c:v>
                      </c:pt>
                      <c:pt idx="123">
                        <c:v>188</c:v>
                      </c:pt>
                      <c:pt idx="124">
                        <c:v>182</c:v>
                      </c:pt>
                      <c:pt idx="125">
                        <c:v>185</c:v>
                      </c:pt>
                      <c:pt idx="126">
                        <c:v>219</c:v>
                      </c:pt>
                      <c:pt idx="127">
                        <c:v>189</c:v>
                      </c:pt>
                      <c:pt idx="128">
                        <c:v>214</c:v>
                      </c:pt>
                      <c:pt idx="129">
                        <c:v>182</c:v>
                      </c:pt>
                      <c:pt idx="130">
                        <c:v>161</c:v>
                      </c:pt>
                      <c:pt idx="131">
                        <c:v>207</c:v>
                      </c:pt>
                      <c:pt idx="132">
                        <c:v>201</c:v>
                      </c:pt>
                      <c:pt idx="133">
                        <c:v>187</c:v>
                      </c:pt>
                      <c:pt idx="134">
                        <c:v>220</c:v>
                      </c:pt>
                      <c:pt idx="135">
                        <c:v>190</c:v>
                      </c:pt>
                      <c:pt idx="136">
                        <c:v>186</c:v>
                      </c:pt>
                      <c:pt idx="137">
                        <c:v>180</c:v>
                      </c:pt>
                      <c:pt idx="138">
                        <c:v>182</c:v>
                      </c:pt>
                      <c:pt idx="139">
                        <c:v>194</c:v>
                      </c:pt>
                      <c:pt idx="140">
                        <c:v>202</c:v>
                      </c:pt>
                      <c:pt idx="141">
                        <c:v>208</c:v>
                      </c:pt>
                      <c:pt idx="142">
                        <c:v>221</c:v>
                      </c:pt>
                      <c:pt idx="143">
                        <c:v>197</c:v>
                      </c:pt>
                      <c:pt idx="144">
                        <c:v>182</c:v>
                      </c:pt>
                      <c:pt idx="145">
                        <c:v>214</c:v>
                      </c:pt>
                      <c:pt idx="146">
                        <c:v>193</c:v>
                      </c:pt>
                      <c:pt idx="147">
                        <c:v>188</c:v>
                      </c:pt>
                      <c:pt idx="148">
                        <c:v>219</c:v>
                      </c:pt>
                      <c:pt idx="149">
                        <c:v>202</c:v>
                      </c:pt>
                      <c:pt idx="150">
                        <c:v>190</c:v>
                      </c:pt>
                      <c:pt idx="151">
                        <c:v>179</c:v>
                      </c:pt>
                      <c:pt idx="152">
                        <c:v>208</c:v>
                      </c:pt>
                      <c:pt idx="153">
                        <c:v>171</c:v>
                      </c:pt>
                      <c:pt idx="154">
                        <c:v>183</c:v>
                      </c:pt>
                      <c:pt idx="155">
                        <c:v>172</c:v>
                      </c:pt>
                      <c:pt idx="156">
                        <c:v>168</c:v>
                      </c:pt>
                      <c:pt idx="157">
                        <c:v>179</c:v>
                      </c:pt>
                      <c:pt idx="158">
                        <c:v>190</c:v>
                      </c:pt>
                      <c:pt idx="159">
                        <c:v>178</c:v>
                      </c:pt>
                      <c:pt idx="160">
                        <c:v>188</c:v>
                      </c:pt>
                      <c:pt idx="161">
                        <c:v>191</c:v>
                      </c:pt>
                      <c:pt idx="162">
                        <c:v>178</c:v>
                      </c:pt>
                      <c:pt idx="163">
                        <c:v>198</c:v>
                      </c:pt>
                      <c:pt idx="164">
                        <c:v>209</c:v>
                      </c:pt>
                      <c:pt idx="165">
                        <c:v>164</c:v>
                      </c:pt>
                      <c:pt idx="166">
                        <c:v>199</c:v>
                      </c:pt>
                      <c:pt idx="167">
                        <c:v>177</c:v>
                      </c:pt>
                      <c:pt idx="168">
                        <c:v>169</c:v>
                      </c:pt>
                      <c:pt idx="169">
                        <c:v>178</c:v>
                      </c:pt>
                      <c:pt idx="170">
                        <c:v>220</c:v>
                      </c:pt>
                      <c:pt idx="171">
                        <c:v>166</c:v>
                      </c:pt>
                      <c:pt idx="172">
                        <c:v>166</c:v>
                      </c:pt>
                      <c:pt idx="173">
                        <c:v>186</c:v>
                      </c:pt>
                      <c:pt idx="174">
                        <c:v>205</c:v>
                      </c:pt>
                      <c:pt idx="175">
                        <c:v>203</c:v>
                      </c:pt>
                      <c:pt idx="176">
                        <c:v>192</c:v>
                      </c:pt>
                      <c:pt idx="177">
                        <c:v>174</c:v>
                      </c:pt>
                      <c:pt idx="178">
                        <c:v>202</c:v>
                      </c:pt>
                      <c:pt idx="179">
                        <c:v>212</c:v>
                      </c:pt>
                      <c:pt idx="180">
                        <c:v>190</c:v>
                      </c:pt>
                      <c:pt idx="181">
                        <c:v>222</c:v>
                      </c:pt>
                      <c:pt idx="182">
                        <c:v>250</c:v>
                      </c:pt>
                      <c:pt idx="183">
                        <c:v>261</c:v>
                      </c:pt>
                      <c:pt idx="184">
                        <c:v>220</c:v>
                      </c:pt>
                      <c:pt idx="185">
                        <c:v>192</c:v>
                      </c:pt>
                      <c:pt idx="186">
                        <c:v>197</c:v>
                      </c:pt>
                      <c:pt idx="187">
                        <c:v>198</c:v>
                      </c:pt>
                      <c:pt idx="188">
                        <c:v>182</c:v>
                      </c:pt>
                      <c:pt idx="189">
                        <c:v>186</c:v>
                      </c:pt>
                      <c:pt idx="190">
                        <c:v>219</c:v>
                      </c:pt>
                      <c:pt idx="191">
                        <c:v>196</c:v>
                      </c:pt>
                      <c:pt idx="192">
                        <c:v>183</c:v>
                      </c:pt>
                      <c:pt idx="193">
                        <c:v>194</c:v>
                      </c:pt>
                      <c:pt idx="194">
                        <c:v>204</c:v>
                      </c:pt>
                      <c:pt idx="195">
                        <c:v>193</c:v>
                      </c:pt>
                      <c:pt idx="196">
                        <c:v>191</c:v>
                      </c:pt>
                      <c:pt idx="197">
                        <c:v>144</c:v>
                      </c:pt>
                      <c:pt idx="198">
                        <c:v>190</c:v>
                      </c:pt>
                      <c:pt idx="199">
                        <c:v>172</c:v>
                      </c:pt>
                      <c:pt idx="200">
                        <c:v>204</c:v>
                      </c:pt>
                      <c:pt idx="201">
                        <c:v>152</c:v>
                      </c:pt>
                      <c:pt idx="202">
                        <c:v>172</c:v>
                      </c:pt>
                      <c:pt idx="203">
                        <c:v>185</c:v>
                      </c:pt>
                      <c:pt idx="204">
                        <c:v>189</c:v>
                      </c:pt>
                      <c:pt idx="205">
                        <c:v>189</c:v>
                      </c:pt>
                      <c:pt idx="206">
                        <c:v>193</c:v>
                      </c:pt>
                      <c:pt idx="207">
                        <c:v>208</c:v>
                      </c:pt>
                      <c:pt idx="208">
                        <c:v>172</c:v>
                      </c:pt>
                      <c:pt idx="209">
                        <c:v>187</c:v>
                      </c:pt>
                      <c:pt idx="210">
                        <c:v>166</c:v>
                      </c:pt>
                      <c:pt idx="211">
                        <c:v>185</c:v>
                      </c:pt>
                      <c:pt idx="212">
                        <c:v>182</c:v>
                      </c:pt>
                      <c:pt idx="213">
                        <c:v>197</c:v>
                      </c:pt>
                      <c:pt idx="214">
                        <c:v>199</c:v>
                      </c:pt>
                      <c:pt idx="215">
                        <c:v>186</c:v>
                      </c:pt>
                      <c:pt idx="216">
                        <c:v>169</c:v>
                      </c:pt>
                      <c:pt idx="217">
                        <c:v>149</c:v>
                      </c:pt>
                      <c:pt idx="218">
                        <c:v>175</c:v>
                      </c:pt>
                      <c:pt idx="219">
                        <c:v>213</c:v>
                      </c:pt>
                      <c:pt idx="220">
                        <c:v>195</c:v>
                      </c:pt>
                      <c:pt idx="221">
                        <c:v>186</c:v>
                      </c:pt>
                      <c:pt idx="222">
                        <c:v>166</c:v>
                      </c:pt>
                      <c:pt idx="223">
                        <c:v>175</c:v>
                      </c:pt>
                      <c:pt idx="224">
                        <c:v>186</c:v>
                      </c:pt>
                      <c:pt idx="225">
                        <c:v>167</c:v>
                      </c:pt>
                      <c:pt idx="226">
                        <c:v>172</c:v>
                      </c:pt>
                      <c:pt idx="227">
                        <c:v>194</c:v>
                      </c:pt>
                      <c:pt idx="228">
                        <c:v>172</c:v>
                      </c:pt>
                      <c:pt idx="229">
                        <c:v>204</c:v>
                      </c:pt>
                      <c:pt idx="230">
                        <c:v>203</c:v>
                      </c:pt>
                      <c:pt idx="231">
                        <c:v>154</c:v>
                      </c:pt>
                      <c:pt idx="232">
                        <c:v>208</c:v>
                      </c:pt>
                      <c:pt idx="233">
                        <c:v>200</c:v>
                      </c:pt>
                      <c:pt idx="234">
                        <c:v>172</c:v>
                      </c:pt>
                      <c:pt idx="235">
                        <c:v>180</c:v>
                      </c:pt>
                      <c:pt idx="236">
                        <c:v>184</c:v>
                      </c:pt>
                      <c:pt idx="237">
                        <c:v>161</c:v>
                      </c:pt>
                      <c:pt idx="238">
                        <c:v>169</c:v>
                      </c:pt>
                      <c:pt idx="239">
                        <c:v>218</c:v>
                      </c:pt>
                      <c:pt idx="240">
                        <c:v>201</c:v>
                      </c:pt>
                      <c:pt idx="241">
                        <c:v>172</c:v>
                      </c:pt>
                      <c:pt idx="242">
                        <c:v>139</c:v>
                      </c:pt>
                      <c:pt idx="243">
                        <c:v>141</c:v>
                      </c:pt>
                      <c:pt idx="244">
                        <c:v>161</c:v>
                      </c:pt>
                      <c:pt idx="245">
                        <c:v>172</c:v>
                      </c:pt>
                      <c:pt idx="246">
                        <c:v>207</c:v>
                      </c:pt>
                      <c:pt idx="247">
                        <c:v>192</c:v>
                      </c:pt>
                      <c:pt idx="248">
                        <c:v>180</c:v>
                      </c:pt>
                      <c:pt idx="249">
                        <c:v>174</c:v>
                      </c:pt>
                      <c:pt idx="250">
                        <c:v>182</c:v>
                      </c:pt>
                      <c:pt idx="251">
                        <c:v>183</c:v>
                      </c:pt>
                      <c:pt idx="252">
                        <c:v>190</c:v>
                      </c:pt>
                      <c:pt idx="253">
                        <c:v>197</c:v>
                      </c:pt>
                      <c:pt idx="254">
                        <c:v>220</c:v>
                      </c:pt>
                      <c:pt idx="255">
                        <c:v>196</c:v>
                      </c:pt>
                      <c:pt idx="256">
                        <c:v>175</c:v>
                      </c:pt>
                      <c:pt idx="257">
                        <c:v>186</c:v>
                      </c:pt>
                      <c:pt idx="258">
                        <c:v>195</c:v>
                      </c:pt>
                      <c:pt idx="259">
                        <c:v>198</c:v>
                      </c:pt>
                      <c:pt idx="260">
                        <c:v>203</c:v>
                      </c:pt>
                      <c:pt idx="261">
                        <c:v>167</c:v>
                      </c:pt>
                      <c:pt idx="262">
                        <c:v>190</c:v>
                      </c:pt>
                      <c:pt idx="263">
                        <c:v>161</c:v>
                      </c:pt>
                      <c:pt idx="264">
                        <c:v>195</c:v>
                      </c:pt>
                      <c:pt idx="265">
                        <c:v>167</c:v>
                      </c:pt>
                      <c:pt idx="266">
                        <c:v>183</c:v>
                      </c:pt>
                      <c:pt idx="267">
                        <c:v>172</c:v>
                      </c:pt>
                      <c:pt idx="268">
                        <c:v>216</c:v>
                      </c:pt>
                      <c:pt idx="269">
                        <c:v>187</c:v>
                      </c:pt>
                      <c:pt idx="270">
                        <c:v>169</c:v>
                      </c:pt>
                      <c:pt idx="271">
                        <c:v>178</c:v>
                      </c:pt>
                      <c:pt idx="272">
                        <c:v>178</c:v>
                      </c:pt>
                      <c:pt idx="273">
                        <c:v>192</c:v>
                      </c:pt>
                      <c:pt idx="274">
                        <c:v>149</c:v>
                      </c:pt>
                      <c:pt idx="275">
                        <c:v>173</c:v>
                      </c:pt>
                      <c:pt idx="276">
                        <c:v>179</c:v>
                      </c:pt>
                      <c:pt idx="277">
                        <c:v>194</c:v>
                      </c:pt>
                      <c:pt idx="278">
                        <c:v>200</c:v>
                      </c:pt>
                      <c:pt idx="279">
                        <c:v>181</c:v>
                      </c:pt>
                      <c:pt idx="280">
                        <c:v>192</c:v>
                      </c:pt>
                      <c:pt idx="281">
                        <c:v>181</c:v>
                      </c:pt>
                      <c:pt idx="282">
                        <c:v>196</c:v>
                      </c:pt>
                      <c:pt idx="283">
                        <c:v>206</c:v>
                      </c:pt>
                      <c:pt idx="284">
                        <c:v>191</c:v>
                      </c:pt>
                      <c:pt idx="285">
                        <c:v>176</c:v>
                      </c:pt>
                      <c:pt idx="286">
                        <c:v>190</c:v>
                      </c:pt>
                      <c:pt idx="287">
                        <c:v>220</c:v>
                      </c:pt>
                      <c:pt idx="288">
                        <c:v>205</c:v>
                      </c:pt>
                      <c:pt idx="289">
                        <c:v>230</c:v>
                      </c:pt>
                      <c:pt idx="290">
                        <c:v>189</c:v>
                      </c:pt>
                      <c:pt idx="291">
                        <c:v>189</c:v>
                      </c:pt>
                      <c:pt idx="292">
                        <c:v>197</c:v>
                      </c:pt>
                      <c:pt idx="293">
                        <c:v>185</c:v>
                      </c:pt>
                      <c:pt idx="294">
                        <c:v>196</c:v>
                      </c:pt>
                      <c:pt idx="295">
                        <c:v>216</c:v>
                      </c:pt>
                      <c:pt idx="296">
                        <c:v>191</c:v>
                      </c:pt>
                      <c:pt idx="297">
                        <c:v>201</c:v>
                      </c:pt>
                      <c:pt idx="298">
                        <c:v>209</c:v>
                      </c:pt>
                      <c:pt idx="299">
                        <c:v>210</c:v>
                      </c:pt>
                      <c:pt idx="300">
                        <c:v>200</c:v>
                      </c:pt>
                      <c:pt idx="301">
                        <c:v>192</c:v>
                      </c:pt>
                      <c:pt idx="302">
                        <c:v>212</c:v>
                      </c:pt>
                      <c:pt idx="303">
                        <c:v>228</c:v>
                      </c:pt>
                      <c:pt idx="304">
                        <c:v>219</c:v>
                      </c:pt>
                      <c:pt idx="305">
                        <c:v>193</c:v>
                      </c:pt>
                      <c:pt idx="306">
                        <c:v>217</c:v>
                      </c:pt>
                      <c:pt idx="307">
                        <c:v>203</c:v>
                      </c:pt>
                      <c:pt idx="308">
                        <c:v>214</c:v>
                      </c:pt>
                      <c:pt idx="309">
                        <c:v>205</c:v>
                      </c:pt>
                      <c:pt idx="310">
                        <c:v>227</c:v>
                      </c:pt>
                      <c:pt idx="311">
                        <c:v>184</c:v>
                      </c:pt>
                      <c:pt idx="312">
                        <c:v>197</c:v>
                      </c:pt>
                      <c:pt idx="313">
                        <c:v>219</c:v>
                      </c:pt>
                      <c:pt idx="314">
                        <c:v>215</c:v>
                      </c:pt>
                      <c:pt idx="315">
                        <c:v>187</c:v>
                      </c:pt>
                      <c:pt idx="316">
                        <c:v>230</c:v>
                      </c:pt>
                      <c:pt idx="317">
                        <c:v>220</c:v>
                      </c:pt>
                      <c:pt idx="318">
                        <c:v>221</c:v>
                      </c:pt>
                      <c:pt idx="319">
                        <c:v>206</c:v>
                      </c:pt>
                      <c:pt idx="320">
                        <c:v>194</c:v>
                      </c:pt>
                      <c:pt idx="321">
                        <c:v>206</c:v>
                      </c:pt>
                      <c:pt idx="322">
                        <c:v>203</c:v>
                      </c:pt>
                      <c:pt idx="323">
                        <c:v>220</c:v>
                      </c:pt>
                      <c:pt idx="324">
                        <c:v>207</c:v>
                      </c:pt>
                      <c:pt idx="325">
                        <c:v>204</c:v>
                      </c:pt>
                      <c:pt idx="326">
                        <c:v>226</c:v>
                      </c:pt>
                      <c:pt idx="327">
                        <c:v>197</c:v>
                      </c:pt>
                      <c:pt idx="328">
                        <c:v>238</c:v>
                      </c:pt>
                      <c:pt idx="329">
                        <c:v>201</c:v>
                      </c:pt>
                      <c:pt idx="330">
                        <c:v>220</c:v>
                      </c:pt>
                      <c:pt idx="331">
                        <c:v>234</c:v>
                      </c:pt>
                      <c:pt idx="332">
                        <c:v>228</c:v>
                      </c:pt>
                      <c:pt idx="333">
                        <c:v>212</c:v>
                      </c:pt>
                      <c:pt idx="334">
                        <c:v>214</c:v>
                      </c:pt>
                      <c:pt idx="335">
                        <c:v>227</c:v>
                      </c:pt>
                      <c:pt idx="336">
                        <c:v>223</c:v>
                      </c:pt>
                      <c:pt idx="337">
                        <c:v>210</c:v>
                      </c:pt>
                      <c:pt idx="338">
                        <c:v>220</c:v>
                      </c:pt>
                      <c:pt idx="339">
                        <c:v>193</c:v>
                      </c:pt>
                      <c:pt idx="340">
                        <c:v>203</c:v>
                      </c:pt>
                      <c:pt idx="341">
                        <c:v>226</c:v>
                      </c:pt>
                      <c:pt idx="342">
                        <c:v>225</c:v>
                      </c:pt>
                      <c:pt idx="343">
                        <c:v>194</c:v>
                      </c:pt>
                      <c:pt idx="344">
                        <c:v>236</c:v>
                      </c:pt>
                      <c:pt idx="345">
                        <c:v>208</c:v>
                      </c:pt>
                      <c:pt idx="346">
                        <c:v>185</c:v>
                      </c:pt>
                      <c:pt idx="347">
                        <c:v>215</c:v>
                      </c:pt>
                      <c:pt idx="348">
                        <c:v>221</c:v>
                      </c:pt>
                      <c:pt idx="349">
                        <c:v>232</c:v>
                      </c:pt>
                      <c:pt idx="350">
                        <c:v>205</c:v>
                      </c:pt>
                      <c:pt idx="351">
                        <c:v>244</c:v>
                      </c:pt>
                      <c:pt idx="352">
                        <c:v>221</c:v>
                      </c:pt>
                      <c:pt idx="353">
                        <c:v>224</c:v>
                      </c:pt>
                      <c:pt idx="354">
                        <c:v>208</c:v>
                      </c:pt>
                      <c:pt idx="355">
                        <c:v>227</c:v>
                      </c:pt>
                      <c:pt idx="356">
                        <c:v>219</c:v>
                      </c:pt>
                      <c:pt idx="357">
                        <c:v>202</c:v>
                      </c:pt>
                      <c:pt idx="358">
                        <c:v>264</c:v>
                      </c:pt>
                      <c:pt idx="359">
                        <c:v>241</c:v>
                      </c:pt>
                      <c:pt idx="360">
                        <c:v>231</c:v>
                      </c:pt>
                      <c:pt idx="361">
                        <c:v>220</c:v>
                      </c:pt>
                      <c:pt idx="362">
                        <c:v>237</c:v>
                      </c:pt>
                      <c:pt idx="363">
                        <c:v>225</c:v>
                      </c:pt>
                      <c:pt idx="364">
                        <c:v>203</c:v>
                      </c:pt>
                      <c:pt idx="365">
                        <c:v>208</c:v>
                      </c:pt>
                      <c:pt idx="366">
                        <c:v>243</c:v>
                      </c:pt>
                      <c:pt idx="367">
                        <c:v>215</c:v>
                      </c:pt>
                      <c:pt idx="368">
                        <c:v>231</c:v>
                      </c:pt>
                      <c:pt idx="369">
                        <c:v>226</c:v>
                      </c:pt>
                      <c:pt idx="370">
                        <c:v>221</c:v>
                      </c:pt>
                      <c:pt idx="371">
                        <c:v>208</c:v>
                      </c:pt>
                      <c:pt idx="372">
                        <c:v>205</c:v>
                      </c:pt>
                      <c:pt idx="373">
                        <c:v>218</c:v>
                      </c:pt>
                      <c:pt idx="374">
                        <c:v>235</c:v>
                      </c:pt>
                      <c:pt idx="375">
                        <c:v>229</c:v>
                      </c:pt>
                      <c:pt idx="376">
                        <c:v>227</c:v>
                      </c:pt>
                      <c:pt idx="377">
                        <c:v>203</c:v>
                      </c:pt>
                      <c:pt idx="378">
                        <c:v>200</c:v>
                      </c:pt>
                      <c:pt idx="379">
                        <c:v>217</c:v>
                      </c:pt>
                      <c:pt idx="380">
                        <c:v>224</c:v>
                      </c:pt>
                      <c:pt idx="381">
                        <c:v>252</c:v>
                      </c:pt>
                      <c:pt idx="382">
                        <c:v>239</c:v>
                      </c:pt>
                      <c:pt idx="383">
                        <c:v>247</c:v>
                      </c:pt>
                      <c:pt idx="384">
                        <c:v>221</c:v>
                      </c:pt>
                      <c:pt idx="385">
                        <c:v>243</c:v>
                      </c:pt>
                      <c:pt idx="386">
                        <c:v>237</c:v>
                      </c:pt>
                      <c:pt idx="387">
                        <c:v>237</c:v>
                      </c:pt>
                      <c:pt idx="388">
                        <c:v>227</c:v>
                      </c:pt>
                      <c:pt idx="389">
                        <c:v>225</c:v>
                      </c:pt>
                      <c:pt idx="390">
                        <c:v>229</c:v>
                      </c:pt>
                      <c:pt idx="391">
                        <c:v>245</c:v>
                      </c:pt>
                      <c:pt idx="392">
                        <c:v>233</c:v>
                      </c:pt>
                      <c:pt idx="393">
                        <c:v>241</c:v>
                      </c:pt>
                      <c:pt idx="394">
                        <c:v>202</c:v>
                      </c:pt>
                      <c:pt idx="395">
                        <c:v>220</c:v>
                      </c:pt>
                      <c:pt idx="396">
                        <c:v>248</c:v>
                      </c:pt>
                      <c:pt idx="397">
                        <c:v>235</c:v>
                      </c:pt>
                      <c:pt idx="398">
                        <c:v>241</c:v>
                      </c:pt>
                      <c:pt idx="399">
                        <c:v>231</c:v>
                      </c:pt>
                      <c:pt idx="400">
                        <c:v>229</c:v>
                      </c:pt>
                      <c:pt idx="401">
                        <c:v>211</c:v>
                      </c:pt>
                      <c:pt idx="402">
                        <c:v>229</c:v>
                      </c:pt>
                      <c:pt idx="403">
                        <c:v>215</c:v>
                      </c:pt>
                      <c:pt idx="404">
                        <c:v>235</c:v>
                      </c:pt>
                      <c:pt idx="405">
                        <c:v>224</c:v>
                      </c:pt>
                      <c:pt idx="406">
                        <c:v>196</c:v>
                      </c:pt>
                      <c:pt idx="407">
                        <c:v>206</c:v>
                      </c:pt>
                      <c:pt idx="408">
                        <c:v>204</c:v>
                      </c:pt>
                      <c:pt idx="409">
                        <c:v>216</c:v>
                      </c:pt>
                      <c:pt idx="410">
                        <c:v>202</c:v>
                      </c:pt>
                      <c:pt idx="411">
                        <c:v>223</c:v>
                      </c:pt>
                      <c:pt idx="412">
                        <c:v>207</c:v>
                      </c:pt>
                      <c:pt idx="413">
                        <c:v>200</c:v>
                      </c:pt>
                      <c:pt idx="414">
                        <c:v>216</c:v>
                      </c:pt>
                      <c:pt idx="415">
                        <c:v>216</c:v>
                      </c:pt>
                      <c:pt idx="416">
                        <c:v>196</c:v>
                      </c:pt>
                      <c:pt idx="417">
                        <c:v>242</c:v>
                      </c:pt>
                      <c:pt idx="418">
                        <c:v>205</c:v>
                      </c:pt>
                      <c:pt idx="419">
                        <c:v>228</c:v>
                      </c:pt>
                      <c:pt idx="420">
                        <c:v>208</c:v>
                      </c:pt>
                      <c:pt idx="421">
                        <c:v>233</c:v>
                      </c:pt>
                      <c:pt idx="422">
                        <c:v>221</c:v>
                      </c:pt>
                      <c:pt idx="423">
                        <c:v>222</c:v>
                      </c:pt>
                      <c:pt idx="424">
                        <c:v>230</c:v>
                      </c:pt>
                      <c:pt idx="425">
                        <c:v>251</c:v>
                      </c:pt>
                      <c:pt idx="426">
                        <c:v>231</c:v>
                      </c:pt>
                      <c:pt idx="427">
                        <c:v>222</c:v>
                      </c:pt>
                      <c:pt idx="428">
                        <c:v>199</c:v>
                      </c:pt>
                      <c:pt idx="429">
                        <c:v>215</c:v>
                      </c:pt>
                      <c:pt idx="430">
                        <c:v>202</c:v>
                      </c:pt>
                      <c:pt idx="431">
                        <c:v>225</c:v>
                      </c:pt>
                      <c:pt idx="432">
                        <c:v>227</c:v>
                      </c:pt>
                      <c:pt idx="433">
                        <c:v>208</c:v>
                      </c:pt>
                      <c:pt idx="434">
                        <c:v>217</c:v>
                      </c:pt>
                      <c:pt idx="435">
                        <c:v>225</c:v>
                      </c:pt>
                      <c:pt idx="436">
                        <c:v>205</c:v>
                      </c:pt>
                      <c:pt idx="437">
                        <c:v>213</c:v>
                      </c:pt>
                      <c:pt idx="438">
                        <c:v>194</c:v>
                      </c:pt>
                      <c:pt idx="439">
                        <c:v>215</c:v>
                      </c:pt>
                      <c:pt idx="440">
                        <c:v>210</c:v>
                      </c:pt>
                      <c:pt idx="441">
                        <c:v>192</c:v>
                      </c:pt>
                      <c:pt idx="442">
                        <c:v>220</c:v>
                      </c:pt>
                      <c:pt idx="443">
                        <c:v>190</c:v>
                      </c:pt>
                      <c:pt idx="444">
                        <c:v>221</c:v>
                      </c:pt>
                      <c:pt idx="445">
                        <c:v>236</c:v>
                      </c:pt>
                      <c:pt idx="446">
                        <c:v>190</c:v>
                      </c:pt>
                      <c:pt idx="447">
                        <c:v>214</c:v>
                      </c:pt>
                      <c:pt idx="448">
                        <c:v>197</c:v>
                      </c:pt>
                      <c:pt idx="449">
                        <c:v>228</c:v>
                      </c:pt>
                      <c:pt idx="450">
                        <c:v>203</c:v>
                      </c:pt>
                      <c:pt idx="451">
                        <c:v>213</c:v>
                      </c:pt>
                      <c:pt idx="452">
                        <c:v>211</c:v>
                      </c:pt>
                      <c:pt idx="453">
                        <c:v>195</c:v>
                      </c:pt>
                      <c:pt idx="454">
                        <c:v>161</c:v>
                      </c:pt>
                      <c:pt idx="455">
                        <c:v>193</c:v>
                      </c:pt>
                      <c:pt idx="456">
                        <c:v>248</c:v>
                      </c:pt>
                      <c:pt idx="457">
                        <c:v>191</c:v>
                      </c:pt>
                      <c:pt idx="458">
                        <c:v>213</c:v>
                      </c:pt>
                      <c:pt idx="459">
                        <c:v>216</c:v>
                      </c:pt>
                      <c:pt idx="460">
                        <c:v>211</c:v>
                      </c:pt>
                      <c:pt idx="461">
                        <c:v>194</c:v>
                      </c:pt>
                      <c:pt idx="462">
                        <c:v>200</c:v>
                      </c:pt>
                      <c:pt idx="463">
                        <c:v>219</c:v>
                      </c:pt>
                      <c:pt idx="464">
                        <c:v>220</c:v>
                      </c:pt>
                      <c:pt idx="465">
                        <c:v>192</c:v>
                      </c:pt>
                      <c:pt idx="466">
                        <c:v>223</c:v>
                      </c:pt>
                      <c:pt idx="467">
                        <c:v>212</c:v>
                      </c:pt>
                      <c:pt idx="468">
                        <c:v>197</c:v>
                      </c:pt>
                      <c:pt idx="469">
                        <c:v>179</c:v>
                      </c:pt>
                      <c:pt idx="470">
                        <c:v>198</c:v>
                      </c:pt>
                      <c:pt idx="471">
                        <c:v>233</c:v>
                      </c:pt>
                      <c:pt idx="472">
                        <c:v>193</c:v>
                      </c:pt>
                      <c:pt idx="473">
                        <c:v>185</c:v>
                      </c:pt>
                      <c:pt idx="474">
                        <c:v>204</c:v>
                      </c:pt>
                      <c:pt idx="475">
                        <c:v>206</c:v>
                      </c:pt>
                      <c:pt idx="476">
                        <c:v>198</c:v>
                      </c:pt>
                      <c:pt idx="477">
                        <c:v>211</c:v>
                      </c:pt>
                      <c:pt idx="478">
                        <c:v>215</c:v>
                      </c:pt>
                      <c:pt idx="479">
                        <c:v>231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C6-457E-8857-16452398FD7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Istanbul!$F$2:$F$481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252</c:v>
                      </c:pt>
                      <c:pt idx="1">
                        <c:v>258.66666666666669</c:v>
                      </c:pt>
                      <c:pt idx="2">
                        <c:v>241</c:v>
                      </c:pt>
                      <c:pt idx="3">
                        <c:v>251.66666666666666</c:v>
                      </c:pt>
                      <c:pt idx="4">
                        <c:v>252.33333333333334</c:v>
                      </c:pt>
                      <c:pt idx="5">
                        <c:v>258</c:v>
                      </c:pt>
                      <c:pt idx="6">
                        <c:v>253</c:v>
                      </c:pt>
                      <c:pt idx="7">
                        <c:v>254.66666666666666</c:v>
                      </c:pt>
                      <c:pt idx="8">
                        <c:v>269</c:v>
                      </c:pt>
                      <c:pt idx="9">
                        <c:v>267.33333333333331</c:v>
                      </c:pt>
                      <c:pt idx="10">
                        <c:v>264.33333333333331</c:v>
                      </c:pt>
                      <c:pt idx="11">
                        <c:v>255</c:v>
                      </c:pt>
                      <c:pt idx="12">
                        <c:v>240.33333333333334</c:v>
                      </c:pt>
                      <c:pt idx="13">
                        <c:v>250</c:v>
                      </c:pt>
                      <c:pt idx="14">
                        <c:v>246.66666666666666</c:v>
                      </c:pt>
                      <c:pt idx="15">
                        <c:v>264.33333333333331</c:v>
                      </c:pt>
                      <c:pt idx="16">
                        <c:v>271</c:v>
                      </c:pt>
                      <c:pt idx="17">
                        <c:v>262.33333333333331</c:v>
                      </c:pt>
                      <c:pt idx="18">
                        <c:v>263.66666666666669</c:v>
                      </c:pt>
                      <c:pt idx="19">
                        <c:v>249.33333333333334</c:v>
                      </c:pt>
                      <c:pt idx="20">
                        <c:v>252.33333333333334</c:v>
                      </c:pt>
                      <c:pt idx="21">
                        <c:v>252</c:v>
                      </c:pt>
                      <c:pt idx="22">
                        <c:v>255</c:v>
                      </c:pt>
                      <c:pt idx="23">
                        <c:v>260.66666666666669</c:v>
                      </c:pt>
                      <c:pt idx="24">
                        <c:v>261.66666666666669</c:v>
                      </c:pt>
                      <c:pt idx="25">
                        <c:v>261.33333333333331</c:v>
                      </c:pt>
                      <c:pt idx="26">
                        <c:v>257</c:v>
                      </c:pt>
                      <c:pt idx="27">
                        <c:v>248</c:v>
                      </c:pt>
                      <c:pt idx="28">
                        <c:v>248.33333333333334</c:v>
                      </c:pt>
                      <c:pt idx="29">
                        <c:v>230</c:v>
                      </c:pt>
                      <c:pt idx="30">
                        <c:v>247</c:v>
                      </c:pt>
                      <c:pt idx="31">
                        <c:v>238</c:v>
                      </c:pt>
                      <c:pt idx="32">
                        <c:v>239.33333333333334</c:v>
                      </c:pt>
                      <c:pt idx="33">
                        <c:v>235.33333333333334</c:v>
                      </c:pt>
                      <c:pt idx="34">
                        <c:v>252.66666666666666</c:v>
                      </c:pt>
                      <c:pt idx="35">
                        <c:v>231.66666666666666</c:v>
                      </c:pt>
                      <c:pt idx="36">
                        <c:v>223.33333333333334</c:v>
                      </c:pt>
                      <c:pt idx="37">
                        <c:v>253.33333333333334</c:v>
                      </c:pt>
                      <c:pt idx="38">
                        <c:v>233.66666666666666</c:v>
                      </c:pt>
                      <c:pt idx="39">
                        <c:v>234.33333333333334</c:v>
                      </c:pt>
                      <c:pt idx="40">
                        <c:v>223.33333333333334</c:v>
                      </c:pt>
                      <c:pt idx="41">
                        <c:v>209</c:v>
                      </c:pt>
                      <c:pt idx="42">
                        <c:v>205.33333333333334</c:v>
                      </c:pt>
                      <c:pt idx="43">
                        <c:v>229.66666666666666</c:v>
                      </c:pt>
                      <c:pt idx="44">
                        <c:v>217</c:v>
                      </c:pt>
                      <c:pt idx="45">
                        <c:v>219.66666666666666</c:v>
                      </c:pt>
                      <c:pt idx="46">
                        <c:v>223.66666666666666</c:v>
                      </c:pt>
                      <c:pt idx="47">
                        <c:v>211</c:v>
                      </c:pt>
                      <c:pt idx="48">
                        <c:v>208.33333333333334</c:v>
                      </c:pt>
                      <c:pt idx="49">
                        <c:v>228</c:v>
                      </c:pt>
                      <c:pt idx="50">
                        <c:v>227</c:v>
                      </c:pt>
                      <c:pt idx="51">
                        <c:v>220</c:v>
                      </c:pt>
                      <c:pt idx="52">
                        <c:v>236.33333333333334</c:v>
                      </c:pt>
                      <c:pt idx="53">
                        <c:v>204</c:v>
                      </c:pt>
                      <c:pt idx="54">
                        <c:v>223.33333333333334</c:v>
                      </c:pt>
                      <c:pt idx="55">
                        <c:v>213.66666666666666</c:v>
                      </c:pt>
                      <c:pt idx="56">
                        <c:v>221.33333333333334</c:v>
                      </c:pt>
                      <c:pt idx="57">
                        <c:v>220</c:v>
                      </c:pt>
                      <c:pt idx="58">
                        <c:v>224.66666666666666</c:v>
                      </c:pt>
                      <c:pt idx="59">
                        <c:v>219</c:v>
                      </c:pt>
                      <c:pt idx="60">
                        <c:v>238.66666666666666</c:v>
                      </c:pt>
                      <c:pt idx="61">
                        <c:v>209.66666666666666</c:v>
                      </c:pt>
                      <c:pt idx="62">
                        <c:v>220</c:v>
                      </c:pt>
                      <c:pt idx="63">
                        <c:v>200.66666666666666</c:v>
                      </c:pt>
                      <c:pt idx="64">
                        <c:v>225.66666666666666</c:v>
                      </c:pt>
                      <c:pt idx="65">
                        <c:v>211</c:v>
                      </c:pt>
                      <c:pt idx="66">
                        <c:v>218.66666666666666</c:v>
                      </c:pt>
                      <c:pt idx="67">
                        <c:v>217.33333333333334</c:v>
                      </c:pt>
                      <c:pt idx="68">
                        <c:v>211.33333333333334</c:v>
                      </c:pt>
                      <c:pt idx="69">
                        <c:v>207</c:v>
                      </c:pt>
                      <c:pt idx="70">
                        <c:v>210.66666666666666</c:v>
                      </c:pt>
                      <c:pt idx="71">
                        <c:v>202</c:v>
                      </c:pt>
                      <c:pt idx="72">
                        <c:v>213</c:v>
                      </c:pt>
                      <c:pt idx="73">
                        <c:v>200.66666666666666</c:v>
                      </c:pt>
                      <c:pt idx="74">
                        <c:v>205.66666666666666</c:v>
                      </c:pt>
                      <c:pt idx="75">
                        <c:v>219</c:v>
                      </c:pt>
                      <c:pt idx="76">
                        <c:v>207</c:v>
                      </c:pt>
                      <c:pt idx="77">
                        <c:v>215.66666666666666</c:v>
                      </c:pt>
                      <c:pt idx="78">
                        <c:v>218.33333333333334</c:v>
                      </c:pt>
                      <c:pt idx="79">
                        <c:v>217</c:v>
                      </c:pt>
                      <c:pt idx="80">
                        <c:v>217.33333333333334</c:v>
                      </c:pt>
                      <c:pt idx="81">
                        <c:v>195.33333333333334</c:v>
                      </c:pt>
                      <c:pt idx="82">
                        <c:v>213.66666666666666</c:v>
                      </c:pt>
                      <c:pt idx="83">
                        <c:v>201.66666666666666</c:v>
                      </c:pt>
                      <c:pt idx="84">
                        <c:v>213</c:v>
                      </c:pt>
                      <c:pt idx="85">
                        <c:v>213</c:v>
                      </c:pt>
                      <c:pt idx="86">
                        <c:v>207.33333333333334</c:v>
                      </c:pt>
                      <c:pt idx="87">
                        <c:v>221.33333333333334</c:v>
                      </c:pt>
                      <c:pt idx="88">
                        <c:v>202</c:v>
                      </c:pt>
                      <c:pt idx="89">
                        <c:v>185.33333333333334</c:v>
                      </c:pt>
                      <c:pt idx="90">
                        <c:v>196.33333333333334</c:v>
                      </c:pt>
                      <c:pt idx="91">
                        <c:v>225.66666666666666</c:v>
                      </c:pt>
                      <c:pt idx="92">
                        <c:v>208.66666666666666</c:v>
                      </c:pt>
                      <c:pt idx="93">
                        <c:v>208.33333333333334</c:v>
                      </c:pt>
                      <c:pt idx="94">
                        <c:v>197</c:v>
                      </c:pt>
                      <c:pt idx="95">
                        <c:v>203.33333333333334</c:v>
                      </c:pt>
                      <c:pt idx="96">
                        <c:v>194.66666666666666</c:v>
                      </c:pt>
                      <c:pt idx="97">
                        <c:v>205.66666666666666</c:v>
                      </c:pt>
                      <c:pt idx="98">
                        <c:v>215.33333333333334</c:v>
                      </c:pt>
                      <c:pt idx="99">
                        <c:v>219.66666666666666</c:v>
                      </c:pt>
                      <c:pt idx="100">
                        <c:v>197.66666666666666</c:v>
                      </c:pt>
                      <c:pt idx="101">
                        <c:v>212.66666666666666</c:v>
                      </c:pt>
                      <c:pt idx="102">
                        <c:v>204</c:v>
                      </c:pt>
                      <c:pt idx="103">
                        <c:v>207</c:v>
                      </c:pt>
                      <c:pt idx="104">
                        <c:v>192</c:v>
                      </c:pt>
                      <c:pt idx="105">
                        <c:v>197.33333333333334</c:v>
                      </c:pt>
                      <c:pt idx="106">
                        <c:v>226.66666666666666</c:v>
                      </c:pt>
                      <c:pt idx="107">
                        <c:v>192</c:v>
                      </c:pt>
                      <c:pt idx="108">
                        <c:v>198.33333333333334</c:v>
                      </c:pt>
                      <c:pt idx="109">
                        <c:v>197.66666666666666</c:v>
                      </c:pt>
                      <c:pt idx="110">
                        <c:v>197.66666666666666</c:v>
                      </c:pt>
                      <c:pt idx="111">
                        <c:v>201.33333333333334</c:v>
                      </c:pt>
                      <c:pt idx="112">
                        <c:v>198</c:v>
                      </c:pt>
                      <c:pt idx="113">
                        <c:v>203.33333333333334</c:v>
                      </c:pt>
                      <c:pt idx="114">
                        <c:v>220.33333333333334</c:v>
                      </c:pt>
                      <c:pt idx="115">
                        <c:v>198.33333333333334</c:v>
                      </c:pt>
                      <c:pt idx="116">
                        <c:v>217</c:v>
                      </c:pt>
                      <c:pt idx="117">
                        <c:v>194.33333333333334</c:v>
                      </c:pt>
                      <c:pt idx="118">
                        <c:v>200.66666666666666</c:v>
                      </c:pt>
                      <c:pt idx="119">
                        <c:v>210</c:v>
                      </c:pt>
                      <c:pt idx="120">
                        <c:v>202</c:v>
                      </c:pt>
                      <c:pt idx="121">
                        <c:v>200</c:v>
                      </c:pt>
                      <c:pt idx="122">
                        <c:v>199.33333333333334</c:v>
                      </c:pt>
                      <c:pt idx="123">
                        <c:v>202.66666666666666</c:v>
                      </c:pt>
                      <c:pt idx="124">
                        <c:v>183.33333333333334</c:v>
                      </c:pt>
                      <c:pt idx="125">
                        <c:v>211</c:v>
                      </c:pt>
                      <c:pt idx="126">
                        <c:v>210.66666666666666</c:v>
                      </c:pt>
                      <c:pt idx="127">
                        <c:v>184.33333333333334</c:v>
                      </c:pt>
                      <c:pt idx="128">
                        <c:v>210.33333333333334</c:v>
                      </c:pt>
                      <c:pt idx="129">
                        <c:v>197</c:v>
                      </c:pt>
                      <c:pt idx="130">
                        <c:v>182.33333333333334</c:v>
                      </c:pt>
                      <c:pt idx="131">
                        <c:v>209</c:v>
                      </c:pt>
                      <c:pt idx="132">
                        <c:v>194.33333333333334</c:v>
                      </c:pt>
                      <c:pt idx="133">
                        <c:v>200.66666666666666</c:v>
                      </c:pt>
                      <c:pt idx="134">
                        <c:v>200</c:v>
                      </c:pt>
                      <c:pt idx="135">
                        <c:v>208</c:v>
                      </c:pt>
                      <c:pt idx="136">
                        <c:v>195.33333333333334</c:v>
                      </c:pt>
                      <c:pt idx="137">
                        <c:v>188</c:v>
                      </c:pt>
                      <c:pt idx="138">
                        <c:v>185.66666666666666</c:v>
                      </c:pt>
                      <c:pt idx="139">
                        <c:v>193.33333333333334</c:v>
                      </c:pt>
                      <c:pt idx="140">
                        <c:v>210.33333333333334</c:v>
                      </c:pt>
                      <c:pt idx="141">
                        <c:v>206</c:v>
                      </c:pt>
                      <c:pt idx="142">
                        <c:v>207</c:v>
                      </c:pt>
                      <c:pt idx="143">
                        <c:v>197</c:v>
                      </c:pt>
                      <c:pt idx="144">
                        <c:v>194</c:v>
                      </c:pt>
                      <c:pt idx="145">
                        <c:v>196.33333333333334</c:v>
                      </c:pt>
                      <c:pt idx="146">
                        <c:v>187.66666666666666</c:v>
                      </c:pt>
                      <c:pt idx="147">
                        <c:v>192</c:v>
                      </c:pt>
                      <c:pt idx="148">
                        <c:v>210.33333333333334</c:v>
                      </c:pt>
                      <c:pt idx="149">
                        <c:v>193.33333333333334</c:v>
                      </c:pt>
                      <c:pt idx="150">
                        <c:v>185.66666666666666</c:v>
                      </c:pt>
                      <c:pt idx="151">
                        <c:v>195.66666666666666</c:v>
                      </c:pt>
                      <c:pt idx="152">
                        <c:v>195.66666666666666</c:v>
                      </c:pt>
                      <c:pt idx="153">
                        <c:v>169.33333333333334</c:v>
                      </c:pt>
                      <c:pt idx="154">
                        <c:v>193</c:v>
                      </c:pt>
                      <c:pt idx="155">
                        <c:v>204</c:v>
                      </c:pt>
                      <c:pt idx="156">
                        <c:v>192.66666666666666</c:v>
                      </c:pt>
                      <c:pt idx="157">
                        <c:v>183.66666666666666</c:v>
                      </c:pt>
                      <c:pt idx="158">
                        <c:v>201.33333333333334</c:v>
                      </c:pt>
                      <c:pt idx="159">
                        <c:v>187.33333333333334</c:v>
                      </c:pt>
                      <c:pt idx="160">
                        <c:v>201</c:v>
                      </c:pt>
                      <c:pt idx="161">
                        <c:v>186</c:v>
                      </c:pt>
                      <c:pt idx="162">
                        <c:v>180</c:v>
                      </c:pt>
                      <c:pt idx="163">
                        <c:v>184.66666666666666</c:v>
                      </c:pt>
                      <c:pt idx="164">
                        <c:v>211</c:v>
                      </c:pt>
                      <c:pt idx="165">
                        <c:v>172.33333333333334</c:v>
                      </c:pt>
                      <c:pt idx="166">
                        <c:v>196.33333333333334</c:v>
                      </c:pt>
                      <c:pt idx="167">
                        <c:v>195</c:v>
                      </c:pt>
                      <c:pt idx="168">
                        <c:v>201</c:v>
                      </c:pt>
                      <c:pt idx="169">
                        <c:v>189.66666666666666</c:v>
                      </c:pt>
                      <c:pt idx="170">
                        <c:v>197.66666666666666</c:v>
                      </c:pt>
                      <c:pt idx="171">
                        <c:v>179.66666666666666</c:v>
                      </c:pt>
                      <c:pt idx="172">
                        <c:v>185</c:v>
                      </c:pt>
                      <c:pt idx="173">
                        <c:v>201.66666666666666</c:v>
                      </c:pt>
                      <c:pt idx="174">
                        <c:v>194.66666666666666</c:v>
                      </c:pt>
                      <c:pt idx="175">
                        <c:v>196.33333333333334</c:v>
                      </c:pt>
                      <c:pt idx="176">
                        <c:v>193.33333333333334</c:v>
                      </c:pt>
                      <c:pt idx="177">
                        <c:v>189.33333333333334</c:v>
                      </c:pt>
                      <c:pt idx="178">
                        <c:v>193</c:v>
                      </c:pt>
                      <c:pt idx="179">
                        <c:v>201.66666666666666</c:v>
                      </c:pt>
                      <c:pt idx="180">
                        <c:v>189.66666666666666</c:v>
                      </c:pt>
                      <c:pt idx="181">
                        <c:v>197.33333333333334</c:v>
                      </c:pt>
                      <c:pt idx="182">
                        <c:v>209.33333333333334</c:v>
                      </c:pt>
                      <c:pt idx="183">
                        <c:v>225.33333333333334</c:v>
                      </c:pt>
                      <c:pt idx="184">
                        <c:v>213.33333333333334</c:v>
                      </c:pt>
                      <c:pt idx="185">
                        <c:v>185.33333333333334</c:v>
                      </c:pt>
                      <c:pt idx="186">
                        <c:v>194</c:v>
                      </c:pt>
                      <c:pt idx="187">
                        <c:v>189.33333333333334</c:v>
                      </c:pt>
                      <c:pt idx="188">
                        <c:v>191.33333333333334</c:v>
                      </c:pt>
                      <c:pt idx="189">
                        <c:v>187.33333333333334</c:v>
                      </c:pt>
                      <c:pt idx="190">
                        <c:v>206.33333333333334</c:v>
                      </c:pt>
                      <c:pt idx="191">
                        <c:v>185.66666666666666</c:v>
                      </c:pt>
                      <c:pt idx="192">
                        <c:v>186.33333333333334</c:v>
                      </c:pt>
                      <c:pt idx="193">
                        <c:v>192.66666666666666</c:v>
                      </c:pt>
                      <c:pt idx="194">
                        <c:v>193.66666666666666</c:v>
                      </c:pt>
                      <c:pt idx="195">
                        <c:v>186.33333333333334</c:v>
                      </c:pt>
                      <c:pt idx="196">
                        <c:v>190.66666666666666</c:v>
                      </c:pt>
                      <c:pt idx="197">
                        <c:v>182.66666666666666</c:v>
                      </c:pt>
                      <c:pt idx="198">
                        <c:v>195</c:v>
                      </c:pt>
                      <c:pt idx="199">
                        <c:v>185</c:v>
                      </c:pt>
                      <c:pt idx="200">
                        <c:v>196.66666666666666</c:v>
                      </c:pt>
                      <c:pt idx="201">
                        <c:v>175</c:v>
                      </c:pt>
                      <c:pt idx="202">
                        <c:v>185</c:v>
                      </c:pt>
                      <c:pt idx="203">
                        <c:v>198.33333333333334</c:v>
                      </c:pt>
                      <c:pt idx="204">
                        <c:v>183.33333333333334</c:v>
                      </c:pt>
                      <c:pt idx="205">
                        <c:v>185</c:v>
                      </c:pt>
                      <c:pt idx="206">
                        <c:v>197</c:v>
                      </c:pt>
                      <c:pt idx="207">
                        <c:v>176.33333333333334</c:v>
                      </c:pt>
                      <c:pt idx="208">
                        <c:v>181.33333333333334</c:v>
                      </c:pt>
                      <c:pt idx="209">
                        <c:v>196.33333333333334</c:v>
                      </c:pt>
                      <c:pt idx="210">
                        <c:v>192.33333333333334</c:v>
                      </c:pt>
                      <c:pt idx="211">
                        <c:v>191.33333333333334</c:v>
                      </c:pt>
                      <c:pt idx="212">
                        <c:v>186.33333333333334</c:v>
                      </c:pt>
                      <c:pt idx="213">
                        <c:v>202.33333333333334</c:v>
                      </c:pt>
                      <c:pt idx="214">
                        <c:v>183.66666666666666</c:v>
                      </c:pt>
                      <c:pt idx="215">
                        <c:v>188.66666666666666</c:v>
                      </c:pt>
                      <c:pt idx="216">
                        <c:v>188</c:v>
                      </c:pt>
                      <c:pt idx="217">
                        <c:v>168.33333333333334</c:v>
                      </c:pt>
                      <c:pt idx="218">
                        <c:v>198</c:v>
                      </c:pt>
                      <c:pt idx="219">
                        <c:v>189</c:v>
                      </c:pt>
                      <c:pt idx="220">
                        <c:v>194.66666666666666</c:v>
                      </c:pt>
                      <c:pt idx="221">
                        <c:v>192</c:v>
                      </c:pt>
                      <c:pt idx="222">
                        <c:v>181</c:v>
                      </c:pt>
                      <c:pt idx="223">
                        <c:v>189</c:v>
                      </c:pt>
                      <c:pt idx="224">
                        <c:v>196.66666666666666</c:v>
                      </c:pt>
                      <c:pt idx="225">
                        <c:v>182.33333333333334</c:v>
                      </c:pt>
                      <c:pt idx="226">
                        <c:v>187.33333333333334</c:v>
                      </c:pt>
                      <c:pt idx="227">
                        <c:v>192</c:v>
                      </c:pt>
                      <c:pt idx="228">
                        <c:v>182.66666666666666</c:v>
                      </c:pt>
                      <c:pt idx="229">
                        <c:v>190.66666666666666</c:v>
                      </c:pt>
                      <c:pt idx="230">
                        <c:v>187</c:v>
                      </c:pt>
                      <c:pt idx="231">
                        <c:v>171</c:v>
                      </c:pt>
                      <c:pt idx="232">
                        <c:v>196.33333333333334</c:v>
                      </c:pt>
                      <c:pt idx="233">
                        <c:v>195.66666666666666</c:v>
                      </c:pt>
                      <c:pt idx="234">
                        <c:v>170.66666666666666</c:v>
                      </c:pt>
                      <c:pt idx="235">
                        <c:v>180</c:v>
                      </c:pt>
                      <c:pt idx="236">
                        <c:v>198.66666666666666</c:v>
                      </c:pt>
                      <c:pt idx="237">
                        <c:v>176.66666666666666</c:v>
                      </c:pt>
                      <c:pt idx="238">
                        <c:v>183</c:v>
                      </c:pt>
                      <c:pt idx="239">
                        <c:v>198</c:v>
                      </c:pt>
                      <c:pt idx="240">
                        <c:v>198</c:v>
                      </c:pt>
                      <c:pt idx="241">
                        <c:v>182.33333333333334</c:v>
                      </c:pt>
                      <c:pt idx="242">
                        <c:v>173</c:v>
                      </c:pt>
                      <c:pt idx="243">
                        <c:v>170.33333333333334</c:v>
                      </c:pt>
                      <c:pt idx="244">
                        <c:v>177.33333333333334</c:v>
                      </c:pt>
                      <c:pt idx="245">
                        <c:v>188.66666666666666</c:v>
                      </c:pt>
                      <c:pt idx="246">
                        <c:v>193.66666666666666</c:v>
                      </c:pt>
                      <c:pt idx="247">
                        <c:v>188.66666666666666</c:v>
                      </c:pt>
                      <c:pt idx="248">
                        <c:v>184</c:v>
                      </c:pt>
                      <c:pt idx="249">
                        <c:v>181</c:v>
                      </c:pt>
                      <c:pt idx="250">
                        <c:v>189.33333333333334</c:v>
                      </c:pt>
                      <c:pt idx="251">
                        <c:v>188.33333333333334</c:v>
                      </c:pt>
                      <c:pt idx="252">
                        <c:v>193.33333333333334</c:v>
                      </c:pt>
                      <c:pt idx="253">
                        <c:v>188.66666666666666</c:v>
                      </c:pt>
                      <c:pt idx="254">
                        <c:v>199.66666666666666</c:v>
                      </c:pt>
                      <c:pt idx="255">
                        <c:v>194</c:v>
                      </c:pt>
                      <c:pt idx="256">
                        <c:v>173.33333333333334</c:v>
                      </c:pt>
                      <c:pt idx="257">
                        <c:v>174.66666666666666</c:v>
                      </c:pt>
                      <c:pt idx="258">
                        <c:v>181</c:v>
                      </c:pt>
                      <c:pt idx="259">
                        <c:v>186.66666666666666</c:v>
                      </c:pt>
                      <c:pt idx="260">
                        <c:v>188.66666666666666</c:v>
                      </c:pt>
                      <c:pt idx="261">
                        <c:v>189.66666666666666</c:v>
                      </c:pt>
                      <c:pt idx="262">
                        <c:v>198</c:v>
                      </c:pt>
                      <c:pt idx="263">
                        <c:v>165.66666666666666</c:v>
                      </c:pt>
                      <c:pt idx="264">
                        <c:v>189.66666666666666</c:v>
                      </c:pt>
                      <c:pt idx="265">
                        <c:v>177</c:v>
                      </c:pt>
                      <c:pt idx="266">
                        <c:v>190.66666666666666</c:v>
                      </c:pt>
                      <c:pt idx="267">
                        <c:v>194.33333333333334</c:v>
                      </c:pt>
                      <c:pt idx="268">
                        <c:v>194.33333333333334</c:v>
                      </c:pt>
                      <c:pt idx="269">
                        <c:v>194.66666666666666</c:v>
                      </c:pt>
                      <c:pt idx="270">
                        <c:v>178.66666666666666</c:v>
                      </c:pt>
                      <c:pt idx="271">
                        <c:v>186.66666666666666</c:v>
                      </c:pt>
                      <c:pt idx="272">
                        <c:v>198</c:v>
                      </c:pt>
                      <c:pt idx="273">
                        <c:v>207.66666666666666</c:v>
                      </c:pt>
                      <c:pt idx="274">
                        <c:v>172</c:v>
                      </c:pt>
                      <c:pt idx="275">
                        <c:v>198.33333333333334</c:v>
                      </c:pt>
                      <c:pt idx="276">
                        <c:v>195.33333333333334</c:v>
                      </c:pt>
                      <c:pt idx="277">
                        <c:v>182.33333333333334</c:v>
                      </c:pt>
                      <c:pt idx="278">
                        <c:v>188.33333333333334</c:v>
                      </c:pt>
                      <c:pt idx="279">
                        <c:v>196</c:v>
                      </c:pt>
                      <c:pt idx="280">
                        <c:v>207</c:v>
                      </c:pt>
                      <c:pt idx="281">
                        <c:v>177.33333333333334</c:v>
                      </c:pt>
                      <c:pt idx="282">
                        <c:v>198.33333333333334</c:v>
                      </c:pt>
                      <c:pt idx="283">
                        <c:v>201</c:v>
                      </c:pt>
                      <c:pt idx="284">
                        <c:v>189.33333333333334</c:v>
                      </c:pt>
                      <c:pt idx="285">
                        <c:v>172.66666666666666</c:v>
                      </c:pt>
                      <c:pt idx="286">
                        <c:v>194.66666666666666</c:v>
                      </c:pt>
                      <c:pt idx="287">
                        <c:v>198</c:v>
                      </c:pt>
                      <c:pt idx="288">
                        <c:v>198</c:v>
                      </c:pt>
                      <c:pt idx="289">
                        <c:v>209</c:v>
                      </c:pt>
                      <c:pt idx="290">
                        <c:v>197.33333333333334</c:v>
                      </c:pt>
                      <c:pt idx="291">
                        <c:v>186.66666666666666</c:v>
                      </c:pt>
                      <c:pt idx="292">
                        <c:v>192.66666666666666</c:v>
                      </c:pt>
                      <c:pt idx="293">
                        <c:v>213</c:v>
                      </c:pt>
                      <c:pt idx="294">
                        <c:v>196</c:v>
                      </c:pt>
                      <c:pt idx="295">
                        <c:v>200.33333333333334</c:v>
                      </c:pt>
                      <c:pt idx="296">
                        <c:v>199.66666666666666</c:v>
                      </c:pt>
                      <c:pt idx="297">
                        <c:v>198.66666666666666</c:v>
                      </c:pt>
                      <c:pt idx="298">
                        <c:v>196.66666666666666</c:v>
                      </c:pt>
                      <c:pt idx="299">
                        <c:v>200</c:v>
                      </c:pt>
                      <c:pt idx="300">
                        <c:v>196</c:v>
                      </c:pt>
                      <c:pt idx="301">
                        <c:v>195.33333333333334</c:v>
                      </c:pt>
                      <c:pt idx="302">
                        <c:v>212.33333333333334</c:v>
                      </c:pt>
                      <c:pt idx="303">
                        <c:v>203</c:v>
                      </c:pt>
                      <c:pt idx="304">
                        <c:v>215</c:v>
                      </c:pt>
                      <c:pt idx="305">
                        <c:v>205.66666666666666</c:v>
                      </c:pt>
                      <c:pt idx="306">
                        <c:v>215</c:v>
                      </c:pt>
                      <c:pt idx="307">
                        <c:v>210.66666666666666</c:v>
                      </c:pt>
                      <c:pt idx="308">
                        <c:v>214</c:v>
                      </c:pt>
                      <c:pt idx="309">
                        <c:v>203</c:v>
                      </c:pt>
                      <c:pt idx="310">
                        <c:v>218</c:v>
                      </c:pt>
                      <c:pt idx="311">
                        <c:v>191</c:v>
                      </c:pt>
                      <c:pt idx="312">
                        <c:v>202.66666666666666</c:v>
                      </c:pt>
                      <c:pt idx="313">
                        <c:v>210</c:v>
                      </c:pt>
                      <c:pt idx="314">
                        <c:v>202.33333333333334</c:v>
                      </c:pt>
                      <c:pt idx="315">
                        <c:v>196.66666666666666</c:v>
                      </c:pt>
                      <c:pt idx="316">
                        <c:v>204</c:v>
                      </c:pt>
                      <c:pt idx="317">
                        <c:v>204.33333333333334</c:v>
                      </c:pt>
                      <c:pt idx="318">
                        <c:v>222</c:v>
                      </c:pt>
                      <c:pt idx="319">
                        <c:v>205</c:v>
                      </c:pt>
                      <c:pt idx="320">
                        <c:v>190.66666666666666</c:v>
                      </c:pt>
                      <c:pt idx="321">
                        <c:v>202</c:v>
                      </c:pt>
                      <c:pt idx="322">
                        <c:v>222.66666666666666</c:v>
                      </c:pt>
                      <c:pt idx="323">
                        <c:v>207</c:v>
                      </c:pt>
                      <c:pt idx="324">
                        <c:v>198.66666666666666</c:v>
                      </c:pt>
                      <c:pt idx="325">
                        <c:v>199.33333333333334</c:v>
                      </c:pt>
                      <c:pt idx="326">
                        <c:v>219.33333333333334</c:v>
                      </c:pt>
                      <c:pt idx="327">
                        <c:v>200.66666666666666</c:v>
                      </c:pt>
                      <c:pt idx="328">
                        <c:v>215</c:v>
                      </c:pt>
                      <c:pt idx="329">
                        <c:v>208.66666666666666</c:v>
                      </c:pt>
                      <c:pt idx="330">
                        <c:v>223</c:v>
                      </c:pt>
                      <c:pt idx="331">
                        <c:v>225.33333333333334</c:v>
                      </c:pt>
                      <c:pt idx="332">
                        <c:v>217.66666666666666</c:v>
                      </c:pt>
                      <c:pt idx="333">
                        <c:v>220</c:v>
                      </c:pt>
                      <c:pt idx="334">
                        <c:v>207</c:v>
                      </c:pt>
                      <c:pt idx="335">
                        <c:v>209.33333333333334</c:v>
                      </c:pt>
                      <c:pt idx="336">
                        <c:v>215.66666666666666</c:v>
                      </c:pt>
                      <c:pt idx="337">
                        <c:v>209.33333333333334</c:v>
                      </c:pt>
                      <c:pt idx="338">
                        <c:v>206.33333333333334</c:v>
                      </c:pt>
                      <c:pt idx="339">
                        <c:v>202</c:v>
                      </c:pt>
                      <c:pt idx="340">
                        <c:v>205.33333333333334</c:v>
                      </c:pt>
                      <c:pt idx="341">
                        <c:v>209</c:v>
                      </c:pt>
                      <c:pt idx="342">
                        <c:v>203.33333333333334</c:v>
                      </c:pt>
                      <c:pt idx="343">
                        <c:v>221.33333333333334</c:v>
                      </c:pt>
                      <c:pt idx="344">
                        <c:v>212</c:v>
                      </c:pt>
                      <c:pt idx="345">
                        <c:v>215.66666666666666</c:v>
                      </c:pt>
                      <c:pt idx="346">
                        <c:v>205</c:v>
                      </c:pt>
                      <c:pt idx="347">
                        <c:v>208.33333333333334</c:v>
                      </c:pt>
                      <c:pt idx="348">
                        <c:v>223</c:v>
                      </c:pt>
                      <c:pt idx="349">
                        <c:v>215.33333333333334</c:v>
                      </c:pt>
                      <c:pt idx="350">
                        <c:v>209.66666666666666</c:v>
                      </c:pt>
                      <c:pt idx="351">
                        <c:v>225.33333333333334</c:v>
                      </c:pt>
                      <c:pt idx="352">
                        <c:v>236</c:v>
                      </c:pt>
                      <c:pt idx="353">
                        <c:v>226.66666666666666</c:v>
                      </c:pt>
                      <c:pt idx="354">
                        <c:v>227.66666666666666</c:v>
                      </c:pt>
                      <c:pt idx="355">
                        <c:v>220.33333333333334</c:v>
                      </c:pt>
                      <c:pt idx="356">
                        <c:v>222</c:v>
                      </c:pt>
                      <c:pt idx="357">
                        <c:v>215.33333333333334</c:v>
                      </c:pt>
                      <c:pt idx="358">
                        <c:v>232</c:v>
                      </c:pt>
                      <c:pt idx="359">
                        <c:v>235</c:v>
                      </c:pt>
                      <c:pt idx="360">
                        <c:v>232</c:v>
                      </c:pt>
                      <c:pt idx="361">
                        <c:v>229</c:v>
                      </c:pt>
                      <c:pt idx="362">
                        <c:v>224.66666666666666</c:v>
                      </c:pt>
                      <c:pt idx="363">
                        <c:v>222.66666666666666</c:v>
                      </c:pt>
                      <c:pt idx="364">
                        <c:v>237</c:v>
                      </c:pt>
                      <c:pt idx="365">
                        <c:v>232.66666666666666</c:v>
                      </c:pt>
                      <c:pt idx="366">
                        <c:v>230.66666666666666</c:v>
                      </c:pt>
                      <c:pt idx="367">
                        <c:v>237.33333333333334</c:v>
                      </c:pt>
                      <c:pt idx="368">
                        <c:v>245</c:v>
                      </c:pt>
                      <c:pt idx="369">
                        <c:v>243.33333333333334</c:v>
                      </c:pt>
                      <c:pt idx="370">
                        <c:v>254</c:v>
                      </c:pt>
                      <c:pt idx="371">
                        <c:v>241.33333333333334</c:v>
                      </c:pt>
                      <c:pt idx="372">
                        <c:v>250</c:v>
                      </c:pt>
                      <c:pt idx="373">
                        <c:v>252.66666666666666</c:v>
                      </c:pt>
                      <c:pt idx="374">
                        <c:v>252</c:v>
                      </c:pt>
                      <c:pt idx="375">
                        <c:v>261</c:v>
                      </c:pt>
                      <c:pt idx="376">
                        <c:v>242</c:v>
                      </c:pt>
                      <c:pt idx="377">
                        <c:v>225.66666666666666</c:v>
                      </c:pt>
                      <c:pt idx="378">
                        <c:v>258.33333333333331</c:v>
                      </c:pt>
                      <c:pt idx="379">
                        <c:v>248</c:v>
                      </c:pt>
                      <c:pt idx="380">
                        <c:v>263.66666666666669</c:v>
                      </c:pt>
                      <c:pt idx="381">
                        <c:v>269</c:v>
                      </c:pt>
                      <c:pt idx="382">
                        <c:v>259.33333333333331</c:v>
                      </c:pt>
                      <c:pt idx="383">
                        <c:v>259.66666666666669</c:v>
                      </c:pt>
                      <c:pt idx="384">
                        <c:v>246.33333333333334</c:v>
                      </c:pt>
                      <c:pt idx="385">
                        <c:v>265.66666666666669</c:v>
                      </c:pt>
                      <c:pt idx="386">
                        <c:v>248</c:v>
                      </c:pt>
                      <c:pt idx="387">
                        <c:v>256.33333333333331</c:v>
                      </c:pt>
                      <c:pt idx="388">
                        <c:v>255</c:v>
                      </c:pt>
                      <c:pt idx="389">
                        <c:v>260</c:v>
                      </c:pt>
                      <c:pt idx="390">
                        <c:v>258.33333333333331</c:v>
                      </c:pt>
                      <c:pt idx="391">
                        <c:v>265.66666666666669</c:v>
                      </c:pt>
                      <c:pt idx="392">
                        <c:v>261.33333333333331</c:v>
                      </c:pt>
                      <c:pt idx="393">
                        <c:v>256.66666666666669</c:v>
                      </c:pt>
                      <c:pt idx="394">
                        <c:v>233.66666666666666</c:v>
                      </c:pt>
                      <c:pt idx="395">
                        <c:v>252</c:v>
                      </c:pt>
                      <c:pt idx="396">
                        <c:v>241.66666666666666</c:v>
                      </c:pt>
                      <c:pt idx="397">
                        <c:v>241.66666666666666</c:v>
                      </c:pt>
                      <c:pt idx="398">
                        <c:v>245.66666666666666</c:v>
                      </c:pt>
                      <c:pt idx="399">
                        <c:v>246</c:v>
                      </c:pt>
                      <c:pt idx="400">
                        <c:v>238.66666666666666</c:v>
                      </c:pt>
                      <c:pt idx="401">
                        <c:v>225.33333333333334</c:v>
                      </c:pt>
                      <c:pt idx="402">
                        <c:v>248</c:v>
                      </c:pt>
                      <c:pt idx="403">
                        <c:v>224.66666666666666</c:v>
                      </c:pt>
                      <c:pt idx="404">
                        <c:v>228</c:v>
                      </c:pt>
                      <c:pt idx="405">
                        <c:v>227.33333333333334</c:v>
                      </c:pt>
                      <c:pt idx="406">
                        <c:v>221</c:v>
                      </c:pt>
                      <c:pt idx="407">
                        <c:v>222</c:v>
                      </c:pt>
                      <c:pt idx="408">
                        <c:v>222</c:v>
                      </c:pt>
                      <c:pt idx="409">
                        <c:v>222.66666666666666</c:v>
                      </c:pt>
                      <c:pt idx="410">
                        <c:v>213</c:v>
                      </c:pt>
                      <c:pt idx="411">
                        <c:v>215.66666666666666</c:v>
                      </c:pt>
                      <c:pt idx="412">
                        <c:v>213.33333333333334</c:v>
                      </c:pt>
                      <c:pt idx="413">
                        <c:v>215.33333333333334</c:v>
                      </c:pt>
                      <c:pt idx="414">
                        <c:v>230</c:v>
                      </c:pt>
                      <c:pt idx="415">
                        <c:v>219.66666666666666</c:v>
                      </c:pt>
                      <c:pt idx="416">
                        <c:v>217</c:v>
                      </c:pt>
                      <c:pt idx="417">
                        <c:v>217.33333333333334</c:v>
                      </c:pt>
                      <c:pt idx="418">
                        <c:v>200</c:v>
                      </c:pt>
                      <c:pt idx="419">
                        <c:v>230.66666666666666</c:v>
                      </c:pt>
                      <c:pt idx="420">
                        <c:v>215.33333333333334</c:v>
                      </c:pt>
                      <c:pt idx="421">
                        <c:v>224</c:v>
                      </c:pt>
                      <c:pt idx="422">
                        <c:v>236</c:v>
                      </c:pt>
                      <c:pt idx="423">
                        <c:v>213.33333333333334</c:v>
                      </c:pt>
                      <c:pt idx="424">
                        <c:v>216.33333333333334</c:v>
                      </c:pt>
                      <c:pt idx="425">
                        <c:v>238.66666666666666</c:v>
                      </c:pt>
                      <c:pt idx="426">
                        <c:v>211.66666666666666</c:v>
                      </c:pt>
                      <c:pt idx="427">
                        <c:v>223.66666666666666</c:v>
                      </c:pt>
                      <c:pt idx="428">
                        <c:v>206.33333333333334</c:v>
                      </c:pt>
                      <c:pt idx="429">
                        <c:v>216.33333333333334</c:v>
                      </c:pt>
                      <c:pt idx="430">
                        <c:v>204.33333333333334</c:v>
                      </c:pt>
                      <c:pt idx="431">
                        <c:v>227.66666666666666</c:v>
                      </c:pt>
                      <c:pt idx="432">
                        <c:v>211.66666666666666</c:v>
                      </c:pt>
                      <c:pt idx="433">
                        <c:v>203.33333333333334</c:v>
                      </c:pt>
                      <c:pt idx="434">
                        <c:v>218.33333333333334</c:v>
                      </c:pt>
                      <c:pt idx="435">
                        <c:v>227</c:v>
                      </c:pt>
                      <c:pt idx="436">
                        <c:v>204.33333333333334</c:v>
                      </c:pt>
                      <c:pt idx="437">
                        <c:v>213.66666666666666</c:v>
                      </c:pt>
                      <c:pt idx="438">
                        <c:v>197.66666666666666</c:v>
                      </c:pt>
                      <c:pt idx="439">
                        <c:v>224.66666666666666</c:v>
                      </c:pt>
                      <c:pt idx="440">
                        <c:v>212</c:v>
                      </c:pt>
                      <c:pt idx="441">
                        <c:v>229.66666666666666</c:v>
                      </c:pt>
                      <c:pt idx="442">
                        <c:v>239.66666666666666</c:v>
                      </c:pt>
                      <c:pt idx="443">
                        <c:v>231.66666666666666</c:v>
                      </c:pt>
                      <c:pt idx="444">
                        <c:v>213.33333333333334</c:v>
                      </c:pt>
                      <c:pt idx="445">
                        <c:v>233</c:v>
                      </c:pt>
                      <c:pt idx="446">
                        <c:v>209.66666666666666</c:v>
                      </c:pt>
                      <c:pt idx="447">
                        <c:v>221.66666666666666</c:v>
                      </c:pt>
                      <c:pt idx="448">
                        <c:v>209.33333333333334</c:v>
                      </c:pt>
                      <c:pt idx="449">
                        <c:v>232.33333333333334</c:v>
                      </c:pt>
                      <c:pt idx="450">
                        <c:v>231.33333333333334</c:v>
                      </c:pt>
                      <c:pt idx="451">
                        <c:v>233</c:v>
                      </c:pt>
                      <c:pt idx="452">
                        <c:v>246.66666666666666</c:v>
                      </c:pt>
                      <c:pt idx="453">
                        <c:v>237</c:v>
                      </c:pt>
                      <c:pt idx="454">
                        <c:v>212.66666666666666</c:v>
                      </c:pt>
                      <c:pt idx="455">
                        <c:v>242.66666666666666</c:v>
                      </c:pt>
                      <c:pt idx="456">
                        <c:v>253.33333333333334</c:v>
                      </c:pt>
                      <c:pt idx="457">
                        <c:v>246.33333333333334</c:v>
                      </c:pt>
                      <c:pt idx="458">
                        <c:v>247.33333333333334</c:v>
                      </c:pt>
                      <c:pt idx="459">
                        <c:v>251.66666666666666</c:v>
                      </c:pt>
                      <c:pt idx="460">
                        <c:v>239.33333333333334</c:v>
                      </c:pt>
                      <c:pt idx="461">
                        <c:v>244.33333333333334</c:v>
                      </c:pt>
                      <c:pt idx="462">
                        <c:v>249</c:v>
                      </c:pt>
                      <c:pt idx="463">
                        <c:v>255</c:v>
                      </c:pt>
                      <c:pt idx="464">
                        <c:v>250.66666666666666</c:v>
                      </c:pt>
                      <c:pt idx="465">
                        <c:v>234.66666666666666</c:v>
                      </c:pt>
                      <c:pt idx="466">
                        <c:v>238.66666666666666</c:v>
                      </c:pt>
                      <c:pt idx="467">
                        <c:v>242.33333333333334</c:v>
                      </c:pt>
                      <c:pt idx="468">
                        <c:v>244.33333333333334</c:v>
                      </c:pt>
                      <c:pt idx="469">
                        <c:v>225.33333333333334</c:v>
                      </c:pt>
                      <c:pt idx="470">
                        <c:v>230</c:v>
                      </c:pt>
                      <c:pt idx="471">
                        <c:v>246.33333333333334</c:v>
                      </c:pt>
                      <c:pt idx="472">
                        <c:v>224.66666666666666</c:v>
                      </c:pt>
                      <c:pt idx="473">
                        <c:v>228.66666666666666</c:v>
                      </c:pt>
                      <c:pt idx="474">
                        <c:v>231.33333333333334</c:v>
                      </c:pt>
                      <c:pt idx="475">
                        <c:v>226.33333333333334</c:v>
                      </c:pt>
                      <c:pt idx="476">
                        <c:v>232.33333333333334</c:v>
                      </c:pt>
                      <c:pt idx="477">
                        <c:v>221.66666666666666</c:v>
                      </c:pt>
                      <c:pt idx="478">
                        <c:v>239</c:v>
                      </c:pt>
                      <c:pt idx="479">
                        <c:v>245.33333333333334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C6-457E-8857-16452398FD7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Istanbul!$G$2:$G$481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-24</c:v>
                      </c:pt>
                      <c:pt idx="1">
                        <c:v>-48.666666666666686</c:v>
                      </c:pt>
                      <c:pt idx="2">
                        <c:v>21</c:v>
                      </c:pt>
                      <c:pt idx="3">
                        <c:v>5.3333333333333428</c:v>
                      </c:pt>
                      <c:pt idx="4">
                        <c:v>-7.3333333333333428</c:v>
                      </c:pt>
                      <c:pt idx="5">
                        <c:v>6</c:v>
                      </c:pt>
                      <c:pt idx="6">
                        <c:v>-19</c:v>
                      </c:pt>
                      <c:pt idx="7">
                        <c:v>5.3333333333333428</c:v>
                      </c:pt>
                      <c:pt idx="8">
                        <c:v>-24</c:v>
                      </c:pt>
                      <c:pt idx="9">
                        <c:v>-14.333333333333314</c:v>
                      </c:pt>
                      <c:pt idx="10">
                        <c:v>19.666666666666686</c:v>
                      </c:pt>
                      <c:pt idx="11">
                        <c:v>-28</c:v>
                      </c:pt>
                      <c:pt idx="12">
                        <c:v>-2.3333333333333428</c:v>
                      </c:pt>
                      <c:pt idx="13">
                        <c:v>22</c:v>
                      </c:pt>
                      <c:pt idx="14">
                        <c:v>11.333333333333343</c:v>
                      </c:pt>
                      <c:pt idx="15">
                        <c:v>-5.3333333333333144</c:v>
                      </c:pt>
                      <c:pt idx="16">
                        <c:v>5</c:v>
                      </c:pt>
                      <c:pt idx="17">
                        <c:v>3.6666666666666856</c:v>
                      </c:pt>
                      <c:pt idx="18">
                        <c:v>-17.666666666666686</c:v>
                      </c:pt>
                      <c:pt idx="19">
                        <c:v>3.6666666666666572</c:v>
                      </c:pt>
                      <c:pt idx="20">
                        <c:v>17.666666666666657</c:v>
                      </c:pt>
                      <c:pt idx="21">
                        <c:v>-7</c:v>
                      </c:pt>
                      <c:pt idx="22">
                        <c:v>16</c:v>
                      </c:pt>
                      <c:pt idx="23">
                        <c:v>-16.666666666666686</c:v>
                      </c:pt>
                      <c:pt idx="24">
                        <c:v>2.3333333333333144</c:v>
                      </c:pt>
                      <c:pt idx="25">
                        <c:v>-3.3333333333333144</c:v>
                      </c:pt>
                      <c:pt idx="26">
                        <c:v>16</c:v>
                      </c:pt>
                      <c:pt idx="27">
                        <c:v>21</c:v>
                      </c:pt>
                      <c:pt idx="28">
                        <c:v>0.66666666666665719</c:v>
                      </c:pt>
                      <c:pt idx="29">
                        <c:v>-4</c:v>
                      </c:pt>
                      <c:pt idx="30">
                        <c:v>12</c:v>
                      </c:pt>
                      <c:pt idx="31">
                        <c:v>-16</c:v>
                      </c:pt>
                      <c:pt idx="32">
                        <c:v>3.6666666666666572</c:v>
                      </c:pt>
                      <c:pt idx="33">
                        <c:v>7.6666666666666572</c:v>
                      </c:pt>
                      <c:pt idx="34">
                        <c:v>-23.666666666666657</c:v>
                      </c:pt>
                      <c:pt idx="35">
                        <c:v>16.333333333333343</c:v>
                      </c:pt>
                      <c:pt idx="36">
                        <c:v>-3.3333333333333428</c:v>
                      </c:pt>
                      <c:pt idx="37">
                        <c:v>-23.333333333333343</c:v>
                      </c:pt>
                      <c:pt idx="38">
                        <c:v>-5.6666666666666572</c:v>
                      </c:pt>
                      <c:pt idx="39">
                        <c:v>-29.333333333333343</c:v>
                      </c:pt>
                      <c:pt idx="40">
                        <c:v>24.666666666666657</c:v>
                      </c:pt>
                      <c:pt idx="41">
                        <c:v>32</c:v>
                      </c:pt>
                      <c:pt idx="42">
                        <c:v>29.666666666666657</c:v>
                      </c:pt>
                      <c:pt idx="43">
                        <c:v>-6.6666666666666572</c:v>
                      </c:pt>
                      <c:pt idx="44">
                        <c:v>9</c:v>
                      </c:pt>
                      <c:pt idx="45">
                        <c:v>-2.6666666666666572</c:v>
                      </c:pt>
                      <c:pt idx="46">
                        <c:v>-18.666666666666657</c:v>
                      </c:pt>
                      <c:pt idx="47">
                        <c:v>8</c:v>
                      </c:pt>
                      <c:pt idx="48">
                        <c:v>2.6666666666666572</c:v>
                      </c:pt>
                      <c:pt idx="49">
                        <c:v>7</c:v>
                      </c:pt>
                      <c:pt idx="50">
                        <c:v>-29</c:v>
                      </c:pt>
                      <c:pt idx="51">
                        <c:v>0</c:v>
                      </c:pt>
                      <c:pt idx="52">
                        <c:v>-60.333333333333343</c:v>
                      </c:pt>
                      <c:pt idx="53">
                        <c:v>-9</c:v>
                      </c:pt>
                      <c:pt idx="54">
                        <c:v>12.666666666666657</c:v>
                      </c:pt>
                      <c:pt idx="55">
                        <c:v>-5.6666666666666572</c:v>
                      </c:pt>
                      <c:pt idx="56">
                        <c:v>-23.333333333333343</c:v>
                      </c:pt>
                      <c:pt idx="57">
                        <c:v>26</c:v>
                      </c:pt>
                      <c:pt idx="58">
                        <c:v>-18.666666666666657</c:v>
                      </c:pt>
                      <c:pt idx="59">
                        <c:v>-24</c:v>
                      </c:pt>
                      <c:pt idx="60">
                        <c:v>-6.6666666666666572</c:v>
                      </c:pt>
                      <c:pt idx="61">
                        <c:v>-0.66666666666665719</c:v>
                      </c:pt>
                      <c:pt idx="62">
                        <c:v>2</c:v>
                      </c:pt>
                      <c:pt idx="63">
                        <c:v>3.3333333333333428</c:v>
                      </c:pt>
                      <c:pt idx="64">
                        <c:v>-19.666666666666657</c:v>
                      </c:pt>
                      <c:pt idx="65">
                        <c:v>-18</c:v>
                      </c:pt>
                      <c:pt idx="66">
                        <c:v>11.333333333333343</c:v>
                      </c:pt>
                      <c:pt idx="67">
                        <c:v>-21.333333333333343</c:v>
                      </c:pt>
                      <c:pt idx="68">
                        <c:v>-8.3333333333333428</c:v>
                      </c:pt>
                      <c:pt idx="69">
                        <c:v>17</c:v>
                      </c:pt>
                      <c:pt idx="70">
                        <c:v>26.333333333333343</c:v>
                      </c:pt>
                      <c:pt idx="71">
                        <c:v>16</c:v>
                      </c:pt>
                      <c:pt idx="72">
                        <c:v>-9</c:v>
                      </c:pt>
                      <c:pt idx="73">
                        <c:v>6.3333333333333428</c:v>
                      </c:pt>
                      <c:pt idx="74">
                        <c:v>48.333333333333343</c:v>
                      </c:pt>
                      <c:pt idx="75">
                        <c:v>-4</c:v>
                      </c:pt>
                      <c:pt idx="76">
                        <c:v>65</c:v>
                      </c:pt>
                      <c:pt idx="77">
                        <c:v>50.333333333333343</c:v>
                      </c:pt>
                      <c:pt idx="78">
                        <c:v>62.666666666666657</c:v>
                      </c:pt>
                      <c:pt idx="79">
                        <c:v>0</c:v>
                      </c:pt>
                      <c:pt idx="80">
                        <c:v>32.666666666666657</c:v>
                      </c:pt>
                      <c:pt idx="81">
                        <c:v>54.666666666666657</c:v>
                      </c:pt>
                      <c:pt idx="82">
                        <c:v>22.333333333333343</c:v>
                      </c:pt>
                      <c:pt idx="83">
                        <c:v>31.333333333333343</c:v>
                      </c:pt>
                      <c:pt idx="84">
                        <c:v>30</c:v>
                      </c:pt>
                      <c:pt idx="85">
                        <c:v>61</c:v>
                      </c:pt>
                      <c:pt idx="86">
                        <c:v>61.666666666666657</c:v>
                      </c:pt>
                      <c:pt idx="87">
                        <c:v>65.666666666666657</c:v>
                      </c:pt>
                      <c:pt idx="88">
                        <c:v>96</c:v>
                      </c:pt>
                      <c:pt idx="89">
                        <c:v>108.66666666666666</c:v>
                      </c:pt>
                      <c:pt idx="90">
                        <c:v>115.66666666666666</c:v>
                      </c:pt>
                      <c:pt idx="91">
                        <c:v>88.333333333333343</c:v>
                      </c:pt>
                      <c:pt idx="92">
                        <c:v>120.33333333333334</c:v>
                      </c:pt>
                      <c:pt idx="93">
                        <c:v>118.66666666666666</c:v>
                      </c:pt>
                      <c:pt idx="94">
                        <c:v>149</c:v>
                      </c:pt>
                      <c:pt idx="95">
                        <c:v>112.66666666666666</c:v>
                      </c:pt>
                      <c:pt idx="96">
                        <c:v>137.33333333333334</c:v>
                      </c:pt>
                      <c:pt idx="97">
                        <c:v>135.33333333333334</c:v>
                      </c:pt>
                      <c:pt idx="98">
                        <c:v>107.66666666666666</c:v>
                      </c:pt>
                      <c:pt idx="99">
                        <c:v>114.33333333333334</c:v>
                      </c:pt>
                      <c:pt idx="100">
                        <c:v>122.33333333333334</c:v>
                      </c:pt>
                      <c:pt idx="101">
                        <c:v>78.333333333333343</c:v>
                      </c:pt>
                      <c:pt idx="102">
                        <c:v>110</c:v>
                      </c:pt>
                      <c:pt idx="103">
                        <c:v>131</c:v>
                      </c:pt>
                      <c:pt idx="104">
                        <c:v>112</c:v>
                      </c:pt>
                      <c:pt idx="105">
                        <c:v>95.666666666666657</c:v>
                      </c:pt>
                      <c:pt idx="106">
                        <c:v>64.333333333333343</c:v>
                      </c:pt>
                      <c:pt idx="107">
                        <c:v>94</c:v>
                      </c:pt>
                      <c:pt idx="108">
                        <c:v>96.666666666666657</c:v>
                      </c:pt>
                      <c:pt idx="109">
                        <c:v>98.333333333333343</c:v>
                      </c:pt>
                      <c:pt idx="110">
                        <c:v>79.333333333333343</c:v>
                      </c:pt>
                      <c:pt idx="111">
                        <c:v>92.666666666666657</c:v>
                      </c:pt>
                      <c:pt idx="112">
                        <c:v>61</c:v>
                      </c:pt>
                      <c:pt idx="113">
                        <c:v>104.66666666666666</c:v>
                      </c:pt>
                      <c:pt idx="114">
                        <c:v>70.666666666666657</c:v>
                      </c:pt>
                      <c:pt idx="115">
                        <c:v>38.666666666666657</c:v>
                      </c:pt>
                      <c:pt idx="116">
                        <c:v>52</c:v>
                      </c:pt>
                      <c:pt idx="117">
                        <c:v>78.666666666666657</c:v>
                      </c:pt>
                      <c:pt idx="118">
                        <c:v>97.333333333333343</c:v>
                      </c:pt>
                      <c:pt idx="119">
                        <c:v>51</c:v>
                      </c:pt>
                      <c:pt idx="120">
                        <c:v>76</c:v>
                      </c:pt>
                      <c:pt idx="121">
                        <c:v>33</c:v>
                      </c:pt>
                      <c:pt idx="122">
                        <c:v>17.666666666666657</c:v>
                      </c:pt>
                      <c:pt idx="123">
                        <c:v>47.333333333333343</c:v>
                      </c:pt>
                      <c:pt idx="124">
                        <c:v>59.666666666666657</c:v>
                      </c:pt>
                      <c:pt idx="125">
                        <c:v>48</c:v>
                      </c:pt>
                      <c:pt idx="126">
                        <c:v>17.333333333333343</c:v>
                      </c:pt>
                      <c:pt idx="127">
                        <c:v>84.666666666666657</c:v>
                      </c:pt>
                      <c:pt idx="128">
                        <c:v>10.666666666666657</c:v>
                      </c:pt>
                      <c:pt idx="129">
                        <c:v>27</c:v>
                      </c:pt>
                      <c:pt idx="130">
                        <c:v>82.666666666666657</c:v>
                      </c:pt>
                      <c:pt idx="131">
                        <c:v>38</c:v>
                      </c:pt>
                      <c:pt idx="132">
                        <c:v>54.666666666666657</c:v>
                      </c:pt>
                      <c:pt idx="133">
                        <c:v>0.33333333333334281</c:v>
                      </c:pt>
                      <c:pt idx="134">
                        <c:v>10</c:v>
                      </c:pt>
                      <c:pt idx="135">
                        <c:v>-6</c:v>
                      </c:pt>
                      <c:pt idx="136">
                        <c:v>9.6666666666666572</c:v>
                      </c:pt>
                      <c:pt idx="137">
                        <c:v>43</c:v>
                      </c:pt>
                      <c:pt idx="138">
                        <c:v>8.3333333333333428</c:v>
                      </c:pt>
                      <c:pt idx="139">
                        <c:v>44.666666666666657</c:v>
                      </c:pt>
                      <c:pt idx="140">
                        <c:v>-22.333333333333343</c:v>
                      </c:pt>
                      <c:pt idx="141">
                        <c:v>10</c:v>
                      </c:pt>
                      <c:pt idx="142">
                        <c:v>16</c:v>
                      </c:pt>
                      <c:pt idx="143">
                        <c:v>-13</c:v>
                      </c:pt>
                      <c:pt idx="144">
                        <c:v>7</c:v>
                      </c:pt>
                      <c:pt idx="145">
                        <c:v>-5.3333333333333428</c:v>
                      </c:pt>
                      <c:pt idx="146">
                        <c:v>31.333333333333343</c:v>
                      </c:pt>
                      <c:pt idx="147">
                        <c:v>-7</c:v>
                      </c:pt>
                      <c:pt idx="148">
                        <c:v>6.6666666666666572</c:v>
                      </c:pt>
                      <c:pt idx="149">
                        <c:v>-19.333333333333343</c:v>
                      </c:pt>
                      <c:pt idx="150">
                        <c:v>20.333333333333343</c:v>
                      </c:pt>
                      <c:pt idx="151">
                        <c:v>-13.666666666666657</c:v>
                      </c:pt>
                      <c:pt idx="152">
                        <c:v>27.333333333333343</c:v>
                      </c:pt>
                      <c:pt idx="153">
                        <c:v>53.666666666666657</c:v>
                      </c:pt>
                      <c:pt idx="154">
                        <c:v>-9</c:v>
                      </c:pt>
                      <c:pt idx="155">
                        <c:v>13</c:v>
                      </c:pt>
                      <c:pt idx="156">
                        <c:v>-1.6666666666666572</c:v>
                      </c:pt>
                      <c:pt idx="157">
                        <c:v>25.333333333333343</c:v>
                      </c:pt>
                      <c:pt idx="158">
                        <c:v>19.666666666666657</c:v>
                      </c:pt>
                      <c:pt idx="159">
                        <c:v>34.666666666666657</c:v>
                      </c:pt>
                      <c:pt idx="160">
                        <c:v>14</c:v>
                      </c:pt>
                      <c:pt idx="161">
                        <c:v>33</c:v>
                      </c:pt>
                      <c:pt idx="162">
                        <c:v>37</c:v>
                      </c:pt>
                      <c:pt idx="163">
                        <c:v>2.3333333333333428</c:v>
                      </c:pt>
                      <c:pt idx="164">
                        <c:v>-13</c:v>
                      </c:pt>
                      <c:pt idx="165">
                        <c:v>25.666666666666657</c:v>
                      </c:pt>
                      <c:pt idx="166">
                        <c:v>29.666666666666657</c:v>
                      </c:pt>
                      <c:pt idx="167">
                        <c:v>2</c:v>
                      </c:pt>
                      <c:pt idx="168">
                        <c:v>15</c:v>
                      </c:pt>
                      <c:pt idx="169">
                        <c:v>-8.6666666666666572</c:v>
                      </c:pt>
                      <c:pt idx="170">
                        <c:v>6.3333333333333428</c:v>
                      </c:pt>
                      <c:pt idx="171">
                        <c:v>29.333333333333343</c:v>
                      </c:pt>
                      <c:pt idx="172">
                        <c:v>5</c:v>
                      </c:pt>
                      <c:pt idx="173">
                        <c:v>13.333333333333343</c:v>
                      </c:pt>
                      <c:pt idx="174">
                        <c:v>-28.666666666666657</c:v>
                      </c:pt>
                      <c:pt idx="175">
                        <c:v>-8.3333333333333428</c:v>
                      </c:pt>
                      <c:pt idx="176">
                        <c:v>3.6666666666666572</c:v>
                      </c:pt>
                      <c:pt idx="177">
                        <c:v>22.666666666666657</c:v>
                      </c:pt>
                      <c:pt idx="178">
                        <c:v>-6</c:v>
                      </c:pt>
                      <c:pt idx="179">
                        <c:v>-9.6666666666666572</c:v>
                      </c:pt>
                      <c:pt idx="180">
                        <c:v>-18.666666666666657</c:v>
                      </c:pt>
                      <c:pt idx="181">
                        <c:v>2.6666666666666572</c:v>
                      </c:pt>
                      <c:pt idx="182">
                        <c:v>8.6666666666666572</c:v>
                      </c:pt>
                      <c:pt idx="183">
                        <c:v>6.6666666666666572</c:v>
                      </c:pt>
                      <c:pt idx="184">
                        <c:v>-26.333333333333343</c:v>
                      </c:pt>
                      <c:pt idx="185">
                        <c:v>15.666666666666657</c:v>
                      </c:pt>
                      <c:pt idx="186">
                        <c:v>29</c:v>
                      </c:pt>
                      <c:pt idx="187">
                        <c:v>52.666666666666657</c:v>
                      </c:pt>
                      <c:pt idx="188">
                        <c:v>8.6666666666666572</c:v>
                      </c:pt>
                      <c:pt idx="189">
                        <c:v>-4.3333333333333428</c:v>
                      </c:pt>
                      <c:pt idx="190">
                        <c:v>-10.333333333333343</c:v>
                      </c:pt>
                      <c:pt idx="191">
                        <c:v>-7.6666666666666572</c:v>
                      </c:pt>
                      <c:pt idx="192">
                        <c:v>3.6666666666666572</c:v>
                      </c:pt>
                      <c:pt idx="193">
                        <c:v>-1.6666666666666572</c:v>
                      </c:pt>
                      <c:pt idx="194">
                        <c:v>4.3333333333333428</c:v>
                      </c:pt>
                      <c:pt idx="195">
                        <c:v>4.6666666666666572</c:v>
                      </c:pt>
                      <c:pt idx="196">
                        <c:v>-9.6666666666666572</c:v>
                      </c:pt>
                      <c:pt idx="197">
                        <c:v>3.3333333333333428</c:v>
                      </c:pt>
                      <c:pt idx="198">
                        <c:v>8</c:v>
                      </c:pt>
                      <c:pt idx="199">
                        <c:v>-12</c:v>
                      </c:pt>
                      <c:pt idx="200">
                        <c:v>13.333333333333343</c:v>
                      </c:pt>
                      <c:pt idx="201">
                        <c:v>3</c:v>
                      </c:pt>
                      <c:pt idx="202">
                        <c:v>-5</c:v>
                      </c:pt>
                      <c:pt idx="203">
                        <c:v>-0.33333333333334281</c:v>
                      </c:pt>
                      <c:pt idx="204">
                        <c:v>21.666666666666657</c:v>
                      </c:pt>
                      <c:pt idx="205">
                        <c:v>-14</c:v>
                      </c:pt>
                      <c:pt idx="206">
                        <c:v>-1</c:v>
                      </c:pt>
                      <c:pt idx="207">
                        <c:v>9.6666666666666572</c:v>
                      </c:pt>
                      <c:pt idx="208">
                        <c:v>25.666666666666657</c:v>
                      </c:pt>
                      <c:pt idx="209">
                        <c:v>-3.3333333333333428</c:v>
                      </c:pt>
                      <c:pt idx="210">
                        <c:v>17.666666666666657</c:v>
                      </c:pt>
                      <c:pt idx="211">
                        <c:v>7.6666666666666572</c:v>
                      </c:pt>
                      <c:pt idx="212">
                        <c:v>23.666666666666657</c:v>
                      </c:pt>
                      <c:pt idx="213">
                        <c:v>-27.333333333333343</c:v>
                      </c:pt>
                      <c:pt idx="214">
                        <c:v>23.333333333333343</c:v>
                      </c:pt>
                      <c:pt idx="215">
                        <c:v>8.3333333333333428</c:v>
                      </c:pt>
                      <c:pt idx="216">
                        <c:v>28</c:v>
                      </c:pt>
                      <c:pt idx="217">
                        <c:v>69.666666666666657</c:v>
                      </c:pt>
                      <c:pt idx="218">
                        <c:v>4</c:v>
                      </c:pt>
                      <c:pt idx="219">
                        <c:v>-3</c:v>
                      </c:pt>
                      <c:pt idx="220">
                        <c:v>24.333333333333343</c:v>
                      </c:pt>
                      <c:pt idx="221">
                        <c:v>21</c:v>
                      </c:pt>
                      <c:pt idx="222">
                        <c:v>41</c:v>
                      </c:pt>
                      <c:pt idx="223">
                        <c:v>34</c:v>
                      </c:pt>
                      <c:pt idx="224">
                        <c:v>26.333333333333343</c:v>
                      </c:pt>
                      <c:pt idx="225">
                        <c:v>6.6666666666666572</c:v>
                      </c:pt>
                      <c:pt idx="226">
                        <c:v>10.666666666666657</c:v>
                      </c:pt>
                      <c:pt idx="227">
                        <c:v>-6</c:v>
                      </c:pt>
                      <c:pt idx="228">
                        <c:v>24.333333333333343</c:v>
                      </c:pt>
                      <c:pt idx="229">
                        <c:v>-5.6666666666666572</c:v>
                      </c:pt>
                      <c:pt idx="230">
                        <c:v>10</c:v>
                      </c:pt>
                      <c:pt idx="231">
                        <c:v>19</c:v>
                      </c:pt>
                      <c:pt idx="232">
                        <c:v>-14.333333333333343</c:v>
                      </c:pt>
                      <c:pt idx="233">
                        <c:v>-3.6666666666666572</c:v>
                      </c:pt>
                      <c:pt idx="234">
                        <c:v>25.333333333333343</c:v>
                      </c:pt>
                      <c:pt idx="235">
                        <c:v>28</c:v>
                      </c:pt>
                      <c:pt idx="236">
                        <c:v>26.333333333333343</c:v>
                      </c:pt>
                      <c:pt idx="237">
                        <c:v>18.333333333333343</c:v>
                      </c:pt>
                      <c:pt idx="238">
                        <c:v>27</c:v>
                      </c:pt>
                      <c:pt idx="239">
                        <c:v>2</c:v>
                      </c:pt>
                      <c:pt idx="240">
                        <c:v>7</c:v>
                      </c:pt>
                      <c:pt idx="241">
                        <c:v>25.666666666666657</c:v>
                      </c:pt>
                      <c:pt idx="242">
                        <c:v>49</c:v>
                      </c:pt>
                      <c:pt idx="243">
                        <c:v>34.666666666666657</c:v>
                      </c:pt>
                      <c:pt idx="244">
                        <c:v>21.666666666666657</c:v>
                      </c:pt>
                      <c:pt idx="245">
                        <c:v>-6.6666666666666572</c:v>
                      </c:pt>
                      <c:pt idx="246">
                        <c:v>19.333333333333343</c:v>
                      </c:pt>
                      <c:pt idx="247">
                        <c:v>31.333333333333343</c:v>
                      </c:pt>
                      <c:pt idx="248">
                        <c:v>18</c:v>
                      </c:pt>
                      <c:pt idx="249">
                        <c:v>38</c:v>
                      </c:pt>
                      <c:pt idx="250">
                        <c:v>28.666666666666657</c:v>
                      </c:pt>
                      <c:pt idx="251">
                        <c:v>-0.33333333333334281</c:v>
                      </c:pt>
                      <c:pt idx="252">
                        <c:v>2.6666666666666572</c:v>
                      </c:pt>
                      <c:pt idx="253">
                        <c:v>16.333333333333343</c:v>
                      </c:pt>
                      <c:pt idx="254">
                        <c:v>-22.666666666666657</c:v>
                      </c:pt>
                      <c:pt idx="255">
                        <c:v>-18</c:v>
                      </c:pt>
                      <c:pt idx="256">
                        <c:v>31.666666666666657</c:v>
                      </c:pt>
                      <c:pt idx="257">
                        <c:v>14.333333333333343</c:v>
                      </c:pt>
                      <c:pt idx="258">
                        <c:v>45</c:v>
                      </c:pt>
                      <c:pt idx="259">
                        <c:v>15.333333333333343</c:v>
                      </c:pt>
                      <c:pt idx="260">
                        <c:v>36.333333333333343</c:v>
                      </c:pt>
                      <c:pt idx="261">
                        <c:v>19.333333333333343</c:v>
                      </c:pt>
                      <c:pt idx="262">
                        <c:v>1</c:v>
                      </c:pt>
                      <c:pt idx="263">
                        <c:v>57.333333333333343</c:v>
                      </c:pt>
                      <c:pt idx="264">
                        <c:v>25.333333333333343</c:v>
                      </c:pt>
                      <c:pt idx="265">
                        <c:v>34</c:v>
                      </c:pt>
                      <c:pt idx="266">
                        <c:v>21.333333333333343</c:v>
                      </c:pt>
                      <c:pt idx="267">
                        <c:v>6.6666666666666572</c:v>
                      </c:pt>
                      <c:pt idx="268">
                        <c:v>5.6666666666666572</c:v>
                      </c:pt>
                      <c:pt idx="269">
                        <c:v>22.333333333333343</c:v>
                      </c:pt>
                      <c:pt idx="270">
                        <c:v>55.333333333333343</c:v>
                      </c:pt>
                      <c:pt idx="271">
                        <c:v>9.3333333333333428</c:v>
                      </c:pt>
                      <c:pt idx="272">
                        <c:v>-3</c:v>
                      </c:pt>
                      <c:pt idx="273">
                        <c:v>3.3333333333333428</c:v>
                      </c:pt>
                      <c:pt idx="274">
                        <c:v>58</c:v>
                      </c:pt>
                      <c:pt idx="275">
                        <c:v>-8.3333333333333428</c:v>
                      </c:pt>
                      <c:pt idx="276">
                        <c:v>10.666666666666657</c:v>
                      </c:pt>
                      <c:pt idx="277">
                        <c:v>26.666666666666657</c:v>
                      </c:pt>
                      <c:pt idx="278">
                        <c:v>39.666666666666657</c:v>
                      </c:pt>
                      <c:pt idx="279">
                        <c:v>3</c:v>
                      </c:pt>
                      <c:pt idx="280">
                        <c:v>1</c:v>
                      </c:pt>
                      <c:pt idx="281">
                        <c:v>34.666666666666657</c:v>
                      </c:pt>
                      <c:pt idx="282">
                        <c:v>-6.3333333333333428</c:v>
                      </c:pt>
                      <c:pt idx="283">
                        <c:v>-9</c:v>
                      </c:pt>
                      <c:pt idx="284">
                        <c:v>59.666666666666657</c:v>
                      </c:pt>
                      <c:pt idx="285">
                        <c:v>71.333333333333343</c:v>
                      </c:pt>
                      <c:pt idx="286">
                        <c:v>36.333333333333343</c:v>
                      </c:pt>
                      <c:pt idx="287">
                        <c:v>3</c:v>
                      </c:pt>
                      <c:pt idx="288">
                        <c:v>21</c:v>
                      </c:pt>
                      <c:pt idx="289">
                        <c:v>11</c:v>
                      </c:pt>
                      <c:pt idx="290">
                        <c:v>22.666666666666657</c:v>
                      </c:pt>
                      <c:pt idx="291">
                        <c:v>36.333333333333343</c:v>
                      </c:pt>
                      <c:pt idx="292">
                        <c:v>46.333333333333343</c:v>
                      </c:pt>
                      <c:pt idx="293">
                        <c:v>26</c:v>
                      </c:pt>
                      <c:pt idx="294">
                        <c:v>72</c:v>
                      </c:pt>
                      <c:pt idx="295">
                        <c:v>66.666666666666657</c:v>
                      </c:pt>
                      <c:pt idx="296">
                        <c:v>76.333333333333343</c:v>
                      </c:pt>
                      <c:pt idx="297">
                        <c:v>76.333333333333343</c:v>
                      </c:pt>
                      <c:pt idx="298">
                        <c:v>97.333333333333343</c:v>
                      </c:pt>
                      <c:pt idx="299">
                        <c:v>73</c:v>
                      </c:pt>
                      <c:pt idx="300">
                        <c:v>72</c:v>
                      </c:pt>
                      <c:pt idx="301">
                        <c:v>99.666666666666657</c:v>
                      </c:pt>
                      <c:pt idx="302">
                        <c:v>96.666666666666657</c:v>
                      </c:pt>
                      <c:pt idx="303">
                        <c:v>101</c:v>
                      </c:pt>
                      <c:pt idx="304">
                        <c:v>60</c:v>
                      </c:pt>
                      <c:pt idx="305">
                        <c:v>80.333333333333343</c:v>
                      </c:pt>
                      <c:pt idx="306">
                        <c:v>100</c:v>
                      </c:pt>
                      <c:pt idx="307">
                        <c:v>133.33333333333334</c:v>
                      </c:pt>
                      <c:pt idx="308">
                        <c:v>96</c:v>
                      </c:pt>
                      <c:pt idx="309">
                        <c:v>127</c:v>
                      </c:pt>
                      <c:pt idx="310">
                        <c:v>110</c:v>
                      </c:pt>
                      <c:pt idx="311">
                        <c:v>145</c:v>
                      </c:pt>
                      <c:pt idx="312">
                        <c:v>168.33333333333334</c:v>
                      </c:pt>
                      <c:pt idx="313">
                        <c:v>175</c:v>
                      </c:pt>
                      <c:pt idx="314">
                        <c:v>164.66666666666666</c:v>
                      </c:pt>
                      <c:pt idx="315">
                        <c:v>179.33333333333334</c:v>
                      </c:pt>
                      <c:pt idx="316">
                        <c:v>181</c:v>
                      </c:pt>
                      <c:pt idx="317">
                        <c:v>140.66666666666666</c:v>
                      </c:pt>
                      <c:pt idx="318">
                        <c:v>160</c:v>
                      </c:pt>
                      <c:pt idx="319">
                        <c:v>188</c:v>
                      </c:pt>
                      <c:pt idx="320">
                        <c:v>248.33333333333334</c:v>
                      </c:pt>
                      <c:pt idx="321">
                        <c:v>193</c:v>
                      </c:pt>
                      <c:pt idx="322">
                        <c:v>209.33333333333334</c:v>
                      </c:pt>
                      <c:pt idx="323">
                        <c:v>216</c:v>
                      </c:pt>
                      <c:pt idx="324">
                        <c:v>228.33333333333334</c:v>
                      </c:pt>
                      <c:pt idx="325">
                        <c:v>197.66666666666666</c:v>
                      </c:pt>
                      <c:pt idx="326">
                        <c:v>213.66666666666666</c:v>
                      </c:pt>
                      <c:pt idx="327">
                        <c:v>257.33333333333337</c:v>
                      </c:pt>
                      <c:pt idx="328">
                        <c:v>258</c:v>
                      </c:pt>
                      <c:pt idx="329">
                        <c:v>242.33333333333334</c:v>
                      </c:pt>
                      <c:pt idx="330">
                        <c:v>144</c:v>
                      </c:pt>
                      <c:pt idx="331">
                        <c:v>159.66666666666666</c:v>
                      </c:pt>
                      <c:pt idx="332">
                        <c:v>201.33333333333334</c:v>
                      </c:pt>
                      <c:pt idx="333">
                        <c:v>204</c:v>
                      </c:pt>
                      <c:pt idx="334">
                        <c:v>204</c:v>
                      </c:pt>
                      <c:pt idx="335">
                        <c:v>247.66666666666666</c:v>
                      </c:pt>
                      <c:pt idx="336">
                        <c:v>251.33333333333334</c:v>
                      </c:pt>
                      <c:pt idx="337">
                        <c:v>216.66666666666666</c:v>
                      </c:pt>
                      <c:pt idx="338">
                        <c:v>209.66666666666666</c:v>
                      </c:pt>
                      <c:pt idx="339">
                        <c:v>211</c:v>
                      </c:pt>
                      <c:pt idx="340">
                        <c:v>247.66666666666666</c:v>
                      </c:pt>
                      <c:pt idx="341">
                        <c:v>185</c:v>
                      </c:pt>
                      <c:pt idx="342">
                        <c:v>216.66666666666666</c:v>
                      </c:pt>
                      <c:pt idx="343">
                        <c:v>185.66666666666666</c:v>
                      </c:pt>
                      <c:pt idx="344">
                        <c:v>205</c:v>
                      </c:pt>
                      <c:pt idx="345">
                        <c:v>143.33333333333334</c:v>
                      </c:pt>
                      <c:pt idx="346">
                        <c:v>199</c:v>
                      </c:pt>
                      <c:pt idx="347">
                        <c:v>198.66666666666666</c:v>
                      </c:pt>
                      <c:pt idx="348">
                        <c:v>161</c:v>
                      </c:pt>
                      <c:pt idx="349">
                        <c:v>151.66666666666666</c:v>
                      </c:pt>
                      <c:pt idx="350">
                        <c:v>150.33333333333334</c:v>
                      </c:pt>
                      <c:pt idx="351">
                        <c:v>111.66666666666666</c:v>
                      </c:pt>
                      <c:pt idx="352">
                        <c:v>104</c:v>
                      </c:pt>
                      <c:pt idx="353">
                        <c:v>125.33333333333334</c:v>
                      </c:pt>
                      <c:pt idx="354">
                        <c:v>88.333333333333343</c:v>
                      </c:pt>
                      <c:pt idx="355">
                        <c:v>167.66666666666666</c:v>
                      </c:pt>
                      <c:pt idx="356">
                        <c:v>115</c:v>
                      </c:pt>
                      <c:pt idx="357">
                        <c:v>104.66666666666666</c:v>
                      </c:pt>
                      <c:pt idx="358">
                        <c:v>115</c:v>
                      </c:pt>
                      <c:pt idx="359">
                        <c:v>63</c:v>
                      </c:pt>
                      <c:pt idx="360">
                        <c:v>75</c:v>
                      </c:pt>
                      <c:pt idx="361">
                        <c:v>97</c:v>
                      </c:pt>
                      <c:pt idx="362">
                        <c:v>76.333333333333343</c:v>
                      </c:pt>
                      <c:pt idx="363">
                        <c:v>61.333333333333343</c:v>
                      </c:pt>
                      <c:pt idx="364">
                        <c:v>58</c:v>
                      </c:pt>
                      <c:pt idx="365">
                        <c:v>59.333333333333343</c:v>
                      </c:pt>
                      <c:pt idx="366">
                        <c:v>40.333333333333343</c:v>
                      </c:pt>
                      <c:pt idx="367">
                        <c:v>13.666666666666657</c:v>
                      </c:pt>
                      <c:pt idx="368">
                        <c:v>30</c:v>
                      </c:pt>
                      <c:pt idx="369">
                        <c:v>33.666666666666657</c:v>
                      </c:pt>
                      <c:pt idx="370">
                        <c:v>22</c:v>
                      </c:pt>
                      <c:pt idx="371">
                        <c:v>27.666666666666657</c:v>
                      </c:pt>
                      <c:pt idx="372">
                        <c:v>21</c:v>
                      </c:pt>
                      <c:pt idx="373">
                        <c:v>13.333333333333343</c:v>
                      </c:pt>
                      <c:pt idx="374">
                        <c:v>-10</c:v>
                      </c:pt>
                      <c:pt idx="375">
                        <c:v>22</c:v>
                      </c:pt>
                      <c:pt idx="376">
                        <c:v>19</c:v>
                      </c:pt>
                      <c:pt idx="377">
                        <c:v>14.333333333333343</c:v>
                      </c:pt>
                      <c:pt idx="378">
                        <c:v>-10.333333333333314</c:v>
                      </c:pt>
                      <c:pt idx="379">
                        <c:v>-2</c:v>
                      </c:pt>
                      <c:pt idx="380">
                        <c:v>-29.666666666666686</c:v>
                      </c:pt>
                      <c:pt idx="381">
                        <c:v>-24</c:v>
                      </c:pt>
                      <c:pt idx="382">
                        <c:v>-6.3333333333333144</c:v>
                      </c:pt>
                      <c:pt idx="383">
                        <c:v>5.3333333333333144</c:v>
                      </c:pt>
                      <c:pt idx="384">
                        <c:v>4.6666666666666572</c:v>
                      </c:pt>
                      <c:pt idx="385">
                        <c:v>-7.6666666666666856</c:v>
                      </c:pt>
                      <c:pt idx="386">
                        <c:v>-17</c:v>
                      </c:pt>
                      <c:pt idx="387">
                        <c:v>-33.333333333333314</c:v>
                      </c:pt>
                      <c:pt idx="388">
                        <c:v>-31</c:v>
                      </c:pt>
                      <c:pt idx="389">
                        <c:v>-26</c:v>
                      </c:pt>
                      <c:pt idx="390">
                        <c:v>9.6666666666666856</c:v>
                      </c:pt>
                      <c:pt idx="391">
                        <c:v>-16.666666666666686</c:v>
                      </c:pt>
                      <c:pt idx="392">
                        <c:v>-53.333333333333314</c:v>
                      </c:pt>
                      <c:pt idx="393">
                        <c:v>-3.6666666666666856</c:v>
                      </c:pt>
                      <c:pt idx="394">
                        <c:v>-1.6666666666666572</c:v>
                      </c:pt>
                      <c:pt idx="395">
                        <c:v>-52</c:v>
                      </c:pt>
                      <c:pt idx="396">
                        <c:v>-14.666666666666657</c:v>
                      </c:pt>
                      <c:pt idx="397">
                        <c:v>-8.6666666666666572</c:v>
                      </c:pt>
                      <c:pt idx="398">
                        <c:v>-17.666666666666657</c:v>
                      </c:pt>
                      <c:pt idx="399">
                        <c:v>-16</c:v>
                      </c:pt>
                      <c:pt idx="400">
                        <c:v>-19.666666666666657</c:v>
                      </c:pt>
                      <c:pt idx="401">
                        <c:v>-11.333333333333343</c:v>
                      </c:pt>
                      <c:pt idx="402">
                        <c:v>-43</c:v>
                      </c:pt>
                      <c:pt idx="403">
                        <c:v>30.333333333333343</c:v>
                      </c:pt>
                      <c:pt idx="404">
                        <c:v>-4</c:v>
                      </c:pt>
                      <c:pt idx="405">
                        <c:v>-15.333333333333343</c:v>
                      </c:pt>
                      <c:pt idx="406">
                        <c:v>3</c:v>
                      </c:pt>
                      <c:pt idx="407">
                        <c:v>-23</c:v>
                      </c:pt>
                      <c:pt idx="408">
                        <c:v>-37</c:v>
                      </c:pt>
                      <c:pt idx="409">
                        <c:v>-17.666666666666657</c:v>
                      </c:pt>
                      <c:pt idx="410">
                        <c:v>28</c:v>
                      </c:pt>
                      <c:pt idx="411">
                        <c:v>2.3333333333333428</c:v>
                      </c:pt>
                      <c:pt idx="412">
                        <c:v>-7.3333333333333428</c:v>
                      </c:pt>
                      <c:pt idx="413">
                        <c:v>8.6666666666666572</c:v>
                      </c:pt>
                      <c:pt idx="414">
                        <c:v>12</c:v>
                      </c:pt>
                      <c:pt idx="415">
                        <c:v>-16.666666666666657</c:v>
                      </c:pt>
                      <c:pt idx="416">
                        <c:v>26</c:v>
                      </c:pt>
                      <c:pt idx="417">
                        <c:v>26.666666666666657</c:v>
                      </c:pt>
                      <c:pt idx="418">
                        <c:v>42</c:v>
                      </c:pt>
                      <c:pt idx="419">
                        <c:v>20.333333333333343</c:v>
                      </c:pt>
                      <c:pt idx="420">
                        <c:v>15.666666666666657</c:v>
                      </c:pt>
                      <c:pt idx="421">
                        <c:v>-4</c:v>
                      </c:pt>
                      <c:pt idx="422">
                        <c:v>-22</c:v>
                      </c:pt>
                      <c:pt idx="423">
                        <c:v>0.66666666666665719</c:v>
                      </c:pt>
                      <c:pt idx="424">
                        <c:v>22.666666666666657</c:v>
                      </c:pt>
                      <c:pt idx="425">
                        <c:v>-16.666666666666657</c:v>
                      </c:pt>
                      <c:pt idx="426">
                        <c:v>28.333333333333343</c:v>
                      </c:pt>
                      <c:pt idx="427">
                        <c:v>-18.666666666666657</c:v>
                      </c:pt>
                      <c:pt idx="428">
                        <c:v>14.666666666666657</c:v>
                      </c:pt>
                      <c:pt idx="429">
                        <c:v>4.6666666666666572</c:v>
                      </c:pt>
                      <c:pt idx="430">
                        <c:v>8.6666666666666572</c:v>
                      </c:pt>
                      <c:pt idx="431">
                        <c:v>-8.6666666666666572</c:v>
                      </c:pt>
                      <c:pt idx="432">
                        <c:v>48.333333333333343</c:v>
                      </c:pt>
                      <c:pt idx="433">
                        <c:v>31.666666666666657</c:v>
                      </c:pt>
                      <c:pt idx="434">
                        <c:v>-6.3333333333333428</c:v>
                      </c:pt>
                      <c:pt idx="435">
                        <c:v>49</c:v>
                      </c:pt>
                      <c:pt idx="436">
                        <c:v>49.666666666666657</c:v>
                      </c:pt>
                      <c:pt idx="437">
                        <c:v>7.3333333333333428</c:v>
                      </c:pt>
                      <c:pt idx="438">
                        <c:v>73.333333333333343</c:v>
                      </c:pt>
                      <c:pt idx="439">
                        <c:v>1.3333333333333428</c:v>
                      </c:pt>
                      <c:pt idx="440">
                        <c:v>55</c:v>
                      </c:pt>
                      <c:pt idx="441">
                        <c:v>6.3333333333333428</c:v>
                      </c:pt>
                      <c:pt idx="442">
                        <c:v>29.333333333333343</c:v>
                      </c:pt>
                      <c:pt idx="443">
                        <c:v>8.3333333333333428</c:v>
                      </c:pt>
                      <c:pt idx="444">
                        <c:v>39.666666666666657</c:v>
                      </c:pt>
                      <c:pt idx="445">
                        <c:v>59</c:v>
                      </c:pt>
                      <c:pt idx="446">
                        <c:v>62.333333333333343</c:v>
                      </c:pt>
                      <c:pt idx="447">
                        <c:v>18.333333333333343</c:v>
                      </c:pt>
                      <c:pt idx="448">
                        <c:v>70.666666666666657</c:v>
                      </c:pt>
                      <c:pt idx="449">
                        <c:v>20.666666666666657</c:v>
                      </c:pt>
                      <c:pt idx="450">
                        <c:v>30.666666666666657</c:v>
                      </c:pt>
                      <c:pt idx="451">
                        <c:v>35</c:v>
                      </c:pt>
                      <c:pt idx="452">
                        <c:v>84.333333333333343</c:v>
                      </c:pt>
                      <c:pt idx="453">
                        <c:v>50</c:v>
                      </c:pt>
                      <c:pt idx="454">
                        <c:v>70.333333333333343</c:v>
                      </c:pt>
                      <c:pt idx="455">
                        <c:v>36.333333333333343</c:v>
                      </c:pt>
                      <c:pt idx="456">
                        <c:v>67.666666666666657</c:v>
                      </c:pt>
                      <c:pt idx="457">
                        <c:v>38.666666666666657</c:v>
                      </c:pt>
                      <c:pt idx="458">
                        <c:v>54.666666666666657</c:v>
                      </c:pt>
                      <c:pt idx="459">
                        <c:v>22.333333333333343</c:v>
                      </c:pt>
                      <c:pt idx="460">
                        <c:v>88.666666666666657</c:v>
                      </c:pt>
                      <c:pt idx="461">
                        <c:v>87.666666666666657</c:v>
                      </c:pt>
                      <c:pt idx="462">
                        <c:v>36</c:v>
                      </c:pt>
                      <c:pt idx="463">
                        <c:v>43</c:v>
                      </c:pt>
                      <c:pt idx="464">
                        <c:v>23.333333333333343</c:v>
                      </c:pt>
                      <c:pt idx="465">
                        <c:v>142.33333333333334</c:v>
                      </c:pt>
                      <c:pt idx="466">
                        <c:v>99.333333333333343</c:v>
                      </c:pt>
                      <c:pt idx="467">
                        <c:v>102.66666666666666</c:v>
                      </c:pt>
                      <c:pt idx="468">
                        <c:v>128.66666666666666</c:v>
                      </c:pt>
                      <c:pt idx="469">
                        <c:v>106.66666666666666</c:v>
                      </c:pt>
                      <c:pt idx="470">
                        <c:v>92</c:v>
                      </c:pt>
                      <c:pt idx="471">
                        <c:v>86.666666666666657</c:v>
                      </c:pt>
                      <c:pt idx="472">
                        <c:v>141.33333333333334</c:v>
                      </c:pt>
                      <c:pt idx="473">
                        <c:v>184.33333333333334</c:v>
                      </c:pt>
                      <c:pt idx="474">
                        <c:v>169.66666666666666</c:v>
                      </c:pt>
                      <c:pt idx="475">
                        <c:v>148.66666666666666</c:v>
                      </c:pt>
                      <c:pt idx="476">
                        <c:v>140.66666666666666</c:v>
                      </c:pt>
                      <c:pt idx="477">
                        <c:v>132.33333333333334</c:v>
                      </c:pt>
                      <c:pt idx="478">
                        <c:v>125</c:v>
                      </c:pt>
                      <c:pt idx="479">
                        <c:v>72.666666666666657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C6-457E-8857-16452398FD7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Istanbul!$I$2:$I$481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256.57142857142856</c:v>
                      </c:pt>
                      <c:pt idx="7">
                        <c:v>259.85714285714283</c:v>
                      </c:pt>
                      <c:pt idx="8">
                        <c:v>268.14285714285717</c:v>
                      </c:pt>
                      <c:pt idx="9">
                        <c:v>272.85714285714283</c:v>
                      </c:pt>
                      <c:pt idx="10">
                        <c:v>276.14285714285717</c:v>
                      </c:pt>
                      <c:pt idx="11">
                        <c:v>278.14285714285717</c:v>
                      </c:pt>
                      <c:pt idx="12">
                        <c:v>272.42857142857144</c:v>
                      </c:pt>
                      <c:pt idx="13">
                        <c:v>275.42857142857144</c:v>
                      </c:pt>
                      <c:pt idx="14">
                        <c:v>273.14285714285717</c:v>
                      </c:pt>
                      <c:pt idx="15">
                        <c:v>274.71428571428572</c:v>
                      </c:pt>
                      <c:pt idx="16">
                        <c:v>276.28571428571428</c:v>
                      </c:pt>
                      <c:pt idx="17">
                        <c:v>276.85714285714283</c:v>
                      </c:pt>
                      <c:pt idx="18">
                        <c:v>278.85714285714283</c:v>
                      </c:pt>
                      <c:pt idx="19">
                        <c:v>283</c:v>
                      </c:pt>
                      <c:pt idx="20">
                        <c:v>280.28571428571428</c:v>
                      </c:pt>
                      <c:pt idx="21">
                        <c:v>279.28571428571428</c:v>
                      </c:pt>
                      <c:pt idx="22">
                        <c:v>272.71428571428572</c:v>
                      </c:pt>
                      <c:pt idx="23">
                        <c:v>274.85714285714283</c:v>
                      </c:pt>
                      <c:pt idx="24">
                        <c:v>277.28571428571428</c:v>
                      </c:pt>
                      <c:pt idx="25">
                        <c:v>277.57142857142856</c:v>
                      </c:pt>
                      <c:pt idx="26">
                        <c:v>279.42857142857144</c:v>
                      </c:pt>
                      <c:pt idx="27">
                        <c:v>279.14285714285717</c:v>
                      </c:pt>
                      <c:pt idx="28">
                        <c:v>281.71428571428572</c:v>
                      </c:pt>
                      <c:pt idx="29">
                        <c:v>283.57142857142856</c:v>
                      </c:pt>
                      <c:pt idx="30">
                        <c:v>281.14285714285717</c:v>
                      </c:pt>
                      <c:pt idx="31">
                        <c:v>276.14285714285717</c:v>
                      </c:pt>
                      <c:pt idx="32">
                        <c:v>270.28571428571428</c:v>
                      </c:pt>
                      <c:pt idx="33">
                        <c:v>266.71428571428572</c:v>
                      </c:pt>
                      <c:pt idx="34">
                        <c:v>266.14285714285717</c:v>
                      </c:pt>
                      <c:pt idx="35">
                        <c:v>260.28571428571428</c:v>
                      </c:pt>
                      <c:pt idx="36">
                        <c:v>256.28571428571428</c:v>
                      </c:pt>
                      <c:pt idx="37">
                        <c:v>257.42857142857144</c:v>
                      </c:pt>
                      <c:pt idx="38">
                        <c:v>254</c:v>
                      </c:pt>
                      <c:pt idx="39">
                        <c:v>253.57142857142858</c:v>
                      </c:pt>
                      <c:pt idx="40">
                        <c:v>247.28571428571428</c:v>
                      </c:pt>
                      <c:pt idx="41">
                        <c:v>239.85714285714286</c:v>
                      </c:pt>
                      <c:pt idx="42">
                        <c:v>237.85714285714286</c:v>
                      </c:pt>
                      <c:pt idx="43">
                        <c:v>237</c:v>
                      </c:pt>
                      <c:pt idx="44">
                        <c:v>228.57142857142858</c:v>
                      </c:pt>
                      <c:pt idx="45">
                        <c:v>227</c:v>
                      </c:pt>
                      <c:pt idx="46">
                        <c:v>223.42857142857142</c:v>
                      </c:pt>
                      <c:pt idx="47">
                        <c:v>224.14285714285714</c:v>
                      </c:pt>
                      <c:pt idx="48">
                        <c:v>225.42857142857142</c:v>
                      </c:pt>
                      <c:pt idx="49">
                        <c:v>227.42857142857142</c:v>
                      </c:pt>
                      <c:pt idx="50">
                        <c:v>228.28571428571428</c:v>
                      </c:pt>
                      <c:pt idx="51">
                        <c:v>229.57142857142858</c:v>
                      </c:pt>
                      <c:pt idx="52">
                        <c:v>231.57142857142858</c:v>
                      </c:pt>
                      <c:pt idx="53">
                        <c:v>228.71428571428572</c:v>
                      </c:pt>
                      <c:pt idx="54">
                        <c:v>230.71428571428572</c:v>
                      </c:pt>
                      <c:pt idx="55">
                        <c:v>230</c:v>
                      </c:pt>
                      <c:pt idx="56">
                        <c:v>230.28571428571428</c:v>
                      </c:pt>
                      <c:pt idx="57">
                        <c:v>229.71428571428572</c:v>
                      </c:pt>
                      <c:pt idx="58">
                        <c:v>226.42857142857142</c:v>
                      </c:pt>
                      <c:pt idx="59">
                        <c:v>225</c:v>
                      </c:pt>
                      <c:pt idx="60">
                        <c:v>229.85714285714286</c:v>
                      </c:pt>
                      <c:pt idx="61">
                        <c:v>225.14285714285714</c:v>
                      </c:pt>
                      <c:pt idx="62">
                        <c:v>224.71428571428572</c:v>
                      </c:pt>
                      <c:pt idx="63">
                        <c:v>221.14285714285714</c:v>
                      </c:pt>
                      <c:pt idx="64">
                        <c:v>219.28571428571428</c:v>
                      </c:pt>
                      <c:pt idx="65">
                        <c:v>220.14285714285714</c:v>
                      </c:pt>
                      <c:pt idx="66">
                        <c:v>220.71428571428572</c:v>
                      </c:pt>
                      <c:pt idx="67">
                        <c:v>217.71428571428572</c:v>
                      </c:pt>
                      <c:pt idx="68">
                        <c:v>218.28571428571428</c:v>
                      </c:pt>
                      <c:pt idx="69">
                        <c:v>216.42857142857142</c:v>
                      </c:pt>
                      <c:pt idx="70">
                        <c:v>216.71428571428572</c:v>
                      </c:pt>
                      <c:pt idx="71">
                        <c:v>211.28571428571428</c:v>
                      </c:pt>
                      <c:pt idx="72">
                        <c:v>212.14285714285714</c:v>
                      </c:pt>
                      <c:pt idx="73">
                        <c:v>207</c:v>
                      </c:pt>
                      <c:pt idx="74">
                        <c:v>206</c:v>
                      </c:pt>
                      <c:pt idx="75">
                        <c:v>207.71428571428572</c:v>
                      </c:pt>
                      <c:pt idx="76">
                        <c:v>209.28571428571428</c:v>
                      </c:pt>
                      <c:pt idx="77">
                        <c:v>211.42857142857142</c:v>
                      </c:pt>
                      <c:pt idx="78">
                        <c:v>216.28571428571428</c:v>
                      </c:pt>
                      <c:pt idx="79">
                        <c:v>213</c:v>
                      </c:pt>
                      <c:pt idx="80">
                        <c:v>216</c:v>
                      </c:pt>
                      <c:pt idx="81">
                        <c:v>213.71428571428572</c:v>
                      </c:pt>
                      <c:pt idx="82">
                        <c:v>214.28571428571428</c:v>
                      </c:pt>
                      <c:pt idx="83">
                        <c:v>210.42857142857142</c:v>
                      </c:pt>
                      <c:pt idx="84">
                        <c:v>209.42857142857142</c:v>
                      </c:pt>
                      <c:pt idx="85">
                        <c:v>208.42857142857142</c:v>
                      </c:pt>
                      <c:pt idx="86">
                        <c:v>210.71428571428572</c:v>
                      </c:pt>
                      <c:pt idx="87">
                        <c:v>214.85714285714286</c:v>
                      </c:pt>
                      <c:pt idx="88">
                        <c:v>219</c:v>
                      </c:pt>
                      <c:pt idx="89">
                        <c:v>214.42857142857142</c:v>
                      </c:pt>
                      <c:pt idx="90">
                        <c:v>218</c:v>
                      </c:pt>
                      <c:pt idx="91">
                        <c:v>214</c:v>
                      </c:pt>
                      <c:pt idx="92">
                        <c:v>214.14285714285714</c:v>
                      </c:pt>
                      <c:pt idx="93">
                        <c:v>212</c:v>
                      </c:pt>
                      <c:pt idx="94">
                        <c:v>205</c:v>
                      </c:pt>
                      <c:pt idx="95">
                        <c:v>201.14285714285714</c:v>
                      </c:pt>
                      <c:pt idx="96">
                        <c:v>204.57142857142858</c:v>
                      </c:pt>
                      <c:pt idx="97">
                        <c:v>202</c:v>
                      </c:pt>
                      <c:pt idx="98">
                        <c:v>205.42857142857142</c:v>
                      </c:pt>
                      <c:pt idx="99">
                        <c:v>202.28571428571428</c:v>
                      </c:pt>
                      <c:pt idx="100">
                        <c:v>200.85714285714286</c:v>
                      </c:pt>
                      <c:pt idx="101">
                        <c:v>202.14285714285714</c:v>
                      </c:pt>
                      <c:pt idx="102">
                        <c:v>203.57142857142858</c:v>
                      </c:pt>
                      <c:pt idx="103">
                        <c:v>202.28571428571428</c:v>
                      </c:pt>
                      <c:pt idx="104">
                        <c:v>200.57142857142858</c:v>
                      </c:pt>
                      <c:pt idx="105">
                        <c:v>197.28571428571428</c:v>
                      </c:pt>
                      <c:pt idx="106">
                        <c:v>200</c:v>
                      </c:pt>
                      <c:pt idx="107">
                        <c:v>200.42857142857142</c:v>
                      </c:pt>
                      <c:pt idx="108">
                        <c:v>201</c:v>
                      </c:pt>
                      <c:pt idx="109">
                        <c:v>200</c:v>
                      </c:pt>
                      <c:pt idx="110">
                        <c:v>199.71428571428572</c:v>
                      </c:pt>
                      <c:pt idx="111">
                        <c:v>201.42857142857142</c:v>
                      </c:pt>
                      <c:pt idx="112">
                        <c:v>200.85714285714286</c:v>
                      </c:pt>
                      <c:pt idx="113">
                        <c:v>197.85714285714286</c:v>
                      </c:pt>
                      <c:pt idx="114">
                        <c:v>200.57142857142858</c:v>
                      </c:pt>
                      <c:pt idx="115">
                        <c:v>199.42857142857142</c:v>
                      </c:pt>
                      <c:pt idx="116">
                        <c:v>202.71428571428572</c:v>
                      </c:pt>
                      <c:pt idx="117">
                        <c:v>201.57142857142858</c:v>
                      </c:pt>
                      <c:pt idx="118">
                        <c:v>203.71428571428572</c:v>
                      </c:pt>
                      <c:pt idx="119">
                        <c:v>208.71428571428572</c:v>
                      </c:pt>
                      <c:pt idx="120">
                        <c:v>212</c:v>
                      </c:pt>
                      <c:pt idx="121">
                        <c:v>209.57142857142858</c:v>
                      </c:pt>
                      <c:pt idx="122">
                        <c:v>212.28571428571428</c:v>
                      </c:pt>
                      <c:pt idx="123">
                        <c:v>211.85714285714286</c:v>
                      </c:pt>
                      <c:pt idx="124">
                        <c:v>212.57142857142858</c:v>
                      </c:pt>
                      <c:pt idx="125">
                        <c:v>214.42857142857142</c:v>
                      </c:pt>
                      <c:pt idx="126">
                        <c:v>209.85714285714286</c:v>
                      </c:pt>
                      <c:pt idx="127">
                        <c:v>203.85714285714286</c:v>
                      </c:pt>
                      <c:pt idx="128">
                        <c:v>205.28571428571428</c:v>
                      </c:pt>
                      <c:pt idx="129">
                        <c:v>205.71428571428572</c:v>
                      </c:pt>
                      <c:pt idx="130">
                        <c:v>199.28571428571428</c:v>
                      </c:pt>
                      <c:pt idx="131">
                        <c:v>202.28571428571428</c:v>
                      </c:pt>
                      <c:pt idx="132">
                        <c:v>198.28571428571428</c:v>
                      </c:pt>
                      <c:pt idx="133">
                        <c:v>200.42857142857142</c:v>
                      </c:pt>
                      <c:pt idx="134">
                        <c:v>202.85714285714286</c:v>
                      </c:pt>
                      <c:pt idx="135">
                        <c:v>202.14285714285714</c:v>
                      </c:pt>
                      <c:pt idx="136">
                        <c:v>200.71428571428572</c:v>
                      </c:pt>
                      <c:pt idx="137">
                        <c:v>203.42857142857142</c:v>
                      </c:pt>
                      <c:pt idx="138">
                        <c:v>198.71428571428572</c:v>
                      </c:pt>
                      <c:pt idx="139">
                        <c:v>196.57142857142858</c:v>
                      </c:pt>
                      <c:pt idx="140">
                        <c:v>198</c:v>
                      </c:pt>
                      <c:pt idx="141">
                        <c:v>197.71428571428572</c:v>
                      </c:pt>
                      <c:pt idx="142">
                        <c:v>196.14285714285714</c:v>
                      </c:pt>
                      <c:pt idx="143">
                        <c:v>197.57142857142858</c:v>
                      </c:pt>
                      <c:pt idx="144">
                        <c:v>198.28571428571428</c:v>
                      </c:pt>
                      <c:pt idx="145">
                        <c:v>196.71428571428572</c:v>
                      </c:pt>
                      <c:pt idx="146">
                        <c:v>196.71428571428572</c:v>
                      </c:pt>
                      <c:pt idx="147">
                        <c:v>193.42857142857142</c:v>
                      </c:pt>
                      <c:pt idx="148">
                        <c:v>196.42857142857142</c:v>
                      </c:pt>
                      <c:pt idx="149">
                        <c:v>201</c:v>
                      </c:pt>
                      <c:pt idx="150">
                        <c:v>197.85714285714286</c:v>
                      </c:pt>
                      <c:pt idx="151">
                        <c:v>199.42857142857142</c:v>
                      </c:pt>
                      <c:pt idx="152">
                        <c:v>202.85714285714286</c:v>
                      </c:pt>
                      <c:pt idx="153">
                        <c:v>200.28571428571428</c:v>
                      </c:pt>
                      <c:pt idx="154">
                        <c:v>199</c:v>
                      </c:pt>
                      <c:pt idx="155">
                        <c:v>200.14285714285714</c:v>
                      </c:pt>
                      <c:pt idx="156">
                        <c:v>195.42857142857142</c:v>
                      </c:pt>
                      <c:pt idx="157">
                        <c:v>193.28571428571428</c:v>
                      </c:pt>
                      <c:pt idx="158">
                        <c:v>194.71428571428572</c:v>
                      </c:pt>
                      <c:pt idx="159">
                        <c:v>193</c:v>
                      </c:pt>
                      <c:pt idx="160">
                        <c:v>202.71428571428572</c:v>
                      </c:pt>
                      <c:pt idx="161">
                        <c:v>203</c:v>
                      </c:pt>
                      <c:pt idx="162">
                        <c:v>197.85714285714286</c:v>
                      </c:pt>
                      <c:pt idx="163">
                        <c:v>196</c:v>
                      </c:pt>
                      <c:pt idx="164">
                        <c:v>201.14285714285714</c:v>
                      </c:pt>
                      <c:pt idx="165">
                        <c:v>194.14285714285714</c:v>
                      </c:pt>
                      <c:pt idx="166">
                        <c:v>196.14285714285714</c:v>
                      </c:pt>
                      <c:pt idx="167">
                        <c:v>195</c:v>
                      </c:pt>
                      <c:pt idx="168">
                        <c:v>196.57142857142858</c:v>
                      </c:pt>
                      <c:pt idx="169">
                        <c:v>195.57142857142858</c:v>
                      </c:pt>
                      <c:pt idx="170">
                        <c:v>195.85714285714286</c:v>
                      </c:pt>
                      <c:pt idx="171">
                        <c:v>189.42857142857142</c:v>
                      </c:pt>
                      <c:pt idx="172">
                        <c:v>196.85714285714286</c:v>
                      </c:pt>
                      <c:pt idx="173">
                        <c:v>198.42857142857142</c:v>
                      </c:pt>
                      <c:pt idx="174">
                        <c:v>191.71428571428572</c:v>
                      </c:pt>
                      <c:pt idx="175">
                        <c:v>190.28571428571428</c:v>
                      </c:pt>
                      <c:pt idx="176">
                        <c:v>193.85714285714286</c:v>
                      </c:pt>
                      <c:pt idx="177">
                        <c:v>197.71428571428572</c:v>
                      </c:pt>
                      <c:pt idx="178">
                        <c:v>200.57142857142858</c:v>
                      </c:pt>
                      <c:pt idx="179">
                        <c:v>198.57142857142858</c:v>
                      </c:pt>
                      <c:pt idx="180">
                        <c:v>194.71428571428572</c:v>
                      </c:pt>
                      <c:pt idx="181">
                        <c:v>196.14285714285714</c:v>
                      </c:pt>
                      <c:pt idx="182">
                        <c:v>197</c:v>
                      </c:pt>
                      <c:pt idx="183">
                        <c:v>199</c:v>
                      </c:pt>
                      <c:pt idx="184">
                        <c:v>198.42857142857142</c:v>
                      </c:pt>
                      <c:pt idx="185">
                        <c:v>194.57142857142858</c:v>
                      </c:pt>
                      <c:pt idx="186">
                        <c:v>192.85714285714286</c:v>
                      </c:pt>
                      <c:pt idx="187">
                        <c:v>192.57142857142858</c:v>
                      </c:pt>
                      <c:pt idx="188">
                        <c:v>190.57142857142858</c:v>
                      </c:pt>
                      <c:pt idx="189">
                        <c:v>186.14285714285714</c:v>
                      </c:pt>
                      <c:pt idx="190">
                        <c:v>184.85714285714286</c:v>
                      </c:pt>
                      <c:pt idx="191">
                        <c:v>180.57142857142858</c:v>
                      </c:pt>
                      <c:pt idx="192">
                        <c:v>182.57142857142858</c:v>
                      </c:pt>
                      <c:pt idx="193">
                        <c:v>181.28571428571428</c:v>
                      </c:pt>
                      <c:pt idx="194">
                        <c:v>180.42857142857142</c:v>
                      </c:pt>
                      <c:pt idx="195">
                        <c:v>181.85714285714286</c:v>
                      </c:pt>
                      <c:pt idx="196">
                        <c:v>183.71428571428572</c:v>
                      </c:pt>
                      <c:pt idx="197">
                        <c:v>180.14285714285714</c:v>
                      </c:pt>
                      <c:pt idx="198">
                        <c:v>182.42857142857142</c:v>
                      </c:pt>
                      <c:pt idx="199">
                        <c:v>183.85714285714286</c:v>
                      </c:pt>
                      <c:pt idx="200">
                        <c:v>184.14285714285714</c:v>
                      </c:pt>
                      <c:pt idx="201">
                        <c:v>185.57142857142858</c:v>
                      </c:pt>
                      <c:pt idx="202">
                        <c:v>187.28571428571428</c:v>
                      </c:pt>
                      <c:pt idx="203">
                        <c:v>192</c:v>
                      </c:pt>
                      <c:pt idx="204">
                        <c:v>192</c:v>
                      </c:pt>
                      <c:pt idx="205">
                        <c:v>189.57142857142858</c:v>
                      </c:pt>
                      <c:pt idx="206">
                        <c:v>190.57142857142858</c:v>
                      </c:pt>
                      <c:pt idx="207">
                        <c:v>183.14285714285714</c:v>
                      </c:pt>
                      <c:pt idx="208">
                        <c:v>187.14285714285714</c:v>
                      </c:pt>
                      <c:pt idx="209">
                        <c:v>189.85714285714286</c:v>
                      </c:pt>
                      <c:pt idx="210">
                        <c:v>186.14285714285714</c:v>
                      </c:pt>
                      <c:pt idx="211">
                        <c:v>188.85714285714286</c:v>
                      </c:pt>
                      <c:pt idx="212">
                        <c:v>193.14285714285714</c:v>
                      </c:pt>
                      <c:pt idx="213">
                        <c:v>195</c:v>
                      </c:pt>
                      <c:pt idx="214">
                        <c:v>202</c:v>
                      </c:pt>
                      <c:pt idx="215">
                        <c:v>198.71428571428572</c:v>
                      </c:pt>
                      <c:pt idx="216">
                        <c:v>195.14285714285714</c:v>
                      </c:pt>
                      <c:pt idx="217">
                        <c:v>190.14285714285714</c:v>
                      </c:pt>
                      <c:pt idx="218">
                        <c:v>190.14285714285714</c:v>
                      </c:pt>
                      <c:pt idx="219">
                        <c:v>186.85714285714286</c:v>
                      </c:pt>
                      <c:pt idx="220">
                        <c:v>182.14285714285714</c:v>
                      </c:pt>
                      <c:pt idx="221">
                        <c:v>183.28571428571428</c:v>
                      </c:pt>
                      <c:pt idx="222">
                        <c:v>182.42857142857142</c:v>
                      </c:pt>
                      <c:pt idx="223">
                        <c:v>179.71428571428572</c:v>
                      </c:pt>
                      <c:pt idx="224">
                        <c:v>184</c:v>
                      </c:pt>
                      <c:pt idx="225">
                        <c:v>181.42857142857142</c:v>
                      </c:pt>
                      <c:pt idx="226">
                        <c:v>183.14285714285714</c:v>
                      </c:pt>
                      <c:pt idx="227">
                        <c:v>181.71428571428572</c:v>
                      </c:pt>
                      <c:pt idx="228">
                        <c:v>182.85714285714286</c:v>
                      </c:pt>
                      <c:pt idx="229">
                        <c:v>182.71428571428572</c:v>
                      </c:pt>
                      <c:pt idx="230">
                        <c:v>183.42857142857142</c:v>
                      </c:pt>
                      <c:pt idx="231">
                        <c:v>182.57142857142858</c:v>
                      </c:pt>
                      <c:pt idx="232">
                        <c:v>184.85714285714286</c:v>
                      </c:pt>
                      <c:pt idx="233">
                        <c:v>183.42857142857142</c:v>
                      </c:pt>
                      <c:pt idx="234">
                        <c:v>182.85714285714286</c:v>
                      </c:pt>
                      <c:pt idx="235">
                        <c:v>178.85714285714286</c:v>
                      </c:pt>
                      <c:pt idx="236">
                        <c:v>183.85714285714286</c:v>
                      </c:pt>
                      <c:pt idx="237">
                        <c:v>183.28571428571428</c:v>
                      </c:pt>
                      <c:pt idx="238">
                        <c:v>186</c:v>
                      </c:pt>
                      <c:pt idx="239">
                        <c:v>182.28571428571428</c:v>
                      </c:pt>
                      <c:pt idx="240">
                        <c:v>187.85714285714286</c:v>
                      </c:pt>
                      <c:pt idx="241">
                        <c:v>189.85714285714286</c:v>
                      </c:pt>
                      <c:pt idx="242">
                        <c:v>194.71428571428572</c:v>
                      </c:pt>
                      <c:pt idx="243">
                        <c:v>190.57142857142858</c:v>
                      </c:pt>
                      <c:pt idx="244">
                        <c:v>193.42857142857142</c:v>
                      </c:pt>
                      <c:pt idx="245">
                        <c:v>192.28571428571428</c:v>
                      </c:pt>
                      <c:pt idx="246">
                        <c:v>196.42857142857142</c:v>
                      </c:pt>
                      <c:pt idx="247">
                        <c:v>192.71428571428572</c:v>
                      </c:pt>
                      <c:pt idx="248">
                        <c:v>195.71428571428572</c:v>
                      </c:pt>
                      <c:pt idx="249">
                        <c:v>192.14285714285714</c:v>
                      </c:pt>
                      <c:pt idx="250">
                        <c:v>190.57142857142858</c:v>
                      </c:pt>
                      <c:pt idx="251">
                        <c:v>189.71428571428572</c:v>
                      </c:pt>
                      <c:pt idx="252">
                        <c:v>189</c:v>
                      </c:pt>
                      <c:pt idx="253">
                        <c:v>184.85714285714286</c:v>
                      </c:pt>
                      <c:pt idx="254">
                        <c:v>185.85714285714286</c:v>
                      </c:pt>
                      <c:pt idx="255">
                        <c:v>183.57142857142858</c:v>
                      </c:pt>
                      <c:pt idx="256">
                        <c:v>184.42857142857142</c:v>
                      </c:pt>
                      <c:pt idx="257">
                        <c:v>184.85714285714286</c:v>
                      </c:pt>
                      <c:pt idx="258">
                        <c:v>184.14285714285714</c:v>
                      </c:pt>
                      <c:pt idx="259">
                        <c:v>182.57142857142858</c:v>
                      </c:pt>
                      <c:pt idx="260">
                        <c:v>184.14285714285714</c:v>
                      </c:pt>
                      <c:pt idx="261">
                        <c:v>182</c:v>
                      </c:pt>
                      <c:pt idx="262">
                        <c:v>186.42857142857142</c:v>
                      </c:pt>
                      <c:pt idx="263">
                        <c:v>183.71428571428572</c:v>
                      </c:pt>
                      <c:pt idx="264">
                        <c:v>183.42857142857142</c:v>
                      </c:pt>
                      <c:pt idx="265">
                        <c:v>183.71428571428572</c:v>
                      </c:pt>
                      <c:pt idx="266">
                        <c:v>187.71428571428572</c:v>
                      </c:pt>
                      <c:pt idx="267">
                        <c:v>194.42857142857142</c:v>
                      </c:pt>
                      <c:pt idx="268">
                        <c:v>196.28571428571428</c:v>
                      </c:pt>
                      <c:pt idx="269">
                        <c:v>195.57142857142858</c:v>
                      </c:pt>
                      <c:pt idx="270">
                        <c:v>197.42857142857142</c:v>
                      </c:pt>
                      <c:pt idx="271">
                        <c:v>198.85714285714286</c:v>
                      </c:pt>
                      <c:pt idx="272">
                        <c:v>200.85714285714286</c:v>
                      </c:pt>
                      <c:pt idx="273">
                        <c:v>201.85714285714286</c:v>
                      </c:pt>
                      <c:pt idx="274">
                        <c:v>198</c:v>
                      </c:pt>
                      <c:pt idx="275">
                        <c:v>198.71428571428572</c:v>
                      </c:pt>
                      <c:pt idx="276">
                        <c:v>200.85714285714286</c:v>
                      </c:pt>
                      <c:pt idx="277">
                        <c:v>201.57142857142858</c:v>
                      </c:pt>
                      <c:pt idx="278">
                        <c:v>199</c:v>
                      </c:pt>
                      <c:pt idx="279">
                        <c:v>199.71428571428572</c:v>
                      </c:pt>
                      <c:pt idx="280">
                        <c:v>201.14285714285714</c:v>
                      </c:pt>
                      <c:pt idx="281">
                        <c:v>196.42857142857142</c:v>
                      </c:pt>
                      <c:pt idx="282">
                        <c:v>196</c:v>
                      </c:pt>
                      <c:pt idx="283">
                        <c:v>192.85714285714286</c:v>
                      </c:pt>
                      <c:pt idx="284">
                        <c:v>191</c:v>
                      </c:pt>
                      <c:pt idx="285">
                        <c:v>191</c:v>
                      </c:pt>
                      <c:pt idx="286">
                        <c:v>190.85714285714286</c:v>
                      </c:pt>
                      <c:pt idx="287">
                        <c:v>187</c:v>
                      </c:pt>
                      <c:pt idx="288">
                        <c:v>191.28571428571428</c:v>
                      </c:pt>
                      <c:pt idx="289">
                        <c:v>191.42857142857142</c:v>
                      </c:pt>
                      <c:pt idx="290">
                        <c:v>187.42857142857142</c:v>
                      </c:pt>
                      <c:pt idx="291">
                        <c:v>189.85714285714286</c:v>
                      </c:pt>
                      <c:pt idx="292">
                        <c:v>196.57142857142858</c:v>
                      </c:pt>
                      <c:pt idx="293">
                        <c:v>200.57142857142858</c:v>
                      </c:pt>
                      <c:pt idx="294">
                        <c:v>201.28571428571428</c:v>
                      </c:pt>
                      <c:pt idx="295">
                        <c:v>198.71428571428572</c:v>
                      </c:pt>
                      <c:pt idx="296">
                        <c:v>198.14285714285714</c:v>
                      </c:pt>
                      <c:pt idx="297">
                        <c:v>199.57142857142858</c:v>
                      </c:pt>
                      <c:pt idx="298">
                        <c:v>199.71428571428572</c:v>
                      </c:pt>
                      <c:pt idx="299">
                        <c:v>197.85714285714286</c:v>
                      </c:pt>
                      <c:pt idx="300">
                        <c:v>193.42857142857142</c:v>
                      </c:pt>
                      <c:pt idx="301">
                        <c:v>191.14285714285714</c:v>
                      </c:pt>
                      <c:pt idx="302">
                        <c:v>192.71428571428572</c:v>
                      </c:pt>
                      <c:pt idx="303">
                        <c:v>193.14285714285714</c:v>
                      </c:pt>
                      <c:pt idx="304">
                        <c:v>196.57142857142858</c:v>
                      </c:pt>
                      <c:pt idx="305">
                        <c:v>200.85714285714286</c:v>
                      </c:pt>
                      <c:pt idx="306">
                        <c:v>203.71428571428572</c:v>
                      </c:pt>
                      <c:pt idx="307">
                        <c:v>205.85714285714286</c:v>
                      </c:pt>
                      <c:pt idx="308">
                        <c:v>211.57142857142858</c:v>
                      </c:pt>
                      <c:pt idx="309">
                        <c:v>211.28571428571428</c:v>
                      </c:pt>
                      <c:pt idx="310">
                        <c:v>213.71428571428572</c:v>
                      </c:pt>
                      <c:pt idx="311">
                        <c:v>213.42857142857142</c:v>
                      </c:pt>
                      <c:pt idx="312">
                        <c:v>211.85714285714286</c:v>
                      </c:pt>
                      <c:pt idx="313">
                        <c:v>208.57142857142858</c:v>
                      </c:pt>
                      <c:pt idx="314">
                        <c:v>208.42857142857142</c:v>
                      </c:pt>
                      <c:pt idx="315">
                        <c:v>205.71428571428572</c:v>
                      </c:pt>
                      <c:pt idx="316">
                        <c:v>204.57142857142858</c:v>
                      </c:pt>
                      <c:pt idx="317">
                        <c:v>201.57142857142858</c:v>
                      </c:pt>
                      <c:pt idx="318">
                        <c:v>200.71428571428572</c:v>
                      </c:pt>
                      <c:pt idx="319">
                        <c:v>198.28571428571428</c:v>
                      </c:pt>
                      <c:pt idx="320">
                        <c:v>197</c:v>
                      </c:pt>
                      <c:pt idx="321">
                        <c:v>192.57142857142858</c:v>
                      </c:pt>
                      <c:pt idx="322">
                        <c:v>195.42857142857142</c:v>
                      </c:pt>
                      <c:pt idx="323">
                        <c:v>196.85714285714286</c:v>
                      </c:pt>
                      <c:pt idx="324">
                        <c:v>194.28571428571428</c:v>
                      </c:pt>
                      <c:pt idx="325">
                        <c:v>195.42857142857142</c:v>
                      </c:pt>
                      <c:pt idx="326">
                        <c:v>199.71428571428572</c:v>
                      </c:pt>
                      <c:pt idx="327">
                        <c:v>201.42857142857142</c:v>
                      </c:pt>
                      <c:pt idx="328">
                        <c:v>203.42857142857142</c:v>
                      </c:pt>
                      <c:pt idx="329">
                        <c:v>202.28571428571428</c:v>
                      </c:pt>
                      <c:pt idx="330">
                        <c:v>205</c:v>
                      </c:pt>
                      <c:pt idx="331">
                        <c:v>207.71428571428572</c:v>
                      </c:pt>
                      <c:pt idx="332">
                        <c:v>208.42857142857142</c:v>
                      </c:pt>
                      <c:pt idx="333">
                        <c:v>209</c:v>
                      </c:pt>
                      <c:pt idx="334">
                        <c:v>209</c:v>
                      </c:pt>
                      <c:pt idx="335">
                        <c:v>209.85714285714286</c:v>
                      </c:pt>
                      <c:pt idx="336">
                        <c:v>208.57142857142858</c:v>
                      </c:pt>
                      <c:pt idx="337">
                        <c:v>205.57142857142858</c:v>
                      </c:pt>
                      <c:pt idx="338">
                        <c:v>205</c:v>
                      </c:pt>
                      <c:pt idx="339">
                        <c:v>203.85714285714286</c:v>
                      </c:pt>
                      <c:pt idx="340">
                        <c:v>203.14285714285714</c:v>
                      </c:pt>
                      <c:pt idx="341">
                        <c:v>201.14285714285714</c:v>
                      </c:pt>
                      <c:pt idx="342">
                        <c:v>199.14285714285714</c:v>
                      </c:pt>
                      <c:pt idx="343">
                        <c:v>199.57142857142858</c:v>
                      </c:pt>
                      <c:pt idx="344">
                        <c:v>201.85714285714286</c:v>
                      </c:pt>
                      <c:pt idx="345">
                        <c:v>204</c:v>
                      </c:pt>
                      <c:pt idx="346">
                        <c:v>207</c:v>
                      </c:pt>
                      <c:pt idx="347">
                        <c:v>204</c:v>
                      </c:pt>
                      <c:pt idx="348">
                        <c:v>208.71428571428572</c:v>
                      </c:pt>
                      <c:pt idx="349">
                        <c:v>211.28571428571428</c:v>
                      </c:pt>
                      <c:pt idx="350">
                        <c:v>211.14285714285714</c:v>
                      </c:pt>
                      <c:pt idx="351">
                        <c:v>215.57142857142858</c:v>
                      </c:pt>
                      <c:pt idx="352">
                        <c:v>219.28571428571428</c:v>
                      </c:pt>
                      <c:pt idx="353">
                        <c:v>221.14285714285714</c:v>
                      </c:pt>
                      <c:pt idx="354">
                        <c:v>226.71428571428572</c:v>
                      </c:pt>
                      <c:pt idx="355">
                        <c:v>226</c:v>
                      </c:pt>
                      <c:pt idx="356">
                        <c:v>228.71428571428572</c:v>
                      </c:pt>
                      <c:pt idx="357">
                        <c:v>230.85714285714286</c:v>
                      </c:pt>
                      <c:pt idx="358">
                        <c:v>227.71428571428572</c:v>
                      </c:pt>
                      <c:pt idx="359">
                        <c:v>226.85714285714286</c:v>
                      </c:pt>
                      <c:pt idx="360">
                        <c:v>223.42857142857142</c:v>
                      </c:pt>
                      <c:pt idx="361">
                        <c:v>221.71428571428572</c:v>
                      </c:pt>
                      <c:pt idx="362">
                        <c:v>220</c:v>
                      </c:pt>
                      <c:pt idx="363">
                        <c:v>220.71428571428572</c:v>
                      </c:pt>
                      <c:pt idx="364">
                        <c:v>226</c:v>
                      </c:pt>
                      <c:pt idx="365">
                        <c:v>227.71428571428572</c:v>
                      </c:pt>
                      <c:pt idx="366">
                        <c:v>225.42857142857142</c:v>
                      </c:pt>
                      <c:pt idx="367">
                        <c:v>232.14285714285714</c:v>
                      </c:pt>
                      <c:pt idx="368">
                        <c:v>236.85714285714286</c:v>
                      </c:pt>
                      <c:pt idx="369">
                        <c:v>242.85714285714286</c:v>
                      </c:pt>
                      <c:pt idx="370">
                        <c:v>247</c:v>
                      </c:pt>
                      <c:pt idx="371">
                        <c:v>243.57142857142858</c:v>
                      </c:pt>
                      <c:pt idx="372">
                        <c:v>248.14285714285714</c:v>
                      </c:pt>
                      <c:pt idx="373">
                        <c:v>252.85714285714286</c:v>
                      </c:pt>
                      <c:pt idx="374">
                        <c:v>251.57142857142858</c:v>
                      </c:pt>
                      <c:pt idx="375">
                        <c:v>255.42857142857142</c:v>
                      </c:pt>
                      <c:pt idx="376">
                        <c:v>252.71428571428572</c:v>
                      </c:pt>
                      <c:pt idx="377">
                        <c:v>248.85714285714286</c:v>
                      </c:pt>
                      <c:pt idx="378">
                        <c:v>254.28571428571428</c:v>
                      </c:pt>
                      <c:pt idx="379">
                        <c:v>254</c:v>
                      </c:pt>
                      <c:pt idx="380">
                        <c:v>256.28571428571428</c:v>
                      </c:pt>
                      <c:pt idx="381">
                        <c:v>259.57142857142856</c:v>
                      </c:pt>
                      <c:pt idx="382">
                        <c:v>256.85714285714283</c:v>
                      </c:pt>
                      <c:pt idx="383">
                        <c:v>259.57142857142856</c:v>
                      </c:pt>
                      <c:pt idx="384">
                        <c:v>261.71428571428572</c:v>
                      </c:pt>
                      <c:pt idx="385">
                        <c:v>261.42857142857144</c:v>
                      </c:pt>
                      <c:pt idx="386">
                        <c:v>259.57142857142856</c:v>
                      </c:pt>
                      <c:pt idx="387">
                        <c:v>261.14285714285717</c:v>
                      </c:pt>
                      <c:pt idx="388">
                        <c:v>256.57142857142856</c:v>
                      </c:pt>
                      <c:pt idx="389">
                        <c:v>256.42857142857144</c:v>
                      </c:pt>
                      <c:pt idx="390">
                        <c:v>258.14285714285717</c:v>
                      </c:pt>
                      <c:pt idx="391">
                        <c:v>261.14285714285717</c:v>
                      </c:pt>
                      <c:pt idx="392">
                        <c:v>261</c:v>
                      </c:pt>
                      <c:pt idx="393">
                        <c:v>261.57142857142856</c:v>
                      </c:pt>
                      <c:pt idx="394">
                        <c:v>255</c:v>
                      </c:pt>
                      <c:pt idx="395">
                        <c:v>257.14285714285717</c:v>
                      </c:pt>
                      <c:pt idx="396">
                        <c:v>251</c:v>
                      </c:pt>
                      <c:pt idx="397">
                        <c:v>248.85714285714286</c:v>
                      </c:pt>
                      <c:pt idx="398">
                        <c:v>244.42857142857142</c:v>
                      </c:pt>
                      <c:pt idx="399">
                        <c:v>238.71428571428572</c:v>
                      </c:pt>
                      <c:pt idx="400">
                        <c:v>238.57142857142858</c:v>
                      </c:pt>
                      <c:pt idx="401">
                        <c:v>237.71428571428572</c:v>
                      </c:pt>
                      <c:pt idx="402">
                        <c:v>233.57142857142858</c:v>
                      </c:pt>
                      <c:pt idx="403">
                        <c:v>234.42857142857142</c:v>
                      </c:pt>
                      <c:pt idx="404">
                        <c:v>229</c:v>
                      </c:pt>
                      <c:pt idx="405">
                        <c:v>229.85714285714286</c:v>
                      </c:pt>
                      <c:pt idx="406">
                        <c:v>231.57142857142858</c:v>
                      </c:pt>
                      <c:pt idx="407">
                        <c:v>229.71428571428572</c:v>
                      </c:pt>
                      <c:pt idx="408">
                        <c:v>230.14285714285714</c:v>
                      </c:pt>
                      <c:pt idx="409">
                        <c:v>229.57142857142858</c:v>
                      </c:pt>
                      <c:pt idx="410">
                        <c:v>228</c:v>
                      </c:pt>
                      <c:pt idx="411">
                        <c:v>228</c:v>
                      </c:pt>
                      <c:pt idx="412">
                        <c:v>223.71428571428572</c:v>
                      </c:pt>
                      <c:pt idx="413">
                        <c:v>219.42857142857142</c:v>
                      </c:pt>
                      <c:pt idx="414">
                        <c:v>219.42857142857142</c:v>
                      </c:pt>
                      <c:pt idx="415">
                        <c:v>215.85714285714286</c:v>
                      </c:pt>
                      <c:pt idx="416">
                        <c:v>215</c:v>
                      </c:pt>
                      <c:pt idx="417">
                        <c:v>209.14285714285714</c:v>
                      </c:pt>
                      <c:pt idx="418">
                        <c:v>207.85714285714286</c:v>
                      </c:pt>
                      <c:pt idx="419">
                        <c:v>210.28571428571428</c:v>
                      </c:pt>
                      <c:pt idx="420">
                        <c:v>209.85714285714286</c:v>
                      </c:pt>
                      <c:pt idx="421">
                        <c:v>204.57142857142858</c:v>
                      </c:pt>
                      <c:pt idx="422">
                        <c:v>211.42857142857142</c:v>
                      </c:pt>
                      <c:pt idx="423">
                        <c:v>209.42857142857142</c:v>
                      </c:pt>
                      <c:pt idx="424">
                        <c:v>212.14285714285714</c:v>
                      </c:pt>
                      <c:pt idx="425">
                        <c:v>217.28571428571428</c:v>
                      </c:pt>
                      <c:pt idx="426">
                        <c:v>213.42857142857142</c:v>
                      </c:pt>
                      <c:pt idx="427">
                        <c:v>215.42857142857142</c:v>
                      </c:pt>
                      <c:pt idx="428">
                        <c:v>216.28571428571428</c:v>
                      </c:pt>
                      <c:pt idx="429">
                        <c:v>210.57142857142858</c:v>
                      </c:pt>
                      <c:pt idx="430">
                        <c:v>208.71428571428572</c:v>
                      </c:pt>
                      <c:pt idx="431">
                        <c:v>213.71428571428572</c:v>
                      </c:pt>
                      <c:pt idx="432">
                        <c:v>208.57142857142858</c:v>
                      </c:pt>
                      <c:pt idx="433">
                        <c:v>207.71428571428572</c:v>
                      </c:pt>
                      <c:pt idx="434">
                        <c:v>208</c:v>
                      </c:pt>
                      <c:pt idx="435">
                        <c:v>212.85714285714286</c:v>
                      </c:pt>
                      <c:pt idx="436">
                        <c:v>214.57142857142858</c:v>
                      </c:pt>
                      <c:pt idx="437">
                        <c:v>216.14285714285714</c:v>
                      </c:pt>
                      <c:pt idx="438">
                        <c:v>212.85714285714286</c:v>
                      </c:pt>
                      <c:pt idx="439">
                        <c:v>221.14285714285714</c:v>
                      </c:pt>
                      <c:pt idx="440">
                        <c:v>222.85714285714286</c:v>
                      </c:pt>
                      <c:pt idx="441">
                        <c:v>229.71428571428572</c:v>
                      </c:pt>
                      <c:pt idx="442">
                        <c:v>233.71428571428572</c:v>
                      </c:pt>
                      <c:pt idx="443">
                        <c:v>242.71428571428572</c:v>
                      </c:pt>
                      <c:pt idx="444">
                        <c:v>244.71428571428572</c:v>
                      </c:pt>
                      <c:pt idx="445">
                        <c:v>250.85714285714286</c:v>
                      </c:pt>
                      <c:pt idx="446">
                        <c:v>250.28571428571428</c:v>
                      </c:pt>
                      <c:pt idx="447">
                        <c:v>253.28571428571428</c:v>
                      </c:pt>
                      <c:pt idx="448">
                        <c:v>247.71428571428572</c:v>
                      </c:pt>
                      <c:pt idx="449">
                        <c:v>244.42857142857142</c:v>
                      </c:pt>
                      <c:pt idx="450">
                        <c:v>243.42857142857142</c:v>
                      </c:pt>
                      <c:pt idx="451">
                        <c:v>250.71428571428572</c:v>
                      </c:pt>
                      <c:pt idx="452">
                        <c:v>256</c:v>
                      </c:pt>
                      <c:pt idx="453">
                        <c:v>262.85714285714283</c:v>
                      </c:pt>
                      <c:pt idx="454">
                        <c:v>271.14285714285717</c:v>
                      </c:pt>
                      <c:pt idx="455">
                        <c:v>282.42857142857144</c:v>
                      </c:pt>
                      <c:pt idx="456">
                        <c:v>292.57142857142856</c:v>
                      </c:pt>
                      <c:pt idx="457">
                        <c:v>300.57142857142856</c:v>
                      </c:pt>
                      <c:pt idx="458">
                        <c:v>308.85714285714283</c:v>
                      </c:pt>
                      <c:pt idx="459">
                        <c:v>317.28571428571428</c:v>
                      </c:pt>
                      <c:pt idx="460">
                        <c:v>319.85714285714283</c:v>
                      </c:pt>
                      <c:pt idx="461">
                        <c:v>325.28571428571428</c:v>
                      </c:pt>
                      <c:pt idx="462">
                        <c:v>329.57142857142856</c:v>
                      </c:pt>
                      <c:pt idx="463">
                        <c:v>331</c:v>
                      </c:pt>
                      <c:pt idx="464">
                        <c:v>331.71428571428572</c:v>
                      </c:pt>
                      <c:pt idx="465">
                        <c:v>330.71428571428572</c:v>
                      </c:pt>
                      <c:pt idx="466">
                        <c:v>322.85714285714283</c:v>
                      </c:pt>
                      <c:pt idx="467">
                        <c:v>322.57142857142856</c:v>
                      </c:pt>
                      <c:pt idx="468">
                        <c:v>323.42857142857144</c:v>
                      </c:pt>
                      <c:pt idx="469">
                        <c:v>318</c:v>
                      </c:pt>
                      <c:pt idx="470">
                        <c:v>313.57142857142856</c:v>
                      </c:pt>
                      <c:pt idx="471">
                        <c:v>307.28571428571428</c:v>
                      </c:pt>
                      <c:pt idx="472">
                        <c:v>302.42857142857144</c:v>
                      </c:pt>
                      <c:pt idx="473">
                        <c:v>303</c:v>
                      </c:pt>
                      <c:pt idx="474">
                        <c:v>300.42857142857144</c:v>
                      </c:pt>
                      <c:pt idx="475">
                        <c:v>291.71428571428572</c:v>
                      </c:pt>
                      <c:pt idx="476">
                        <c:v>290.28571428571428</c:v>
                      </c:pt>
                      <c:pt idx="477">
                        <c:v>285.42857142857144</c:v>
                      </c:pt>
                      <c:pt idx="478">
                        <c:v>287.85714285714283</c:v>
                      </c:pt>
                      <c:pt idx="479">
                        <c:v>288.57142857142856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C6-457E-8857-16452398FD7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Istanbul!$J$2:$J$481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221.71428571428572</c:v>
                      </c:pt>
                      <c:pt idx="7">
                        <c:v>221.28571428571428</c:v>
                      </c:pt>
                      <c:pt idx="8">
                        <c:v>217.71428571428572</c:v>
                      </c:pt>
                      <c:pt idx="9">
                        <c:v>220.57142857142858</c:v>
                      </c:pt>
                      <c:pt idx="10">
                        <c:v>220.28571428571428</c:v>
                      </c:pt>
                      <c:pt idx="11">
                        <c:v>220.42857142857142</c:v>
                      </c:pt>
                      <c:pt idx="12">
                        <c:v>217.85714285714286</c:v>
                      </c:pt>
                      <c:pt idx="13">
                        <c:v>216.71428571428572</c:v>
                      </c:pt>
                      <c:pt idx="14">
                        <c:v>218.42857142857142</c:v>
                      </c:pt>
                      <c:pt idx="15">
                        <c:v>219.28571428571428</c:v>
                      </c:pt>
                      <c:pt idx="16">
                        <c:v>221.71428571428572</c:v>
                      </c:pt>
                      <c:pt idx="17">
                        <c:v>223.14285714285714</c:v>
                      </c:pt>
                      <c:pt idx="18">
                        <c:v>226</c:v>
                      </c:pt>
                      <c:pt idx="19">
                        <c:v>228.57142857142858</c:v>
                      </c:pt>
                      <c:pt idx="20">
                        <c:v>234.71428571428572</c:v>
                      </c:pt>
                      <c:pt idx="21">
                        <c:v>237.57142857142858</c:v>
                      </c:pt>
                      <c:pt idx="22">
                        <c:v>239.42857142857142</c:v>
                      </c:pt>
                      <c:pt idx="23">
                        <c:v>235.85714285714286</c:v>
                      </c:pt>
                      <c:pt idx="24">
                        <c:v>233.85714285714286</c:v>
                      </c:pt>
                      <c:pt idx="25">
                        <c:v>231.28571428571428</c:v>
                      </c:pt>
                      <c:pt idx="26">
                        <c:v>234.71428571428572</c:v>
                      </c:pt>
                      <c:pt idx="27">
                        <c:v>233.28571428571428</c:v>
                      </c:pt>
                      <c:pt idx="28">
                        <c:v>233.85714285714286</c:v>
                      </c:pt>
                      <c:pt idx="29">
                        <c:v>228.85714285714286</c:v>
                      </c:pt>
                      <c:pt idx="30">
                        <c:v>227.85714285714286</c:v>
                      </c:pt>
                      <c:pt idx="31">
                        <c:v>231.14285714285714</c:v>
                      </c:pt>
                      <c:pt idx="32">
                        <c:v>232</c:v>
                      </c:pt>
                      <c:pt idx="33">
                        <c:v>231.42857142857142</c:v>
                      </c:pt>
                      <c:pt idx="34">
                        <c:v>231.14285714285714</c:v>
                      </c:pt>
                      <c:pt idx="35">
                        <c:v>229.42857142857142</c:v>
                      </c:pt>
                      <c:pt idx="36">
                        <c:v>230.71428571428572</c:v>
                      </c:pt>
                      <c:pt idx="37">
                        <c:v>232</c:v>
                      </c:pt>
                      <c:pt idx="38">
                        <c:v>227.28571428571428</c:v>
                      </c:pt>
                      <c:pt idx="39">
                        <c:v>227.28571428571428</c:v>
                      </c:pt>
                      <c:pt idx="40">
                        <c:v>224.85714285714286</c:v>
                      </c:pt>
                      <c:pt idx="41">
                        <c:v>219.85714285714286</c:v>
                      </c:pt>
                      <c:pt idx="42">
                        <c:v>216.57142857142858</c:v>
                      </c:pt>
                      <c:pt idx="43">
                        <c:v>215.57142857142858</c:v>
                      </c:pt>
                      <c:pt idx="44">
                        <c:v>213.71428571428572</c:v>
                      </c:pt>
                      <c:pt idx="45">
                        <c:v>211.85714285714286</c:v>
                      </c:pt>
                      <c:pt idx="46">
                        <c:v>210.14285714285714</c:v>
                      </c:pt>
                      <c:pt idx="47">
                        <c:v>207.71428571428572</c:v>
                      </c:pt>
                      <c:pt idx="48">
                        <c:v>208.28571428571428</c:v>
                      </c:pt>
                      <c:pt idx="49">
                        <c:v>209.71428571428572</c:v>
                      </c:pt>
                      <c:pt idx="50">
                        <c:v>211.42857142857142</c:v>
                      </c:pt>
                      <c:pt idx="51">
                        <c:v>208.57142857142858</c:v>
                      </c:pt>
                      <c:pt idx="52">
                        <c:v>214.28571428571428</c:v>
                      </c:pt>
                      <c:pt idx="53">
                        <c:v>211.71428571428572</c:v>
                      </c:pt>
                      <c:pt idx="54">
                        <c:v>214.71428571428572</c:v>
                      </c:pt>
                      <c:pt idx="55">
                        <c:v>215.85714285714286</c:v>
                      </c:pt>
                      <c:pt idx="56">
                        <c:v>218.28571428571428</c:v>
                      </c:pt>
                      <c:pt idx="57">
                        <c:v>219</c:v>
                      </c:pt>
                      <c:pt idx="58">
                        <c:v>222.71428571428572</c:v>
                      </c:pt>
                      <c:pt idx="59">
                        <c:v>221</c:v>
                      </c:pt>
                      <c:pt idx="60">
                        <c:v>227.57142857142858</c:v>
                      </c:pt>
                      <c:pt idx="61">
                        <c:v>228</c:v>
                      </c:pt>
                      <c:pt idx="62">
                        <c:v>230</c:v>
                      </c:pt>
                      <c:pt idx="63">
                        <c:v>225.14285714285714</c:v>
                      </c:pt>
                      <c:pt idx="64">
                        <c:v>224.28571428571428</c:v>
                      </c:pt>
                      <c:pt idx="65">
                        <c:v>221.42857142857142</c:v>
                      </c:pt>
                      <c:pt idx="66">
                        <c:v>220.71428571428572</c:v>
                      </c:pt>
                      <c:pt idx="67">
                        <c:v>217.28571428571428</c:v>
                      </c:pt>
                      <c:pt idx="68">
                        <c:v>214</c:v>
                      </c:pt>
                      <c:pt idx="69">
                        <c:v>213.28571428571428</c:v>
                      </c:pt>
                      <c:pt idx="70">
                        <c:v>217</c:v>
                      </c:pt>
                      <c:pt idx="71">
                        <c:v>215.57142857142858</c:v>
                      </c:pt>
                      <c:pt idx="72">
                        <c:v>217.14285714285714</c:v>
                      </c:pt>
                      <c:pt idx="73">
                        <c:v>212.71428571428572</c:v>
                      </c:pt>
                      <c:pt idx="74">
                        <c:v>211</c:v>
                      </c:pt>
                      <c:pt idx="75">
                        <c:v>211.28571428571428</c:v>
                      </c:pt>
                      <c:pt idx="76">
                        <c:v>207.71428571428572</c:v>
                      </c:pt>
                      <c:pt idx="77">
                        <c:v>207</c:v>
                      </c:pt>
                      <c:pt idx="78">
                        <c:v>204.85714285714286</c:v>
                      </c:pt>
                      <c:pt idx="79">
                        <c:v>205.85714285714286</c:v>
                      </c:pt>
                      <c:pt idx="80">
                        <c:v>211.85714285714286</c:v>
                      </c:pt>
                      <c:pt idx="81">
                        <c:v>208.28571428571428</c:v>
                      </c:pt>
                      <c:pt idx="82">
                        <c:v>208.85714285714286</c:v>
                      </c:pt>
                      <c:pt idx="83">
                        <c:v>209.57142857142858</c:v>
                      </c:pt>
                      <c:pt idx="84">
                        <c:v>210.71428571428572</c:v>
                      </c:pt>
                      <c:pt idx="85">
                        <c:v>212.57142857142858</c:v>
                      </c:pt>
                      <c:pt idx="86">
                        <c:v>211.57142857142858</c:v>
                      </c:pt>
                      <c:pt idx="87">
                        <c:v>208</c:v>
                      </c:pt>
                      <c:pt idx="88">
                        <c:v>208.71428571428572</c:v>
                      </c:pt>
                      <c:pt idx="89">
                        <c:v>201.14285714285714</c:v>
                      </c:pt>
                      <c:pt idx="90">
                        <c:v>200.57142857142858</c:v>
                      </c:pt>
                      <c:pt idx="91">
                        <c:v>203.42857142857142</c:v>
                      </c:pt>
                      <c:pt idx="92">
                        <c:v>201.71428571428572</c:v>
                      </c:pt>
                      <c:pt idx="93">
                        <c:v>201.71428571428572</c:v>
                      </c:pt>
                      <c:pt idx="94">
                        <c:v>202.42857142857142</c:v>
                      </c:pt>
                      <c:pt idx="95">
                        <c:v>204.57142857142858</c:v>
                      </c:pt>
                      <c:pt idx="96">
                        <c:v>209.28571428571428</c:v>
                      </c:pt>
                      <c:pt idx="97">
                        <c:v>210.28571428571428</c:v>
                      </c:pt>
                      <c:pt idx="98">
                        <c:v>206.14285714285714</c:v>
                      </c:pt>
                      <c:pt idx="99">
                        <c:v>210.28571428571428</c:v>
                      </c:pt>
                      <c:pt idx="100">
                        <c:v>207.28571428571428</c:v>
                      </c:pt>
                      <c:pt idx="101">
                        <c:v>208.28571428571428</c:v>
                      </c:pt>
                      <c:pt idx="102">
                        <c:v>208.57142857142858</c:v>
                      </c:pt>
                      <c:pt idx="103">
                        <c:v>209</c:v>
                      </c:pt>
                      <c:pt idx="104">
                        <c:v>206</c:v>
                      </c:pt>
                      <c:pt idx="105">
                        <c:v>203</c:v>
                      </c:pt>
                      <c:pt idx="106">
                        <c:v>204.85714285714286</c:v>
                      </c:pt>
                      <c:pt idx="107">
                        <c:v>205</c:v>
                      </c:pt>
                      <c:pt idx="108">
                        <c:v>199.57142857142858</c:v>
                      </c:pt>
                      <c:pt idx="109">
                        <c:v>198.42857142857142</c:v>
                      </c:pt>
                      <c:pt idx="110">
                        <c:v>199.71428571428572</c:v>
                      </c:pt>
                      <c:pt idx="111">
                        <c:v>202.42857142857142</c:v>
                      </c:pt>
                      <c:pt idx="112">
                        <c:v>204.28571428571428</c:v>
                      </c:pt>
                      <c:pt idx="113">
                        <c:v>201.71428571428572</c:v>
                      </c:pt>
                      <c:pt idx="114">
                        <c:v>207.14285714285714</c:v>
                      </c:pt>
                      <c:pt idx="115">
                        <c:v>211.71428571428572</c:v>
                      </c:pt>
                      <c:pt idx="116">
                        <c:v>213.42857142857142</c:v>
                      </c:pt>
                      <c:pt idx="117">
                        <c:v>209.71428571428572</c:v>
                      </c:pt>
                      <c:pt idx="118">
                        <c:v>208.85714285714286</c:v>
                      </c:pt>
                      <c:pt idx="119">
                        <c:v>206</c:v>
                      </c:pt>
                      <c:pt idx="120">
                        <c:v>204.14285714285714</c:v>
                      </c:pt>
                      <c:pt idx="121">
                        <c:v>197.28571428571428</c:v>
                      </c:pt>
                      <c:pt idx="122">
                        <c:v>195.14285714285714</c:v>
                      </c:pt>
                      <c:pt idx="123">
                        <c:v>193.71428571428572</c:v>
                      </c:pt>
                      <c:pt idx="124">
                        <c:v>193</c:v>
                      </c:pt>
                      <c:pt idx="125">
                        <c:v>196.28571428571428</c:v>
                      </c:pt>
                      <c:pt idx="126">
                        <c:v>199.71428571428572</c:v>
                      </c:pt>
                      <c:pt idx="127">
                        <c:v>197.85714285714286</c:v>
                      </c:pt>
                      <c:pt idx="128">
                        <c:v>201.71428571428572</c:v>
                      </c:pt>
                      <c:pt idx="129">
                        <c:v>199.85714285714286</c:v>
                      </c:pt>
                      <c:pt idx="130">
                        <c:v>201.42857142857142</c:v>
                      </c:pt>
                      <c:pt idx="131">
                        <c:v>205.85714285714286</c:v>
                      </c:pt>
                      <c:pt idx="132">
                        <c:v>200.42857142857142</c:v>
                      </c:pt>
                      <c:pt idx="133">
                        <c:v>198.57142857142858</c:v>
                      </c:pt>
                      <c:pt idx="134">
                        <c:v>198.42857142857142</c:v>
                      </c:pt>
                      <c:pt idx="135">
                        <c:v>201.57142857142858</c:v>
                      </c:pt>
                      <c:pt idx="136">
                        <c:v>201.71428571428572</c:v>
                      </c:pt>
                      <c:pt idx="137">
                        <c:v>198.71428571428572</c:v>
                      </c:pt>
                      <c:pt idx="138">
                        <c:v>197</c:v>
                      </c:pt>
                      <c:pt idx="139">
                        <c:v>199.71428571428572</c:v>
                      </c:pt>
                      <c:pt idx="140">
                        <c:v>200.28571428571428</c:v>
                      </c:pt>
                      <c:pt idx="141">
                        <c:v>204.85714285714286</c:v>
                      </c:pt>
                      <c:pt idx="142">
                        <c:v>201.57142857142858</c:v>
                      </c:pt>
                      <c:pt idx="143">
                        <c:v>199.28571428571428</c:v>
                      </c:pt>
                      <c:pt idx="144">
                        <c:v>200.85714285714286</c:v>
                      </c:pt>
                      <c:pt idx="145">
                        <c:v>202.42857142857142</c:v>
                      </c:pt>
                      <c:pt idx="146">
                        <c:v>200.14285714285714</c:v>
                      </c:pt>
                      <c:pt idx="147">
                        <c:v>197.57142857142858</c:v>
                      </c:pt>
                      <c:pt idx="148">
                        <c:v>194.85714285714286</c:v>
                      </c:pt>
                      <c:pt idx="149">
                        <c:v>187.14285714285714</c:v>
                      </c:pt>
                      <c:pt idx="150">
                        <c:v>186.42857142857142</c:v>
                      </c:pt>
                      <c:pt idx="151">
                        <c:v>186</c:v>
                      </c:pt>
                      <c:pt idx="152">
                        <c:v>183.14285714285714</c:v>
                      </c:pt>
                      <c:pt idx="153">
                        <c:v>181</c:v>
                      </c:pt>
                      <c:pt idx="154">
                        <c:v>183.42857142857142</c:v>
                      </c:pt>
                      <c:pt idx="155">
                        <c:v>186.28571428571428</c:v>
                      </c:pt>
                      <c:pt idx="156">
                        <c:v>195.57142857142858</c:v>
                      </c:pt>
                      <c:pt idx="157">
                        <c:v>198.42857142857142</c:v>
                      </c:pt>
                      <c:pt idx="158">
                        <c:v>197.85714285714286</c:v>
                      </c:pt>
                      <c:pt idx="159">
                        <c:v>200.28571428571428</c:v>
                      </c:pt>
                      <c:pt idx="160">
                        <c:v>201.71428571428572</c:v>
                      </c:pt>
                      <c:pt idx="161">
                        <c:v>197.28571428571428</c:v>
                      </c:pt>
                      <c:pt idx="162">
                        <c:v>191.28571428571428</c:v>
                      </c:pt>
                      <c:pt idx="163">
                        <c:v>185.42857142857142</c:v>
                      </c:pt>
                      <c:pt idx="164">
                        <c:v>187.71428571428572</c:v>
                      </c:pt>
                      <c:pt idx="165">
                        <c:v>186</c:v>
                      </c:pt>
                      <c:pt idx="166">
                        <c:v>184.85714285714286</c:v>
                      </c:pt>
                      <c:pt idx="167">
                        <c:v>185</c:v>
                      </c:pt>
                      <c:pt idx="168">
                        <c:v>193</c:v>
                      </c:pt>
                      <c:pt idx="169">
                        <c:v>198.14285714285714</c:v>
                      </c:pt>
                      <c:pt idx="170">
                        <c:v>200.28571428571428</c:v>
                      </c:pt>
                      <c:pt idx="171">
                        <c:v>199.42857142857142</c:v>
                      </c:pt>
                      <c:pt idx="172">
                        <c:v>197.14285714285714</c:v>
                      </c:pt>
                      <c:pt idx="173">
                        <c:v>199.71428571428572</c:v>
                      </c:pt>
                      <c:pt idx="174">
                        <c:v>202.28571428571428</c:v>
                      </c:pt>
                      <c:pt idx="175">
                        <c:v>196.85714285714286</c:v>
                      </c:pt>
                      <c:pt idx="176">
                        <c:v>192.85714285714286</c:v>
                      </c:pt>
                      <c:pt idx="177">
                        <c:v>192</c:v>
                      </c:pt>
                      <c:pt idx="178">
                        <c:v>189.71428571428572</c:v>
                      </c:pt>
                      <c:pt idx="179">
                        <c:v>192.28571428571428</c:v>
                      </c:pt>
                      <c:pt idx="180">
                        <c:v>190.42857142857142</c:v>
                      </c:pt>
                      <c:pt idx="181">
                        <c:v>187.71428571428572</c:v>
                      </c:pt>
                      <c:pt idx="182">
                        <c:v>185.71428571428572</c:v>
                      </c:pt>
                      <c:pt idx="183">
                        <c:v>187.57142857142858</c:v>
                      </c:pt>
                      <c:pt idx="184">
                        <c:v>191.85714285714286</c:v>
                      </c:pt>
                      <c:pt idx="185">
                        <c:v>193.85714285714286</c:v>
                      </c:pt>
                      <c:pt idx="186">
                        <c:v>194.42857142857142</c:v>
                      </c:pt>
                      <c:pt idx="187">
                        <c:v>193.42857142857142</c:v>
                      </c:pt>
                      <c:pt idx="188">
                        <c:v>198.57142857142858</c:v>
                      </c:pt>
                      <c:pt idx="189">
                        <c:v>202.71428571428572</c:v>
                      </c:pt>
                      <c:pt idx="190">
                        <c:v>201.85714285714286</c:v>
                      </c:pt>
                      <c:pt idx="191">
                        <c:v>197.71428571428572</c:v>
                      </c:pt>
                      <c:pt idx="192">
                        <c:v>197.42857142857142</c:v>
                      </c:pt>
                      <c:pt idx="193">
                        <c:v>198.57142857142858</c:v>
                      </c:pt>
                      <c:pt idx="194">
                        <c:v>200.42857142857142</c:v>
                      </c:pt>
                      <c:pt idx="195">
                        <c:v>195.28571428571428</c:v>
                      </c:pt>
                      <c:pt idx="196">
                        <c:v>194.14285714285714</c:v>
                      </c:pt>
                      <c:pt idx="197">
                        <c:v>198.28571428571428</c:v>
                      </c:pt>
                      <c:pt idx="198">
                        <c:v>200.85714285714286</c:v>
                      </c:pt>
                      <c:pt idx="199">
                        <c:v>200.42857142857142</c:v>
                      </c:pt>
                      <c:pt idx="200">
                        <c:v>200.42857142857142</c:v>
                      </c:pt>
                      <c:pt idx="201">
                        <c:v>198.42857142857142</c:v>
                      </c:pt>
                      <c:pt idx="202">
                        <c:v>199.14285714285714</c:v>
                      </c:pt>
                      <c:pt idx="203">
                        <c:v>198.57142857142858</c:v>
                      </c:pt>
                      <c:pt idx="204">
                        <c:v>192.42857142857142</c:v>
                      </c:pt>
                      <c:pt idx="205">
                        <c:v>190.71428571428572</c:v>
                      </c:pt>
                      <c:pt idx="206">
                        <c:v>191.85714285714286</c:v>
                      </c:pt>
                      <c:pt idx="207">
                        <c:v>190</c:v>
                      </c:pt>
                      <c:pt idx="208">
                        <c:v>185.85714285714286</c:v>
                      </c:pt>
                      <c:pt idx="209">
                        <c:v>185.85714285714286</c:v>
                      </c:pt>
                      <c:pt idx="210">
                        <c:v>189.71428571428572</c:v>
                      </c:pt>
                      <c:pt idx="211">
                        <c:v>191</c:v>
                      </c:pt>
                      <c:pt idx="212">
                        <c:v>188.28571428571428</c:v>
                      </c:pt>
                      <c:pt idx="213">
                        <c:v>188.14285714285714</c:v>
                      </c:pt>
                      <c:pt idx="214">
                        <c:v>185.57142857142858</c:v>
                      </c:pt>
                      <c:pt idx="215">
                        <c:v>190</c:v>
                      </c:pt>
                      <c:pt idx="216">
                        <c:v>192.57142857142858</c:v>
                      </c:pt>
                      <c:pt idx="217">
                        <c:v>189.71428571428572</c:v>
                      </c:pt>
                      <c:pt idx="218">
                        <c:v>194</c:v>
                      </c:pt>
                      <c:pt idx="219">
                        <c:v>194</c:v>
                      </c:pt>
                      <c:pt idx="220">
                        <c:v>195.71428571428572</c:v>
                      </c:pt>
                      <c:pt idx="221">
                        <c:v>200</c:v>
                      </c:pt>
                      <c:pt idx="222">
                        <c:v>200.42857142857142</c:v>
                      </c:pt>
                      <c:pt idx="223">
                        <c:v>202.71428571428572</c:v>
                      </c:pt>
                      <c:pt idx="224">
                        <c:v>205.28571428571428</c:v>
                      </c:pt>
                      <c:pt idx="225">
                        <c:v>202.28571428571428</c:v>
                      </c:pt>
                      <c:pt idx="226">
                        <c:v>205.71428571428572</c:v>
                      </c:pt>
                      <c:pt idx="227">
                        <c:v>206.14285714285714</c:v>
                      </c:pt>
                      <c:pt idx="228">
                        <c:v>203</c:v>
                      </c:pt>
                      <c:pt idx="229">
                        <c:v>201.85714285714286</c:v>
                      </c:pt>
                      <c:pt idx="230">
                        <c:v>196.28571428571428</c:v>
                      </c:pt>
                      <c:pt idx="231">
                        <c:v>190.71428571428572</c:v>
                      </c:pt>
                      <c:pt idx="232">
                        <c:v>188.57142857142858</c:v>
                      </c:pt>
                      <c:pt idx="233">
                        <c:v>189.57142857142858</c:v>
                      </c:pt>
                      <c:pt idx="234">
                        <c:v>184.14285714285714</c:v>
                      </c:pt>
                      <c:pt idx="235">
                        <c:v>185.85714285714286</c:v>
                      </c:pt>
                      <c:pt idx="236">
                        <c:v>187.14285714285714</c:v>
                      </c:pt>
                      <c:pt idx="237">
                        <c:v>189.28571428571428</c:v>
                      </c:pt>
                      <c:pt idx="238">
                        <c:v>189.57142857142858</c:v>
                      </c:pt>
                      <c:pt idx="239">
                        <c:v>192.57142857142858</c:v>
                      </c:pt>
                      <c:pt idx="240">
                        <c:v>187.85714285714286</c:v>
                      </c:pt>
                      <c:pt idx="241">
                        <c:v>190.85714285714286</c:v>
                      </c:pt>
                      <c:pt idx="242">
                        <c:v>188.85714285714286</c:v>
                      </c:pt>
                      <c:pt idx="243">
                        <c:v>187</c:v>
                      </c:pt>
                      <c:pt idx="244">
                        <c:v>184.42857142857142</c:v>
                      </c:pt>
                      <c:pt idx="245">
                        <c:v>187.57142857142858</c:v>
                      </c:pt>
                      <c:pt idx="246">
                        <c:v>183.14285714285714</c:v>
                      </c:pt>
                      <c:pt idx="247">
                        <c:v>184.14285714285714</c:v>
                      </c:pt>
                      <c:pt idx="248">
                        <c:v>180.71428571428572</c:v>
                      </c:pt>
                      <c:pt idx="249">
                        <c:v>182.71428571428572</c:v>
                      </c:pt>
                      <c:pt idx="250">
                        <c:v>186.57142857142858</c:v>
                      </c:pt>
                      <c:pt idx="251">
                        <c:v>189</c:v>
                      </c:pt>
                      <c:pt idx="252">
                        <c:v>189.14285714285714</c:v>
                      </c:pt>
                      <c:pt idx="253">
                        <c:v>192.57142857142858</c:v>
                      </c:pt>
                      <c:pt idx="254">
                        <c:v>192.28571428571428</c:v>
                      </c:pt>
                      <c:pt idx="255">
                        <c:v>196.57142857142858</c:v>
                      </c:pt>
                      <c:pt idx="256">
                        <c:v>192.28571428571428</c:v>
                      </c:pt>
                      <c:pt idx="257">
                        <c:v>185</c:v>
                      </c:pt>
                      <c:pt idx="258">
                        <c:v>180.85714285714286</c:v>
                      </c:pt>
                      <c:pt idx="259">
                        <c:v>178.42857142857142</c:v>
                      </c:pt>
                      <c:pt idx="260">
                        <c:v>176</c:v>
                      </c:pt>
                      <c:pt idx="261">
                        <c:v>181.42857142857142</c:v>
                      </c:pt>
                      <c:pt idx="262">
                        <c:v>179.57142857142858</c:v>
                      </c:pt>
                      <c:pt idx="263">
                        <c:v>181</c:v>
                      </c:pt>
                      <c:pt idx="264">
                        <c:v>186.42857142857142</c:v>
                      </c:pt>
                      <c:pt idx="265">
                        <c:v>188.42857142857142</c:v>
                      </c:pt>
                      <c:pt idx="266">
                        <c:v>188.28571428571428</c:v>
                      </c:pt>
                      <c:pt idx="267">
                        <c:v>188.42857142857142</c:v>
                      </c:pt>
                      <c:pt idx="268">
                        <c:v>181.57142857142858</c:v>
                      </c:pt>
                      <c:pt idx="269">
                        <c:v>181.28571428571428</c:v>
                      </c:pt>
                      <c:pt idx="270">
                        <c:v>183.85714285714286</c:v>
                      </c:pt>
                      <c:pt idx="271">
                        <c:v>183.57142857142858</c:v>
                      </c:pt>
                      <c:pt idx="272">
                        <c:v>189</c:v>
                      </c:pt>
                      <c:pt idx="273">
                        <c:v>194</c:v>
                      </c:pt>
                      <c:pt idx="274">
                        <c:v>191.57142857142858</c:v>
                      </c:pt>
                      <c:pt idx="275">
                        <c:v>198.71428571428572</c:v>
                      </c:pt>
                      <c:pt idx="276">
                        <c:v>198</c:v>
                      </c:pt>
                      <c:pt idx="277">
                        <c:v>195.28571428571428</c:v>
                      </c:pt>
                      <c:pt idx="278">
                        <c:v>195.42857142857142</c:v>
                      </c:pt>
                      <c:pt idx="279">
                        <c:v>193.42857142857142</c:v>
                      </c:pt>
                      <c:pt idx="280">
                        <c:v>191.71428571428572</c:v>
                      </c:pt>
                      <c:pt idx="281">
                        <c:v>194.14285714285714</c:v>
                      </c:pt>
                      <c:pt idx="282">
                        <c:v>191.28571428571428</c:v>
                      </c:pt>
                      <c:pt idx="283">
                        <c:v>193</c:v>
                      </c:pt>
                      <c:pt idx="284">
                        <c:v>198.28571428571428</c:v>
                      </c:pt>
                      <c:pt idx="285">
                        <c:v>195</c:v>
                      </c:pt>
                      <c:pt idx="286">
                        <c:v>193.28571428571428</c:v>
                      </c:pt>
                      <c:pt idx="287">
                        <c:v>189.28571428571428</c:v>
                      </c:pt>
                      <c:pt idx="288">
                        <c:v>190.42857142857142</c:v>
                      </c:pt>
                      <c:pt idx="289">
                        <c:v>190</c:v>
                      </c:pt>
                      <c:pt idx="290">
                        <c:v>194.85714285714286</c:v>
                      </c:pt>
                      <c:pt idx="291">
                        <c:v>191.57142857142858</c:v>
                      </c:pt>
                      <c:pt idx="292">
                        <c:v>190.42857142857142</c:v>
                      </c:pt>
                      <c:pt idx="293">
                        <c:v>195</c:v>
                      </c:pt>
                      <c:pt idx="294">
                        <c:v>196.85714285714286</c:v>
                      </c:pt>
                      <c:pt idx="295">
                        <c:v>198.85714285714286</c:v>
                      </c:pt>
                      <c:pt idx="296">
                        <c:v>201</c:v>
                      </c:pt>
                      <c:pt idx="297">
                        <c:v>198.42857142857142</c:v>
                      </c:pt>
                      <c:pt idx="298">
                        <c:v>199.71428571428572</c:v>
                      </c:pt>
                      <c:pt idx="299">
                        <c:v>202.85714285714286</c:v>
                      </c:pt>
                      <c:pt idx="300">
                        <c:v>197.85714285714286</c:v>
                      </c:pt>
                      <c:pt idx="301">
                        <c:v>200.42857142857142</c:v>
                      </c:pt>
                      <c:pt idx="302">
                        <c:v>204.57142857142858</c:v>
                      </c:pt>
                      <c:pt idx="303">
                        <c:v>200.28571428571428</c:v>
                      </c:pt>
                      <c:pt idx="304">
                        <c:v>201.28571428571428</c:v>
                      </c:pt>
                      <c:pt idx="305">
                        <c:v>203.14285714285714</c:v>
                      </c:pt>
                      <c:pt idx="306">
                        <c:v>205.71428571428572</c:v>
                      </c:pt>
                      <c:pt idx="307">
                        <c:v>209.42857142857142</c:v>
                      </c:pt>
                      <c:pt idx="308">
                        <c:v>208.57142857142858</c:v>
                      </c:pt>
                      <c:pt idx="309">
                        <c:v>205.85714285714286</c:v>
                      </c:pt>
                      <c:pt idx="310">
                        <c:v>210</c:v>
                      </c:pt>
                      <c:pt idx="311">
                        <c:v>205</c:v>
                      </c:pt>
                      <c:pt idx="312">
                        <c:v>204.71428571428572</c:v>
                      </c:pt>
                      <c:pt idx="313">
                        <c:v>205.57142857142858</c:v>
                      </c:pt>
                      <c:pt idx="314">
                        <c:v>200.42857142857142</c:v>
                      </c:pt>
                      <c:pt idx="315">
                        <c:v>199.57142857142858</c:v>
                      </c:pt>
                      <c:pt idx="316">
                        <c:v>197.57142857142858</c:v>
                      </c:pt>
                      <c:pt idx="317">
                        <c:v>195.71428571428572</c:v>
                      </c:pt>
                      <c:pt idx="318">
                        <c:v>204.57142857142858</c:v>
                      </c:pt>
                      <c:pt idx="319">
                        <c:v>206.71428571428572</c:v>
                      </c:pt>
                      <c:pt idx="320">
                        <c:v>203.28571428571428</c:v>
                      </c:pt>
                      <c:pt idx="321">
                        <c:v>208.85714285714286</c:v>
                      </c:pt>
                      <c:pt idx="322">
                        <c:v>214.85714285714286</c:v>
                      </c:pt>
                      <c:pt idx="323">
                        <c:v>216.14285714285714</c:v>
                      </c:pt>
                      <c:pt idx="324">
                        <c:v>218.14285714285714</c:v>
                      </c:pt>
                      <c:pt idx="325">
                        <c:v>209.71428571428572</c:v>
                      </c:pt>
                      <c:pt idx="326">
                        <c:v>208.71428571428572</c:v>
                      </c:pt>
                      <c:pt idx="327">
                        <c:v>210.85714285714286</c:v>
                      </c:pt>
                      <c:pt idx="328">
                        <c:v>209.85714285714286</c:v>
                      </c:pt>
                      <c:pt idx="329">
                        <c:v>205.28571428571428</c:v>
                      </c:pt>
                      <c:pt idx="330">
                        <c:v>209.42857142857142</c:v>
                      </c:pt>
                      <c:pt idx="331">
                        <c:v>214.28571428571428</c:v>
                      </c:pt>
                      <c:pt idx="332">
                        <c:v>218</c:v>
                      </c:pt>
                      <c:pt idx="333">
                        <c:v>219.71428571428572</c:v>
                      </c:pt>
                      <c:pt idx="334">
                        <c:v>220</c:v>
                      </c:pt>
                      <c:pt idx="335">
                        <c:v>218.28571428571428</c:v>
                      </c:pt>
                      <c:pt idx="336">
                        <c:v>219.42857142857142</c:v>
                      </c:pt>
                      <c:pt idx="337">
                        <c:v>218</c:v>
                      </c:pt>
                      <c:pt idx="338">
                        <c:v>212.42857142857142</c:v>
                      </c:pt>
                      <c:pt idx="339">
                        <c:v>211.85714285714286</c:v>
                      </c:pt>
                      <c:pt idx="340">
                        <c:v>207.57142857142858</c:v>
                      </c:pt>
                      <c:pt idx="341">
                        <c:v>208.71428571428572</c:v>
                      </c:pt>
                      <c:pt idx="342">
                        <c:v>208.42857142857142</c:v>
                      </c:pt>
                      <c:pt idx="343">
                        <c:v>214.57142857142858</c:v>
                      </c:pt>
                      <c:pt idx="344">
                        <c:v>209.71428571428572</c:v>
                      </c:pt>
                      <c:pt idx="345">
                        <c:v>213.28571428571428</c:v>
                      </c:pt>
                      <c:pt idx="346">
                        <c:v>212.71428571428572</c:v>
                      </c:pt>
                      <c:pt idx="347">
                        <c:v>215.28571428571428</c:v>
                      </c:pt>
                      <c:pt idx="348">
                        <c:v>217.28571428571428</c:v>
                      </c:pt>
                      <c:pt idx="349">
                        <c:v>218.85714285714286</c:v>
                      </c:pt>
                      <c:pt idx="350">
                        <c:v>212.42857142857142</c:v>
                      </c:pt>
                      <c:pt idx="351">
                        <c:v>212.57142857142858</c:v>
                      </c:pt>
                      <c:pt idx="352">
                        <c:v>215.71428571428572</c:v>
                      </c:pt>
                      <c:pt idx="353">
                        <c:v>217.57142857142858</c:v>
                      </c:pt>
                      <c:pt idx="354">
                        <c:v>221.28571428571428</c:v>
                      </c:pt>
                      <c:pt idx="355">
                        <c:v>220</c:v>
                      </c:pt>
                      <c:pt idx="356">
                        <c:v>222</c:v>
                      </c:pt>
                      <c:pt idx="357">
                        <c:v>222.71428571428572</c:v>
                      </c:pt>
                      <c:pt idx="358">
                        <c:v>225.85714285714286</c:v>
                      </c:pt>
                      <c:pt idx="359">
                        <c:v>223.42857142857142</c:v>
                      </c:pt>
                      <c:pt idx="360">
                        <c:v>228.14285714285714</c:v>
                      </c:pt>
                      <c:pt idx="361">
                        <c:v>228.71428571428572</c:v>
                      </c:pt>
                      <c:pt idx="362">
                        <c:v>230.85714285714286</c:v>
                      </c:pt>
                      <c:pt idx="363">
                        <c:v>229.57142857142858</c:v>
                      </c:pt>
                      <c:pt idx="364">
                        <c:v>233.42857142857142</c:v>
                      </c:pt>
                      <c:pt idx="365">
                        <c:v>240</c:v>
                      </c:pt>
                      <c:pt idx="366">
                        <c:v>240.14285714285714</c:v>
                      </c:pt>
                      <c:pt idx="367">
                        <c:v>238</c:v>
                      </c:pt>
                      <c:pt idx="368">
                        <c:v>238.57142857142858</c:v>
                      </c:pt>
                      <c:pt idx="369">
                        <c:v>242.14285714285714</c:v>
                      </c:pt>
                      <c:pt idx="370">
                        <c:v>252</c:v>
                      </c:pt>
                      <c:pt idx="371">
                        <c:v>256.57142857142856</c:v>
                      </c:pt>
                      <c:pt idx="372">
                        <c:v>259.85714285714283</c:v>
                      </c:pt>
                      <c:pt idx="373">
                        <c:v>268.14285714285717</c:v>
                      </c:pt>
                      <c:pt idx="374">
                        <c:v>272.85714285714283</c:v>
                      </c:pt>
                      <c:pt idx="375">
                        <c:v>276.14285714285717</c:v>
                      </c:pt>
                      <c:pt idx="376">
                        <c:v>278.14285714285717</c:v>
                      </c:pt>
                      <c:pt idx="377">
                        <c:v>272.42857142857144</c:v>
                      </c:pt>
                      <c:pt idx="378">
                        <c:v>275.42857142857144</c:v>
                      </c:pt>
                      <c:pt idx="379">
                        <c:v>273.14285714285717</c:v>
                      </c:pt>
                      <c:pt idx="380">
                        <c:v>274.71428571428572</c:v>
                      </c:pt>
                      <c:pt idx="381">
                        <c:v>276.28571428571428</c:v>
                      </c:pt>
                      <c:pt idx="382">
                        <c:v>276.85714285714283</c:v>
                      </c:pt>
                      <c:pt idx="383">
                        <c:v>278.85714285714283</c:v>
                      </c:pt>
                      <c:pt idx="384">
                        <c:v>283</c:v>
                      </c:pt>
                      <c:pt idx="385">
                        <c:v>280.28571428571428</c:v>
                      </c:pt>
                      <c:pt idx="386">
                        <c:v>279.28571428571428</c:v>
                      </c:pt>
                      <c:pt idx="387">
                        <c:v>272.71428571428572</c:v>
                      </c:pt>
                      <c:pt idx="388">
                        <c:v>274.85714285714283</c:v>
                      </c:pt>
                      <c:pt idx="389">
                        <c:v>277.28571428571428</c:v>
                      </c:pt>
                      <c:pt idx="390">
                        <c:v>277.57142857142856</c:v>
                      </c:pt>
                      <c:pt idx="391">
                        <c:v>279.42857142857144</c:v>
                      </c:pt>
                      <c:pt idx="392">
                        <c:v>279.14285714285717</c:v>
                      </c:pt>
                      <c:pt idx="393">
                        <c:v>281.71428571428572</c:v>
                      </c:pt>
                      <c:pt idx="394">
                        <c:v>283.57142857142856</c:v>
                      </c:pt>
                      <c:pt idx="395">
                        <c:v>281.14285714285717</c:v>
                      </c:pt>
                      <c:pt idx="396">
                        <c:v>276.14285714285717</c:v>
                      </c:pt>
                      <c:pt idx="397">
                        <c:v>270.28571428571428</c:v>
                      </c:pt>
                      <c:pt idx="398">
                        <c:v>266.71428571428572</c:v>
                      </c:pt>
                      <c:pt idx="399">
                        <c:v>266.14285714285717</c:v>
                      </c:pt>
                      <c:pt idx="400">
                        <c:v>260.28571428571428</c:v>
                      </c:pt>
                      <c:pt idx="401">
                        <c:v>256.28571428571428</c:v>
                      </c:pt>
                      <c:pt idx="402">
                        <c:v>257.42857142857144</c:v>
                      </c:pt>
                      <c:pt idx="403">
                        <c:v>254</c:v>
                      </c:pt>
                      <c:pt idx="404">
                        <c:v>253.57142857142858</c:v>
                      </c:pt>
                      <c:pt idx="405">
                        <c:v>247.28571428571428</c:v>
                      </c:pt>
                      <c:pt idx="406">
                        <c:v>239.85714285714286</c:v>
                      </c:pt>
                      <c:pt idx="407">
                        <c:v>237.85714285714286</c:v>
                      </c:pt>
                      <c:pt idx="408">
                        <c:v>237</c:v>
                      </c:pt>
                      <c:pt idx="409">
                        <c:v>228.57142857142858</c:v>
                      </c:pt>
                      <c:pt idx="410">
                        <c:v>227</c:v>
                      </c:pt>
                      <c:pt idx="411">
                        <c:v>223.42857142857142</c:v>
                      </c:pt>
                      <c:pt idx="412">
                        <c:v>224.14285714285714</c:v>
                      </c:pt>
                      <c:pt idx="413">
                        <c:v>225.42857142857142</c:v>
                      </c:pt>
                      <c:pt idx="414">
                        <c:v>227.42857142857142</c:v>
                      </c:pt>
                      <c:pt idx="415">
                        <c:v>228.28571428571428</c:v>
                      </c:pt>
                      <c:pt idx="416">
                        <c:v>229.57142857142858</c:v>
                      </c:pt>
                      <c:pt idx="417">
                        <c:v>231.57142857142858</c:v>
                      </c:pt>
                      <c:pt idx="418">
                        <c:v>228.71428571428572</c:v>
                      </c:pt>
                      <c:pt idx="419">
                        <c:v>230.71428571428572</c:v>
                      </c:pt>
                      <c:pt idx="420">
                        <c:v>230</c:v>
                      </c:pt>
                      <c:pt idx="421">
                        <c:v>230.28571428571428</c:v>
                      </c:pt>
                      <c:pt idx="422">
                        <c:v>229.71428571428572</c:v>
                      </c:pt>
                      <c:pt idx="423">
                        <c:v>226.42857142857142</c:v>
                      </c:pt>
                      <c:pt idx="424">
                        <c:v>225</c:v>
                      </c:pt>
                      <c:pt idx="425">
                        <c:v>229.85714285714286</c:v>
                      </c:pt>
                      <c:pt idx="426">
                        <c:v>225.14285714285714</c:v>
                      </c:pt>
                      <c:pt idx="427">
                        <c:v>224.71428571428572</c:v>
                      </c:pt>
                      <c:pt idx="428">
                        <c:v>221.14285714285714</c:v>
                      </c:pt>
                      <c:pt idx="429">
                        <c:v>219.28571428571428</c:v>
                      </c:pt>
                      <c:pt idx="430">
                        <c:v>220.14285714285714</c:v>
                      </c:pt>
                      <c:pt idx="431">
                        <c:v>220.71428571428572</c:v>
                      </c:pt>
                      <c:pt idx="432">
                        <c:v>217.71428571428572</c:v>
                      </c:pt>
                      <c:pt idx="433">
                        <c:v>218.28571428571428</c:v>
                      </c:pt>
                      <c:pt idx="434">
                        <c:v>216.42857142857142</c:v>
                      </c:pt>
                      <c:pt idx="435">
                        <c:v>216.71428571428572</c:v>
                      </c:pt>
                      <c:pt idx="436">
                        <c:v>211.28571428571428</c:v>
                      </c:pt>
                      <c:pt idx="437">
                        <c:v>212.14285714285714</c:v>
                      </c:pt>
                      <c:pt idx="438">
                        <c:v>207</c:v>
                      </c:pt>
                      <c:pt idx="439">
                        <c:v>206</c:v>
                      </c:pt>
                      <c:pt idx="440">
                        <c:v>207.71428571428572</c:v>
                      </c:pt>
                      <c:pt idx="441">
                        <c:v>209.28571428571428</c:v>
                      </c:pt>
                      <c:pt idx="442">
                        <c:v>211.42857142857142</c:v>
                      </c:pt>
                      <c:pt idx="443">
                        <c:v>216.28571428571428</c:v>
                      </c:pt>
                      <c:pt idx="444">
                        <c:v>213</c:v>
                      </c:pt>
                      <c:pt idx="445">
                        <c:v>216</c:v>
                      </c:pt>
                      <c:pt idx="446">
                        <c:v>213.71428571428572</c:v>
                      </c:pt>
                      <c:pt idx="447">
                        <c:v>214.28571428571428</c:v>
                      </c:pt>
                      <c:pt idx="448">
                        <c:v>210.42857142857142</c:v>
                      </c:pt>
                      <c:pt idx="449">
                        <c:v>209.42857142857142</c:v>
                      </c:pt>
                      <c:pt idx="450">
                        <c:v>208.42857142857142</c:v>
                      </c:pt>
                      <c:pt idx="451">
                        <c:v>210.71428571428572</c:v>
                      </c:pt>
                      <c:pt idx="452">
                        <c:v>214.85714285714286</c:v>
                      </c:pt>
                      <c:pt idx="453">
                        <c:v>219</c:v>
                      </c:pt>
                      <c:pt idx="454">
                        <c:v>214.42857142857142</c:v>
                      </c:pt>
                      <c:pt idx="455">
                        <c:v>218</c:v>
                      </c:pt>
                      <c:pt idx="456">
                        <c:v>214</c:v>
                      </c:pt>
                      <c:pt idx="457">
                        <c:v>214.14285714285714</c:v>
                      </c:pt>
                      <c:pt idx="458">
                        <c:v>212</c:v>
                      </c:pt>
                      <c:pt idx="459">
                        <c:v>205</c:v>
                      </c:pt>
                      <c:pt idx="460">
                        <c:v>201.14285714285714</c:v>
                      </c:pt>
                      <c:pt idx="461">
                        <c:v>204.57142857142858</c:v>
                      </c:pt>
                      <c:pt idx="462">
                        <c:v>202</c:v>
                      </c:pt>
                      <c:pt idx="463">
                        <c:v>205.42857142857142</c:v>
                      </c:pt>
                      <c:pt idx="464">
                        <c:v>202.42857142857142</c:v>
                      </c:pt>
                      <c:pt idx="465">
                        <c:v>201</c:v>
                      </c:pt>
                      <c:pt idx="466">
                        <c:v>202.28571428571428</c:v>
                      </c:pt>
                      <c:pt idx="467">
                        <c:v>203.71428571428572</c:v>
                      </c:pt>
                      <c:pt idx="468">
                        <c:v>202.42857142857142</c:v>
                      </c:pt>
                      <c:pt idx="469">
                        <c:v>200.71428571428572</c:v>
                      </c:pt>
                      <c:pt idx="470">
                        <c:v>197.42857142857142</c:v>
                      </c:pt>
                      <c:pt idx="471">
                        <c:v>200</c:v>
                      </c:pt>
                      <c:pt idx="472">
                        <c:v>200.42857142857142</c:v>
                      </c:pt>
                      <c:pt idx="473">
                        <c:v>201</c:v>
                      </c:pt>
                      <c:pt idx="474">
                        <c:v>200</c:v>
                      </c:pt>
                      <c:pt idx="475">
                        <c:v>199.71428571428572</c:v>
                      </c:pt>
                      <c:pt idx="476">
                        <c:v>201.42857142857142</c:v>
                      </c:pt>
                      <c:pt idx="477">
                        <c:v>200.85714285714286</c:v>
                      </c:pt>
                      <c:pt idx="478">
                        <c:v>197.85714285714286</c:v>
                      </c:pt>
                      <c:pt idx="479">
                        <c:v>200.57142857142858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C6-457E-8857-16452398FD71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Istanbul!$K$2:$K$481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278.85714285714283</c:v>
                      </c:pt>
                      <c:pt idx="7">
                        <c:v>277.14285714285717</c:v>
                      </c:pt>
                      <c:pt idx="8">
                        <c:v>276.85714285714283</c:v>
                      </c:pt>
                      <c:pt idx="9">
                        <c:v>280.57142857142856</c:v>
                      </c:pt>
                      <c:pt idx="10">
                        <c:v>283</c:v>
                      </c:pt>
                      <c:pt idx="11">
                        <c:v>282</c:v>
                      </c:pt>
                      <c:pt idx="12">
                        <c:v>282.71428571428572</c:v>
                      </c:pt>
                      <c:pt idx="13">
                        <c:v>279.57142857142856</c:v>
                      </c:pt>
                      <c:pt idx="14">
                        <c:v>276.71428571428572</c:v>
                      </c:pt>
                      <c:pt idx="15">
                        <c:v>272.28571428571428</c:v>
                      </c:pt>
                      <c:pt idx="16">
                        <c:v>269.85714285714283</c:v>
                      </c:pt>
                      <c:pt idx="17">
                        <c:v>267</c:v>
                      </c:pt>
                      <c:pt idx="18">
                        <c:v>265.85714285714283</c:v>
                      </c:pt>
                      <c:pt idx="19">
                        <c:v>263</c:v>
                      </c:pt>
                      <c:pt idx="20">
                        <c:v>260.57142857142856</c:v>
                      </c:pt>
                      <c:pt idx="21">
                        <c:v>261</c:v>
                      </c:pt>
                      <c:pt idx="22">
                        <c:v>261.71428571428572</c:v>
                      </c:pt>
                      <c:pt idx="23">
                        <c:v>258.71428571428572</c:v>
                      </c:pt>
                      <c:pt idx="24">
                        <c:v>258</c:v>
                      </c:pt>
                      <c:pt idx="25">
                        <c:v>259.28571428571428</c:v>
                      </c:pt>
                      <c:pt idx="26">
                        <c:v>257.28571428571428</c:v>
                      </c:pt>
                      <c:pt idx="27">
                        <c:v>257.14285714285717</c:v>
                      </c:pt>
                      <c:pt idx="28">
                        <c:v>252.42857142857142</c:v>
                      </c:pt>
                      <c:pt idx="29">
                        <c:v>244.85714285714286</c:v>
                      </c:pt>
                      <c:pt idx="30">
                        <c:v>242.42857142857142</c:v>
                      </c:pt>
                      <c:pt idx="31">
                        <c:v>234</c:v>
                      </c:pt>
                      <c:pt idx="32">
                        <c:v>229.57142857142858</c:v>
                      </c:pt>
                      <c:pt idx="33">
                        <c:v>224.42857142857142</c:v>
                      </c:pt>
                      <c:pt idx="34">
                        <c:v>227.28571428571428</c:v>
                      </c:pt>
                      <c:pt idx="35">
                        <c:v>227.71428571428572</c:v>
                      </c:pt>
                      <c:pt idx="36">
                        <c:v>227.57142857142858</c:v>
                      </c:pt>
                      <c:pt idx="37">
                        <c:v>227.85714285714286</c:v>
                      </c:pt>
                      <c:pt idx="38">
                        <c:v>234.14285714285714</c:v>
                      </c:pt>
                      <c:pt idx="39">
                        <c:v>232.42857142857142</c:v>
                      </c:pt>
                      <c:pt idx="40">
                        <c:v>236</c:v>
                      </c:pt>
                      <c:pt idx="41">
                        <c:v>229.71428571428572</c:v>
                      </c:pt>
                      <c:pt idx="42">
                        <c:v>223.71428571428572</c:v>
                      </c:pt>
                      <c:pt idx="43">
                        <c:v>228.28571428571428</c:v>
                      </c:pt>
                      <c:pt idx="44">
                        <c:v>223</c:v>
                      </c:pt>
                      <c:pt idx="45">
                        <c:v>220.42857142857142</c:v>
                      </c:pt>
                      <c:pt idx="46">
                        <c:v>221.14285714285714</c:v>
                      </c:pt>
                      <c:pt idx="47">
                        <c:v>217.57142857142858</c:v>
                      </c:pt>
                      <c:pt idx="48">
                        <c:v>215.42857142857142</c:v>
                      </c:pt>
                      <c:pt idx="49">
                        <c:v>221.71428571428572</c:v>
                      </c:pt>
                      <c:pt idx="50">
                        <c:v>218</c:v>
                      </c:pt>
                      <c:pt idx="51">
                        <c:v>220.85714285714286</c:v>
                      </c:pt>
                      <c:pt idx="52">
                        <c:v>220.28571428571428</c:v>
                      </c:pt>
                      <c:pt idx="53">
                        <c:v>217.28571428571428</c:v>
                      </c:pt>
                      <c:pt idx="54">
                        <c:v>217.57142857142858</c:v>
                      </c:pt>
                      <c:pt idx="55">
                        <c:v>219.42857142857142</c:v>
                      </c:pt>
                      <c:pt idx="56">
                        <c:v>213.85714285714286</c:v>
                      </c:pt>
                      <c:pt idx="57">
                        <c:v>210.71428571428572</c:v>
                      </c:pt>
                      <c:pt idx="58">
                        <c:v>212.28571428571428</c:v>
                      </c:pt>
                      <c:pt idx="59">
                        <c:v>208</c:v>
                      </c:pt>
                      <c:pt idx="60">
                        <c:v>211.42857142857142</c:v>
                      </c:pt>
                      <c:pt idx="61">
                        <c:v>209.85714285714286</c:v>
                      </c:pt>
                      <c:pt idx="62">
                        <c:v>211</c:v>
                      </c:pt>
                      <c:pt idx="63">
                        <c:v>210.57142857142858</c:v>
                      </c:pt>
                      <c:pt idx="64">
                        <c:v>215.71428571428572</c:v>
                      </c:pt>
                      <c:pt idx="65">
                        <c:v>211.85714285714286</c:v>
                      </c:pt>
                      <c:pt idx="66">
                        <c:v>211.85714285714286</c:v>
                      </c:pt>
                      <c:pt idx="67">
                        <c:v>209.14285714285714</c:v>
                      </c:pt>
                      <c:pt idx="68">
                        <c:v>212.57142857142858</c:v>
                      </c:pt>
                      <c:pt idx="69">
                        <c:v>209.57142857142858</c:v>
                      </c:pt>
                      <c:pt idx="70">
                        <c:v>209.85714285714286</c:v>
                      </c:pt>
                      <c:pt idx="71">
                        <c:v>206.57142857142858</c:v>
                      </c:pt>
                      <c:pt idx="72">
                        <c:v>205</c:v>
                      </c:pt>
                      <c:pt idx="73">
                        <c:v>206.85714285714286</c:v>
                      </c:pt>
                      <c:pt idx="74">
                        <c:v>204.57142857142858</c:v>
                      </c:pt>
                      <c:pt idx="75">
                        <c:v>205.85714285714286</c:v>
                      </c:pt>
                      <c:pt idx="76">
                        <c:v>207.85714285714286</c:v>
                      </c:pt>
                      <c:pt idx="77">
                        <c:v>208.57142857142858</c:v>
                      </c:pt>
                      <c:pt idx="78">
                        <c:v>212.85714285714286</c:v>
                      </c:pt>
                      <c:pt idx="79">
                        <c:v>216.85714285714286</c:v>
                      </c:pt>
                      <c:pt idx="80">
                        <c:v>215</c:v>
                      </c:pt>
                      <c:pt idx="81">
                        <c:v>216.42857142857142</c:v>
                      </c:pt>
                      <c:pt idx="82">
                        <c:v>213</c:v>
                      </c:pt>
                      <c:pt idx="83">
                        <c:v>213.85714285714286</c:v>
                      </c:pt>
                      <c:pt idx="84">
                        <c:v>212.57142857142858</c:v>
                      </c:pt>
                      <c:pt idx="85">
                        <c:v>209.42857142857142</c:v>
                      </c:pt>
                      <c:pt idx="86">
                        <c:v>204</c:v>
                      </c:pt>
                      <c:pt idx="87">
                        <c:v>205.14285714285714</c:v>
                      </c:pt>
                      <c:pt idx="88">
                        <c:v>203.14285714285714</c:v>
                      </c:pt>
                      <c:pt idx="89">
                        <c:v>203.14285714285714</c:v>
                      </c:pt>
                      <c:pt idx="90">
                        <c:v>197.85714285714286</c:v>
                      </c:pt>
                      <c:pt idx="91">
                        <c:v>204.42857142857142</c:v>
                      </c:pt>
                      <c:pt idx="92">
                        <c:v>204.14285714285714</c:v>
                      </c:pt>
                      <c:pt idx="93">
                        <c:v>206.71428571428572</c:v>
                      </c:pt>
                      <c:pt idx="94">
                        <c:v>202.57142857142858</c:v>
                      </c:pt>
                      <c:pt idx="95">
                        <c:v>204.85714285714286</c:v>
                      </c:pt>
                      <c:pt idx="96">
                        <c:v>200.71428571428572</c:v>
                      </c:pt>
                      <c:pt idx="97">
                        <c:v>206.28571428571428</c:v>
                      </c:pt>
                      <c:pt idx="98">
                        <c:v>202.57142857142858</c:v>
                      </c:pt>
                      <c:pt idx="99">
                        <c:v>206.28571428571428</c:v>
                      </c:pt>
                      <c:pt idx="100">
                        <c:v>206.14285714285714</c:v>
                      </c:pt>
                      <c:pt idx="101">
                        <c:v>210.57142857142858</c:v>
                      </c:pt>
                      <c:pt idx="102">
                        <c:v>209.14285714285714</c:v>
                      </c:pt>
                      <c:pt idx="103">
                        <c:v>215.28571428571428</c:v>
                      </c:pt>
                      <c:pt idx="104">
                        <c:v>214.14285714285714</c:v>
                      </c:pt>
                      <c:pt idx="105">
                        <c:v>212.71428571428572</c:v>
                      </c:pt>
                      <c:pt idx="106">
                        <c:v>211.14285714285714</c:v>
                      </c:pt>
                      <c:pt idx="107">
                        <c:v>208.14285714285714</c:v>
                      </c:pt>
                      <c:pt idx="108">
                        <c:v>206.85714285714286</c:v>
                      </c:pt>
                      <c:pt idx="109">
                        <c:v>206.28571428571428</c:v>
                      </c:pt>
                      <c:pt idx="110">
                        <c:v>201.28571428571428</c:v>
                      </c:pt>
                      <c:pt idx="111">
                        <c:v>200.85714285714286</c:v>
                      </c:pt>
                      <c:pt idx="112">
                        <c:v>199.85714285714286</c:v>
                      </c:pt>
                      <c:pt idx="113">
                        <c:v>195.42857142857142</c:v>
                      </c:pt>
                      <c:pt idx="114">
                        <c:v>199.42857142857142</c:v>
                      </c:pt>
                      <c:pt idx="115">
                        <c:v>196</c:v>
                      </c:pt>
                      <c:pt idx="116">
                        <c:v>199.28571428571428</c:v>
                      </c:pt>
                      <c:pt idx="117">
                        <c:v>202.71428571428572</c:v>
                      </c:pt>
                      <c:pt idx="118">
                        <c:v>201.14285714285714</c:v>
                      </c:pt>
                      <c:pt idx="119">
                        <c:v>204.14285714285714</c:v>
                      </c:pt>
                      <c:pt idx="120">
                        <c:v>202.14285714285714</c:v>
                      </c:pt>
                      <c:pt idx="121">
                        <c:v>202.71428571428572</c:v>
                      </c:pt>
                      <c:pt idx="122">
                        <c:v>202.57142857142858</c:v>
                      </c:pt>
                      <c:pt idx="123">
                        <c:v>198.28571428571428</c:v>
                      </c:pt>
                      <c:pt idx="124">
                        <c:v>193.57142857142858</c:v>
                      </c:pt>
                      <c:pt idx="125">
                        <c:v>192.85714285714286</c:v>
                      </c:pt>
                      <c:pt idx="126">
                        <c:v>194.28571428571428</c:v>
                      </c:pt>
                      <c:pt idx="127">
                        <c:v>194.57142857142858</c:v>
                      </c:pt>
                      <c:pt idx="128">
                        <c:v>193.71428571428572</c:v>
                      </c:pt>
                      <c:pt idx="129">
                        <c:v>194.14285714285714</c:v>
                      </c:pt>
                      <c:pt idx="130">
                        <c:v>190.28571428571428</c:v>
                      </c:pt>
                      <c:pt idx="131">
                        <c:v>193.85714285714286</c:v>
                      </c:pt>
                      <c:pt idx="132">
                        <c:v>196.14285714285714</c:v>
                      </c:pt>
                      <c:pt idx="133">
                        <c:v>191.57142857142858</c:v>
                      </c:pt>
                      <c:pt idx="134">
                        <c:v>196</c:v>
                      </c:pt>
                      <c:pt idx="135">
                        <c:v>192.57142857142858</c:v>
                      </c:pt>
                      <c:pt idx="136">
                        <c:v>193.14285714285714</c:v>
                      </c:pt>
                      <c:pt idx="137">
                        <c:v>195.85714285714286</c:v>
                      </c:pt>
                      <c:pt idx="138">
                        <c:v>192.28571428571428</c:v>
                      </c:pt>
                      <c:pt idx="139">
                        <c:v>191.28571428571428</c:v>
                      </c:pt>
                      <c:pt idx="140">
                        <c:v>193.42857142857142</c:v>
                      </c:pt>
                      <c:pt idx="141">
                        <c:v>191.71428571428572</c:v>
                      </c:pt>
                      <c:pt idx="142">
                        <c:v>196.14285714285714</c:v>
                      </c:pt>
                      <c:pt idx="143">
                        <c:v>197.71428571428572</c:v>
                      </c:pt>
                      <c:pt idx="144">
                        <c:v>198</c:v>
                      </c:pt>
                      <c:pt idx="145">
                        <c:v>202.57142857142858</c:v>
                      </c:pt>
                      <c:pt idx="146">
                        <c:v>202.42857142857142</c:v>
                      </c:pt>
                      <c:pt idx="147">
                        <c:v>200.42857142857142</c:v>
                      </c:pt>
                      <c:pt idx="148">
                        <c:v>202</c:v>
                      </c:pt>
                      <c:pt idx="149">
                        <c:v>199.28571428571428</c:v>
                      </c:pt>
                      <c:pt idx="150">
                        <c:v>198.28571428571428</c:v>
                      </c:pt>
                      <c:pt idx="151">
                        <c:v>197.85714285714286</c:v>
                      </c:pt>
                      <c:pt idx="152">
                        <c:v>197</c:v>
                      </c:pt>
                      <c:pt idx="153">
                        <c:v>193.85714285714286</c:v>
                      </c:pt>
                      <c:pt idx="154">
                        <c:v>193.14285714285714</c:v>
                      </c:pt>
                      <c:pt idx="155">
                        <c:v>186.42857142857142</c:v>
                      </c:pt>
                      <c:pt idx="156">
                        <c:v>181.57142857142858</c:v>
                      </c:pt>
                      <c:pt idx="157">
                        <c:v>180</c:v>
                      </c:pt>
                      <c:pt idx="158">
                        <c:v>181.57142857142858</c:v>
                      </c:pt>
                      <c:pt idx="159">
                        <c:v>177.28571428571428</c:v>
                      </c:pt>
                      <c:pt idx="160">
                        <c:v>179.71428571428572</c:v>
                      </c:pt>
                      <c:pt idx="161">
                        <c:v>180.85714285714286</c:v>
                      </c:pt>
                      <c:pt idx="162">
                        <c:v>181.71428571428572</c:v>
                      </c:pt>
                      <c:pt idx="163">
                        <c:v>186</c:v>
                      </c:pt>
                      <c:pt idx="164">
                        <c:v>190.28571428571428</c:v>
                      </c:pt>
                      <c:pt idx="165">
                        <c:v>186.57142857142858</c:v>
                      </c:pt>
                      <c:pt idx="166">
                        <c:v>189.57142857142858</c:v>
                      </c:pt>
                      <c:pt idx="167">
                        <c:v>188</c:v>
                      </c:pt>
                      <c:pt idx="168">
                        <c:v>184.85714285714286</c:v>
                      </c:pt>
                      <c:pt idx="169">
                        <c:v>184.85714285714286</c:v>
                      </c:pt>
                      <c:pt idx="170">
                        <c:v>188</c:v>
                      </c:pt>
                      <c:pt idx="171">
                        <c:v>181.85714285714286</c:v>
                      </c:pt>
                      <c:pt idx="172">
                        <c:v>182.14285714285714</c:v>
                      </c:pt>
                      <c:pt idx="173">
                        <c:v>180.28571428571428</c:v>
                      </c:pt>
                      <c:pt idx="174">
                        <c:v>184.28571428571428</c:v>
                      </c:pt>
                      <c:pt idx="175">
                        <c:v>189.14285714285714</c:v>
                      </c:pt>
                      <c:pt idx="176">
                        <c:v>191.14285714285714</c:v>
                      </c:pt>
                      <c:pt idx="177">
                        <c:v>184.57142857142858</c:v>
                      </c:pt>
                      <c:pt idx="178">
                        <c:v>189.71428571428572</c:v>
                      </c:pt>
                      <c:pt idx="179">
                        <c:v>196.28571428571428</c:v>
                      </c:pt>
                      <c:pt idx="180">
                        <c:v>196.85714285714286</c:v>
                      </c:pt>
                      <c:pt idx="181">
                        <c:v>199.28571428571428</c:v>
                      </c:pt>
                      <c:pt idx="182">
                        <c:v>206</c:v>
                      </c:pt>
                      <c:pt idx="183">
                        <c:v>215.85714285714286</c:v>
                      </c:pt>
                      <c:pt idx="184">
                        <c:v>222.42857142857142</c:v>
                      </c:pt>
                      <c:pt idx="185">
                        <c:v>221</c:v>
                      </c:pt>
                      <c:pt idx="186">
                        <c:v>218.85714285714286</c:v>
                      </c:pt>
                      <c:pt idx="187">
                        <c:v>220</c:v>
                      </c:pt>
                      <c:pt idx="188">
                        <c:v>214.28571428571428</c:v>
                      </c:pt>
                      <c:pt idx="189">
                        <c:v>205.14285714285714</c:v>
                      </c:pt>
                      <c:pt idx="190">
                        <c:v>199.14285714285714</c:v>
                      </c:pt>
                      <c:pt idx="191">
                        <c:v>195.71428571428572</c:v>
                      </c:pt>
                      <c:pt idx="192">
                        <c:v>194.42857142857142</c:v>
                      </c:pt>
                      <c:pt idx="193">
                        <c:v>194</c:v>
                      </c:pt>
                      <c:pt idx="194">
                        <c:v>194.85714285714286</c:v>
                      </c:pt>
                      <c:pt idx="195">
                        <c:v>196.42857142857142</c:v>
                      </c:pt>
                      <c:pt idx="196">
                        <c:v>197.14285714285714</c:v>
                      </c:pt>
                      <c:pt idx="197">
                        <c:v>186.42857142857142</c:v>
                      </c:pt>
                      <c:pt idx="198">
                        <c:v>185.57142857142858</c:v>
                      </c:pt>
                      <c:pt idx="199">
                        <c:v>184</c:v>
                      </c:pt>
                      <c:pt idx="200">
                        <c:v>185.42857142857142</c:v>
                      </c:pt>
                      <c:pt idx="201">
                        <c:v>178</c:v>
                      </c:pt>
                      <c:pt idx="202">
                        <c:v>175</c:v>
                      </c:pt>
                      <c:pt idx="203">
                        <c:v>174.14285714285714</c:v>
                      </c:pt>
                      <c:pt idx="204">
                        <c:v>180.57142857142858</c:v>
                      </c:pt>
                      <c:pt idx="205">
                        <c:v>180.42857142857142</c:v>
                      </c:pt>
                      <c:pt idx="206">
                        <c:v>183.42857142857142</c:v>
                      </c:pt>
                      <c:pt idx="207">
                        <c:v>184</c:v>
                      </c:pt>
                      <c:pt idx="208">
                        <c:v>186.85714285714286</c:v>
                      </c:pt>
                      <c:pt idx="209">
                        <c:v>189</c:v>
                      </c:pt>
                      <c:pt idx="210">
                        <c:v>186.28571428571428</c:v>
                      </c:pt>
                      <c:pt idx="211">
                        <c:v>185.71428571428572</c:v>
                      </c:pt>
                      <c:pt idx="212">
                        <c:v>184.71428571428572</c:v>
                      </c:pt>
                      <c:pt idx="213">
                        <c:v>185.28571428571428</c:v>
                      </c:pt>
                      <c:pt idx="214">
                        <c:v>184</c:v>
                      </c:pt>
                      <c:pt idx="215">
                        <c:v>186</c:v>
                      </c:pt>
                      <c:pt idx="216">
                        <c:v>183.42857142857142</c:v>
                      </c:pt>
                      <c:pt idx="217">
                        <c:v>181</c:v>
                      </c:pt>
                      <c:pt idx="218">
                        <c:v>179.57142857142858</c:v>
                      </c:pt>
                      <c:pt idx="219">
                        <c:v>184</c:v>
                      </c:pt>
                      <c:pt idx="220">
                        <c:v>183.71428571428572</c:v>
                      </c:pt>
                      <c:pt idx="221">
                        <c:v>181.85714285714286</c:v>
                      </c:pt>
                      <c:pt idx="222">
                        <c:v>179</c:v>
                      </c:pt>
                      <c:pt idx="223">
                        <c:v>179.85714285714286</c:v>
                      </c:pt>
                      <c:pt idx="224">
                        <c:v>185.14285714285714</c:v>
                      </c:pt>
                      <c:pt idx="225">
                        <c:v>184</c:v>
                      </c:pt>
                      <c:pt idx="226">
                        <c:v>178.14285714285714</c:v>
                      </c:pt>
                      <c:pt idx="227">
                        <c:v>178</c:v>
                      </c:pt>
                      <c:pt idx="228">
                        <c:v>176</c:v>
                      </c:pt>
                      <c:pt idx="229">
                        <c:v>181.42857142857142</c:v>
                      </c:pt>
                      <c:pt idx="230">
                        <c:v>185.42857142857142</c:v>
                      </c:pt>
                      <c:pt idx="231">
                        <c:v>180.85714285714286</c:v>
                      </c:pt>
                      <c:pt idx="232">
                        <c:v>186.71428571428572</c:v>
                      </c:pt>
                      <c:pt idx="233">
                        <c:v>190.71428571428572</c:v>
                      </c:pt>
                      <c:pt idx="234">
                        <c:v>187.57142857142858</c:v>
                      </c:pt>
                      <c:pt idx="235">
                        <c:v>188.71428571428572</c:v>
                      </c:pt>
                      <c:pt idx="236">
                        <c:v>185.85714285714286</c:v>
                      </c:pt>
                      <c:pt idx="237">
                        <c:v>179.85714285714286</c:v>
                      </c:pt>
                      <c:pt idx="238">
                        <c:v>182</c:v>
                      </c:pt>
                      <c:pt idx="239">
                        <c:v>183.42857142857142</c:v>
                      </c:pt>
                      <c:pt idx="240">
                        <c:v>183.57142857142858</c:v>
                      </c:pt>
                      <c:pt idx="241">
                        <c:v>183.57142857142858</c:v>
                      </c:pt>
                      <c:pt idx="242">
                        <c:v>177.71428571428572</c:v>
                      </c:pt>
                      <c:pt idx="243">
                        <c:v>171.57142857142858</c:v>
                      </c:pt>
                      <c:pt idx="244">
                        <c:v>171.57142857142858</c:v>
                      </c:pt>
                      <c:pt idx="245">
                        <c:v>172</c:v>
                      </c:pt>
                      <c:pt idx="246">
                        <c:v>170.42857142857142</c:v>
                      </c:pt>
                      <c:pt idx="247">
                        <c:v>169.14285714285714</c:v>
                      </c:pt>
                      <c:pt idx="248">
                        <c:v>170.28571428571428</c:v>
                      </c:pt>
                      <c:pt idx="249">
                        <c:v>175.28571428571428</c:v>
                      </c:pt>
                      <c:pt idx="250">
                        <c:v>181.14285714285714</c:v>
                      </c:pt>
                      <c:pt idx="251">
                        <c:v>184.28571428571428</c:v>
                      </c:pt>
                      <c:pt idx="252">
                        <c:v>186.85714285714286</c:v>
                      </c:pt>
                      <c:pt idx="253">
                        <c:v>185.42857142857142</c:v>
                      </c:pt>
                      <c:pt idx="254">
                        <c:v>189.42857142857142</c:v>
                      </c:pt>
                      <c:pt idx="255">
                        <c:v>191.71428571428572</c:v>
                      </c:pt>
                      <c:pt idx="256">
                        <c:v>191.85714285714286</c:v>
                      </c:pt>
                      <c:pt idx="257">
                        <c:v>192.42857142857142</c:v>
                      </c:pt>
                      <c:pt idx="258">
                        <c:v>194.14285714285714</c:v>
                      </c:pt>
                      <c:pt idx="259">
                        <c:v>195.28571428571428</c:v>
                      </c:pt>
                      <c:pt idx="260">
                        <c:v>196.14285714285714</c:v>
                      </c:pt>
                      <c:pt idx="261">
                        <c:v>188.57142857142858</c:v>
                      </c:pt>
                      <c:pt idx="262">
                        <c:v>187.71428571428572</c:v>
                      </c:pt>
                      <c:pt idx="263">
                        <c:v>185.71428571428572</c:v>
                      </c:pt>
                      <c:pt idx="264">
                        <c:v>187</c:v>
                      </c:pt>
                      <c:pt idx="265">
                        <c:v>183</c:v>
                      </c:pt>
                      <c:pt idx="266">
                        <c:v>180.85714285714286</c:v>
                      </c:pt>
                      <c:pt idx="267">
                        <c:v>176.42857142857142</c:v>
                      </c:pt>
                      <c:pt idx="268">
                        <c:v>183.42857142857142</c:v>
                      </c:pt>
                      <c:pt idx="269">
                        <c:v>183</c:v>
                      </c:pt>
                      <c:pt idx="270">
                        <c:v>184.14285714285714</c:v>
                      </c:pt>
                      <c:pt idx="271">
                        <c:v>181.71428571428572</c:v>
                      </c:pt>
                      <c:pt idx="272">
                        <c:v>183.28571428571428</c:v>
                      </c:pt>
                      <c:pt idx="273">
                        <c:v>184.57142857142858</c:v>
                      </c:pt>
                      <c:pt idx="274">
                        <c:v>181.28571428571428</c:v>
                      </c:pt>
                      <c:pt idx="275">
                        <c:v>175.14285714285714</c:v>
                      </c:pt>
                      <c:pt idx="276">
                        <c:v>174</c:v>
                      </c:pt>
                      <c:pt idx="277">
                        <c:v>177.57142857142858</c:v>
                      </c:pt>
                      <c:pt idx="278">
                        <c:v>180.71428571428572</c:v>
                      </c:pt>
                      <c:pt idx="279">
                        <c:v>181.14285714285714</c:v>
                      </c:pt>
                      <c:pt idx="280">
                        <c:v>181.14285714285714</c:v>
                      </c:pt>
                      <c:pt idx="281">
                        <c:v>185.71428571428572</c:v>
                      </c:pt>
                      <c:pt idx="282">
                        <c:v>189</c:v>
                      </c:pt>
                      <c:pt idx="283">
                        <c:v>192.85714285714286</c:v>
                      </c:pt>
                      <c:pt idx="284">
                        <c:v>192.42857142857142</c:v>
                      </c:pt>
                      <c:pt idx="285">
                        <c:v>189</c:v>
                      </c:pt>
                      <c:pt idx="286">
                        <c:v>190.28571428571428</c:v>
                      </c:pt>
                      <c:pt idx="287">
                        <c:v>194.28571428571428</c:v>
                      </c:pt>
                      <c:pt idx="288">
                        <c:v>197.71428571428572</c:v>
                      </c:pt>
                      <c:pt idx="289">
                        <c:v>202.57142857142858</c:v>
                      </c:pt>
                      <c:pt idx="290">
                        <c:v>200.14285714285714</c:v>
                      </c:pt>
                      <c:pt idx="291">
                        <c:v>199.85714285714286</c:v>
                      </c:pt>
                      <c:pt idx="292">
                        <c:v>202.85714285714286</c:v>
                      </c:pt>
                      <c:pt idx="293">
                        <c:v>202.14285714285714</c:v>
                      </c:pt>
                      <c:pt idx="294">
                        <c:v>198.71428571428572</c:v>
                      </c:pt>
                      <c:pt idx="295">
                        <c:v>200.28571428571428</c:v>
                      </c:pt>
                      <c:pt idx="296">
                        <c:v>194.71428571428572</c:v>
                      </c:pt>
                      <c:pt idx="297">
                        <c:v>196.42857142857142</c:v>
                      </c:pt>
                      <c:pt idx="298">
                        <c:v>199.28571428571428</c:v>
                      </c:pt>
                      <c:pt idx="299">
                        <c:v>201.14285714285714</c:v>
                      </c:pt>
                      <c:pt idx="300">
                        <c:v>203.28571428571428</c:v>
                      </c:pt>
                      <c:pt idx="301">
                        <c:v>202.71428571428572</c:v>
                      </c:pt>
                      <c:pt idx="302">
                        <c:v>202.14285714285714</c:v>
                      </c:pt>
                      <c:pt idx="303">
                        <c:v>207.42857142857142</c:v>
                      </c:pt>
                      <c:pt idx="304">
                        <c:v>210</c:v>
                      </c:pt>
                      <c:pt idx="305">
                        <c:v>207.71428571428572</c:v>
                      </c:pt>
                      <c:pt idx="306">
                        <c:v>208.71428571428572</c:v>
                      </c:pt>
                      <c:pt idx="307">
                        <c:v>209.14285714285714</c:v>
                      </c:pt>
                      <c:pt idx="308">
                        <c:v>212.28571428571428</c:v>
                      </c:pt>
                      <c:pt idx="309">
                        <c:v>211.28571428571428</c:v>
                      </c:pt>
                      <c:pt idx="310">
                        <c:v>211.14285714285714</c:v>
                      </c:pt>
                      <c:pt idx="311">
                        <c:v>206.14285714285714</c:v>
                      </c:pt>
                      <c:pt idx="312">
                        <c:v>206.71428571428572</c:v>
                      </c:pt>
                      <c:pt idx="313">
                        <c:v>207</c:v>
                      </c:pt>
                      <c:pt idx="314">
                        <c:v>208.71428571428572</c:v>
                      </c:pt>
                      <c:pt idx="315">
                        <c:v>204.85714285714286</c:v>
                      </c:pt>
                      <c:pt idx="316">
                        <c:v>208.42857142857142</c:v>
                      </c:pt>
                      <c:pt idx="317">
                        <c:v>207.42857142857142</c:v>
                      </c:pt>
                      <c:pt idx="318">
                        <c:v>212.71428571428572</c:v>
                      </c:pt>
                      <c:pt idx="319">
                        <c:v>214</c:v>
                      </c:pt>
                      <c:pt idx="320">
                        <c:v>210.42857142857142</c:v>
                      </c:pt>
                      <c:pt idx="321">
                        <c:v>209.14285714285714</c:v>
                      </c:pt>
                      <c:pt idx="322">
                        <c:v>211.42857142857142</c:v>
                      </c:pt>
                      <c:pt idx="323">
                        <c:v>210</c:v>
                      </c:pt>
                      <c:pt idx="324">
                        <c:v>208.14285714285714</c:v>
                      </c:pt>
                      <c:pt idx="325">
                        <c:v>205.71428571428572</c:v>
                      </c:pt>
                      <c:pt idx="326">
                        <c:v>208.57142857142858</c:v>
                      </c:pt>
                      <c:pt idx="327">
                        <c:v>209</c:v>
                      </c:pt>
                      <c:pt idx="328">
                        <c:v>213.57142857142858</c:v>
                      </c:pt>
                      <c:pt idx="329">
                        <c:v>213.28571428571428</c:v>
                      </c:pt>
                      <c:pt idx="330">
                        <c:v>213.28571428571428</c:v>
                      </c:pt>
                      <c:pt idx="331">
                        <c:v>217.14285714285714</c:v>
                      </c:pt>
                      <c:pt idx="332">
                        <c:v>220.57142857142858</c:v>
                      </c:pt>
                      <c:pt idx="333">
                        <c:v>218.57142857142858</c:v>
                      </c:pt>
                      <c:pt idx="334">
                        <c:v>221</c:v>
                      </c:pt>
                      <c:pt idx="335">
                        <c:v>219.42857142857142</c:v>
                      </c:pt>
                      <c:pt idx="336">
                        <c:v>222.57142857142858</c:v>
                      </c:pt>
                      <c:pt idx="337">
                        <c:v>221.14285714285714</c:v>
                      </c:pt>
                      <c:pt idx="338">
                        <c:v>219.14285714285714</c:v>
                      </c:pt>
                      <c:pt idx="339">
                        <c:v>214.14285714285714</c:v>
                      </c:pt>
                      <c:pt idx="340">
                        <c:v>212.85714285714286</c:v>
                      </c:pt>
                      <c:pt idx="341">
                        <c:v>214.57142857142858</c:v>
                      </c:pt>
                      <c:pt idx="342">
                        <c:v>214.28571428571428</c:v>
                      </c:pt>
                      <c:pt idx="343">
                        <c:v>210.14285714285714</c:v>
                      </c:pt>
                      <c:pt idx="344">
                        <c:v>213.85714285714286</c:v>
                      </c:pt>
                      <c:pt idx="345">
                        <c:v>212.14285714285714</c:v>
                      </c:pt>
                      <c:pt idx="346">
                        <c:v>211</c:v>
                      </c:pt>
                      <c:pt idx="347">
                        <c:v>212.71428571428572</c:v>
                      </c:pt>
                      <c:pt idx="348">
                        <c:v>212</c:v>
                      </c:pt>
                      <c:pt idx="349">
                        <c:v>213</c:v>
                      </c:pt>
                      <c:pt idx="350">
                        <c:v>214.57142857142858</c:v>
                      </c:pt>
                      <c:pt idx="351">
                        <c:v>215.71428571428572</c:v>
                      </c:pt>
                      <c:pt idx="352">
                        <c:v>217.57142857142858</c:v>
                      </c:pt>
                      <c:pt idx="353">
                        <c:v>223.14285714285714</c:v>
                      </c:pt>
                      <c:pt idx="354">
                        <c:v>222.14285714285714</c:v>
                      </c:pt>
                      <c:pt idx="355">
                        <c:v>223</c:v>
                      </c:pt>
                      <c:pt idx="356">
                        <c:v>221.14285714285714</c:v>
                      </c:pt>
                      <c:pt idx="357">
                        <c:v>220.71428571428572</c:v>
                      </c:pt>
                      <c:pt idx="358">
                        <c:v>223.57142857142858</c:v>
                      </c:pt>
                      <c:pt idx="359">
                        <c:v>226.42857142857142</c:v>
                      </c:pt>
                      <c:pt idx="360">
                        <c:v>227.42857142857142</c:v>
                      </c:pt>
                      <c:pt idx="361">
                        <c:v>229.14285714285714</c:v>
                      </c:pt>
                      <c:pt idx="362">
                        <c:v>230.57142857142858</c:v>
                      </c:pt>
                      <c:pt idx="363">
                        <c:v>231.42857142857142</c:v>
                      </c:pt>
                      <c:pt idx="364">
                        <c:v>231.57142857142858</c:v>
                      </c:pt>
                      <c:pt idx="365">
                        <c:v>223.57142857142858</c:v>
                      </c:pt>
                      <c:pt idx="366">
                        <c:v>223.85714285714286</c:v>
                      </c:pt>
                      <c:pt idx="367">
                        <c:v>221.57142857142858</c:v>
                      </c:pt>
                      <c:pt idx="368">
                        <c:v>223.14285714285714</c:v>
                      </c:pt>
                      <c:pt idx="369">
                        <c:v>221.57142857142858</c:v>
                      </c:pt>
                      <c:pt idx="370">
                        <c:v>221</c:v>
                      </c:pt>
                      <c:pt idx="371">
                        <c:v>221.71428571428572</c:v>
                      </c:pt>
                      <c:pt idx="372">
                        <c:v>221.28571428571428</c:v>
                      </c:pt>
                      <c:pt idx="373">
                        <c:v>217.71428571428572</c:v>
                      </c:pt>
                      <c:pt idx="374">
                        <c:v>220.57142857142858</c:v>
                      </c:pt>
                      <c:pt idx="375">
                        <c:v>220.28571428571428</c:v>
                      </c:pt>
                      <c:pt idx="376">
                        <c:v>220.42857142857142</c:v>
                      </c:pt>
                      <c:pt idx="377">
                        <c:v>217.85714285714286</c:v>
                      </c:pt>
                      <c:pt idx="378">
                        <c:v>216.71428571428572</c:v>
                      </c:pt>
                      <c:pt idx="379">
                        <c:v>218.42857142857142</c:v>
                      </c:pt>
                      <c:pt idx="380">
                        <c:v>219.28571428571428</c:v>
                      </c:pt>
                      <c:pt idx="381">
                        <c:v>221.71428571428572</c:v>
                      </c:pt>
                      <c:pt idx="382">
                        <c:v>223.14285714285714</c:v>
                      </c:pt>
                      <c:pt idx="383">
                        <c:v>226</c:v>
                      </c:pt>
                      <c:pt idx="384">
                        <c:v>228.57142857142858</c:v>
                      </c:pt>
                      <c:pt idx="385">
                        <c:v>234.71428571428572</c:v>
                      </c:pt>
                      <c:pt idx="386">
                        <c:v>237.57142857142858</c:v>
                      </c:pt>
                      <c:pt idx="387">
                        <c:v>239.42857142857142</c:v>
                      </c:pt>
                      <c:pt idx="388">
                        <c:v>235.85714285714286</c:v>
                      </c:pt>
                      <c:pt idx="389">
                        <c:v>233.85714285714286</c:v>
                      </c:pt>
                      <c:pt idx="390">
                        <c:v>231.28571428571428</c:v>
                      </c:pt>
                      <c:pt idx="391">
                        <c:v>234.71428571428572</c:v>
                      </c:pt>
                      <c:pt idx="392">
                        <c:v>233.28571428571428</c:v>
                      </c:pt>
                      <c:pt idx="393">
                        <c:v>233.85714285714286</c:v>
                      </c:pt>
                      <c:pt idx="394">
                        <c:v>228.85714285714286</c:v>
                      </c:pt>
                      <c:pt idx="395">
                        <c:v>227.85714285714286</c:v>
                      </c:pt>
                      <c:pt idx="396">
                        <c:v>231.14285714285714</c:v>
                      </c:pt>
                      <c:pt idx="397">
                        <c:v>232</c:v>
                      </c:pt>
                      <c:pt idx="398">
                        <c:v>231.42857142857142</c:v>
                      </c:pt>
                      <c:pt idx="399">
                        <c:v>231.14285714285714</c:v>
                      </c:pt>
                      <c:pt idx="400">
                        <c:v>229.42857142857142</c:v>
                      </c:pt>
                      <c:pt idx="401">
                        <c:v>230.71428571428572</c:v>
                      </c:pt>
                      <c:pt idx="402">
                        <c:v>232</c:v>
                      </c:pt>
                      <c:pt idx="403">
                        <c:v>227.28571428571428</c:v>
                      </c:pt>
                      <c:pt idx="404">
                        <c:v>227.28571428571428</c:v>
                      </c:pt>
                      <c:pt idx="405">
                        <c:v>224.85714285714286</c:v>
                      </c:pt>
                      <c:pt idx="406">
                        <c:v>219.85714285714286</c:v>
                      </c:pt>
                      <c:pt idx="407">
                        <c:v>216.57142857142858</c:v>
                      </c:pt>
                      <c:pt idx="408">
                        <c:v>215.57142857142858</c:v>
                      </c:pt>
                      <c:pt idx="409">
                        <c:v>213.71428571428572</c:v>
                      </c:pt>
                      <c:pt idx="410">
                        <c:v>211.85714285714286</c:v>
                      </c:pt>
                      <c:pt idx="411">
                        <c:v>210.14285714285714</c:v>
                      </c:pt>
                      <c:pt idx="412">
                        <c:v>207.71428571428572</c:v>
                      </c:pt>
                      <c:pt idx="413">
                        <c:v>208.28571428571428</c:v>
                      </c:pt>
                      <c:pt idx="414">
                        <c:v>209.71428571428572</c:v>
                      </c:pt>
                      <c:pt idx="415">
                        <c:v>211.42857142857142</c:v>
                      </c:pt>
                      <c:pt idx="416">
                        <c:v>208.57142857142858</c:v>
                      </c:pt>
                      <c:pt idx="417">
                        <c:v>214.28571428571428</c:v>
                      </c:pt>
                      <c:pt idx="418">
                        <c:v>211.71428571428572</c:v>
                      </c:pt>
                      <c:pt idx="419">
                        <c:v>214.71428571428572</c:v>
                      </c:pt>
                      <c:pt idx="420">
                        <c:v>215.85714285714286</c:v>
                      </c:pt>
                      <c:pt idx="421">
                        <c:v>218.28571428571428</c:v>
                      </c:pt>
                      <c:pt idx="422">
                        <c:v>219</c:v>
                      </c:pt>
                      <c:pt idx="423">
                        <c:v>222.71428571428572</c:v>
                      </c:pt>
                      <c:pt idx="424">
                        <c:v>221</c:v>
                      </c:pt>
                      <c:pt idx="425">
                        <c:v>227.57142857142858</c:v>
                      </c:pt>
                      <c:pt idx="426">
                        <c:v>228</c:v>
                      </c:pt>
                      <c:pt idx="427">
                        <c:v>230</c:v>
                      </c:pt>
                      <c:pt idx="428">
                        <c:v>225.14285714285714</c:v>
                      </c:pt>
                      <c:pt idx="429">
                        <c:v>224.28571428571428</c:v>
                      </c:pt>
                      <c:pt idx="430">
                        <c:v>221.42857142857142</c:v>
                      </c:pt>
                      <c:pt idx="431">
                        <c:v>220.71428571428572</c:v>
                      </c:pt>
                      <c:pt idx="432">
                        <c:v>217.28571428571428</c:v>
                      </c:pt>
                      <c:pt idx="433">
                        <c:v>214</c:v>
                      </c:pt>
                      <c:pt idx="434">
                        <c:v>213.28571428571428</c:v>
                      </c:pt>
                      <c:pt idx="435">
                        <c:v>217</c:v>
                      </c:pt>
                      <c:pt idx="436">
                        <c:v>215.57142857142858</c:v>
                      </c:pt>
                      <c:pt idx="437">
                        <c:v>217.14285714285714</c:v>
                      </c:pt>
                      <c:pt idx="438">
                        <c:v>212.71428571428572</c:v>
                      </c:pt>
                      <c:pt idx="439">
                        <c:v>211</c:v>
                      </c:pt>
                      <c:pt idx="440">
                        <c:v>211.28571428571428</c:v>
                      </c:pt>
                      <c:pt idx="441">
                        <c:v>207.71428571428572</c:v>
                      </c:pt>
                      <c:pt idx="442">
                        <c:v>207</c:v>
                      </c:pt>
                      <c:pt idx="443">
                        <c:v>204.85714285714286</c:v>
                      </c:pt>
                      <c:pt idx="444">
                        <c:v>206</c:v>
                      </c:pt>
                      <c:pt idx="445">
                        <c:v>212</c:v>
                      </c:pt>
                      <c:pt idx="446">
                        <c:v>208.42857142857142</c:v>
                      </c:pt>
                      <c:pt idx="447">
                        <c:v>209</c:v>
                      </c:pt>
                      <c:pt idx="448">
                        <c:v>209.71428571428572</c:v>
                      </c:pt>
                      <c:pt idx="449">
                        <c:v>210.85714285714286</c:v>
                      </c:pt>
                      <c:pt idx="450">
                        <c:v>212.71428571428572</c:v>
                      </c:pt>
                      <c:pt idx="451">
                        <c:v>211.57142857142858</c:v>
                      </c:pt>
                      <c:pt idx="452">
                        <c:v>208</c:v>
                      </c:pt>
                      <c:pt idx="453">
                        <c:v>208.71428571428572</c:v>
                      </c:pt>
                      <c:pt idx="454">
                        <c:v>201.14285714285714</c:v>
                      </c:pt>
                      <c:pt idx="455">
                        <c:v>200.57142857142858</c:v>
                      </c:pt>
                      <c:pt idx="456">
                        <c:v>203.42857142857142</c:v>
                      </c:pt>
                      <c:pt idx="457">
                        <c:v>201.71428571428572</c:v>
                      </c:pt>
                      <c:pt idx="458">
                        <c:v>201.71428571428572</c:v>
                      </c:pt>
                      <c:pt idx="459">
                        <c:v>202.42857142857142</c:v>
                      </c:pt>
                      <c:pt idx="460">
                        <c:v>204.71428571428572</c:v>
                      </c:pt>
                      <c:pt idx="461">
                        <c:v>209.42857142857142</c:v>
                      </c:pt>
                      <c:pt idx="462">
                        <c:v>210.42857142857142</c:v>
                      </c:pt>
                      <c:pt idx="463">
                        <c:v>206.28571428571428</c:v>
                      </c:pt>
                      <c:pt idx="464">
                        <c:v>210.42857142857142</c:v>
                      </c:pt>
                      <c:pt idx="465">
                        <c:v>207.42857142857142</c:v>
                      </c:pt>
                      <c:pt idx="466">
                        <c:v>208.42857142857142</c:v>
                      </c:pt>
                      <c:pt idx="467">
                        <c:v>208.57142857142858</c:v>
                      </c:pt>
                      <c:pt idx="468">
                        <c:v>209</c:v>
                      </c:pt>
                      <c:pt idx="469">
                        <c:v>206</c:v>
                      </c:pt>
                      <c:pt idx="470">
                        <c:v>203</c:v>
                      </c:pt>
                      <c:pt idx="471">
                        <c:v>204.85714285714286</c:v>
                      </c:pt>
                      <c:pt idx="472">
                        <c:v>205</c:v>
                      </c:pt>
                      <c:pt idx="473">
                        <c:v>199.57142857142858</c:v>
                      </c:pt>
                      <c:pt idx="474">
                        <c:v>198.42857142857142</c:v>
                      </c:pt>
                      <c:pt idx="475">
                        <c:v>199.71428571428572</c:v>
                      </c:pt>
                      <c:pt idx="476">
                        <c:v>202.42857142857142</c:v>
                      </c:pt>
                      <c:pt idx="477">
                        <c:v>204.28571428571428</c:v>
                      </c:pt>
                      <c:pt idx="478">
                        <c:v>201.71428571428572</c:v>
                      </c:pt>
                      <c:pt idx="479">
                        <c:v>207.14285714285714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F88-43DD-9DAC-437C8B20E162}"/>
                  </c:ext>
                </c:extLst>
              </c15:ser>
            </c15:filteredLineSeries>
          </c:ext>
        </c:extLst>
      </c:lineChart>
      <c:catAx>
        <c:axId val="203117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595183"/>
        <c:crosses val="autoZero"/>
        <c:auto val="1"/>
        <c:lblAlgn val="ctr"/>
        <c:lblOffset val="100"/>
        <c:noMultiLvlLbl val="0"/>
      </c:catAx>
      <c:valAx>
        <c:axId val="1994595183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17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Konya Bykş. Bld. COVID ve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Konya!$H$1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Konya!$A$2:$A$481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Konya!$H$2:$H$481</c:f>
              <c:numCache>
                <c:formatCode>General</c:formatCode>
                <c:ptCount val="480"/>
                <c:pt idx="6">
                  <c:v>16</c:v>
                </c:pt>
                <c:pt idx="7">
                  <c:v>16.857142857142858</c:v>
                </c:pt>
                <c:pt idx="8">
                  <c:v>18</c:v>
                </c:pt>
                <c:pt idx="9">
                  <c:v>19.428571428571427</c:v>
                </c:pt>
                <c:pt idx="10">
                  <c:v>19.714285714285715</c:v>
                </c:pt>
                <c:pt idx="11">
                  <c:v>21.714285714285715</c:v>
                </c:pt>
                <c:pt idx="12">
                  <c:v>21.857142857142858</c:v>
                </c:pt>
                <c:pt idx="13">
                  <c:v>22.285714285714285</c:v>
                </c:pt>
                <c:pt idx="14">
                  <c:v>21.857142857142858</c:v>
                </c:pt>
                <c:pt idx="15">
                  <c:v>20.571428571428573</c:v>
                </c:pt>
                <c:pt idx="16">
                  <c:v>18.857142857142858</c:v>
                </c:pt>
                <c:pt idx="17">
                  <c:v>18</c:v>
                </c:pt>
                <c:pt idx="18">
                  <c:v>16.714285714285715</c:v>
                </c:pt>
                <c:pt idx="19">
                  <c:v>16.285714285714285</c:v>
                </c:pt>
                <c:pt idx="20">
                  <c:v>16.857142857142858</c:v>
                </c:pt>
                <c:pt idx="21">
                  <c:v>17.142857142857142</c:v>
                </c:pt>
                <c:pt idx="22">
                  <c:v>16.285714285714285</c:v>
                </c:pt>
                <c:pt idx="23">
                  <c:v>16.142857142857142</c:v>
                </c:pt>
                <c:pt idx="24">
                  <c:v>16.142857142857142</c:v>
                </c:pt>
                <c:pt idx="25">
                  <c:v>15.428571428571429</c:v>
                </c:pt>
                <c:pt idx="26">
                  <c:v>14.571428571428571</c:v>
                </c:pt>
                <c:pt idx="27">
                  <c:v>14.285714285714286</c:v>
                </c:pt>
                <c:pt idx="28">
                  <c:v>13.714285714285714</c:v>
                </c:pt>
                <c:pt idx="29">
                  <c:v>14.285714285714286</c:v>
                </c:pt>
                <c:pt idx="30">
                  <c:v>15</c:v>
                </c:pt>
                <c:pt idx="31">
                  <c:v>14.285714285714286</c:v>
                </c:pt>
                <c:pt idx="32">
                  <c:v>14.428571428571429</c:v>
                </c:pt>
                <c:pt idx="33">
                  <c:v>15.571428571428571</c:v>
                </c:pt>
                <c:pt idx="34">
                  <c:v>15.142857142857142</c:v>
                </c:pt>
                <c:pt idx="35">
                  <c:v>14.142857142857142</c:v>
                </c:pt>
                <c:pt idx="36">
                  <c:v>13.857142857142858</c:v>
                </c:pt>
                <c:pt idx="37">
                  <c:v>13</c:v>
                </c:pt>
                <c:pt idx="38">
                  <c:v>13.714285714285714</c:v>
                </c:pt>
                <c:pt idx="39">
                  <c:v>14</c:v>
                </c:pt>
                <c:pt idx="40">
                  <c:v>13.571428571428571</c:v>
                </c:pt>
                <c:pt idx="41">
                  <c:v>12.714285714285714</c:v>
                </c:pt>
                <c:pt idx="42">
                  <c:v>12.857142857142858</c:v>
                </c:pt>
                <c:pt idx="43">
                  <c:v>15</c:v>
                </c:pt>
                <c:pt idx="44">
                  <c:v>14.714285714285714</c:v>
                </c:pt>
                <c:pt idx="45">
                  <c:v>14.571428571428571</c:v>
                </c:pt>
                <c:pt idx="46">
                  <c:v>14.428571428571429</c:v>
                </c:pt>
                <c:pt idx="47">
                  <c:v>13.714285714285714</c:v>
                </c:pt>
                <c:pt idx="48">
                  <c:v>15.142857142857142</c:v>
                </c:pt>
                <c:pt idx="49">
                  <c:v>17.571428571428573</c:v>
                </c:pt>
                <c:pt idx="50">
                  <c:v>15.714285714285714</c:v>
                </c:pt>
                <c:pt idx="51">
                  <c:v>16.571428571428573</c:v>
                </c:pt>
                <c:pt idx="52">
                  <c:v>16.142857142857142</c:v>
                </c:pt>
                <c:pt idx="53">
                  <c:v>16</c:v>
                </c:pt>
                <c:pt idx="54">
                  <c:v>16.571428571428573</c:v>
                </c:pt>
                <c:pt idx="55">
                  <c:v>14.714285714285714</c:v>
                </c:pt>
                <c:pt idx="56">
                  <c:v>12.857142857142858</c:v>
                </c:pt>
                <c:pt idx="57">
                  <c:v>14.428571428571429</c:v>
                </c:pt>
                <c:pt idx="58">
                  <c:v>14.285714285714286</c:v>
                </c:pt>
                <c:pt idx="59">
                  <c:v>15.857142857142858</c:v>
                </c:pt>
                <c:pt idx="60">
                  <c:v>16.285714285714285</c:v>
                </c:pt>
                <c:pt idx="61">
                  <c:v>16.285714285714285</c:v>
                </c:pt>
                <c:pt idx="62">
                  <c:v>16.857142857142858</c:v>
                </c:pt>
                <c:pt idx="63">
                  <c:v>17</c:v>
                </c:pt>
                <c:pt idx="64">
                  <c:v>15.857142857142858</c:v>
                </c:pt>
                <c:pt idx="65">
                  <c:v>16.142857142857142</c:v>
                </c:pt>
                <c:pt idx="66">
                  <c:v>14.571428571428571</c:v>
                </c:pt>
                <c:pt idx="67">
                  <c:v>14.714285714285714</c:v>
                </c:pt>
                <c:pt idx="68">
                  <c:v>13.857142857142858</c:v>
                </c:pt>
                <c:pt idx="69">
                  <c:v>14</c:v>
                </c:pt>
                <c:pt idx="70">
                  <c:v>13.571428571428571</c:v>
                </c:pt>
                <c:pt idx="71">
                  <c:v>13.571428571428571</c:v>
                </c:pt>
                <c:pt idx="72">
                  <c:v>12.571428571428571</c:v>
                </c:pt>
                <c:pt idx="73">
                  <c:v>13.142857142857142</c:v>
                </c:pt>
                <c:pt idx="74">
                  <c:v>13.285714285714286</c:v>
                </c:pt>
                <c:pt idx="75">
                  <c:v>13</c:v>
                </c:pt>
                <c:pt idx="76">
                  <c:v>13.428571428571429</c:v>
                </c:pt>
                <c:pt idx="77">
                  <c:v>13.285714285714286</c:v>
                </c:pt>
                <c:pt idx="78">
                  <c:v>14.285714285714286</c:v>
                </c:pt>
                <c:pt idx="79">
                  <c:v>15.857142857142858</c:v>
                </c:pt>
                <c:pt idx="80">
                  <c:v>15.857142857142858</c:v>
                </c:pt>
                <c:pt idx="81">
                  <c:v>14.714285714285714</c:v>
                </c:pt>
                <c:pt idx="82">
                  <c:v>16</c:v>
                </c:pt>
                <c:pt idx="83">
                  <c:v>15.714285714285714</c:v>
                </c:pt>
                <c:pt idx="84">
                  <c:v>16.714285714285715</c:v>
                </c:pt>
                <c:pt idx="85">
                  <c:v>16.428571428571427</c:v>
                </c:pt>
                <c:pt idx="86">
                  <c:v>16.142857142857142</c:v>
                </c:pt>
                <c:pt idx="87">
                  <c:v>15.571428571428571</c:v>
                </c:pt>
                <c:pt idx="88">
                  <c:v>17.428571428571427</c:v>
                </c:pt>
                <c:pt idx="89">
                  <c:v>17.571428571428573</c:v>
                </c:pt>
                <c:pt idx="90">
                  <c:v>17.714285714285715</c:v>
                </c:pt>
                <c:pt idx="91">
                  <c:v>17.714285714285715</c:v>
                </c:pt>
                <c:pt idx="92">
                  <c:v>17.571428571428573</c:v>
                </c:pt>
                <c:pt idx="93">
                  <c:v>16.428571428571427</c:v>
                </c:pt>
                <c:pt idx="94">
                  <c:v>16.285714285714285</c:v>
                </c:pt>
                <c:pt idx="95">
                  <c:v>15.714285714285714</c:v>
                </c:pt>
                <c:pt idx="96">
                  <c:v>15.714285714285714</c:v>
                </c:pt>
                <c:pt idx="97">
                  <c:v>14.857142857142858</c:v>
                </c:pt>
                <c:pt idx="98">
                  <c:v>13.857142857142858</c:v>
                </c:pt>
                <c:pt idx="99">
                  <c:v>14</c:v>
                </c:pt>
                <c:pt idx="100">
                  <c:v>13.857142857142858</c:v>
                </c:pt>
                <c:pt idx="101">
                  <c:v>14</c:v>
                </c:pt>
                <c:pt idx="102">
                  <c:v>14.571428571428571</c:v>
                </c:pt>
                <c:pt idx="103">
                  <c:v>12.857142857142858</c:v>
                </c:pt>
                <c:pt idx="104">
                  <c:v>13.428571428571429</c:v>
                </c:pt>
                <c:pt idx="105">
                  <c:v>15.428571428571429</c:v>
                </c:pt>
                <c:pt idx="106">
                  <c:v>16.428571428571427</c:v>
                </c:pt>
                <c:pt idx="107">
                  <c:v>16.857142857142858</c:v>
                </c:pt>
                <c:pt idx="108">
                  <c:v>17.142857142857142</c:v>
                </c:pt>
                <c:pt idx="109">
                  <c:v>16.714285714285715</c:v>
                </c:pt>
                <c:pt idx="110">
                  <c:v>18.714285714285715</c:v>
                </c:pt>
                <c:pt idx="111">
                  <c:v>19.142857142857142</c:v>
                </c:pt>
                <c:pt idx="112">
                  <c:v>18.142857142857142</c:v>
                </c:pt>
                <c:pt idx="113">
                  <c:v>17</c:v>
                </c:pt>
                <c:pt idx="114">
                  <c:v>17.428571428571427</c:v>
                </c:pt>
                <c:pt idx="115">
                  <c:v>18</c:v>
                </c:pt>
                <c:pt idx="116">
                  <c:v>17.571428571428573</c:v>
                </c:pt>
                <c:pt idx="117">
                  <c:v>16.857142857142858</c:v>
                </c:pt>
                <c:pt idx="118">
                  <c:v>15.857142857142858</c:v>
                </c:pt>
                <c:pt idx="119">
                  <c:v>16</c:v>
                </c:pt>
                <c:pt idx="120">
                  <c:v>15.857142857142858</c:v>
                </c:pt>
                <c:pt idx="121">
                  <c:v>16</c:v>
                </c:pt>
                <c:pt idx="122">
                  <c:v>15.571428571428571</c:v>
                </c:pt>
                <c:pt idx="123">
                  <c:v>15.714285714285714</c:v>
                </c:pt>
                <c:pt idx="124">
                  <c:v>16</c:v>
                </c:pt>
                <c:pt idx="125">
                  <c:v>17.428571428571427</c:v>
                </c:pt>
                <c:pt idx="126">
                  <c:v>16.857142857142858</c:v>
                </c:pt>
                <c:pt idx="127">
                  <c:v>16.857142857142858</c:v>
                </c:pt>
                <c:pt idx="128">
                  <c:v>16.714285714285715</c:v>
                </c:pt>
                <c:pt idx="129">
                  <c:v>16.428571428571427</c:v>
                </c:pt>
                <c:pt idx="130">
                  <c:v>16.142857142857142</c:v>
                </c:pt>
                <c:pt idx="131">
                  <c:v>15.142857142857142</c:v>
                </c:pt>
                <c:pt idx="132">
                  <c:v>14.142857142857142</c:v>
                </c:pt>
                <c:pt idx="133">
                  <c:v>14.142857142857142</c:v>
                </c:pt>
                <c:pt idx="134">
                  <c:v>13.428571428571429</c:v>
                </c:pt>
                <c:pt idx="135">
                  <c:v>12.857142857142858</c:v>
                </c:pt>
                <c:pt idx="136">
                  <c:v>14.428571428571429</c:v>
                </c:pt>
                <c:pt idx="137">
                  <c:v>14.428571428571429</c:v>
                </c:pt>
                <c:pt idx="138">
                  <c:v>14.571428571428571</c:v>
                </c:pt>
                <c:pt idx="139">
                  <c:v>15.714285714285714</c:v>
                </c:pt>
                <c:pt idx="140">
                  <c:v>17.571428571428573</c:v>
                </c:pt>
                <c:pt idx="141">
                  <c:v>18.571428571428573</c:v>
                </c:pt>
                <c:pt idx="142">
                  <c:v>19.571428571428573</c:v>
                </c:pt>
                <c:pt idx="143">
                  <c:v>18</c:v>
                </c:pt>
                <c:pt idx="144">
                  <c:v>17.857142857142858</c:v>
                </c:pt>
                <c:pt idx="145">
                  <c:v>19.285714285714285</c:v>
                </c:pt>
                <c:pt idx="146">
                  <c:v>18.571428571428573</c:v>
                </c:pt>
                <c:pt idx="147">
                  <c:v>16</c:v>
                </c:pt>
                <c:pt idx="148">
                  <c:v>16.428571428571427</c:v>
                </c:pt>
                <c:pt idx="149">
                  <c:v>15.857142857142858</c:v>
                </c:pt>
                <c:pt idx="150">
                  <c:v>16.285714285714285</c:v>
                </c:pt>
                <c:pt idx="151">
                  <c:v>15.857142857142858</c:v>
                </c:pt>
                <c:pt idx="152">
                  <c:v>15.714285714285714</c:v>
                </c:pt>
                <c:pt idx="153">
                  <c:v>15.571428571428571</c:v>
                </c:pt>
                <c:pt idx="154">
                  <c:v>15.857142857142858</c:v>
                </c:pt>
                <c:pt idx="155">
                  <c:v>14.714285714285714</c:v>
                </c:pt>
                <c:pt idx="156">
                  <c:v>15</c:v>
                </c:pt>
                <c:pt idx="157">
                  <c:v>14.714285714285714</c:v>
                </c:pt>
                <c:pt idx="158">
                  <c:v>15.428571428571429</c:v>
                </c:pt>
                <c:pt idx="159">
                  <c:v>15.571428571428571</c:v>
                </c:pt>
                <c:pt idx="160">
                  <c:v>15.857142857142858</c:v>
                </c:pt>
                <c:pt idx="161">
                  <c:v>16.142857142857142</c:v>
                </c:pt>
                <c:pt idx="162">
                  <c:v>15.857142857142858</c:v>
                </c:pt>
                <c:pt idx="163">
                  <c:v>14.857142857142858</c:v>
                </c:pt>
                <c:pt idx="164">
                  <c:v>15.714285714285714</c:v>
                </c:pt>
                <c:pt idx="165">
                  <c:v>15.142857142857142</c:v>
                </c:pt>
                <c:pt idx="166">
                  <c:v>13.857142857142858</c:v>
                </c:pt>
                <c:pt idx="167">
                  <c:v>14.571428571428571</c:v>
                </c:pt>
                <c:pt idx="168">
                  <c:v>15</c:v>
                </c:pt>
                <c:pt idx="169">
                  <c:v>14.714285714285714</c:v>
                </c:pt>
                <c:pt idx="170">
                  <c:v>14.857142857142858</c:v>
                </c:pt>
                <c:pt idx="171">
                  <c:v>14.571428571428571</c:v>
                </c:pt>
                <c:pt idx="172">
                  <c:v>14.428571428571429</c:v>
                </c:pt>
                <c:pt idx="173">
                  <c:v>14.857142857142858</c:v>
                </c:pt>
                <c:pt idx="174">
                  <c:v>12.857142857142858</c:v>
                </c:pt>
                <c:pt idx="175">
                  <c:v>12</c:v>
                </c:pt>
                <c:pt idx="176">
                  <c:v>13.428571428571429</c:v>
                </c:pt>
                <c:pt idx="177">
                  <c:v>13.714285714285714</c:v>
                </c:pt>
                <c:pt idx="178">
                  <c:v>13</c:v>
                </c:pt>
                <c:pt idx="179">
                  <c:v>13.142857142857142</c:v>
                </c:pt>
                <c:pt idx="180">
                  <c:v>13.142857142857142</c:v>
                </c:pt>
                <c:pt idx="181">
                  <c:v>14.428571428571429</c:v>
                </c:pt>
                <c:pt idx="182">
                  <c:v>15.714285714285714</c:v>
                </c:pt>
                <c:pt idx="183">
                  <c:v>15.428571428571429</c:v>
                </c:pt>
                <c:pt idx="184">
                  <c:v>16.285714285714285</c:v>
                </c:pt>
                <c:pt idx="185">
                  <c:v>16.428571428571427</c:v>
                </c:pt>
                <c:pt idx="186">
                  <c:v>17.857142857142858</c:v>
                </c:pt>
                <c:pt idx="187">
                  <c:v>19</c:v>
                </c:pt>
                <c:pt idx="188">
                  <c:v>20.285714285714285</c:v>
                </c:pt>
                <c:pt idx="189">
                  <c:v>21.571428571428573</c:v>
                </c:pt>
                <c:pt idx="190">
                  <c:v>22.571428571428573</c:v>
                </c:pt>
                <c:pt idx="191">
                  <c:v>22.142857142857142</c:v>
                </c:pt>
                <c:pt idx="192">
                  <c:v>21.714285714285715</c:v>
                </c:pt>
                <c:pt idx="193">
                  <c:v>22.428571428571427</c:v>
                </c:pt>
                <c:pt idx="194">
                  <c:v>21.428571428571427</c:v>
                </c:pt>
                <c:pt idx="195">
                  <c:v>19.285714285714285</c:v>
                </c:pt>
                <c:pt idx="196">
                  <c:v>19.142857142857142</c:v>
                </c:pt>
                <c:pt idx="197">
                  <c:v>18.428571428571427</c:v>
                </c:pt>
                <c:pt idx="198">
                  <c:v>19</c:v>
                </c:pt>
                <c:pt idx="199">
                  <c:v>21</c:v>
                </c:pt>
                <c:pt idx="200">
                  <c:v>21</c:v>
                </c:pt>
                <c:pt idx="201">
                  <c:v>21.428571428571427</c:v>
                </c:pt>
                <c:pt idx="202">
                  <c:v>23.285714285714285</c:v>
                </c:pt>
                <c:pt idx="203">
                  <c:v>22.571428571428573</c:v>
                </c:pt>
                <c:pt idx="204">
                  <c:v>22.857142857142858</c:v>
                </c:pt>
                <c:pt idx="205">
                  <c:v>24.285714285714285</c:v>
                </c:pt>
                <c:pt idx="206">
                  <c:v>26.142857142857142</c:v>
                </c:pt>
                <c:pt idx="207">
                  <c:v>27.142857142857142</c:v>
                </c:pt>
                <c:pt idx="208">
                  <c:v>28.285714285714285</c:v>
                </c:pt>
                <c:pt idx="209">
                  <c:v>28.714285714285715</c:v>
                </c:pt>
                <c:pt idx="210">
                  <c:v>29.714285714285715</c:v>
                </c:pt>
                <c:pt idx="211">
                  <c:v>30.857142857142858</c:v>
                </c:pt>
                <c:pt idx="212">
                  <c:v>29.571428571428573</c:v>
                </c:pt>
                <c:pt idx="213">
                  <c:v>29.428571428571427</c:v>
                </c:pt>
                <c:pt idx="214">
                  <c:v>27</c:v>
                </c:pt>
                <c:pt idx="215">
                  <c:v>27.142857142857142</c:v>
                </c:pt>
                <c:pt idx="216">
                  <c:v>27.714285714285715</c:v>
                </c:pt>
                <c:pt idx="217">
                  <c:v>28.142857142857142</c:v>
                </c:pt>
                <c:pt idx="218">
                  <c:v>27.428571428571427</c:v>
                </c:pt>
                <c:pt idx="219">
                  <c:v>28</c:v>
                </c:pt>
                <c:pt idx="220">
                  <c:v>27.285714285714285</c:v>
                </c:pt>
                <c:pt idx="221">
                  <c:v>28.714285714285715</c:v>
                </c:pt>
                <c:pt idx="222">
                  <c:v>29.285714285714285</c:v>
                </c:pt>
                <c:pt idx="223">
                  <c:v>27.714285714285715</c:v>
                </c:pt>
                <c:pt idx="224">
                  <c:v>27.857142857142858</c:v>
                </c:pt>
                <c:pt idx="225">
                  <c:v>28.714285714285715</c:v>
                </c:pt>
                <c:pt idx="226">
                  <c:v>28.857142857142858</c:v>
                </c:pt>
                <c:pt idx="227">
                  <c:v>30.285714285714285</c:v>
                </c:pt>
                <c:pt idx="228">
                  <c:v>29.142857142857142</c:v>
                </c:pt>
                <c:pt idx="229">
                  <c:v>27.428571428571427</c:v>
                </c:pt>
                <c:pt idx="230">
                  <c:v>29.857142857142858</c:v>
                </c:pt>
                <c:pt idx="231">
                  <c:v>28.714285714285715</c:v>
                </c:pt>
                <c:pt idx="232">
                  <c:v>28.428571428571427</c:v>
                </c:pt>
                <c:pt idx="233">
                  <c:v>29.571428571428573</c:v>
                </c:pt>
                <c:pt idx="234">
                  <c:v>28</c:v>
                </c:pt>
                <c:pt idx="235">
                  <c:v>30</c:v>
                </c:pt>
                <c:pt idx="236">
                  <c:v>31.428571428571427</c:v>
                </c:pt>
                <c:pt idx="237">
                  <c:v>30.142857142857142</c:v>
                </c:pt>
                <c:pt idx="238">
                  <c:v>31.142857142857142</c:v>
                </c:pt>
                <c:pt idx="239">
                  <c:v>31.857142857142858</c:v>
                </c:pt>
                <c:pt idx="240">
                  <c:v>32.571428571428569</c:v>
                </c:pt>
                <c:pt idx="241">
                  <c:v>32</c:v>
                </c:pt>
                <c:pt idx="242">
                  <c:v>31.571428571428573</c:v>
                </c:pt>
                <c:pt idx="243">
                  <c:v>31.714285714285715</c:v>
                </c:pt>
                <c:pt idx="244">
                  <c:v>31.857142857142858</c:v>
                </c:pt>
                <c:pt idx="245">
                  <c:v>34.142857142857146</c:v>
                </c:pt>
                <c:pt idx="246">
                  <c:v>34.857142857142854</c:v>
                </c:pt>
                <c:pt idx="247">
                  <c:v>33.857142857142854</c:v>
                </c:pt>
                <c:pt idx="248">
                  <c:v>35.285714285714285</c:v>
                </c:pt>
                <c:pt idx="249">
                  <c:v>36.428571428571431</c:v>
                </c:pt>
                <c:pt idx="250">
                  <c:v>36</c:v>
                </c:pt>
                <c:pt idx="251">
                  <c:v>37.428571428571431</c:v>
                </c:pt>
                <c:pt idx="252">
                  <c:v>35.142857142857146</c:v>
                </c:pt>
                <c:pt idx="253">
                  <c:v>32.857142857142854</c:v>
                </c:pt>
                <c:pt idx="254">
                  <c:v>31.428571428571427</c:v>
                </c:pt>
                <c:pt idx="255">
                  <c:v>31.285714285714285</c:v>
                </c:pt>
                <c:pt idx="256">
                  <c:v>30.571428571428573</c:v>
                </c:pt>
                <c:pt idx="257">
                  <c:v>30.857142857142858</c:v>
                </c:pt>
                <c:pt idx="258">
                  <c:v>28.428571428571427</c:v>
                </c:pt>
                <c:pt idx="259">
                  <c:v>30.142857142857142</c:v>
                </c:pt>
                <c:pt idx="260">
                  <c:v>29.857142857142858</c:v>
                </c:pt>
                <c:pt idx="261">
                  <c:v>30.714285714285715</c:v>
                </c:pt>
                <c:pt idx="262">
                  <c:v>29.571428571428573</c:v>
                </c:pt>
                <c:pt idx="263">
                  <c:v>27.428571428571427</c:v>
                </c:pt>
                <c:pt idx="264">
                  <c:v>26.571428571428573</c:v>
                </c:pt>
                <c:pt idx="265">
                  <c:v>27</c:v>
                </c:pt>
                <c:pt idx="266">
                  <c:v>23.857142857142858</c:v>
                </c:pt>
                <c:pt idx="267">
                  <c:v>26.285714285714285</c:v>
                </c:pt>
                <c:pt idx="268">
                  <c:v>26.428571428571427</c:v>
                </c:pt>
                <c:pt idx="269">
                  <c:v>26</c:v>
                </c:pt>
                <c:pt idx="270">
                  <c:v>28.285714285714285</c:v>
                </c:pt>
                <c:pt idx="271">
                  <c:v>28</c:v>
                </c:pt>
                <c:pt idx="272">
                  <c:v>27.285714285714285</c:v>
                </c:pt>
                <c:pt idx="273">
                  <c:v>28.142857142857142</c:v>
                </c:pt>
                <c:pt idx="274">
                  <c:v>26.714285714285715</c:v>
                </c:pt>
                <c:pt idx="275">
                  <c:v>26.428571428571427</c:v>
                </c:pt>
                <c:pt idx="276">
                  <c:v>26</c:v>
                </c:pt>
                <c:pt idx="277">
                  <c:v>25.571428571428573</c:v>
                </c:pt>
                <c:pt idx="278">
                  <c:v>25.142857142857142</c:v>
                </c:pt>
                <c:pt idx="279">
                  <c:v>24.714285714285715</c:v>
                </c:pt>
                <c:pt idx="280">
                  <c:v>23.428571428571427</c:v>
                </c:pt>
                <c:pt idx="281">
                  <c:v>22.142857142857142</c:v>
                </c:pt>
                <c:pt idx="282">
                  <c:v>21.714285714285715</c:v>
                </c:pt>
                <c:pt idx="283">
                  <c:v>22.142857142857142</c:v>
                </c:pt>
                <c:pt idx="284">
                  <c:v>21</c:v>
                </c:pt>
                <c:pt idx="285">
                  <c:v>20.571428571428573</c:v>
                </c:pt>
                <c:pt idx="286">
                  <c:v>20.857142857142858</c:v>
                </c:pt>
                <c:pt idx="287">
                  <c:v>19.857142857142858</c:v>
                </c:pt>
                <c:pt idx="288">
                  <c:v>20</c:v>
                </c:pt>
                <c:pt idx="289">
                  <c:v>20</c:v>
                </c:pt>
                <c:pt idx="290">
                  <c:v>20.142857142857142</c:v>
                </c:pt>
                <c:pt idx="291">
                  <c:v>19.428571428571427</c:v>
                </c:pt>
                <c:pt idx="292">
                  <c:v>20.571428571428573</c:v>
                </c:pt>
                <c:pt idx="293">
                  <c:v>20.428571428571427</c:v>
                </c:pt>
                <c:pt idx="294">
                  <c:v>23.714285714285715</c:v>
                </c:pt>
                <c:pt idx="295">
                  <c:v>24.857142857142858</c:v>
                </c:pt>
                <c:pt idx="296">
                  <c:v>24</c:v>
                </c:pt>
                <c:pt idx="297">
                  <c:v>24.428571428571427</c:v>
                </c:pt>
                <c:pt idx="298">
                  <c:v>24.428571428571427</c:v>
                </c:pt>
                <c:pt idx="299">
                  <c:v>25</c:v>
                </c:pt>
                <c:pt idx="300">
                  <c:v>26</c:v>
                </c:pt>
                <c:pt idx="301">
                  <c:v>25.857142857142858</c:v>
                </c:pt>
                <c:pt idx="302">
                  <c:v>25.142857142857142</c:v>
                </c:pt>
                <c:pt idx="303">
                  <c:v>26</c:v>
                </c:pt>
                <c:pt idx="304">
                  <c:v>24.428571428571427</c:v>
                </c:pt>
                <c:pt idx="305">
                  <c:v>25.142857142857142</c:v>
                </c:pt>
                <c:pt idx="306">
                  <c:v>24.571428571428573</c:v>
                </c:pt>
                <c:pt idx="307">
                  <c:v>24.285714285714285</c:v>
                </c:pt>
                <c:pt idx="308">
                  <c:v>22.714285714285715</c:v>
                </c:pt>
                <c:pt idx="309">
                  <c:v>23.285714285714285</c:v>
                </c:pt>
                <c:pt idx="310">
                  <c:v>22.142857142857142</c:v>
                </c:pt>
                <c:pt idx="311">
                  <c:v>24.571428571428573</c:v>
                </c:pt>
                <c:pt idx="312">
                  <c:v>24</c:v>
                </c:pt>
                <c:pt idx="313">
                  <c:v>24</c:v>
                </c:pt>
                <c:pt idx="314">
                  <c:v>24.714285714285715</c:v>
                </c:pt>
                <c:pt idx="315">
                  <c:v>25.142857142857142</c:v>
                </c:pt>
                <c:pt idx="316">
                  <c:v>25.142857142857142</c:v>
                </c:pt>
                <c:pt idx="317">
                  <c:v>24.714285714285715</c:v>
                </c:pt>
                <c:pt idx="318">
                  <c:v>22.428571428571427</c:v>
                </c:pt>
                <c:pt idx="319">
                  <c:v>22.857142857142858</c:v>
                </c:pt>
                <c:pt idx="320">
                  <c:v>22.857142857142858</c:v>
                </c:pt>
                <c:pt idx="321">
                  <c:v>22</c:v>
                </c:pt>
                <c:pt idx="322">
                  <c:v>23.714285714285715</c:v>
                </c:pt>
                <c:pt idx="323">
                  <c:v>22.714285714285715</c:v>
                </c:pt>
                <c:pt idx="324">
                  <c:v>24.285714285714285</c:v>
                </c:pt>
                <c:pt idx="325">
                  <c:v>24.857142857142858</c:v>
                </c:pt>
                <c:pt idx="326">
                  <c:v>25.571428571428573</c:v>
                </c:pt>
                <c:pt idx="327">
                  <c:v>27.142857142857142</c:v>
                </c:pt>
                <c:pt idx="328">
                  <c:v>29.285714285714285</c:v>
                </c:pt>
                <c:pt idx="329">
                  <c:v>27.857142857142858</c:v>
                </c:pt>
                <c:pt idx="330">
                  <c:v>28.571428571428573</c:v>
                </c:pt>
                <c:pt idx="331">
                  <c:v>29.285714285714285</c:v>
                </c:pt>
                <c:pt idx="332">
                  <c:v>30.571428571428573</c:v>
                </c:pt>
                <c:pt idx="333">
                  <c:v>30.142857142857142</c:v>
                </c:pt>
                <c:pt idx="334">
                  <c:v>29.857142857142858</c:v>
                </c:pt>
                <c:pt idx="335">
                  <c:v>28.571428571428573</c:v>
                </c:pt>
                <c:pt idx="336">
                  <c:v>29.714285714285715</c:v>
                </c:pt>
                <c:pt idx="337">
                  <c:v>29.857142857142858</c:v>
                </c:pt>
                <c:pt idx="338">
                  <c:v>30.285714285714285</c:v>
                </c:pt>
                <c:pt idx="339">
                  <c:v>29.428571428571427</c:v>
                </c:pt>
                <c:pt idx="340">
                  <c:v>30.714285714285715</c:v>
                </c:pt>
                <c:pt idx="341">
                  <c:v>29.285714285714285</c:v>
                </c:pt>
                <c:pt idx="342">
                  <c:v>28.285714285714285</c:v>
                </c:pt>
                <c:pt idx="343">
                  <c:v>26.857142857142858</c:v>
                </c:pt>
                <c:pt idx="344">
                  <c:v>26.571428571428573</c:v>
                </c:pt>
                <c:pt idx="345">
                  <c:v>26.285714285714285</c:v>
                </c:pt>
                <c:pt idx="346">
                  <c:v>27.571428571428573</c:v>
                </c:pt>
                <c:pt idx="347">
                  <c:v>26.857142857142858</c:v>
                </c:pt>
                <c:pt idx="348">
                  <c:v>27.428571428571427</c:v>
                </c:pt>
                <c:pt idx="349">
                  <c:v>27.857142857142858</c:v>
                </c:pt>
                <c:pt idx="350">
                  <c:v>27.714285714285715</c:v>
                </c:pt>
                <c:pt idx="351">
                  <c:v>27.142857142857142</c:v>
                </c:pt>
                <c:pt idx="352">
                  <c:v>27.285714285714285</c:v>
                </c:pt>
                <c:pt idx="353">
                  <c:v>25.428571428571427</c:v>
                </c:pt>
                <c:pt idx="354">
                  <c:v>26.857142857142858</c:v>
                </c:pt>
                <c:pt idx="355">
                  <c:v>27.571428571428573</c:v>
                </c:pt>
                <c:pt idx="356">
                  <c:v>27</c:v>
                </c:pt>
                <c:pt idx="357">
                  <c:v>27</c:v>
                </c:pt>
                <c:pt idx="358">
                  <c:v>27.571428571428573</c:v>
                </c:pt>
                <c:pt idx="359">
                  <c:v>26.285714285714285</c:v>
                </c:pt>
                <c:pt idx="360">
                  <c:v>28.285714285714285</c:v>
                </c:pt>
                <c:pt idx="361">
                  <c:v>26.571428571428573</c:v>
                </c:pt>
                <c:pt idx="362">
                  <c:v>24.428571428571427</c:v>
                </c:pt>
                <c:pt idx="363">
                  <c:v>24.428571428571427</c:v>
                </c:pt>
                <c:pt idx="364">
                  <c:v>22.428571428571427</c:v>
                </c:pt>
                <c:pt idx="365">
                  <c:v>21.142857142857142</c:v>
                </c:pt>
                <c:pt idx="366">
                  <c:v>19.857142857142858</c:v>
                </c:pt>
                <c:pt idx="367">
                  <c:v>16.285714285714285</c:v>
                </c:pt>
                <c:pt idx="368">
                  <c:v>15.428571428571429</c:v>
                </c:pt>
                <c:pt idx="369">
                  <c:v>17</c:v>
                </c:pt>
                <c:pt idx="370">
                  <c:v>16.571428571428573</c:v>
                </c:pt>
                <c:pt idx="371">
                  <c:v>17.714285714285715</c:v>
                </c:pt>
                <c:pt idx="372">
                  <c:v>18.857142857142858</c:v>
                </c:pt>
                <c:pt idx="373">
                  <c:v>20.285714285714285</c:v>
                </c:pt>
                <c:pt idx="374">
                  <c:v>21.571428571428573</c:v>
                </c:pt>
                <c:pt idx="375">
                  <c:v>20.571428571428573</c:v>
                </c:pt>
                <c:pt idx="376">
                  <c:v>20</c:v>
                </c:pt>
                <c:pt idx="377">
                  <c:v>20.714285714285715</c:v>
                </c:pt>
                <c:pt idx="378">
                  <c:v>19.857142857142858</c:v>
                </c:pt>
                <c:pt idx="379">
                  <c:v>19.857142857142858</c:v>
                </c:pt>
                <c:pt idx="380">
                  <c:v>19.571428571428573</c:v>
                </c:pt>
                <c:pt idx="381">
                  <c:v>19.285714285714285</c:v>
                </c:pt>
                <c:pt idx="382">
                  <c:v>19.571428571428573</c:v>
                </c:pt>
                <c:pt idx="383">
                  <c:v>18.285714285714285</c:v>
                </c:pt>
                <c:pt idx="384">
                  <c:v>18.142857142857142</c:v>
                </c:pt>
                <c:pt idx="385">
                  <c:v>18.142857142857142</c:v>
                </c:pt>
                <c:pt idx="386">
                  <c:v>17.285714285714285</c:v>
                </c:pt>
                <c:pt idx="387">
                  <c:v>16.428571428571427</c:v>
                </c:pt>
                <c:pt idx="388">
                  <c:v>16</c:v>
                </c:pt>
                <c:pt idx="389">
                  <c:v>16.571428571428573</c:v>
                </c:pt>
                <c:pt idx="390">
                  <c:v>16.714285714285715</c:v>
                </c:pt>
                <c:pt idx="391">
                  <c:v>16.285714285714285</c:v>
                </c:pt>
                <c:pt idx="392">
                  <c:v>17.142857142857142</c:v>
                </c:pt>
                <c:pt idx="393">
                  <c:v>17.285714285714285</c:v>
                </c:pt>
                <c:pt idx="394">
                  <c:v>17.428571428571427</c:v>
                </c:pt>
                <c:pt idx="395">
                  <c:v>17.571428571428573</c:v>
                </c:pt>
                <c:pt idx="396">
                  <c:v>17.857142857142858</c:v>
                </c:pt>
                <c:pt idx="397">
                  <c:v>17.285714285714285</c:v>
                </c:pt>
                <c:pt idx="398">
                  <c:v>16.571428571428573</c:v>
                </c:pt>
                <c:pt idx="399">
                  <c:v>17.142857142857142</c:v>
                </c:pt>
                <c:pt idx="400">
                  <c:v>17</c:v>
                </c:pt>
                <c:pt idx="401">
                  <c:v>16.428571428571427</c:v>
                </c:pt>
                <c:pt idx="402">
                  <c:v>15.857142857142858</c:v>
                </c:pt>
                <c:pt idx="403">
                  <c:v>14.714285714285714</c:v>
                </c:pt>
                <c:pt idx="404">
                  <c:v>14.857142857142858</c:v>
                </c:pt>
                <c:pt idx="405">
                  <c:v>15.142857142857142</c:v>
                </c:pt>
                <c:pt idx="406">
                  <c:v>14.285714285714286</c:v>
                </c:pt>
                <c:pt idx="407">
                  <c:v>13.285714285714286</c:v>
                </c:pt>
                <c:pt idx="408">
                  <c:v>13.428571428571429</c:v>
                </c:pt>
                <c:pt idx="409">
                  <c:v>13.285714285714286</c:v>
                </c:pt>
                <c:pt idx="410">
                  <c:v>14.285714285714286</c:v>
                </c:pt>
                <c:pt idx="411">
                  <c:v>15</c:v>
                </c:pt>
                <c:pt idx="412">
                  <c:v>16</c:v>
                </c:pt>
                <c:pt idx="413">
                  <c:v>16</c:v>
                </c:pt>
                <c:pt idx="414">
                  <c:v>17</c:v>
                </c:pt>
                <c:pt idx="415">
                  <c:v>18.142857142857142</c:v>
                </c:pt>
                <c:pt idx="416">
                  <c:v>19.142857142857142</c:v>
                </c:pt>
                <c:pt idx="417">
                  <c:v>18.714285714285715</c:v>
                </c:pt>
                <c:pt idx="418">
                  <c:v>18.571428571428573</c:v>
                </c:pt>
                <c:pt idx="419">
                  <c:v>17.714285714285715</c:v>
                </c:pt>
                <c:pt idx="420">
                  <c:v>16.714285714285715</c:v>
                </c:pt>
                <c:pt idx="421">
                  <c:v>16.714285714285715</c:v>
                </c:pt>
                <c:pt idx="422">
                  <c:v>16.142857142857142</c:v>
                </c:pt>
                <c:pt idx="423">
                  <c:v>16</c:v>
                </c:pt>
                <c:pt idx="424">
                  <c:v>14.857142857142858</c:v>
                </c:pt>
                <c:pt idx="425">
                  <c:v>14.428571428571429</c:v>
                </c:pt>
                <c:pt idx="426">
                  <c:v>13.857142857142858</c:v>
                </c:pt>
                <c:pt idx="427">
                  <c:v>16.571428571428573</c:v>
                </c:pt>
                <c:pt idx="428">
                  <c:v>16.714285714285715</c:v>
                </c:pt>
                <c:pt idx="429">
                  <c:v>16.857142857142858</c:v>
                </c:pt>
                <c:pt idx="430">
                  <c:v>16.428571428571427</c:v>
                </c:pt>
                <c:pt idx="431">
                  <c:v>17.571428571428573</c:v>
                </c:pt>
                <c:pt idx="432">
                  <c:v>16.857142857142858</c:v>
                </c:pt>
                <c:pt idx="433">
                  <c:v>17.857142857142858</c:v>
                </c:pt>
                <c:pt idx="434">
                  <c:v>15.714285714285714</c:v>
                </c:pt>
                <c:pt idx="435">
                  <c:v>15.714285714285714</c:v>
                </c:pt>
                <c:pt idx="436">
                  <c:v>16</c:v>
                </c:pt>
                <c:pt idx="437">
                  <c:v>16.285714285714285</c:v>
                </c:pt>
                <c:pt idx="438">
                  <c:v>16.428571428571427</c:v>
                </c:pt>
                <c:pt idx="439">
                  <c:v>17.142857142857142</c:v>
                </c:pt>
                <c:pt idx="440">
                  <c:v>18.142857142857142</c:v>
                </c:pt>
                <c:pt idx="441">
                  <c:v>18.857142857142858</c:v>
                </c:pt>
                <c:pt idx="442">
                  <c:v>18.571428571428573</c:v>
                </c:pt>
                <c:pt idx="443">
                  <c:v>17.857142857142858</c:v>
                </c:pt>
                <c:pt idx="444">
                  <c:v>18.714285714285715</c:v>
                </c:pt>
                <c:pt idx="445">
                  <c:v>19.571428571428573</c:v>
                </c:pt>
                <c:pt idx="446">
                  <c:v>20.142857142857142</c:v>
                </c:pt>
                <c:pt idx="447">
                  <c:v>19</c:v>
                </c:pt>
                <c:pt idx="448">
                  <c:v>19</c:v>
                </c:pt>
                <c:pt idx="449">
                  <c:v>19.285714285714285</c:v>
                </c:pt>
                <c:pt idx="450">
                  <c:v>20.571428571428573</c:v>
                </c:pt>
                <c:pt idx="451">
                  <c:v>19.714285714285715</c:v>
                </c:pt>
                <c:pt idx="452">
                  <c:v>18.571428571428573</c:v>
                </c:pt>
                <c:pt idx="453">
                  <c:v>19.285714285714285</c:v>
                </c:pt>
                <c:pt idx="454">
                  <c:v>19.571428571428573</c:v>
                </c:pt>
                <c:pt idx="455">
                  <c:v>19</c:v>
                </c:pt>
                <c:pt idx="456">
                  <c:v>19.857142857142858</c:v>
                </c:pt>
                <c:pt idx="457">
                  <c:v>19.714285714285715</c:v>
                </c:pt>
                <c:pt idx="458">
                  <c:v>19.857142857142858</c:v>
                </c:pt>
                <c:pt idx="459">
                  <c:v>20.571428571428573</c:v>
                </c:pt>
                <c:pt idx="460">
                  <c:v>20</c:v>
                </c:pt>
                <c:pt idx="461">
                  <c:v>19</c:v>
                </c:pt>
                <c:pt idx="462">
                  <c:v>20</c:v>
                </c:pt>
                <c:pt idx="463">
                  <c:v>20</c:v>
                </c:pt>
                <c:pt idx="464">
                  <c:v>19.142857142857142</c:v>
                </c:pt>
                <c:pt idx="465">
                  <c:v>19.714285714285715</c:v>
                </c:pt>
                <c:pt idx="466">
                  <c:v>20.142857142857142</c:v>
                </c:pt>
                <c:pt idx="467">
                  <c:v>20.285714285714285</c:v>
                </c:pt>
                <c:pt idx="468">
                  <c:v>21.714285714285715</c:v>
                </c:pt>
                <c:pt idx="469">
                  <c:v>22.285714285714285</c:v>
                </c:pt>
                <c:pt idx="470">
                  <c:v>22.428571428571427</c:v>
                </c:pt>
                <c:pt idx="471">
                  <c:v>23.428571428571427</c:v>
                </c:pt>
                <c:pt idx="472">
                  <c:v>24.285714285714285</c:v>
                </c:pt>
                <c:pt idx="473">
                  <c:v>24.142857142857142</c:v>
                </c:pt>
                <c:pt idx="474">
                  <c:v>24.285714285714285</c:v>
                </c:pt>
                <c:pt idx="475">
                  <c:v>25.428571428571427</c:v>
                </c:pt>
                <c:pt idx="476">
                  <c:v>25.285714285714285</c:v>
                </c:pt>
                <c:pt idx="477">
                  <c:v>24.142857142857142</c:v>
                </c:pt>
                <c:pt idx="478">
                  <c:v>23.857142857142858</c:v>
                </c:pt>
                <c:pt idx="479">
                  <c:v>22.428571428571427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7B-4C07-BBC9-DC6E98ADFB65}"/>
            </c:ext>
          </c:extLst>
        </c:ser>
        <c:ser>
          <c:idx val="10"/>
          <c:order val="10"/>
          <c:tx>
            <c:strRef>
              <c:f>Konya!$L$1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Konya!$A$2:$A$481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Konya!$L$2:$L$481</c:f>
              <c:numCache>
                <c:formatCode>General</c:formatCode>
                <c:ptCount val="480"/>
                <c:pt idx="6">
                  <c:v>17.666666666666668</c:v>
                </c:pt>
                <c:pt idx="7">
                  <c:v>17.714285714285715</c:v>
                </c:pt>
                <c:pt idx="8">
                  <c:v>17.142857142857142</c:v>
                </c:pt>
                <c:pt idx="9">
                  <c:v>17.904761904761905</c:v>
                </c:pt>
                <c:pt idx="10">
                  <c:v>17.857142857142858</c:v>
                </c:pt>
                <c:pt idx="11">
                  <c:v>17.190476190476193</c:v>
                </c:pt>
                <c:pt idx="12">
                  <c:v>17.523809523809526</c:v>
                </c:pt>
                <c:pt idx="13">
                  <c:v>16.904761904761905</c:v>
                </c:pt>
                <c:pt idx="14">
                  <c:v>17.619047619047617</c:v>
                </c:pt>
                <c:pt idx="15">
                  <c:v>17.19047619047619</c:v>
                </c:pt>
                <c:pt idx="16">
                  <c:v>16.333333333333332</c:v>
                </c:pt>
                <c:pt idx="17">
                  <c:v>17.380952380952383</c:v>
                </c:pt>
                <c:pt idx="18">
                  <c:v>17.333333333333332</c:v>
                </c:pt>
                <c:pt idx="19">
                  <c:v>16.190476190476193</c:v>
                </c:pt>
                <c:pt idx="20">
                  <c:v>16.619047619047617</c:v>
                </c:pt>
                <c:pt idx="21">
                  <c:v>16</c:v>
                </c:pt>
                <c:pt idx="22">
                  <c:v>15.952380952380953</c:v>
                </c:pt>
                <c:pt idx="23">
                  <c:v>16.000000000000004</c:v>
                </c:pt>
                <c:pt idx="24">
                  <c:v>15.238095238095241</c:v>
                </c:pt>
                <c:pt idx="25">
                  <c:v>15.619047619047619</c:v>
                </c:pt>
                <c:pt idx="26">
                  <c:v>16.714285714285712</c:v>
                </c:pt>
                <c:pt idx="27">
                  <c:v>16.904761904761905</c:v>
                </c:pt>
                <c:pt idx="28">
                  <c:v>17.333333333333332</c:v>
                </c:pt>
                <c:pt idx="29">
                  <c:v>18</c:v>
                </c:pt>
                <c:pt idx="30">
                  <c:v>18.238095238095237</c:v>
                </c:pt>
                <c:pt idx="31">
                  <c:v>18.619047619047617</c:v>
                </c:pt>
                <c:pt idx="32">
                  <c:v>18.476190476190474</c:v>
                </c:pt>
                <c:pt idx="33">
                  <c:v>17.999999999999996</c:v>
                </c:pt>
                <c:pt idx="34">
                  <c:v>17.809523809523807</c:v>
                </c:pt>
                <c:pt idx="35">
                  <c:v>17.619047619047617</c:v>
                </c:pt>
                <c:pt idx="36">
                  <c:v>16.904761904761905</c:v>
                </c:pt>
                <c:pt idx="37">
                  <c:v>16.952380952380953</c:v>
                </c:pt>
                <c:pt idx="38">
                  <c:v>16.285714285714285</c:v>
                </c:pt>
                <c:pt idx="39">
                  <c:v>16.238095238095237</c:v>
                </c:pt>
                <c:pt idx="40">
                  <c:v>15.857142857142858</c:v>
                </c:pt>
                <c:pt idx="41">
                  <c:v>16.095238095238095</c:v>
                </c:pt>
                <c:pt idx="42">
                  <c:v>16.142857142857142</c:v>
                </c:pt>
                <c:pt idx="43">
                  <c:v>16.142857142857142</c:v>
                </c:pt>
                <c:pt idx="44">
                  <c:v>16.238095238095237</c:v>
                </c:pt>
                <c:pt idx="45">
                  <c:v>16.666666666666668</c:v>
                </c:pt>
                <c:pt idx="46">
                  <c:v>16.714285714285715</c:v>
                </c:pt>
                <c:pt idx="47">
                  <c:v>16.476190476190478</c:v>
                </c:pt>
                <c:pt idx="48">
                  <c:v>16.428571428571431</c:v>
                </c:pt>
                <c:pt idx="49">
                  <c:v>16.142857142857142</c:v>
                </c:pt>
                <c:pt idx="50">
                  <c:v>16.714285714285715</c:v>
                </c:pt>
                <c:pt idx="51">
                  <c:v>16.285714285714285</c:v>
                </c:pt>
                <c:pt idx="52">
                  <c:v>15.857142857142858</c:v>
                </c:pt>
                <c:pt idx="53">
                  <c:v>15.142857142857142</c:v>
                </c:pt>
                <c:pt idx="54">
                  <c:v>15.619047619047619</c:v>
                </c:pt>
                <c:pt idx="55">
                  <c:v>15.285714285714283</c:v>
                </c:pt>
                <c:pt idx="56">
                  <c:v>15.142857142857141</c:v>
                </c:pt>
                <c:pt idx="57">
                  <c:v>14.952380952380953</c:v>
                </c:pt>
                <c:pt idx="58">
                  <c:v>15.095238095238097</c:v>
                </c:pt>
                <c:pt idx="59">
                  <c:v>15.571428571428571</c:v>
                </c:pt>
                <c:pt idx="60">
                  <c:v>16.380952380952383</c:v>
                </c:pt>
                <c:pt idx="61">
                  <c:v>16.238095238095237</c:v>
                </c:pt>
                <c:pt idx="62">
                  <c:v>16.190476190476193</c:v>
                </c:pt>
                <c:pt idx="63">
                  <c:v>16.238095238095237</c:v>
                </c:pt>
                <c:pt idx="64">
                  <c:v>15.333333333333334</c:v>
                </c:pt>
                <c:pt idx="65">
                  <c:v>15.523809523809524</c:v>
                </c:pt>
                <c:pt idx="66">
                  <c:v>15.476190476190478</c:v>
                </c:pt>
                <c:pt idx="67">
                  <c:v>15.000000000000002</c:v>
                </c:pt>
                <c:pt idx="68">
                  <c:v>14.523809523809527</c:v>
                </c:pt>
                <c:pt idx="69">
                  <c:v>14.952380952380954</c:v>
                </c:pt>
                <c:pt idx="70">
                  <c:v>15.571428571428571</c:v>
                </c:pt>
                <c:pt idx="71">
                  <c:v>16.238095238095237</c:v>
                </c:pt>
                <c:pt idx="72">
                  <c:v>16.333333333333332</c:v>
                </c:pt>
                <c:pt idx="73">
                  <c:v>15.333333333333332</c:v>
                </c:pt>
                <c:pt idx="74">
                  <c:v>15.571428571428569</c:v>
                </c:pt>
                <c:pt idx="75">
                  <c:v>16.619047619047617</c:v>
                </c:pt>
                <c:pt idx="76">
                  <c:v>15.523809523809522</c:v>
                </c:pt>
                <c:pt idx="77">
                  <c:v>15.476190476190473</c:v>
                </c:pt>
                <c:pt idx="78">
                  <c:v>14.999999999999998</c:v>
                </c:pt>
                <c:pt idx="79">
                  <c:v>14.190476190476192</c:v>
                </c:pt>
                <c:pt idx="80">
                  <c:v>15.238095238095239</c:v>
                </c:pt>
                <c:pt idx="81">
                  <c:v>15.000000000000002</c:v>
                </c:pt>
                <c:pt idx="82">
                  <c:v>14.666666666666668</c:v>
                </c:pt>
                <c:pt idx="83">
                  <c:v>15.523809523809524</c:v>
                </c:pt>
                <c:pt idx="84">
                  <c:v>15.142857142857142</c:v>
                </c:pt>
                <c:pt idx="85">
                  <c:v>15.714285714285714</c:v>
                </c:pt>
                <c:pt idx="86">
                  <c:v>16.047619047619047</c:v>
                </c:pt>
                <c:pt idx="87">
                  <c:v>15.476190476190478</c:v>
                </c:pt>
                <c:pt idx="88">
                  <c:v>15.523809523809522</c:v>
                </c:pt>
                <c:pt idx="89">
                  <c:v>15.380952380952381</c:v>
                </c:pt>
                <c:pt idx="90">
                  <c:v>15.142857142857142</c:v>
                </c:pt>
                <c:pt idx="91">
                  <c:v>15.285714285714288</c:v>
                </c:pt>
                <c:pt idx="92">
                  <c:v>15.142857142857142</c:v>
                </c:pt>
                <c:pt idx="93">
                  <c:v>15.571428571428571</c:v>
                </c:pt>
                <c:pt idx="94">
                  <c:v>15.571428571428571</c:v>
                </c:pt>
                <c:pt idx="95">
                  <c:v>15.666666666666668</c:v>
                </c:pt>
                <c:pt idx="96">
                  <c:v>15.333333333333332</c:v>
                </c:pt>
                <c:pt idx="97">
                  <c:v>14.904761904761903</c:v>
                </c:pt>
                <c:pt idx="98">
                  <c:v>15</c:v>
                </c:pt>
                <c:pt idx="99">
                  <c:v>15.142857142857142</c:v>
                </c:pt>
                <c:pt idx="100">
                  <c:v>15.095238095238097</c:v>
                </c:pt>
                <c:pt idx="101">
                  <c:v>14.61904761904762</c:v>
                </c:pt>
                <c:pt idx="102">
                  <c:v>14</c:v>
                </c:pt>
                <c:pt idx="103">
                  <c:v>14.333333333333334</c:v>
                </c:pt>
                <c:pt idx="104">
                  <c:v>14.571428571428571</c:v>
                </c:pt>
                <c:pt idx="105">
                  <c:v>13.666666666666668</c:v>
                </c:pt>
                <c:pt idx="106">
                  <c:v>13.238095238095239</c:v>
                </c:pt>
                <c:pt idx="107">
                  <c:v>12.952380952380953</c:v>
                </c:pt>
                <c:pt idx="108">
                  <c:v>13.142857142857144</c:v>
                </c:pt>
                <c:pt idx="109">
                  <c:v>13.571428571428571</c:v>
                </c:pt>
                <c:pt idx="110">
                  <c:v>13.047619047619047</c:v>
                </c:pt>
                <c:pt idx="111">
                  <c:v>12.857142857142858</c:v>
                </c:pt>
                <c:pt idx="112">
                  <c:v>13.380952380952381</c:v>
                </c:pt>
                <c:pt idx="113">
                  <c:v>13.285714285714286</c:v>
                </c:pt>
                <c:pt idx="114">
                  <c:v>13.142857142857142</c:v>
                </c:pt>
                <c:pt idx="115">
                  <c:v>13.285714285714286</c:v>
                </c:pt>
                <c:pt idx="116">
                  <c:v>12.761904761904763</c:v>
                </c:pt>
                <c:pt idx="117">
                  <c:v>13.19047619047619</c:v>
                </c:pt>
                <c:pt idx="118">
                  <c:v>14</c:v>
                </c:pt>
                <c:pt idx="119">
                  <c:v>14.19047619047619</c:v>
                </c:pt>
                <c:pt idx="120">
                  <c:v>14.333333333333332</c:v>
                </c:pt>
                <c:pt idx="121">
                  <c:v>13.999999999999998</c:v>
                </c:pt>
                <c:pt idx="122">
                  <c:v>14.142857142857141</c:v>
                </c:pt>
                <c:pt idx="123">
                  <c:v>14.61904761904762</c:v>
                </c:pt>
                <c:pt idx="124">
                  <c:v>14.571428571428573</c:v>
                </c:pt>
                <c:pt idx="125">
                  <c:v>14.428571428571431</c:v>
                </c:pt>
                <c:pt idx="126">
                  <c:v>14.523809523809527</c:v>
                </c:pt>
                <c:pt idx="127">
                  <c:v>15.142857142857144</c:v>
                </c:pt>
                <c:pt idx="128">
                  <c:v>15.285714285714286</c:v>
                </c:pt>
                <c:pt idx="129">
                  <c:v>15.095238095238093</c:v>
                </c:pt>
                <c:pt idx="130">
                  <c:v>15</c:v>
                </c:pt>
                <c:pt idx="131">
                  <c:v>14.857142857142858</c:v>
                </c:pt>
                <c:pt idx="132">
                  <c:v>14.095238095238097</c:v>
                </c:pt>
                <c:pt idx="133">
                  <c:v>14.333333333333332</c:v>
                </c:pt>
                <c:pt idx="134">
                  <c:v>13.476190476190476</c:v>
                </c:pt>
                <c:pt idx="135">
                  <c:v>13.142857142857142</c:v>
                </c:pt>
                <c:pt idx="136">
                  <c:v>13.380952380952381</c:v>
                </c:pt>
                <c:pt idx="137">
                  <c:v>12.904761904761903</c:v>
                </c:pt>
                <c:pt idx="138">
                  <c:v>12.523809523809522</c:v>
                </c:pt>
                <c:pt idx="139">
                  <c:v>12.714285714285717</c:v>
                </c:pt>
                <c:pt idx="140">
                  <c:v>12.476190476190478</c:v>
                </c:pt>
                <c:pt idx="141">
                  <c:v>13.047619047619049</c:v>
                </c:pt>
                <c:pt idx="142">
                  <c:v>13.666666666666668</c:v>
                </c:pt>
                <c:pt idx="143">
                  <c:v>13.476190476190476</c:v>
                </c:pt>
                <c:pt idx="144">
                  <c:v>14.142857142857142</c:v>
                </c:pt>
                <c:pt idx="145">
                  <c:v>14.476190476190478</c:v>
                </c:pt>
                <c:pt idx="146">
                  <c:v>14.714285714285714</c:v>
                </c:pt>
                <c:pt idx="147">
                  <c:v>14.523809523809522</c:v>
                </c:pt>
                <c:pt idx="148">
                  <c:v>14</c:v>
                </c:pt>
                <c:pt idx="149">
                  <c:v>14</c:v>
                </c:pt>
                <c:pt idx="150">
                  <c:v>14.095238095238097</c:v>
                </c:pt>
                <c:pt idx="151">
                  <c:v>14</c:v>
                </c:pt>
                <c:pt idx="152">
                  <c:v>14</c:v>
                </c:pt>
                <c:pt idx="153">
                  <c:v>13.952380952380953</c:v>
                </c:pt>
                <c:pt idx="154">
                  <c:v>13.476190476190476</c:v>
                </c:pt>
                <c:pt idx="155">
                  <c:v>13.523809523809524</c:v>
                </c:pt>
                <c:pt idx="156">
                  <c:v>13.476190476190476</c:v>
                </c:pt>
                <c:pt idx="157">
                  <c:v>13.095238095238097</c:v>
                </c:pt>
                <c:pt idx="158">
                  <c:v>12.571428571428571</c:v>
                </c:pt>
                <c:pt idx="159">
                  <c:v>12.904761904761907</c:v>
                </c:pt>
                <c:pt idx="160">
                  <c:v>13.476190476190478</c:v>
                </c:pt>
                <c:pt idx="161">
                  <c:v>13.666666666666668</c:v>
                </c:pt>
                <c:pt idx="162">
                  <c:v>14</c:v>
                </c:pt>
                <c:pt idx="163">
                  <c:v>13.952380952380953</c:v>
                </c:pt>
                <c:pt idx="164">
                  <c:v>13.952380952380953</c:v>
                </c:pt>
                <c:pt idx="165">
                  <c:v>14.238095238095237</c:v>
                </c:pt>
                <c:pt idx="166">
                  <c:v>13.809523809523808</c:v>
                </c:pt>
                <c:pt idx="167">
                  <c:v>13.047619047619049</c:v>
                </c:pt>
                <c:pt idx="168">
                  <c:v>13.285714285714286</c:v>
                </c:pt>
                <c:pt idx="169">
                  <c:v>12.857142857142858</c:v>
                </c:pt>
                <c:pt idx="170">
                  <c:v>12.619047619047619</c:v>
                </c:pt>
                <c:pt idx="171">
                  <c:v>13.095238095238093</c:v>
                </c:pt>
                <c:pt idx="172">
                  <c:v>13.666666666666666</c:v>
                </c:pt>
                <c:pt idx="173">
                  <c:v>13.523809523809522</c:v>
                </c:pt>
                <c:pt idx="174">
                  <c:v>13.095238095238097</c:v>
                </c:pt>
                <c:pt idx="175">
                  <c:v>13.238095238095239</c:v>
                </c:pt>
                <c:pt idx="176">
                  <c:v>12.857142857142858</c:v>
                </c:pt>
                <c:pt idx="177">
                  <c:v>13.619047619047619</c:v>
                </c:pt>
                <c:pt idx="178">
                  <c:v>13.666666666666668</c:v>
                </c:pt>
                <c:pt idx="179">
                  <c:v>13.285714285714286</c:v>
                </c:pt>
                <c:pt idx="180">
                  <c:v>13.61904761904762</c:v>
                </c:pt>
                <c:pt idx="181">
                  <c:v>14.571428571428569</c:v>
                </c:pt>
                <c:pt idx="182">
                  <c:v>14.476190476190473</c:v>
                </c:pt>
                <c:pt idx="183">
                  <c:v>15.047619047619047</c:v>
                </c:pt>
                <c:pt idx="184">
                  <c:v>15.047619047619046</c:v>
                </c:pt>
                <c:pt idx="185">
                  <c:v>15.523809523809524</c:v>
                </c:pt>
                <c:pt idx="186">
                  <c:v>15.380952380952381</c:v>
                </c:pt>
                <c:pt idx="187">
                  <c:v>15.142857142857142</c:v>
                </c:pt>
                <c:pt idx="188">
                  <c:v>15.476190476190478</c:v>
                </c:pt>
                <c:pt idx="189">
                  <c:v>15.238095238095239</c:v>
                </c:pt>
                <c:pt idx="190">
                  <c:v>15.333333333333334</c:v>
                </c:pt>
                <c:pt idx="191">
                  <c:v>15.571428571428573</c:v>
                </c:pt>
                <c:pt idx="192">
                  <c:v>15.238095238095239</c:v>
                </c:pt>
                <c:pt idx="193">
                  <c:v>15</c:v>
                </c:pt>
                <c:pt idx="194">
                  <c:v>15.714285714285714</c:v>
                </c:pt>
                <c:pt idx="195">
                  <c:v>14.952380952380951</c:v>
                </c:pt>
                <c:pt idx="196">
                  <c:v>14.904761904761902</c:v>
                </c:pt>
                <c:pt idx="197">
                  <c:v>14.476190476190476</c:v>
                </c:pt>
                <c:pt idx="198">
                  <c:v>13.904761904761907</c:v>
                </c:pt>
                <c:pt idx="199">
                  <c:v>14.190476190476192</c:v>
                </c:pt>
                <c:pt idx="200">
                  <c:v>14.761904761904761</c:v>
                </c:pt>
                <c:pt idx="201">
                  <c:v>14.476190476190476</c:v>
                </c:pt>
                <c:pt idx="202">
                  <c:v>14.619047619047619</c:v>
                </c:pt>
                <c:pt idx="203">
                  <c:v>14.38095238095238</c:v>
                </c:pt>
                <c:pt idx="204">
                  <c:v>14.857142857142858</c:v>
                </c:pt>
                <c:pt idx="205">
                  <c:v>14.952380952380954</c:v>
                </c:pt>
                <c:pt idx="206">
                  <c:v>14.571428571428573</c:v>
                </c:pt>
                <c:pt idx="207">
                  <c:v>14.047619047619047</c:v>
                </c:pt>
                <c:pt idx="208">
                  <c:v>14.238095238095237</c:v>
                </c:pt>
                <c:pt idx="209">
                  <c:v>15.047619047619047</c:v>
                </c:pt>
                <c:pt idx="210">
                  <c:v>15.428571428571429</c:v>
                </c:pt>
                <c:pt idx="211">
                  <c:v>15.666666666666668</c:v>
                </c:pt>
                <c:pt idx="212">
                  <c:v>15</c:v>
                </c:pt>
                <c:pt idx="213">
                  <c:v>15</c:v>
                </c:pt>
                <c:pt idx="214">
                  <c:v>15.190476190476192</c:v>
                </c:pt>
                <c:pt idx="215">
                  <c:v>14.714285714285714</c:v>
                </c:pt>
                <c:pt idx="216">
                  <c:v>13.285714285714286</c:v>
                </c:pt>
                <c:pt idx="217">
                  <c:v>13.285714285714286</c:v>
                </c:pt>
                <c:pt idx="218">
                  <c:v>12.809523809523808</c:v>
                </c:pt>
                <c:pt idx="219">
                  <c:v>13.238095238095237</c:v>
                </c:pt>
                <c:pt idx="220">
                  <c:v>13.190476190476192</c:v>
                </c:pt>
                <c:pt idx="221">
                  <c:v>12.857142857142858</c:v>
                </c:pt>
                <c:pt idx="222">
                  <c:v>12.952380952380953</c:v>
                </c:pt>
                <c:pt idx="223">
                  <c:v>13.190476190476192</c:v>
                </c:pt>
                <c:pt idx="224">
                  <c:v>13.380952380952383</c:v>
                </c:pt>
                <c:pt idx="225">
                  <c:v>13.380952380952381</c:v>
                </c:pt>
                <c:pt idx="226">
                  <c:v>13.666666666666666</c:v>
                </c:pt>
                <c:pt idx="227">
                  <c:v>14.047619047619047</c:v>
                </c:pt>
                <c:pt idx="228">
                  <c:v>13.999999999999998</c:v>
                </c:pt>
                <c:pt idx="229">
                  <c:v>14.19047619047619</c:v>
                </c:pt>
                <c:pt idx="230">
                  <c:v>14.38095238095238</c:v>
                </c:pt>
                <c:pt idx="231">
                  <c:v>14.333333333333332</c:v>
                </c:pt>
                <c:pt idx="232">
                  <c:v>14.095238095238093</c:v>
                </c:pt>
                <c:pt idx="233">
                  <c:v>13.285714285714286</c:v>
                </c:pt>
                <c:pt idx="234">
                  <c:v>12.428571428571429</c:v>
                </c:pt>
                <c:pt idx="235">
                  <c:v>12.619047619047619</c:v>
                </c:pt>
                <c:pt idx="236">
                  <c:v>12.428571428571429</c:v>
                </c:pt>
                <c:pt idx="237">
                  <c:v>12.571428571428571</c:v>
                </c:pt>
                <c:pt idx="238">
                  <c:v>12.380952380952381</c:v>
                </c:pt>
                <c:pt idx="239">
                  <c:v>12.80952380952381</c:v>
                </c:pt>
                <c:pt idx="240">
                  <c:v>13.476190476190478</c:v>
                </c:pt>
                <c:pt idx="241">
                  <c:v>13.428571428571429</c:v>
                </c:pt>
                <c:pt idx="242">
                  <c:v>13.666666666666666</c:v>
                </c:pt>
                <c:pt idx="243">
                  <c:v>13.666666666666666</c:v>
                </c:pt>
                <c:pt idx="244">
                  <c:v>13.809523809523808</c:v>
                </c:pt>
                <c:pt idx="245">
                  <c:v>14.095238095238093</c:v>
                </c:pt>
                <c:pt idx="246">
                  <c:v>14.571428571428571</c:v>
                </c:pt>
                <c:pt idx="247">
                  <c:v>14.761904761904761</c:v>
                </c:pt>
                <c:pt idx="248">
                  <c:v>15</c:v>
                </c:pt>
                <c:pt idx="249">
                  <c:v>15</c:v>
                </c:pt>
                <c:pt idx="250">
                  <c:v>14.619047619047619</c:v>
                </c:pt>
                <c:pt idx="251">
                  <c:v>14.428571428571429</c:v>
                </c:pt>
                <c:pt idx="252">
                  <c:v>14.142857142857142</c:v>
                </c:pt>
                <c:pt idx="253">
                  <c:v>13.666666666666668</c:v>
                </c:pt>
                <c:pt idx="254">
                  <c:v>13</c:v>
                </c:pt>
                <c:pt idx="255">
                  <c:v>13.476190476190478</c:v>
                </c:pt>
                <c:pt idx="256">
                  <c:v>13.857142857142858</c:v>
                </c:pt>
                <c:pt idx="257">
                  <c:v>14.380952380952381</c:v>
                </c:pt>
                <c:pt idx="258">
                  <c:v>14.571428571428571</c:v>
                </c:pt>
                <c:pt idx="259">
                  <c:v>14.714285714285714</c:v>
                </c:pt>
                <c:pt idx="260">
                  <c:v>14</c:v>
                </c:pt>
                <c:pt idx="261">
                  <c:v>14.428571428571431</c:v>
                </c:pt>
                <c:pt idx="262">
                  <c:v>13.952380952380954</c:v>
                </c:pt>
                <c:pt idx="263">
                  <c:v>13.904761904761903</c:v>
                </c:pt>
                <c:pt idx="264">
                  <c:v>13.238095238095237</c:v>
                </c:pt>
                <c:pt idx="265">
                  <c:v>12.571428571428569</c:v>
                </c:pt>
                <c:pt idx="266">
                  <c:v>12.19047619047619</c:v>
                </c:pt>
                <c:pt idx="267">
                  <c:v>11.904761904761903</c:v>
                </c:pt>
                <c:pt idx="268">
                  <c:v>11.80952380952381</c:v>
                </c:pt>
                <c:pt idx="269">
                  <c:v>11.714285714285714</c:v>
                </c:pt>
                <c:pt idx="270">
                  <c:v>10.999999999999998</c:v>
                </c:pt>
                <c:pt idx="271">
                  <c:v>11</c:v>
                </c:pt>
                <c:pt idx="272">
                  <c:v>11.761904761904763</c:v>
                </c:pt>
                <c:pt idx="273">
                  <c:v>12.000000000000002</c:v>
                </c:pt>
                <c:pt idx="274">
                  <c:v>12.80952380952381</c:v>
                </c:pt>
                <c:pt idx="275">
                  <c:v>13.142857142857142</c:v>
                </c:pt>
                <c:pt idx="276">
                  <c:v>13.285714285714286</c:v>
                </c:pt>
                <c:pt idx="277">
                  <c:v>13.857142857142858</c:v>
                </c:pt>
                <c:pt idx="278">
                  <c:v>14.999999999999998</c:v>
                </c:pt>
                <c:pt idx="279">
                  <c:v>14.333333333333332</c:v>
                </c:pt>
                <c:pt idx="280">
                  <c:v>14.428571428571429</c:v>
                </c:pt>
                <c:pt idx="281">
                  <c:v>14.571428571428571</c:v>
                </c:pt>
                <c:pt idx="282">
                  <c:v>14.333333333333334</c:v>
                </c:pt>
                <c:pt idx="283">
                  <c:v>14.428571428571429</c:v>
                </c:pt>
                <c:pt idx="284">
                  <c:v>13.904761904761907</c:v>
                </c:pt>
                <c:pt idx="285">
                  <c:v>13.095238095238097</c:v>
                </c:pt>
                <c:pt idx="286">
                  <c:v>13.380952380952381</c:v>
                </c:pt>
                <c:pt idx="287">
                  <c:v>13.476190476190476</c:v>
                </c:pt>
                <c:pt idx="288">
                  <c:v>13.238095238095237</c:v>
                </c:pt>
                <c:pt idx="289">
                  <c:v>12.714285714285714</c:v>
                </c:pt>
                <c:pt idx="290">
                  <c:v>12.428571428571429</c:v>
                </c:pt>
                <c:pt idx="291">
                  <c:v>13.238095238095237</c:v>
                </c:pt>
                <c:pt idx="292">
                  <c:v>13.333333333333332</c:v>
                </c:pt>
                <c:pt idx="293">
                  <c:v>13.428571428571429</c:v>
                </c:pt>
                <c:pt idx="294">
                  <c:v>13.523809523809522</c:v>
                </c:pt>
                <c:pt idx="295">
                  <c:v>13.666666666666668</c:v>
                </c:pt>
                <c:pt idx="296">
                  <c:v>14.190476190476192</c:v>
                </c:pt>
                <c:pt idx="297">
                  <c:v>14.380952380952381</c:v>
                </c:pt>
                <c:pt idx="298">
                  <c:v>14</c:v>
                </c:pt>
                <c:pt idx="299">
                  <c:v>13.857142857142858</c:v>
                </c:pt>
                <c:pt idx="300">
                  <c:v>13.476190476190476</c:v>
                </c:pt>
                <c:pt idx="301">
                  <c:v>13.428571428571429</c:v>
                </c:pt>
                <c:pt idx="302">
                  <c:v>13.238095238095237</c:v>
                </c:pt>
                <c:pt idx="303">
                  <c:v>13.380952380952381</c:v>
                </c:pt>
                <c:pt idx="304">
                  <c:v>13.61904761904762</c:v>
                </c:pt>
                <c:pt idx="305">
                  <c:v>13.190476190476192</c:v>
                </c:pt>
                <c:pt idx="306">
                  <c:v>13.142857142857142</c:v>
                </c:pt>
                <c:pt idx="307">
                  <c:v>13.380952380952381</c:v>
                </c:pt>
                <c:pt idx="308">
                  <c:v>13.428571428571429</c:v>
                </c:pt>
                <c:pt idx="309">
                  <c:v>14.238095238095239</c:v>
                </c:pt>
                <c:pt idx="310">
                  <c:v>14.380952380952381</c:v>
                </c:pt>
                <c:pt idx="311">
                  <c:v>14.047619047619047</c:v>
                </c:pt>
                <c:pt idx="312">
                  <c:v>14.761904761904761</c:v>
                </c:pt>
                <c:pt idx="313">
                  <c:v>15.333333333333332</c:v>
                </c:pt>
                <c:pt idx="314">
                  <c:v>15.190476190476192</c:v>
                </c:pt>
                <c:pt idx="315">
                  <c:v>14.857142857142859</c:v>
                </c:pt>
                <c:pt idx="316">
                  <c:v>14.952380952380954</c:v>
                </c:pt>
                <c:pt idx="317">
                  <c:v>15.047619047619047</c:v>
                </c:pt>
                <c:pt idx="318">
                  <c:v>15.238095238095239</c:v>
                </c:pt>
                <c:pt idx="319">
                  <c:v>14.428571428571429</c:v>
                </c:pt>
                <c:pt idx="320">
                  <c:v>13.80952380952381</c:v>
                </c:pt>
                <c:pt idx="321">
                  <c:v>14.380952380952383</c:v>
                </c:pt>
                <c:pt idx="322">
                  <c:v>14.428571428571429</c:v>
                </c:pt>
                <c:pt idx="323">
                  <c:v>14.095238095238093</c:v>
                </c:pt>
                <c:pt idx="324">
                  <c:v>13.666666666666666</c:v>
                </c:pt>
                <c:pt idx="325">
                  <c:v>13.714285714285712</c:v>
                </c:pt>
                <c:pt idx="326">
                  <c:v>13.952380952380951</c:v>
                </c:pt>
                <c:pt idx="327">
                  <c:v>14.571428571428573</c:v>
                </c:pt>
                <c:pt idx="328">
                  <c:v>13.714285714285714</c:v>
                </c:pt>
                <c:pt idx="329">
                  <c:v>13.571428571428571</c:v>
                </c:pt>
                <c:pt idx="330">
                  <c:v>13.333333333333334</c:v>
                </c:pt>
                <c:pt idx="331">
                  <c:v>13.761904761904761</c:v>
                </c:pt>
                <c:pt idx="332">
                  <c:v>13.857142857142858</c:v>
                </c:pt>
                <c:pt idx="333">
                  <c:v>14.428571428571429</c:v>
                </c:pt>
                <c:pt idx="334">
                  <c:v>14.571428571428571</c:v>
                </c:pt>
                <c:pt idx="335">
                  <c:v>14.761904761904761</c:v>
                </c:pt>
                <c:pt idx="336">
                  <c:v>15.571428571428571</c:v>
                </c:pt>
                <c:pt idx="337">
                  <c:v>15.571428571428573</c:v>
                </c:pt>
                <c:pt idx="338">
                  <c:v>14.904761904761907</c:v>
                </c:pt>
                <c:pt idx="339">
                  <c:v>14.523809523809527</c:v>
                </c:pt>
                <c:pt idx="340">
                  <c:v>14.285714285714286</c:v>
                </c:pt>
                <c:pt idx="341">
                  <c:v>13.714285714285714</c:v>
                </c:pt>
                <c:pt idx="342">
                  <c:v>14.523809523809524</c:v>
                </c:pt>
                <c:pt idx="343">
                  <c:v>14.571428571428571</c:v>
                </c:pt>
                <c:pt idx="344">
                  <c:v>14.952380952380951</c:v>
                </c:pt>
                <c:pt idx="345">
                  <c:v>16.047619047619047</c:v>
                </c:pt>
                <c:pt idx="346">
                  <c:v>16.428571428571427</c:v>
                </c:pt>
                <c:pt idx="347">
                  <c:v>16.761904761904763</c:v>
                </c:pt>
                <c:pt idx="348">
                  <c:v>16.428571428571427</c:v>
                </c:pt>
                <c:pt idx="349">
                  <c:v>16.476190476190474</c:v>
                </c:pt>
                <c:pt idx="350">
                  <c:v>16.523809523809522</c:v>
                </c:pt>
                <c:pt idx="351">
                  <c:v>16.38095238095238</c:v>
                </c:pt>
                <c:pt idx="352">
                  <c:v>16.285714285714285</c:v>
                </c:pt>
                <c:pt idx="353">
                  <c:v>15.761904761904761</c:v>
                </c:pt>
                <c:pt idx="354">
                  <c:v>15.857142857142858</c:v>
                </c:pt>
                <c:pt idx="355">
                  <c:v>16.333333333333332</c:v>
                </c:pt>
                <c:pt idx="356">
                  <c:v>16.428571428571427</c:v>
                </c:pt>
                <c:pt idx="357">
                  <c:v>15.761904761904763</c:v>
                </c:pt>
                <c:pt idx="358">
                  <c:v>15.952380952380954</c:v>
                </c:pt>
                <c:pt idx="359">
                  <c:v>15.285714285714288</c:v>
                </c:pt>
                <c:pt idx="360">
                  <c:v>16.380952380952383</c:v>
                </c:pt>
                <c:pt idx="361">
                  <c:v>16.285714285714285</c:v>
                </c:pt>
                <c:pt idx="362">
                  <c:v>16.619047619047617</c:v>
                </c:pt>
                <c:pt idx="363">
                  <c:v>16.809523809523807</c:v>
                </c:pt>
                <c:pt idx="364">
                  <c:v>17.571428571428573</c:v>
                </c:pt>
                <c:pt idx="365">
                  <c:v>16.714285714285715</c:v>
                </c:pt>
                <c:pt idx="366">
                  <c:v>17.619047619047617</c:v>
                </c:pt>
                <c:pt idx="367">
                  <c:v>17.142857142857142</c:v>
                </c:pt>
                <c:pt idx="368">
                  <c:v>16.999999999999996</c:v>
                </c:pt>
                <c:pt idx="369">
                  <c:v>17.19047619047619</c:v>
                </c:pt>
                <c:pt idx="370">
                  <c:v>17.238095238095237</c:v>
                </c:pt>
                <c:pt idx="371">
                  <c:v>16.571428571428573</c:v>
                </c:pt>
                <c:pt idx="372">
                  <c:v>17</c:v>
                </c:pt>
                <c:pt idx="373">
                  <c:v>16.857142857142854</c:v>
                </c:pt>
                <c:pt idx="374">
                  <c:v>18.047619047619047</c:v>
                </c:pt>
                <c:pt idx="375">
                  <c:v>18.476190476190478</c:v>
                </c:pt>
                <c:pt idx="376">
                  <c:v>18.619047619047617</c:v>
                </c:pt>
                <c:pt idx="377">
                  <c:v>18.761904761904763</c:v>
                </c:pt>
                <c:pt idx="378">
                  <c:v>19.047619047619047</c:v>
                </c:pt>
                <c:pt idx="379">
                  <c:v>19.952380952380953</c:v>
                </c:pt>
                <c:pt idx="380">
                  <c:v>19.285714285714285</c:v>
                </c:pt>
                <c:pt idx="381">
                  <c:v>18.142857142857142</c:v>
                </c:pt>
                <c:pt idx="382">
                  <c:v>18.095238095238095</c:v>
                </c:pt>
                <c:pt idx="383">
                  <c:v>17.952380952380953</c:v>
                </c:pt>
                <c:pt idx="384">
                  <c:v>16.952380952380953</c:v>
                </c:pt>
                <c:pt idx="385">
                  <c:v>17.238095238095237</c:v>
                </c:pt>
                <c:pt idx="386">
                  <c:v>16.619047619047617</c:v>
                </c:pt>
                <c:pt idx="387">
                  <c:v>15.952380952380951</c:v>
                </c:pt>
                <c:pt idx="388">
                  <c:v>15.761904761904763</c:v>
                </c:pt>
                <c:pt idx="389">
                  <c:v>14.952380952380951</c:v>
                </c:pt>
                <c:pt idx="390">
                  <c:v>14.904761904761902</c:v>
                </c:pt>
                <c:pt idx="391">
                  <c:v>15.285714285714286</c:v>
                </c:pt>
                <c:pt idx="392">
                  <c:v>15.428571428571429</c:v>
                </c:pt>
                <c:pt idx="393">
                  <c:v>15.714285714285714</c:v>
                </c:pt>
                <c:pt idx="394">
                  <c:v>16.380952380952383</c:v>
                </c:pt>
                <c:pt idx="395">
                  <c:v>16.714285714285715</c:v>
                </c:pt>
                <c:pt idx="396">
                  <c:v>17.190476190476193</c:v>
                </c:pt>
                <c:pt idx="397">
                  <c:v>16.904761904761905</c:v>
                </c:pt>
                <c:pt idx="398">
                  <c:v>17.142857142857142</c:v>
                </c:pt>
                <c:pt idx="399">
                  <c:v>16.904761904761905</c:v>
                </c:pt>
                <c:pt idx="400">
                  <c:v>15.80952380952381</c:v>
                </c:pt>
                <c:pt idx="401">
                  <c:v>15.809523809523812</c:v>
                </c:pt>
                <c:pt idx="402">
                  <c:v>15.428571428571431</c:v>
                </c:pt>
                <c:pt idx="403">
                  <c:v>15.000000000000002</c:v>
                </c:pt>
                <c:pt idx="404">
                  <c:v>15.571428571428571</c:v>
                </c:pt>
                <c:pt idx="405">
                  <c:v>14.857142857142858</c:v>
                </c:pt>
                <c:pt idx="406">
                  <c:v>14.095238095238093</c:v>
                </c:pt>
                <c:pt idx="407">
                  <c:v>14.142857142857141</c:v>
                </c:pt>
                <c:pt idx="408">
                  <c:v>14.19047619047619</c:v>
                </c:pt>
                <c:pt idx="409">
                  <c:v>14.19047619047619</c:v>
                </c:pt>
                <c:pt idx="410">
                  <c:v>14.238095238095239</c:v>
                </c:pt>
                <c:pt idx="411">
                  <c:v>13.904761904761907</c:v>
                </c:pt>
                <c:pt idx="412">
                  <c:v>14.047619047619049</c:v>
                </c:pt>
                <c:pt idx="413">
                  <c:v>15.095238095238098</c:v>
                </c:pt>
                <c:pt idx="414">
                  <c:v>16.047619047619047</c:v>
                </c:pt>
                <c:pt idx="415">
                  <c:v>16.142857142857142</c:v>
                </c:pt>
                <c:pt idx="416">
                  <c:v>16.523809523809526</c:v>
                </c:pt>
                <c:pt idx="417">
                  <c:v>16.190476190476193</c:v>
                </c:pt>
                <c:pt idx="418">
                  <c:v>15.333333333333334</c:v>
                </c:pt>
                <c:pt idx="419">
                  <c:v>15.428571428571431</c:v>
                </c:pt>
                <c:pt idx="420">
                  <c:v>14.523809523809522</c:v>
                </c:pt>
                <c:pt idx="421">
                  <c:v>13.952380952380951</c:v>
                </c:pt>
                <c:pt idx="422">
                  <c:v>14.142857142857142</c:v>
                </c:pt>
                <c:pt idx="423">
                  <c:v>13.761904761904763</c:v>
                </c:pt>
                <c:pt idx="424">
                  <c:v>14.476190476190478</c:v>
                </c:pt>
                <c:pt idx="425">
                  <c:v>15.380952380952381</c:v>
                </c:pt>
                <c:pt idx="426">
                  <c:v>15.333333333333332</c:v>
                </c:pt>
                <c:pt idx="427">
                  <c:v>15.428571428571429</c:v>
                </c:pt>
                <c:pt idx="428">
                  <c:v>15.285714285714286</c:v>
                </c:pt>
                <c:pt idx="429">
                  <c:v>14.285714285714286</c:v>
                </c:pt>
                <c:pt idx="430">
                  <c:v>14.619047619047619</c:v>
                </c:pt>
                <c:pt idx="431">
                  <c:v>14.333333333333332</c:v>
                </c:pt>
                <c:pt idx="432">
                  <c:v>14.047619047619047</c:v>
                </c:pt>
                <c:pt idx="433">
                  <c:v>13.428571428571429</c:v>
                </c:pt>
                <c:pt idx="434">
                  <c:v>13.904761904761903</c:v>
                </c:pt>
                <c:pt idx="435">
                  <c:v>14.476190476190476</c:v>
                </c:pt>
                <c:pt idx="436">
                  <c:v>15</c:v>
                </c:pt>
                <c:pt idx="437">
                  <c:v>14.952380952380953</c:v>
                </c:pt>
                <c:pt idx="438">
                  <c:v>14.619047619047619</c:v>
                </c:pt>
                <c:pt idx="439">
                  <c:v>15.095238095238093</c:v>
                </c:pt>
                <c:pt idx="440">
                  <c:v>15.666666666666668</c:v>
                </c:pt>
                <c:pt idx="441">
                  <c:v>15.047619047619049</c:v>
                </c:pt>
                <c:pt idx="442">
                  <c:v>14.714285714285717</c:v>
                </c:pt>
                <c:pt idx="443">
                  <c:v>14.857142857142858</c:v>
                </c:pt>
                <c:pt idx="444">
                  <c:v>14.619047619047619</c:v>
                </c:pt>
                <c:pt idx="445">
                  <c:v>15.476190476190476</c:v>
                </c:pt>
                <c:pt idx="446">
                  <c:v>14.761904761904761</c:v>
                </c:pt>
                <c:pt idx="447">
                  <c:v>15.285714285714286</c:v>
                </c:pt>
                <c:pt idx="448">
                  <c:v>15.761904761904761</c:v>
                </c:pt>
                <c:pt idx="449">
                  <c:v>15.952380952380951</c:v>
                </c:pt>
                <c:pt idx="450">
                  <c:v>16.333333333333332</c:v>
                </c:pt>
                <c:pt idx="451">
                  <c:v>16.666666666666664</c:v>
                </c:pt>
                <c:pt idx="452">
                  <c:v>16</c:v>
                </c:pt>
                <c:pt idx="453">
                  <c:v>16.523809523809526</c:v>
                </c:pt>
                <c:pt idx="454">
                  <c:v>16.428571428571427</c:v>
                </c:pt>
                <c:pt idx="455">
                  <c:v>16.333333333333336</c:v>
                </c:pt>
                <c:pt idx="456">
                  <c:v>16.285714285714288</c:v>
                </c:pt>
                <c:pt idx="457">
                  <c:v>15.761904761904765</c:v>
                </c:pt>
                <c:pt idx="458">
                  <c:v>15.61904761904762</c:v>
                </c:pt>
                <c:pt idx="459">
                  <c:v>15.428571428571429</c:v>
                </c:pt>
                <c:pt idx="460">
                  <c:v>15.238095238095237</c:v>
                </c:pt>
                <c:pt idx="461">
                  <c:v>15.047619047619047</c:v>
                </c:pt>
                <c:pt idx="462">
                  <c:v>14.285714285714286</c:v>
                </c:pt>
                <c:pt idx="463">
                  <c:v>14.238095238095237</c:v>
                </c:pt>
                <c:pt idx="464">
                  <c:v>14.571428571428571</c:v>
                </c:pt>
                <c:pt idx="465">
                  <c:v>14.333333333333334</c:v>
                </c:pt>
                <c:pt idx="466">
                  <c:v>14.238095238095239</c:v>
                </c:pt>
                <c:pt idx="467">
                  <c:v>14.238095238095239</c:v>
                </c:pt>
                <c:pt idx="468">
                  <c:v>13.904761904761907</c:v>
                </c:pt>
                <c:pt idx="469">
                  <c:v>14.714285714285714</c:v>
                </c:pt>
                <c:pt idx="470">
                  <c:v>14.666666666666666</c:v>
                </c:pt>
                <c:pt idx="471">
                  <c:v>14.523809523809522</c:v>
                </c:pt>
                <c:pt idx="472">
                  <c:v>14.714285714285712</c:v>
                </c:pt>
                <c:pt idx="473">
                  <c:v>14.619047619047619</c:v>
                </c:pt>
                <c:pt idx="474">
                  <c:v>14.952380952380951</c:v>
                </c:pt>
                <c:pt idx="475">
                  <c:v>15.571428571428571</c:v>
                </c:pt>
                <c:pt idx="476">
                  <c:v>15.238095238095239</c:v>
                </c:pt>
                <c:pt idx="477">
                  <c:v>15</c:v>
                </c:pt>
                <c:pt idx="478">
                  <c:v>14.761904761904761</c:v>
                </c:pt>
                <c:pt idx="479">
                  <c:v>14.904761904761902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7B-4C07-BBC9-DC6E98ADF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223504"/>
        <c:axId val="951012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Konya!$B$1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Konya!$A$2:$A$481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Konya!$B$2:$B$481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14</c:v>
                      </c:pt>
                      <c:pt idx="1">
                        <c:v>13</c:v>
                      </c:pt>
                      <c:pt idx="2">
                        <c:v>17</c:v>
                      </c:pt>
                      <c:pt idx="3">
                        <c:v>19</c:v>
                      </c:pt>
                      <c:pt idx="4">
                        <c:v>12</c:v>
                      </c:pt>
                      <c:pt idx="5">
                        <c:v>20</c:v>
                      </c:pt>
                      <c:pt idx="6">
                        <c:v>17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27</c:v>
                      </c:pt>
                      <c:pt idx="10">
                        <c:v>21</c:v>
                      </c:pt>
                      <c:pt idx="11">
                        <c:v>26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17</c:v>
                      </c:pt>
                      <c:pt idx="15">
                        <c:v>12</c:v>
                      </c:pt>
                      <c:pt idx="16">
                        <c:v>15</c:v>
                      </c:pt>
                      <c:pt idx="17">
                        <c:v>15</c:v>
                      </c:pt>
                      <c:pt idx="18">
                        <c:v>17</c:v>
                      </c:pt>
                      <c:pt idx="19">
                        <c:v>18</c:v>
                      </c:pt>
                      <c:pt idx="20">
                        <c:v>24</c:v>
                      </c:pt>
                      <c:pt idx="21">
                        <c:v>19</c:v>
                      </c:pt>
                      <c:pt idx="22">
                        <c:v>6</c:v>
                      </c:pt>
                      <c:pt idx="23">
                        <c:v>14</c:v>
                      </c:pt>
                      <c:pt idx="24">
                        <c:v>15</c:v>
                      </c:pt>
                      <c:pt idx="25">
                        <c:v>12</c:v>
                      </c:pt>
                      <c:pt idx="26">
                        <c:v>12</c:v>
                      </c:pt>
                      <c:pt idx="27">
                        <c:v>22</c:v>
                      </c:pt>
                      <c:pt idx="28">
                        <c:v>15</c:v>
                      </c:pt>
                      <c:pt idx="29">
                        <c:v>10</c:v>
                      </c:pt>
                      <c:pt idx="30">
                        <c:v>19</c:v>
                      </c:pt>
                      <c:pt idx="31">
                        <c:v>10</c:v>
                      </c:pt>
                      <c:pt idx="32">
                        <c:v>13</c:v>
                      </c:pt>
                      <c:pt idx="33">
                        <c:v>20</c:v>
                      </c:pt>
                      <c:pt idx="34">
                        <c:v>19</c:v>
                      </c:pt>
                      <c:pt idx="35">
                        <c:v>8</c:v>
                      </c:pt>
                      <c:pt idx="36">
                        <c:v>8</c:v>
                      </c:pt>
                      <c:pt idx="37">
                        <c:v>13</c:v>
                      </c:pt>
                      <c:pt idx="38">
                        <c:v>15</c:v>
                      </c:pt>
                      <c:pt idx="39">
                        <c:v>15</c:v>
                      </c:pt>
                      <c:pt idx="40">
                        <c:v>17</c:v>
                      </c:pt>
                      <c:pt idx="41">
                        <c:v>13</c:v>
                      </c:pt>
                      <c:pt idx="42">
                        <c:v>9</c:v>
                      </c:pt>
                      <c:pt idx="43">
                        <c:v>23</c:v>
                      </c:pt>
                      <c:pt idx="44">
                        <c:v>11</c:v>
                      </c:pt>
                      <c:pt idx="45">
                        <c:v>14</c:v>
                      </c:pt>
                      <c:pt idx="46">
                        <c:v>14</c:v>
                      </c:pt>
                      <c:pt idx="47">
                        <c:v>12</c:v>
                      </c:pt>
                      <c:pt idx="48">
                        <c:v>23</c:v>
                      </c:pt>
                      <c:pt idx="49">
                        <c:v>26</c:v>
                      </c:pt>
                      <c:pt idx="50">
                        <c:v>10</c:v>
                      </c:pt>
                      <c:pt idx="51">
                        <c:v>17</c:v>
                      </c:pt>
                      <c:pt idx="52">
                        <c:v>11</c:v>
                      </c:pt>
                      <c:pt idx="53">
                        <c:v>13</c:v>
                      </c:pt>
                      <c:pt idx="54">
                        <c:v>16</c:v>
                      </c:pt>
                      <c:pt idx="55">
                        <c:v>10</c:v>
                      </c:pt>
                      <c:pt idx="56">
                        <c:v>13</c:v>
                      </c:pt>
                      <c:pt idx="57">
                        <c:v>21</c:v>
                      </c:pt>
                      <c:pt idx="58">
                        <c:v>16</c:v>
                      </c:pt>
                      <c:pt idx="59">
                        <c:v>22</c:v>
                      </c:pt>
                      <c:pt idx="60">
                        <c:v>16</c:v>
                      </c:pt>
                      <c:pt idx="61">
                        <c:v>16</c:v>
                      </c:pt>
                      <c:pt idx="62">
                        <c:v>14</c:v>
                      </c:pt>
                      <c:pt idx="63">
                        <c:v>14</c:v>
                      </c:pt>
                      <c:pt idx="64">
                        <c:v>13</c:v>
                      </c:pt>
                      <c:pt idx="65">
                        <c:v>18</c:v>
                      </c:pt>
                      <c:pt idx="66">
                        <c:v>11</c:v>
                      </c:pt>
                      <c:pt idx="67">
                        <c:v>17</c:v>
                      </c:pt>
                      <c:pt idx="68">
                        <c:v>10</c:v>
                      </c:pt>
                      <c:pt idx="69">
                        <c:v>15</c:v>
                      </c:pt>
                      <c:pt idx="70">
                        <c:v>11</c:v>
                      </c:pt>
                      <c:pt idx="71">
                        <c:v>13</c:v>
                      </c:pt>
                      <c:pt idx="72">
                        <c:v>11</c:v>
                      </c:pt>
                      <c:pt idx="73">
                        <c:v>15</c:v>
                      </c:pt>
                      <c:pt idx="74">
                        <c:v>18</c:v>
                      </c:pt>
                      <c:pt idx="75">
                        <c:v>8</c:v>
                      </c:pt>
                      <c:pt idx="76">
                        <c:v>18</c:v>
                      </c:pt>
                      <c:pt idx="77">
                        <c:v>10</c:v>
                      </c:pt>
                      <c:pt idx="78">
                        <c:v>20</c:v>
                      </c:pt>
                      <c:pt idx="79">
                        <c:v>22</c:v>
                      </c:pt>
                      <c:pt idx="80">
                        <c:v>15</c:v>
                      </c:pt>
                      <c:pt idx="81">
                        <c:v>10</c:v>
                      </c:pt>
                      <c:pt idx="82">
                        <c:v>17</c:v>
                      </c:pt>
                      <c:pt idx="83">
                        <c:v>16</c:v>
                      </c:pt>
                      <c:pt idx="84">
                        <c:v>17</c:v>
                      </c:pt>
                      <c:pt idx="85">
                        <c:v>18</c:v>
                      </c:pt>
                      <c:pt idx="86">
                        <c:v>20</c:v>
                      </c:pt>
                      <c:pt idx="87">
                        <c:v>11</c:v>
                      </c:pt>
                      <c:pt idx="88">
                        <c:v>23</c:v>
                      </c:pt>
                      <c:pt idx="89">
                        <c:v>18</c:v>
                      </c:pt>
                      <c:pt idx="90">
                        <c:v>17</c:v>
                      </c:pt>
                      <c:pt idx="91">
                        <c:v>17</c:v>
                      </c:pt>
                      <c:pt idx="92">
                        <c:v>17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19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10</c:v>
                      </c:pt>
                      <c:pt idx="99">
                        <c:v>18</c:v>
                      </c:pt>
                      <c:pt idx="100">
                        <c:v>11</c:v>
                      </c:pt>
                      <c:pt idx="101">
                        <c:v>11</c:v>
                      </c:pt>
                      <c:pt idx="102">
                        <c:v>23</c:v>
                      </c:pt>
                      <c:pt idx="103">
                        <c:v>6</c:v>
                      </c:pt>
                      <c:pt idx="104">
                        <c:v>15</c:v>
                      </c:pt>
                      <c:pt idx="105">
                        <c:v>24</c:v>
                      </c:pt>
                      <c:pt idx="106">
                        <c:v>25</c:v>
                      </c:pt>
                      <c:pt idx="107">
                        <c:v>14</c:v>
                      </c:pt>
                      <c:pt idx="108">
                        <c:v>13</c:v>
                      </c:pt>
                      <c:pt idx="109">
                        <c:v>20</c:v>
                      </c:pt>
                      <c:pt idx="110">
                        <c:v>20</c:v>
                      </c:pt>
                      <c:pt idx="111">
                        <c:v>18</c:v>
                      </c:pt>
                      <c:pt idx="112">
                        <c:v>17</c:v>
                      </c:pt>
                      <c:pt idx="113">
                        <c:v>17</c:v>
                      </c:pt>
                      <c:pt idx="114">
                        <c:v>17</c:v>
                      </c:pt>
                      <c:pt idx="115">
                        <c:v>17</c:v>
                      </c:pt>
                      <c:pt idx="116">
                        <c:v>17</c:v>
                      </c:pt>
                      <c:pt idx="117">
                        <c:v>15</c:v>
                      </c:pt>
                      <c:pt idx="118">
                        <c:v>11</c:v>
                      </c:pt>
                      <c:pt idx="119">
                        <c:v>18</c:v>
                      </c:pt>
                      <c:pt idx="120">
                        <c:v>16</c:v>
                      </c:pt>
                      <c:pt idx="121">
                        <c:v>18</c:v>
                      </c:pt>
                      <c:pt idx="122">
                        <c:v>14</c:v>
                      </c:pt>
                      <c:pt idx="123">
                        <c:v>18</c:v>
                      </c:pt>
                      <c:pt idx="124">
                        <c:v>17</c:v>
                      </c:pt>
                      <c:pt idx="125">
                        <c:v>21</c:v>
                      </c:pt>
                      <c:pt idx="126">
                        <c:v>14</c:v>
                      </c:pt>
                      <c:pt idx="127">
                        <c:v>16</c:v>
                      </c:pt>
                      <c:pt idx="128">
                        <c:v>17</c:v>
                      </c:pt>
                      <c:pt idx="129">
                        <c:v>12</c:v>
                      </c:pt>
                      <c:pt idx="130">
                        <c:v>16</c:v>
                      </c:pt>
                      <c:pt idx="131">
                        <c:v>10</c:v>
                      </c:pt>
                      <c:pt idx="132">
                        <c:v>14</c:v>
                      </c:pt>
                      <c:pt idx="133">
                        <c:v>14</c:v>
                      </c:pt>
                      <c:pt idx="134">
                        <c:v>11</c:v>
                      </c:pt>
                      <c:pt idx="135">
                        <c:v>13</c:v>
                      </c:pt>
                      <c:pt idx="136">
                        <c:v>23</c:v>
                      </c:pt>
                      <c:pt idx="137">
                        <c:v>16</c:v>
                      </c:pt>
                      <c:pt idx="138">
                        <c:v>11</c:v>
                      </c:pt>
                      <c:pt idx="139">
                        <c:v>22</c:v>
                      </c:pt>
                      <c:pt idx="140">
                        <c:v>27</c:v>
                      </c:pt>
                      <c:pt idx="141">
                        <c:v>18</c:v>
                      </c:pt>
                      <c:pt idx="142">
                        <c:v>20</c:v>
                      </c:pt>
                      <c:pt idx="143">
                        <c:v>12</c:v>
                      </c:pt>
                      <c:pt idx="144">
                        <c:v>15</c:v>
                      </c:pt>
                      <c:pt idx="145">
                        <c:v>21</c:v>
                      </c:pt>
                      <c:pt idx="146">
                        <c:v>17</c:v>
                      </c:pt>
                      <c:pt idx="147">
                        <c:v>9</c:v>
                      </c:pt>
                      <c:pt idx="148">
                        <c:v>21</c:v>
                      </c:pt>
                      <c:pt idx="149">
                        <c:v>16</c:v>
                      </c:pt>
                      <c:pt idx="150">
                        <c:v>15</c:v>
                      </c:pt>
                      <c:pt idx="151">
                        <c:v>12</c:v>
                      </c:pt>
                      <c:pt idx="152">
                        <c:v>20</c:v>
                      </c:pt>
                      <c:pt idx="153">
                        <c:v>16</c:v>
                      </c:pt>
                      <c:pt idx="154">
                        <c:v>11</c:v>
                      </c:pt>
                      <c:pt idx="155">
                        <c:v>13</c:v>
                      </c:pt>
                      <c:pt idx="156">
                        <c:v>18</c:v>
                      </c:pt>
                      <c:pt idx="157">
                        <c:v>13</c:v>
                      </c:pt>
                      <c:pt idx="158">
                        <c:v>17</c:v>
                      </c:pt>
                      <c:pt idx="159">
                        <c:v>21</c:v>
                      </c:pt>
                      <c:pt idx="160">
                        <c:v>18</c:v>
                      </c:pt>
                      <c:pt idx="161">
                        <c:v>13</c:v>
                      </c:pt>
                      <c:pt idx="162">
                        <c:v>11</c:v>
                      </c:pt>
                      <c:pt idx="163">
                        <c:v>11</c:v>
                      </c:pt>
                      <c:pt idx="164">
                        <c:v>19</c:v>
                      </c:pt>
                      <c:pt idx="165">
                        <c:v>13</c:v>
                      </c:pt>
                      <c:pt idx="166">
                        <c:v>12</c:v>
                      </c:pt>
                      <c:pt idx="167">
                        <c:v>23</c:v>
                      </c:pt>
                      <c:pt idx="168">
                        <c:v>16</c:v>
                      </c:pt>
                      <c:pt idx="169">
                        <c:v>9</c:v>
                      </c:pt>
                      <c:pt idx="170">
                        <c:v>12</c:v>
                      </c:pt>
                      <c:pt idx="171">
                        <c:v>17</c:v>
                      </c:pt>
                      <c:pt idx="172">
                        <c:v>12</c:v>
                      </c:pt>
                      <c:pt idx="173">
                        <c:v>15</c:v>
                      </c:pt>
                      <c:pt idx="174">
                        <c:v>9</c:v>
                      </c:pt>
                      <c:pt idx="175">
                        <c:v>10</c:v>
                      </c:pt>
                      <c:pt idx="176">
                        <c:v>19</c:v>
                      </c:pt>
                      <c:pt idx="177">
                        <c:v>14</c:v>
                      </c:pt>
                      <c:pt idx="178">
                        <c:v>12</c:v>
                      </c:pt>
                      <c:pt idx="179">
                        <c:v>13</c:v>
                      </c:pt>
                      <c:pt idx="180">
                        <c:v>15</c:v>
                      </c:pt>
                      <c:pt idx="181">
                        <c:v>18</c:v>
                      </c:pt>
                      <c:pt idx="182">
                        <c:v>19</c:v>
                      </c:pt>
                      <c:pt idx="183">
                        <c:v>17</c:v>
                      </c:pt>
                      <c:pt idx="184">
                        <c:v>20</c:v>
                      </c:pt>
                      <c:pt idx="185">
                        <c:v>13</c:v>
                      </c:pt>
                      <c:pt idx="186">
                        <c:v>23</c:v>
                      </c:pt>
                      <c:pt idx="187">
                        <c:v>23</c:v>
                      </c:pt>
                      <c:pt idx="188">
                        <c:v>27</c:v>
                      </c:pt>
                      <c:pt idx="189">
                        <c:v>28</c:v>
                      </c:pt>
                      <c:pt idx="190">
                        <c:v>24</c:v>
                      </c:pt>
                      <c:pt idx="191">
                        <c:v>17</c:v>
                      </c:pt>
                      <c:pt idx="192">
                        <c:v>10</c:v>
                      </c:pt>
                      <c:pt idx="193">
                        <c:v>28</c:v>
                      </c:pt>
                      <c:pt idx="194">
                        <c:v>16</c:v>
                      </c:pt>
                      <c:pt idx="195">
                        <c:v>12</c:v>
                      </c:pt>
                      <c:pt idx="196">
                        <c:v>27</c:v>
                      </c:pt>
                      <c:pt idx="197">
                        <c:v>19</c:v>
                      </c:pt>
                      <c:pt idx="198">
                        <c:v>21</c:v>
                      </c:pt>
                      <c:pt idx="199">
                        <c:v>24</c:v>
                      </c:pt>
                      <c:pt idx="200">
                        <c:v>28</c:v>
                      </c:pt>
                      <c:pt idx="201">
                        <c:v>19</c:v>
                      </c:pt>
                      <c:pt idx="202">
                        <c:v>25</c:v>
                      </c:pt>
                      <c:pt idx="203">
                        <c:v>22</c:v>
                      </c:pt>
                      <c:pt idx="204">
                        <c:v>21</c:v>
                      </c:pt>
                      <c:pt idx="205">
                        <c:v>31</c:v>
                      </c:pt>
                      <c:pt idx="206">
                        <c:v>37</c:v>
                      </c:pt>
                      <c:pt idx="207">
                        <c:v>35</c:v>
                      </c:pt>
                      <c:pt idx="208">
                        <c:v>27</c:v>
                      </c:pt>
                      <c:pt idx="209">
                        <c:v>28</c:v>
                      </c:pt>
                      <c:pt idx="210">
                        <c:v>29</c:v>
                      </c:pt>
                      <c:pt idx="211">
                        <c:v>29</c:v>
                      </c:pt>
                      <c:pt idx="212">
                        <c:v>22</c:v>
                      </c:pt>
                      <c:pt idx="213">
                        <c:v>36</c:v>
                      </c:pt>
                      <c:pt idx="214">
                        <c:v>18</c:v>
                      </c:pt>
                      <c:pt idx="215">
                        <c:v>28</c:v>
                      </c:pt>
                      <c:pt idx="216">
                        <c:v>32</c:v>
                      </c:pt>
                      <c:pt idx="217">
                        <c:v>32</c:v>
                      </c:pt>
                      <c:pt idx="218">
                        <c:v>24</c:v>
                      </c:pt>
                      <c:pt idx="219">
                        <c:v>26</c:v>
                      </c:pt>
                      <c:pt idx="220">
                        <c:v>31</c:v>
                      </c:pt>
                      <c:pt idx="221">
                        <c:v>28</c:v>
                      </c:pt>
                      <c:pt idx="222">
                        <c:v>32</c:v>
                      </c:pt>
                      <c:pt idx="223">
                        <c:v>21</c:v>
                      </c:pt>
                      <c:pt idx="224">
                        <c:v>33</c:v>
                      </c:pt>
                      <c:pt idx="225">
                        <c:v>30</c:v>
                      </c:pt>
                      <c:pt idx="226">
                        <c:v>27</c:v>
                      </c:pt>
                      <c:pt idx="227">
                        <c:v>41</c:v>
                      </c:pt>
                      <c:pt idx="228">
                        <c:v>20</c:v>
                      </c:pt>
                      <c:pt idx="229">
                        <c:v>20</c:v>
                      </c:pt>
                      <c:pt idx="230">
                        <c:v>38</c:v>
                      </c:pt>
                      <c:pt idx="231">
                        <c:v>25</c:v>
                      </c:pt>
                      <c:pt idx="232">
                        <c:v>28</c:v>
                      </c:pt>
                      <c:pt idx="233">
                        <c:v>35</c:v>
                      </c:pt>
                      <c:pt idx="234">
                        <c:v>30</c:v>
                      </c:pt>
                      <c:pt idx="235">
                        <c:v>34</c:v>
                      </c:pt>
                      <c:pt idx="236">
                        <c:v>30</c:v>
                      </c:pt>
                      <c:pt idx="237">
                        <c:v>29</c:v>
                      </c:pt>
                      <c:pt idx="238">
                        <c:v>32</c:v>
                      </c:pt>
                      <c:pt idx="239">
                        <c:v>33</c:v>
                      </c:pt>
                      <c:pt idx="240">
                        <c:v>40</c:v>
                      </c:pt>
                      <c:pt idx="241">
                        <c:v>26</c:v>
                      </c:pt>
                      <c:pt idx="242">
                        <c:v>31</c:v>
                      </c:pt>
                      <c:pt idx="243">
                        <c:v>31</c:v>
                      </c:pt>
                      <c:pt idx="244">
                        <c:v>30</c:v>
                      </c:pt>
                      <c:pt idx="245">
                        <c:v>48</c:v>
                      </c:pt>
                      <c:pt idx="246">
                        <c:v>38</c:v>
                      </c:pt>
                      <c:pt idx="247">
                        <c:v>33</c:v>
                      </c:pt>
                      <c:pt idx="248">
                        <c:v>36</c:v>
                      </c:pt>
                      <c:pt idx="249">
                        <c:v>39</c:v>
                      </c:pt>
                      <c:pt idx="250">
                        <c:v>28</c:v>
                      </c:pt>
                      <c:pt idx="251">
                        <c:v>40</c:v>
                      </c:pt>
                      <c:pt idx="252">
                        <c:v>32</c:v>
                      </c:pt>
                      <c:pt idx="253">
                        <c:v>22</c:v>
                      </c:pt>
                      <c:pt idx="254">
                        <c:v>23</c:v>
                      </c:pt>
                      <c:pt idx="255">
                        <c:v>35</c:v>
                      </c:pt>
                      <c:pt idx="256">
                        <c:v>34</c:v>
                      </c:pt>
                      <c:pt idx="257">
                        <c:v>30</c:v>
                      </c:pt>
                      <c:pt idx="258">
                        <c:v>23</c:v>
                      </c:pt>
                      <c:pt idx="259">
                        <c:v>44</c:v>
                      </c:pt>
                      <c:pt idx="260">
                        <c:v>20</c:v>
                      </c:pt>
                      <c:pt idx="261">
                        <c:v>29</c:v>
                      </c:pt>
                      <c:pt idx="262">
                        <c:v>27</c:v>
                      </c:pt>
                      <c:pt idx="263">
                        <c:v>19</c:v>
                      </c:pt>
                      <c:pt idx="264">
                        <c:v>24</c:v>
                      </c:pt>
                      <c:pt idx="265">
                        <c:v>26</c:v>
                      </c:pt>
                      <c:pt idx="266">
                        <c:v>22</c:v>
                      </c:pt>
                      <c:pt idx="267">
                        <c:v>37</c:v>
                      </c:pt>
                      <c:pt idx="268">
                        <c:v>30</c:v>
                      </c:pt>
                      <c:pt idx="269">
                        <c:v>24</c:v>
                      </c:pt>
                      <c:pt idx="270">
                        <c:v>35</c:v>
                      </c:pt>
                      <c:pt idx="271">
                        <c:v>22</c:v>
                      </c:pt>
                      <c:pt idx="272">
                        <c:v>21</c:v>
                      </c:pt>
                      <c:pt idx="273">
                        <c:v>28</c:v>
                      </c:pt>
                      <c:pt idx="274">
                        <c:v>27</c:v>
                      </c:pt>
                      <c:pt idx="275">
                        <c:v>28</c:v>
                      </c:pt>
                      <c:pt idx="276">
                        <c:v>21</c:v>
                      </c:pt>
                      <c:pt idx="277">
                        <c:v>32</c:v>
                      </c:pt>
                      <c:pt idx="278">
                        <c:v>19</c:v>
                      </c:pt>
                      <c:pt idx="279">
                        <c:v>18</c:v>
                      </c:pt>
                      <c:pt idx="280">
                        <c:v>19</c:v>
                      </c:pt>
                      <c:pt idx="281">
                        <c:v>18</c:v>
                      </c:pt>
                      <c:pt idx="282">
                        <c:v>25</c:v>
                      </c:pt>
                      <c:pt idx="283">
                        <c:v>24</c:v>
                      </c:pt>
                      <c:pt idx="284">
                        <c:v>24</c:v>
                      </c:pt>
                      <c:pt idx="285">
                        <c:v>16</c:v>
                      </c:pt>
                      <c:pt idx="286">
                        <c:v>20</c:v>
                      </c:pt>
                      <c:pt idx="287">
                        <c:v>12</c:v>
                      </c:pt>
                      <c:pt idx="288">
                        <c:v>19</c:v>
                      </c:pt>
                      <c:pt idx="289">
                        <c:v>25</c:v>
                      </c:pt>
                      <c:pt idx="290">
                        <c:v>25</c:v>
                      </c:pt>
                      <c:pt idx="291">
                        <c:v>19</c:v>
                      </c:pt>
                      <c:pt idx="292">
                        <c:v>24</c:v>
                      </c:pt>
                      <c:pt idx="293">
                        <c:v>19</c:v>
                      </c:pt>
                      <c:pt idx="294">
                        <c:v>35</c:v>
                      </c:pt>
                      <c:pt idx="295">
                        <c:v>27</c:v>
                      </c:pt>
                      <c:pt idx="296">
                        <c:v>19</c:v>
                      </c:pt>
                      <c:pt idx="297">
                        <c:v>28</c:v>
                      </c:pt>
                      <c:pt idx="298">
                        <c:v>19</c:v>
                      </c:pt>
                      <c:pt idx="299">
                        <c:v>28</c:v>
                      </c:pt>
                      <c:pt idx="300">
                        <c:v>26</c:v>
                      </c:pt>
                      <c:pt idx="301">
                        <c:v>34</c:v>
                      </c:pt>
                      <c:pt idx="302">
                        <c:v>22</c:v>
                      </c:pt>
                      <c:pt idx="303">
                        <c:v>25</c:v>
                      </c:pt>
                      <c:pt idx="304">
                        <c:v>17</c:v>
                      </c:pt>
                      <c:pt idx="305">
                        <c:v>24</c:v>
                      </c:pt>
                      <c:pt idx="306">
                        <c:v>24</c:v>
                      </c:pt>
                      <c:pt idx="307">
                        <c:v>24</c:v>
                      </c:pt>
                      <c:pt idx="308">
                        <c:v>23</c:v>
                      </c:pt>
                      <c:pt idx="309">
                        <c:v>26</c:v>
                      </c:pt>
                      <c:pt idx="310">
                        <c:v>17</c:v>
                      </c:pt>
                      <c:pt idx="311">
                        <c:v>34</c:v>
                      </c:pt>
                      <c:pt idx="312">
                        <c:v>20</c:v>
                      </c:pt>
                      <c:pt idx="313">
                        <c:v>24</c:v>
                      </c:pt>
                      <c:pt idx="314">
                        <c:v>29</c:v>
                      </c:pt>
                      <c:pt idx="315">
                        <c:v>26</c:v>
                      </c:pt>
                      <c:pt idx="316">
                        <c:v>26</c:v>
                      </c:pt>
                      <c:pt idx="317">
                        <c:v>14</c:v>
                      </c:pt>
                      <c:pt idx="318">
                        <c:v>18</c:v>
                      </c:pt>
                      <c:pt idx="319">
                        <c:v>23</c:v>
                      </c:pt>
                      <c:pt idx="320">
                        <c:v>24</c:v>
                      </c:pt>
                      <c:pt idx="321">
                        <c:v>23</c:v>
                      </c:pt>
                      <c:pt idx="322">
                        <c:v>38</c:v>
                      </c:pt>
                      <c:pt idx="323">
                        <c:v>19</c:v>
                      </c:pt>
                      <c:pt idx="324">
                        <c:v>25</c:v>
                      </c:pt>
                      <c:pt idx="325">
                        <c:v>22</c:v>
                      </c:pt>
                      <c:pt idx="326">
                        <c:v>28</c:v>
                      </c:pt>
                      <c:pt idx="327">
                        <c:v>35</c:v>
                      </c:pt>
                      <c:pt idx="328">
                        <c:v>38</c:v>
                      </c:pt>
                      <c:pt idx="329">
                        <c:v>28</c:v>
                      </c:pt>
                      <c:pt idx="330">
                        <c:v>24</c:v>
                      </c:pt>
                      <c:pt idx="331">
                        <c:v>30</c:v>
                      </c:pt>
                      <c:pt idx="332">
                        <c:v>31</c:v>
                      </c:pt>
                      <c:pt idx="333">
                        <c:v>25</c:v>
                      </c:pt>
                      <c:pt idx="334">
                        <c:v>33</c:v>
                      </c:pt>
                      <c:pt idx="335">
                        <c:v>29</c:v>
                      </c:pt>
                      <c:pt idx="336">
                        <c:v>36</c:v>
                      </c:pt>
                      <c:pt idx="337">
                        <c:v>25</c:v>
                      </c:pt>
                      <c:pt idx="338">
                        <c:v>33</c:v>
                      </c:pt>
                      <c:pt idx="339">
                        <c:v>25</c:v>
                      </c:pt>
                      <c:pt idx="340">
                        <c:v>34</c:v>
                      </c:pt>
                      <c:pt idx="341">
                        <c:v>23</c:v>
                      </c:pt>
                      <c:pt idx="342">
                        <c:v>22</c:v>
                      </c:pt>
                      <c:pt idx="343">
                        <c:v>26</c:v>
                      </c:pt>
                      <c:pt idx="344">
                        <c:v>23</c:v>
                      </c:pt>
                      <c:pt idx="345">
                        <c:v>31</c:v>
                      </c:pt>
                      <c:pt idx="346">
                        <c:v>34</c:v>
                      </c:pt>
                      <c:pt idx="347">
                        <c:v>29</c:v>
                      </c:pt>
                      <c:pt idx="348">
                        <c:v>27</c:v>
                      </c:pt>
                      <c:pt idx="349">
                        <c:v>25</c:v>
                      </c:pt>
                      <c:pt idx="350">
                        <c:v>25</c:v>
                      </c:pt>
                      <c:pt idx="351">
                        <c:v>19</c:v>
                      </c:pt>
                      <c:pt idx="352">
                        <c:v>32</c:v>
                      </c:pt>
                      <c:pt idx="353">
                        <c:v>21</c:v>
                      </c:pt>
                      <c:pt idx="354">
                        <c:v>39</c:v>
                      </c:pt>
                      <c:pt idx="355">
                        <c:v>32</c:v>
                      </c:pt>
                      <c:pt idx="356">
                        <c:v>21</c:v>
                      </c:pt>
                      <c:pt idx="357">
                        <c:v>25</c:v>
                      </c:pt>
                      <c:pt idx="358">
                        <c:v>23</c:v>
                      </c:pt>
                      <c:pt idx="359">
                        <c:v>23</c:v>
                      </c:pt>
                      <c:pt idx="360">
                        <c:v>35</c:v>
                      </c:pt>
                      <c:pt idx="361">
                        <c:v>27</c:v>
                      </c:pt>
                      <c:pt idx="362">
                        <c:v>17</c:v>
                      </c:pt>
                      <c:pt idx="363">
                        <c:v>21</c:v>
                      </c:pt>
                      <c:pt idx="364">
                        <c:v>11</c:v>
                      </c:pt>
                      <c:pt idx="365">
                        <c:v>14</c:v>
                      </c:pt>
                      <c:pt idx="366">
                        <c:v>14</c:v>
                      </c:pt>
                      <c:pt idx="367">
                        <c:v>10</c:v>
                      </c:pt>
                      <c:pt idx="368">
                        <c:v>21</c:v>
                      </c:pt>
                      <c:pt idx="369">
                        <c:v>28</c:v>
                      </c:pt>
                      <c:pt idx="370">
                        <c:v>18</c:v>
                      </c:pt>
                      <c:pt idx="371">
                        <c:v>19</c:v>
                      </c:pt>
                      <c:pt idx="372">
                        <c:v>22</c:v>
                      </c:pt>
                      <c:pt idx="373">
                        <c:v>24</c:v>
                      </c:pt>
                      <c:pt idx="374">
                        <c:v>19</c:v>
                      </c:pt>
                      <c:pt idx="375">
                        <c:v>14</c:v>
                      </c:pt>
                      <c:pt idx="376">
                        <c:v>24</c:v>
                      </c:pt>
                      <c:pt idx="377">
                        <c:v>23</c:v>
                      </c:pt>
                      <c:pt idx="378">
                        <c:v>13</c:v>
                      </c:pt>
                      <c:pt idx="379">
                        <c:v>22</c:v>
                      </c:pt>
                      <c:pt idx="380">
                        <c:v>22</c:v>
                      </c:pt>
                      <c:pt idx="381">
                        <c:v>17</c:v>
                      </c:pt>
                      <c:pt idx="382">
                        <c:v>16</c:v>
                      </c:pt>
                      <c:pt idx="383">
                        <c:v>15</c:v>
                      </c:pt>
                      <c:pt idx="384">
                        <c:v>22</c:v>
                      </c:pt>
                      <c:pt idx="385">
                        <c:v>13</c:v>
                      </c:pt>
                      <c:pt idx="386">
                        <c:v>16</c:v>
                      </c:pt>
                      <c:pt idx="387">
                        <c:v>16</c:v>
                      </c:pt>
                      <c:pt idx="388">
                        <c:v>14</c:v>
                      </c:pt>
                      <c:pt idx="389">
                        <c:v>20</c:v>
                      </c:pt>
                      <c:pt idx="390">
                        <c:v>16</c:v>
                      </c:pt>
                      <c:pt idx="391">
                        <c:v>19</c:v>
                      </c:pt>
                      <c:pt idx="392">
                        <c:v>19</c:v>
                      </c:pt>
                      <c:pt idx="393">
                        <c:v>17</c:v>
                      </c:pt>
                      <c:pt idx="394">
                        <c:v>17</c:v>
                      </c:pt>
                      <c:pt idx="395">
                        <c:v>15</c:v>
                      </c:pt>
                      <c:pt idx="396">
                        <c:v>22</c:v>
                      </c:pt>
                      <c:pt idx="397">
                        <c:v>12</c:v>
                      </c:pt>
                      <c:pt idx="398">
                        <c:v>14</c:v>
                      </c:pt>
                      <c:pt idx="399">
                        <c:v>23</c:v>
                      </c:pt>
                      <c:pt idx="400">
                        <c:v>16</c:v>
                      </c:pt>
                      <c:pt idx="401">
                        <c:v>13</c:v>
                      </c:pt>
                      <c:pt idx="402">
                        <c:v>11</c:v>
                      </c:pt>
                      <c:pt idx="403">
                        <c:v>14</c:v>
                      </c:pt>
                      <c:pt idx="404">
                        <c:v>13</c:v>
                      </c:pt>
                      <c:pt idx="405">
                        <c:v>16</c:v>
                      </c:pt>
                      <c:pt idx="406">
                        <c:v>17</c:v>
                      </c:pt>
                      <c:pt idx="407">
                        <c:v>9</c:v>
                      </c:pt>
                      <c:pt idx="408">
                        <c:v>14</c:v>
                      </c:pt>
                      <c:pt idx="409">
                        <c:v>10</c:v>
                      </c:pt>
                      <c:pt idx="410">
                        <c:v>21</c:v>
                      </c:pt>
                      <c:pt idx="411">
                        <c:v>18</c:v>
                      </c:pt>
                      <c:pt idx="412">
                        <c:v>23</c:v>
                      </c:pt>
                      <c:pt idx="413">
                        <c:v>17</c:v>
                      </c:pt>
                      <c:pt idx="414">
                        <c:v>16</c:v>
                      </c:pt>
                      <c:pt idx="415">
                        <c:v>22</c:v>
                      </c:pt>
                      <c:pt idx="416">
                        <c:v>17</c:v>
                      </c:pt>
                      <c:pt idx="417">
                        <c:v>18</c:v>
                      </c:pt>
                      <c:pt idx="418">
                        <c:v>17</c:v>
                      </c:pt>
                      <c:pt idx="419">
                        <c:v>17</c:v>
                      </c:pt>
                      <c:pt idx="420">
                        <c:v>10</c:v>
                      </c:pt>
                      <c:pt idx="421">
                        <c:v>16</c:v>
                      </c:pt>
                      <c:pt idx="422">
                        <c:v>18</c:v>
                      </c:pt>
                      <c:pt idx="423">
                        <c:v>16</c:v>
                      </c:pt>
                      <c:pt idx="424">
                        <c:v>10</c:v>
                      </c:pt>
                      <c:pt idx="425">
                        <c:v>14</c:v>
                      </c:pt>
                      <c:pt idx="426">
                        <c:v>13</c:v>
                      </c:pt>
                      <c:pt idx="427">
                        <c:v>29</c:v>
                      </c:pt>
                      <c:pt idx="428">
                        <c:v>17</c:v>
                      </c:pt>
                      <c:pt idx="429">
                        <c:v>19</c:v>
                      </c:pt>
                      <c:pt idx="430">
                        <c:v>13</c:v>
                      </c:pt>
                      <c:pt idx="431">
                        <c:v>18</c:v>
                      </c:pt>
                      <c:pt idx="432">
                        <c:v>9</c:v>
                      </c:pt>
                      <c:pt idx="433">
                        <c:v>20</c:v>
                      </c:pt>
                      <c:pt idx="434">
                        <c:v>14</c:v>
                      </c:pt>
                      <c:pt idx="435">
                        <c:v>17</c:v>
                      </c:pt>
                      <c:pt idx="436">
                        <c:v>21</c:v>
                      </c:pt>
                      <c:pt idx="437">
                        <c:v>15</c:v>
                      </c:pt>
                      <c:pt idx="438">
                        <c:v>19</c:v>
                      </c:pt>
                      <c:pt idx="439">
                        <c:v>14</c:v>
                      </c:pt>
                      <c:pt idx="440">
                        <c:v>27</c:v>
                      </c:pt>
                      <c:pt idx="441">
                        <c:v>19</c:v>
                      </c:pt>
                      <c:pt idx="442">
                        <c:v>15</c:v>
                      </c:pt>
                      <c:pt idx="443">
                        <c:v>16</c:v>
                      </c:pt>
                      <c:pt idx="444">
                        <c:v>21</c:v>
                      </c:pt>
                      <c:pt idx="445">
                        <c:v>25</c:v>
                      </c:pt>
                      <c:pt idx="446">
                        <c:v>18</c:v>
                      </c:pt>
                      <c:pt idx="447">
                        <c:v>19</c:v>
                      </c:pt>
                      <c:pt idx="448">
                        <c:v>19</c:v>
                      </c:pt>
                      <c:pt idx="449">
                        <c:v>17</c:v>
                      </c:pt>
                      <c:pt idx="450">
                        <c:v>25</c:v>
                      </c:pt>
                      <c:pt idx="451">
                        <c:v>15</c:v>
                      </c:pt>
                      <c:pt idx="452">
                        <c:v>17</c:v>
                      </c:pt>
                      <c:pt idx="453">
                        <c:v>23</c:v>
                      </c:pt>
                      <c:pt idx="454">
                        <c:v>21</c:v>
                      </c:pt>
                      <c:pt idx="455">
                        <c:v>15</c:v>
                      </c:pt>
                      <c:pt idx="456">
                        <c:v>23</c:v>
                      </c:pt>
                      <c:pt idx="457">
                        <c:v>24</c:v>
                      </c:pt>
                      <c:pt idx="458">
                        <c:v>16</c:v>
                      </c:pt>
                      <c:pt idx="459">
                        <c:v>22</c:v>
                      </c:pt>
                      <c:pt idx="460">
                        <c:v>19</c:v>
                      </c:pt>
                      <c:pt idx="461">
                        <c:v>14</c:v>
                      </c:pt>
                      <c:pt idx="462">
                        <c:v>22</c:v>
                      </c:pt>
                      <c:pt idx="463">
                        <c:v>23</c:v>
                      </c:pt>
                      <c:pt idx="464">
                        <c:v>18</c:v>
                      </c:pt>
                      <c:pt idx="465">
                        <c:v>20</c:v>
                      </c:pt>
                      <c:pt idx="466">
                        <c:v>25</c:v>
                      </c:pt>
                      <c:pt idx="467">
                        <c:v>20</c:v>
                      </c:pt>
                      <c:pt idx="468">
                        <c:v>24</c:v>
                      </c:pt>
                      <c:pt idx="469">
                        <c:v>26</c:v>
                      </c:pt>
                      <c:pt idx="470">
                        <c:v>24</c:v>
                      </c:pt>
                      <c:pt idx="471">
                        <c:v>25</c:v>
                      </c:pt>
                      <c:pt idx="472">
                        <c:v>26</c:v>
                      </c:pt>
                      <c:pt idx="473">
                        <c:v>24</c:v>
                      </c:pt>
                      <c:pt idx="474">
                        <c:v>21</c:v>
                      </c:pt>
                      <c:pt idx="475">
                        <c:v>32</c:v>
                      </c:pt>
                      <c:pt idx="476">
                        <c:v>25</c:v>
                      </c:pt>
                      <c:pt idx="477">
                        <c:v>16</c:v>
                      </c:pt>
                      <c:pt idx="478">
                        <c:v>23</c:v>
                      </c:pt>
                      <c:pt idx="479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07B-4C07-BBC9-DC6E98ADFB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Konya!$C$2:$C$481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14</c:v>
                      </c:pt>
                      <c:pt idx="1">
                        <c:v>30</c:v>
                      </c:pt>
                      <c:pt idx="2">
                        <c:v>20</c:v>
                      </c:pt>
                      <c:pt idx="3">
                        <c:v>18</c:v>
                      </c:pt>
                      <c:pt idx="4">
                        <c:v>22</c:v>
                      </c:pt>
                      <c:pt idx="5">
                        <c:v>13</c:v>
                      </c:pt>
                      <c:pt idx="6">
                        <c:v>15</c:v>
                      </c:pt>
                      <c:pt idx="7">
                        <c:v>12</c:v>
                      </c:pt>
                      <c:pt idx="8">
                        <c:v>23</c:v>
                      </c:pt>
                      <c:pt idx="9">
                        <c:v>24</c:v>
                      </c:pt>
                      <c:pt idx="10">
                        <c:v>19</c:v>
                      </c:pt>
                      <c:pt idx="11">
                        <c:v>14</c:v>
                      </c:pt>
                      <c:pt idx="12">
                        <c:v>21</c:v>
                      </c:pt>
                      <c:pt idx="13">
                        <c:v>9</c:v>
                      </c:pt>
                      <c:pt idx="14">
                        <c:v>27</c:v>
                      </c:pt>
                      <c:pt idx="15">
                        <c:v>17</c:v>
                      </c:pt>
                      <c:pt idx="16">
                        <c:v>15</c:v>
                      </c:pt>
                      <c:pt idx="17">
                        <c:v>24</c:v>
                      </c:pt>
                      <c:pt idx="18">
                        <c:v>16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18</c:v>
                      </c:pt>
                      <c:pt idx="22">
                        <c:v>12</c:v>
                      </c:pt>
                      <c:pt idx="23">
                        <c:v>15</c:v>
                      </c:pt>
                      <c:pt idx="24">
                        <c:v>10</c:v>
                      </c:pt>
                      <c:pt idx="25">
                        <c:v>20</c:v>
                      </c:pt>
                      <c:pt idx="26">
                        <c:v>16</c:v>
                      </c:pt>
                      <c:pt idx="27">
                        <c:v>19</c:v>
                      </c:pt>
                      <c:pt idx="28">
                        <c:v>21</c:v>
                      </c:pt>
                      <c:pt idx="29">
                        <c:v>20</c:v>
                      </c:pt>
                      <c:pt idx="30">
                        <c:v>12</c:v>
                      </c:pt>
                      <c:pt idx="31">
                        <c:v>10</c:v>
                      </c:pt>
                      <c:pt idx="32">
                        <c:v>23</c:v>
                      </c:pt>
                      <c:pt idx="33">
                        <c:v>18</c:v>
                      </c:pt>
                      <c:pt idx="34">
                        <c:v>16</c:v>
                      </c:pt>
                      <c:pt idx="35">
                        <c:v>14</c:v>
                      </c:pt>
                      <c:pt idx="36">
                        <c:v>23</c:v>
                      </c:pt>
                      <c:pt idx="37">
                        <c:v>13</c:v>
                      </c:pt>
                      <c:pt idx="38">
                        <c:v>18</c:v>
                      </c:pt>
                      <c:pt idx="39">
                        <c:v>18</c:v>
                      </c:pt>
                      <c:pt idx="40">
                        <c:v>14</c:v>
                      </c:pt>
                      <c:pt idx="41">
                        <c:v>11</c:v>
                      </c:pt>
                      <c:pt idx="42">
                        <c:v>12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14</c:v>
                      </c:pt>
                      <c:pt idx="46">
                        <c:v>16</c:v>
                      </c:pt>
                      <c:pt idx="47">
                        <c:v>16</c:v>
                      </c:pt>
                      <c:pt idx="48">
                        <c:v>16</c:v>
                      </c:pt>
                      <c:pt idx="49">
                        <c:v>11</c:v>
                      </c:pt>
                      <c:pt idx="50">
                        <c:v>18</c:v>
                      </c:pt>
                      <c:pt idx="51">
                        <c:v>17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16</c:v>
                      </c:pt>
                      <c:pt idx="55">
                        <c:v>17</c:v>
                      </c:pt>
                      <c:pt idx="56">
                        <c:v>16</c:v>
                      </c:pt>
                      <c:pt idx="57">
                        <c:v>16</c:v>
                      </c:pt>
                      <c:pt idx="58">
                        <c:v>13</c:v>
                      </c:pt>
                      <c:pt idx="59">
                        <c:v>14</c:v>
                      </c:pt>
                      <c:pt idx="60">
                        <c:v>11</c:v>
                      </c:pt>
                      <c:pt idx="61">
                        <c:v>8</c:v>
                      </c:pt>
                      <c:pt idx="62">
                        <c:v>14</c:v>
                      </c:pt>
                      <c:pt idx="63">
                        <c:v>15</c:v>
                      </c:pt>
                      <c:pt idx="64">
                        <c:v>13</c:v>
                      </c:pt>
                      <c:pt idx="65">
                        <c:v>17</c:v>
                      </c:pt>
                      <c:pt idx="66">
                        <c:v>17</c:v>
                      </c:pt>
                      <c:pt idx="67">
                        <c:v>13</c:v>
                      </c:pt>
                      <c:pt idx="68">
                        <c:v>14</c:v>
                      </c:pt>
                      <c:pt idx="69">
                        <c:v>19</c:v>
                      </c:pt>
                      <c:pt idx="70">
                        <c:v>22</c:v>
                      </c:pt>
                      <c:pt idx="71">
                        <c:v>13</c:v>
                      </c:pt>
                      <c:pt idx="72">
                        <c:v>24</c:v>
                      </c:pt>
                      <c:pt idx="73">
                        <c:v>9</c:v>
                      </c:pt>
                      <c:pt idx="74">
                        <c:v>17</c:v>
                      </c:pt>
                      <c:pt idx="75">
                        <c:v>21</c:v>
                      </c:pt>
                      <c:pt idx="76">
                        <c:v>15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8</c:v>
                      </c:pt>
                      <c:pt idx="80">
                        <c:v>20</c:v>
                      </c:pt>
                      <c:pt idx="81">
                        <c:v>10</c:v>
                      </c:pt>
                      <c:pt idx="82">
                        <c:v>17</c:v>
                      </c:pt>
                      <c:pt idx="83">
                        <c:v>12</c:v>
                      </c:pt>
                      <c:pt idx="84">
                        <c:v>16</c:v>
                      </c:pt>
                      <c:pt idx="85">
                        <c:v>21</c:v>
                      </c:pt>
                      <c:pt idx="86">
                        <c:v>13</c:v>
                      </c:pt>
                      <c:pt idx="87">
                        <c:v>14</c:v>
                      </c:pt>
                      <c:pt idx="88">
                        <c:v>7</c:v>
                      </c:pt>
                      <c:pt idx="89">
                        <c:v>16</c:v>
                      </c:pt>
                      <c:pt idx="90">
                        <c:v>17</c:v>
                      </c:pt>
                      <c:pt idx="91">
                        <c:v>15</c:v>
                      </c:pt>
                      <c:pt idx="92">
                        <c:v>16</c:v>
                      </c:pt>
                      <c:pt idx="93">
                        <c:v>19</c:v>
                      </c:pt>
                      <c:pt idx="94">
                        <c:v>12</c:v>
                      </c:pt>
                      <c:pt idx="95">
                        <c:v>15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12</c:v>
                      </c:pt>
                      <c:pt idx="99">
                        <c:v>18</c:v>
                      </c:pt>
                      <c:pt idx="100">
                        <c:v>12</c:v>
                      </c:pt>
                      <c:pt idx="101">
                        <c:v>14</c:v>
                      </c:pt>
                      <c:pt idx="102">
                        <c:v>11</c:v>
                      </c:pt>
                      <c:pt idx="103">
                        <c:v>11</c:v>
                      </c:pt>
                      <c:pt idx="104">
                        <c:v>16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17</c:v>
                      </c:pt>
                      <c:pt idx="108">
                        <c:v>12</c:v>
                      </c:pt>
                      <c:pt idx="109">
                        <c:v>19</c:v>
                      </c:pt>
                      <c:pt idx="110">
                        <c:v>16</c:v>
                      </c:pt>
                      <c:pt idx="111">
                        <c:v>14</c:v>
                      </c:pt>
                      <c:pt idx="112">
                        <c:v>13</c:v>
                      </c:pt>
                      <c:pt idx="113">
                        <c:v>13</c:v>
                      </c:pt>
                      <c:pt idx="114">
                        <c:v>15</c:v>
                      </c:pt>
                      <c:pt idx="115">
                        <c:v>12</c:v>
                      </c:pt>
                      <c:pt idx="116">
                        <c:v>14</c:v>
                      </c:pt>
                      <c:pt idx="117">
                        <c:v>14</c:v>
                      </c:pt>
                      <c:pt idx="118">
                        <c:v>24</c:v>
                      </c:pt>
                      <c:pt idx="119">
                        <c:v>10</c:v>
                      </c:pt>
                      <c:pt idx="120">
                        <c:v>11</c:v>
                      </c:pt>
                      <c:pt idx="121">
                        <c:v>14</c:v>
                      </c:pt>
                      <c:pt idx="122">
                        <c:v>18</c:v>
                      </c:pt>
                      <c:pt idx="123">
                        <c:v>13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18</c:v>
                      </c:pt>
                      <c:pt idx="127">
                        <c:v>20</c:v>
                      </c:pt>
                      <c:pt idx="128">
                        <c:v>14</c:v>
                      </c:pt>
                      <c:pt idx="129">
                        <c:v>8</c:v>
                      </c:pt>
                      <c:pt idx="130">
                        <c:v>13</c:v>
                      </c:pt>
                      <c:pt idx="131">
                        <c:v>11</c:v>
                      </c:pt>
                      <c:pt idx="132">
                        <c:v>10</c:v>
                      </c:pt>
                      <c:pt idx="133">
                        <c:v>14</c:v>
                      </c:pt>
                      <c:pt idx="134">
                        <c:v>12</c:v>
                      </c:pt>
                      <c:pt idx="135">
                        <c:v>11</c:v>
                      </c:pt>
                      <c:pt idx="136">
                        <c:v>11</c:v>
                      </c:pt>
                      <c:pt idx="137">
                        <c:v>8</c:v>
                      </c:pt>
                      <c:pt idx="138">
                        <c:v>12</c:v>
                      </c:pt>
                      <c:pt idx="139">
                        <c:v>15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15</c:v>
                      </c:pt>
                      <c:pt idx="143">
                        <c:v>16</c:v>
                      </c:pt>
                      <c:pt idx="144">
                        <c:v>14</c:v>
                      </c:pt>
                      <c:pt idx="145">
                        <c:v>9</c:v>
                      </c:pt>
                      <c:pt idx="146">
                        <c:v>15</c:v>
                      </c:pt>
                      <c:pt idx="147">
                        <c:v>14</c:v>
                      </c:pt>
                      <c:pt idx="148">
                        <c:v>12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17</c:v>
                      </c:pt>
                      <c:pt idx="152">
                        <c:v>16</c:v>
                      </c:pt>
                      <c:pt idx="153">
                        <c:v>17</c:v>
                      </c:pt>
                      <c:pt idx="154">
                        <c:v>14</c:v>
                      </c:pt>
                      <c:pt idx="155">
                        <c:v>17</c:v>
                      </c:pt>
                      <c:pt idx="156">
                        <c:v>16</c:v>
                      </c:pt>
                      <c:pt idx="157">
                        <c:v>15</c:v>
                      </c:pt>
                      <c:pt idx="158">
                        <c:v>16</c:v>
                      </c:pt>
                      <c:pt idx="159">
                        <c:v>17</c:v>
                      </c:pt>
                      <c:pt idx="160">
                        <c:v>16</c:v>
                      </c:pt>
                      <c:pt idx="161">
                        <c:v>18</c:v>
                      </c:pt>
                      <c:pt idx="162">
                        <c:v>13</c:v>
                      </c:pt>
                      <c:pt idx="163">
                        <c:v>15</c:v>
                      </c:pt>
                      <c:pt idx="164">
                        <c:v>13</c:v>
                      </c:pt>
                      <c:pt idx="165">
                        <c:v>12</c:v>
                      </c:pt>
                      <c:pt idx="166">
                        <c:v>10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15</c:v>
                      </c:pt>
                      <c:pt idx="170">
                        <c:v>22</c:v>
                      </c:pt>
                      <c:pt idx="171">
                        <c:v>13</c:v>
                      </c:pt>
                      <c:pt idx="172">
                        <c:v>18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17</c:v>
                      </c:pt>
                      <c:pt idx="176">
                        <c:v>10</c:v>
                      </c:pt>
                      <c:pt idx="177">
                        <c:v>24</c:v>
                      </c:pt>
                      <c:pt idx="178">
                        <c:v>20</c:v>
                      </c:pt>
                      <c:pt idx="179">
                        <c:v>13</c:v>
                      </c:pt>
                      <c:pt idx="180">
                        <c:v>12</c:v>
                      </c:pt>
                      <c:pt idx="181">
                        <c:v>21</c:v>
                      </c:pt>
                      <c:pt idx="182">
                        <c:v>14</c:v>
                      </c:pt>
                      <c:pt idx="183">
                        <c:v>8</c:v>
                      </c:pt>
                      <c:pt idx="184">
                        <c:v>17</c:v>
                      </c:pt>
                      <c:pt idx="185">
                        <c:v>21</c:v>
                      </c:pt>
                      <c:pt idx="186">
                        <c:v>11</c:v>
                      </c:pt>
                      <c:pt idx="187">
                        <c:v>14</c:v>
                      </c:pt>
                      <c:pt idx="188">
                        <c:v>17</c:v>
                      </c:pt>
                      <c:pt idx="189">
                        <c:v>15</c:v>
                      </c:pt>
                      <c:pt idx="190">
                        <c:v>14</c:v>
                      </c:pt>
                      <c:pt idx="191">
                        <c:v>22</c:v>
                      </c:pt>
                      <c:pt idx="192">
                        <c:v>18</c:v>
                      </c:pt>
                      <c:pt idx="193">
                        <c:v>12</c:v>
                      </c:pt>
                      <c:pt idx="194">
                        <c:v>17</c:v>
                      </c:pt>
                      <c:pt idx="195">
                        <c:v>8</c:v>
                      </c:pt>
                      <c:pt idx="196">
                        <c:v>10</c:v>
                      </c:pt>
                      <c:pt idx="197">
                        <c:v>13</c:v>
                      </c:pt>
                      <c:pt idx="198">
                        <c:v>12</c:v>
                      </c:pt>
                      <c:pt idx="199">
                        <c:v>21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7</c:v>
                      </c:pt>
                      <c:pt idx="203">
                        <c:v>11</c:v>
                      </c:pt>
                      <c:pt idx="204">
                        <c:v>17</c:v>
                      </c:pt>
                      <c:pt idx="205">
                        <c:v>12</c:v>
                      </c:pt>
                      <c:pt idx="206">
                        <c:v>13</c:v>
                      </c:pt>
                      <c:pt idx="207">
                        <c:v>6</c:v>
                      </c:pt>
                      <c:pt idx="208">
                        <c:v>15</c:v>
                      </c:pt>
                      <c:pt idx="209">
                        <c:v>21</c:v>
                      </c:pt>
                      <c:pt idx="210">
                        <c:v>14</c:v>
                      </c:pt>
                      <c:pt idx="211">
                        <c:v>16</c:v>
                      </c:pt>
                      <c:pt idx="212">
                        <c:v>11</c:v>
                      </c:pt>
                      <c:pt idx="213">
                        <c:v>11</c:v>
                      </c:pt>
                      <c:pt idx="214">
                        <c:v>14</c:v>
                      </c:pt>
                      <c:pt idx="215">
                        <c:v>9</c:v>
                      </c:pt>
                      <c:pt idx="216">
                        <c:v>11</c:v>
                      </c:pt>
                      <c:pt idx="217">
                        <c:v>11</c:v>
                      </c:pt>
                      <c:pt idx="218">
                        <c:v>12</c:v>
                      </c:pt>
                      <c:pt idx="219">
                        <c:v>14</c:v>
                      </c:pt>
                      <c:pt idx="220">
                        <c:v>21</c:v>
                      </c:pt>
                      <c:pt idx="221">
                        <c:v>9</c:v>
                      </c:pt>
                      <c:pt idx="222">
                        <c:v>13</c:v>
                      </c:pt>
                      <c:pt idx="223">
                        <c:v>10</c:v>
                      </c:pt>
                      <c:pt idx="224">
                        <c:v>17</c:v>
                      </c:pt>
                      <c:pt idx="225">
                        <c:v>10</c:v>
                      </c:pt>
                      <c:pt idx="226">
                        <c:v>16</c:v>
                      </c:pt>
                      <c:pt idx="227">
                        <c:v>11</c:v>
                      </c:pt>
                      <c:pt idx="228">
                        <c:v>11</c:v>
                      </c:pt>
                      <c:pt idx="229">
                        <c:v>10</c:v>
                      </c:pt>
                      <c:pt idx="230">
                        <c:v>15</c:v>
                      </c:pt>
                      <c:pt idx="231">
                        <c:v>15</c:v>
                      </c:pt>
                      <c:pt idx="232">
                        <c:v>12</c:v>
                      </c:pt>
                      <c:pt idx="233">
                        <c:v>9</c:v>
                      </c:pt>
                      <c:pt idx="234">
                        <c:v>13</c:v>
                      </c:pt>
                      <c:pt idx="235">
                        <c:v>13</c:v>
                      </c:pt>
                      <c:pt idx="236">
                        <c:v>12</c:v>
                      </c:pt>
                      <c:pt idx="237">
                        <c:v>10</c:v>
                      </c:pt>
                      <c:pt idx="238">
                        <c:v>13</c:v>
                      </c:pt>
                      <c:pt idx="239">
                        <c:v>21</c:v>
                      </c:pt>
                      <c:pt idx="240">
                        <c:v>13</c:v>
                      </c:pt>
                      <c:pt idx="241">
                        <c:v>16</c:v>
                      </c:pt>
                      <c:pt idx="242">
                        <c:v>14</c:v>
                      </c:pt>
                      <c:pt idx="243">
                        <c:v>14</c:v>
                      </c:pt>
                      <c:pt idx="244">
                        <c:v>25</c:v>
                      </c:pt>
                      <c:pt idx="245">
                        <c:v>17</c:v>
                      </c:pt>
                      <c:pt idx="246">
                        <c:v>20</c:v>
                      </c:pt>
                      <c:pt idx="247">
                        <c:v>10</c:v>
                      </c:pt>
                      <c:pt idx="248">
                        <c:v>8</c:v>
                      </c:pt>
                      <c:pt idx="249">
                        <c:v>9</c:v>
                      </c:pt>
                      <c:pt idx="250">
                        <c:v>9</c:v>
                      </c:pt>
                      <c:pt idx="251">
                        <c:v>16</c:v>
                      </c:pt>
                      <c:pt idx="252">
                        <c:v>12</c:v>
                      </c:pt>
                      <c:pt idx="253">
                        <c:v>17</c:v>
                      </c:pt>
                      <c:pt idx="254">
                        <c:v>10</c:v>
                      </c:pt>
                      <c:pt idx="255">
                        <c:v>9</c:v>
                      </c:pt>
                      <c:pt idx="256">
                        <c:v>20</c:v>
                      </c:pt>
                      <c:pt idx="257">
                        <c:v>10</c:v>
                      </c:pt>
                      <c:pt idx="258">
                        <c:v>21</c:v>
                      </c:pt>
                      <c:pt idx="259">
                        <c:v>17</c:v>
                      </c:pt>
                      <c:pt idx="260">
                        <c:v>10</c:v>
                      </c:pt>
                      <c:pt idx="261">
                        <c:v>12</c:v>
                      </c:pt>
                      <c:pt idx="262">
                        <c:v>12</c:v>
                      </c:pt>
                      <c:pt idx="263">
                        <c:v>10</c:v>
                      </c:pt>
                      <c:pt idx="264">
                        <c:v>6</c:v>
                      </c:pt>
                      <c:pt idx="265">
                        <c:v>13</c:v>
                      </c:pt>
                      <c:pt idx="266">
                        <c:v>8</c:v>
                      </c:pt>
                      <c:pt idx="267">
                        <c:v>8</c:v>
                      </c:pt>
                      <c:pt idx="268">
                        <c:v>17</c:v>
                      </c:pt>
                      <c:pt idx="269">
                        <c:v>11</c:v>
                      </c:pt>
                      <c:pt idx="270">
                        <c:v>14</c:v>
                      </c:pt>
                      <c:pt idx="271">
                        <c:v>4</c:v>
                      </c:pt>
                      <c:pt idx="272">
                        <c:v>13</c:v>
                      </c:pt>
                      <c:pt idx="273">
                        <c:v>12</c:v>
                      </c:pt>
                      <c:pt idx="274">
                        <c:v>18</c:v>
                      </c:pt>
                      <c:pt idx="275">
                        <c:v>14</c:v>
                      </c:pt>
                      <c:pt idx="276">
                        <c:v>12</c:v>
                      </c:pt>
                      <c:pt idx="277">
                        <c:v>13</c:v>
                      </c:pt>
                      <c:pt idx="278">
                        <c:v>18</c:v>
                      </c:pt>
                      <c:pt idx="279">
                        <c:v>8</c:v>
                      </c:pt>
                      <c:pt idx="280">
                        <c:v>13</c:v>
                      </c:pt>
                      <c:pt idx="281">
                        <c:v>14</c:v>
                      </c:pt>
                      <c:pt idx="282">
                        <c:v>12</c:v>
                      </c:pt>
                      <c:pt idx="283">
                        <c:v>16</c:v>
                      </c:pt>
                      <c:pt idx="284">
                        <c:v>12</c:v>
                      </c:pt>
                      <c:pt idx="285">
                        <c:v>11</c:v>
                      </c:pt>
                      <c:pt idx="286">
                        <c:v>15</c:v>
                      </c:pt>
                      <c:pt idx="287">
                        <c:v>18</c:v>
                      </c:pt>
                      <c:pt idx="288">
                        <c:v>14</c:v>
                      </c:pt>
                      <c:pt idx="289">
                        <c:v>12</c:v>
                      </c:pt>
                      <c:pt idx="290">
                        <c:v>14</c:v>
                      </c:pt>
                      <c:pt idx="291">
                        <c:v>16</c:v>
                      </c:pt>
                      <c:pt idx="292">
                        <c:v>22</c:v>
                      </c:pt>
                      <c:pt idx="293">
                        <c:v>11</c:v>
                      </c:pt>
                      <c:pt idx="294">
                        <c:v>16</c:v>
                      </c:pt>
                      <c:pt idx="295">
                        <c:v>11</c:v>
                      </c:pt>
                      <c:pt idx="296">
                        <c:v>16</c:v>
                      </c:pt>
                      <c:pt idx="297">
                        <c:v>17</c:v>
                      </c:pt>
                      <c:pt idx="298">
                        <c:v>18</c:v>
                      </c:pt>
                      <c:pt idx="299">
                        <c:v>12</c:v>
                      </c:pt>
                      <c:pt idx="300">
                        <c:v>10</c:v>
                      </c:pt>
                      <c:pt idx="301">
                        <c:v>16</c:v>
                      </c:pt>
                      <c:pt idx="302">
                        <c:v>11</c:v>
                      </c:pt>
                      <c:pt idx="303">
                        <c:v>18</c:v>
                      </c:pt>
                      <c:pt idx="304">
                        <c:v>21</c:v>
                      </c:pt>
                      <c:pt idx="305">
                        <c:v>10</c:v>
                      </c:pt>
                      <c:pt idx="306">
                        <c:v>12</c:v>
                      </c:pt>
                      <c:pt idx="307">
                        <c:v>15</c:v>
                      </c:pt>
                      <c:pt idx="308">
                        <c:v>17</c:v>
                      </c:pt>
                      <c:pt idx="309">
                        <c:v>16</c:v>
                      </c:pt>
                      <c:pt idx="310">
                        <c:v>13</c:v>
                      </c:pt>
                      <c:pt idx="311">
                        <c:v>12</c:v>
                      </c:pt>
                      <c:pt idx="312">
                        <c:v>17</c:v>
                      </c:pt>
                      <c:pt idx="313">
                        <c:v>18</c:v>
                      </c:pt>
                      <c:pt idx="314">
                        <c:v>12</c:v>
                      </c:pt>
                      <c:pt idx="315">
                        <c:v>13</c:v>
                      </c:pt>
                      <c:pt idx="316">
                        <c:v>18</c:v>
                      </c:pt>
                      <c:pt idx="317">
                        <c:v>21</c:v>
                      </c:pt>
                      <c:pt idx="318">
                        <c:v>11</c:v>
                      </c:pt>
                      <c:pt idx="319">
                        <c:v>7</c:v>
                      </c:pt>
                      <c:pt idx="320">
                        <c:v>10</c:v>
                      </c:pt>
                      <c:pt idx="321">
                        <c:v>18</c:v>
                      </c:pt>
                      <c:pt idx="322">
                        <c:v>17</c:v>
                      </c:pt>
                      <c:pt idx="323">
                        <c:v>14</c:v>
                      </c:pt>
                      <c:pt idx="324">
                        <c:v>10</c:v>
                      </c:pt>
                      <c:pt idx="325">
                        <c:v>16</c:v>
                      </c:pt>
                      <c:pt idx="326">
                        <c:v>9</c:v>
                      </c:pt>
                      <c:pt idx="327">
                        <c:v>14</c:v>
                      </c:pt>
                      <c:pt idx="328">
                        <c:v>13</c:v>
                      </c:pt>
                      <c:pt idx="329">
                        <c:v>8</c:v>
                      </c:pt>
                      <c:pt idx="330">
                        <c:v>6</c:v>
                      </c:pt>
                      <c:pt idx="331">
                        <c:v>17</c:v>
                      </c:pt>
                      <c:pt idx="332">
                        <c:v>12</c:v>
                      </c:pt>
                      <c:pt idx="333">
                        <c:v>12</c:v>
                      </c:pt>
                      <c:pt idx="334">
                        <c:v>20</c:v>
                      </c:pt>
                      <c:pt idx="335">
                        <c:v>15</c:v>
                      </c:pt>
                      <c:pt idx="336">
                        <c:v>19</c:v>
                      </c:pt>
                      <c:pt idx="337">
                        <c:v>11</c:v>
                      </c:pt>
                      <c:pt idx="338">
                        <c:v>15</c:v>
                      </c:pt>
                      <c:pt idx="339">
                        <c:v>14</c:v>
                      </c:pt>
                      <c:pt idx="340">
                        <c:v>11</c:v>
                      </c:pt>
                      <c:pt idx="341">
                        <c:v>14</c:v>
                      </c:pt>
                      <c:pt idx="342">
                        <c:v>20</c:v>
                      </c:pt>
                      <c:pt idx="343">
                        <c:v>20</c:v>
                      </c:pt>
                      <c:pt idx="344">
                        <c:v>18</c:v>
                      </c:pt>
                      <c:pt idx="345">
                        <c:v>22</c:v>
                      </c:pt>
                      <c:pt idx="346">
                        <c:v>16</c:v>
                      </c:pt>
                      <c:pt idx="347">
                        <c:v>16</c:v>
                      </c:pt>
                      <c:pt idx="348">
                        <c:v>13</c:v>
                      </c:pt>
                      <c:pt idx="349">
                        <c:v>21</c:v>
                      </c:pt>
                      <c:pt idx="350">
                        <c:v>16</c:v>
                      </c:pt>
                      <c:pt idx="351">
                        <c:v>13</c:v>
                      </c:pt>
                      <c:pt idx="352">
                        <c:v>25</c:v>
                      </c:pt>
                      <c:pt idx="353">
                        <c:v>14</c:v>
                      </c:pt>
                      <c:pt idx="354">
                        <c:v>23</c:v>
                      </c:pt>
                      <c:pt idx="355">
                        <c:v>9</c:v>
                      </c:pt>
                      <c:pt idx="356">
                        <c:v>23</c:v>
                      </c:pt>
                      <c:pt idx="357">
                        <c:v>15</c:v>
                      </c:pt>
                      <c:pt idx="358">
                        <c:v>16</c:v>
                      </c:pt>
                      <c:pt idx="359">
                        <c:v>16</c:v>
                      </c:pt>
                      <c:pt idx="360">
                        <c:v>17</c:v>
                      </c:pt>
                      <c:pt idx="361">
                        <c:v>17</c:v>
                      </c:pt>
                      <c:pt idx="362">
                        <c:v>18</c:v>
                      </c:pt>
                      <c:pt idx="363">
                        <c:v>27</c:v>
                      </c:pt>
                      <c:pt idx="364">
                        <c:v>18</c:v>
                      </c:pt>
                      <c:pt idx="365">
                        <c:v>14</c:v>
                      </c:pt>
                      <c:pt idx="366">
                        <c:v>13</c:v>
                      </c:pt>
                      <c:pt idx="367">
                        <c:v>17</c:v>
                      </c:pt>
                      <c:pt idx="368">
                        <c:v>20</c:v>
                      </c:pt>
                      <c:pt idx="369">
                        <c:v>12</c:v>
                      </c:pt>
                      <c:pt idx="370">
                        <c:v>20</c:v>
                      </c:pt>
                      <c:pt idx="371">
                        <c:v>17</c:v>
                      </c:pt>
                      <c:pt idx="372">
                        <c:v>20</c:v>
                      </c:pt>
                      <c:pt idx="373">
                        <c:v>21</c:v>
                      </c:pt>
                      <c:pt idx="374">
                        <c:v>27</c:v>
                      </c:pt>
                      <c:pt idx="375">
                        <c:v>21</c:v>
                      </c:pt>
                      <c:pt idx="376">
                        <c:v>26</c:v>
                      </c:pt>
                      <c:pt idx="377">
                        <c:v>21</c:v>
                      </c:pt>
                      <c:pt idx="378">
                        <c:v>20</c:v>
                      </c:pt>
                      <c:pt idx="379">
                        <c:v>17</c:v>
                      </c:pt>
                      <c:pt idx="380">
                        <c:v>12</c:v>
                      </c:pt>
                      <c:pt idx="381">
                        <c:v>15</c:v>
                      </c:pt>
                      <c:pt idx="382">
                        <c:v>15</c:v>
                      </c:pt>
                      <c:pt idx="383">
                        <c:v>17</c:v>
                      </c:pt>
                      <c:pt idx="384">
                        <c:v>18</c:v>
                      </c:pt>
                      <c:pt idx="385">
                        <c:v>24</c:v>
                      </c:pt>
                      <c:pt idx="386">
                        <c:v>19</c:v>
                      </c:pt>
                      <c:pt idx="387">
                        <c:v>6</c:v>
                      </c:pt>
                      <c:pt idx="388">
                        <c:v>14</c:v>
                      </c:pt>
                      <c:pt idx="389">
                        <c:v>15</c:v>
                      </c:pt>
                      <c:pt idx="390">
                        <c:v>12</c:v>
                      </c:pt>
                      <c:pt idx="391">
                        <c:v>12</c:v>
                      </c:pt>
                      <c:pt idx="392">
                        <c:v>22</c:v>
                      </c:pt>
                      <c:pt idx="393">
                        <c:v>15</c:v>
                      </c:pt>
                      <c:pt idx="394">
                        <c:v>11</c:v>
                      </c:pt>
                      <c:pt idx="395">
                        <c:v>19</c:v>
                      </c:pt>
                      <c:pt idx="396">
                        <c:v>10</c:v>
                      </c:pt>
                      <c:pt idx="397">
                        <c:v>13</c:v>
                      </c:pt>
                      <c:pt idx="398">
                        <c:v>20</c:v>
                      </c:pt>
                      <c:pt idx="399">
                        <c:v>19</c:v>
                      </c:pt>
                      <c:pt idx="400">
                        <c:v>8</c:v>
                      </c:pt>
                      <c:pt idx="401">
                        <c:v>8</c:v>
                      </c:pt>
                      <c:pt idx="402">
                        <c:v>13</c:v>
                      </c:pt>
                      <c:pt idx="403">
                        <c:v>16</c:v>
                      </c:pt>
                      <c:pt idx="404">
                        <c:v>15</c:v>
                      </c:pt>
                      <c:pt idx="405">
                        <c:v>17</c:v>
                      </c:pt>
                      <c:pt idx="406">
                        <c:v>13</c:v>
                      </c:pt>
                      <c:pt idx="407">
                        <c:v>9</c:v>
                      </c:pt>
                      <c:pt idx="408">
                        <c:v>23</c:v>
                      </c:pt>
                      <c:pt idx="409">
                        <c:v>11</c:v>
                      </c:pt>
                      <c:pt idx="410">
                        <c:v>14</c:v>
                      </c:pt>
                      <c:pt idx="411">
                        <c:v>14</c:v>
                      </c:pt>
                      <c:pt idx="412">
                        <c:v>12</c:v>
                      </c:pt>
                      <c:pt idx="413">
                        <c:v>23</c:v>
                      </c:pt>
                      <c:pt idx="414">
                        <c:v>26</c:v>
                      </c:pt>
                      <c:pt idx="415">
                        <c:v>10</c:v>
                      </c:pt>
                      <c:pt idx="416">
                        <c:v>17</c:v>
                      </c:pt>
                      <c:pt idx="417">
                        <c:v>11</c:v>
                      </c:pt>
                      <c:pt idx="418">
                        <c:v>13</c:v>
                      </c:pt>
                      <c:pt idx="419">
                        <c:v>16</c:v>
                      </c:pt>
                      <c:pt idx="420">
                        <c:v>10</c:v>
                      </c:pt>
                      <c:pt idx="421">
                        <c:v>13</c:v>
                      </c:pt>
                      <c:pt idx="422">
                        <c:v>21</c:v>
                      </c:pt>
                      <c:pt idx="423">
                        <c:v>16</c:v>
                      </c:pt>
                      <c:pt idx="424">
                        <c:v>22</c:v>
                      </c:pt>
                      <c:pt idx="425">
                        <c:v>16</c:v>
                      </c:pt>
                      <c:pt idx="426">
                        <c:v>16</c:v>
                      </c:pt>
                      <c:pt idx="427">
                        <c:v>14</c:v>
                      </c:pt>
                      <c:pt idx="428">
                        <c:v>14</c:v>
                      </c:pt>
                      <c:pt idx="429">
                        <c:v>13</c:v>
                      </c:pt>
                      <c:pt idx="430">
                        <c:v>18</c:v>
                      </c:pt>
                      <c:pt idx="431">
                        <c:v>11</c:v>
                      </c:pt>
                      <c:pt idx="432">
                        <c:v>17</c:v>
                      </c:pt>
                      <c:pt idx="433">
                        <c:v>10</c:v>
                      </c:pt>
                      <c:pt idx="434">
                        <c:v>15</c:v>
                      </c:pt>
                      <c:pt idx="435">
                        <c:v>11</c:v>
                      </c:pt>
                      <c:pt idx="436">
                        <c:v>13</c:v>
                      </c:pt>
                      <c:pt idx="437">
                        <c:v>11</c:v>
                      </c:pt>
                      <c:pt idx="438">
                        <c:v>15</c:v>
                      </c:pt>
                      <c:pt idx="439">
                        <c:v>18</c:v>
                      </c:pt>
                      <c:pt idx="440">
                        <c:v>8</c:v>
                      </c:pt>
                      <c:pt idx="441">
                        <c:v>18</c:v>
                      </c:pt>
                      <c:pt idx="442">
                        <c:v>10</c:v>
                      </c:pt>
                      <c:pt idx="443">
                        <c:v>20</c:v>
                      </c:pt>
                      <c:pt idx="444">
                        <c:v>22</c:v>
                      </c:pt>
                      <c:pt idx="445">
                        <c:v>15</c:v>
                      </c:pt>
                      <c:pt idx="446">
                        <c:v>10</c:v>
                      </c:pt>
                      <c:pt idx="447">
                        <c:v>17</c:v>
                      </c:pt>
                      <c:pt idx="448">
                        <c:v>16</c:v>
                      </c:pt>
                      <c:pt idx="449">
                        <c:v>17</c:v>
                      </c:pt>
                      <c:pt idx="450">
                        <c:v>18</c:v>
                      </c:pt>
                      <c:pt idx="451">
                        <c:v>20</c:v>
                      </c:pt>
                      <c:pt idx="452">
                        <c:v>11</c:v>
                      </c:pt>
                      <c:pt idx="453">
                        <c:v>23</c:v>
                      </c:pt>
                      <c:pt idx="454">
                        <c:v>18</c:v>
                      </c:pt>
                      <c:pt idx="455">
                        <c:v>17</c:v>
                      </c:pt>
                      <c:pt idx="456">
                        <c:v>17</c:v>
                      </c:pt>
                      <c:pt idx="457">
                        <c:v>17</c:v>
                      </c:pt>
                      <c:pt idx="458">
                        <c:v>12</c:v>
                      </c:pt>
                      <c:pt idx="459">
                        <c:v>10</c:v>
                      </c:pt>
                      <c:pt idx="460">
                        <c:v>19</c:v>
                      </c:pt>
                      <c:pt idx="461">
                        <c:v>18</c:v>
                      </c:pt>
                      <c:pt idx="462">
                        <c:v>11</c:v>
                      </c:pt>
                      <c:pt idx="463">
                        <c:v>10</c:v>
                      </c:pt>
                      <c:pt idx="464">
                        <c:v>18</c:v>
                      </c:pt>
                      <c:pt idx="465">
                        <c:v>11</c:v>
                      </c:pt>
                      <c:pt idx="466">
                        <c:v>11</c:v>
                      </c:pt>
                      <c:pt idx="467">
                        <c:v>23</c:v>
                      </c:pt>
                      <c:pt idx="468">
                        <c:v>6</c:v>
                      </c:pt>
                      <c:pt idx="469">
                        <c:v>15</c:v>
                      </c:pt>
                      <c:pt idx="470">
                        <c:v>24</c:v>
                      </c:pt>
                      <c:pt idx="471">
                        <c:v>25</c:v>
                      </c:pt>
                      <c:pt idx="472">
                        <c:v>14</c:v>
                      </c:pt>
                      <c:pt idx="473">
                        <c:v>13</c:v>
                      </c:pt>
                      <c:pt idx="474">
                        <c:v>20</c:v>
                      </c:pt>
                      <c:pt idx="475">
                        <c:v>20</c:v>
                      </c:pt>
                      <c:pt idx="476">
                        <c:v>18</c:v>
                      </c:pt>
                      <c:pt idx="477">
                        <c:v>17</c:v>
                      </c:pt>
                      <c:pt idx="478">
                        <c:v>17</c:v>
                      </c:pt>
                      <c:pt idx="479">
                        <c:v>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7B-4C07-BBC9-DC6E98ADFB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Konya!$D$2:$D$481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7</c:v>
                      </c:pt>
                      <c:pt idx="1">
                        <c:v>21</c:v>
                      </c:pt>
                      <c:pt idx="2">
                        <c:v>9</c:v>
                      </c:pt>
                      <c:pt idx="3">
                        <c:v>11</c:v>
                      </c:pt>
                      <c:pt idx="4">
                        <c:v>19</c:v>
                      </c:pt>
                      <c:pt idx="5">
                        <c:v>25</c:v>
                      </c:pt>
                      <c:pt idx="6">
                        <c:v>11</c:v>
                      </c:pt>
                      <c:pt idx="7">
                        <c:v>12</c:v>
                      </c:pt>
                      <c:pt idx="8">
                        <c:v>17</c:v>
                      </c:pt>
                      <c:pt idx="9">
                        <c:v>20</c:v>
                      </c:pt>
                      <c:pt idx="10">
                        <c:v>18</c:v>
                      </c:pt>
                      <c:pt idx="11">
                        <c:v>16</c:v>
                      </c:pt>
                      <c:pt idx="12">
                        <c:v>19</c:v>
                      </c:pt>
                      <c:pt idx="13">
                        <c:v>20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20</c:v>
                      </c:pt>
                      <c:pt idx="19">
                        <c:v>10</c:v>
                      </c:pt>
                      <c:pt idx="20">
                        <c:v>18</c:v>
                      </c:pt>
                      <c:pt idx="21">
                        <c:v>13</c:v>
                      </c:pt>
                      <c:pt idx="22">
                        <c:v>15</c:v>
                      </c:pt>
                      <c:pt idx="23">
                        <c:v>14</c:v>
                      </c:pt>
                      <c:pt idx="24">
                        <c:v>15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17</c:v>
                      </c:pt>
                      <c:pt idx="28">
                        <c:v>20</c:v>
                      </c:pt>
                      <c:pt idx="29">
                        <c:v>16</c:v>
                      </c:pt>
                      <c:pt idx="30">
                        <c:v>19</c:v>
                      </c:pt>
                      <c:pt idx="31">
                        <c:v>30</c:v>
                      </c:pt>
                      <c:pt idx="32">
                        <c:v>10</c:v>
                      </c:pt>
                      <c:pt idx="33">
                        <c:v>15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16</c:v>
                      </c:pt>
                      <c:pt idx="37">
                        <c:v>16</c:v>
                      </c:pt>
                      <c:pt idx="38">
                        <c:v>7</c:v>
                      </c:pt>
                      <c:pt idx="39">
                        <c:v>25</c:v>
                      </c:pt>
                      <c:pt idx="40">
                        <c:v>7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12</c:v>
                      </c:pt>
                      <c:pt idx="44">
                        <c:v>20</c:v>
                      </c:pt>
                      <c:pt idx="45">
                        <c:v>14</c:v>
                      </c:pt>
                      <c:pt idx="46">
                        <c:v>21</c:v>
                      </c:pt>
                      <c:pt idx="47">
                        <c:v>13</c:v>
                      </c:pt>
                      <c:pt idx="48">
                        <c:v>20</c:v>
                      </c:pt>
                      <c:pt idx="49">
                        <c:v>17</c:v>
                      </c:pt>
                      <c:pt idx="50">
                        <c:v>22</c:v>
                      </c:pt>
                      <c:pt idx="51">
                        <c:v>16</c:v>
                      </c:pt>
                      <c:pt idx="52">
                        <c:v>11</c:v>
                      </c:pt>
                      <c:pt idx="53">
                        <c:v>9</c:v>
                      </c:pt>
                      <c:pt idx="54">
                        <c:v>11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17</c:v>
                      </c:pt>
                      <c:pt idx="58">
                        <c:v>13</c:v>
                      </c:pt>
                      <c:pt idx="59">
                        <c:v>14</c:v>
                      </c:pt>
                      <c:pt idx="60">
                        <c:v>25</c:v>
                      </c:pt>
                      <c:pt idx="61">
                        <c:v>18</c:v>
                      </c:pt>
                      <c:pt idx="62">
                        <c:v>14</c:v>
                      </c:pt>
                      <c:pt idx="63">
                        <c:v>10</c:v>
                      </c:pt>
                      <c:pt idx="64">
                        <c:v>7</c:v>
                      </c:pt>
                      <c:pt idx="65">
                        <c:v>14</c:v>
                      </c:pt>
                      <c:pt idx="66">
                        <c:v>16</c:v>
                      </c:pt>
                      <c:pt idx="67">
                        <c:v>16</c:v>
                      </c:pt>
                      <c:pt idx="68">
                        <c:v>5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12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12</c:v>
                      </c:pt>
                      <c:pt idx="76">
                        <c:v>6</c:v>
                      </c:pt>
                      <c:pt idx="77">
                        <c:v>21</c:v>
                      </c:pt>
                      <c:pt idx="78">
                        <c:v>14</c:v>
                      </c:pt>
                      <c:pt idx="79">
                        <c:v>13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18</c:v>
                      </c:pt>
                      <c:pt idx="83">
                        <c:v>21</c:v>
                      </c:pt>
                      <c:pt idx="84">
                        <c:v>15</c:v>
                      </c:pt>
                      <c:pt idx="85">
                        <c:v>15</c:v>
                      </c:pt>
                      <c:pt idx="86">
                        <c:v>18</c:v>
                      </c:pt>
                      <c:pt idx="87">
                        <c:v>15</c:v>
                      </c:pt>
                      <c:pt idx="88">
                        <c:v>23</c:v>
                      </c:pt>
                      <c:pt idx="89">
                        <c:v>15</c:v>
                      </c:pt>
                      <c:pt idx="90">
                        <c:v>13</c:v>
                      </c:pt>
                      <c:pt idx="91">
                        <c:v>15</c:v>
                      </c:pt>
                      <c:pt idx="92">
                        <c:v>11</c:v>
                      </c:pt>
                      <c:pt idx="93">
                        <c:v>16</c:v>
                      </c:pt>
                      <c:pt idx="94">
                        <c:v>15</c:v>
                      </c:pt>
                      <c:pt idx="95">
                        <c:v>14</c:v>
                      </c:pt>
                      <c:pt idx="96">
                        <c:v>15</c:v>
                      </c:pt>
                      <c:pt idx="97">
                        <c:v>7</c:v>
                      </c:pt>
                      <c:pt idx="98">
                        <c:v>24</c:v>
                      </c:pt>
                      <c:pt idx="99">
                        <c:v>15</c:v>
                      </c:pt>
                      <c:pt idx="100">
                        <c:v>19</c:v>
                      </c:pt>
                      <c:pt idx="101">
                        <c:v>10</c:v>
                      </c:pt>
                      <c:pt idx="102">
                        <c:v>14</c:v>
                      </c:pt>
                      <c:pt idx="103">
                        <c:v>22</c:v>
                      </c:pt>
                      <c:pt idx="104">
                        <c:v>16</c:v>
                      </c:pt>
                      <c:pt idx="105">
                        <c:v>13</c:v>
                      </c:pt>
                      <c:pt idx="106">
                        <c:v>15</c:v>
                      </c:pt>
                      <c:pt idx="107">
                        <c:v>15</c:v>
                      </c:pt>
                      <c:pt idx="108">
                        <c:v>8</c:v>
                      </c:pt>
                      <c:pt idx="109">
                        <c:v>16</c:v>
                      </c:pt>
                      <c:pt idx="110">
                        <c:v>16</c:v>
                      </c:pt>
                      <c:pt idx="111">
                        <c:v>9</c:v>
                      </c:pt>
                      <c:pt idx="112">
                        <c:v>10</c:v>
                      </c:pt>
                      <c:pt idx="113">
                        <c:v>13</c:v>
                      </c:pt>
                      <c:pt idx="114">
                        <c:v>17</c:v>
                      </c:pt>
                      <c:pt idx="115">
                        <c:v>18</c:v>
                      </c:pt>
                      <c:pt idx="116">
                        <c:v>14</c:v>
                      </c:pt>
                      <c:pt idx="117">
                        <c:v>12</c:v>
                      </c:pt>
                      <c:pt idx="118">
                        <c:v>13</c:v>
                      </c:pt>
                      <c:pt idx="119">
                        <c:v>18</c:v>
                      </c:pt>
                      <c:pt idx="120">
                        <c:v>12</c:v>
                      </c:pt>
                      <c:pt idx="121">
                        <c:v>13</c:v>
                      </c:pt>
                      <c:pt idx="122">
                        <c:v>11</c:v>
                      </c:pt>
                      <c:pt idx="123">
                        <c:v>23</c:v>
                      </c:pt>
                      <c:pt idx="124">
                        <c:v>14</c:v>
                      </c:pt>
                      <c:pt idx="125">
                        <c:v>13</c:v>
                      </c:pt>
                      <c:pt idx="126">
                        <c:v>15</c:v>
                      </c:pt>
                      <c:pt idx="127">
                        <c:v>17</c:v>
                      </c:pt>
                      <c:pt idx="128">
                        <c:v>10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16</c:v>
                      </c:pt>
                      <c:pt idx="132">
                        <c:v>9</c:v>
                      </c:pt>
                      <c:pt idx="133">
                        <c:v>18</c:v>
                      </c:pt>
                      <c:pt idx="134">
                        <c:v>11</c:v>
                      </c:pt>
                      <c:pt idx="135">
                        <c:v>13</c:v>
                      </c:pt>
                      <c:pt idx="136">
                        <c:v>15</c:v>
                      </c:pt>
                      <c:pt idx="137">
                        <c:v>15</c:v>
                      </c:pt>
                      <c:pt idx="138">
                        <c:v>9</c:v>
                      </c:pt>
                      <c:pt idx="139">
                        <c:v>12</c:v>
                      </c:pt>
                      <c:pt idx="140">
                        <c:v>14</c:v>
                      </c:pt>
                      <c:pt idx="141">
                        <c:v>16</c:v>
                      </c:pt>
                      <c:pt idx="142">
                        <c:v>14</c:v>
                      </c:pt>
                      <c:pt idx="143">
                        <c:v>12</c:v>
                      </c:pt>
                      <c:pt idx="144">
                        <c:v>16</c:v>
                      </c:pt>
                      <c:pt idx="145">
                        <c:v>12</c:v>
                      </c:pt>
                      <c:pt idx="146">
                        <c:v>14</c:v>
                      </c:pt>
                      <c:pt idx="147">
                        <c:v>15</c:v>
                      </c:pt>
                      <c:pt idx="148">
                        <c:v>13</c:v>
                      </c:pt>
                      <c:pt idx="149">
                        <c:v>15</c:v>
                      </c:pt>
                      <c:pt idx="150">
                        <c:v>9</c:v>
                      </c:pt>
                      <c:pt idx="151">
                        <c:v>16</c:v>
                      </c:pt>
                      <c:pt idx="152">
                        <c:v>11</c:v>
                      </c:pt>
                      <c:pt idx="153">
                        <c:v>8</c:v>
                      </c:pt>
                      <c:pt idx="154">
                        <c:v>13</c:v>
                      </c:pt>
                      <c:pt idx="155">
                        <c:v>11</c:v>
                      </c:pt>
                      <c:pt idx="156">
                        <c:v>15</c:v>
                      </c:pt>
                      <c:pt idx="157">
                        <c:v>9</c:v>
                      </c:pt>
                      <c:pt idx="158">
                        <c:v>7</c:v>
                      </c:pt>
                      <c:pt idx="159">
                        <c:v>16</c:v>
                      </c:pt>
                      <c:pt idx="160">
                        <c:v>15</c:v>
                      </c:pt>
                      <c:pt idx="161">
                        <c:v>9</c:v>
                      </c:pt>
                      <c:pt idx="162">
                        <c:v>19</c:v>
                      </c:pt>
                      <c:pt idx="163">
                        <c:v>11</c:v>
                      </c:pt>
                      <c:pt idx="164">
                        <c:v>12</c:v>
                      </c:pt>
                      <c:pt idx="165">
                        <c:v>12</c:v>
                      </c:pt>
                      <c:pt idx="166">
                        <c:v>12</c:v>
                      </c:pt>
                      <c:pt idx="167">
                        <c:v>14</c:v>
                      </c:pt>
                      <c:pt idx="168">
                        <c:v>15</c:v>
                      </c:pt>
                      <c:pt idx="169">
                        <c:v>12</c:v>
                      </c:pt>
                      <c:pt idx="170">
                        <c:v>4</c:v>
                      </c:pt>
                      <c:pt idx="171">
                        <c:v>19</c:v>
                      </c:pt>
                      <c:pt idx="172">
                        <c:v>22</c:v>
                      </c:pt>
                      <c:pt idx="173">
                        <c:v>13</c:v>
                      </c:pt>
                      <c:pt idx="174">
                        <c:v>15</c:v>
                      </c:pt>
                      <c:pt idx="175">
                        <c:v>15</c:v>
                      </c:pt>
                      <c:pt idx="176">
                        <c:v>12</c:v>
                      </c:pt>
                      <c:pt idx="177">
                        <c:v>15</c:v>
                      </c:pt>
                      <c:pt idx="178">
                        <c:v>8</c:v>
                      </c:pt>
                      <c:pt idx="179">
                        <c:v>16</c:v>
                      </c:pt>
                      <c:pt idx="180">
                        <c:v>11</c:v>
                      </c:pt>
                      <c:pt idx="181">
                        <c:v>10</c:v>
                      </c:pt>
                      <c:pt idx="182">
                        <c:v>16</c:v>
                      </c:pt>
                      <c:pt idx="183">
                        <c:v>18</c:v>
                      </c:pt>
                      <c:pt idx="184">
                        <c:v>17</c:v>
                      </c:pt>
                      <c:pt idx="185">
                        <c:v>16</c:v>
                      </c:pt>
                      <c:pt idx="186">
                        <c:v>11</c:v>
                      </c:pt>
                      <c:pt idx="187">
                        <c:v>10</c:v>
                      </c:pt>
                      <c:pt idx="188">
                        <c:v>21</c:v>
                      </c:pt>
                      <c:pt idx="189">
                        <c:v>11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6</c:v>
                      </c:pt>
                      <c:pt idx="193">
                        <c:v>13</c:v>
                      </c:pt>
                      <c:pt idx="194">
                        <c:v>23</c:v>
                      </c:pt>
                      <c:pt idx="195">
                        <c:v>18</c:v>
                      </c:pt>
                      <c:pt idx="196">
                        <c:v>16</c:v>
                      </c:pt>
                      <c:pt idx="197">
                        <c:v>12</c:v>
                      </c:pt>
                      <c:pt idx="198">
                        <c:v>15</c:v>
                      </c:pt>
                      <c:pt idx="199">
                        <c:v>12</c:v>
                      </c:pt>
                      <c:pt idx="200">
                        <c:v>17</c:v>
                      </c:pt>
                      <c:pt idx="201">
                        <c:v>13</c:v>
                      </c:pt>
                      <c:pt idx="202">
                        <c:v>12</c:v>
                      </c:pt>
                      <c:pt idx="203">
                        <c:v>8</c:v>
                      </c:pt>
                      <c:pt idx="204">
                        <c:v>11</c:v>
                      </c:pt>
                      <c:pt idx="205">
                        <c:v>19</c:v>
                      </c:pt>
                      <c:pt idx="206">
                        <c:v>9</c:v>
                      </c:pt>
                      <c:pt idx="207">
                        <c:v>22</c:v>
                      </c:pt>
                      <c:pt idx="208">
                        <c:v>20</c:v>
                      </c:pt>
                      <c:pt idx="209">
                        <c:v>20</c:v>
                      </c:pt>
                      <c:pt idx="210">
                        <c:v>10</c:v>
                      </c:pt>
                      <c:pt idx="211">
                        <c:v>18</c:v>
                      </c:pt>
                      <c:pt idx="212">
                        <c:v>16</c:v>
                      </c:pt>
                      <c:pt idx="213">
                        <c:v>16</c:v>
                      </c:pt>
                      <c:pt idx="214">
                        <c:v>18</c:v>
                      </c:pt>
                      <c:pt idx="215">
                        <c:v>16</c:v>
                      </c:pt>
                      <c:pt idx="216">
                        <c:v>14</c:v>
                      </c:pt>
                      <c:pt idx="217">
                        <c:v>16</c:v>
                      </c:pt>
                      <c:pt idx="218">
                        <c:v>17</c:v>
                      </c:pt>
                      <c:pt idx="219">
                        <c:v>15</c:v>
                      </c:pt>
                      <c:pt idx="220">
                        <c:v>13</c:v>
                      </c:pt>
                      <c:pt idx="221">
                        <c:v>16</c:v>
                      </c:pt>
                      <c:pt idx="222">
                        <c:v>19</c:v>
                      </c:pt>
                      <c:pt idx="223">
                        <c:v>12</c:v>
                      </c:pt>
                      <c:pt idx="224">
                        <c:v>14</c:v>
                      </c:pt>
                      <c:pt idx="225">
                        <c:v>16</c:v>
                      </c:pt>
                      <c:pt idx="226">
                        <c:v>15</c:v>
                      </c:pt>
                      <c:pt idx="227">
                        <c:v>28</c:v>
                      </c:pt>
                      <c:pt idx="228">
                        <c:v>15</c:v>
                      </c:pt>
                      <c:pt idx="229">
                        <c:v>23</c:v>
                      </c:pt>
                      <c:pt idx="230">
                        <c:v>14</c:v>
                      </c:pt>
                      <c:pt idx="231">
                        <c:v>13</c:v>
                      </c:pt>
                      <c:pt idx="232">
                        <c:v>12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11</c:v>
                      </c:pt>
                      <c:pt idx="236">
                        <c:v>18</c:v>
                      </c:pt>
                      <c:pt idx="237">
                        <c:v>18</c:v>
                      </c:pt>
                      <c:pt idx="238">
                        <c:v>14</c:v>
                      </c:pt>
                      <c:pt idx="239">
                        <c:v>16</c:v>
                      </c:pt>
                      <c:pt idx="240">
                        <c:v>16</c:v>
                      </c:pt>
                      <c:pt idx="241">
                        <c:v>11</c:v>
                      </c:pt>
                      <c:pt idx="242">
                        <c:v>16</c:v>
                      </c:pt>
                      <c:pt idx="243">
                        <c:v>20</c:v>
                      </c:pt>
                      <c:pt idx="244">
                        <c:v>12</c:v>
                      </c:pt>
                      <c:pt idx="245">
                        <c:v>19</c:v>
                      </c:pt>
                      <c:pt idx="246">
                        <c:v>20</c:v>
                      </c:pt>
                      <c:pt idx="247">
                        <c:v>22</c:v>
                      </c:pt>
                      <c:pt idx="248">
                        <c:v>14</c:v>
                      </c:pt>
                      <c:pt idx="249">
                        <c:v>20</c:v>
                      </c:pt>
                      <c:pt idx="250">
                        <c:v>12</c:v>
                      </c:pt>
                      <c:pt idx="251">
                        <c:v>16</c:v>
                      </c:pt>
                      <c:pt idx="252">
                        <c:v>10</c:v>
                      </c:pt>
                      <c:pt idx="253">
                        <c:v>12</c:v>
                      </c:pt>
                      <c:pt idx="254">
                        <c:v>10</c:v>
                      </c:pt>
                      <c:pt idx="255">
                        <c:v>21</c:v>
                      </c:pt>
                      <c:pt idx="256">
                        <c:v>12</c:v>
                      </c:pt>
                      <c:pt idx="257">
                        <c:v>14</c:v>
                      </c:pt>
                      <c:pt idx="258">
                        <c:v>11</c:v>
                      </c:pt>
                      <c:pt idx="259">
                        <c:v>13</c:v>
                      </c:pt>
                      <c:pt idx="260">
                        <c:v>12</c:v>
                      </c:pt>
                      <c:pt idx="261">
                        <c:v>16</c:v>
                      </c:pt>
                      <c:pt idx="262">
                        <c:v>10</c:v>
                      </c:pt>
                      <c:pt idx="263">
                        <c:v>18</c:v>
                      </c:pt>
                      <c:pt idx="264">
                        <c:v>9</c:v>
                      </c:pt>
                      <c:pt idx="265">
                        <c:v>7</c:v>
                      </c:pt>
                      <c:pt idx="266">
                        <c:v>16</c:v>
                      </c:pt>
                      <c:pt idx="267">
                        <c:v>7</c:v>
                      </c:pt>
                      <c:pt idx="268">
                        <c:v>11</c:v>
                      </c:pt>
                      <c:pt idx="269">
                        <c:v>15</c:v>
                      </c:pt>
                      <c:pt idx="270">
                        <c:v>9</c:v>
                      </c:pt>
                      <c:pt idx="271">
                        <c:v>17</c:v>
                      </c:pt>
                      <c:pt idx="272">
                        <c:v>18</c:v>
                      </c:pt>
                      <c:pt idx="273">
                        <c:v>16</c:v>
                      </c:pt>
                      <c:pt idx="274">
                        <c:v>7</c:v>
                      </c:pt>
                      <c:pt idx="275">
                        <c:v>16</c:v>
                      </c:pt>
                      <c:pt idx="276">
                        <c:v>12</c:v>
                      </c:pt>
                      <c:pt idx="277">
                        <c:v>16</c:v>
                      </c:pt>
                      <c:pt idx="278">
                        <c:v>18</c:v>
                      </c:pt>
                      <c:pt idx="279">
                        <c:v>10</c:v>
                      </c:pt>
                      <c:pt idx="280">
                        <c:v>11</c:v>
                      </c:pt>
                      <c:pt idx="281">
                        <c:v>13</c:v>
                      </c:pt>
                      <c:pt idx="282">
                        <c:v>15</c:v>
                      </c:pt>
                      <c:pt idx="283">
                        <c:v>10</c:v>
                      </c:pt>
                      <c:pt idx="284">
                        <c:v>8</c:v>
                      </c:pt>
                      <c:pt idx="285">
                        <c:v>12</c:v>
                      </c:pt>
                      <c:pt idx="286">
                        <c:v>11</c:v>
                      </c:pt>
                      <c:pt idx="287">
                        <c:v>9</c:v>
                      </c:pt>
                      <c:pt idx="288">
                        <c:v>14</c:v>
                      </c:pt>
                      <c:pt idx="289">
                        <c:v>8</c:v>
                      </c:pt>
                      <c:pt idx="290">
                        <c:v>6</c:v>
                      </c:pt>
                      <c:pt idx="291">
                        <c:v>21</c:v>
                      </c:pt>
                      <c:pt idx="292">
                        <c:v>8</c:v>
                      </c:pt>
                      <c:pt idx="293">
                        <c:v>17</c:v>
                      </c:pt>
                      <c:pt idx="294">
                        <c:v>15</c:v>
                      </c:pt>
                      <c:pt idx="295">
                        <c:v>14</c:v>
                      </c:pt>
                      <c:pt idx="296">
                        <c:v>18</c:v>
                      </c:pt>
                      <c:pt idx="297">
                        <c:v>11</c:v>
                      </c:pt>
                      <c:pt idx="298">
                        <c:v>17</c:v>
                      </c:pt>
                      <c:pt idx="299">
                        <c:v>11</c:v>
                      </c:pt>
                      <c:pt idx="300">
                        <c:v>11</c:v>
                      </c:pt>
                      <c:pt idx="301">
                        <c:v>18</c:v>
                      </c:pt>
                      <c:pt idx="302">
                        <c:v>11</c:v>
                      </c:pt>
                      <c:pt idx="303">
                        <c:v>17</c:v>
                      </c:pt>
                      <c:pt idx="304">
                        <c:v>13</c:v>
                      </c:pt>
                      <c:pt idx="305">
                        <c:v>15</c:v>
                      </c:pt>
                      <c:pt idx="306">
                        <c:v>9</c:v>
                      </c:pt>
                      <c:pt idx="307">
                        <c:v>6</c:v>
                      </c:pt>
                      <c:pt idx="308">
                        <c:v>16</c:v>
                      </c:pt>
                      <c:pt idx="309">
                        <c:v>23</c:v>
                      </c:pt>
                      <c:pt idx="310">
                        <c:v>17</c:v>
                      </c:pt>
                      <c:pt idx="311">
                        <c:v>9</c:v>
                      </c:pt>
                      <c:pt idx="312">
                        <c:v>15</c:v>
                      </c:pt>
                      <c:pt idx="313">
                        <c:v>13</c:v>
                      </c:pt>
                      <c:pt idx="314">
                        <c:v>12</c:v>
                      </c:pt>
                      <c:pt idx="315">
                        <c:v>12</c:v>
                      </c:pt>
                      <c:pt idx="316">
                        <c:v>8</c:v>
                      </c:pt>
                      <c:pt idx="317">
                        <c:v>19</c:v>
                      </c:pt>
                      <c:pt idx="318">
                        <c:v>12</c:v>
                      </c:pt>
                      <c:pt idx="319">
                        <c:v>13</c:v>
                      </c:pt>
                      <c:pt idx="320">
                        <c:v>11</c:v>
                      </c:pt>
                      <c:pt idx="321">
                        <c:v>14</c:v>
                      </c:pt>
                      <c:pt idx="322">
                        <c:v>12</c:v>
                      </c:pt>
                      <c:pt idx="323">
                        <c:v>16</c:v>
                      </c:pt>
                      <c:pt idx="324">
                        <c:v>15</c:v>
                      </c:pt>
                      <c:pt idx="325">
                        <c:v>14</c:v>
                      </c:pt>
                      <c:pt idx="326">
                        <c:v>15</c:v>
                      </c:pt>
                      <c:pt idx="327">
                        <c:v>15</c:v>
                      </c:pt>
                      <c:pt idx="328">
                        <c:v>6</c:v>
                      </c:pt>
                      <c:pt idx="329">
                        <c:v>16</c:v>
                      </c:pt>
                      <c:pt idx="330">
                        <c:v>18</c:v>
                      </c:pt>
                      <c:pt idx="331">
                        <c:v>18</c:v>
                      </c:pt>
                      <c:pt idx="332">
                        <c:v>12</c:v>
                      </c:pt>
                      <c:pt idx="333">
                        <c:v>21</c:v>
                      </c:pt>
                      <c:pt idx="334">
                        <c:v>10</c:v>
                      </c:pt>
                      <c:pt idx="335">
                        <c:v>9</c:v>
                      </c:pt>
                      <c:pt idx="336">
                        <c:v>13</c:v>
                      </c:pt>
                      <c:pt idx="337">
                        <c:v>18</c:v>
                      </c:pt>
                      <c:pt idx="338">
                        <c:v>10</c:v>
                      </c:pt>
                      <c:pt idx="339">
                        <c:v>7</c:v>
                      </c:pt>
                      <c:pt idx="340">
                        <c:v>17</c:v>
                      </c:pt>
                      <c:pt idx="341">
                        <c:v>13</c:v>
                      </c:pt>
                      <c:pt idx="342">
                        <c:v>15</c:v>
                      </c:pt>
                      <c:pt idx="343">
                        <c:v>18</c:v>
                      </c:pt>
                      <c:pt idx="344">
                        <c:v>13</c:v>
                      </c:pt>
                      <c:pt idx="345">
                        <c:v>19</c:v>
                      </c:pt>
                      <c:pt idx="346">
                        <c:v>15</c:v>
                      </c:pt>
                      <c:pt idx="347">
                        <c:v>19</c:v>
                      </c:pt>
                      <c:pt idx="348">
                        <c:v>9</c:v>
                      </c:pt>
                      <c:pt idx="349">
                        <c:v>14</c:v>
                      </c:pt>
                      <c:pt idx="350">
                        <c:v>20</c:v>
                      </c:pt>
                      <c:pt idx="351">
                        <c:v>18</c:v>
                      </c:pt>
                      <c:pt idx="352">
                        <c:v>20</c:v>
                      </c:pt>
                      <c:pt idx="353">
                        <c:v>9</c:v>
                      </c:pt>
                      <c:pt idx="354">
                        <c:v>19</c:v>
                      </c:pt>
                      <c:pt idx="355">
                        <c:v>18</c:v>
                      </c:pt>
                      <c:pt idx="356">
                        <c:v>13</c:v>
                      </c:pt>
                      <c:pt idx="357">
                        <c:v>12</c:v>
                      </c:pt>
                      <c:pt idx="358">
                        <c:v>20</c:v>
                      </c:pt>
                      <c:pt idx="359">
                        <c:v>18</c:v>
                      </c:pt>
                      <c:pt idx="360">
                        <c:v>22</c:v>
                      </c:pt>
                      <c:pt idx="361">
                        <c:v>23</c:v>
                      </c:pt>
                      <c:pt idx="362">
                        <c:v>23</c:v>
                      </c:pt>
                      <c:pt idx="363">
                        <c:v>15</c:v>
                      </c:pt>
                      <c:pt idx="364">
                        <c:v>26</c:v>
                      </c:pt>
                      <c:pt idx="365">
                        <c:v>14</c:v>
                      </c:pt>
                      <c:pt idx="366">
                        <c:v>30</c:v>
                      </c:pt>
                      <c:pt idx="367">
                        <c:v>20</c:v>
                      </c:pt>
                      <c:pt idx="368">
                        <c:v>18</c:v>
                      </c:pt>
                      <c:pt idx="369">
                        <c:v>22</c:v>
                      </c:pt>
                      <c:pt idx="370">
                        <c:v>13</c:v>
                      </c:pt>
                      <c:pt idx="371">
                        <c:v>15</c:v>
                      </c:pt>
                      <c:pt idx="372">
                        <c:v>12</c:v>
                      </c:pt>
                      <c:pt idx="373">
                        <c:v>23</c:v>
                      </c:pt>
                      <c:pt idx="374">
                        <c:v>24</c:v>
                      </c:pt>
                      <c:pt idx="375">
                        <c:v>19</c:v>
                      </c:pt>
                      <c:pt idx="376">
                        <c:v>14</c:v>
                      </c:pt>
                      <c:pt idx="377">
                        <c:v>21</c:v>
                      </c:pt>
                      <c:pt idx="378">
                        <c:v>9</c:v>
                      </c:pt>
                      <c:pt idx="379">
                        <c:v>27</c:v>
                      </c:pt>
                      <c:pt idx="380">
                        <c:v>17</c:v>
                      </c:pt>
                      <c:pt idx="381">
                        <c:v>15</c:v>
                      </c:pt>
                      <c:pt idx="382">
                        <c:v>24</c:v>
                      </c:pt>
                      <c:pt idx="383">
                        <c:v>16</c:v>
                      </c:pt>
                      <c:pt idx="384">
                        <c:v>12</c:v>
                      </c:pt>
                      <c:pt idx="385">
                        <c:v>13</c:v>
                      </c:pt>
                      <c:pt idx="386">
                        <c:v>18</c:v>
                      </c:pt>
                      <c:pt idx="387">
                        <c:v>12</c:v>
                      </c:pt>
                      <c:pt idx="388">
                        <c:v>15</c:v>
                      </c:pt>
                      <c:pt idx="389">
                        <c:v>10</c:v>
                      </c:pt>
                      <c:pt idx="390">
                        <c:v>20</c:v>
                      </c:pt>
                      <c:pt idx="391">
                        <c:v>16</c:v>
                      </c:pt>
                      <c:pt idx="392">
                        <c:v>19</c:v>
                      </c:pt>
                      <c:pt idx="393">
                        <c:v>21</c:v>
                      </c:pt>
                      <c:pt idx="394">
                        <c:v>20</c:v>
                      </c:pt>
                      <c:pt idx="395">
                        <c:v>12</c:v>
                      </c:pt>
                      <c:pt idx="396">
                        <c:v>10</c:v>
                      </c:pt>
                      <c:pt idx="397">
                        <c:v>23</c:v>
                      </c:pt>
                      <c:pt idx="398">
                        <c:v>18</c:v>
                      </c:pt>
                      <c:pt idx="399">
                        <c:v>16</c:v>
                      </c:pt>
                      <c:pt idx="400">
                        <c:v>14</c:v>
                      </c:pt>
                      <c:pt idx="401">
                        <c:v>23</c:v>
                      </c:pt>
                      <c:pt idx="402">
                        <c:v>13</c:v>
                      </c:pt>
                      <c:pt idx="403">
                        <c:v>18</c:v>
                      </c:pt>
                      <c:pt idx="404">
                        <c:v>18</c:v>
                      </c:pt>
                      <c:pt idx="405">
                        <c:v>14</c:v>
                      </c:pt>
                      <c:pt idx="406">
                        <c:v>11</c:v>
                      </c:pt>
                      <c:pt idx="407">
                        <c:v>12</c:v>
                      </c:pt>
                      <c:pt idx="408">
                        <c:v>13</c:v>
                      </c:pt>
                      <c:pt idx="409">
                        <c:v>11</c:v>
                      </c:pt>
                      <c:pt idx="410">
                        <c:v>14</c:v>
                      </c:pt>
                      <c:pt idx="411">
                        <c:v>16</c:v>
                      </c:pt>
                      <c:pt idx="412">
                        <c:v>16</c:v>
                      </c:pt>
                      <c:pt idx="413">
                        <c:v>16</c:v>
                      </c:pt>
                      <c:pt idx="414">
                        <c:v>11</c:v>
                      </c:pt>
                      <c:pt idx="415">
                        <c:v>18</c:v>
                      </c:pt>
                      <c:pt idx="416">
                        <c:v>17</c:v>
                      </c:pt>
                      <c:pt idx="417">
                        <c:v>13</c:v>
                      </c:pt>
                      <c:pt idx="418">
                        <c:v>11</c:v>
                      </c:pt>
                      <c:pt idx="419">
                        <c:v>16</c:v>
                      </c:pt>
                      <c:pt idx="420">
                        <c:v>17</c:v>
                      </c:pt>
                      <c:pt idx="421">
                        <c:v>16</c:v>
                      </c:pt>
                      <c:pt idx="422">
                        <c:v>16</c:v>
                      </c:pt>
                      <c:pt idx="423">
                        <c:v>13</c:v>
                      </c:pt>
                      <c:pt idx="424">
                        <c:v>14</c:v>
                      </c:pt>
                      <c:pt idx="425">
                        <c:v>11</c:v>
                      </c:pt>
                      <c:pt idx="426">
                        <c:v>8</c:v>
                      </c:pt>
                      <c:pt idx="427">
                        <c:v>14</c:v>
                      </c:pt>
                      <c:pt idx="428">
                        <c:v>15</c:v>
                      </c:pt>
                      <c:pt idx="429">
                        <c:v>13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13</c:v>
                      </c:pt>
                      <c:pt idx="433">
                        <c:v>14</c:v>
                      </c:pt>
                      <c:pt idx="434">
                        <c:v>19</c:v>
                      </c:pt>
                      <c:pt idx="435">
                        <c:v>22</c:v>
                      </c:pt>
                      <c:pt idx="436">
                        <c:v>13</c:v>
                      </c:pt>
                      <c:pt idx="437">
                        <c:v>24</c:v>
                      </c:pt>
                      <c:pt idx="438">
                        <c:v>9</c:v>
                      </c:pt>
                      <c:pt idx="439">
                        <c:v>17</c:v>
                      </c:pt>
                      <c:pt idx="440">
                        <c:v>21</c:v>
                      </c:pt>
                      <c:pt idx="441">
                        <c:v>15</c:v>
                      </c:pt>
                      <c:pt idx="442">
                        <c:v>13</c:v>
                      </c:pt>
                      <c:pt idx="443">
                        <c:v>13</c:v>
                      </c:pt>
                      <c:pt idx="444">
                        <c:v>8</c:v>
                      </c:pt>
                      <c:pt idx="445">
                        <c:v>20</c:v>
                      </c:pt>
                      <c:pt idx="446">
                        <c:v>10</c:v>
                      </c:pt>
                      <c:pt idx="447">
                        <c:v>17</c:v>
                      </c:pt>
                      <c:pt idx="448">
                        <c:v>12</c:v>
                      </c:pt>
                      <c:pt idx="449">
                        <c:v>16</c:v>
                      </c:pt>
                      <c:pt idx="450">
                        <c:v>21</c:v>
                      </c:pt>
                      <c:pt idx="451">
                        <c:v>13</c:v>
                      </c:pt>
                      <c:pt idx="452">
                        <c:v>14</c:v>
                      </c:pt>
                      <c:pt idx="453">
                        <c:v>7</c:v>
                      </c:pt>
                      <c:pt idx="454">
                        <c:v>16</c:v>
                      </c:pt>
                      <c:pt idx="455">
                        <c:v>17</c:v>
                      </c:pt>
                      <c:pt idx="456">
                        <c:v>15</c:v>
                      </c:pt>
                      <c:pt idx="457">
                        <c:v>16</c:v>
                      </c:pt>
                      <c:pt idx="458">
                        <c:v>19</c:v>
                      </c:pt>
                      <c:pt idx="459">
                        <c:v>12</c:v>
                      </c:pt>
                      <c:pt idx="460">
                        <c:v>15</c:v>
                      </c:pt>
                      <c:pt idx="461">
                        <c:v>13</c:v>
                      </c:pt>
                      <c:pt idx="462">
                        <c:v>13</c:v>
                      </c:pt>
                      <c:pt idx="463">
                        <c:v>12</c:v>
                      </c:pt>
                      <c:pt idx="464">
                        <c:v>18</c:v>
                      </c:pt>
                      <c:pt idx="465">
                        <c:v>12</c:v>
                      </c:pt>
                      <c:pt idx="466">
                        <c:v>14</c:v>
                      </c:pt>
                      <c:pt idx="467">
                        <c:v>11</c:v>
                      </c:pt>
                      <c:pt idx="468">
                        <c:v>11</c:v>
                      </c:pt>
                      <c:pt idx="469">
                        <c:v>16</c:v>
                      </c:pt>
                      <c:pt idx="470">
                        <c:v>9</c:v>
                      </c:pt>
                      <c:pt idx="471">
                        <c:v>8</c:v>
                      </c:pt>
                      <c:pt idx="472">
                        <c:v>17</c:v>
                      </c:pt>
                      <c:pt idx="473">
                        <c:v>12</c:v>
                      </c:pt>
                      <c:pt idx="474">
                        <c:v>19</c:v>
                      </c:pt>
                      <c:pt idx="475">
                        <c:v>16</c:v>
                      </c:pt>
                      <c:pt idx="476">
                        <c:v>14</c:v>
                      </c:pt>
                      <c:pt idx="477">
                        <c:v>13</c:v>
                      </c:pt>
                      <c:pt idx="478">
                        <c:v>13</c:v>
                      </c:pt>
                      <c:pt idx="479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7B-4C07-BBC9-DC6E98ADFB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Konya!$E$2:$E$481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18</c:v>
                      </c:pt>
                      <c:pt idx="1">
                        <c:v>18</c:v>
                      </c:pt>
                      <c:pt idx="2">
                        <c:v>16</c:v>
                      </c:pt>
                      <c:pt idx="3">
                        <c:v>16</c:v>
                      </c:pt>
                      <c:pt idx="4">
                        <c:v>24</c:v>
                      </c:pt>
                      <c:pt idx="5">
                        <c:v>17</c:v>
                      </c:pt>
                      <c:pt idx="6">
                        <c:v>27</c:v>
                      </c:pt>
                      <c:pt idx="7">
                        <c:v>16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7</c:v>
                      </c:pt>
                      <c:pt idx="11">
                        <c:v>21</c:v>
                      </c:pt>
                      <c:pt idx="12">
                        <c:v>22</c:v>
                      </c:pt>
                      <c:pt idx="13">
                        <c:v>11</c:v>
                      </c:pt>
                      <c:pt idx="14">
                        <c:v>9</c:v>
                      </c:pt>
                      <c:pt idx="15">
                        <c:v>13</c:v>
                      </c:pt>
                      <c:pt idx="16">
                        <c:v>11</c:v>
                      </c:pt>
                      <c:pt idx="17">
                        <c:v>24</c:v>
                      </c:pt>
                      <c:pt idx="18">
                        <c:v>14</c:v>
                      </c:pt>
                      <c:pt idx="19">
                        <c:v>16</c:v>
                      </c:pt>
                      <c:pt idx="20">
                        <c:v>18</c:v>
                      </c:pt>
                      <c:pt idx="21">
                        <c:v>11</c:v>
                      </c:pt>
                      <c:pt idx="22">
                        <c:v>20</c:v>
                      </c:pt>
                      <c:pt idx="23">
                        <c:v>15</c:v>
                      </c:pt>
                      <c:pt idx="24">
                        <c:v>25</c:v>
                      </c:pt>
                      <c:pt idx="25">
                        <c:v>18</c:v>
                      </c:pt>
                      <c:pt idx="26">
                        <c:v>25</c:v>
                      </c:pt>
                      <c:pt idx="27">
                        <c:v>17</c:v>
                      </c:pt>
                      <c:pt idx="28">
                        <c:v>10</c:v>
                      </c:pt>
                      <c:pt idx="29">
                        <c:v>25</c:v>
                      </c:pt>
                      <c:pt idx="30">
                        <c:v>18</c:v>
                      </c:pt>
                      <c:pt idx="31">
                        <c:v>18</c:v>
                      </c:pt>
                      <c:pt idx="32">
                        <c:v>22</c:v>
                      </c:pt>
                      <c:pt idx="33">
                        <c:v>18</c:v>
                      </c:pt>
                      <c:pt idx="34">
                        <c:v>15</c:v>
                      </c:pt>
                      <c:pt idx="35">
                        <c:v>22</c:v>
                      </c:pt>
                      <c:pt idx="36">
                        <c:v>7</c:v>
                      </c:pt>
                      <c:pt idx="37">
                        <c:v>21</c:v>
                      </c:pt>
                      <c:pt idx="38">
                        <c:v>19</c:v>
                      </c:pt>
                      <c:pt idx="39">
                        <c:v>11</c:v>
                      </c:pt>
                      <c:pt idx="40">
                        <c:v>22</c:v>
                      </c:pt>
                      <c:pt idx="41">
                        <c:v>30</c:v>
                      </c:pt>
                      <c:pt idx="42">
                        <c:v>23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25</c:v>
                      </c:pt>
                      <c:pt idx="46">
                        <c:v>18</c:v>
                      </c:pt>
                      <c:pt idx="47">
                        <c:v>9</c:v>
                      </c:pt>
                      <c:pt idx="48">
                        <c:v>17</c:v>
                      </c:pt>
                      <c:pt idx="49">
                        <c:v>14</c:v>
                      </c:pt>
                      <c:pt idx="50">
                        <c:v>18</c:v>
                      </c:pt>
                      <c:pt idx="51">
                        <c:v>10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16</c:v>
                      </c:pt>
                      <c:pt idx="56">
                        <c:v>10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26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17</c:v>
                      </c:pt>
                      <c:pt idx="63">
                        <c:v>15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20</c:v>
                      </c:pt>
                      <c:pt idx="67">
                        <c:v>18</c:v>
                      </c:pt>
                      <c:pt idx="68">
                        <c:v>16</c:v>
                      </c:pt>
                      <c:pt idx="69">
                        <c:v>17</c:v>
                      </c:pt>
                      <c:pt idx="70">
                        <c:v>13</c:v>
                      </c:pt>
                      <c:pt idx="71">
                        <c:v>18</c:v>
                      </c:pt>
                      <c:pt idx="72">
                        <c:v>16</c:v>
                      </c:pt>
                      <c:pt idx="73">
                        <c:v>9</c:v>
                      </c:pt>
                      <c:pt idx="74">
                        <c:v>14</c:v>
                      </c:pt>
                      <c:pt idx="75">
                        <c:v>24</c:v>
                      </c:pt>
                      <c:pt idx="76">
                        <c:v>10</c:v>
                      </c:pt>
                      <c:pt idx="77">
                        <c:v>18</c:v>
                      </c:pt>
                      <c:pt idx="78">
                        <c:v>12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16</c:v>
                      </c:pt>
                      <c:pt idx="82">
                        <c:v>15</c:v>
                      </c:pt>
                      <c:pt idx="83">
                        <c:v>16</c:v>
                      </c:pt>
                      <c:pt idx="84">
                        <c:v>13</c:v>
                      </c:pt>
                      <c:pt idx="85">
                        <c:v>15</c:v>
                      </c:pt>
                      <c:pt idx="86">
                        <c:v>11</c:v>
                      </c:pt>
                      <c:pt idx="87">
                        <c:v>13</c:v>
                      </c:pt>
                      <c:pt idx="88">
                        <c:v>18</c:v>
                      </c:pt>
                      <c:pt idx="89">
                        <c:v>16</c:v>
                      </c:pt>
                      <c:pt idx="90">
                        <c:v>14</c:v>
                      </c:pt>
                      <c:pt idx="91">
                        <c:v>17</c:v>
                      </c:pt>
                      <c:pt idx="92">
                        <c:v>21</c:v>
                      </c:pt>
                      <c:pt idx="93">
                        <c:v>16</c:v>
                      </c:pt>
                      <c:pt idx="94">
                        <c:v>15</c:v>
                      </c:pt>
                      <c:pt idx="95">
                        <c:v>21</c:v>
                      </c:pt>
                      <c:pt idx="96">
                        <c:v>12</c:v>
                      </c:pt>
                      <c:pt idx="97">
                        <c:v>15</c:v>
                      </c:pt>
                      <c:pt idx="98">
                        <c:v>13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8</c:v>
                      </c:pt>
                      <c:pt idx="102">
                        <c:v>12</c:v>
                      </c:pt>
                      <c:pt idx="103">
                        <c:v>14</c:v>
                      </c:pt>
                      <c:pt idx="104">
                        <c:v>8</c:v>
                      </c:pt>
                      <c:pt idx="105">
                        <c:v>8</c:v>
                      </c:pt>
                      <c:pt idx="106">
                        <c:v>19</c:v>
                      </c:pt>
                      <c:pt idx="107">
                        <c:v>12</c:v>
                      </c:pt>
                      <c:pt idx="108">
                        <c:v>16</c:v>
                      </c:pt>
                      <c:pt idx="109">
                        <c:v>11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18</c:v>
                      </c:pt>
                      <c:pt idx="113">
                        <c:v>14</c:v>
                      </c:pt>
                      <c:pt idx="114">
                        <c:v>9</c:v>
                      </c:pt>
                      <c:pt idx="115">
                        <c:v>9</c:v>
                      </c:pt>
                      <c:pt idx="116">
                        <c:v>7</c:v>
                      </c:pt>
                      <c:pt idx="117">
                        <c:v>19</c:v>
                      </c:pt>
                      <c:pt idx="118">
                        <c:v>16</c:v>
                      </c:pt>
                      <c:pt idx="119">
                        <c:v>17</c:v>
                      </c:pt>
                      <c:pt idx="120">
                        <c:v>20</c:v>
                      </c:pt>
                      <c:pt idx="121">
                        <c:v>7</c:v>
                      </c:pt>
                      <c:pt idx="122">
                        <c:v>13</c:v>
                      </c:pt>
                      <c:pt idx="123">
                        <c:v>9</c:v>
                      </c:pt>
                      <c:pt idx="124">
                        <c:v>15</c:v>
                      </c:pt>
                      <c:pt idx="125">
                        <c:v>22</c:v>
                      </c:pt>
                      <c:pt idx="126">
                        <c:v>14</c:v>
                      </c:pt>
                      <c:pt idx="127">
                        <c:v>19</c:v>
                      </c:pt>
                      <c:pt idx="128">
                        <c:v>13</c:v>
                      </c:pt>
                      <c:pt idx="129">
                        <c:v>16</c:v>
                      </c:pt>
                      <c:pt idx="130">
                        <c:v>16</c:v>
                      </c:pt>
                      <c:pt idx="131">
                        <c:v>14</c:v>
                      </c:pt>
                      <c:pt idx="132">
                        <c:v>15</c:v>
                      </c:pt>
                      <c:pt idx="133">
                        <c:v>20</c:v>
                      </c:pt>
                      <c:pt idx="134">
                        <c:v>15</c:v>
                      </c:pt>
                      <c:pt idx="135">
                        <c:v>6</c:v>
                      </c:pt>
                      <c:pt idx="136">
                        <c:v>17</c:v>
                      </c:pt>
                      <c:pt idx="137">
                        <c:v>10</c:v>
                      </c:pt>
                      <c:pt idx="138">
                        <c:v>12</c:v>
                      </c:pt>
                      <c:pt idx="139">
                        <c:v>11</c:v>
                      </c:pt>
                      <c:pt idx="140">
                        <c:v>21</c:v>
                      </c:pt>
                      <c:pt idx="141">
                        <c:v>22</c:v>
                      </c:pt>
                      <c:pt idx="142">
                        <c:v>14</c:v>
                      </c:pt>
                      <c:pt idx="143">
                        <c:v>11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18</c:v>
                      </c:pt>
                      <c:pt idx="151">
                        <c:v>12</c:v>
                      </c:pt>
                      <c:pt idx="152">
                        <c:v>13</c:v>
                      </c:pt>
                      <c:pt idx="153">
                        <c:v>17</c:v>
                      </c:pt>
                      <c:pt idx="154">
                        <c:v>6</c:v>
                      </c:pt>
                      <c:pt idx="155">
                        <c:v>12</c:v>
                      </c:pt>
                      <c:pt idx="156">
                        <c:v>11</c:v>
                      </c:pt>
                      <c:pt idx="157">
                        <c:v>9</c:v>
                      </c:pt>
                      <c:pt idx="158">
                        <c:v>11</c:v>
                      </c:pt>
                      <c:pt idx="159">
                        <c:v>14</c:v>
                      </c:pt>
                      <c:pt idx="160">
                        <c:v>23</c:v>
                      </c:pt>
                      <c:pt idx="161">
                        <c:v>10</c:v>
                      </c:pt>
                      <c:pt idx="162">
                        <c:v>15</c:v>
                      </c:pt>
                      <c:pt idx="163">
                        <c:v>15</c:v>
                      </c:pt>
                      <c:pt idx="164">
                        <c:v>8</c:v>
                      </c:pt>
                      <c:pt idx="165">
                        <c:v>16</c:v>
                      </c:pt>
                      <c:pt idx="166">
                        <c:v>16</c:v>
                      </c:pt>
                      <c:pt idx="167">
                        <c:v>9</c:v>
                      </c:pt>
                      <c:pt idx="168">
                        <c:v>15</c:v>
                      </c:pt>
                      <c:pt idx="169">
                        <c:v>11</c:v>
                      </c:pt>
                      <c:pt idx="170">
                        <c:v>10</c:v>
                      </c:pt>
                      <c:pt idx="171">
                        <c:v>11</c:v>
                      </c:pt>
                      <c:pt idx="172">
                        <c:v>12</c:v>
                      </c:pt>
                      <c:pt idx="173">
                        <c:v>14</c:v>
                      </c:pt>
                      <c:pt idx="174">
                        <c:v>6</c:v>
                      </c:pt>
                      <c:pt idx="175">
                        <c:v>13</c:v>
                      </c:pt>
                      <c:pt idx="176">
                        <c:v>8</c:v>
                      </c:pt>
                      <c:pt idx="177">
                        <c:v>13</c:v>
                      </c:pt>
                      <c:pt idx="178">
                        <c:v>16</c:v>
                      </c:pt>
                      <c:pt idx="179">
                        <c:v>15</c:v>
                      </c:pt>
                      <c:pt idx="180">
                        <c:v>19</c:v>
                      </c:pt>
                      <c:pt idx="181">
                        <c:v>18</c:v>
                      </c:pt>
                      <c:pt idx="182">
                        <c:v>13</c:v>
                      </c:pt>
                      <c:pt idx="183">
                        <c:v>16</c:v>
                      </c:pt>
                      <c:pt idx="184">
                        <c:v>18</c:v>
                      </c:pt>
                      <c:pt idx="185">
                        <c:v>17</c:v>
                      </c:pt>
                      <c:pt idx="186">
                        <c:v>19</c:v>
                      </c:pt>
                      <c:pt idx="187">
                        <c:v>13</c:v>
                      </c:pt>
                      <c:pt idx="188">
                        <c:v>18</c:v>
                      </c:pt>
                      <c:pt idx="189">
                        <c:v>12</c:v>
                      </c:pt>
                      <c:pt idx="190">
                        <c:v>16</c:v>
                      </c:pt>
                      <c:pt idx="191">
                        <c:v>21</c:v>
                      </c:pt>
                      <c:pt idx="192">
                        <c:v>23</c:v>
                      </c:pt>
                      <c:pt idx="193">
                        <c:v>11</c:v>
                      </c:pt>
                      <c:pt idx="194">
                        <c:v>12</c:v>
                      </c:pt>
                      <c:pt idx="195">
                        <c:v>14</c:v>
                      </c:pt>
                      <c:pt idx="196">
                        <c:v>11</c:v>
                      </c:pt>
                      <c:pt idx="197">
                        <c:v>10</c:v>
                      </c:pt>
                      <c:pt idx="198">
                        <c:v>18</c:v>
                      </c:pt>
                      <c:pt idx="199">
                        <c:v>20</c:v>
                      </c:pt>
                      <c:pt idx="200">
                        <c:v>16</c:v>
                      </c:pt>
                      <c:pt idx="201">
                        <c:v>18</c:v>
                      </c:pt>
                      <c:pt idx="202">
                        <c:v>24</c:v>
                      </c:pt>
                      <c:pt idx="203">
                        <c:v>13</c:v>
                      </c:pt>
                      <c:pt idx="204">
                        <c:v>17</c:v>
                      </c:pt>
                      <c:pt idx="205">
                        <c:v>16</c:v>
                      </c:pt>
                      <c:pt idx="206">
                        <c:v>23</c:v>
                      </c:pt>
                      <c:pt idx="207">
                        <c:v>9</c:v>
                      </c:pt>
                      <c:pt idx="208">
                        <c:v>15</c:v>
                      </c:pt>
                      <c:pt idx="209">
                        <c:v>19</c:v>
                      </c:pt>
                      <c:pt idx="210">
                        <c:v>16</c:v>
                      </c:pt>
                      <c:pt idx="211">
                        <c:v>16</c:v>
                      </c:pt>
                      <c:pt idx="212">
                        <c:v>6</c:v>
                      </c:pt>
                      <c:pt idx="213">
                        <c:v>18</c:v>
                      </c:pt>
                      <c:pt idx="214">
                        <c:v>9</c:v>
                      </c:pt>
                      <c:pt idx="215">
                        <c:v>15</c:v>
                      </c:pt>
                      <c:pt idx="216">
                        <c:v>5</c:v>
                      </c:pt>
                      <c:pt idx="217">
                        <c:v>13</c:v>
                      </c:pt>
                      <c:pt idx="218">
                        <c:v>11</c:v>
                      </c:pt>
                      <c:pt idx="219">
                        <c:v>13</c:v>
                      </c:pt>
                      <c:pt idx="220">
                        <c:v>10</c:v>
                      </c:pt>
                      <c:pt idx="221">
                        <c:v>9</c:v>
                      </c:pt>
                      <c:pt idx="222">
                        <c:v>10</c:v>
                      </c:pt>
                      <c:pt idx="223">
                        <c:v>13</c:v>
                      </c:pt>
                      <c:pt idx="224">
                        <c:v>13</c:v>
                      </c:pt>
                      <c:pt idx="225">
                        <c:v>14</c:v>
                      </c:pt>
                      <c:pt idx="226">
                        <c:v>17</c:v>
                      </c:pt>
                      <c:pt idx="227">
                        <c:v>13</c:v>
                      </c:pt>
                      <c:pt idx="228">
                        <c:v>7</c:v>
                      </c:pt>
                      <c:pt idx="229">
                        <c:v>13</c:v>
                      </c:pt>
                      <c:pt idx="230">
                        <c:v>10</c:v>
                      </c:pt>
                      <c:pt idx="231">
                        <c:v>15</c:v>
                      </c:pt>
                      <c:pt idx="232">
                        <c:v>11</c:v>
                      </c:pt>
                      <c:pt idx="233">
                        <c:v>15</c:v>
                      </c:pt>
                      <c:pt idx="234">
                        <c:v>14</c:v>
                      </c:pt>
                      <c:pt idx="235">
                        <c:v>13</c:v>
                      </c:pt>
                      <c:pt idx="236">
                        <c:v>12</c:v>
                      </c:pt>
                      <c:pt idx="237">
                        <c:v>14</c:v>
                      </c:pt>
                      <c:pt idx="238">
                        <c:v>12</c:v>
                      </c:pt>
                      <c:pt idx="239">
                        <c:v>7</c:v>
                      </c:pt>
                      <c:pt idx="240">
                        <c:v>16</c:v>
                      </c:pt>
                      <c:pt idx="241">
                        <c:v>6</c:v>
                      </c:pt>
                      <c:pt idx="242">
                        <c:v>12</c:v>
                      </c:pt>
                      <c:pt idx="243">
                        <c:v>8</c:v>
                      </c:pt>
                      <c:pt idx="244">
                        <c:v>8</c:v>
                      </c:pt>
                      <c:pt idx="245">
                        <c:v>9</c:v>
                      </c:pt>
                      <c:pt idx="246">
                        <c:v>14</c:v>
                      </c:pt>
                      <c:pt idx="247">
                        <c:v>17</c:v>
                      </c:pt>
                      <c:pt idx="248">
                        <c:v>16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9</c:v>
                      </c:pt>
                      <c:pt idx="252">
                        <c:v>17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18</c:v>
                      </c:pt>
                      <c:pt idx="256">
                        <c:v>18</c:v>
                      </c:pt>
                      <c:pt idx="257">
                        <c:v>21</c:v>
                      </c:pt>
                      <c:pt idx="258">
                        <c:v>13</c:v>
                      </c:pt>
                      <c:pt idx="259">
                        <c:v>12</c:v>
                      </c:pt>
                      <c:pt idx="260">
                        <c:v>7</c:v>
                      </c:pt>
                      <c:pt idx="261">
                        <c:v>16</c:v>
                      </c:pt>
                      <c:pt idx="262">
                        <c:v>16</c:v>
                      </c:pt>
                      <c:pt idx="263">
                        <c:v>21</c:v>
                      </c:pt>
                      <c:pt idx="264">
                        <c:v>16</c:v>
                      </c:pt>
                      <c:pt idx="265">
                        <c:v>11</c:v>
                      </c:pt>
                      <c:pt idx="266">
                        <c:v>10</c:v>
                      </c:pt>
                      <c:pt idx="267">
                        <c:v>8</c:v>
                      </c:pt>
                      <c:pt idx="268">
                        <c:v>14</c:v>
                      </c:pt>
                      <c:pt idx="269">
                        <c:v>10</c:v>
                      </c:pt>
                      <c:pt idx="270">
                        <c:v>11</c:v>
                      </c:pt>
                      <c:pt idx="271">
                        <c:v>10</c:v>
                      </c:pt>
                      <c:pt idx="272">
                        <c:v>16</c:v>
                      </c:pt>
                      <c:pt idx="273">
                        <c:v>11</c:v>
                      </c:pt>
                      <c:pt idx="274">
                        <c:v>15</c:v>
                      </c:pt>
                      <c:pt idx="275">
                        <c:v>19</c:v>
                      </c:pt>
                      <c:pt idx="276">
                        <c:v>15</c:v>
                      </c:pt>
                      <c:pt idx="277">
                        <c:v>17</c:v>
                      </c:pt>
                      <c:pt idx="278">
                        <c:v>19</c:v>
                      </c:pt>
                      <c:pt idx="279">
                        <c:v>15</c:v>
                      </c:pt>
                      <c:pt idx="280">
                        <c:v>17</c:v>
                      </c:pt>
                      <c:pt idx="281">
                        <c:v>16</c:v>
                      </c:pt>
                      <c:pt idx="282">
                        <c:v>17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-1</c:v>
                      </c:pt>
                      <c:pt idx="287">
                        <c:v>16</c:v>
                      </c:pt>
                      <c:pt idx="288">
                        <c:v>10</c:v>
                      </c:pt>
                      <c:pt idx="289">
                        <c:v>13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10</c:v>
                      </c:pt>
                      <c:pt idx="293">
                        <c:v>13</c:v>
                      </c:pt>
                      <c:pt idx="294">
                        <c:v>14</c:v>
                      </c:pt>
                      <c:pt idx="295">
                        <c:v>16</c:v>
                      </c:pt>
                      <c:pt idx="296">
                        <c:v>10</c:v>
                      </c:pt>
                      <c:pt idx="297">
                        <c:v>11</c:v>
                      </c:pt>
                      <c:pt idx="298">
                        <c:v>9</c:v>
                      </c:pt>
                      <c:pt idx="299">
                        <c:v>14</c:v>
                      </c:pt>
                      <c:pt idx="300">
                        <c:v>12</c:v>
                      </c:pt>
                      <c:pt idx="301">
                        <c:v>10</c:v>
                      </c:pt>
                      <c:pt idx="302">
                        <c:v>15</c:v>
                      </c:pt>
                      <c:pt idx="303">
                        <c:v>12</c:v>
                      </c:pt>
                      <c:pt idx="304">
                        <c:v>10</c:v>
                      </c:pt>
                      <c:pt idx="305">
                        <c:v>10</c:v>
                      </c:pt>
                      <c:pt idx="306">
                        <c:v>15</c:v>
                      </c:pt>
                      <c:pt idx="307">
                        <c:v>17</c:v>
                      </c:pt>
                      <c:pt idx="308">
                        <c:v>12</c:v>
                      </c:pt>
                      <c:pt idx="309">
                        <c:v>15</c:v>
                      </c:pt>
                      <c:pt idx="310">
                        <c:v>20</c:v>
                      </c:pt>
                      <c:pt idx="311">
                        <c:v>16</c:v>
                      </c:pt>
                      <c:pt idx="312">
                        <c:v>18</c:v>
                      </c:pt>
                      <c:pt idx="313">
                        <c:v>17</c:v>
                      </c:pt>
                      <c:pt idx="314">
                        <c:v>11</c:v>
                      </c:pt>
                      <c:pt idx="315">
                        <c:v>13</c:v>
                      </c:pt>
                      <c:pt idx="316">
                        <c:v>30</c:v>
                      </c:pt>
                      <c:pt idx="317">
                        <c:v>12</c:v>
                      </c:pt>
                      <c:pt idx="318">
                        <c:v>18</c:v>
                      </c:pt>
                      <c:pt idx="319">
                        <c:v>13</c:v>
                      </c:pt>
                      <c:pt idx="320">
                        <c:v>14</c:v>
                      </c:pt>
                      <c:pt idx="321">
                        <c:v>15</c:v>
                      </c:pt>
                      <c:pt idx="322">
                        <c:v>10</c:v>
                      </c:pt>
                      <c:pt idx="323">
                        <c:v>19</c:v>
                      </c:pt>
                      <c:pt idx="324">
                        <c:v>18</c:v>
                      </c:pt>
                      <c:pt idx="325">
                        <c:v>12</c:v>
                      </c:pt>
                      <c:pt idx="326">
                        <c:v>14</c:v>
                      </c:pt>
                      <c:pt idx="327">
                        <c:v>19</c:v>
                      </c:pt>
                      <c:pt idx="328">
                        <c:v>10</c:v>
                      </c:pt>
                      <c:pt idx="329">
                        <c:v>12</c:v>
                      </c:pt>
                      <c:pt idx="330">
                        <c:v>20</c:v>
                      </c:pt>
                      <c:pt idx="331">
                        <c:v>17</c:v>
                      </c:pt>
                      <c:pt idx="332">
                        <c:v>20</c:v>
                      </c:pt>
                      <c:pt idx="333">
                        <c:v>17</c:v>
                      </c:pt>
                      <c:pt idx="334">
                        <c:v>21</c:v>
                      </c:pt>
                      <c:pt idx="335">
                        <c:v>9</c:v>
                      </c:pt>
                      <c:pt idx="336">
                        <c:v>21</c:v>
                      </c:pt>
                      <c:pt idx="337">
                        <c:v>15</c:v>
                      </c:pt>
                      <c:pt idx="338">
                        <c:v>13</c:v>
                      </c:pt>
                      <c:pt idx="339">
                        <c:v>15</c:v>
                      </c:pt>
                      <c:pt idx="340">
                        <c:v>17</c:v>
                      </c:pt>
                      <c:pt idx="341">
                        <c:v>12</c:v>
                      </c:pt>
                      <c:pt idx="342">
                        <c:v>15</c:v>
                      </c:pt>
                      <c:pt idx="343">
                        <c:v>16</c:v>
                      </c:pt>
                      <c:pt idx="344">
                        <c:v>21</c:v>
                      </c:pt>
                      <c:pt idx="345">
                        <c:v>20</c:v>
                      </c:pt>
                      <c:pt idx="346">
                        <c:v>13</c:v>
                      </c:pt>
                      <c:pt idx="347">
                        <c:v>17</c:v>
                      </c:pt>
                      <c:pt idx="348">
                        <c:v>10</c:v>
                      </c:pt>
                      <c:pt idx="349">
                        <c:v>16</c:v>
                      </c:pt>
                      <c:pt idx="350">
                        <c:v>19</c:v>
                      </c:pt>
                      <c:pt idx="351">
                        <c:v>18</c:v>
                      </c:pt>
                      <c:pt idx="352">
                        <c:v>14</c:v>
                      </c:pt>
                      <c:pt idx="353">
                        <c:v>10</c:v>
                      </c:pt>
                      <c:pt idx="354">
                        <c:v>12</c:v>
                      </c:pt>
                      <c:pt idx="355">
                        <c:v>15</c:v>
                      </c:pt>
                      <c:pt idx="356">
                        <c:v>17</c:v>
                      </c:pt>
                      <c:pt idx="357">
                        <c:v>14</c:v>
                      </c:pt>
                      <c:pt idx="358">
                        <c:v>17</c:v>
                      </c:pt>
                      <c:pt idx="359">
                        <c:v>11</c:v>
                      </c:pt>
                      <c:pt idx="360">
                        <c:v>17</c:v>
                      </c:pt>
                      <c:pt idx="361">
                        <c:v>12</c:v>
                      </c:pt>
                      <c:pt idx="362">
                        <c:v>8</c:v>
                      </c:pt>
                      <c:pt idx="363">
                        <c:v>15</c:v>
                      </c:pt>
                      <c:pt idx="364">
                        <c:v>13</c:v>
                      </c:pt>
                      <c:pt idx="365">
                        <c:v>7</c:v>
                      </c:pt>
                      <c:pt idx="366">
                        <c:v>21</c:v>
                      </c:pt>
                      <c:pt idx="367">
                        <c:v>9</c:v>
                      </c:pt>
                      <c:pt idx="368">
                        <c:v>11</c:v>
                      </c:pt>
                      <c:pt idx="369">
                        <c:v>19</c:v>
                      </c:pt>
                      <c:pt idx="370">
                        <c:v>25</c:v>
                      </c:pt>
                      <c:pt idx="371">
                        <c:v>11</c:v>
                      </c:pt>
                      <c:pt idx="372">
                        <c:v>12</c:v>
                      </c:pt>
                      <c:pt idx="373">
                        <c:v>17</c:v>
                      </c:pt>
                      <c:pt idx="374">
                        <c:v>20</c:v>
                      </c:pt>
                      <c:pt idx="375">
                        <c:v>18</c:v>
                      </c:pt>
                      <c:pt idx="376">
                        <c:v>16</c:v>
                      </c:pt>
                      <c:pt idx="377">
                        <c:v>19</c:v>
                      </c:pt>
                      <c:pt idx="378">
                        <c:v>20</c:v>
                      </c:pt>
                      <c:pt idx="379">
                        <c:v>19</c:v>
                      </c:pt>
                      <c:pt idx="380">
                        <c:v>18</c:v>
                      </c:pt>
                      <c:pt idx="381">
                        <c:v>17</c:v>
                      </c:pt>
                      <c:pt idx="382">
                        <c:v>18</c:v>
                      </c:pt>
                      <c:pt idx="383">
                        <c:v>20</c:v>
                      </c:pt>
                      <c:pt idx="384">
                        <c:v>10</c:v>
                      </c:pt>
                      <c:pt idx="385">
                        <c:v>18</c:v>
                      </c:pt>
                      <c:pt idx="386">
                        <c:v>13</c:v>
                      </c:pt>
                      <c:pt idx="387">
                        <c:v>15</c:v>
                      </c:pt>
                      <c:pt idx="388">
                        <c:v>14</c:v>
                      </c:pt>
                      <c:pt idx="389">
                        <c:v>15</c:v>
                      </c:pt>
                      <c:pt idx="390">
                        <c:v>20</c:v>
                      </c:pt>
                      <c:pt idx="391">
                        <c:v>20</c:v>
                      </c:pt>
                      <c:pt idx="392">
                        <c:v>17</c:v>
                      </c:pt>
                      <c:pt idx="393">
                        <c:v>20</c:v>
                      </c:pt>
                      <c:pt idx="394">
                        <c:v>16</c:v>
                      </c:pt>
                      <c:pt idx="395">
                        <c:v>19</c:v>
                      </c:pt>
                      <c:pt idx="396">
                        <c:v>30</c:v>
                      </c:pt>
                      <c:pt idx="397">
                        <c:v>10</c:v>
                      </c:pt>
                      <c:pt idx="398">
                        <c:v>15</c:v>
                      </c:pt>
                      <c:pt idx="399">
                        <c:v>18</c:v>
                      </c:pt>
                      <c:pt idx="400">
                        <c:v>11</c:v>
                      </c:pt>
                      <c:pt idx="401">
                        <c:v>16</c:v>
                      </c:pt>
                      <c:pt idx="402">
                        <c:v>16</c:v>
                      </c:pt>
                      <c:pt idx="403">
                        <c:v>7</c:v>
                      </c:pt>
                      <c:pt idx="404">
                        <c:v>25</c:v>
                      </c:pt>
                      <c:pt idx="405">
                        <c:v>7</c:v>
                      </c:pt>
                      <c:pt idx="406">
                        <c:v>13</c:v>
                      </c:pt>
                      <c:pt idx="407">
                        <c:v>13</c:v>
                      </c:pt>
                      <c:pt idx="408">
                        <c:v>12</c:v>
                      </c:pt>
                      <c:pt idx="409">
                        <c:v>20</c:v>
                      </c:pt>
                      <c:pt idx="410">
                        <c:v>14</c:v>
                      </c:pt>
                      <c:pt idx="411">
                        <c:v>21</c:v>
                      </c:pt>
                      <c:pt idx="412">
                        <c:v>13</c:v>
                      </c:pt>
                      <c:pt idx="413">
                        <c:v>20</c:v>
                      </c:pt>
                      <c:pt idx="414">
                        <c:v>17</c:v>
                      </c:pt>
                      <c:pt idx="415">
                        <c:v>22</c:v>
                      </c:pt>
                      <c:pt idx="416">
                        <c:v>16</c:v>
                      </c:pt>
                      <c:pt idx="417">
                        <c:v>11</c:v>
                      </c:pt>
                      <c:pt idx="418">
                        <c:v>9</c:v>
                      </c:pt>
                      <c:pt idx="419">
                        <c:v>11</c:v>
                      </c:pt>
                      <c:pt idx="420">
                        <c:v>13</c:v>
                      </c:pt>
                      <c:pt idx="421">
                        <c:v>13</c:v>
                      </c:pt>
                      <c:pt idx="422">
                        <c:v>17</c:v>
                      </c:pt>
                      <c:pt idx="423">
                        <c:v>13</c:v>
                      </c:pt>
                      <c:pt idx="424">
                        <c:v>14</c:v>
                      </c:pt>
                      <c:pt idx="425">
                        <c:v>25</c:v>
                      </c:pt>
                      <c:pt idx="426">
                        <c:v>18</c:v>
                      </c:pt>
                      <c:pt idx="427">
                        <c:v>14</c:v>
                      </c:pt>
                      <c:pt idx="428">
                        <c:v>10</c:v>
                      </c:pt>
                      <c:pt idx="429">
                        <c:v>7</c:v>
                      </c:pt>
                      <c:pt idx="430">
                        <c:v>14</c:v>
                      </c:pt>
                      <c:pt idx="431">
                        <c:v>16</c:v>
                      </c:pt>
                      <c:pt idx="432">
                        <c:v>16</c:v>
                      </c:pt>
                      <c:pt idx="433">
                        <c:v>5</c:v>
                      </c:pt>
                      <c:pt idx="434">
                        <c:v>18</c:v>
                      </c:pt>
                      <c:pt idx="435">
                        <c:v>18</c:v>
                      </c:pt>
                      <c:pt idx="436">
                        <c:v>18</c:v>
                      </c:pt>
                      <c:pt idx="437">
                        <c:v>13</c:v>
                      </c:pt>
                      <c:pt idx="438">
                        <c:v>13</c:v>
                      </c:pt>
                      <c:pt idx="439">
                        <c:v>21</c:v>
                      </c:pt>
                      <c:pt idx="440">
                        <c:v>12</c:v>
                      </c:pt>
                      <c:pt idx="441">
                        <c:v>6</c:v>
                      </c:pt>
                      <c:pt idx="442">
                        <c:v>21</c:v>
                      </c:pt>
                      <c:pt idx="443">
                        <c:v>14</c:v>
                      </c:pt>
                      <c:pt idx="444">
                        <c:v>13</c:v>
                      </c:pt>
                      <c:pt idx="445">
                        <c:v>20</c:v>
                      </c:pt>
                      <c:pt idx="446">
                        <c:v>21</c:v>
                      </c:pt>
                      <c:pt idx="447">
                        <c:v>18</c:v>
                      </c:pt>
                      <c:pt idx="448">
                        <c:v>21</c:v>
                      </c:pt>
                      <c:pt idx="449">
                        <c:v>15</c:v>
                      </c:pt>
                      <c:pt idx="450">
                        <c:v>16</c:v>
                      </c:pt>
                      <c:pt idx="451">
                        <c:v>17</c:v>
                      </c:pt>
                      <c:pt idx="452">
                        <c:v>16</c:v>
                      </c:pt>
                      <c:pt idx="453">
                        <c:v>22</c:v>
                      </c:pt>
                      <c:pt idx="454">
                        <c:v>16</c:v>
                      </c:pt>
                      <c:pt idx="455">
                        <c:v>13</c:v>
                      </c:pt>
                      <c:pt idx="456">
                        <c:v>15</c:v>
                      </c:pt>
                      <c:pt idx="457">
                        <c:v>11</c:v>
                      </c:pt>
                      <c:pt idx="458">
                        <c:v>16</c:v>
                      </c:pt>
                      <c:pt idx="459">
                        <c:v>15</c:v>
                      </c:pt>
                      <c:pt idx="460">
                        <c:v>14</c:v>
                      </c:pt>
                      <c:pt idx="461">
                        <c:v>15</c:v>
                      </c:pt>
                      <c:pt idx="462">
                        <c:v>7</c:v>
                      </c:pt>
                      <c:pt idx="463">
                        <c:v>24</c:v>
                      </c:pt>
                      <c:pt idx="464">
                        <c:v>15</c:v>
                      </c:pt>
                      <c:pt idx="465">
                        <c:v>19</c:v>
                      </c:pt>
                      <c:pt idx="466">
                        <c:v>10</c:v>
                      </c:pt>
                      <c:pt idx="467">
                        <c:v>14</c:v>
                      </c:pt>
                      <c:pt idx="468">
                        <c:v>22</c:v>
                      </c:pt>
                      <c:pt idx="469">
                        <c:v>17</c:v>
                      </c:pt>
                      <c:pt idx="470">
                        <c:v>12</c:v>
                      </c:pt>
                      <c:pt idx="471">
                        <c:v>15</c:v>
                      </c:pt>
                      <c:pt idx="472">
                        <c:v>15</c:v>
                      </c:pt>
                      <c:pt idx="473">
                        <c:v>8</c:v>
                      </c:pt>
                      <c:pt idx="474">
                        <c:v>16</c:v>
                      </c:pt>
                      <c:pt idx="475">
                        <c:v>16</c:v>
                      </c:pt>
                      <c:pt idx="476">
                        <c:v>9</c:v>
                      </c:pt>
                      <c:pt idx="477">
                        <c:v>10</c:v>
                      </c:pt>
                      <c:pt idx="478">
                        <c:v>13</c:v>
                      </c:pt>
                      <c:pt idx="479">
                        <c:v>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07B-4C07-BBC9-DC6E98ADFB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Konya!$F$2:$F$481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13</c:v>
                      </c:pt>
                      <c:pt idx="1">
                        <c:v>23</c:v>
                      </c:pt>
                      <c:pt idx="2">
                        <c:v>15</c:v>
                      </c:pt>
                      <c:pt idx="3">
                        <c:v>15</c:v>
                      </c:pt>
                      <c:pt idx="4">
                        <c:v>21.666666666666668</c:v>
                      </c:pt>
                      <c:pt idx="5">
                        <c:v>18.333333333333332</c:v>
                      </c:pt>
                      <c:pt idx="6">
                        <c:v>17.666666666666668</c:v>
                      </c:pt>
                      <c:pt idx="7">
                        <c:v>13.333333333333334</c:v>
                      </c:pt>
                      <c:pt idx="8">
                        <c:v>19</c:v>
                      </c:pt>
                      <c:pt idx="9">
                        <c:v>20.333333333333332</c:v>
                      </c:pt>
                      <c:pt idx="10">
                        <c:v>14.666666666666666</c:v>
                      </c:pt>
                      <c:pt idx="11">
                        <c:v>17</c:v>
                      </c:pt>
                      <c:pt idx="12">
                        <c:v>20.666666666666668</c:v>
                      </c:pt>
                      <c:pt idx="13">
                        <c:v>13.333333333333334</c:v>
                      </c:pt>
                      <c:pt idx="14">
                        <c:v>18.333333333333332</c:v>
                      </c:pt>
                      <c:pt idx="15">
                        <c:v>16</c:v>
                      </c:pt>
                      <c:pt idx="16">
                        <c:v>14.333333333333334</c:v>
                      </c:pt>
                      <c:pt idx="17">
                        <c:v>22</c:v>
                      </c:pt>
                      <c:pt idx="18">
                        <c:v>16.666666666666668</c:v>
                      </c:pt>
                      <c:pt idx="19">
                        <c:v>12.666666666666666</c:v>
                      </c:pt>
                      <c:pt idx="20">
                        <c:v>16.333333333333332</c:v>
                      </c:pt>
                      <c:pt idx="21">
                        <c:v>14</c:v>
                      </c:pt>
                      <c:pt idx="22">
                        <c:v>15.666666666666666</c:v>
                      </c:pt>
                      <c:pt idx="23">
                        <c:v>14.666666666666666</c:v>
                      </c:pt>
                      <c:pt idx="24">
                        <c:v>16.666666666666668</c:v>
                      </c:pt>
                      <c:pt idx="25">
                        <c:v>19.333333333333332</c:v>
                      </c:pt>
                      <c:pt idx="26">
                        <c:v>20.333333333333332</c:v>
                      </c:pt>
                      <c:pt idx="27">
                        <c:v>17.666666666666668</c:v>
                      </c:pt>
                      <c:pt idx="28">
                        <c:v>17</c:v>
                      </c:pt>
                      <c:pt idx="29">
                        <c:v>20.333333333333332</c:v>
                      </c:pt>
                      <c:pt idx="30">
                        <c:v>16.333333333333332</c:v>
                      </c:pt>
                      <c:pt idx="31">
                        <c:v>19.333333333333332</c:v>
                      </c:pt>
                      <c:pt idx="32">
                        <c:v>18.333333333333332</c:v>
                      </c:pt>
                      <c:pt idx="33">
                        <c:v>17</c:v>
                      </c:pt>
                      <c:pt idx="34">
                        <c:v>16.333333333333332</c:v>
                      </c:pt>
                      <c:pt idx="35">
                        <c:v>15.666666666666666</c:v>
                      </c:pt>
                      <c:pt idx="36">
                        <c:v>15.333333333333334</c:v>
                      </c:pt>
                      <c:pt idx="37">
                        <c:v>16.666666666666668</c:v>
                      </c:pt>
                      <c:pt idx="38">
                        <c:v>14.666666666666666</c:v>
                      </c:pt>
                      <c:pt idx="39">
                        <c:v>18</c:v>
                      </c:pt>
                      <c:pt idx="40">
                        <c:v>14.333333333333334</c:v>
                      </c:pt>
                      <c:pt idx="41">
                        <c:v>18</c:v>
                      </c:pt>
                      <c:pt idx="42">
                        <c:v>16</c:v>
                      </c:pt>
                      <c:pt idx="43">
                        <c:v>15.333333333333334</c:v>
                      </c:pt>
                      <c:pt idx="44">
                        <c:v>17.333333333333332</c:v>
                      </c:pt>
                      <c:pt idx="45">
                        <c:v>17.666666666666668</c:v>
                      </c:pt>
                      <c:pt idx="46">
                        <c:v>18.333333333333332</c:v>
                      </c:pt>
                      <c:pt idx="47">
                        <c:v>12.666666666666666</c:v>
                      </c:pt>
                      <c:pt idx="48">
                        <c:v>17.666666666666668</c:v>
                      </c:pt>
                      <c:pt idx="49">
                        <c:v>14</c:v>
                      </c:pt>
                      <c:pt idx="50">
                        <c:v>19.333333333333332</c:v>
                      </c:pt>
                      <c:pt idx="51">
                        <c:v>14.333333333333334</c:v>
                      </c:pt>
                      <c:pt idx="52">
                        <c:v>14.666666666666666</c:v>
                      </c:pt>
                      <c:pt idx="53">
                        <c:v>13.333333333333334</c:v>
                      </c:pt>
                      <c:pt idx="54">
                        <c:v>16</c:v>
                      </c:pt>
                      <c:pt idx="55">
                        <c:v>15.333333333333334</c:v>
                      </c:pt>
                      <c:pt idx="56">
                        <c:v>13</c:v>
                      </c:pt>
                      <c:pt idx="57">
                        <c:v>18</c:v>
                      </c:pt>
                      <c:pt idx="58">
                        <c:v>15.333333333333334</c:v>
                      </c:pt>
                      <c:pt idx="59">
                        <c:v>18</c:v>
                      </c:pt>
                      <c:pt idx="60">
                        <c:v>19</c:v>
                      </c:pt>
                      <c:pt idx="61">
                        <c:v>15</c:v>
                      </c:pt>
                      <c:pt idx="62">
                        <c:v>15</c:v>
                      </c:pt>
                      <c:pt idx="63">
                        <c:v>13.333333333333334</c:v>
                      </c:pt>
                      <c:pt idx="64">
                        <c:v>11.666666666666666</c:v>
                      </c:pt>
                      <c:pt idx="65">
                        <c:v>16.666666666666668</c:v>
                      </c:pt>
                      <c:pt idx="66">
                        <c:v>17.666666666666668</c:v>
                      </c:pt>
                      <c:pt idx="67">
                        <c:v>15.666666666666666</c:v>
                      </c:pt>
                      <c:pt idx="68">
                        <c:v>11.666666666666666</c:v>
                      </c:pt>
                      <c:pt idx="69">
                        <c:v>18</c:v>
                      </c:pt>
                      <c:pt idx="70">
                        <c:v>17.666666666666668</c:v>
                      </c:pt>
                      <c:pt idx="71">
                        <c:v>16.333333333333332</c:v>
                      </c:pt>
                      <c:pt idx="72">
                        <c:v>17.333333333333332</c:v>
                      </c:pt>
                      <c:pt idx="73">
                        <c:v>10.666666666666666</c:v>
                      </c:pt>
                      <c:pt idx="74">
                        <c:v>17.333333333333332</c:v>
                      </c:pt>
                      <c:pt idx="75">
                        <c:v>19</c:v>
                      </c:pt>
                      <c:pt idx="76">
                        <c:v>10.333333333333334</c:v>
                      </c:pt>
                      <c:pt idx="77">
                        <c:v>17.333333333333332</c:v>
                      </c:pt>
                      <c:pt idx="78">
                        <c:v>13</c:v>
                      </c:pt>
                      <c:pt idx="79">
                        <c:v>11.666666666666666</c:v>
                      </c:pt>
                      <c:pt idx="80">
                        <c:v>18</c:v>
                      </c:pt>
                      <c:pt idx="81">
                        <c:v>15.666666666666666</c:v>
                      </c:pt>
                      <c:pt idx="82">
                        <c:v>16.666666666666668</c:v>
                      </c:pt>
                      <c:pt idx="83">
                        <c:v>16.333333333333332</c:v>
                      </c:pt>
                      <c:pt idx="84">
                        <c:v>14.666666666666666</c:v>
                      </c:pt>
                      <c:pt idx="85">
                        <c:v>17</c:v>
                      </c:pt>
                      <c:pt idx="86">
                        <c:v>14</c:v>
                      </c:pt>
                      <c:pt idx="87">
                        <c:v>14</c:v>
                      </c:pt>
                      <c:pt idx="88">
                        <c:v>16</c:v>
                      </c:pt>
                      <c:pt idx="89">
                        <c:v>15.666666666666666</c:v>
                      </c:pt>
                      <c:pt idx="90">
                        <c:v>14.666666666666666</c:v>
                      </c:pt>
                      <c:pt idx="91">
                        <c:v>15.666666666666666</c:v>
                      </c:pt>
                      <c:pt idx="92">
                        <c:v>16</c:v>
                      </c:pt>
                      <c:pt idx="93">
                        <c:v>17</c:v>
                      </c:pt>
                      <c:pt idx="94">
                        <c:v>14</c:v>
                      </c:pt>
                      <c:pt idx="95">
                        <c:v>16.666666666666668</c:v>
                      </c:pt>
                      <c:pt idx="96">
                        <c:v>13.333333333333334</c:v>
                      </c:pt>
                      <c:pt idx="97">
                        <c:v>11.666666666666666</c:v>
                      </c:pt>
                      <c:pt idx="98">
                        <c:v>16.333333333333332</c:v>
                      </c:pt>
                      <c:pt idx="99">
                        <c:v>17</c:v>
                      </c:pt>
                      <c:pt idx="100">
                        <c:v>16.666666666666668</c:v>
                      </c:pt>
                      <c:pt idx="101">
                        <c:v>10.666666666666666</c:v>
                      </c:pt>
                      <c:pt idx="102">
                        <c:v>12.333333333333334</c:v>
                      </c:pt>
                      <c:pt idx="103">
                        <c:v>15.666666666666666</c:v>
                      </c:pt>
                      <c:pt idx="104">
                        <c:v>13.333333333333334</c:v>
                      </c:pt>
                      <c:pt idx="105">
                        <c:v>10</c:v>
                      </c:pt>
                      <c:pt idx="106">
                        <c:v>14</c:v>
                      </c:pt>
                      <c:pt idx="107">
                        <c:v>14.666666666666666</c:v>
                      </c:pt>
                      <c:pt idx="108">
                        <c:v>12</c:v>
                      </c:pt>
                      <c:pt idx="109">
                        <c:v>15.333333333333334</c:v>
                      </c:pt>
                      <c:pt idx="110">
                        <c:v>12</c:v>
                      </c:pt>
                      <c:pt idx="111">
                        <c:v>12</c:v>
                      </c:pt>
                      <c:pt idx="112">
                        <c:v>13.666666666666666</c:v>
                      </c:pt>
                      <c:pt idx="113">
                        <c:v>13.333333333333334</c:v>
                      </c:pt>
                      <c:pt idx="114">
                        <c:v>13.666666666666666</c:v>
                      </c:pt>
                      <c:pt idx="115">
                        <c:v>13</c:v>
                      </c:pt>
                      <c:pt idx="116">
                        <c:v>11.666666666666666</c:v>
                      </c:pt>
                      <c:pt idx="117">
                        <c:v>15</c:v>
                      </c:pt>
                      <c:pt idx="118">
                        <c:v>17.666666666666668</c:v>
                      </c:pt>
                      <c:pt idx="119">
                        <c:v>15</c:v>
                      </c:pt>
                      <c:pt idx="120">
                        <c:v>14.333333333333334</c:v>
                      </c:pt>
                      <c:pt idx="121">
                        <c:v>11.333333333333334</c:v>
                      </c:pt>
                      <c:pt idx="122">
                        <c:v>14</c:v>
                      </c:pt>
                      <c:pt idx="123">
                        <c:v>15</c:v>
                      </c:pt>
                      <c:pt idx="124">
                        <c:v>14.666666666666666</c:v>
                      </c:pt>
                      <c:pt idx="125">
                        <c:v>16.666666666666668</c:v>
                      </c:pt>
                      <c:pt idx="126">
                        <c:v>15.666666666666666</c:v>
                      </c:pt>
                      <c:pt idx="127">
                        <c:v>18.666666666666668</c:v>
                      </c:pt>
                      <c:pt idx="128">
                        <c:v>12.333333333333334</c:v>
                      </c:pt>
                      <c:pt idx="129">
                        <c:v>12.666666666666666</c:v>
                      </c:pt>
                      <c:pt idx="130">
                        <c:v>14.333333333333334</c:v>
                      </c:pt>
                      <c:pt idx="131">
                        <c:v>13.666666666666666</c:v>
                      </c:pt>
                      <c:pt idx="132">
                        <c:v>11.333333333333334</c:v>
                      </c:pt>
                      <c:pt idx="133">
                        <c:v>17.333333333333332</c:v>
                      </c:pt>
                      <c:pt idx="134">
                        <c:v>12.666666666666666</c:v>
                      </c:pt>
                      <c:pt idx="135">
                        <c:v>10</c:v>
                      </c:pt>
                      <c:pt idx="136">
                        <c:v>14.333333333333334</c:v>
                      </c:pt>
                      <c:pt idx="137">
                        <c:v>11</c:v>
                      </c:pt>
                      <c:pt idx="138">
                        <c:v>11</c:v>
                      </c:pt>
                      <c:pt idx="139">
                        <c:v>12.666666666666666</c:v>
                      </c:pt>
                      <c:pt idx="140">
                        <c:v>15.666666666666666</c:v>
                      </c:pt>
                      <c:pt idx="141">
                        <c:v>16.666666666666668</c:v>
                      </c:pt>
                      <c:pt idx="142">
                        <c:v>14.333333333333334</c:v>
                      </c:pt>
                      <c:pt idx="143">
                        <c:v>13</c:v>
                      </c:pt>
                      <c:pt idx="144">
                        <c:v>15.666666666666666</c:v>
                      </c:pt>
                      <c:pt idx="145">
                        <c:v>13.333333333333334</c:v>
                      </c:pt>
                      <c:pt idx="146">
                        <c:v>14.333333333333334</c:v>
                      </c:pt>
                      <c:pt idx="147">
                        <c:v>14.333333333333334</c:v>
                      </c:pt>
                      <c:pt idx="148">
                        <c:v>13</c:v>
                      </c:pt>
                      <c:pt idx="149">
                        <c:v>14.333333333333334</c:v>
                      </c:pt>
                      <c:pt idx="150">
                        <c:v>13.666666666666666</c:v>
                      </c:pt>
                      <c:pt idx="151">
                        <c:v>15</c:v>
                      </c:pt>
                      <c:pt idx="152">
                        <c:v>13.333333333333334</c:v>
                      </c:pt>
                      <c:pt idx="153">
                        <c:v>14</c:v>
                      </c:pt>
                      <c:pt idx="154">
                        <c:v>11</c:v>
                      </c:pt>
                      <c:pt idx="155">
                        <c:v>13.333333333333334</c:v>
                      </c:pt>
                      <c:pt idx="156">
                        <c:v>14</c:v>
                      </c:pt>
                      <c:pt idx="157">
                        <c:v>11</c:v>
                      </c:pt>
                      <c:pt idx="158">
                        <c:v>11.333333333333334</c:v>
                      </c:pt>
                      <c:pt idx="159">
                        <c:v>15.666666666666666</c:v>
                      </c:pt>
                      <c:pt idx="160">
                        <c:v>18</c:v>
                      </c:pt>
                      <c:pt idx="161">
                        <c:v>12.333333333333334</c:v>
                      </c:pt>
                      <c:pt idx="162">
                        <c:v>15.666666666666666</c:v>
                      </c:pt>
                      <c:pt idx="163">
                        <c:v>13.666666666666666</c:v>
                      </c:pt>
                      <c:pt idx="164">
                        <c:v>11</c:v>
                      </c:pt>
                      <c:pt idx="165">
                        <c:v>13.333333333333334</c:v>
                      </c:pt>
                      <c:pt idx="166">
                        <c:v>12.666666666666666</c:v>
                      </c:pt>
                      <c:pt idx="167">
                        <c:v>12.666666666666666</c:v>
                      </c:pt>
                      <c:pt idx="168">
                        <c:v>14</c:v>
                      </c:pt>
                      <c:pt idx="169">
                        <c:v>12.666666666666666</c:v>
                      </c:pt>
                      <c:pt idx="170">
                        <c:v>12</c:v>
                      </c:pt>
                      <c:pt idx="171">
                        <c:v>14.333333333333334</c:v>
                      </c:pt>
                      <c:pt idx="172">
                        <c:v>17.333333333333332</c:v>
                      </c:pt>
                      <c:pt idx="173">
                        <c:v>11.666666666666666</c:v>
                      </c:pt>
                      <c:pt idx="174">
                        <c:v>9.6666666666666661</c:v>
                      </c:pt>
                      <c:pt idx="175">
                        <c:v>15</c:v>
                      </c:pt>
                      <c:pt idx="176">
                        <c:v>10</c:v>
                      </c:pt>
                      <c:pt idx="177">
                        <c:v>17.333333333333332</c:v>
                      </c:pt>
                      <c:pt idx="178">
                        <c:v>14.666666666666666</c:v>
                      </c:pt>
                      <c:pt idx="179">
                        <c:v>14.666666666666666</c:v>
                      </c:pt>
                      <c:pt idx="180">
                        <c:v>14</c:v>
                      </c:pt>
                      <c:pt idx="181">
                        <c:v>16.333333333333332</c:v>
                      </c:pt>
                      <c:pt idx="182">
                        <c:v>14.333333333333334</c:v>
                      </c:pt>
                      <c:pt idx="183">
                        <c:v>14</c:v>
                      </c:pt>
                      <c:pt idx="184">
                        <c:v>17.333333333333332</c:v>
                      </c:pt>
                      <c:pt idx="185">
                        <c:v>18</c:v>
                      </c:pt>
                      <c:pt idx="186">
                        <c:v>13.666666666666666</c:v>
                      </c:pt>
                      <c:pt idx="187">
                        <c:v>12.333333333333334</c:v>
                      </c:pt>
                      <c:pt idx="188">
                        <c:v>18.666666666666668</c:v>
                      </c:pt>
                      <c:pt idx="189">
                        <c:v>12.666666666666666</c:v>
                      </c:pt>
                      <c:pt idx="190">
                        <c:v>14.666666666666666</c:v>
                      </c:pt>
                      <c:pt idx="191">
                        <c:v>19</c:v>
                      </c:pt>
                      <c:pt idx="192">
                        <c:v>15.666666666666666</c:v>
                      </c:pt>
                      <c:pt idx="193">
                        <c:v>12</c:v>
                      </c:pt>
                      <c:pt idx="194">
                        <c:v>17.333333333333332</c:v>
                      </c:pt>
                      <c:pt idx="195">
                        <c:v>13.333333333333334</c:v>
                      </c:pt>
                      <c:pt idx="196">
                        <c:v>12.333333333333334</c:v>
                      </c:pt>
                      <c:pt idx="197">
                        <c:v>11.666666666666666</c:v>
                      </c:pt>
                      <c:pt idx="198">
                        <c:v>15</c:v>
                      </c:pt>
                      <c:pt idx="199">
                        <c:v>17.666666666666668</c:v>
                      </c:pt>
                      <c:pt idx="200">
                        <c:v>16</c:v>
                      </c:pt>
                      <c:pt idx="201">
                        <c:v>15.333333333333334</c:v>
                      </c:pt>
                      <c:pt idx="202">
                        <c:v>14.333333333333334</c:v>
                      </c:pt>
                      <c:pt idx="203">
                        <c:v>10.666666666666666</c:v>
                      </c:pt>
                      <c:pt idx="204">
                        <c:v>15</c:v>
                      </c:pt>
                      <c:pt idx="205">
                        <c:v>15.666666666666666</c:v>
                      </c:pt>
                      <c:pt idx="206">
                        <c:v>15</c:v>
                      </c:pt>
                      <c:pt idx="207">
                        <c:v>12.333333333333334</c:v>
                      </c:pt>
                      <c:pt idx="208">
                        <c:v>16.666666666666668</c:v>
                      </c:pt>
                      <c:pt idx="209">
                        <c:v>20</c:v>
                      </c:pt>
                      <c:pt idx="210">
                        <c:v>13.333333333333334</c:v>
                      </c:pt>
                      <c:pt idx="211">
                        <c:v>16.666666666666668</c:v>
                      </c:pt>
                      <c:pt idx="212">
                        <c:v>11</c:v>
                      </c:pt>
                      <c:pt idx="213">
                        <c:v>15</c:v>
                      </c:pt>
                      <c:pt idx="214">
                        <c:v>13.666666666666666</c:v>
                      </c:pt>
                      <c:pt idx="215">
                        <c:v>13.333333333333334</c:v>
                      </c:pt>
                      <c:pt idx="216">
                        <c:v>10</c:v>
                      </c:pt>
                      <c:pt idx="217">
                        <c:v>13.333333333333334</c:v>
                      </c:pt>
                      <c:pt idx="218">
                        <c:v>13.333333333333334</c:v>
                      </c:pt>
                      <c:pt idx="219">
                        <c:v>14</c:v>
                      </c:pt>
                      <c:pt idx="220">
                        <c:v>14.666666666666666</c:v>
                      </c:pt>
                      <c:pt idx="221">
                        <c:v>11.333333333333334</c:v>
                      </c:pt>
                      <c:pt idx="222">
                        <c:v>14</c:v>
                      </c:pt>
                      <c:pt idx="223">
                        <c:v>11.666666666666666</c:v>
                      </c:pt>
                      <c:pt idx="224">
                        <c:v>14.666666666666666</c:v>
                      </c:pt>
                      <c:pt idx="225">
                        <c:v>13.333333333333334</c:v>
                      </c:pt>
                      <c:pt idx="226">
                        <c:v>16</c:v>
                      </c:pt>
                      <c:pt idx="227">
                        <c:v>17.333333333333332</c:v>
                      </c:pt>
                      <c:pt idx="228">
                        <c:v>11</c:v>
                      </c:pt>
                      <c:pt idx="229">
                        <c:v>15.333333333333334</c:v>
                      </c:pt>
                      <c:pt idx="230">
                        <c:v>13</c:v>
                      </c:pt>
                      <c:pt idx="231">
                        <c:v>14.333333333333334</c:v>
                      </c:pt>
                      <c:pt idx="232">
                        <c:v>11.666666666666666</c:v>
                      </c:pt>
                      <c:pt idx="233">
                        <c:v>10.333333333333334</c:v>
                      </c:pt>
                      <c:pt idx="234">
                        <c:v>11.333333333333334</c:v>
                      </c:pt>
                      <c:pt idx="235">
                        <c:v>12.333333333333334</c:v>
                      </c:pt>
                      <c:pt idx="236">
                        <c:v>14</c:v>
                      </c:pt>
                      <c:pt idx="237">
                        <c:v>14</c:v>
                      </c:pt>
                      <c:pt idx="238">
                        <c:v>13</c:v>
                      </c:pt>
                      <c:pt idx="239">
                        <c:v>14.666666666666666</c:v>
                      </c:pt>
                      <c:pt idx="240">
                        <c:v>15</c:v>
                      </c:pt>
                      <c:pt idx="241">
                        <c:v>11</c:v>
                      </c:pt>
                      <c:pt idx="242">
                        <c:v>14</c:v>
                      </c:pt>
                      <c:pt idx="243">
                        <c:v>14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18</c:v>
                      </c:pt>
                      <c:pt idx="247">
                        <c:v>16.333333333333332</c:v>
                      </c:pt>
                      <c:pt idx="248">
                        <c:v>12.666666666666666</c:v>
                      </c:pt>
                      <c:pt idx="249">
                        <c:v>14</c:v>
                      </c:pt>
                      <c:pt idx="250">
                        <c:v>11.333333333333334</c:v>
                      </c:pt>
                      <c:pt idx="251">
                        <c:v>13.666666666666666</c:v>
                      </c:pt>
                      <c:pt idx="252">
                        <c:v>13</c:v>
                      </c:pt>
                      <c:pt idx="253">
                        <c:v>14.666666666666666</c:v>
                      </c:pt>
                      <c:pt idx="254">
                        <c:v>11.666666666666666</c:v>
                      </c:pt>
                      <c:pt idx="255">
                        <c:v>16</c:v>
                      </c:pt>
                      <c:pt idx="256">
                        <c:v>16.666666666666668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14</c:v>
                      </c:pt>
                      <c:pt idx="260">
                        <c:v>9.6666666666666661</c:v>
                      </c:pt>
                      <c:pt idx="261">
                        <c:v>14.666666666666666</c:v>
                      </c:pt>
                      <c:pt idx="262">
                        <c:v>12.666666666666666</c:v>
                      </c:pt>
                      <c:pt idx="263">
                        <c:v>16.333333333333332</c:v>
                      </c:pt>
                      <c:pt idx="264">
                        <c:v>10.333333333333334</c:v>
                      </c:pt>
                      <c:pt idx="265">
                        <c:v>10.333333333333334</c:v>
                      </c:pt>
                      <c:pt idx="266">
                        <c:v>11.333333333333334</c:v>
                      </c:pt>
                      <c:pt idx="267">
                        <c:v>7.666666666666667</c:v>
                      </c:pt>
                      <c:pt idx="268">
                        <c:v>14</c:v>
                      </c:pt>
                      <c:pt idx="269">
                        <c:v>12</c:v>
                      </c:pt>
                      <c:pt idx="270">
                        <c:v>11.333333333333334</c:v>
                      </c:pt>
                      <c:pt idx="271">
                        <c:v>10.333333333333334</c:v>
                      </c:pt>
                      <c:pt idx="272">
                        <c:v>15.666666666666666</c:v>
                      </c:pt>
                      <c:pt idx="273">
                        <c:v>13</c:v>
                      </c:pt>
                      <c:pt idx="274">
                        <c:v>13.333333333333334</c:v>
                      </c:pt>
                      <c:pt idx="275">
                        <c:v>16.333333333333332</c:v>
                      </c:pt>
                      <c:pt idx="276">
                        <c:v>13</c:v>
                      </c:pt>
                      <c:pt idx="277">
                        <c:v>15.333333333333334</c:v>
                      </c:pt>
                      <c:pt idx="278">
                        <c:v>18.333333333333332</c:v>
                      </c:pt>
                      <c:pt idx="279">
                        <c:v>11</c:v>
                      </c:pt>
                      <c:pt idx="280">
                        <c:v>13.666666666666666</c:v>
                      </c:pt>
                      <c:pt idx="281">
                        <c:v>14.333333333333334</c:v>
                      </c:pt>
                      <c:pt idx="282">
                        <c:v>14.666666666666666</c:v>
                      </c:pt>
                      <c:pt idx="283">
                        <c:v>13.666666666666666</c:v>
                      </c:pt>
                      <c:pt idx="284">
                        <c:v>11.666666666666666</c:v>
                      </c:pt>
                      <c:pt idx="285">
                        <c:v>12.666666666666666</c:v>
                      </c:pt>
                      <c:pt idx="286">
                        <c:v>13</c:v>
                      </c:pt>
                      <c:pt idx="287">
                        <c:v>14.333333333333334</c:v>
                      </c:pt>
                      <c:pt idx="288">
                        <c:v>12.666666666666666</c:v>
                      </c:pt>
                      <c:pt idx="289">
                        <c:v>11</c:v>
                      </c:pt>
                      <c:pt idx="290">
                        <c:v>11.666666666666666</c:v>
                      </c:pt>
                      <c:pt idx="291">
                        <c:v>17.333333333333332</c:v>
                      </c:pt>
                      <c:pt idx="292">
                        <c:v>13.333333333333334</c:v>
                      </c:pt>
                      <c:pt idx="293">
                        <c:v>13.666666666666666</c:v>
                      </c:pt>
                      <c:pt idx="294">
                        <c:v>15</c:v>
                      </c:pt>
                      <c:pt idx="295">
                        <c:v>13.666666666666666</c:v>
                      </c:pt>
                      <c:pt idx="296">
                        <c:v>14.666666666666666</c:v>
                      </c:pt>
                      <c:pt idx="297">
                        <c:v>13</c:v>
                      </c:pt>
                      <c:pt idx="298">
                        <c:v>14.666666666666666</c:v>
                      </c:pt>
                      <c:pt idx="299">
                        <c:v>12.333333333333334</c:v>
                      </c:pt>
                      <c:pt idx="300">
                        <c:v>11</c:v>
                      </c:pt>
                      <c:pt idx="301">
                        <c:v>14.666666666666666</c:v>
                      </c:pt>
                      <c:pt idx="302">
                        <c:v>12.333333333333334</c:v>
                      </c:pt>
                      <c:pt idx="303">
                        <c:v>15.666666666666666</c:v>
                      </c:pt>
                      <c:pt idx="304">
                        <c:v>14.666666666666666</c:v>
                      </c:pt>
                      <c:pt idx="305">
                        <c:v>11.666666666666666</c:v>
                      </c:pt>
                      <c:pt idx="306">
                        <c:v>12</c:v>
                      </c:pt>
                      <c:pt idx="307">
                        <c:v>12.666666666666666</c:v>
                      </c:pt>
                      <c:pt idx="308">
                        <c:v>15</c:v>
                      </c:pt>
                      <c:pt idx="309">
                        <c:v>18</c:v>
                      </c:pt>
                      <c:pt idx="310">
                        <c:v>16.666666666666668</c:v>
                      </c:pt>
                      <c:pt idx="311">
                        <c:v>12.333333333333334</c:v>
                      </c:pt>
                      <c:pt idx="312">
                        <c:v>16.666666666666668</c:v>
                      </c:pt>
                      <c:pt idx="313">
                        <c:v>16</c:v>
                      </c:pt>
                      <c:pt idx="314">
                        <c:v>11.666666666666666</c:v>
                      </c:pt>
                      <c:pt idx="315">
                        <c:v>12.666666666666666</c:v>
                      </c:pt>
                      <c:pt idx="316">
                        <c:v>18.666666666666668</c:v>
                      </c:pt>
                      <c:pt idx="317">
                        <c:v>17.333333333333332</c:v>
                      </c:pt>
                      <c:pt idx="318">
                        <c:v>13.666666666666666</c:v>
                      </c:pt>
                      <c:pt idx="319">
                        <c:v>11</c:v>
                      </c:pt>
                      <c:pt idx="320">
                        <c:v>11.666666666666666</c:v>
                      </c:pt>
                      <c:pt idx="321">
                        <c:v>15.666666666666666</c:v>
                      </c:pt>
                      <c:pt idx="322">
                        <c:v>13</c:v>
                      </c:pt>
                      <c:pt idx="323">
                        <c:v>16.333333333333332</c:v>
                      </c:pt>
                      <c:pt idx="324">
                        <c:v>14.333333333333334</c:v>
                      </c:pt>
                      <c:pt idx="325">
                        <c:v>14</c:v>
                      </c:pt>
                      <c:pt idx="326">
                        <c:v>12.666666666666666</c:v>
                      </c:pt>
                      <c:pt idx="327">
                        <c:v>16</c:v>
                      </c:pt>
                      <c:pt idx="328">
                        <c:v>9.6666666666666661</c:v>
                      </c:pt>
                      <c:pt idx="329">
                        <c:v>12</c:v>
                      </c:pt>
                      <c:pt idx="330">
                        <c:v>14.666666666666666</c:v>
                      </c:pt>
                      <c:pt idx="331">
                        <c:v>17.333333333333332</c:v>
                      </c:pt>
                      <c:pt idx="332">
                        <c:v>14.666666666666666</c:v>
                      </c:pt>
                      <c:pt idx="333">
                        <c:v>16.666666666666668</c:v>
                      </c:pt>
                      <c:pt idx="334">
                        <c:v>17</c:v>
                      </c:pt>
                      <c:pt idx="335">
                        <c:v>11</c:v>
                      </c:pt>
                      <c:pt idx="336">
                        <c:v>17.666666666666668</c:v>
                      </c:pt>
                      <c:pt idx="337">
                        <c:v>14.666666666666666</c:v>
                      </c:pt>
                      <c:pt idx="338">
                        <c:v>12.666666666666666</c:v>
                      </c:pt>
                      <c:pt idx="339">
                        <c:v>12</c:v>
                      </c:pt>
                      <c:pt idx="340">
                        <c:v>15</c:v>
                      </c:pt>
                      <c:pt idx="341">
                        <c:v>13</c:v>
                      </c:pt>
                      <c:pt idx="342">
                        <c:v>16.666666666666668</c:v>
                      </c:pt>
                      <c:pt idx="343">
                        <c:v>18</c:v>
                      </c:pt>
                      <c:pt idx="344">
                        <c:v>17.333333333333332</c:v>
                      </c:pt>
                      <c:pt idx="345">
                        <c:v>20.333333333333332</c:v>
                      </c:pt>
                      <c:pt idx="346">
                        <c:v>14.666666666666666</c:v>
                      </c:pt>
                      <c:pt idx="347">
                        <c:v>17.333333333333332</c:v>
                      </c:pt>
                      <c:pt idx="348">
                        <c:v>10.666666666666666</c:v>
                      </c:pt>
                      <c:pt idx="349">
                        <c:v>17</c:v>
                      </c:pt>
                      <c:pt idx="350">
                        <c:v>18.333333333333332</c:v>
                      </c:pt>
                      <c:pt idx="351">
                        <c:v>16.333333333333332</c:v>
                      </c:pt>
                      <c:pt idx="352">
                        <c:v>19.666666666666668</c:v>
                      </c:pt>
                      <c:pt idx="353">
                        <c:v>11</c:v>
                      </c:pt>
                      <c:pt idx="354">
                        <c:v>18</c:v>
                      </c:pt>
                      <c:pt idx="355">
                        <c:v>14</c:v>
                      </c:pt>
                      <c:pt idx="356">
                        <c:v>17.666666666666668</c:v>
                      </c:pt>
                      <c:pt idx="357">
                        <c:v>13.666666666666666</c:v>
                      </c:pt>
                      <c:pt idx="358">
                        <c:v>17.666666666666668</c:v>
                      </c:pt>
                      <c:pt idx="359">
                        <c:v>15</c:v>
                      </c:pt>
                      <c:pt idx="360">
                        <c:v>18.666666666666668</c:v>
                      </c:pt>
                      <c:pt idx="361">
                        <c:v>17.333333333333332</c:v>
                      </c:pt>
                      <c:pt idx="362">
                        <c:v>16.333333333333332</c:v>
                      </c:pt>
                      <c:pt idx="363">
                        <c:v>19</c:v>
                      </c:pt>
                      <c:pt idx="364">
                        <c:v>19</c:v>
                      </c:pt>
                      <c:pt idx="365">
                        <c:v>11.666666666666666</c:v>
                      </c:pt>
                      <c:pt idx="366">
                        <c:v>21.333333333333332</c:v>
                      </c:pt>
                      <c:pt idx="367">
                        <c:v>15.333333333333334</c:v>
                      </c:pt>
                      <c:pt idx="368">
                        <c:v>16.333333333333332</c:v>
                      </c:pt>
                      <c:pt idx="369">
                        <c:v>17.666666666666668</c:v>
                      </c:pt>
                      <c:pt idx="370">
                        <c:v>19.333333333333332</c:v>
                      </c:pt>
                      <c:pt idx="371">
                        <c:v>14.333333333333334</c:v>
                      </c:pt>
                      <c:pt idx="372">
                        <c:v>14.666666666666666</c:v>
                      </c:pt>
                      <c:pt idx="373">
                        <c:v>20.333333333333332</c:v>
                      </c:pt>
                      <c:pt idx="374">
                        <c:v>23.666666666666668</c:v>
                      </c:pt>
                      <c:pt idx="375">
                        <c:v>19.333333333333332</c:v>
                      </c:pt>
                      <c:pt idx="376">
                        <c:v>18.666666666666668</c:v>
                      </c:pt>
                      <c:pt idx="377">
                        <c:v>20.333333333333332</c:v>
                      </c:pt>
                      <c:pt idx="378">
                        <c:v>16.333333333333332</c:v>
                      </c:pt>
                      <c:pt idx="379">
                        <c:v>21</c:v>
                      </c:pt>
                      <c:pt idx="380">
                        <c:v>15.666666666666666</c:v>
                      </c:pt>
                      <c:pt idx="381">
                        <c:v>15.666666666666666</c:v>
                      </c:pt>
                      <c:pt idx="382">
                        <c:v>19</c:v>
                      </c:pt>
                      <c:pt idx="383">
                        <c:v>17.666666666666668</c:v>
                      </c:pt>
                      <c:pt idx="384">
                        <c:v>13.333333333333334</c:v>
                      </c:pt>
                      <c:pt idx="385">
                        <c:v>18.333333333333332</c:v>
                      </c:pt>
                      <c:pt idx="386">
                        <c:v>16.666666666666668</c:v>
                      </c:pt>
                      <c:pt idx="387">
                        <c:v>11</c:v>
                      </c:pt>
                      <c:pt idx="388">
                        <c:v>14.333333333333334</c:v>
                      </c:pt>
                      <c:pt idx="389">
                        <c:v>13.333333333333334</c:v>
                      </c:pt>
                      <c:pt idx="390">
                        <c:v>17.333333333333332</c:v>
                      </c:pt>
                      <c:pt idx="391">
                        <c:v>16</c:v>
                      </c:pt>
                      <c:pt idx="392">
                        <c:v>19.333333333333332</c:v>
                      </c:pt>
                      <c:pt idx="393">
                        <c:v>18.666666666666668</c:v>
                      </c:pt>
                      <c:pt idx="394">
                        <c:v>15.666666666666666</c:v>
                      </c:pt>
                      <c:pt idx="395">
                        <c:v>16.666666666666668</c:v>
                      </c:pt>
                      <c:pt idx="396">
                        <c:v>16.666666666666668</c:v>
                      </c:pt>
                      <c:pt idx="397">
                        <c:v>15.333333333333334</c:v>
                      </c:pt>
                      <c:pt idx="398">
                        <c:v>17.666666666666668</c:v>
                      </c:pt>
                      <c:pt idx="399">
                        <c:v>17.666666666666668</c:v>
                      </c:pt>
                      <c:pt idx="400">
                        <c:v>11</c:v>
                      </c:pt>
                      <c:pt idx="401">
                        <c:v>15.666666666666666</c:v>
                      </c:pt>
                      <c:pt idx="402">
                        <c:v>14</c:v>
                      </c:pt>
                      <c:pt idx="403">
                        <c:v>13.666666666666666</c:v>
                      </c:pt>
                      <c:pt idx="404">
                        <c:v>19.333333333333332</c:v>
                      </c:pt>
                      <c:pt idx="405">
                        <c:v>12.666666666666666</c:v>
                      </c:pt>
                      <c:pt idx="406">
                        <c:v>12.333333333333334</c:v>
                      </c:pt>
                      <c:pt idx="407">
                        <c:v>11.333333333333334</c:v>
                      </c:pt>
                      <c:pt idx="408">
                        <c:v>16</c:v>
                      </c:pt>
                      <c:pt idx="409">
                        <c:v>14</c:v>
                      </c:pt>
                      <c:pt idx="410">
                        <c:v>14</c:v>
                      </c:pt>
                      <c:pt idx="411">
                        <c:v>17</c:v>
                      </c:pt>
                      <c:pt idx="412">
                        <c:v>13.666666666666666</c:v>
                      </c:pt>
                      <c:pt idx="413">
                        <c:v>19.666666666666668</c:v>
                      </c:pt>
                      <c:pt idx="414">
                        <c:v>18</c:v>
                      </c:pt>
                      <c:pt idx="415">
                        <c:v>16.666666666666668</c:v>
                      </c:pt>
                      <c:pt idx="416">
                        <c:v>16.666666666666668</c:v>
                      </c:pt>
                      <c:pt idx="417">
                        <c:v>11.666666666666666</c:v>
                      </c:pt>
                      <c:pt idx="418">
                        <c:v>11</c:v>
                      </c:pt>
                      <c:pt idx="419">
                        <c:v>14.333333333333334</c:v>
                      </c:pt>
                      <c:pt idx="420">
                        <c:v>13.333333333333334</c:v>
                      </c:pt>
                      <c:pt idx="421">
                        <c:v>14</c:v>
                      </c:pt>
                      <c:pt idx="422">
                        <c:v>18</c:v>
                      </c:pt>
                      <c:pt idx="423">
                        <c:v>14</c:v>
                      </c:pt>
                      <c:pt idx="424">
                        <c:v>16.666666666666668</c:v>
                      </c:pt>
                      <c:pt idx="425">
                        <c:v>17.333333333333332</c:v>
                      </c:pt>
                      <c:pt idx="426">
                        <c:v>14</c:v>
                      </c:pt>
                      <c:pt idx="427">
                        <c:v>14</c:v>
                      </c:pt>
                      <c:pt idx="428">
                        <c:v>13</c:v>
                      </c:pt>
                      <c:pt idx="429">
                        <c:v>11</c:v>
                      </c:pt>
                      <c:pt idx="430">
                        <c:v>16.333333333333332</c:v>
                      </c:pt>
                      <c:pt idx="431">
                        <c:v>14.666666666666666</c:v>
                      </c:pt>
                      <c:pt idx="432">
                        <c:v>15.333333333333334</c:v>
                      </c:pt>
                      <c:pt idx="433">
                        <c:v>9.6666666666666661</c:v>
                      </c:pt>
                      <c:pt idx="434">
                        <c:v>17.333333333333332</c:v>
                      </c:pt>
                      <c:pt idx="435">
                        <c:v>17</c:v>
                      </c:pt>
                      <c:pt idx="436">
                        <c:v>14.666666666666666</c:v>
                      </c:pt>
                      <c:pt idx="437">
                        <c:v>16</c:v>
                      </c:pt>
                      <c:pt idx="438">
                        <c:v>12.333333333333334</c:v>
                      </c:pt>
                      <c:pt idx="439">
                        <c:v>18.666666666666668</c:v>
                      </c:pt>
                      <c:pt idx="440">
                        <c:v>13.666666666666666</c:v>
                      </c:pt>
                      <c:pt idx="441">
                        <c:v>13</c:v>
                      </c:pt>
                      <c:pt idx="442">
                        <c:v>14.666666666666666</c:v>
                      </c:pt>
                      <c:pt idx="443">
                        <c:v>15.666666666666666</c:v>
                      </c:pt>
                      <c:pt idx="444">
                        <c:v>14.333333333333334</c:v>
                      </c:pt>
                      <c:pt idx="445">
                        <c:v>18.333333333333332</c:v>
                      </c:pt>
                      <c:pt idx="446">
                        <c:v>13.666666666666666</c:v>
                      </c:pt>
                      <c:pt idx="447">
                        <c:v>17.333333333333332</c:v>
                      </c:pt>
                      <c:pt idx="448">
                        <c:v>16.333333333333332</c:v>
                      </c:pt>
                      <c:pt idx="449">
                        <c:v>16</c:v>
                      </c:pt>
                      <c:pt idx="450">
                        <c:v>18.333333333333332</c:v>
                      </c:pt>
                      <c:pt idx="451">
                        <c:v>16.666666666666668</c:v>
                      </c:pt>
                      <c:pt idx="452">
                        <c:v>13.666666666666666</c:v>
                      </c:pt>
                      <c:pt idx="453">
                        <c:v>17.333333333333332</c:v>
                      </c:pt>
                      <c:pt idx="454">
                        <c:v>16.666666666666668</c:v>
                      </c:pt>
                      <c:pt idx="455">
                        <c:v>15.666666666666666</c:v>
                      </c:pt>
                      <c:pt idx="456">
                        <c:v>15.666666666666666</c:v>
                      </c:pt>
                      <c:pt idx="457">
                        <c:v>14.666666666666666</c:v>
                      </c:pt>
                      <c:pt idx="458">
                        <c:v>15.666666666666666</c:v>
                      </c:pt>
                      <c:pt idx="459">
                        <c:v>12.333333333333334</c:v>
                      </c:pt>
                      <c:pt idx="460">
                        <c:v>16</c:v>
                      </c:pt>
                      <c:pt idx="461">
                        <c:v>15.333333333333334</c:v>
                      </c:pt>
                      <c:pt idx="462">
                        <c:v>10.333333333333334</c:v>
                      </c:pt>
                      <c:pt idx="463">
                        <c:v>15.333333333333334</c:v>
                      </c:pt>
                      <c:pt idx="464">
                        <c:v>17</c:v>
                      </c:pt>
                      <c:pt idx="465">
                        <c:v>14</c:v>
                      </c:pt>
                      <c:pt idx="466">
                        <c:v>11.666666666666666</c:v>
                      </c:pt>
                      <c:pt idx="467">
                        <c:v>16</c:v>
                      </c:pt>
                      <c:pt idx="468">
                        <c:v>13</c:v>
                      </c:pt>
                      <c:pt idx="469">
                        <c:v>16</c:v>
                      </c:pt>
                      <c:pt idx="470">
                        <c:v>15</c:v>
                      </c:pt>
                      <c:pt idx="471">
                        <c:v>16</c:v>
                      </c:pt>
                      <c:pt idx="472">
                        <c:v>15.333333333333334</c:v>
                      </c:pt>
                      <c:pt idx="473">
                        <c:v>11</c:v>
                      </c:pt>
                      <c:pt idx="474">
                        <c:v>18.333333333333332</c:v>
                      </c:pt>
                      <c:pt idx="475">
                        <c:v>17.333333333333332</c:v>
                      </c:pt>
                      <c:pt idx="476">
                        <c:v>13.666666666666666</c:v>
                      </c:pt>
                      <c:pt idx="477">
                        <c:v>13.333333333333334</c:v>
                      </c:pt>
                      <c:pt idx="478">
                        <c:v>14.333333333333334</c:v>
                      </c:pt>
                      <c:pt idx="479">
                        <c:v>16.333333333333332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07B-4C07-BBC9-DC6E98ADFB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Konya!$G$2:$G$481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</c:v>
                      </c:pt>
                      <c:pt idx="1">
                        <c:v>-10</c:v>
                      </c:pt>
                      <c:pt idx="2">
                        <c:v>2</c:v>
                      </c:pt>
                      <c:pt idx="3">
                        <c:v>4</c:v>
                      </c:pt>
                      <c:pt idx="4">
                        <c:v>-9.6666666666666679</c:v>
                      </c:pt>
                      <c:pt idx="5">
                        <c:v>1.6666666666666679</c:v>
                      </c:pt>
                      <c:pt idx="6">
                        <c:v>-0.66666666666666785</c:v>
                      </c:pt>
                      <c:pt idx="7">
                        <c:v>6.6666666666666661</c:v>
                      </c:pt>
                      <c:pt idx="8">
                        <c:v>2</c:v>
                      </c:pt>
                      <c:pt idx="9">
                        <c:v>6.6666666666666679</c:v>
                      </c:pt>
                      <c:pt idx="10">
                        <c:v>6.3333333333333339</c:v>
                      </c:pt>
                      <c:pt idx="11">
                        <c:v>9</c:v>
                      </c:pt>
                      <c:pt idx="12">
                        <c:v>0.33333333333333215</c:v>
                      </c:pt>
                      <c:pt idx="13">
                        <c:v>6.6666666666666661</c:v>
                      </c:pt>
                      <c:pt idx="14">
                        <c:v>-1.3333333333333321</c:v>
                      </c:pt>
                      <c:pt idx="15">
                        <c:v>-4</c:v>
                      </c:pt>
                      <c:pt idx="16">
                        <c:v>0.66666666666666607</c:v>
                      </c:pt>
                      <c:pt idx="17">
                        <c:v>-7</c:v>
                      </c:pt>
                      <c:pt idx="18">
                        <c:v>0.33333333333333215</c:v>
                      </c:pt>
                      <c:pt idx="19">
                        <c:v>5.3333333333333339</c:v>
                      </c:pt>
                      <c:pt idx="20">
                        <c:v>7.6666666666666679</c:v>
                      </c:pt>
                      <c:pt idx="21">
                        <c:v>5</c:v>
                      </c:pt>
                      <c:pt idx="22">
                        <c:v>-9.6666666666666661</c:v>
                      </c:pt>
                      <c:pt idx="23">
                        <c:v>-0.66666666666666607</c:v>
                      </c:pt>
                      <c:pt idx="24">
                        <c:v>-1.6666666666666679</c:v>
                      </c:pt>
                      <c:pt idx="25">
                        <c:v>-7.3333333333333321</c:v>
                      </c:pt>
                      <c:pt idx="26">
                        <c:v>-8.3333333333333321</c:v>
                      </c:pt>
                      <c:pt idx="27">
                        <c:v>4.3333333333333321</c:v>
                      </c:pt>
                      <c:pt idx="28">
                        <c:v>-2</c:v>
                      </c:pt>
                      <c:pt idx="29">
                        <c:v>-10.333333333333332</c:v>
                      </c:pt>
                      <c:pt idx="30">
                        <c:v>2.6666666666666679</c:v>
                      </c:pt>
                      <c:pt idx="31">
                        <c:v>-9.3333333333333321</c:v>
                      </c:pt>
                      <c:pt idx="32">
                        <c:v>-5.3333333333333321</c:v>
                      </c:pt>
                      <c:pt idx="33">
                        <c:v>3</c:v>
                      </c:pt>
                      <c:pt idx="34">
                        <c:v>2.6666666666666679</c:v>
                      </c:pt>
                      <c:pt idx="35">
                        <c:v>-7.6666666666666661</c:v>
                      </c:pt>
                      <c:pt idx="36">
                        <c:v>-7.3333333333333339</c:v>
                      </c:pt>
                      <c:pt idx="37">
                        <c:v>-3.6666666666666679</c:v>
                      </c:pt>
                      <c:pt idx="38">
                        <c:v>0.33333333333333393</c:v>
                      </c:pt>
                      <c:pt idx="39">
                        <c:v>-3</c:v>
                      </c:pt>
                      <c:pt idx="40">
                        <c:v>2.6666666666666661</c:v>
                      </c:pt>
                      <c:pt idx="41">
                        <c:v>-5</c:v>
                      </c:pt>
                      <c:pt idx="42">
                        <c:v>-7</c:v>
                      </c:pt>
                      <c:pt idx="43">
                        <c:v>7.6666666666666661</c:v>
                      </c:pt>
                      <c:pt idx="44">
                        <c:v>-6.3333333333333321</c:v>
                      </c:pt>
                      <c:pt idx="45">
                        <c:v>-3.6666666666666679</c:v>
                      </c:pt>
                      <c:pt idx="46">
                        <c:v>-4.3333333333333321</c:v>
                      </c:pt>
                      <c:pt idx="47">
                        <c:v>-0.66666666666666607</c:v>
                      </c:pt>
                      <c:pt idx="48">
                        <c:v>5.3333333333333321</c:v>
                      </c:pt>
                      <c:pt idx="49">
                        <c:v>12</c:v>
                      </c:pt>
                      <c:pt idx="50">
                        <c:v>-9.3333333333333321</c:v>
                      </c:pt>
                      <c:pt idx="51">
                        <c:v>2.6666666666666661</c:v>
                      </c:pt>
                      <c:pt idx="52">
                        <c:v>-3.6666666666666661</c:v>
                      </c:pt>
                      <c:pt idx="53">
                        <c:v>-0.33333333333333393</c:v>
                      </c:pt>
                      <c:pt idx="54">
                        <c:v>0</c:v>
                      </c:pt>
                      <c:pt idx="55">
                        <c:v>-5.3333333333333339</c:v>
                      </c:pt>
                      <c:pt idx="56">
                        <c:v>0</c:v>
                      </c:pt>
                      <c:pt idx="57">
                        <c:v>3</c:v>
                      </c:pt>
                      <c:pt idx="58">
                        <c:v>0.66666666666666607</c:v>
                      </c:pt>
                      <c:pt idx="59">
                        <c:v>4</c:v>
                      </c:pt>
                      <c:pt idx="60">
                        <c:v>-3</c:v>
                      </c:pt>
                      <c:pt idx="61">
                        <c:v>1</c:v>
                      </c:pt>
                      <c:pt idx="62">
                        <c:v>-1</c:v>
                      </c:pt>
                      <c:pt idx="63">
                        <c:v>0.66666666666666607</c:v>
                      </c:pt>
                      <c:pt idx="64">
                        <c:v>1.3333333333333339</c:v>
                      </c:pt>
                      <c:pt idx="65">
                        <c:v>1.3333333333333321</c:v>
                      </c:pt>
                      <c:pt idx="66">
                        <c:v>-6.6666666666666679</c:v>
                      </c:pt>
                      <c:pt idx="67">
                        <c:v>1.3333333333333339</c:v>
                      </c:pt>
                      <c:pt idx="68">
                        <c:v>-1.6666666666666661</c:v>
                      </c:pt>
                      <c:pt idx="69">
                        <c:v>-3</c:v>
                      </c:pt>
                      <c:pt idx="70">
                        <c:v>-6.6666666666666679</c:v>
                      </c:pt>
                      <c:pt idx="71">
                        <c:v>-3.3333333333333321</c:v>
                      </c:pt>
                      <c:pt idx="72">
                        <c:v>-6.3333333333333321</c:v>
                      </c:pt>
                      <c:pt idx="73">
                        <c:v>4.3333333333333339</c:v>
                      </c:pt>
                      <c:pt idx="74">
                        <c:v>0.66666666666666785</c:v>
                      </c:pt>
                      <c:pt idx="75">
                        <c:v>-11</c:v>
                      </c:pt>
                      <c:pt idx="76">
                        <c:v>7.6666666666666661</c:v>
                      </c:pt>
                      <c:pt idx="77">
                        <c:v>-7.3333333333333321</c:v>
                      </c:pt>
                      <c:pt idx="78">
                        <c:v>7</c:v>
                      </c:pt>
                      <c:pt idx="79">
                        <c:v>10.333333333333334</c:v>
                      </c:pt>
                      <c:pt idx="80">
                        <c:v>-3</c:v>
                      </c:pt>
                      <c:pt idx="81">
                        <c:v>-5.6666666666666661</c:v>
                      </c:pt>
                      <c:pt idx="82">
                        <c:v>0.33333333333333215</c:v>
                      </c:pt>
                      <c:pt idx="83">
                        <c:v>-0.33333333333333215</c:v>
                      </c:pt>
                      <c:pt idx="84">
                        <c:v>2.3333333333333339</c:v>
                      </c:pt>
                      <c:pt idx="85">
                        <c:v>1</c:v>
                      </c:pt>
                      <c:pt idx="86">
                        <c:v>6</c:v>
                      </c:pt>
                      <c:pt idx="87">
                        <c:v>-3</c:v>
                      </c:pt>
                      <c:pt idx="88">
                        <c:v>7</c:v>
                      </c:pt>
                      <c:pt idx="89">
                        <c:v>2.3333333333333339</c:v>
                      </c:pt>
                      <c:pt idx="90">
                        <c:v>2.3333333333333339</c:v>
                      </c:pt>
                      <c:pt idx="91">
                        <c:v>1.3333333333333339</c:v>
                      </c:pt>
                      <c:pt idx="92">
                        <c:v>1</c:v>
                      </c:pt>
                      <c:pt idx="93">
                        <c:v>-5</c:v>
                      </c:pt>
                      <c:pt idx="94">
                        <c:v>-4</c:v>
                      </c:pt>
                      <c:pt idx="95">
                        <c:v>2.3333333333333321</c:v>
                      </c:pt>
                      <c:pt idx="96">
                        <c:v>4.6666666666666661</c:v>
                      </c:pt>
                      <c:pt idx="97">
                        <c:v>-0.66666666666666607</c:v>
                      </c:pt>
                      <c:pt idx="98">
                        <c:v>-6.3333333333333321</c:v>
                      </c:pt>
                      <c:pt idx="99">
                        <c:v>1</c:v>
                      </c:pt>
                      <c:pt idx="100">
                        <c:v>-5.6666666666666679</c:v>
                      </c:pt>
                      <c:pt idx="101">
                        <c:v>0.33333333333333393</c:v>
                      </c:pt>
                      <c:pt idx="102">
                        <c:v>10.666666666666666</c:v>
                      </c:pt>
                      <c:pt idx="103">
                        <c:v>-9.6666666666666661</c:v>
                      </c:pt>
                      <c:pt idx="104">
                        <c:v>1.6666666666666661</c:v>
                      </c:pt>
                      <c:pt idx="105">
                        <c:v>14</c:v>
                      </c:pt>
                      <c:pt idx="106">
                        <c:v>11</c:v>
                      </c:pt>
                      <c:pt idx="107">
                        <c:v>-0.66666666666666607</c:v>
                      </c:pt>
                      <c:pt idx="108">
                        <c:v>1</c:v>
                      </c:pt>
                      <c:pt idx="109">
                        <c:v>4.6666666666666661</c:v>
                      </c:pt>
                      <c:pt idx="110">
                        <c:v>8</c:v>
                      </c:pt>
                      <c:pt idx="111">
                        <c:v>6</c:v>
                      </c:pt>
                      <c:pt idx="112">
                        <c:v>3.3333333333333339</c:v>
                      </c:pt>
                      <c:pt idx="113">
                        <c:v>3.6666666666666661</c:v>
                      </c:pt>
                      <c:pt idx="114">
                        <c:v>3.3333333333333339</c:v>
                      </c:pt>
                      <c:pt idx="115">
                        <c:v>4</c:v>
                      </c:pt>
                      <c:pt idx="116">
                        <c:v>5.3333333333333339</c:v>
                      </c:pt>
                      <c:pt idx="117">
                        <c:v>0</c:v>
                      </c:pt>
                      <c:pt idx="118">
                        <c:v>-6.6666666666666679</c:v>
                      </c:pt>
                      <c:pt idx="119">
                        <c:v>3</c:v>
                      </c:pt>
                      <c:pt idx="120">
                        <c:v>1.6666666666666661</c:v>
                      </c:pt>
                      <c:pt idx="121">
                        <c:v>6.6666666666666661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2.3333333333333339</c:v>
                      </c:pt>
                      <c:pt idx="125">
                        <c:v>4.3333333333333321</c:v>
                      </c:pt>
                      <c:pt idx="126">
                        <c:v>-1.6666666666666661</c:v>
                      </c:pt>
                      <c:pt idx="127">
                        <c:v>-2.6666666666666679</c:v>
                      </c:pt>
                      <c:pt idx="128">
                        <c:v>4.6666666666666661</c:v>
                      </c:pt>
                      <c:pt idx="129">
                        <c:v>-0.66666666666666607</c:v>
                      </c:pt>
                      <c:pt idx="130">
                        <c:v>1.6666666666666661</c:v>
                      </c:pt>
                      <c:pt idx="131">
                        <c:v>-3.6666666666666661</c:v>
                      </c:pt>
                      <c:pt idx="132">
                        <c:v>2.6666666666666661</c:v>
                      </c:pt>
                      <c:pt idx="133">
                        <c:v>-3.3333333333333321</c:v>
                      </c:pt>
                      <c:pt idx="134">
                        <c:v>-1.6666666666666661</c:v>
                      </c:pt>
                      <c:pt idx="135">
                        <c:v>3</c:v>
                      </c:pt>
                      <c:pt idx="136">
                        <c:v>8.6666666666666661</c:v>
                      </c:pt>
                      <c:pt idx="137">
                        <c:v>5</c:v>
                      </c:pt>
                      <c:pt idx="138">
                        <c:v>0</c:v>
                      </c:pt>
                      <c:pt idx="139">
                        <c:v>9.3333333333333339</c:v>
                      </c:pt>
                      <c:pt idx="140">
                        <c:v>11.333333333333334</c:v>
                      </c:pt>
                      <c:pt idx="141">
                        <c:v>1.3333333333333321</c:v>
                      </c:pt>
                      <c:pt idx="142">
                        <c:v>5.6666666666666661</c:v>
                      </c:pt>
                      <c:pt idx="143">
                        <c:v>-1</c:v>
                      </c:pt>
                      <c:pt idx="144">
                        <c:v>-0.66666666666666607</c:v>
                      </c:pt>
                      <c:pt idx="145">
                        <c:v>7.6666666666666661</c:v>
                      </c:pt>
                      <c:pt idx="146">
                        <c:v>2.6666666666666661</c:v>
                      </c:pt>
                      <c:pt idx="147">
                        <c:v>-5.3333333333333339</c:v>
                      </c:pt>
                      <c:pt idx="148">
                        <c:v>8</c:v>
                      </c:pt>
                      <c:pt idx="149">
                        <c:v>1.6666666666666661</c:v>
                      </c:pt>
                      <c:pt idx="150">
                        <c:v>1.3333333333333339</c:v>
                      </c:pt>
                      <c:pt idx="151">
                        <c:v>-3</c:v>
                      </c:pt>
                      <c:pt idx="152">
                        <c:v>6.6666666666666661</c:v>
                      </c:pt>
                      <c:pt idx="153">
                        <c:v>2</c:v>
                      </c:pt>
                      <c:pt idx="154">
                        <c:v>0</c:v>
                      </c:pt>
                      <c:pt idx="155">
                        <c:v>-0.33333333333333393</c:v>
                      </c:pt>
                      <c:pt idx="156">
                        <c:v>4</c:v>
                      </c:pt>
                      <c:pt idx="157">
                        <c:v>2</c:v>
                      </c:pt>
                      <c:pt idx="158">
                        <c:v>5.6666666666666661</c:v>
                      </c:pt>
                      <c:pt idx="159">
                        <c:v>5.3333333333333339</c:v>
                      </c:pt>
                      <c:pt idx="160">
                        <c:v>0</c:v>
                      </c:pt>
                      <c:pt idx="161">
                        <c:v>0.66666666666666607</c:v>
                      </c:pt>
                      <c:pt idx="162">
                        <c:v>-4.6666666666666661</c:v>
                      </c:pt>
                      <c:pt idx="163">
                        <c:v>-2.6666666666666661</c:v>
                      </c:pt>
                      <c:pt idx="164">
                        <c:v>8</c:v>
                      </c:pt>
                      <c:pt idx="165">
                        <c:v>-0.33333333333333393</c:v>
                      </c:pt>
                      <c:pt idx="166">
                        <c:v>-0.66666666666666607</c:v>
                      </c:pt>
                      <c:pt idx="167">
                        <c:v>10.333333333333334</c:v>
                      </c:pt>
                      <c:pt idx="168">
                        <c:v>2</c:v>
                      </c:pt>
                      <c:pt idx="169">
                        <c:v>-3.6666666666666661</c:v>
                      </c:pt>
                      <c:pt idx="170">
                        <c:v>0</c:v>
                      </c:pt>
                      <c:pt idx="171">
                        <c:v>2.6666666666666661</c:v>
                      </c:pt>
                      <c:pt idx="172">
                        <c:v>-5.3333333333333321</c:v>
                      </c:pt>
                      <c:pt idx="173">
                        <c:v>3.3333333333333339</c:v>
                      </c:pt>
                      <c:pt idx="174">
                        <c:v>-0.66666666666666607</c:v>
                      </c:pt>
                      <c:pt idx="175">
                        <c:v>-5</c:v>
                      </c:pt>
                      <c:pt idx="176">
                        <c:v>9</c:v>
                      </c:pt>
                      <c:pt idx="177">
                        <c:v>-3.3333333333333321</c:v>
                      </c:pt>
                      <c:pt idx="178">
                        <c:v>-2.6666666666666661</c:v>
                      </c:pt>
                      <c:pt idx="179">
                        <c:v>-1.6666666666666661</c:v>
                      </c:pt>
                      <c:pt idx="180">
                        <c:v>1</c:v>
                      </c:pt>
                      <c:pt idx="181">
                        <c:v>1.6666666666666679</c:v>
                      </c:pt>
                      <c:pt idx="182">
                        <c:v>4.6666666666666661</c:v>
                      </c:pt>
                      <c:pt idx="183">
                        <c:v>3</c:v>
                      </c:pt>
                      <c:pt idx="184">
                        <c:v>2.6666666666666679</c:v>
                      </c:pt>
                      <c:pt idx="185">
                        <c:v>-5</c:v>
                      </c:pt>
                      <c:pt idx="186">
                        <c:v>9.3333333333333339</c:v>
                      </c:pt>
                      <c:pt idx="187">
                        <c:v>10.666666666666666</c:v>
                      </c:pt>
                      <c:pt idx="188">
                        <c:v>8.3333333333333321</c:v>
                      </c:pt>
                      <c:pt idx="189">
                        <c:v>15.333333333333334</c:v>
                      </c:pt>
                      <c:pt idx="190">
                        <c:v>9.3333333333333339</c:v>
                      </c:pt>
                      <c:pt idx="191">
                        <c:v>-2</c:v>
                      </c:pt>
                      <c:pt idx="192">
                        <c:v>-5.6666666666666661</c:v>
                      </c:pt>
                      <c:pt idx="193">
                        <c:v>16</c:v>
                      </c:pt>
                      <c:pt idx="194">
                        <c:v>-1.3333333333333321</c:v>
                      </c:pt>
                      <c:pt idx="195">
                        <c:v>-1.3333333333333339</c:v>
                      </c:pt>
                      <c:pt idx="196">
                        <c:v>14.666666666666666</c:v>
                      </c:pt>
                      <c:pt idx="197">
                        <c:v>7.3333333333333339</c:v>
                      </c:pt>
                      <c:pt idx="198">
                        <c:v>6</c:v>
                      </c:pt>
                      <c:pt idx="199">
                        <c:v>6.3333333333333321</c:v>
                      </c:pt>
                      <c:pt idx="200">
                        <c:v>12</c:v>
                      </c:pt>
                      <c:pt idx="201">
                        <c:v>3.6666666666666661</c:v>
                      </c:pt>
                      <c:pt idx="202">
                        <c:v>10.666666666666666</c:v>
                      </c:pt>
                      <c:pt idx="203">
                        <c:v>11.333333333333334</c:v>
                      </c:pt>
                      <c:pt idx="204">
                        <c:v>6</c:v>
                      </c:pt>
                      <c:pt idx="205">
                        <c:v>15.333333333333334</c:v>
                      </c:pt>
                      <c:pt idx="206">
                        <c:v>22</c:v>
                      </c:pt>
                      <c:pt idx="207">
                        <c:v>22.666666666666664</c:v>
                      </c:pt>
                      <c:pt idx="208">
                        <c:v>10.333333333333332</c:v>
                      </c:pt>
                      <c:pt idx="209">
                        <c:v>8</c:v>
                      </c:pt>
                      <c:pt idx="210">
                        <c:v>15.666666666666666</c:v>
                      </c:pt>
                      <c:pt idx="211">
                        <c:v>12.333333333333332</c:v>
                      </c:pt>
                      <c:pt idx="212">
                        <c:v>11</c:v>
                      </c:pt>
                      <c:pt idx="213">
                        <c:v>21</c:v>
                      </c:pt>
                      <c:pt idx="214">
                        <c:v>4.3333333333333339</c:v>
                      </c:pt>
                      <c:pt idx="215">
                        <c:v>14.666666666666666</c:v>
                      </c:pt>
                      <c:pt idx="216">
                        <c:v>22</c:v>
                      </c:pt>
                      <c:pt idx="217">
                        <c:v>18.666666666666664</c:v>
                      </c:pt>
                      <c:pt idx="218">
                        <c:v>10.666666666666666</c:v>
                      </c:pt>
                      <c:pt idx="219">
                        <c:v>12</c:v>
                      </c:pt>
                      <c:pt idx="220">
                        <c:v>16.333333333333336</c:v>
                      </c:pt>
                      <c:pt idx="221">
                        <c:v>16.666666666666664</c:v>
                      </c:pt>
                      <c:pt idx="222">
                        <c:v>18</c:v>
                      </c:pt>
                      <c:pt idx="223">
                        <c:v>9.3333333333333339</c:v>
                      </c:pt>
                      <c:pt idx="224">
                        <c:v>18.333333333333336</c:v>
                      </c:pt>
                      <c:pt idx="225">
                        <c:v>16.666666666666664</c:v>
                      </c:pt>
                      <c:pt idx="226">
                        <c:v>11</c:v>
                      </c:pt>
                      <c:pt idx="227">
                        <c:v>23.666666666666668</c:v>
                      </c:pt>
                      <c:pt idx="228">
                        <c:v>9</c:v>
                      </c:pt>
                      <c:pt idx="229">
                        <c:v>4.6666666666666661</c:v>
                      </c:pt>
                      <c:pt idx="230">
                        <c:v>25</c:v>
                      </c:pt>
                      <c:pt idx="231">
                        <c:v>10.666666666666666</c:v>
                      </c:pt>
                      <c:pt idx="232">
                        <c:v>16.333333333333336</c:v>
                      </c:pt>
                      <c:pt idx="233">
                        <c:v>24.666666666666664</c:v>
                      </c:pt>
                      <c:pt idx="234">
                        <c:v>18.666666666666664</c:v>
                      </c:pt>
                      <c:pt idx="235">
                        <c:v>21.666666666666664</c:v>
                      </c:pt>
                      <c:pt idx="236">
                        <c:v>16</c:v>
                      </c:pt>
                      <c:pt idx="237">
                        <c:v>15</c:v>
                      </c:pt>
                      <c:pt idx="238">
                        <c:v>19</c:v>
                      </c:pt>
                      <c:pt idx="239">
                        <c:v>18.333333333333336</c:v>
                      </c:pt>
                      <c:pt idx="240">
                        <c:v>25</c:v>
                      </c:pt>
                      <c:pt idx="241">
                        <c:v>15</c:v>
                      </c:pt>
                      <c:pt idx="242">
                        <c:v>17</c:v>
                      </c:pt>
                      <c:pt idx="243">
                        <c:v>17</c:v>
                      </c:pt>
                      <c:pt idx="244">
                        <c:v>15</c:v>
                      </c:pt>
                      <c:pt idx="245">
                        <c:v>33</c:v>
                      </c:pt>
                      <c:pt idx="246">
                        <c:v>20</c:v>
                      </c:pt>
                      <c:pt idx="247">
                        <c:v>16.666666666666668</c:v>
                      </c:pt>
                      <c:pt idx="248">
                        <c:v>23.333333333333336</c:v>
                      </c:pt>
                      <c:pt idx="249">
                        <c:v>25</c:v>
                      </c:pt>
                      <c:pt idx="250">
                        <c:v>16.666666666666664</c:v>
                      </c:pt>
                      <c:pt idx="251">
                        <c:v>26.333333333333336</c:v>
                      </c:pt>
                      <c:pt idx="252">
                        <c:v>19</c:v>
                      </c:pt>
                      <c:pt idx="253">
                        <c:v>7.3333333333333339</c:v>
                      </c:pt>
                      <c:pt idx="254">
                        <c:v>11.333333333333334</c:v>
                      </c:pt>
                      <c:pt idx="255">
                        <c:v>19</c:v>
                      </c:pt>
                      <c:pt idx="256">
                        <c:v>17.333333333333332</c:v>
                      </c:pt>
                      <c:pt idx="257">
                        <c:v>15</c:v>
                      </c:pt>
                      <c:pt idx="258">
                        <c:v>8</c:v>
                      </c:pt>
                      <c:pt idx="259">
                        <c:v>30</c:v>
                      </c:pt>
                      <c:pt idx="260">
                        <c:v>10.333333333333334</c:v>
                      </c:pt>
                      <c:pt idx="261">
                        <c:v>14.333333333333334</c:v>
                      </c:pt>
                      <c:pt idx="262">
                        <c:v>14.333333333333334</c:v>
                      </c:pt>
                      <c:pt idx="263">
                        <c:v>2.6666666666666679</c:v>
                      </c:pt>
                      <c:pt idx="264">
                        <c:v>13.666666666666666</c:v>
                      </c:pt>
                      <c:pt idx="265">
                        <c:v>15.666666666666666</c:v>
                      </c:pt>
                      <c:pt idx="266">
                        <c:v>10.666666666666666</c:v>
                      </c:pt>
                      <c:pt idx="267">
                        <c:v>29.333333333333332</c:v>
                      </c:pt>
                      <c:pt idx="268">
                        <c:v>16</c:v>
                      </c:pt>
                      <c:pt idx="269">
                        <c:v>12</c:v>
                      </c:pt>
                      <c:pt idx="270">
                        <c:v>23.666666666666664</c:v>
                      </c:pt>
                      <c:pt idx="271">
                        <c:v>11.666666666666666</c:v>
                      </c:pt>
                      <c:pt idx="272">
                        <c:v>5.3333333333333339</c:v>
                      </c:pt>
                      <c:pt idx="273">
                        <c:v>15</c:v>
                      </c:pt>
                      <c:pt idx="274">
                        <c:v>13.666666666666666</c:v>
                      </c:pt>
                      <c:pt idx="275">
                        <c:v>11.666666666666668</c:v>
                      </c:pt>
                      <c:pt idx="276">
                        <c:v>8</c:v>
                      </c:pt>
                      <c:pt idx="277">
                        <c:v>16.666666666666664</c:v>
                      </c:pt>
                      <c:pt idx="278">
                        <c:v>0.66666666666666785</c:v>
                      </c:pt>
                      <c:pt idx="279">
                        <c:v>7</c:v>
                      </c:pt>
                      <c:pt idx="280">
                        <c:v>5.3333333333333339</c:v>
                      </c:pt>
                      <c:pt idx="281">
                        <c:v>3.6666666666666661</c:v>
                      </c:pt>
                      <c:pt idx="282">
                        <c:v>10.333333333333334</c:v>
                      </c:pt>
                      <c:pt idx="283">
                        <c:v>10.333333333333334</c:v>
                      </c:pt>
                      <c:pt idx="284">
                        <c:v>12.333333333333334</c:v>
                      </c:pt>
                      <c:pt idx="285">
                        <c:v>3.3333333333333339</c:v>
                      </c:pt>
                      <c:pt idx="286">
                        <c:v>7</c:v>
                      </c:pt>
                      <c:pt idx="287">
                        <c:v>-2.3333333333333339</c:v>
                      </c:pt>
                      <c:pt idx="288">
                        <c:v>6.3333333333333339</c:v>
                      </c:pt>
                      <c:pt idx="289">
                        <c:v>14</c:v>
                      </c:pt>
                      <c:pt idx="290">
                        <c:v>13.333333333333334</c:v>
                      </c:pt>
                      <c:pt idx="291">
                        <c:v>1.6666666666666679</c:v>
                      </c:pt>
                      <c:pt idx="292">
                        <c:v>10.666666666666666</c:v>
                      </c:pt>
                      <c:pt idx="293">
                        <c:v>5.3333333333333339</c:v>
                      </c:pt>
                      <c:pt idx="294">
                        <c:v>20</c:v>
                      </c:pt>
                      <c:pt idx="295">
                        <c:v>13.333333333333334</c:v>
                      </c:pt>
                      <c:pt idx="296">
                        <c:v>4.3333333333333339</c:v>
                      </c:pt>
                      <c:pt idx="297">
                        <c:v>15</c:v>
                      </c:pt>
                      <c:pt idx="298">
                        <c:v>4.3333333333333339</c:v>
                      </c:pt>
                      <c:pt idx="299">
                        <c:v>15.666666666666666</c:v>
                      </c:pt>
                      <c:pt idx="300">
                        <c:v>15</c:v>
                      </c:pt>
                      <c:pt idx="301">
                        <c:v>19.333333333333336</c:v>
                      </c:pt>
                      <c:pt idx="302">
                        <c:v>9.6666666666666661</c:v>
                      </c:pt>
                      <c:pt idx="303">
                        <c:v>9.3333333333333339</c:v>
                      </c:pt>
                      <c:pt idx="304">
                        <c:v>2.3333333333333339</c:v>
                      </c:pt>
                      <c:pt idx="305">
                        <c:v>12.333333333333334</c:v>
                      </c:pt>
                      <c:pt idx="306">
                        <c:v>12</c:v>
                      </c:pt>
                      <c:pt idx="307">
                        <c:v>11.333333333333334</c:v>
                      </c:pt>
                      <c:pt idx="308">
                        <c:v>8</c:v>
                      </c:pt>
                      <c:pt idx="309">
                        <c:v>8</c:v>
                      </c:pt>
                      <c:pt idx="310">
                        <c:v>0.33333333333333215</c:v>
                      </c:pt>
                      <c:pt idx="311">
                        <c:v>21.666666666666664</c:v>
                      </c:pt>
                      <c:pt idx="312">
                        <c:v>3.3333333333333321</c:v>
                      </c:pt>
                      <c:pt idx="313">
                        <c:v>8</c:v>
                      </c:pt>
                      <c:pt idx="314">
                        <c:v>17.333333333333336</c:v>
                      </c:pt>
                      <c:pt idx="315">
                        <c:v>13.333333333333334</c:v>
                      </c:pt>
                      <c:pt idx="316">
                        <c:v>7.3333333333333321</c:v>
                      </c:pt>
                      <c:pt idx="317">
                        <c:v>-3.3333333333333321</c:v>
                      </c:pt>
                      <c:pt idx="318">
                        <c:v>4.3333333333333339</c:v>
                      </c:pt>
                      <c:pt idx="319">
                        <c:v>12</c:v>
                      </c:pt>
                      <c:pt idx="320">
                        <c:v>12.333333333333334</c:v>
                      </c:pt>
                      <c:pt idx="321">
                        <c:v>7.3333333333333339</c:v>
                      </c:pt>
                      <c:pt idx="322">
                        <c:v>25</c:v>
                      </c:pt>
                      <c:pt idx="323">
                        <c:v>2.6666666666666679</c:v>
                      </c:pt>
                      <c:pt idx="324">
                        <c:v>10.666666666666666</c:v>
                      </c:pt>
                      <c:pt idx="325">
                        <c:v>8</c:v>
                      </c:pt>
                      <c:pt idx="326">
                        <c:v>15.333333333333334</c:v>
                      </c:pt>
                      <c:pt idx="327">
                        <c:v>19</c:v>
                      </c:pt>
                      <c:pt idx="328">
                        <c:v>28.333333333333336</c:v>
                      </c:pt>
                      <c:pt idx="329">
                        <c:v>16</c:v>
                      </c:pt>
                      <c:pt idx="330">
                        <c:v>9.3333333333333339</c:v>
                      </c:pt>
                      <c:pt idx="331">
                        <c:v>12.666666666666668</c:v>
                      </c:pt>
                      <c:pt idx="332">
                        <c:v>16.333333333333336</c:v>
                      </c:pt>
                      <c:pt idx="333">
                        <c:v>8.3333333333333321</c:v>
                      </c:pt>
                      <c:pt idx="334">
                        <c:v>16</c:v>
                      </c:pt>
                      <c:pt idx="335">
                        <c:v>18</c:v>
                      </c:pt>
                      <c:pt idx="336">
                        <c:v>18.333333333333332</c:v>
                      </c:pt>
                      <c:pt idx="337">
                        <c:v>10.333333333333334</c:v>
                      </c:pt>
                      <c:pt idx="338">
                        <c:v>20.333333333333336</c:v>
                      </c:pt>
                      <c:pt idx="339">
                        <c:v>13</c:v>
                      </c:pt>
                      <c:pt idx="340">
                        <c:v>19</c:v>
                      </c:pt>
                      <c:pt idx="341">
                        <c:v>10</c:v>
                      </c:pt>
                      <c:pt idx="342">
                        <c:v>5.3333333333333321</c:v>
                      </c:pt>
                      <c:pt idx="343">
                        <c:v>8</c:v>
                      </c:pt>
                      <c:pt idx="344">
                        <c:v>5.6666666666666679</c:v>
                      </c:pt>
                      <c:pt idx="345">
                        <c:v>10.666666666666668</c:v>
                      </c:pt>
                      <c:pt idx="346">
                        <c:v>19.333333333333336</c:v>
                      </c:pt>
                      <c:pt idx="347">
                        <c:v>11.666666666666668</c:v>
                      </c:pt>
                      <c:pt idx="348">
                        <c:v>16.333333333333336</c:v>
                      </c:pt>
                      <c:pt idx="349">
                        <c:v>8</c:v>
                      </c:pt>
                      <c:pt idx="350">
                        <c:v>6.6666666666666679</c:v>
                      </c:pt>
                      <c:pt idx="351">
                        <c:v>2.6666666666666679</c:v>
                      </c:pt>
                      <c:pt idx="352">
                        <c:v>12.333333333333332</c:v>
                      </c:pt>
                      <c:pt idx="353">
                        <c:v>10</c:v>
                      </c:pt>
                      <c:pt idx="354">
                        <c:v>21</c:v>
                      </c:pt>
                      <c:pt idx="355">
                        <c:v>18</c:v>
                      </c:pt>
                      <c:pt idx="356">
                        <c:v>3.3333333333333321</c:v>
                      </c:pt>
                      <c:pt idx="357">
                        <c:v>11.333333333333334</c:v>
                      </c:pt>
                      <c:pt idx="358">
                        <c:v>5.3333333333333321</c:v>
                      </c:pt>
                      <c:pt idx="359">
                        <c:v>8</c:v>
                      </c:pt>
                      <c:pt idx="360">
                        <c:v>16.333333333333332</c:v>
                      </c:pt>
                      <c:pt idx="361">
                        <c:v>9.6666666666666679</c:v>
                      </c:pt>
                      <c:pt idx="362">
                        <c:v>0.66666666666666785</c:v>
                      </c:pt>
                      <c:pt idx="363">
                        <c:v>2</c:v>
                      </c:pt>
                      <c:pt idx="364">
                        <c:v>-8</c:v>
                      </c:pt>
                      <c:pt idx="365">
                        <c:v>2.3333333333333339</c:v>
                      </c:pt>
                      <c:pt idx="366">
                        <c:v>-7.3333333333333321</c:v>
                      </c:pt>
                      <c:pt idx="367">
                        <c:v>-5.3333333333333339</c:v>
                      </c:pt>
                      <c:pt idx="368">
                        <c:v>4.6666666666666679</c:v>
                      </c:pt>
                      <c:pt idx="369">
                        <c:v>10.333333333333332</c:v>
                      </c:pt>
                      <c:pt idx="370">
                        <c:v>-1.3333333333333321</c:v>
                      </c:pt>
                      <c:pt idx="371">
                        <c:v>4.6666666666666661</c:v>
                      </c:pt>
                      <c:pt idx="372">
                        <c:v>7.3333333333333339</c:v>
                      </c:pt>
                      <c:pt idx="373">
                        <c:v>3.6666666666666679</c:v>
                      </c:pt>
                      <c:pt idx="374">
                        <c:v>-4.6666666666666679</c:v>
                      </c:pt>
                      <c:pt idx="375">
                        <c:v>-5.3333333333333321</c:v>
                      </c:pt>
                      <c:pt idx="376">
                        <c:v>5.3333333333333321</c:v>
                      </c:pt>
                      <c:pt idx="377">
                        <c:v>2.6666666666666679</c:v>
                      </c:pt>
                      <c:pt idx="378">
                        <c:v>-3.3333333333333321</c:v>
                      </c:pt>
                      <c:pt idx="379">
                        <c:v>1</c:v>
                      </c:pt>
                      <c:pt idx="380">
                        <c:v>6.3333333333333339</c:v>
                      </c:pt>
                      <c:pt idx="381">
                        <c:v>1.3333333333333339</c:v>
                      </c:pt>
                      <c:pt idx="382">
                        <c:v>-3</c:v>
                      </c:pt>
                      <c:pt idx="383">
                        <c:v>-2.6666666666666679</c:v>
                      </c:pt>
                      <c:pt idx="384">
                        <c:v>8.6666666666666661</c:v>
                      </c:pt>
                      <c:pt idx="385">
                        <c:v>-5.3333333333333321</c:v>
                      </c:pt>
                      <c:pt idx="386">
                        <c:v>-0.66666666666666785</c:v>
                      </c:pt>
                      <c:pt idx="387">
                        <c:v>5</c:v>
                      </c:pt>
                      <c:pt idx="388">
                        <c:v>-0.33333333333333393</c:v>
                      </c:pt>
                      <c:pt idx="389">
                        <c:v>6.6666666666666661</c:v>
                      </c:pt>
                      <c:pt idx="390">
                        <c:v>-1.3333333333333321</c:v>
                      </c:pt>
                      <c:pt idx="391">
                        <c:v>3</c:v>
                      </c:pt>
                      <c:pt idx="392">
                        <c:v>-0.33333333333333215</c:v>
                      </c:pt>
                      <c:pt idx="393">
                        <c:v>-1.6666666666666679</c:v>
                      </c:pt>
                      <c:pt idx="394">
                        <c:v>1.3333333333333339</c:v>
                      </c:pt>
                      <c:pt idx="395">
                        <c:v>-1.6666666666666679</c:v>
                      </c:pt>
                      <c:pt idx="396">
                        <c:v>5.3333333333333321</c:v>
                      </c:pt>
                      <c:pt idx="397">
                        <c:v>-3.3333333333333339</c:v>
                      </c:pt>
                      <c:pt idx="398">
                        <c:v>-3.6666666666666679</c:v>
                      </c:pt>
                      <c:pt idx="399">
                        <c:v>5.3333333333333321</c:v>
                      </c:pt>
                      <c:pt idx="400">
                        <c:v>5</c:v>
                      </c:pt>
                      <c:pt idx="401">
                        <c:v>-2.6666666666666661</c:v>
                      </c:pt>
                      <c:pt idx="402">
                        <c:v>-3</c:v>
                      </c:pt>
                      <c:pt idx="403">
                        <c:v>0.33333333333333393</c:v>
                      </c:pt>
                      <c:pt idx="404">
                        <c:v>-6.3333333333333321</c:v>
                      </c:pt>
                      <c:pt idx="405">
                        <c:v>3.3333333333333339</c:v>
                      </c:pt>
                      <c:pt idx="406">
                        <c:v>4.6666666666666661</c:v>
                      </c:pt>
                      <c:pt idx="407">
                        <c:v>-2.3333333333333339</c:v>
                      </c:pt>
                      <c:pt idx="408">
                        <c:v>-2</c:v>
                      </c:pt>
                      <c:pt idx="409">
                        <c:v>-4</c:v>
                      </c:pt>
                      <c:pt idx="410">
                        <c:v>7</c:v>
                      </c:pt>
                      <c:pt idx="411">
                        <c:v>1</c:v>
                      </c:pt>
                      <c:pt idx="412">
                        <c:v>9.3333333333333339</c:v>
                      </c:pt>
                      <c:pt idx="413">
                        <c:v>-2.6666666666666679</c:v>
                      </c:pt>
                      <c:pt idx="414">
                        <c:v>-2</c:v>
                      </c:pt>
                      <c:pt idx="415">
                        <c:v>5.3333333333333321</c:v>
                      </c:pt>
                      <c:pt idx="416">
                        <c:v>0.33333333333333215</c:v>
                      </c:pt>
                      <c:pt idx="417">
                        <c:v>6.3333333333333339</c:v>
                      </c:pt>
                      <c:pt idx="418">
                        <c:v>6</c:v>
                      </c:pt>
                      <c:pt idx="419">
                        <c:v>2.6666666666666661</c:v>
                      </c:pt>
                      <c:pt idx="420">
                        <c:v>-3.3333333333333339</c:v>
                      </c:pt>
                      <c:pt idx="421">
                        <c:v>2</c:v>
                      </c:pt>
                      <c:pt idx="422">
                        <c:v>0</c:v>
                      </c:pt>
                      <c:pt idx="423">
                        <c:v>2</c:v>
                      </c:pt>
                      <c:pt idx="424">
                        <c:v>-6.6666666666666679</c:v>
                      </c:pt>
                      <c:pt idx="425">
                        <c:v>-3.3333333333333321</c:v>
                      </c:pt>
                      <c:pt idx="426">
                        <c:v>-1</c:v>
                      </c:pt>
                      <c:pt idx="427">
                        <c:v>15</c:v>
                      </c:pt>
                      <c:pt idx="428">
                        <c:v>4</c:v>
                      </c:pt>
                      <c:pt idx="429">
                        <c:v>8</c:v>
                      </c:pt>
                      <c:pt idx="430">
                        <c:v>-3.3333333333333321</c:v>
                      </c:pt>
                      <c:pt idx="431">
                        <c:v>3.3333333333333339</c:v>
                      </c:pt>
                      <c:pt idx="432">
                        <c:v>-6.3333333333333339</c:v>
                      </c:pt>
                      <c:pt idx="433">
                        <c:v>10.333333333333334</c:v>
                      </c:pt>
                      <c:pt idx="434">
                        <c:v>-3.3333333333333321</c:v>
                      </c:pt>
                      <c:pt idx="435">
                        <c:v>0</c:v>
                      </c:pt>
                      <c:pt idx="436">
                        <c:v>6.3333333333333339</c:v>
                      </c:pt>
                      <c:pt idx="437">
                        <c:v>-1</c:v>
                      </c:pt>
                      <c:pt idx="438">
                        <c:v>6.6666666666666661</c:v>
                      </c:pt>
                      <c:pt idx="439">
                        <c:v>-4.6666666666666679</c:v>
                      </c:pt>
                      <c:pt idx="440">
                        <c:v>13.333333333333334</c:v>
                      </c:pt>
                      <c:pt idx="441">
                        <c:v>6</c:v>
                      </c:pt>
                      <c:pt idx="442">
                        <c:v>0.33333333333333393</c:v>
                      </c:pt>
                      <c:pt idx="443">
                        <c:v>0.33333333333333393</c:v>
                      </c:pt>
                      <c:pt idx="444">
                        <c:v>6.6666666666666661</c:v>
                      </c:pt>
                      <c:pt idx="445">
                        <c:v>6.6666666666666679</c:v>
                      </c:pt>
                      <c:pt idx="446">
                        <c:v>4.3333333333333339</c:v>
                      </c:pt>
                      <c:pt idx="447">
                        <c:v>1.6666666666666679</c:v>
                      </c:pt>
                      <c:pt idx="448">
                        <c:v>2.6666666666666679</c:v>
                      </c:pt>
                      <c:pt idx="449">
                        <c:v>1</c:v>
                      </c:pt>
                      <c:pt idx="450">
                        <c:v>6.6666666666666679</c:v>
                      </c:pt>
                      <c:pt idx="451">
                        <c:v>-1.6666666666666679</c:v>
                      </c:pt>
                      <c:pt idx="452">
                        <c:v>3.3333333333333339</c:v>
                      </c:pt>
                      <c:pt idx="453">
                        <c:v>5.6666666666666679</c:v>
                      </c:pt>
                      <c:pt idx="454">
                        <c:v>4.3333333333333321</c:v>
                      </c:pt>
                      <c:pt idx="455">
                        <c:v>-0.66666666666666607</c:v>
                      </c:pt>
                      <c:pt idx="456">
                        <c:v>7.3333333333333339</c:v>
                      </c:pt>
                      <c:pt idx="457">
                        <c:v>9.3333333333333339</c:v>
                      </c:pt>
                      <c:pt idx="458">
                        <c:v>0.33333333333333393</c:v>
                      </c:pt>
                      <c:pt idx="459">
                        <c:v>9.6666666666666661</c:v>
                      </c:pt>
                      <c:pt idx="460">
                        <c:v>3</c:v>
                      </c:pt>
                      <c:pt idx="461">
                        <c:v>-1.3333333333333339</c:v>
                      </c:pt>
                      <c:pt idx="462">
                        <c:v>11.666666666666666</c:v>
                      </c:pt>
                      <c:pt idx="463">
                        <c:v>7.6666666666666661</c:v>
                      </c:pt>
                      <c:pt idx="464">
                        <c:v>1</c:v>
                      </c:pt>
                      <c:pt idx="465">
                        <c:v>6</c:v>
                      </c:pt>
                      <c:pt idx="466">
                        <c:v>13.333333333333334</c:v>
                      </c:pt>
                      <c:pt idx="467">
                        <c:v>4</c:v>
                      </c:pt>
                      <c:pt idx="468">
                        <c:v>11</c:v>
                      </c:pt>
                      <c:pt idx="469">
                        <c:v>10</c:v>
                      </c:pt>
                      <c:pt idx="470">
                        <c:v>9</c:v>
                      </c:pt>
                      <c:pt idx="471">
                        <c:v>9</c:v>
                      </c:pt>
                      <c:pt idx="472">
                        <c:v>10.666666666666666</c:v>
                      </c:pt>
                      <c:pt idx="473">
                        <c:v>13</c:v>
                      </c:pt>
                      <c:pt idx="474">
                        <c:v>2.6666666666666679</c:v>
                      </c:pt>
                      <c:pt idx="475">
                        <c:v>14.666666666666668</c:v>
                      </c:pt>
                      <c:pt idx="476">
                        <c:v>11.333333333333334</c:v>
                      </c:pt>
                      <c:pt idx="477">
                        <c:v>2.6666666666666661</c:v>
                      </c:pt>
                      <c:pt idx="478">
                        <c:v>8.6666666666666661</c:v>
                      </c:pt>
                      <c:pt idx="479">
                        <c:v>-0.33333333333333215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7B-4C07-BBC9-DC6E98ADFB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Konya!$I$2:$I$481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18.857142857142858</c:v>
                      </c:pt>
                      <c:pt idx="7">
                        <c:v>18.571428571428573</c:v>
                      </c:pt>
                      <c:pt idx="8">
                        <c:v>17.571428571428573</c:v>
                      </c:pt>
                      <c:pt idx="9">
                        <c:v>18.142857142857142</c:v>
                      </c:pt>
                      <c:pt idx="10">
                        <c:v>18.285714285714285</c:v>
                      </c:pt>
                      <c:pt idx="11">
                        <c:v>17.142857142857142</c:v>
                      </c:pt>
                      <c:pt idx="12">
                        <c:v>18.285714285714285</c:v>
                      </c:pt>
                      <c:pt idx="13">
                        <c:v>17.428571428571427</c:v>
                      </c:pt>
                      <c:pt idx="14">
                        <c:v>19.571428571428573</c:v>
                      </c:pt>
                      <c:pt idx="15">
                        <c:v>18.714285714285715</c:v>
                      </c:pt>
                      <c:pt idx="16">
                        <c:v>17.428571428571427</c:v>
                      </c:pt>
                      <c:pt idx="17">
                        <c:v>18.142857142857142</c:v>
                      </c:pt>
                      <c:pt idx="18">
                        <c:v>18.428571428571427</c:v>
                      </c:pt>
                      <c:pt idx="19">
                        <c:v>17.142857142857142</c:v>
                      </c:pt>
                      <c:pt idx="20">
                        <c:v>17.714285714285715</c:v>
                      </c:pt>
                      <c:pt idx="21">
                        <c:v>16.428571428571427</c:v>
                      </c:pt>
                      <c:pt idx="22">
                        <c:v>15.714285714285714</c:v>
                      </c:pt>
                      <c:pt idx="23">
                        <c:v>15.714285714285714</c:v>
                      </c:pt>
                      <c:pt idx="24">
                        <c:v>13.714285714285714</c:v>
                      </c:pt>
                      <c:pt idx="25">
                        <c:v>14.285714285714286</c:v>
                      </c:pt>
                      <c:pt idx="26">
                        <c:v>14.857142857142858</c:v>
                      </c:pt>
                      <c:pt idx="27">
                        <c:v>15.714285714285714</c:v>
                      </c:pt>
                      <c:pt idx="28">
                        <c:v>16.142857142857142</c:v>
                      </c:pt>
                      <c:pt idx="29">
                        <c:v>17.285714285714285</c:v>
                      </c:pt>
                      <c:pt idx="30">
                        <c:v>16.857142857142858</c:v>
                      </c:pt>
                      <c:pt idx="31">
                        <c:v>16.857142857142858</c:v>
                      </c:pt>
                      <c:pt idx="32">
                        <c:v>17.285714285714285</c:v>
                      </c:pt>
                      <c:pt idx="33">
                        <c:v>17.571428571428573</c:v>
                      </c:pt>
                      <c:pt idx="34">
                        <c:v>17.142857142857142</c:v>
                      </c:pt>
                      <c:pt idx="35">
                        <c:v>16.142857142857142</c:v>
                      </c:pt>
                      <c:pt idx="36">
                        <c:v>16.571428571428573</c:v>
                      </c:pt>
                      <c:pt idx="37">
                        <c:v>16.714285714285715</c:v>
                      </c:pt>
                      <c:pt idx="38">
                        <c:v>17.857142857142858</c:v>
                      </c:pt>
                      <c:pt idx="39">
                        <c:v>17.142857142857142</c:v>
                      </c:pt>
                      <c:pt idx="40">
                        <c:v>16.571428571428573</c:v>
                      </c:pt>
                      <c:pt idx="41">
                        <c:v>15.857142857142858</c:v>
                      </c:pt>
                      <c:pt idx="42">
                        <c:v>15.571428571428571</c:v>
                      </c:pt>
                      <c:pt idx="43">
                        <c:v>14.142857142857142</c:v>
                      </c:pt>
                      <c:pt idx="44">
                        <c:v>13.857142857142858</c:v>
                      </c:pt>
                      <c:pt idx="45">
                        <c:v>13.285714285714286</c:v>
                      </c:pt>
                      <c:pt idx="46">
                        <c:v>13</c:v>
                      </c:pt>
                      <c:pt idx="47">
                        <c:v>13.285714285714286</c:v>
                      </c:pt>
                      <c:pt idx="48">
                        <c:v>14</c:v>
                      </c:pt>
                      <c:pt idx="49">
                        <c:v>13.857142857142858</c:v>
                      </c:pt>
                      <c:pt idx="50">
                        <c:v>14.571428571428571</c:v>
                      </c:pt>
                      <c:pt idx="51">
                        <c:v>15.428571428571429</c:v>
                      </c:pt>
                      <c:pt idx="52">
                        <c:v>15.285714285714286</c:v>
                      </c:pt>
                      <c:pt idx="53">
                        <c:v>14.571428571428571</c:v>
                      </c:pt>
                      <c:pt idx="54">
                        <c:v>14.571428571428571</c:v>
                      </c:pt>
                      <c:pt idx="55">
                        <c:v>14.714285714285714</c:v>
                      </c:pt>
                      <c:pt idx="56">
                        <c:v>15.428571428571429</c:v>
                      </c:pt>
                      <c:pt idx="57">
                        <c:v>15.142857142857142</c:v>
                      </c:pt>
                      <c:pt idx="58">
                        <c:v>14.571428571428571</c:v>
                      </c:pt>
                      <c:pt idx="59">
                        <c:v>14.714285714285714</c:v>
                      </c:pt>
                      <c:pt idx="60">
                        <c:v>14.714285714285714</c:v>
                      </c:pt>
                      <c:pt idx="61">
                        <c:v>13.571428571428571</c:v>
                      </c:pt>
                      <c:pt idx="62">
                        <c:v>13.142857142857142</c:v>
                      </c:pt>
                      <c:pt idx="63">
                        <c:v>13</c:v>
                      </c:pt>
                      <c:pt idx="64">
                        <c:v>12.571428571428571</c:v>
                      </c:pt>
                      <c:pt idx="65">
                        <c:v>13.142857142857142</c:v>
                      </c:pt>
                      <c:pt idx="66">
                        <c:v>13.571428571428571</c:v>
                      </c:pt>
                      <c:pt idx="67">
                        <c:v>13.857142857142858</c:v>
                      </c:pt>
                      <c:pt idx="68">
                        <c:v>14.714285714285714</c:v>
                      </c:pt>
                      <c:pt idx="69">
                        <c:v>15.428571428571429</c:v>
                      </c:pt>
                      <c:pt idx="70">
                        <c:v>16.428571428571427</c:v>
                      </c:pt>
                      <c:pt idx="71">
                        <c:v>16.428571428571427</c:v>
                      </c:pt>
                      <c:pt idx="72">
                        <c:v>17.428571428571427</c:v>
                      </c:pt>
                      <c:pt idx="73">
                        <c:v>16.285714285714285</c:v>
                      </c:pt>
                      <c:pt idx="74">
                        <c:v>16.857142857142858</c:v>
                      </c:pt>
                      <c:pt idx="75">
                        <c:v>17.857142857142858</c:v>
                      </c:pt>
                      <c:pt idx="76">
                        <c:v>17.285714285714285</c:v>
                      </c:pt>
                      <c:pt idx="77">
                        <c:v>16</c:v>
                      </c:pt>
                      <c:pt idx="78">
                        <c:v>16</c:v>
                      </c:pt>
                      <c:pt idx="79">
                        <c:v>13.714285714285714</c:v>
                      </c:pt>
                      <c:pt idx="80">
                        <c:v>15.285714285714286</c:v>
                      </c:pt>
                      <c:pt idx="81">
                        <c:v>14.285714285714286</c:v>
                      </c:pt>
                      <c:pt idx="82">
                        <c:v>13.714285714285714</c:v>
                      </c:pt>
                      <c:pt idx="83">
                        <c:v>13.285714285714286</c:v>
                      </c:pt>
                      <c:pt idx="84">
                        <c:v>13.714285714285714</c:v>
                      </c:pt>
                      <c:pt idx="85">
                        <c:v>14.857142857142858</c:v>
                      </c:pt>
                      <c:pt idx="86">
                        <c:v>15.571428571428571</c:v>
                      </c:pt>
                      <c:pt idx="87">
                        <c:v>14.714285714285714</c:v>
                      </c:pt>
                      <c:pt idx="88">
                        <c:v>14.285714285714286</c:v>
                      </c:pt>
                      <c:pt idx="89">
                        <c:v>14.142857142857142</c:v>
                      </c:pt>
                      <c:pt idx="90">
                        <c:v>14.857142857142858</c:v>
                      </c:pt>
                      <c:pt idx="91">
                        <c:v>14.714285714285714</c:v>
                      </c:pt>
                      <c:pt idx="92">
                        <c:v>14</c:v>
                      </c:pt>
                      <c:pt idx="93">
                        <c:v>14.857142857142858</c:v>
                      </c:pt>
                      <c:pt idx="94">
                        <c:v>14.571428571428571</c:v>
                      </c:pt>
                      <c:pt idx="95">
                        <c:v>15.714285714285714</c:v>
                      </c:pt>
                      <c:pt idx="96">
                        <c:v>15.285714285714286</c:v>
                      </c:pt>
                      <c:pt idx="97">
                        <c:v>14.714285714285714</c:v>
                      </c:pt>
                      <c:pt idx="98">
                        <c:v>14.285714285714286</c:v>
                      </c:pt>
                      <c:pt idx="99">
                        <c:v>14.571428571428571</c:v>
                      </c:pt>
                      <c:pt idx="100">
                        <c:v>13.571428571428571</c:v>
                      </c:pt>
                      <c:pt idx="101">
                        <c:v>13.857142857142858</c:v>
                      </c:pt>
                      <c:pt idx="102">
                        <c:v>13.285714285714286</c:v>
                      </c:pt>
                      <c:pt idx="103">
                        <c:v>13</c:v>
                      </c:pt>
                      <c:pt idx="104">
                        <c:v>13.428571428571429</c:v>
                      </c:pt>
                      <c:pt idx="105">
                        <c:v>13</c:v>
                      </c:pt>
                      <c:pt idx="106">
                        <c:v>11.571428571428571</c:v>
                      </c:pt>
                      <c:pt idx="107">
                        <c:v>12.285714285714286</c:v>
                      </c:pt>
                      <c:pt idx="108">
                        <c:v>12</c:v>
                      </c:pt>
                      <c:pt idx="109">
                        <c:v>13.142857142857142</c:v>
                      </c:pt>
                      <c:pt idx="110">
                        <c:v>13.857142857142858</c:v>
                      </c:pt>
                      <c:pt idx="111">
                        <c:v>13.571428571428571</c:v>
                      </c:pt>
                      <c:pt idx="112">
                        <c:v>14.142857142857142</c:v>
                      </c:pt>
                      <c:pt idx="113">
                        <c:v>14.857142857142858</c:v>
                      </c:pt>
                      <c:pt idx="114">
                        <c:v>14.571428571428571</c:v>
                      </c:pt>
                      <c:pt idx="115">
                        <c:v>14.571428571428571</c:v>
                      </c:pt>
                      <c:pt idx="116">
                        <c:v>13.857142857142858</c:v>
                      </c:pt>
                      <c:pt idx="117">
                        <c:v>13.571428571428571</c:v>
                      </c:pt>
                      <c:pt idx="118">
                        <c:v>15</c:v>
                      </c:pt>
                      <c:pt idx="119">
                        <c:v>14.571428571428571</c:v>
                      </c:pt>
                      <c:pt idx="120">
                        <c:v>14.285714285714286</c:v>
                      </c:pt>
                      <c:pt idx="121">
                        <c:v>14.142857142857142</c:v>
                      </c:pt>
                      <c:pt idx="122">
                        <c:v>15</c:v>
                      </c:pt>
                      <c:pt idx="123">
                        <c:v>14.857142857142858</c:v>
                      </c:pt>
                      <c:pt idx="124">
                        <c:v>15</c:v>
                      </c:pt>
                      <c:pt idx="125">
                        <c:v>13.714285714285714</c:v>
                      </c:pt>
                      <c:pt idx="126">
                        <c:v>14.857142857142858</c:v>
                      </c:pt>
                      <c:pt idx="127">
                        <c:v>16.142857142857142</c:v>
                      </c:pt>
                      <c:pt idx="128">
                        <c:v>16.142857142857142</c:v>
                      </c:pt>
                      <c:pt idx="129">
                        <c:v>14.714285714285714</c:v>
                      </c:pt>
                      <c:pt idx="130">
                        <c:v>14.714285714285714</c:v>
                      </c:pt>
                      <c:pt idx="131">
                        <c:v>14.142857142857142</c:v>
                      </c:pt>
                      <c:pt idx="132">
                        <c:v>13.428571428571429</c:v>
                      </c:pt>
                      <c:pt idx="133">
                        <c:v>12.857142857142858</c:v>
                      </c:pt>
                      <c:pt idx="134">
                        <c:v>11.714285714285714</c:v>
                      </c:pt>
                      <c:pt idx="135">
                        <c:v>11.285714285714286</c:v>
                      </c:pt>
                      <c:pt idx="136">
                        <c:v>11.714285714285714</c:v>
                      </c:pt>
                      <c:pt idx="137">
                        <c:v>11</c:v>
                      </c:pt>
                      <c:pt idx="138">
                        <c:v>11.142857142857142</c:v>
                      </c:pt>
                      <c:pt idx="139">
                        <c:v>11.857142857142858</c:v>
                      </c:pt>
                      <c:pt idx="140">
                        <c:v>11.571428571428571</c:v>
                      </c:pt>
                      <c:pt idx="141">
                        <c:v>11.571428571428571</c:v>
                      </c:pt>
                      <c:pt idx="142">
                        <c:v>12.142857142857142</c:v>
                      </c:pt>
                      <c:pt idx="143">
                        <c:v>12.857142857142858</c:v>
                      </c:pt>
                      <c:pt idx="144">
                        <c:v>13.714285714285714</c:v>
                      </c:pt>
                      <c:pt idx="145">
                        <c:v>13.285714285714286</c:v>
                      </c:pt>
                      <c:pt idx="146">
                        <c:v>13.285714285714286</c:v>
                      </c:pt>
                      <c:pt idx="147">
                        <c:v>13.571428571428571</c:v>
                      </c:pt>
                      <c:pt idx="148">
                        <c:v>13.571428571428571</c:v>
                      </c:pt>
                      <c:pt idx="149">
                        <c:v>13.428571428571429</c:v>
                      </c:pt>
                      <c:pt idx="150">
                        <c:v>13.142857142857142</c:v>
                      </c:pt>
                      <c:pt idx="151">
                        <c:v>13.571428571428571</c:v>
                      </c:pt>
                      <c:pt idx="152">
                        <c:v>14.571428571428571</c:v>
                      </c:pt>
                      <c:pt idx="153">
                        <c:v>14.857142857142858</c:v>
                      </c:pt>
                      <c:pt idx="154">
                        <c:v>14.857142857142858</c:v>
                      </c:pt>
                      <c:pt idx="155">
                        <c:v>15.571428571428571</c:v>
                      </c:pt>
                      <c:pt idx="156">
                        <c:v>15.857142857142858</c:v>
                      </c:pt>
                      <c:pt idx="157">
                        <c:v>16</c:v>
                      </c:pt>
                      <c:pt idx="158">
                        <c:v>15.857142857142858</c:v>
                      </c:pt>
                      <c:pt idx="159">
                        <c:v>16</c:v>
                      </c:pt>
                      <c:pt idx="160">
                        <c:v>15.857142857142858</c:v>
                      </c:pt>
                      <c:pt idx="161">
                        <c:v>16.428571428571427</c:v>
                      </c:pt>
                      <c:pt idx="162">
                        <c:v>15.857142857142858</c:v>
                      </c:pt>
                      <c:pt idx="163">
                        <c:v>15.714285714285714</c:v>
                      </c:pt>
                      <c:pt idx="164">
                        <c:v>15.428571428571429</c:v>
                      </c:pt>
                      <c:pt idx="165">
                        <c:v>14.857142857142858</c:v>
                      </c:pt>
                      <c:pt idx="166">
                        <c:v>13.857142857142858</c:v>
                      </c:pt>
                      <c:pt idx="167">
                        <c:v>13.714285714285714</c:v>
                      </c:pt>
                      <c:pt idx="168">
                        <c:v>12.857142857142858</c:v>
                      </c:pt>
                      <c:pt idx="169">
                        <c:v>13.142857142857142</c:v>
                      </c:pt>
                      <c:pt idx="170">
                        <c:v>14.142857142857142</c:v>
                      </c:pt>
                      <c:pt idx="171">
                        <c:v>14.142857142857142</c:v>
                      </c:pt>
                      <c:pt idx="172">
                        <c:v>15</c:v>
                      </c:pt>
                      <c:pt idx="173">
                        <c:v>14.714285714285714</c:v>
                      </c:pt>
                      <c:pt idx="174">
                        <c:v>13.714285714285714</c:v>
                      </c:pt>
                      <c:pt idx="175">
                        <c:v>14.428571428571429</c:v>
                      </c:pt>
                      <c:pt idx="176">
                        <c:v>13.714285714285714</c:v>
                      </c:pt>
                      <c:pt idx="177">
                        <c:v>14</c:v>
                      </c:pt>
                      <c:pt idx="178">
                        <c:v>15</c:v>
                      </c:pt>
                      <c:pt idx="179">
                        <c:v>14.285714285714286</c:v>
                      </c:pt>
                      <c:pt idx="180">
                        <c:v>14.857142857142858</c:v>
                      </c:pt>
                      <c:pt idx="181">
                        <c:v>16.714285714285715</c:v>
                      </c:pt>
                      <c:pt idx="182">
                        <c:v>16.285714285714285</c:v>
                      </c:pt>
                      <c:pt idx="183">
                        <c:v>16</c:v>
                      </c:pt>
                      <c:pt idx="184">
                        <c:v>15</c:v>
                      </c:pt>
                      <c:pt idx="185">
                        <c:v>15.142857142857142</c:v>
                      </c:pt>
                      <c:pt idx="186">
                        <c:v>14.857142857142858</c:v>
                      </c:pt>
                      <c:pt idx="187">
                        <c:v>15.142857142857142</c:v>
                      </c:pt>
                      <c:pt idx="188">
                        <c:v>14.571428571428571</c:v>
                      </c:pt>
                      <c:pt idx="189">
                        <c:v>14.714285714285714</c:v>
                      </c:pt>
                      <c:pt idx="190">
                        <c:v>15.571428571428571</c:v>
                      </c:pt>
                      <c:pt idx="191">
                        <c:v>16.285714285714285</c:v>
                      </c:pt>
                      <c:pt idx="192">
                        <c:v>15.857142857142858</c:v>
                      </c:pt>
                      <c:pt idx="193">
                        <c:v>16</c:v>
                      </c:pt>
                      <c:pt idx="194">
                        <c:v>16.428571428571427</c:v>
                      </c:pt>
                      <c:pt idx="195">
                        <c:v>15.142857142857142</c:v>
                      </c:pt>
                      <c:pt idx="196">
                        <c:v>14.428571428571429</c:v>
                      </c:pt>
                      <c:pt idx="197">
                        <c:v>14.285714285714286</c:v>
                      </c:pt>
                      <c:pt idx="198">
                        <c:v>12.857142857142858</c:v>
                      </c:pt>
                      <c:pt idx="199">
                        <c:v>13.285714285714286</c:v>
                      </c:pt>
                      <c:pt idx="200">
                        <c:v>13.714285714285714</c:v>
                      </c:pt>
                      <c:pt idx="201">
                        <c:v>13.428571428571429</c:v>
                      </c:pt>
                      <c:pt idx="202">
                        <c:v>13.285714285714286</c:v>
                      </c:pt>
                      <c:pt idx="203">
                        <c:v>13.428571428571429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12.857142857142858</c:v>
                      </c:pt>
                      <c:pt idx="207">
                        <c:v>11.571428571428571</c:v>
                      </c:pt>
                      <c:pt idx="208">
                        <c:v>11.571428571428571</c:v>
                      </c:pt>
                      <c:pt idx="209">
                        <c:v>13.571428571428571</c:v>
                      </c:pt>
                      <c:pt idx="210">
                        <c:v>14</c:v>
                      </c:pt>
                      <c:pt idx="211">
                        <c:v>13.857142857142858</c:v>
                      </c:pt>
                      <c:pt idx="212">
                        <c:v>13.714285714285714</c:v>
                      </c:pt>
                      <c:pt idx="213">
                        <c:v>13.428571428571429</c:v>
                      </c:pt>
                      <c:pt idx="214">
                        <c:v>14.571428571428571</c:v>
                      </c:pt>
                      <c:pt idx="215">
                        <c:v>13.714285714285714</c:v>
                      </c:pt>
                      <c:pt idx="216">
                        <c:v>12.285714285714286</c:v>
                      </c:pt>
                      <c:pt idx="217">
                        <c:v>11.857142857142858</c:v>
                      </c:pt>
                      <c:pt idx="218">
                        <c:v>11.285714285714286</c:v>
                      </c:pt>
                      <c:pt idx="219">
                        <c:v>11.714285714285714</c:v>
                      </c:pt>
                      <c:pt idx="220">
                        <c:v>13.142857142857142</c:v>
                      </c:pt>
                      <c:pt idx="221">
                        <c:v>12.428571428571429</c:v>
                      </c:pt>
                      <c:pt idx="222">
                        <c:v>13</c:v>
                      </c:pt>
                      <c:pt idx="223">
                        <c:v>12.857142857142858</c:v>
                      </c:pt>
                      <c:pt idx="224">
                        <c:v>13.714285714285714</c:v>
                      </c:pt>
                      <c:pt idx="225">
                        <c:v>13.428571428571429</c:v>
                      </c:pt>
                      <c:pt idx="226">
                        <c:v>13.714285714285714</c:v>
                      </c:pt>
                      <c:pt idx="227">
                        <c:v>12.285714285714286</c:v>
                      </c:pt>
                      <c:pt idx="228">
                        <c:v>12.571428571428571</c:v>
                      </c:pt>
                      <c:pt idx="229">
                        <c:v>12.142857142857142</c:v>
                      </c:pt>
                      <c:pt idx="230">
                        <c:v>12.857142857142858</c:v>
                      </c:pt>
                      <c:pt idx="231">
                        <c:v>12.571428571428571</c:v>
                      </c:pt>
                      <c:pt idx="232">
                        <c:v>12.857142857142858</c:v>
                      </c:pt>
                      <c:pt idx="233">
                        <c:v>11.857142857142858</c:v>
                      </c:pt>
                      <c:pt idx="234">
                        <c:v>12.142857142857142</c:v>
                      </c:pt>
                      <c:pt idx="235">
                        <c:v>12.428571428571429</c:v>
                      </c:pt>
                      <c:pt idx="236">
                        <c:v>12.714285714285714</c:v>
                      </c:pt>
                      <c:pt idx="237">
                        <c:v>12</c:v>
                      </c:pt>
                      <c:pt idx="238">
                        <c:v>11.714285714285714</c:v>
                      </c:pt>
                      <c:pt idx="239">
                        <c:v>13</c:v>
                      </c:pt>
                      <c:pt idx="240">
                        <c:v>13.571428571428571</c:v>
                      </c:pt>
                      <c:pt idx="241">
                        <c:v>14</c:v>
                      </c:pt>
                      <c:pt idx="242">
                        <c:v>14.142857142857142</c:v>
                      </c:pt>
                      <c:pt idx="243">
                        <c:v>14.428571428571429</c:v>
                      </c:pt>
                      <c:pt idx="244">
                        <c:v>16.571428571428573</c:v>
                      </c:pt>
                      <c:pt idx="245">
                        <c:v>17.142857142857142</c:v>
                      </c:pt>
                      <c:pt idx="246">
                        <c:v>17</c:v>
                      </c:pt>
                      <c:pt idx="247">
                        <c:v>16.571428571428573</c:v>
                      </c:pt>
                      <c:pt idx="248">
                        <c:v>15.428571428571429</c:v>
                      </c:pt>
                      <c:pt idx="249">
                        <c:v>14.714285714285714</c:v>
                      </c:pt>
                      <c:pt idx="250">
                        <c:v>14</c:v>
                      </c:pt>
                      <c:pt idx="251">
                        <c:v>12.714285714285714</c:v>
                      </c:pt>
                      <c:pt idx="252">
                        <c:v>12</c:v>
                      </c:pt>
                      <c:pt idx="253">
                        <c:v>11.571428571428571</c:v>
                      </c:pt>
                      <c:pt idx="254">
                        <c:v>11.571428571428571</c:v>
                      </c:pt>
                      <c:pt idx="255">
                        <c:v>11.714285714285714</c:v>
                      </c:pt>
                      <c:pt idx="256">
                        <c:v>13.285714285714286</c:v>
                      </c:pt>
                      <c:pt idx="257">
                        <c:v>13.428571428571429</c:v>
                      </c:pt>
                      <c:pt idx="258">
                        <c:v>14.142857142857142</c:v>
                      </c:pt>
                      <c:pt idx="259">
                        <c:v>14.857142857142858</c:v>
                      </c:pt>
                      <c:pt idx="260">
                        <c:v>13.857142857142858</c:v>
                      </c:pt>
                      <c:pt idx="261">
                        <c:v>14.142857142857142</c:v>
                      </c:pt>
                      <c:pt idx="262">
                        <c:v>14.571428571428571</c:v>
                      </c:pt>
                      <c:pt idx="263">
                        <c:v>13.142857142857142</c:v>
                      </c:pt>
                      <c:pt idx="264">
                        <c:v>12.571428571428571</c:v>
                      </c:pt>
                      <c:pt idx="265">
                        <c:v>11.428571428571429</c:v>
                      </c:pt>
                      <c:pt idx="266">
                        <c:v>10.142857142857142</c:v>
                      </c:pt>
                      <c:pt idx="267">
                        <c:v>9.8571428571428577</c:v>
                      </c:pt>
                      <c:pt idx="268">
                        <c:v>10.571428571428571</c:v>
                      </c:pt>
                      <c:pt idx="269">
                        <c:v>10.428571428571429</c:v>
                      </c:pt>
                      <c:pt idx="270">
                        <c:v>11</c:v>
                      </c:pt>
                      <c:pt idx="271">
                        <c:v>10.714285714285714</c:v>
                      </c:pt>
                      <c:pt idx="272">
                        <c:v>10.714285714285714</c:v>
                      </c:pt>
                      <c:pt idx="273">
                        <c:v>11.285714285714286</c:v>
                      </c:pt>
                      <c:pt idx="274">
                        <c:v>12.714285714285714</c:v>
                      </c:pt>
                      <c:pt idx="275">
                        <c:v>12.285714285714286</c:v>
                      </c:pt>
                      <c:pt idx="276">
                        <c:v>12.428571428571429</c:v>
                      </c:pt>
                      <c:pt idx="277">
                        <c:v>12.285714285714286</c:v>
                      </c:pt>
                      <c:pt idx="278">
                        <c:v>14.285714285714286</c:v>
                      </c:pt>
                      <c:pt idx="279">
                        <c:v>13.571428571428571</c:v>
                      </c:pt>
                      <c:pt idx="280">
                        <c:v>13.714285714285714</c:v>
                      </c:pt>
                      <c:pt idx="281">
                        <c:v>13.142857142857142</c:v>
                      </c:pt>
                      <c:pt idx="282">
                        <c:v>12.857142857142858</c:v>
                      </c:pt>
                      <c:pt idx="283">
                        <c:v>13.428571428571429</c:v>
                      </c:pt>
                      <c:pt idx="284">
                        <c:v>13.285714285714286</c:v>
                      </c:pt>
                      <c:pt idx="285">
                        <c:v>12.285714285714286</c:v>
                      </c:pt>
                      <c:pt idx="286">
                        <c:v>13.285714285714286</c:v>
                      </c:pt>
                      <c:pt idx="287">
                        <c:v>14</c:v>
                      </c:pt>
                      <c:pt idx="288">
                        <c:v>14</c:v>
                      </c:pt>
                      <c:pt idx="289">
                        <c:v>14</c:v>
                      </c:pt>
                      <c:pt idx="290">
                        <c:v>13.714285714285714</c:v>
                      </c:pt>
                      <c:pt idx="291">
                        <c:v>14.285714285714286</c:v>
                      </c:pt>
                      <c:pt idx="292">
                        <c:v>15.857142857142858</c:v>
                      </c:pt>
                      <c:pt idx="293">
                        <c:v>15.285714285714286</c:v>
                      </c:pt>
                      <c:pt idx="294">
                        <c:v>15</c:v>
                      </c:pt>
                      <c:pt idx="295">
                        <c:v>14.571428571428571</c:v>
                      </c:pt>
                      <c:pt idx="296">
                        <c:v>15.142857142857142</c:v>
                      </c:pt>
                      <c:pt idx="297">
                        <c:v>15.571428571428571</c:v>
                      </c:pt>
                      <c:pt idx="298">
                        <c:v>15.857142857142858</c:v>
                      </c:pt>
                      <c:pt idx="299">
                        <c:v>14.428571428571429</c:v>
                      </c:pt>
                      <c:pt idx="300">
                        <c:v>14.285714285714286</c:v>
                      </c:pt>
                      <c:pt idx="301">
                        <c:v>14.285714285714286</c:v>
                      </c:pt>
                      <c:pt idx="302">
                        <c:v>14.285714285714286</c:v>
                      </c:pt>
                      <c:pt idx="303">
                        <c:v>14.571428571428571</c:v>
                      </c:pt>
                      <c:pt idx="304">
                        <c:v>15.142857142857142</c:v>
                      </c:pt>
                      <c:pt idx="305">
                        <c:v>14</c:v>
                      </c:pt>
                      <c:pt idx="306">
                        <c:v>14</c:v>
                      </c:pt>
                      <c:pt idx="307">
                        <c:v>14.714285714285714</c:v>
                      </c:pt>
                      <c:pt idx="308">
                        <c:v>14.857142857142858</c:v>
                      </c:pt>
                      <c:pt idx="309">
                        <c:v>15.571428571428571</c:v>
                      </c:pt>
                      <c:pt idx="310">
                        <c:v>14.857142857142858</c:v>
                      </c:pt>
                      <c:pt idx="311">
                        <c:v>13.571428571428571</c:v>
                      </c:pt>
                      <c:pt idx="312">
                        <c:v>14.571428571428571</c:v>
                      </c:pt>
                      <c:pt idx="313">
                        <c:v>15.428571428571429</c:v>
                      </c:pt>
                      <c:pt idx="314">
                        <c:v>15</c:v>
                      </c:pt>
                      <c:pt idx="315">
                        <c:v>14.428571428571429</c:v>
                      </c:pt>
                      <c:pt idx="316">
                        <c:v>14.714285714285714</c:v>
                      </c:pt>
                      <c:pt idx="317">
                        <c:v>15.857142857142858</c:v>
                      </c:pt>
                      <c:pt idx="318">
                        <c:v>15.714285714285714</c:v>
                      </c:pt>
                      <c:pt idx="319">
                        <c:v>14.285714285714286</c:v>
                      </c:pt>
                      <c:pt idx="320">
                        <c:v>13.142857142857142</c:v>
                      </c:pt>
                      <c:pt idx="321">
                        <c:v>14</c:v>
                      </c:pt>
                      <c:pt idx="322">
                        <c:v>14.571428571428571</c:v>
                      </c:pt>
                      <c:pt idx="323">
                        <c:v>14</c:v>
                      </c:pt>
                      <c:pt idx="324">
                        <c:v>12.428571428571429</c:v>
                      </c:pt>
                      <c:pt idx="325">
                        <c:v>13.142857142857142</c:v>
                      </c:pt>
                      <c:pt idx="326">
                        <c:v>13.428571428571429</c:v>
                      </c:pt>
                      <c:pt idx="327">
                        <c:v>14</c:v>
                      </c:pt>
                      <c:pt idx="328">
                        <c:v>13.285714285714286</c:v>
                      </c:pt>
                      <c:pt idx="329">
                        <c:v>12</c:v>
                      </c:pt>
                      <c:pt idx="330">
                        <c:v>10.857142857142858</c:v>
                      </c:pt>
                      <c:pt idx="331">
                        <c:v>11.857142857142858</c:v>
                      </c:pt>
                      <c:pt idx="332">
                        <c:v>11.285714285714286</c:v>
                      </c:pt>
                      <c:pt idx="333">
                        <c:v>11.714285714285714</c:v>
                      </c:pt>
                      <c:pt idx="334">
                        <c:v>12.571428571428571</c:v>
                      </c:pt>
                      <c:pt idx="335">
                        <c:v>12.857142857142858</c:v>
                      </c:pt>
                      <c:pt idx="336">
                        <c:v>14.428571428571429</c:v>
                      </c:pt>
                      <c:pt idx="337">
                        <c:v>15.142857142857142</c:v>
                      </c:pt>
                      <c:pt idx="338">
                        <c:v>14.857142857142858</c:v>
                      </c:pt>
                      <c:pt idx="339">
                        <c:v>15.142857142857142</c:v>
                      </c:pt>
                      <c:pt idx="340">
                        <c:v>15</c:v>
                      </c:pt>
                      <c:pt idx="341">
                        <c:v>14.142857142857142</c:v>
                      </c:pt>
                      <c:pt idx="342">
                        <c:v>14.857142857142858</c:v>
                      </c:pt>
                      <c:pt idx="343">
                        <c:v>15</c:v>
                      </c:pt>
                      <c:pt idx="344">
                        <c:v>16</c:v>
                      </c:pt>
                      <c:pt idx="345">
                        <c:v>17</c:v>
                      </c:pt>
                      <c:pt idx="346">
                        <c:v>17.285714285714285</c:v>
                      </c:pt>
                      <c:pt idx="347">
                        <c:v>18</c:v>
                      </c:pt>
                      <c:pt idx="348">
                        <c:v>17.857142857142858</c:v>
                      </c:pt>
                      <c:pt idx="349">
                        <c:v>18</c:v>
                      </c:pt>
                      <c:pt idx="350">
                        <c:v>17.428571428571427</c:v>
                      </c:pt>
                      <c:pt idx="351">
                        <c:v>16.714285714285715</c:v>
                      </c:pt>
                      <c:pt idx="352">
                        <c:v>17.142857142857142</c:v>
                      </c:pt>
                      <c:pt idx="353">
                        <c:v>16.857142857142858</c:v>
                      </c:pt>
                      <c:pt idx="354">
                        <c:v>17.857142857142858</c:v>
                      </c:pt>
                      <c:pt idx="355">
                        <c:v>17.285714285714285</c:v>
                      </c:pt>
                      <c:pt idx="356">
                        <c:v>17.571428571428573</c:v>
                      </c:pt>
                      <c:pt idx="357">
                        <c:v>17.428571428571427</c:v>
                      </c:pt>
                      <c:pt idx="358">
                        <c:v>17.857142857142858</c:v>
                      </c:pt>
                      <c:pt idx="359">
                        <c:v>16.571428571428573</c:v>
                      </c:pt>
                      <c:pt idx="360">
                        <c:v>17</c:v>
                      </c:pt>
                      <c:pt idx="361">
                        <c:v>16.142857142857142</c:v>
                      </c:pt>
                      <c:pt idx="362">
                        <c:v>17.428571428571427</c:v>
                      </c:pt>
                      <c:pt idx="363">
                        <c:v>18</c:v>
                      </c:pt>
                      <c:pt idx="364">
                        <c:v>18.428571428571427</c:v>
                      </c:pt>
                      <c:pt idx="365">
                        <c:v>18.142857142857142</c:v>
                      </c:pt>
                      <c:pt idx="366">
                        <c:v>17.714285714285715</c:v>
                      </c:pt>
                      <c:pt idx="367">
                        <c:v>17.714285714285715</c:v>
                      </c:pt>
                      <c:pt idx="368">
                        <c:v>18.142857142857142</c:v>
                      </c:pt>
                      <c:pt idx="369">
                        <c:v>17.285714285714285</c:v>
                      </c:pt>
                      <c:pt idx="370">
                        <c:v>16.285714285714285</c:v>
                      </c:pt>
                      <c:pt idx="371">
                        <c:v>16.142857142857142</c:v>
                      </c:pt>
                      <c:pt idx="372">
                        <c:v>17</c:v>
                      </c:pt>
                      <c:pt idx="373">
                        <c:v>18.142857142857142</c:v>
                      </c:pt>
                      <c:pt idx="374">
                        <c:v>19.571428571428573</c:v>
                      </c:pt>
                      <c:pt idx="375">
                        <c:v>19.714285714285715</c:v>
                      </c:pt>
                      <c:pt idx="376">
                        <c:v>21.714285714285715</c:v>
                      </c:pt>
                      <c:pt idx="377">
                        <c:v>21.857142857142858</c:v>
                      </c:pt>
                      <c:pt idx="378">
                        <c:v>22.285714285714285</c:v>
                      </c:pt>
                      <c:pt idx="379">
                        <c:v>21.857142857142858</c:v>
                      </c:pt>
                      <c:pt idx="380">
                        <c:v>20.571428571428573</c:v>
                      </c:pt>
                      <c:pt idx="381">
                        <c:v>18.857142857142858</c:v>
                      </c:pt>
                      <c:pt idx="382">
                        <c:v>18</c:v>
                      </c:pt>
                      <c:pt idx="383">
                        <c:v>16.714285714285715</c:v>
                      </c:pt>
                      <c:pt idx="384">
                        <c:v>16.285714285714285</c:v>
                      </c:pt>
                      <c:pt idx="385">
                        <c:v>16.857142857142858</c:v>
                      </c:pt>
                      <c:pt idx="386">
                        <c:v>17.142857142857142</c:v>
                      </c:pt>
                      <c:pt idx="387">
                        <c:v>16.285714285714285</c:v>
                      </c:pt>
                      <c:pt idx="388">
                        <c:v>16.142857142857142</c:v>
                      </c:pt>
                      <c:pt idx="389">
                        <c:v>16.142857142857142</c:v>
                      </c:pt>
                      <c:pt idx="390">
                        <c:v>15.428571428571429</c:v>
                      </c:pt>
                      <c:pt idx="391">
                        <c:v>14.571428571428571</c:v>
                      </c:pt>
                      <c:pt idx="392">
                        <c:v>14.285714285714286</c:v>
                      </c:pt>
                      <c:pt idx="393">
                        <c:v>13.714285714285714</c:v>
                      </c:pt>
                      <c:pt idx="394">
                        <c:v>14.428571428571429</c:v>
                      </c:pt>
                      <c:pt idx="395">
                        <c:v>15.142857142857142</c:v>
                      </c:pt>
                      <c:pt idx="396">
                        <c:v>14.428571428571429</c:v>
                      </c:pt>
                      <c:pt idx="397">
                        <c:v>14.571428571428571</c:v>
                      </c:pt>
                      <c:pt idx="398">
                        <c:v>15.714285714285714</c:v>
                      </c:pt>
                      <c:pt idx="399">
                        <c:v>15.285714285714286</c:v>
                      </c:pt>
                      <c:pt idx="400">
                        <c:v>14.285714285714286</c:v>
                      </c:pt>
                      <c:pt idx="401">
                        <c:v>13.857142857142858</c:v>
                      </c:pt>
                      <c:pt idx="402">
                        <c:v>13</c:v>
                      </c:pt>
                      <c:pt idx="403">
                        <c:v>13.857142857142858</c:v>
                      </c:pt>
                      <c:pt idx="404">
                        <c:v>14.142857142857142</c:v>
                      </c:pt>
                      <c:pt idx="405">
                        <c:v>13.714285714285714</c:v>
                      </c:pt>
                      <c:pt idx="406">
                        <c:v>12.857142857142858</c:v>
                      </c:pt>
                      <c:pt idx="407">
                        <c:v>13</c:v>
                      </c:pt>
                      <c:pt idx="408">
                        <c:v>15.142857142857142</c:v>
                      </c:pt>
                      <c:pt idx="409">
                        <c:v>14.857142857142858</c:v>
                      </c:pt>
                      <c:pt idx="410">
                        <c:v>14.571428571428571</c:v>
                      </c:pt>
                      <c:pt idx="411">
                        <c:v>14.428571428571429</c:v>
                      </c:pt>
                      <c:pt idx="412">
                        <c:v>13.714285714285714</c:v>
                      </c:pt>
                      <c:pt idx="413">
                        <c:v>15.142857142857142</c:v>
                      </c:pt>
                      <c:pt idx="414">
                        <c:v>17.571428571428573</c:v>
                      </c:pt>
                      <c:pt idx="415">
                        <c:v>15.714285714285714</c:v>
                      </c:pt>
                      <c:pt idx="416">
                        <c:v>16.571428571428573</c:v>
                      </c:pt>
                      <c:pt idx="417">
                        <c:v>16.142857142857142</c:v>
                      </c:pt>
                      <c:pt idx="418">
                        <c:v>16</c:v>
                      </c:pt>
                      <c:pt idx="419">
                        <c:v>16.571428571428573</c:v>
                      </c:pt>
                      <c:pt idx="420">
                        <c:v>14.714285714285714</c:v>
                      </c:pt>
                      <c:pt idx="421">
                        <c:v>12.857142857142858</c:v>
                      </c:pt>
                      <c:pt idx="422">
                        <c:v>14.428571428571429</c:v>
                      </c:pt>
                      <c:pt idx="423">
                        <c:v>14.285714285714286</c:v>
                      </c:pt>
                      <c:pt idx="424">
                        <c:v>15.857142857142858</c:v>
                      </c:pt>
                      <c:pt idx="425">
                        <c:v>16.285714285714285</c:v>
                      </c:pt>
                      <c:pt idx="426">
                        <c:v>16.285714285714285</c:v>
                      </c:pt>
                      <c:pt idx="427">
                        <c:v>16.857142857142858</c:v>
                      </c:pt>
                      <c:pt idx="428">
                        <c:v>17</c:v>
                      </c:pt>
                      <c:pt idx="429">
                        <c:v>15.857142857142858</c:v>
                      </c:pt>
                      <c:pt idx="430">
                        <c:v>16.142857142857142</c:v>
                      </c:pt>
                      <c:pt idx="431">
                        <c:v>14.571428571428571</c:v>
                      </c:pt>
                      <c:pt idx="432">
                        <c:v>14.714285714285714</c:v>
                      </c:pt>
                      <c:pt idx="433">
                        <c:v>13.857142857142858</c:v>
                      </c:pt>
                      <c:pt idx="434">
                        <c:v>14</c:v>
                      </c:pt>
                      <c:pt idx="435">
                        <c:v>13.571428571428571</c:v>
                      </c:pt>
                      <c:pt idx="436">
                        <c:v>13.571428571428571</c:v>
                      </c:pt>
                      <c:pt idx="437">
                        <c:v>12.571428571428571</c:v>
                      </c:pt>
                      <c:pt idx="438">
                        <c:v>13.142857142857142</c:v>
                      </c:pt>
                      <c:pt idx="439">
                        <c:v>13.285714285714286</c:v>
                      </c:pt>
                      <c:pt idx="440">
                        <c:v>13</c:v>
                      </c:pt>
                      <c:pt idx="441">
                        <c:v>13.428571428571429</c:v>
                      </c:pt>
                      <c:pt idx="442">
                        <c:v>13.285714285714286</c:v>
                      </c:pt>
                      <c:pt idx="443">
                        <c:v>14.285714285714286</c:v>
                      </c:pt>
                      <c:pt idx="444">
                        <c:v>15.857142857142858</c:v>
                      </c:pt>
                      <c:pt idx="445">
                        <c:v>15.857142857142858</c:v>
                      </c:pt>
                      <c:pt idx="446">
                        <c:v>14.714285714285714</c:v>
                      </c:pt>
                      <c:pt idx="447">
                        <c:v>16</c:v>
                      </c:pt>
                      <c:pt idx="448">
                        <c:v>15.714285714285714</c:v>
                      </c:pt>
                      <c:pt idx="449">
                        <c:v>16.714285714285715</c:v>
                      </c:pt>
                      <c:pt idx="450">
                        <c:v>16.428571428571427</c:v>
                      </c:pt>
                      <c:pt idx="451">
                        <c:v>16.142857142857142</c:v>
                      </c:pt>
                      <c:pt idx="452">
                        <c:v>15.571428571428571</c:v>
                      </c:pt>
                      <c:pt idx="453">
                        <c:v>17.428571428571427</c:v>
                      </c:pt>
                      <c:pt idx="454">
                        <c:v>17.571428571428573</c:v>
                      </c:pt>
                      <c:pt idx="455">
                        <c:v>17.714285714285715</c:v>
                      </c:pt>
                      <c:pt idx="456">
                        <c:v>17.714285714285715</c:v>
                      </c:pt>
                      <c:pt idx="457">
                        <c:v>17.571428571428573</c:v>
                      </c:pt>
                      <c:pt idx="458">
                        <c:v>16.428571428571427</c:v>
                      </c:pt>
                      <c:pt idx="459">
                        <c:v>16.285714285714285</c:v>
                      </c:pt>
                      <c:pt idx="460">
                        <c:v>15.714285714285714</c:v>
                      </c:pt>
                      <c:pt idx="461">
                        <c:v>15.714285714285714</c:v>
                      </c:pt>
                      <c:pt idx="462">
                        <c:v>14.857142857142858</c:v>
                      </c:pt>
                      <c:pt idx="463">
                        <c:v>13.857142857142858</c:v>
                      </c:pt>
                      <c:pt idx="464">
                        <c:v>14</c:v>
                      </c:pt>
                      <c:pt idx="465">
                        <c:v>13.857142857142858</c:v>
                      </c:pt>
                      <c:pt idx="466">
                        <c:v>14</c:v>
                      </c:pt>
                      <c:pt idx="467">
                        <c:v>14.571428571428571</c:v>
                      </c:pt>
                      <c:pt idx="468">
                        <c:v>12.857142857142858</c:v>
                      </c:pt>
                      <c:pt idx="469">
                        <c:v>13.428571428571429</c:v>
                      </c:pt>
                      <c:pt idx="470">
                        <c:v>15.428571428571429</c:v>
                      </c:pt>
                      <c:pt idx="471">
                        <c:v>16.428571428571427</c:v>
                      </c:pt>
                      <c:pt idx="472">
                        <c:v>16.857142857142858</c:v>
                      </c:pt>
                      <c:pt idx="473">
                        <c:v>17.142857142857142</c:v>
                      </c:pt>
                      <c:pt idx="474">
                        <c:v>16.714285714285715</c:v>
                      </c:pt>
                      <c:pt idx="475">
                        <c:v>18.714285714285715</c:v>
                      </c:pt>
                      <c:pt idx="476">
                        <c:v>19.142857142857142</c:v>
                      </c:pt>
                      <c:pt idx="477">
                        <c:v>18.142857142857142</c:v>
                      </c:pt>
                      <c:pt idx="478">
                        <c:v>17</c:v>
                      </c:pt>
                      <c:pt idx="479">
                        <c:v>17.428571428571427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07B-4C07-BBC9-DC6E98ADFB6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Konya!$J$2:$J$481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14.714285714285714</c:v>
                      </c:pt>
                      <c:pt idx="7">
                        <c:v>15.428571428571429</c:v>
                      </c:pt>
                      <c:pt idx="8">
                        <c:v>14.857142857142858</c:v>
                      </c:pt>
                      <c:pt idx="9">
                        <c:v>16.428571428571427</c:v>
                      </c:pt>
                      <c:pt idx="10">
                        <c:v>17.428571428571427</c:v>
                      </c:pt>
                      <c:pt idx="11">
                        <c:v>17</c:v>
                      </c:pt>
                      <c:pt idx="12">
                        <c:v>16.142857142857142</c:v>
                      </c:pt>
                      <c:pt idx="13">
                        <c:v>17.428571428571427</c:v>
                      </c:pt>
                      <c:pt idx="14">
                        <c:v>18.428571428571427</c:v>
                      </c:pt>
                      <c:pt idx="15">
                        <c:v>18.571428571428573</c:v>
                      </c:pt>
                      <c:pt idx="16">
                        <c:v>18.142857142857142</c:v>
                      </c:pt>
                      <c:pt idx="17">
                        <c:v>18.142857142857142</c:v>
                      </c:pt>
                      <c:pt idx="18">
                        <c:v>18.714285714285715</c:v>
                      </c:pt>
                      <c:pt idx="19">
                        <c:v>17.428571428571427</c:v>
                      </c:pt>
                      <c:pt idx="20">
                        <c:v>17.142857142857142</c:v>
                      </c:pt>
                      <c:pt idx="21">
                        <c:v>16.285714285714285</c:v>
                      </c:pt>
                      <c:pt idx="22">
                        <c:v>15.857142857142858</c:v>
                      </c:pt>
                      <c:pt idx="23">
                        <c:v>15.428571428571429</c:v>
                      </c:pt>
                      <c:pt idx="24">
                        <c:v>15</c:v>
                      </c:pt>
                      <c:pt idx="25">
                        <c:v>15</c:v>
                      </c:pt>
                      <c:pt idx="26">
                        <c:v>16.428571428571427</c:v>
                      </c:pt>
                      <c:pt idx="27">
                        <c:v>16.285714285714285</c:v>
                      </c:pt>
                      <c:pt idx="28">
                        <c:v>17.285714285714285</c:v>
                      </c:pt>
                      <c:pt idx="29">
                        <c:v>17.428571428571427</c:v>
                      </c:pt>
                      <c:pt idx="30">
                        <c:v>18.142857142857142</c:v>
                      </c:pt>
                      <c:pt idx="31">
                        <c:v>20.285714285714285</c:v>
                      </c:pt>
                      <c:pt idx="32">
                        <c:v>18.857142857142858</c:v>
                      </c:pt>
                      <c:pt idx="33">
                        <c:v>18.142857142857142</c:v>
                      </c:pt>
                      <c:pt idx="34">
                        <c:v>18.285714285714285</c:v>
                      </c:pt>
                      <c:pt idx="35">
                        <c:v>17</c:v>
                      </c:pt>
                      <c:pt idx="36">
                        <c:v>17</c:v>
                      </c:pt>
                      <c:pt idx="37">
                        <c:v>16.571428571428573</c:v>
                      </c:pt>
                      <c:pt idx="38">
                        <c:v>13.285714285714286</c:v>
                      </c:pt>
                      <c:pt idx="39">
                        <c:v>15.428571428571429</c:v>
                      </c:pt>
                      <c:pt idx="40">
                        <c:v>14.285714285714286</c:v>
                      </c:pt>
                      <c:pt idx="41">
                        <c:v>13.571428571428571</c:v>
                      </c:pt>
                      <c:pt idx="42">
                        <c:v>13.857142857142858</c:v>
                      </c:pt>
                      <c:pt idx="43">
                        <c:v>13.285714285714286</c:v>
                      </c:pt>
                      <c:pt idx="44">
                        <c:v>13.857142857142858</c:v>
                      </c:pt>
                      <c:pt idx="45">
                        <c:v>14.857142857142858</c:v>
                      </c:pt>
                      <c:pt idx="46">
                        <c:v>14.285714285714286</c:v>
                      </c:pt>
                      <c:pt idx="47">
                        <c:v>15.142857142857142</c:v>
                      </c:pt>
                      <c:pt idx="48">
                        <c:v>16.142857142857142</c:v>
                      </c:pt>
                      <c:pt idx="49">
                        <c:v>16.714285714285715</c:v>
                      </c:pt>
                      <c:pt idx="50">
                        <c:v>18.142857142857142</c:v>
                      </c:pt>
                      <c:pt idx="51">
                        <c:v>17.571428571428573</c:v>
                      </c:pt>
                      <c:pt idx="52">
                        <c:v>17.142857142857142</c:v>
                      </c:pt>
                      <c:pt idx="53">
                        <c:v>15.428571428571429</c:v>
                      </c:pt>
                      <c:pt idx="54">
                        <c:v>15.142857142857142</c:v>
                      </c:pt>
                      <c:pt idx="55">
                        <c:v>14.142857142857142</c:v>
                      </c:pt>
                      <c:pt idx="56">
                        <c:v>13.571428571428571</c:v>
                      </c:pt>
                      <c:pt idx="57">
                        <c:v>12.857142857142858</c:v>
                      </c:pt>
                      <c:pt idx="58">
                        <c:v>12.428571428571429</c:v>
                      </c:pt>
                      <c:pt idx="59">
                        <c:v>12.857142857142858</c:v>
                      </c:pt>
                      <c:pt idx="60">
                        <c:v>15.142857142857142</c:v>
                      </c:pt>
                      <c:pt idx="61">
                        <c:v>16.142857142857142</c:v>
                      </c:pt>
                      <c:pt idx="62">
                        <c:v>16.285714285714285</c:v>
                      </c:pt>
                      <c:pt idx="63">
                        <c:v>15.857142857142858</c:v>
                      </c:pt>
                      <c:pt idx="64">
                        <c:v>14.428571428571429</c:v>
                      </c:pt>
                      <c:pt idx="65">
                        <c:v>14.571428571428571</c:v>
                      </c:pt>
                      <c:pt idx="66">
                        <c:v>14.857142857142858</c:v>
                      </c:pt>
                      <c:pt idx="67">
                        <c:v>13.571428571428571</c:v>
                      </c:pt>
                      <c:pt idx="68">
                        <c:v>11.714285714285714</c:v>
                      </c:pt>
                      <c:pt idx="69">
                        <c:v>12.285714285714286</c:v>
                      </c:pt>
                      <c:pt idx="70">
                        <c:v>13.428571428571429</c:v>
                      </c:pt>
                      <c:pt idx="71">
                        <c:v>15</c:v>
                      </c:pt>
                      <c:pt idx="72">
                        <c:v>14.714285714285714</c:v>
                      </c:pt>
                      <c:pt idx="73">
                        <c:v>14.428571428571429</c:v>
                      </c:pt>
                      <c:pt idx="74">
                        <c:v>15.142857142857142</c:v>
                      </c:pt>
                      <c:pt idx="75">
                        <c:v>16.142857142857142</c:v>
                      </c:pt>
                      <c:pt idx="76">
                        <c:v>14.428571428571429</c:v>
                      </c:pt>
                      <c:pt idx="77">
                        <c:v>14.857142857142858</c:v>
                      </c:pt>
                      <c:pt idx="78">
                        <c:v>14.285714285714286</c:v>
                      </c:pt>
                      <c:pt idx="79">
                        <c:v>14.428571428571429</c:v>
                      </c:pt>
                      <c:pt idx="80">
                        <c:v>15.285714285714286</c:v>
                      </c:pt>
                      <c:pt idx="81">
                        <c:v>15.285714285714286</c:v>
                      </c:pt>
                      <c:pt idx="82">
                        <c:v>16.142857142857142</c:v>
                      </c:pt>
                      <c:pt idx="83">
                        <c:v>18.285714285714285</c:v>
                      </c:pt>
                      <c:pt idx="84">
                        <c:v>17.428571428571427</c:v>
                      </c:pt>
                      <c:pt idx="85">
                        <c:v>17.571428571428573</c:v>
                      </c:pt>
                      <c:pt idx="86">
                        <c:v>18.285714285714285</c:v>
                      </c:pt>
                      <c:pt idx="87">
                        <c:v>17.571428571428573</c:v>
                      </c:pt>
                      <c:pt idx="88">
                        <c:v>17.857142857142858</c:v>
                      </c:pt>
                      <c:pt idx="89">
                        <c:v>17.428571428571427</c:v>
                      </c:pt>
                      <c:pt idx="90">
                        <c:v>16.285714285714285</c:v>
                      </c:pt>
                      <c:pt idx="91">
                        <c:v>16.285714285714285</c:v>
                      </c:pt>
                      <c:pt idx="92">
                        <c:v>15.714285714285714</c:v>
                      </c:pt>
                      <c:pt idx="93">
                        <c:v>15.428571428571429</c:v>
                      </c:pt>
                      <c:pt idx="94">
                        <c:v>15.428571428571429</c:v>
                      </c:pt>
                      <c:pt idx="95">
                        <c:v>14.142857142857142</c:v>
                      </c:pt>
                      <c:pt idx="96">
                        <c:v>14.142857142857142</c:v>
                      </c:pt>
                      <c:pt idx="97">
                        <c:v>13.285714285714286</c:v>
                      </c:pt>
                      <c:pt idx="98">
                        <c:v>14.571428571428571</c:v>
                      </c:pt>
                      <c:pt idx="99">
                        <c:v>15.142857142857142</c:v>
                      </c:pt>
                      <c:pt idx="100">
                        <c:v>15.571428571428571</c:v>
                      </c:pt>
                      <c:pt idx="101">
                        <c:v>14.857142857142858</c:v>
                      </c:pt>
                      <c:pt idx="102">
                        <c:v>14.857142857142858</c:v>
                      </c:pt>
                      <c:pt idx="103">
                        <c:v>15.857142857142858</c:v>
                      </c:pt>
                      <c:pt idx="104">
                        <c:v>17.142857142857142</c:v>
                      </c:pt>
                      <c:pt idx="105">
                        <c:v>15.571428571428571</c:v>
                      </c:pt>
                      <c:pt idx="106">
                        <c:v>15.571428571428571</c:v>
                      </c:pt>
                      <c:pt idx="107">
                        <c:v>15</c:v>
                      </c:pt>
                      <c:pt idx="108">
                        <c:v>14.714285714285714</c:v>
                      </c:pt>
                      <c:pt idx="109">
                        <c:v>15</c:v>
                      </c:pt>
                      <c:pt idx="110">
                        <c:v>14.142857142857142</c:v>
                      </c:pt>
                      <c:pt idx="111">
                        <c:v>13.142857142857142</c:v>
                      </c:pt>
                      <c:pt idx="112">
                        <c:v>12.714285714285714</c:v>
                      </c:pt>
                      <c:pt idx="113">
                        <c:v>12.428571428571429</c:v>
                      </c:pt>
                      <c:pt idx="114">
                        <c:v>12.714285714285714</c:v>
                      </c:pt>
                      <c:pt idx="115">
                        <c:v>14.142857142857142</c:v>
                      </c:pt>
                      <c:pt idx="116">
                        <c:v>13.857142857142858</c:v>
                      </c:pt>
                      <c:pt idx="117">
                        <c:v>13.285714285714286</c:v>
                      </c:pt>
                      <c:pt idx="118">
                        <c:v>13.857142857142858</c:v>
                      </c:pt>
                      <c:pt idx="119">
                        <c:v>15</c:v>
                      </c:pt>
                      <c:pt idx="120">
                        <c:v>14.857142857142858</c:v>
                      </c:pt>
                      <c:pt idx="121">
                        <c:v>14.285714285714286</c:v>
                      </c:pt>
                      <c:pt idx="122">
                        <c:v>13.285714285714286</c:v>
                      </c:pt>
                      <c:pt idx="123">
                        <c:v>14.571428571428571</c:v>
                      </c:pt>
                      <c:pt idx="124">
                        <c:v>14.857142857142858</c:v>
                      </c:pt>
                      <c:pt idx="125">
                        <c:v>14.857142857142858</c:v>
                      </c:pt>
                      <c:pt idx="126">
                        <c:v>14.428571428571429</c:v>
                      </c:pt>
                      <c:pt idx="127">
                        <c:v>15.142857142857142</c:v>
                      </c:pt>
                      <c:pt idx="128">
                        <c:v>14.714285714285714</c:v>
                      </c:pt>
                      <c:pt idx="129">
                        <c:v>15.142857142857142</c:v>
                      </c:pt>
                      <c:pt idx="130">
                        <c:v>13.857142857142858</c:v>
                      </c:pt>
                      <c:pt idx="131">
                        <c:v>14.142857142857142</c:v>
                      </c:pt>
                      <c:pt idx="132">
                        <c:v>13.571428571428571</c:v>
                      </c:pt>
                      <c:pt idx="133">
                        <c:v>14</c:v>
                      </c:pt>
                      <c:pt idx="134">
                        <c:v>13.142857142857142</c:v>
                      </c:pt>
                      <c:pt idx="135">
                        <c:v>13.571428571428571</c:v>
                      </c:pt>
                      <c:pt idx="136">
                        <c:v>13.714285714285714</c:v>
                      </c:pt>
                      <c:pt idx="137">
                        <c:v>13.857142857142858</c:v>
                      </c:pt>
                      <c:pt idx="138">
                        <c:v>12.857142857142858</c:v>
                      </c:pt>
                      <c:pt idx="139">
                        <c:v>13.285714285714286</c:v>
                      </c:pt>
                      <c:pt idx="140">
                        <c:v>12.714285714285714</c:v>
                      </c:pt>
                      <c:pt idx="141">
                        <c:v>13.428571428571429</c:v>
                      </c:pt>
                      <c:pt idx="142">
                        <c:v>13.571428571428571</c:v>
                      </c:pt>
                      <c:pt idx="143">
                        <c:v>13.142857142857142</c:v>
                      </c:pt>
                      <c:pt idx="144">
                        <c:v>13.285714285714286</c:v>
                      </c:pt>
                      <c:pt idx="145">
                        <c:v>13.714285714285714</c:v>
                      </c:pt>
                      <c:pt idx="146">
                        <c:v>14</c:v>
                      </c:pt>
                      <c:pt idx="147">
                        <c:v>14.142857142857142</c:v>
                      </c:pt>
                      <c:pt idx="148">
                        <c:v>13.714285714285714</c:v>
                      </c:pt>
                      <c:pt idx="149">
                        <c:v>13.857142857142858</c:v>
                      </c:pt>
                      <c:pt idx="150">
                        <c:v>13.428571428571429</c:v>
                      </c:pt>
                      <c:pt idx="151">
                        <c:v>13.428571428571429</c:v>
                      </c:pt>
                      <c:pt idx="152">
                        <c:v>13.285714285714286</c:v>
                      </c:pt>
                      <c:pt idx="153">
                        <c:v>12.428571428571429</c:v>
                      </c:pt>
                      <c:pt idx="154">
                        <c:v>12.142857142857142</c:v>
                      </c:pt>
                      <c:pt idx="155">
                        <c:v>11.857142857142858</c:v>
                      </c:pt>
                      <c:pt idx="156">
                        <c:v>11.857142857142858</c:v>
                      </c:pt>
                      <c:pt idx="157">
                        <c:v>11.857142857142858</c:v>
                      </c:pt>
                      <c:pt idx="158">
                        <c:v>10.571428571428571</c:v>
                      </c:pt>
                      <c:pt idx="159">
                        <c:v>11.285714285714286</c:v>
                      </c:pt>
                      <c:pt idx="160">
                        <c:v>12.285714285714286</c:v>
                      </c:pt>
                      <c:pt idx="161">
                        <c:v>11.714285714285714</c:v>
                      </c:pt>
                      <c:pt idx="162">
                        <c:v>12.857142857142858</c:v>
                      </c:pt>
                      <c:pt idx="163">
                        <c:v>12.285714285714286</c:v>
                      </c:pt>
                      <c:pt idx="164">
                        <c:v>12.714285714285714</c:v>
                      </c:pt>
                      <c:pt idx="165">
                        <c:v>13.428571428571429</c:v>
                      </c:pt>
                      <c:pt idx="166">
                        <c:v>12.857142857142858</c:v>
                      </c:pt>
                      <c:pt idx="167">
                        <c:v>12.714285714285714</c:v>
                      </c:pt>
                      <c:pt idx="168">
                        <c:v>13.571428571428571</c:v>
                      </c:pt>
                      <c:pt idx="169">
                        <c:v>12.571428571428571</c:v>
                      </c:pt>
                      <c:pt idx="170">
                        <c:v>11.571428571428571</c:v>
                      </c:pt>
                      <c:pt idx="171">
                        <c:v>12.571428571428571</c:v>
                      </c:pt>
                      <c:pt idx="172">
                        <c:v>14</c:v>
                      </c:pt>
                      <c:pt idx="173">
                        <c:v>14.142857142857142</c:v>
                      </c:pt>
                      <c:pt idx="174">
                        <c:v>14.285714285714286</c:v>
                      </c:pt>
                      <c:pt idx="175">
                        <c:v>14.285714285714286</c:v>
                      </c:pt>
                      <c:pt idx="176">
                        <c:v>14.285714285714286</c:v>
                      </c:pt>
                      <c:pt idx="177">
                        <c:v>15.857142857142858</c:v>
                      </c:pt>
                      <c:pt idx="178">
                        <c:v>14.285714285714286</c:v>
                      </c:pt>
                      <c:pt idx="179">
                        <c:v>13.428571428571429</c:v>
                      </c:pt>
                      <c:pt idx="180">
                        <c:v>13.142857142857142</c:v>
                      </c:pt>
                      <c:pt idx="181">
                        <c:v>12.428571428571429</c:v>
                      </c:pt>
                      <c:pt idx="182">
                        <c:v>12.571428571428571</c:v>
                      </c:pt>
                      <c:pt idx="183">
                        <c:v>13.428571428571429</c:v>
                      </c:pt>
                      <c:pt idx="184">
                        <c:v>13.714285714285714</c:v>
                      </c:pt>
                      <c:pt idx="185">
                        <c:v>14.857142857142858</c:v>
                      </c:pt>
                      <c:pt idx="186">
                        <c:v>14.142857142857142</c:v>
                      </c:pt>
                      <c:pt idx="187">
                        <c:v>14</c:v>
                      </c:pt>
                      <c:pt idx="188">
                        <c:v>15.571428571428571</c:v>
                      </c:pt>
                      <c:pt idx="189">
                        <c:v>14.857142857142858</c:v>
                      </c:pt>
                      <c:pt idx="190">
                        <c:v>14.285714285714286</c:v>
                      </c:pt>
                      <c:pt idx="191">
                        <c:v>13.857142857142858</c:v>
                      </c:pt>
                      <c:pt idx="192">
                        <c:v>12.428571428571429</c:v>
                      </c:pt>
                      <c:pt idx="193">
                        <c:v>12.714285714285714</c:v>
                      </c:pt>
                      <c:pt idx="194">
                        <c:v>14.571428571428571</c:v>
                      </c:pt>
                      <c:pt idx="195">
                        <c:v>14.142857142857142</c:v>
                      </c:pt>
                      <c:pt idx="196">
                        <c:v>14.857142857142858</c:v>
                      </c:pt>
                      <c:pt idx="197">
                        <c:v>14.571428571428571</c:v>
                      </c:pt>
                      <c:pt idx="198">
                        <c:v>14.714285714285714</c:v>
                      </c:pt>
                      <c:pt idx="199">
                        <c:v>15.571428571428571</c:v>
                      </c:pt>
                      <c:pt idx="200">
                        <c:v>16.142857142857142</c:v>
                      </c:pt>
                      <c:pt idx="201">
                        <c:v>14.714285714285714</c:v>
                      </c:pt>
                      <c:pt idx="202">
                        <c:v>13.857142857142858</c:v>
                      </c:pt>
                      <c:pt idx="203">
                        <c:v>12.714285714285714</c:v>
                      </c:pt>
                      <c:pt idx="204">
                        <c:v>12.571428571428571</c:v>
                      </c:pt>
                      <c:pt idx="205">
                        <c:v>13.142857142857142</c:v>
                      </c:pt>
                      <c:pt idx="206">
                        <c:v>12.714285714285714</c:v>
                      </c:pt>
                      <c:pt idx="207">
                        <c:v>13.428571428571429</c:v>
                      </c:pt>
                      <c:pt idx="208">
                        <c:v>14.428571428571429</c:v>
                      </c:pt>
                      <c:pt idx="209">
                        <c:v>15.571428571428571</c:v>
                      </c:pt>
                      <c:pt idx="210">
                        <c:v>15.857142857142858</c:v>
                      </c:pt>
                      <c:pt idx="211">
                        <c:v>16.857142857142858</c:v>
                      </c:pt>
                      <c:pt idx="212">
                        <c:v>16.428571428571427</c:v>
                      </c:pt>
                      <c:pt idx="213">
                        <c:v>17.428571428571427</c:v>
                      </c:pt>
                      <c:pt idx="214">
                        <c:v>16.857142857142858</c:v>
                      </c:pt>
                      <c:pt idx="215">
                        <c:v>16.285714285714285</c:v>
                      </c:pt>
                      <c:pt idx="216">
                        <c:v>15.428571428571429</c:v>
                      </c:pt>
                      <c:pt idx="217">
                        <c:v>16.285714285714285</c:v>
                      </c:pt>
                      <c:pt idx="218">
                        <c:v>16.142857142857142</c:v>
                      </c:pt>
                      <c:pt idx="219">
                        <c:v>16</c:v>
                      </c:pt>
                      <c:pt idx="220">
                        <c:v>15.571428571428571</c:v>
                      </c:pt>
                      <c:pt idx="221">
                        <c:v>15.285714285714286</c:v>
                      </c:pt>
                      <c:pt idx="222">
                        <c:v>15.714285714285714</c:v>
                      </c:pt>
                      <c:pt idx="223">
                        <c:v>15.428571428571429</c:v>
                      </c:pt>
                      <c:pt idx="224">
                        <c:v>15.142857142857142</c:v>
                      </c:pt>
                      <c:pt idx="225">
                        <c:v>15</c:v>
                      </c:pt>
                      <c:pt idx="226">
                        <c:v>15</c:v>
                      </c:pt>
                      <c:pt idx="227">
                        <c:v>17.142857142857142</c:v>
                      </c:pt>
                      <c:pt idx="228">
                        <c:v>17</c:v>
                      </c:pt>
                      <c:pt idx="229">
                        <c:v>17.571428571428573</c:v>
                      </c:pt>
                      <c:pt idx="230">
                        <c:v>17.857142857142858</c:v>
                      </c:pt>
                      <c:pt idx="231">
                        <c:v>17.714285714285715</c:v>
                      </c:pt>
                      <c:pt idx="232">
                        <c:v>17.142857142857142</c:v>
                      </c:pt>
                      <c:pt idx="233">
                        <c:v>16</c:v>
                      </c:pt>
                      <c:pt idx="234">
                        <c:v>13</c:v>
                      </c:pt>
                      <c:pt idx="235">
                        <c:v>12.428571428571429</c:v>
                      </c:pt>
                      <c:pt idx="236">
                        <c:v>11.714285714285714</c:v>
                      </c:pt>
                      <c:pt idx="237">
                        <c:v>12.285714285714286</c:v>
                      </c:pt>
                      <c:pt idx="238">
                        <c:v>12.428571428571429</c:v>
                      </c:pt>
                      <c:pt idx="239">
                        <c:v>13</c:v>
                      </c:pt>
                      <c:pt idx="240">
                        <c:v>14.285714285714286</c:v>
                      </c:pt>
                      <c:pt idx="241">
                        <c:v>14.857142857142858</c:v>
                      </c:pt>
                      <c:pt idx="242">
                        <c:v>15.571428571428571</c:v>
                      </c:pt>
                      <c:pt idx="243">
                        <c:v>15.857142857142858</c:v>
                      </c:pt>
                      <c:pt idx="244">
                        <c:v>15</c:v>
                      </c:pt>
                      <c:pt idx="245">
                        <c:v>15.714285714285714</c:v>
                      </c:pt>
                      <c:pt idx="246">
                        <c:v>16.285714285714285</c:v>
                      </c:pt>
                      <c:pt idx="247">
                        <c:v>17.142857142857142</c:v>
                      </c:pt>
                      <c:pt idx="248">
                        <c:v>17.571428571428573</c:v>
                      </c:pt>
                      <c:pt idx="249">
                        <c:v>18.142857142857142</c:v>
                      </c:pt>
                      <c:pt idx="250">
                        <c:v>17</c:v>
                      </c:pt>
                      <c:pt idx="251">
                        <c:v>17.571428571428573</c:v>
                      </c:pt>
                      <c:pt idx="252">
                        <c:v>16.285714285714285</c:v>
                      </c:pt>
                      <c:pt idx="253">
                        <c:v>15.142857142857142</c:v>
                      </c:pt>
                      <c:pt idx="254">
                        <c:v>13.428571428571429</c:v>
                      </c:pt>
                      <c:pt idx="255">
                        <c:v>14.428571428571429</c:v>
                      </c:pt>
                      <c:pt idx="256">
                        <c:v>13.285714285714286</c:v>
                      </c:pt>
                      <c:pt idx="257">
                        <c:v>13.571428571428571</c:v>
                      </c:pt>
                      <c:pt idx="258">
                        <c:v>12.857142857142858</c:v>
                      </c:pt>
                      <c:pt idx="259">
                        <c:v>13.285714285714286</c:v>
                      </c:pt>
                      <c:pt idx="260">
                        <c:v>13.285714285714286</c:v>
                      </c:pt>
                      <c:pt idx="261">
                        <c:v>14.142857142857142</c:v>
                      </c:pt>
                      <c:pt idx="262">
                        <c:v>12.571428571428571</c:v>
                      </c:pt>
                      <c:pt idx="263">
                        <c:v>13.428571428571429</c:v>
                      </c:pt>
                      <c:pt idx="264">
                        <c:v>12.714285714285714</c:v>
                      </c:pt>
                      <c:pt idx="265">
                        <c:v>12.142857142857142</c:v>
                      </c:pt>
                      <c:pt idx="266">
                        <c:v>12.571428571428571</c:v>
                      </c:pt>
                      <c:pt idx="267">
                        <c:v>11.857142857142858</c:v>
                      </c:pt>
                      <c:pt idx="268">
                        <c:v>11.142857142857142</c:v>
                      </c:pt>
                      <c:pt idx="269">
                        <c:v>11.857142857142858</c:v>
                      </c:pt>
                      <c:pt idx="270">
                        <c:v>10.571428571428571</c:v>
                      </c:pt>
                      <c:pt idx="271">
                        <c:v>11.714285714285714</c:v>
                      </c:pt>
                      <c:pt idx="272">
                        <c:v>13.285714285714286</c:v>
                      </c:pt>
                      <c:pt idx="273">
                        <c:v>13.285714285714286</c:v>
                      </c:pt>
                      <c:pt idx="274">
                        <c:v>13.285714285714286</c:v>
                      </c:pt>
                      <c:pt idx="275">
                        <c:v>14</c:v>
                      </c:pt>
                      <c:pt idx="276">
                        <c:v>13.571428571428571</c:v>
                      </c:pt>
                      <c:pt idx="277">
                        <c:v>14.571428571428571</c:v>
                      </c:pt>
                      <c:pt idx="278">
                        <c:v>14.714285714285714</c:v>
                      </c:pt>
                      <c:pt idx="279">
                        <c:v>13.571428571428571</c:v>
                      </c:pt>
                      <c:pt idx="280">
                        <c:v>12.857142857142858</c:v>
                      </c:pt>
                      <c:pt idx="281">
                        <c:v>13.714285714285714</c:v>
                      </c:pt>
                      <c:pt idx="282">
                        <c:v>13.571428571428571</c:v>
                      </c:pt>
                      <c:pt idx="283">
                        <c:v>13.285714285714286</c:v>
                      </c:pt>
                      <c:pt idx="284">
                        <c:v>12.142857142857142</c:v>
                      </c:pt>
                      <c:pt idx="285">
                        <c:v>11.285714285714286</c:v>
                      </c:pt>
                      <c:pt idx="286">
                        <c:v>11.428571428571429</c:v>
                      </c:pt>
                      <c:pt idx="287">
                        <c:v>11.142857142857142</c:v>
                      </c:pt>
                      <c:pt idx="288">
                        <c:v>11.285714285714286</c:v>
                      </c:pt>
                      <c:pt idx="289">
                        <c:v>10.285714285714286</c:v>
                      </c:pt>
                      <c:pt idx="290">
                        <c:v>9.7142857142857135</c:v>
                      </c:pt>
                      <c:pt idx="291">
                        <c:v>11.571428571428571</c:v>
                      </c:pt>
                      <c:pt idx="292">
                        <c:v>11</c:v>
                      </c:pt>
                      <c:pt idx="293">
                        <c:v>11.857142857142858</c:v>
                      </c:pt>
                      <c:pt idx="294">
                        <c:v>12.714285714285714</c:v>
                      </c:pt>
                      <c:pt idx="295">
                        <c:v>12.714285714285714</c:v>
                      </c:pt>
                      <c:pt idx="296">
                        <c:v>14.142857142857142</c:v>
                      </c:pt>
                      <c:pt idx="297">
                        <c:v>14.857142857142858</c:v>
                      </c:pt>
                      <c:pt idx="298">
                        <c:v>14.285714285714286</c:v>
                      </c:pt>
                      <c:pt idx="299">
                        <c:v>14.714285714285714</c:v>
                      </c:pt>
                      <c:pt idx="300">
                        <c:v>13.857142857142858</c:v>
                      </c:pt>
                      <c:pt idx="301">
                        <c:v>14.285714285714286</c:v>
                      </c:pt>
                      <c:pt idx="302">
                        <c:v>13.857142857142858</c:v>
                      </c:pt>
                      <c:pt idx="303">
                        <c:v>13.714285714285714</c:v>
                      </c:pt>
                      <c:pt idx="304">
                        <c:v>14</c:v>
                      </c:pt>
                      <c:pt idx="305">
                        <c:v>13.714285714285714</c:v>
                      </c:pt>
                      <c:pt idx="306">
                        <c:v>13.428571428571429</c:v>
                      </c:pt>
                      <c:pt idx="307">
                        <c:v>12.714285714285714</c:v>
                      </c:pt>
                      <c:pt idx="308">
                        <c:v>12.428571428571429</c:v>
                      </c:pt>
                      <c:pt idx="309">
                        <c:v>14.142857142857142</c:v>
                      </c:pt>
                      <c:pt idx="310">
                        <c:v>14.142857142857142</c:v>
                      </c:pt>
                      <c:pt idx="311">
                        <c:v>13.571428571428571</c:v>
                      </c:pt>
                      <c:pt idx="312">
                        <c:v>13.571428571428571</c:v>
                      </c:pt>
                      <c:pt idx="313">
                        <c:v>14.142857142857142</c:v>
                      </c:pt>
                      <c:pt idx="314">
                        <c:v>15</c:v>
                      </c:pt>
                      <c:pt idx="315">
                        <c:v>14.428571428571429</c:v>
                      </c:pt>
                      <c:pt idx="316">
                        <c:v>12.285714285714286</c:v>
                      </c:pt>
                      <c:pt idx="317">
                        <c:v>12.571428571428571</c:v>
                      </c:pt>
                      <c:pt idx="318">
                        <c:v>13</c:v>
                      </c:pt>
                      <c:pt idx="319">
                        <c:v>12.714285714285714</c:v>
                      </c:pt>
                      <c:pt idx="320">
                        <c:v>12.428571428571429</c:v>
                      </c:pt>
                      <c:pt idx="321">
                        <c:v>12.714285714285714</c:v>
                      </c:pt>
                      <c:pt idx="322">
                        <c:v>12.714285714285714</c:v>
                      </c:pt>
                      <c:pt idx="323">
                        <c:v>13.857142857142858</c:v>
                      </c:pt>
                      <c:pt idx="324">
                        <c:v>13.285714285714286</c:v>
                      </c:pt>
                      <c:pt idx="325">
                        <c:v>13.571428571428571</c:v>
                      </c:pt>
                      <c:pt idx="326">
                        <c:v>13.857142857142858</c:v>
                      </c:pt>
                      <c:pt idx="327">
                        <c:v>14.428571428571429</c:v>
                      </c:pt>
                      <c:pt idx="328">
                        <c:v>13.285714285714286</c:v>
                      </c:pt>
                      <c:pt idx="329">
                        <c:v>13.857142857142858</c:v>
                      </c:pt>
                      <c:pt idx="330">
                        <c:v>14.142857142857142</c:v>
                      </c:pt>
                      <c:pt idx="331">
                        <c:v>14.571428571428571</c:v>
                      </c:pt>
                      <c:pt idx="332">
                        <c:v>14.285714285714286</c:v>
                      </c:pt>
                      <c:pt idx="333">
                        <c:v>15.142857142857142</c:v>
                      </c:pt>
                      <c:pt idx="334">
                        <c:v>14.428571428571429</c:v>
                      </c:pt>
                      <c:pt idx="335">
                        <c:v>14.857142857142858</c:v>
                      </c:pt>
                      <c:pt idx="336">
                        <c:v>14.428571428571429</c:v>
                      </c:pt>
                      <c:pt idx="337">
                        <c:v>14.428571428571429</c:v>
                      </c:pt>
                      <c:pt idx="338">
                        <c:v>13.285714285714286</c:v>
                      </c:pt>
                      <c:pt idx="339">
                        <c:v>12.571428571428571</c:v>
                      </c:pt>
                      <c:pt idx="340">
                        <c:v>12</c:v>
                      </c:pt>
                      <c:pt idx="341">
                        <c:v>12.428571428571429</c:v>
                      </c:pt>
                      <c:pt idx="342">
                        <c:v>13.285714285714286</c:v>
                      </c:pt>
                      <c:pt idx="343">
                        <c:v>14</c:v>
                      </c:pt>
                      <c:pt idx="344">
                        <c:v>13.285714285714286</c:v>
                      </c:pt>
                      <c:pt idx="345">
                        <c:v>14.571428571428571</c:v>
                      </c:pt>
                      <c:pt idx="346">
                        <c:v>15.714285714285714</c:v>
                      </c:pt>
                      <c:pt idx="347">
                        <c:v>16</c:v>
                      </c:pt>
                      <c:pt idx="348">
                        <c:v>15.428571428571429</c:v>
                      </c:pt>
                      <c:pt idx="349">
                        <c:v>15.285714285714286</c:v>
                      </c:pt>
                      <c:pt idx="350">
                        <c:v>15.571428571428571</c:v>
                      </c:pt>
                      <c:pt idx="351">
                        <c:v>16.285714285714285</c:v>
                      </c:pt>
                      <c:pt idx="352">
                        <c:v>16.428571428571427</c:v>
                      </c:pt>
                      <c:pt idx="353">
                        <c:v>15.571428571428571</c:v>
                      </c:pt>
                      <c:pt idx="354">
                        <c:v>15.571428571428571</c:v>
                      </c:pt>
                      <c:pt idx="355">
                        <c:v>16.857142857142858</c:v>
                      </c:pt>
                      <c:pt idx="356">
                        <c:v>16.714285714285715</c:v>
                      </c:pt>
                      <c:pt idx="357">
                        <c:v>15.571428571428571</c:v>
                      </c:pt>
                      <c:pt idx="358">
                        <c:v>15.857142857142858</c:v>
                      </c:pt>
                      <c:pt idx="359">
                        <c:v>15.571428571428571</c:v>
                      </c:pt>
                      <c:pt idx="360">
                        <c:v>17.428571428571427</c:v>
                      </c:pt>
                      <c:pt idx="361">
                        <c:v>18</c:v>
                      </c:pt>
                      <c:pt idx="362">
                        <c:v>18.714285714285715</c:v>
                      </c:pt>
                      <c:pt idx="363">
                        <c:v>19</c:v>
                      </c:pt>
                      <c:pt idx="364">
                        <c:v>21</c:v>
                      </c:pt>
                      <c:pt idx="365">
                        <c:v>20.142857142857142</c:v>
                      </c:pt>
                      <c:pt idx="366">
                        <c:v>21.857142857142858</c:v>
                      </c:pt>
                      <c:pt idx="367">
                        <c:v>21.571428571428573</c:v>
                      </c:pt>
                      <c:pt idx="368">
                        <c:v>20.857142857142858</c:v>
                      </c:pt>
                      <c:pt idx="369">
                        <c:v>20.714285714285715</c:v>
                      </c:pt>
                      <c:pt idx="370">
                        <c:v>20.428571428571427</c:v>
                      </c:pt>
                      <c:pt idx="371">
                        <c:v>18.857142857142858</c:v>
                      </c:pt>
                      <c:pt idx="372">
                        <c:v>18.571428571428573</c:v>
                      </c:pt>
                      <c:pt idx="373">
                        <c:v>17.571428571428573</c:v>
                      </c:pt>
                      <c:pt idx="374">
                        <c:v>18.142857142857142</c:v>
                      </c:pt>
                      <c:pt idx="375">
                        <c:v>18.285714285714285</c:v>
                      </c:pt>
                      <c:pt idx="376">
                        <c:v>17.142857142857142</c:v>
                      </c:pt>
                      <c:pt idx="377">
                        <c:v>18.285714285714285</c:v>
                      </c:pt>
                      <c:pt idx="378">
                        <c:v>17.428571428571427</c:v>
                      </c:pt>
                      <c:pt idx="379">
                        <c:v>19.571428571428573</c:v>
                      </c:pt>
                      <c:pt idx="380">
                        <c:v>18.714285714285715</c:v>
                      </c:pt>
                      <c:pt idx="381">
                        <c:v>17.428571428571427</c:v>
                      </c:pt>
                      <c:pt idx="382">
                        <c:v>18.142857142857142</c:v>
                      </c:pt>
                      <c:pt idx="383">
                        <c:v>18.428571428571427</c:v>
                      </c:pt>
                      <c:pt idx="384">
                        <c:v>17.142857142857142</c:v>
                      </c:pt>
                      <c:pt idx="385">
                        <c:v>17.714285714285715</c:v>
                      </c:pt>
                      <c:pt idx="386">
                        <c:v>16.428571428571427</c:v>
                      </c:pt>
                      <c:pt idx="387">
                        <c:v>15.714285714285714</c:v>
                      </c:pt>
                      <c:pt idx="388">
                        <c:v>15.714285714285714</c:v>
                      </c:pt>
                      <c:pt idx="389">
                        <c:v>13.714285714285714</c:v>
                      </c:pt>
                      <c:pt idx="390">
                        <c:v>14.285714285714286</c:v>
                      </c:pt>
                      <c:pt idx="391">
                        <c:v>14.857142857142858</c:v>
                      </c:pt>
                      <c:pt idx="392">
                        <c:v>15.714285714285714</c:v>
                      </c:pt>
                      <c:pt idx="393">
                        <c:v>16.142857142857142</c:v>
                      </c:pt>
                      <c:pt idx="394">
                        <c:v>17.285714285714285</c:v>
                      </c:pt>
                      <c:pt idx="395">
                        <c:v>16.857142857142858</c:v>
                      </c:pt>
                      <c:pt idx="396">
                        <c:v>16.857142857142858</c:v>
                      </c:pt>
                      <c:pt idx="397">
                        <c:v>17.285714285714285</c:v>
                      </c:pt>
                      <c:pt idx="398">
                        <c:v>17.571428571428573</c:v>
                      </c:pt>
                      <c:pt idx="399">
                        <c:v>17.142857142857142</c:v>
                      </c:pt>
                      <c:pt idx="400">
                        <c:v>16.142857142857142</c:v>
                      </c:pt>
                      <c:pt idx="401">
                        <c:v>16.571428571428573</c:v>
                      </c:pt>
                      <c:pt idx="402">
                        <c:v>16.714285714285715</c:v>
                      </c:pt>
                      <c:pt idx="403">
                        <c:v>17.857142857142858</c:v>
                      </c:pt>
                      <c:pt idx="404">
                        <c:v>17.142857142857142</c:v>
                      </c:pt>
                      <c:pt idx="405">
                        <c:v>16.571428571428573</c:v>
                      </c:pt>
                      <c:pt idx="406">
                        <c:v>15.857142857142858</c:v>
                      </c:pt>
                      <c:pt idx="407">
                        <c:v>15.571428571428571</c:v>
                      </c:pt>
                      <c:pt idx="408">
                        <c:v>14.142857142857142</c:v>
                      </c:pt>
                      <c:pt idx="409">
                        <c:v>13.857142857142858</c:v>
                      </c:pt>
                      <c:pt idx="410">
                        <c:v>13.285714285714286</c:v>
                      </c:pt>
                      <c:pt idx="411">
                        <c:v>13</c:v>
                      </c:pt>
                      <c:pt idx="412">
                        <c:v>13.285714285714286</c:v>
                      </c:pt>
                      <c:pt idx="413">
                        <c:v>14</c:v>
                      </c:pt>
                      <c:pt idx="414">
                        <c:v>13.857142857142858</c:v>
                      </c:pt>
                      <c:pt idx="415">
                        <c:v>14.571428571428571</c:v>
                      </c:pt>
                      <c:pt idx="416">
                        <c:v>15.428571428571429</c:v>
                      </c:pt>
                      <c:pt idx="417">
                        <c:v>15.285714285714286</c:v>
                      </c:pt>
                      <c:pt idx="418">
                        <c:v>14.571428571428571</c:v>
                      </c:pt>
                      <c:pt idx="419">
                        <c:v>14.571428571428571</c:v>
                      </c:pt>
                      <c:pt idx="420">
                        <c:v>14.714285714285714</c:v>
                      </c:pt>
                      <c:pt idx="421">
                        <c:v>15.428571428571429</c:v>
                      </c:pt>
                      <c:pt idx="422">
                        <c:v>15.142857142857142</c:v>
                      </c:pt>
                      <c:pt idx="423">
                        <c:v>14.571428571428571</c:v>
                      </c:pt>
                      <c:pt idx="424">
                        <c:v>14.714285714285714</c:v>
                      </c:pt>
                      <c:pt idx="425">
                        <c:v>14.714285714285714</c:v>
                      </c:pt>
                      <c:pt idx="426">
                        <c:v>13.571428571428571</c:v>
                      </c:pt>
                      <c:pt idx="427">
                        <c:v>13.142857142857142</c:v>
                      </c:pt>
                      <c:pt idx="428">
                        <c:v>13</c:v>
                      </c:pt>
                      <c:pt idx="429">
                        <c:v>12.571428571428571</c:v>
                      </c:pt>
                      <c:pt idx="430">
                        <c:v>13.142857142857142</c:v>
                      </c:pt>
                      <c:pt idx="431">
                        <c:v>13.571428571428571</c:v>
                      </c:pt>
                      <c:pt idx="432">
                        <c:v>13.857142857142858</c:v>
                      </c:pt>
                      <c:pt idx="433">
                        <c:v>14.714285714285714</c:v>
                      </c:pt>
                      <c:pt idx="434">
                        <c:v>15.428571428571429</c:v>
                      </c:pt>
                      <c:pt idx="435">
                        <c:v>16.428571428571427</c:v>
                      </c:pt>
                      <c:pt idx="436">
                        <c:v>16.428571428571427</c:v>
                      </c:pt>
                      <c:pt idx="437">
                        <c:v>17.428571428571427</c:v>
                      </c:pt>
                      <c:pt idx="438">
                        <c:v>16.285714285714285</c:v>
                      </c:pt>
                      <c:pt idx="439">
                        <c:v>16.857142857142858</c:v>
                      </c:pt>
                      <c:pt idx="440">
                        <c:v>17.857142857142858</c:v>
                      </c:pt>
                      <c:pt idx="441">
                        <c:v>17.285714285714285</c:v>
                      </c:pt>
                      <c:pt idx="442">
                        <c:v>16</c:v>
                      </c:pt>
                      <c:pt idx="443">
                        <c:v>16</c:v>
                      </c:pt>
                      <c:pt idx="444">
                        <c:v>13.714285714285714</c:v>
                      </c:pt>
                      <c:pt idx="445">
                        <c:v>15.285714285714286</c:v>
                      </c:pt>
                      <c:pt idx="446">
                        <c:v>14.285714285714286</c:v>
                      </c:pt>
                      <c:pt idx="447">
                        <c:v>13.714285714285714</c:v>
                      </c:pt>
                      <c:pt idx="448">
                        <c:v>13.285714285714286</c:v>
                      </c:pt>
                      <c:pt idx="449">
                        <c:v>13.714285714285714</c:v>
                      </c:pt>
                      <c:pt idx="450">
                        <c:v>14.857142857142858</c:v>
                      </c:pt>
                      <c:pt idx="451">
                        <c:v>15.571428571428571</c:v>
                      </c:pt>
                      <c:pt idx="452">
                        <c:v>14.714285714285714</c:v>
                      </c:pt>
                      <c:pt idx="453">
                        <c:v>14.285714285714286</c:v>
                      </c:pt>
                      <c:pt idx="454">
                        <c:v>14.142857142857142</c:v>
                      </c:pt>
                      <c:pt idx="455">
                        <c:v>14.857142857142858</c:v>
                      </c:pt>
                      <c:pt idx="456">
                        <c:v>14.714285714285714</c:v>
                      </c:pt>
                      <c:pt idx="457">
                        <c:v>14</c:v>
                      </c:pt>
                      <c:pt idx="458">
                        <c:v>14.857142857142858</c:v>
                      </c:pt>
                      <c:pt idx="459">
                        <c:v>14.571428571428571</c:v>
                      </c:pt>
                      <c:pt idx="460">
                        <c:v>15.714285714285714</c:v>
                      </c:pt>
                      <c:pt idx="461">
                        <c:v>15.285714285714286</c:v>
                      </c:pt>
                      <c:pt idx="462">
                        <c:v>14.714285714285714</c:v>
                      </c:pt>
                      <c:pt idx="463">
                        <c:v>14.285714285714286</c:v>
                      </c:pt>
                      <c:pt idx="464">
                        <c:v>14.571428571428571</c:v>
                      </c:pt>
                      <c:pt idx="465">
                        <c:v>13.571428571428571</c:v>
                      </c:pt>
                      <c:pt idx="466">
                        <c:v>13.857142857142858</c:v>
                      </c:pt>
                      <c:pt idx="467">
                        <c:v>13.285714285714286</c:v>
                      </c:pt>
                      <c:pt idx="468">
                        <c:v>13</c:v>
                      </c:pt>
                      <c:pt idx="469">
                        <c:v>13.428571428571429</c:v>
                      </c:pt>
                      <c:pt idx="470">
                        <c:v>13</c:v>
                      </c:pt>
                      <c:pt idx="471">
                        <c:v>11.571428571428571</c:v>
                      </c:pt>
                      <c:pt idx="472">
                        <c:v>12.285714285714286</c:v>
                      </c:pt>
                      <c:pt idx="473">
                        <c:v>12</c:v>
                      </c:pt>
                      <c:pt idx="474">
                        <c:v>13.142857142857142</c:v>
                      </c:pt>
                      <c:pt idx="475">
                        <c:v>13.857142857142858</c:v>
                      </c:pt>
                      <c:pt idx="476">
                        <c:v>13.571428571428571</c:v>
                      </c:pt>
                      <c:pt idx="477">
                        <c:v>14.142857142857142</c:v>
                      </c:pt>
                      <c:pt idx="478">
                        <c:v>14.857142857142858</c:v>
                      </c:pt>
                      <c:pt idx="479">
                        <c:v>14.571428571428571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07B-4C07-BBC9-DC6E98ADFB6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Konya!$K$2:$K$481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19.428571428571427</c:v>
                      </c:pt>
                      <c:pt idx="7">
                        <c:v>19.142857142857142</c:v>
                      </c:pt>
                      <c:pt idx="8">
                        <c:v>19</c:v>
                      </c:pt>
                      <c:pt idx="9">
                        <c:v>19.142857142857142</c:v>
                      </c:pt>
                      <c:pt idx="10">
                        <c:v>17.857142857142858</c:v>
                      </c:pt>
                      <c:pt idx="11">
                        <c:v>17.428571428571427</c:v>
                      </c:pt>
                      <c:pt idx="12">
                        <c:v>18.142857142857142</c:v>
                      </c:pt>
                      <c:pt idx="13">
                        <c:v>15.857142857142858</c:v>
                      </c:pt>
                      <c:pt idx="14">
                        <c:v>14.857142857142858</c:v>
                      </c:pt>
                      <c:pt idx="15">
                        <c:v>14.285714285714286</c:v>
                      </c:pt>
                      <c:pt idx="16">
                        <c:v>13.428571428571429</c:v>
                      </c:pt>
                      <c:pt idx="17">
                        <c:v>15.857142857142858</c:v>
                      </c:pt>
                      <c:pt idx="18">
                        <c:v>14.857142857142858</c:v>
                      </c:pt>
                      <c:pt idx="19">
                        <c:v>14</c:v>
                      </c:pt>
                      <c:pt idx="20">
                        <c:v>15</c:v>
                      </c:pt>
                      <c:pt idx="21">
                        <c:v>15.285714285714286</c:v>
                      </c:pt>
                      <c:pt idx="22">
                        <c:v>16.285714285714285</c:v>
                      </c:pt>
                      <c:pt idx="23">
                        <c:v>16.857142857142858</c:v>
                      </c:pt>
                      <c:pt idx="24">
                        <c:v>17</c:v>
                      </c:pt>
                      <c:pt idx="25">
                        <c:v>17.571428571428573</c:v>
                      </c:pt>
                      <c:pt idx="26">
                        <c:v>18.857142857142858</c:v>
                      </c:pt>
                      <c:pt idx="27">
                        <c:v>18.714285714285715</c:v>
                      </c:pt>
                      <c:pt idx="28">
                        <c:v>18.571428571428573</c:v>
                      </c:pt>
                      <c:pt idx="29">
                        <c:v>19.285714285714285</c:v>
                      </c:pt>
                      <c:pt idx="30">
                        <c:v>19.714285714285715</c:v>
                      </c:pt>
                      <c:pt idx="31">
                        <c:v>18.714285714285715</c:v>
                      </c:pt>
                      <c:pt idx="32">
                        <c:v>19.285714285714285</c:v>
                      </c:pt>
                      <c:pt idx="33">
                        <c:v>18.285714285714285</c:v>
                      </c:pt>
                      <c:pt idx="34">
                        <c:v>18</c:v>
                      </c:pt>
                      <c:pt idx="35">
                        <c:v>19.714285714285715</c:v>
                      </c:pt>
                      <c:pt idx="36">
                        <c:v>17.142857142857142</c:v>
                      </c:pt>
                      <c:pt idx="37">
                        <c:v>17.571428571428573</c:v>
                      </c:pt>
                      <c:pt idx="38">
                        <c:v>17.714285714285715</c:v>
                      </c:pt>
                      <c:pt idx="39">
                        <c:v>16.142857142857142</c:v>
                      </c:pt>
                      <c:pt idx="40">
                        <c:v>16.714285714285715</c:v>
                      </c:pt>
                      <c:pt idx="41">
                        <c:v>18.857142857142858</c:v>
                      </c:pt>
                      <c:pt idx="42">
                        <c:v>19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21.857142857142858</c:v>
                      </c:pt>
                      <c:pt idx="46">
                        <c:v>22.857142857142858</c:v>
                      </c:pt>
                      <c:pt idx="47">
                        <c:v>21</c:v>
                      </c:pt>
                      <c:pt idx="48">
                        <c:v>19.142857142857142</c:v>
                      </c:pt>
                      <c:pt idx="49">
                        <c:v>17.857142857142858</c:v>
                      </c:pt>
                      <c:pt idx="50">
                        <c:v>17.428571428571427</c:v>
                      </c:pt>
                      <c:pt idx="51">
                        <c:v>15.857142857142858</c:v>
                      </c:pt>
                      <c:pt idx="52">
                        <c:v>15.142857142857142</c:v>
                      </c:pt>
                      <c:pt idx="53">
                        <c:v>15.428571428571429</c:v>
                      </c:pt>
                      <c:pt idx="54">
                        <c:v>17.142857142857142</c:v>
                      </c:pt>
                      <c:pt idx="55">
                        <c:v>17</c:v>
                      </c:pt>
                      <c:pt idx="56">
                        <c:v>16.428571428571427</c:v>
                      </c:pt>
                      <c:pt idx="57">
                        <c:v>16.857142857142858</c:v>
                      </c:pt>
                      <c:pt idx="58">
                        <c:v>18.285714285714285</c:v>
                      </c:pt>
                      <c:pt idx="59">
                        <c:v>19.142857142857142</c:v>
                      </c:pt>
                      <c:pt idx="60">
                        <c:v>19.285714285714285</c:v>
                      </c:pt>
                      <c:pt idx="61">
                        <c:v>19</c:v>
                      </c:pt>
                      <c:pt idx="62">
                        <c:v>19.142857142857142</c:v>
                      </c:pt>
                      <c:pt idx="63">
                        <c:v>19.857142857142858</c:v>
                      </c:pt>
                      <c:pt idx="64">
                        <c:v>19</c:v>
                      </c:pt>
                      <c:pt idx="65">
                        <c:v>18.857142857142858</c:v>
                      </c:pt>
                      <c:pt idx="66">
                        <c:v>18</c:v>
                      </c:pt>
                      <c:pt idx="67">
                        <c:v>17.571428571428573</c:v>
                      </c:pt>
                      <c:pt idx="68">
                        <c:v>17.142857142857142</c:v>
                      </c:pt>
                      <c:pt idx="69">
                        <c:v>17.142857142857142</c:v>
                      </c:pt>
                      <c:pt idx="70">
                        <c:v>16.857142857142858</c:v>
                      </c:pt>
                      <c:pt idx="71">
                        <c:v>17.285714285714285</c:v>
                      </c:pt>
                      <c:pt idx="72">
                        <c:v>16.857142857142858</c:v>
                      </c:pt>
                      <c:pt idx="73">
                        <c:v>15.285714285714286</c:v>
                      </c:pt>
                      <c:pt idx="74">
                        <c:v>14.714285714285714</c:v>
                      </c:pt>
                      <c:pt idx="75">
                        <c:v>15.857142857142858</c:v>
                      </c:pt>
                      <c:pt idx="76">
                        <c:v>14.857142857142858</c:v>
                      </c:pt>
                      <c:pt idx="77">
                        <c:v>15.571428571428571</c:v>
                      </c:pt>
                      <c:pt idx="78">
                        <c:v>14.714285714285714</c:v>
                      </c:pt>
                      <c:pt idx="79">
                        <c:v>14.428571428571429</c:v>
                      </c:pt>
                      <c:pt idx="80">
                        <c:v>15.142857142857142</c:v>
                      </c:pt>
                      <c:pt idx="81">
                        <c:v>15.428571428571429</c:v>
                      </c:pt>
                      <c:pt idx="82">
                        <c:v>14.142857142857142</c:v>
                      </c:pt>
                      <c:pt idx="83">
                        <c:v>15</c:v>
                      </c:pt>
                      <c:pt idx="84">
                        <c:v>14.285714285714286</c:v>
                      </c:pt>
                      <c:pt idx="85">
                        <c:v>14.714285714285714</c:v>
                      </c:pt>
                      <c:pt idx="86">
                        <c:v>14.285714285714286</c:v>
                      </c:pt>
                      <c:pt idx="87">
                        <c:v>14.142857142857142</c:v>
                      </c:pt>
                      <c:pt idx="88">
                        <c:v>14.428571428571429</c:v>
                      </c:pt>
                      <c:pt idx="89">
                        <c:v>14.571428571428571</c:v>
                      </c:pt>
                      <c:pt idx="90">
                        <c:v>14.285714285714286</c:v>
                      </c:pt>
                      <c:pt idx="91">
                        <c:v>14.857142857142858</c:v>
                      </c:pt>
                      <c:pt idx="92">
                        <c:v>15.714285714285714</c:v>
                      </c:pt>
                      <c:pt idx="93">
                        <c:v>16.428571428571427</c:v>
                      </c:pt>
                      <c:pt idx="94">
                        <c:v>16.714285714285715</c:v>
                      </c:pt>
                      <c:pt idx="95">
                        <c:v>17.142857142857142</c:v>
                      </c:pt>
                      <c:pt idx="96">
                        <c:v>16.571428571428573</c:v>
                      </c:pt>
                      <c:pt idx="97">
                        <c:v>16.714285714285715</c:v>
                      </c:pt>
                      <c:pt idx="98">
                        <c:v>16.142857142857142</c:v>
                      </c:pt>
                      <c:pt idx="99">
                        <c:v>15.714285714285714</c:v>
                      </c:pt>
                      <c:pt idx="100">
                        <c:v>16.142857142857142</c:v>
                      </c:pt>
                      <c:pt idx="101">
                        <c:v>15.142857142857142</c:v>
                      </c:pt>
                      <c:pt idx="102">
                        <c:v>13.857142857142858</c:v>
                      </c:pt>
                      <c:pt idx="103">
                        <c:v>14.142857142857142</c:v>
                      </c:pt>
                      <c:pt idx="104">
                        <c:v>13.142857142857142</c:v>
                      </c:pt>
                      <c:pt idx="105">
                        <c:v>12.428571428571429</c:v>
                      </c:pt>
                      <c:pt idx="106">
                        <c:v>12.571428571428571</c:v>
                      </c:pt>
                      <c:pt idx="107">
                        <c:v>11.571428571428571</c:v>
                      </c:pt>
                      <c:pt idx="108">
                        <c:v>12.714285714285714</c:v>
                      </c:pt>
                      <c:pt idx="109">
                        <c:v>12.571428571428571</c:v>
                      </c:pt>
                      <c:pt idx="110">
                        <c:v>11.142857142857142</c:v>
                      </c:pt>
                      <c:pt idx="111">
                        <c:v>11.857142857142858</c:v>
                      </c:pt>
                      <c:pt idx="112">
                        <c:v>13.285714285714286</c:v>
                      </c:pt>
                      <c:pt idx="113">
                        <c:v>12.571428571428571</c:v>
                      </c:pt>
                      <c:pt idx="114">
                        <c:v>12.142857142857142</c:v>
                      </c:pt>
                      <c:pt idx="115">
                        <c:v>11.142857142857142</c:v>
                      </c:pt>
                      <c:pt idx="116">
                        <c:v>10.571428571428571</c:v>
                      </c:pt>
                      <c:pt idx="117">
                        <c:v>12.714285714285714</c:v>
                      </c:pt>
                      <c:pt idx="118">
                        <c:v>13.142857142857142</c:v>
                      </c:pt>
                      <c:pt idx="119">
                        <c:v>13</c:v>
                      </c:pt>
                      <c:pt idx="120">
                        <c:v>13.857142857142858</c:v>
                      </c:pt>
                      <c:pt idx="121">
                        <c:v>13.571428571428571</c:v>
                      </c:pt>
                      <c:pt idx="122">
                        <c:v>14.142857142857142</c:v>
                      </c:pt>
                      <c:pt idx="123">
                        <c:v>14.428571428571429</c:v>
                      </c:pt>
                      <c:pt idx="124">
                        <c:v>13.857142857142858</c:v>
                      </c:pt>
                      <c:pt idx="125">
                        <c:v>14.714285714285714</c:v>
                      </c:pt>
                      <c:pt idx="126">
                        <c:v>14.285714285714286</c:v>
                      </c:pt>
                      <c:pt idx="127">
                        <c:v>14.142857142857142</c:v>
                      </c:pt>
                      <c:pt idx="128">
                        <c:v>15</c:v>
                      </c:pt>
                      <c:pt idx="129">
                        <c:v>15.428571428571429</c:v>
                      </c:pt>
                      <c:pt idx="130">
                        <c:v>16.428571428571427</c:v>
                      </c:pt>
                      <c:pt idx="131">
                        <c:v>16.285714285714285</c:v>
                      </c:pt>
                      <c:pt idx="132">
                        <c:v>15.285714285714286</c:v>
                      </c:pt>
                      <c:pt idx="133">
                        <c:v>16.142857142857142</c:v>
                      </c:pt>
                      <c:pt idx="134">
                        <c:v>15.571428571428571</c:v>
                      </c:pt>
                      <c:pt idx="135">
                        <c:v>14.571428571428571</c:v>
                      </c:pt>
                      <c:pt idx="136">
                        <c:v>14.714285714285714</c:v>
                      </c:pt>
                      <c:pt idx="137">
                        <c:v>13.857142857142858</c:v>
                      </c:pt>
                      <c:pt idx="138">
                        <c:v>13.571428571428571</c:v>
                      </c:pt>
                      <c:pt idx="139">
                        <c:v>13</c:v>
                      </c:pt>
                      <c:pt idx="140">
                        <c:v>13.142857142857142</c:v>
                      </c:pt>
                      <c:pt idx="141">
                        <c:v>14.142857142857142</c:v>
                      </c:pt>
                      <c:pt idx="142">
                        <c:v>15.285714285714286</c:v>
                      </c:pt>
                      <c:pt idx="143">
                        <c:v>14.428571428571429</c:v>
                      </c:pt>
                      <c:pt idx="144">
                        <c:v>15.428571428571429</c:v>
                      </c:pt>
                      <c:pt idx="145">
                        <c:v>16.428571428571427</c:v>
                      </c:pt>
                      <c:pt idx="146">
                        <c:v>16.857142857142858</c:v>
                      </c:pt>
                      <c:pt idx="147">
                        <c:v>15.857142857142858</c:v>
                      </c:pt>
                      <c:pt idx="148">
                        <c:v>14.714285714285714</c:v>
                      </c:pt>
                      <c:pt idx="149">
                        <c:v>14.714285714285714</c:v>
                      </c:pt>
                      <c:pt idx="150">
                        <c:v>15.714285714285714</c:v>
                      </c:pt>
                      <c:pt idx="151">
                        <c:v>15</c:v>
                      </c:pt>
                      <c:pt idx="152">
                        <c:v>14.142857142857142</c:v>
                      </c:pt>
                      <c:pt idx="153">
                        <c:v>14.571428571428571</c:v>
                      </c:pt>
                      <c:pt idx="154">
                        <c:v>13.428571428571429</c:v>
                      </c:pt>
                      <c:pt idx="155">
                        <c:v>13.142857142857142</c:v>
                      </c:pt>
                      <c:pt idx="156">
                        <c:v>12.714285714285714</c:v>
                      </c:pt>
                      <c:pt idx="157">
                        <c:v>11.428571428571429</c:v>
                      </c:pt>
                      <c:pt idx="158">
                        <c:v>11.285714285714286</c:v>
                      </c:pt>
                      <c:pt idx="159">
                        <c:v>11.428571428571429</c:v>
                      </c:pt>
                      <c:pt idx="160">
                        <c:v>12.285714285714286</c:v>
                      </c:pt>
                      <c:pt idx="161">
                        <c:v>12.857142857142858</c:v>
                      </c:pt>
                      <c:pt idx="162">
                        <c:v>13.285714285714286</c:v>
                      </c:pt>
                      <c:pt idx="163">
                        <c:v>13.857142857142858</c:v>
                      </c:pt>
                      <c:pt idx="164">
                        <c:v>13.714285714285714</c:v>
                      </c:pt>
                      <c:pt idx="165">
                        <c:v>14.428571428571429</c:v>
                      </c:pt>
                      <c:pt idx="166">
                        <c:v>14.714285714285714</c:v>
                      </c:pt>
                      <c:pt idx="167">
                        <c:v>12.714285714285714</c:v>
                      </c:pt>
                      <c:pt idx="168">
                        <c:v>13.428571428571429</c:v>
                      </c:pt>
                      <c:pt idx="169">
                        <c:v>12.857142857142858</c:v>
                      </c:pt>
                      <c:pt idx="170">
                        <c:v>12.142857142857142</c:v>
                      </c:pt>
                      <c:pt idx="171">
                        <c:v>12.571428571428571</c:v>
                      </c:pt>
                      <c:pt idx="172">
                        <c:v>12</c:v>
                      </c:pt>
                      <c:pt idx="173">
                        <c:v>11.714285714285714</c:v>
                      </c:pt>
                      <c:pt idx="174">
                        <c:v>11.285714285714286</c:v>
                      </c:pt>
                      <c:pt idx="175">
                        <c:v>11</c:v>
                      </c:pt>
                      <c:pt idx="176">
                        <c:v>10.571428571428571</c:v>
                      </c:pt>
                      <c:pt idx="177">
                        <c:v>11</c:v>
                      </c:pt>
                      <c:pt idx="178">
                        <c:v>11.714285714285714</c:v>
                      </c:pt>
                      <c:pt idx="179">
                        <c:v>12.142857142857142</c:v>
                      </c:pt>
                      <c:pt idx="180">
                        <c:v>12.857142857142858</c:v>
                      </c:pt>
                      <c:pt idx="181">
                        <c:v>14.571428571428571</c:v>
                      </c:pt>
                      <c:pt idx="182">
                        <c:v>14.571428571428571</c:v>
                      </c:pt>
                      <c:pt idx="183">
                        <c:v>15.714285714285714</c:v>
                      </c:pt>
                      <c:pt idx="184">
                        <c:v>16.428571428571427</c:v>
                      </c:pt>
                      <c:pt idx="185">
                        <c:v>16.571428571428573</c:v>
                      </c:pt>
                      <c:pt idx="186">
                        <c:v>17.142857142857142</c:v>
                      </c:pt>
                      <c:pt idx="187">
                        <c:v>16.285714285714285</c:v>
                      </c:pt>
                      <c:pt idx="188">
                        <c:v>16.285714285714285</c:v>
                      </c:pt>
                      <c:pt idx="189">
                        <c:v>16.142857142857142</c:v>
                      </c:pt>
                      <c:pt idx="190">
                        <c:v>16.142857142857142</c:v>
                      </c:pt>
                      <c:pt idx="191">
                        <c:v>16.571428571428573</c:v>
                      </c:pt>
                      <c:pt idx="192">
                        <c:v>17.428571428571427</c:v>
                      </c:pt>
                      <c:pt idx="193">
                        <c:v>16.285714285714285</c:v>
                      </c:pt>
                      <c:pt idx="194">
                        <c:v>16.142857142857142</c:v>
                      </c:pt>
                      <c:pt idx="195">
                        <c:v>15.571428571428571</c:v>
                      </c:pt>
                      <c:pt idx="196">
                        <c:v>15.428571428571429</c:v>
                      </c:pt>
                      <c:pt idx="197">
                        <c:v>14.571428571428571</c:v>
                      </c:pt>
                      <c:pt idx="198">
                        <c:v>14.142857142857142</c:v>
                      </c:pt>
                      <c:pt idx="199">
                        <c:v>13.714285714285714</c:v>
                      </c:pt>
                      <c:pt idx="200">
                        <c:v>14.428571428571429</c:v>
                      </c:pt>
                      <c:pt idx="201">
                        <c:v>15.285714285714286</c:v>
                      </c:pt>
                      <c:pt idx="202">
                        <c:v>16.714285714285715</c:v>
                      </c:pt>
                      <c:pt idx="203">
                        <c:v>17</c:v>
                      </c:pt>
                      <c:pt idx="204">
                        <c:v>18</c:v>
                      </c:pt>
                      <c:pt idx="205">
                        <c:v>17.714285714285715</c:v>
                      </c:pt>
                      <c:pt idx="206">
                        <c:v>18.142857142857142</c:v>
                      </c:pt>
                      <c:pt idx="207">
                        <c:v>17.142857142857142</c:v>
                      </c:pt>
                      <c:pt idx="208">
                        <c:v>16.714285714285715</c:v>
                      </c:pt>
                      <c:pt idx="209">
                        <c:v>16</c:v>
                      </c:pt>
                      <c:pt idx="210">
                        <c:v>16.428571428571427</c:v>
                      </c:pt>
                      <c:pt idx="211">
                        <c:v>16.285714285714285</c:v>
                      </c:pt>
                      <c:pt idx="212">
                        <c:v>14.857142857142858</c:v>
                      </c:pt>
                      <c:pt idx="213">
                        <c:v>14.142857142857142</c:v>
                      </c:pt>
                      <c:pt idx="214">
                        <c:v>14.142857142857142</c:v>
                      </c:pt>
                      <c:pt idx="215">
                        <c:v>14.142857142857142</c:v>
                      </c:pt>
                      <c:pt idx="216">
                        <c:v>12.142857142857142</c:v>
                      </c:pt>
                      <c:pt idx="217">
                        <c:v>11.714285714285714</c:v>
                      </c:pt>
                      <c:pt idx="218">
                        <c:v>11</c:v>
                      </c:pt>
                      <c:pt idx="219">
                        <c:v>12</c:v>
                      </c:pt>
                      <c:pt idx="220">
                        <c:v>10.857142857142858</c:v>
                      </c:pt>
                      <c:pt idx="221">
                        <c:v>10.857142857142858</c:v>
                      </c:pt>
                      <c:pt idx="222">
                        <c:v>10.142857142857142</c:v>
                      </c:pt>
                      <c:pt idx="223">
                        <c:v>11.285714285714286</c:v>
                      </c:pt>
                      <c:pt idx="224">
                        <c:v>11.285714285714286</c:v>
                      </c:pt>
                      <c:pt idx="225">
                        <c:v>11.714285714285714</c:v>
                      </c:pt>
                      <c:pt idx="226">
                        <c:v>12.285714285714286</c:v>
                      </c:pt>
                      <c:pt idx="227">
                        <c:v>12.714285714285714</c:v>
                      </c:pt>
                      <c:pt idx="228">
                        <c:v>12.428571428571429</c:v>
                      </c:pt>
                      <c:pt idx="229">
                        <c:v>12.857142857142858</c:v>
                      </c:pt>
                      <c:pt idx="230">
                        <c:v>12.428571428571429</c:v>
                      </c:pt>
                      <c:pt idx="231">
                        <c:v>12.714285714285714</c:v>
                      </c:pt>
                      <c:pt idx="232">
                        <c:v>12.285714285714286</c:v>
                      </c:pt>
                      <c:pt idx="233">
                        <c:v>12</c:v>
                      </c:pt>
                      <c:pt idx="234">
                        <c:v>12.142857142857142</c:v>
                      </c:pt>
                      <c:pt idx="235">
                        <c:v>13</c:v>
                      </c:pt>
                      <c:pt idx="236">
                        <c:v>12.857142857142858</c:v>
                      </c:pt>
                      <c:pt idx="237">
                        <c:v>13.428571428571429</c:v>
                      </c:pt>
                      <c:pt idx="238">
                        <c:v>13</c:v>
                      </c:pt>
                      <c:pt idx="239">
                        <c:v>12.428571428571429</c:v>
                      </c:pt>
                      <c:pt idx="240">
                        <c:v>12.571428571428571</c:v>
                      </c:pt>
                      <c:pt idx="241">
                        <c:v>11.428571428571429</c:v>
                      </c:pt>
                      <c:pt idx="242">
                        <c:v>11.285714285714286</c:v>
                      </c:pt>
                      <c:pt idx="243">
                        <c:v>10.714285714285714</c:v>
                      </c:pt>
                      <c:pt idx="244">
                        <c:v>9.8571428571428577</c:v>
                      </c:pt>
                      <c:pt idx="245">
                        <c:v>9.4285714285714288</c:v>
                      </c:pt>
                      <c:pt idx="246">
                        <c:v>10.428571428571429</c:v>
                      </c:pt>
                      <c:pt idx="247">
                        <c:v>10.571428571428571</c:v>
                      </c:pt>
                      <c:pt idx="248">
                        <c:v>12</c:v>
                      </c:pt>
                      <c:pt idx="249">
                        <c:v>12.142857142857142</c:v>
                      </c:pt>
                      <c:pt idx="250">
                        <c:v>12.857142857142858</c:v>
                      </c:pt>
                      <c:pt idx="251">
                        <c:v>13</c:v>
                      </c:pt>
                      <c:pt idx="252">
                        <c:v>14.142857142857142</c:v>
                      </c:pt>
                      <c:pt idx="253">
                        <c:v>14.285714285714286</c:v>
                      </c:pt>
                      <c:pt idx="254">
                        <c:v>14</c:v>
                      </c:pt>
                      <c:pt idx="255">
                        <c:v>14.285714285714286</c:v>
                      </c:pt>
                      <c:pt idx="256">
                        <c:v>15</c:v>
                      </c:pt>
                      <c:pt idx="257">
                        <c:v>16.142857142857142</c:v>
                      </c:pt>
                      <c:pt idx="258">
                        <c:v>16.714285714285715</c:v>
                      </c:pt>
                      <c:pt idx="259">
                        <c:v>16</c:v>
                      </c:pt>
                      <c:pt idx="260">
                        <c:v>14.857142857142858</c:v>
                      </c:pt>
                      <c:pt idx="261">
                        <c:v>15</c:v>
                      </c:pt>
                      <c:pt idx="262">
                        <c:v>14.714285714285714</c:v>
                      </c:pt>
                      <c:pt idx="263">
                        <c:v>15.142857142857142</c:v>
                      </c:pt>
                      <c:pt idx="264">
                        <c:v>14.428571428571429</c:v>
                      </c:pt>
                      <c:pt idx="265">
                        <c:v>14.142857142857142</c:v>
                      </c:pt>
                      <c:pt idx="266">
                        <c:v>13.857142857142858</c:v>
                      </c:pt>
                      <c:pt idx="267">
                        <c:v>14</c:v>
                      </c:pt>
                      <c:pt idx="268">
                        <c:v>13.714285714285714</c:v>
                      </c:pt>
                      <c:pt idx="269">
                        <c:v>12.857142857142858</c:v>
                      </c:pt>
                      <c:pt idx="270">
                        <c:v>11.428571428571429</c:v>
                      </c:pt>
                      <c:pt idx="271">
                        <c:v>10.571428571428571</c:v>
                      </c:pt>
                      <c:pt idx="272">
                        <c:v>11.285714285714286</c:v>
                      </c:pt>
                      <c:pt idx="273">
                        <c:v>11.428571428571429</c:v>
                      </c:pt>
                      <c:pt idx="274">
                        <c:v>12.428571428571429</c:v>
                      </c:pt>
                      <c:pt idx="275">
                        <c:v>13.142857142857142</c:v>
                      </c:pt>
                      <c:pt idx="276">
                        <c:v>13.857142857142858</c:v>
                      </c:pt>
                      <c:pt idx="277">
                        <c:v>14.714285714285714</c:v>
                      </c:pt>
                      <c:pt idx="278">
                        <c:v>16</c:v>
                      </c:pt>
                      <c:pt idx="279">
                        <c:v>15.857142857142858</c:v>
                      </c:pt>
                      <c:pt idx="280">
                        <c:v>16.714285714285715</c:v>
                      </c:pt>
                      <c:pt idx="281">
                        <c:v>16.857142857142858</c:v>
                      </c:pt>
                      <c:pt idx="282">
                        <c:v>16.571428571428573</c:v>
                      </c:pt>
                      <c:pt idx="283">
                        <c:v>16.571428571428573</c:v>
                      </c:pt>
                      <c:pt idx="284">
                        <c:v>16.285714285714285</c:v>
                      </c:pt>
                      <c:pt idx="285">
                        <c:v>15.714285714285714</c:v>
                      </c:pt>
                      <c:pt idx="286">
                        <c:v>13.428571428571429</c:v>
                      </c:pt>
                      <c:pt idx="287">
                        <c:v>13.285714285714286</c:v>
                      </c:pt>
                      <c:pt idx="288">
                        <c:v>12.428571428571429</c:v>
                      </c:pt>
                      <c:pt idx="289">
                        <c:v>11.857142857142858</c:v>
                      </c:pt>
                      <c:pt idx="290">
                        <c:v>11.857142857142858</c:v>
                      </c:pt>
                      <c:pt idx="291">
                        <c:v>11.857142857142858</c:v>
                      </c:pt>
                      <c:pt idx="292">
                        <c:v>11.142857142857142</c:v>
                      </c:pt>
                      <c:pt idx="293">
                        <c:v>13.142857142857142</c:v>
                      </c:pt>
                      <c:pt idx="294">
                        <c:v>12.857142857142858</c:v>
                      </c:pt>
                      <c:pt idx="295">
                        <c:v>13.714285714285714</c:v>
                      </c:pt>
                      <c:pt idx="296">
                        <c:v>13.285714285714286</c:v>
                      </c:pt>
                      <c:pt idx="297">
                        <c:v>12.714285714285714</c:v>
                      </c:pt>
                      <c:pt idx="298">
                        <c:v>11.857142857142858</c:v>
                      </c:pt>
                      <c:pt idx="299">
                        <c:v>12.428571428571429</c:v>
                      </c:pt>
                      <c:pt idx="300">
                        <c:v>12.285714285714286</c:v>
                      </c:pt>
                      <c:pt idx="301">
                        <c:v>11.714285714285714</c:v>
                      </c:pt>
                      <c:pt idx="302">
                        <c:v>11.571428571428571</c:v>
                      </c:pt>
                      <c:pt idx="303">
                        <c:v>11.857142857142858</c:v>
                      </c:pt>
                      <c:pt idx="304">
                        <c:v>11.714285714285714</c:v>
                      </c:pt>
                      <c:pt idx="305">
                        <c:v>11.857142857142858</c:v>
                      </c:pt>
                      <c:pt idx="306">
                        <c:v>12</c:v>
                      </c:pt>
                      <c:pt idx="307">
                        <c:v>12.714285714285714</c:v>
                      </c:pt>
                      <c:pt idx="308">
                        <c:v>13</c:v>
                      </c:pt>
                      <c:pt idx="309">
                        <c:v>13</c:v>
                      </c:pt>
                      <c:pt idx="310">
                        <c:v>14.142857142857142</c:v>
                      </c:pt>
                      <c:pt idx="311">
                        <c:v>15</c:v>
                      </c:pt>
                      <c:pt idx="312">
                        <c:v>16.142857142857142</c:v>
                      </c:pt>
                      <c:pt idx="313">
                        <c:v>16.428571428571427</c:v>
                      </c:pt>
                      <c:pt idx="314">
                        <c:v>15.571428571428571</c:v>
                      </c:pt>
                      <c:pt idx="315">
                        <c:v>15.714285714285714</c:v>
                      </c:pt>
                      <c:pt idx="316">
                        <c:v>17.857142857142858</c:v>
                      </c:pt>
                      <c:pt idx="317">
                        <c:v>16.714285714285715</c:v>
                      </c:pt>
                      <c:pt idx="318">
                        <c:v>17</c:v>
                      </c:pt>
                      <c:pt idx="319">
                        <c:v>16.285714285714285</c:v>
                      </c:pt>
                      <c:pt idx="320">
                        <c:v>15.857142857142858</c:v>
                      </c:pt>
                      <c:pt idx="321">
                        <c:v>16.428571428571427</c:v>
                      </c:pt>
                      <c:pt idx="322">
                        <c:v>16</c:v>
                      </c:pt>
                      <c:pt idx="323">
                        <c:v>14.428571428571429</c:v>
                      </c:pt>
                      <c:pt idx="324">
                        <c:v>15.285714285714286</c:v>
                      </c:pt>
                      <c:pt idx="325">
                        <c:v>14.428571428571429</c:v>
                      </c:pt>
                      <c:pt idx="326">
                        <c:v>14.571428571428571</c:v>
                      </c:pt>
                      <c:pt idx="327">
                        <c:v>15.285714285714286</c:v>
                      </c:pt>
                      <c:pt idx="328">
                        <c:v>14.571428571428571</c:v>
                      </c:pt>
                      <c:pt idx="329">
                        <c:v>14.857142857142858</c:v>
                      </c:pt>
                      <c:pt idx="330">
                        <c:v>15</c:v>
                      </c:pt>
                      <c:pt idx="331">
                        <c:v>14.857142857142858</c:v>
                      </c:pt>
                      <c:pt idx="332">
                        <c:v>16</c:v>
                      </c:pt>
                      <c:pt idx="333">
                        <c:v>16.428571428571427</c:v>
                      </c:pt>
                      <c:pt idx="334">
                        <c:v>16.714285714285715</c:v>
                      </c:pt>
                      <c:pt idx="335">
                        <c:v>16.571428571428573</c:v>
                      </c:pt>
                      <c:pt idx="336">
                        <c:v>17.857142857142858</c:v>
                      </c:pt>
                      <c:pt idx="337">
                        <c:v>17.142857142857142</c:v>
                      </c:pt>
                      <c:pt idx="338">
                        <c:v>16.571428571428573</c:v>
                      </c:pt>
                      <c:pt idx="339">
                        <c:v>15.857142857142858</c:v>
                      </c:pt>
                      <c:pt idx="340">
                        <c:v>15.857142857142858</c:v>
                      </c:pt>
                      <c:pt idx="341">
                        <c:v>14.571428571428571</c:v>
                      </c:pt>
                      <c:pt idx="342">
                        <c:v>15.428571428571429</c:v>
                      </c:pt>
                      <c:pt idx="343">
                        <c:v>14.714285714285714</c:v>
                      </c:pt>
                      <c:pt idx="344">
                        <c:v>15.571428571428571</c:v>
                      </c:pt>
                      <c:pt idx="345">
                        <c:v>16.571428571428573</c:v>
                      </c:pt>
                      <c:pt idx="346">
                        <c:v>16.285714285714285</c:v>
                      </c:pt>
                      <c:pt idx="347">
                        <c:v>16.285714285714285</c:v>
                      </c:pt>
                      <c:pt idx="348">
                        <c:v>16</c:v>
                      </c:pt>
                      <c:pt idx="349">
                        <c:v>16.142857142857142</c:v>
                      </c:pt>
                      <c:pt idx="350">
                        <c:v>16.571428571428573</c:v>
                      </c:pt>
                      <c:pt idx="351">
                        <c:v>16.142857142857142</c:v>
                      </c:pt>
                      <c:pt idx="352">
                        <c:v>15.285714285714286</c:v>
                      </c:pt>
                      <c:pt idx="353">
                        <c:v>14.857142857142858</c:v>
                      </c:pt>
                      <c:pt idx="354">
                        <c:v>14.142857142857142</c:v>
                      </c:pt>
                      <c:pt idx="355">
                        <c:v>14.857142857142858</c:v>
                      </c:pt>
                      <c:pt idx="356">
                        <c:v>15</c:v>
                      </c:pt>
                      <c:pt idx="357">
                        <c:v>14.285714285714286</c:v>
                      </c:pt>
                      <c:pt idx="358">
                        <c:v>14.142857142857142</c:v>
                      </c:pt>
                      <c:pt idx="359">
                        <c:v>13.714285714285714</c:v>
                      </c:pt>
                      <c:pt idx="360">
                        <c:v>14.714285714285714</c:v>
                      </c:pt>
                      <c:pt idx="361">
                        <c:v>14.714285714285714</c:v>
                      </c:pt>
                      <c:pt idx="362">
                        <c:v>13.714285714285714</c:v>
                      </c:pt>
                      <c:pt idx="363">
                        <c:v>13.428571428571429</c:v>
                      </c:pt>
                      <c:pt idx="364">
                        <c:v>13.285714285714286</c:v>
                      </c:pt>
                      <c:pt idx="365">
                        <c:v>11.857142857142858</c:v>
                      </c:pt>
                      <c:pt idx="366">
                        <c:v>13.285714285714286</c:v>
                      </c:pt>
                      <c:pt idx="367">
                        <c:v>12.142857142857142</c:v>
                      </c:pt>
                      <c:pt idx="368">
                        <c:v>12</c:v>
                      </c:pt>
                      <c:pt idx="369">
                        <c:v>13.571428571428571</c:v>
                      </c:pt>
                      <c:pt idx="370">
                        <c:v>15</c:v>
                      </c:pt>
                      <c:pt idx="371">
                        <c:v>14.714285714285714</c:v>
                      </c:pt>
                      <c:pt idx="372">
                        <c:v>15.428571428571429</c:v>
                      </c:pt>
                      <c:pt idx="373">
                        <c:v>14.857142857142858</c:v>
                      </c:pt>
                      <c:pt idx="374">
                        <c:v>16.428571428571427</c:v>
                      </c:pt>
                      <c:pt idx="375">
                        <c:v>17.428571428571427</c:v>
                      </c:pt>
                      <c:pt idx="376">
                        <c:v>17</c:v>
                      </c:pt>
                      <c:pt idx="377">
                        <c:v>16.142857142857142</c:v>
                      </c:pt>
                      <c:pt idx="378">
                        <c:v>17.428571428571427</c:v>
                      </c:pt>
                      <c:pt idx="379">
                        <c:v>18.428571428571427</c:v>
                      </c:pt>
                      <c:pt idx="380">
                        <c:v>18.571428571428573</c:v>
                      </c:pt>
                      <c:pt idx="381">
                        <c:v>18.142857142857142</c:v>
                      </c:pt>
                      <c:pt idx="382">
                        <c:v>18.142857142857142</c:v>
                      </c:pt>
                      <c:pt idx="383">
                        <c:v>18.714285714285715</c:v>
                      </c:pt>
                      <c:pt idx="384">
                        <c:v>17.428571428571427</c:v>
                      </c:pt>
                      <c:pt idx="385">
                        <c:v>17.142857142857142</c:v>
                      </c:pt>
                      <c:pt idx="386">
                        <c:v>16.285714285714285</c:v>
                      </c:pt>
                      <c:pt idx="387">
                        <c:v>15.857142857142858</c:v>
                      </c:pt>
                      <c:pt idx="388">
                        <c:v>15.428571428571429</c:v>
                      </c:pt>
                      <c:pt idx="389">
                        <c:v>15</c:v>
                      </c:pt>
                      <c:pt idx="390">
                        <c:v>15</c:v>
                      </c:pt>
                      <c:pt idx="391">
                        <c:v>16.428571428571427</c:v>
                      </c:pt>
                      <c:pt idx="392">
                        <c:v>16.285714285714285</c:v>
                      </c:pt>
                      <c:pt idx="393">
                        <c:v>17.285714285714285</c:v>
                      </c:pt>
                      <c:pt idx="394">
                        <c:v>17.428571428571427</c:v>
                      </c:pt>
                      <c:pt idx="395">
                        <c:v>18.142857142857142</c:v>
                      </c:pt>
                      <c:pt idx="396">
                        <c:v>20.285714285714285</c:v>
                      </c:pt>
                      <c:pt idx="397">
                        <c:v>18.857142857142858</c:v>
                      </c:pt>
                      <c:pt idx="398">
                        <c:v>18.142857142857142</c:v>
                      </c:pt>
                      <c:pt idx="399">
                        <c:v>18.285714285714285</c:v>
                      </c:pt>
                      <c:pt idx="400">
                        <c:v>17</c:v>
                      </c:pt>
                      <c:pt idx="401">
                        <c:v>17</c:v>
                      </c:pt>
                      <c:pt idx="402">
                        <c:v>16.571428571428573</c:v>
                      </c:pt>
                      <c:pt idx="403">
                        <c:v>13.285714285714286</c:v>
                      </c:pt>
                      <c:pt idx="404">
                        <c:v>15.428571428571429</c:v>
                      </c:pt>
                      <c:pt idx="405">
                        <c:v>14.285714285714286</c:v>
                      </c:pt>
                      <c:pt idx="406">
                        <c:v>13.571428571428571</c:v>
                      </c:pt>
                      <c:pt idx="407">
                        <c:v>13.857142857142858</c:v>
                      </c:pt>
                      <c:pt idx="408">
                        <c:v>13.285714285714286</c:v>
                      </c:pt>
                      <c:pt idx="409">
                        <c:v>13.857142857142858</c:v>
                      </c:pt>
                      <c:pt idx="410">
                        <c:v>14.857142857142858</c:v>
                      </c:pt>
                      <c:pt idx="411">
                        <c:v>14.285714285714286</c:v>
                      </c:pt>
                      <c:pt idx="412">
                        <c:v>15.142857142857142</c:v>
                      </c:pt>
                      <c:pt idx="413">
                        <c:v>16.142857142857142</c:v>
                      </c:pt>
                      <c:pt idx="414">
                        <c:v>16.714285714285715</c:v>
                      </c:pt>
                      <c:pt idx="415">
                        <c:v>18.142857142857142</c:v>
                      </c:pt>
                      <c:pt idx="416">
                        <c:v>17.571428571428573</c:v>
                      </c:pt>
                      <c:pt idx="417">
                        <c:v>17.142857142857142</c:v>
                      </c:pt>
                      <c:pt idx="418">
                        <c:v>15.428571428571429</c:v>
                      </c:pt>
                      <c:pt idx="419">
                        <c:v>15.142857142857142</c:v>
                      </c:pt>
                      <c:pt idx="420">
                        <c:v>14.142857142857142</c:v>
                      </c:pt>
                      <c:pt idx="421">
                        <c:v>13.571428571428571</c:v>
                      </c:pt>
                      <c:pt idx="422">
                        <c:v>12.857142857142858</c:v>
                      </c:pt>
                      <c:pt idx="423">
                        <c:v>12.428571428571429</c:v>
                      </c:pt>
                      <c:pt idx="424">
                        <c:v>12.857142857142858</c:v>
                      </c:pt>
                      <c:pt idx="425">
                        <c:v>15.142857142857142</c:v>
                      </c:pt>
                      <c:pt idx="426">
                        <c:v>16.142857142857142</c:v>
                      </c:pt>
                      <c:pt idx="427">
                        <c:v>16.285714285714285</c:v>
                      </c:pt>
                      <c:pt idx="428">
                        <c:v>15.857142857142858</c:v>
                      </c:pt>
                      <c:pt idx="429">
                        <c:v>14.428571428571429</c:v>
                      </c:pt>
                      <c:pt idx="430">
                        <c:v>14.571428571428571</c:v>
                      </c:pt>
                      <c:pt idx="431">
                        <c:v>14.857142857142858</c:v>
                      </c:pt>
                      <c:pt idx="432">
                        <c:v>13.571428571428571</c:v>
                      </c:pt>
                      <c:pt idx="433">
                        <c:v>11.714285714285714</c:v>
                      </c:pt>
                      <c:pt idx="434">
                        <c:v>12.285714285714286</c:v>
                      </c:pt>
                      <c:pt idx="435">
                        <c:v>13.428571428571429</c:v>
                      </c:pt>
                      <c:pt idx="436">
                        <c:v>15</c:v>
                      </c:pt>
                      <c:pt idx="437">
                        <c:v>14.857142857142858</c:v>
                      </c:pt>
                      <c:pt idx="438">
                        <c:v>14.428571428571429</c:v>
                      </c:pt>
                      <c:pt idx="439">
                        <c:v>15.142857142857142</c:v>
                      </c:pt>
                      <c:pt idx="440">
                        <c:v>16.142857142857142</c:v>
                      </c:pt>
                      <c:pt idx="441">
                        <c:v>14.428571428571429</c:v>
                      </c:pt>
                      <c:pt idx="442">
                        <c:v>14.857142857142858</c:v>
                      </c:pt>
                      <c:pt idx="443">
                        <c:v>14.285714285714286</c:v>
                      </c:pt>
                      <c:pt idx="444">
                        <c:v>14.285714285714286</c:v>
                      </c:pt>
                      <c:pt idx="445">
                        <c:v>15.285714285714286</c:v>
                      </c:pt>
                      <c:pt idx="446">
                        <c:v>15.285714285714286</c:v>
                      </c:pt>
                      <c:pt idx="447">
                        <c:v>16.142857142857142</c:v>
                      </c:pt>
                      <c:pt idx="448">
                        <c:v>18.285714285714285</c:v>
                      </c:pt>
                      <c:pt idx="449">
                        <c:v>17.428571428571427</c:v>
                      </c:pt>
                      <c:pt idx="450">
                        <c:v>17.714285714285715</c:v>
                      </c:pt>
                      <c:pt idx="451">
                        <c:v>18.285714285714285</c:v>
                      </c:pt>
                      <c:pt idx="452">
                        <c:v>17.714285714285715</c:v>
                      </c:pt>
                      <c:pt idx="453">
                        <c:v>17.857142857142858</c:v>
                      </c:pt>
                      <c:pt idx="454">
                        <c:v>17.571428571428573</c:v>
                      </c:pt>
                      <c:pt idx="455">
                        <c:v>16.428571428571427</c:v>
                      </c:pt>
                      <c:pt idx="456">
                        <c:v>16.428571428571427</c:v>
                      </c:pt>
                      <c:pt idx="457">
                        <c:v>15.714285714285714</c:v>
                      </c:pt>
                      <c:pt idx="458">
                        <c:v>15.571428571428571</c:v>
                      </c:pt>
                      <c:pt idx="459">
                        <c:v>15.428571428571429</c:v>
                      </c:pt>
                      <c:pt idx="460">
                        <c:v>14.285714285714286</c:v>
                      </c:pt>
                      <c:pt idx="461">
                        <c:v>14.142857142857142</c:v>
                      </c:pt>
                      <c:pt idx="462">
                        <c:v>13.285714285714286</c:v>
                      </c:pt>
                      <c:pt idx="463">
                        <c:v>14.571428571428571</c:v>
                      </c:pt>
                      <c:pt idx="464">
                        <c:v>15.142857142857142</c:v>
                      </c:pt>
                      <c:pt idx="465">
                        <c:v>15.571428571428571</c:v>
                      </c:pt>
                      <c:pt idx="466">
                        <c:v>14.857142857142858</c:v>
                      </c:pt>
                      <c:pt idx="467">
                        <c:v>14.857142857142858</c:v>
                      </c:pt>
                      <c:pt idx="468">
                        <c:v>15.857142857142858</c:v>
                      </c:pt>
                      <c:pt idx="469">
                        <c:v>17.285714285714285</c:v>
                      </c:pt>
                      <c:pt idx="470">
                        <c:v>15.571428571428571</c:v>
                      </c:pt>
                      <c:pt idx="471">
                        <c:v>15.571428571428571</c:v>
                      </c:pt>
                      <c:pt idx="472">
                        <c:v>15</c:v>
                      </c:pt>
                      <c:pt idx="473">
                        <c:v>14.714285714285714</c:v>
                      </c:pt>
                      <c:pt idx="474">
                        <c:v>15</c:v>
                      </c:pt>
                      <c:pt idx="475">
                        <c:v>14.142857142857142</c:v>
                      </c:pt>
                      <c:pt idx="476">
                        <c:v>13</c:v>
                      </c:pt>
                      <c:pt idx="477">
                        <c:v>12.714285714285714</c:v>
                      </c:pt>
                      <c:pt idx="478">
                        <c:v>12.428571428571429</c:v>
                      </c:pt>
                      <c:pt idx="479">
                        <c:v>12.714285714285714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07B-4C07-BBC9-DC6E98ADFB65}"/>
                  </c:ext>
                </c:extLst>
              </c15:ser>
            </c15:filteredLineSeries>
          </c:ext>
        </c:extLst>
      </c:lineChart>
      <c:catAx>
        <c:axId val="90322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12144"/>
        <c:crosses val="autoZero"/>
        <c:auto val="1"/>
        <c:lblAlgn val="ctr"/>
        <c:lblOffset val="100"/>
        <c:noMultiLvlLbl val="0"/>
      </c:catAx>
      <c:valAx>
        <c:axId val="95101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22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400" b="0" i="0" baseline="0">
                <a:effectLst/>
              </a:rPr>
              <a:t>Malatya Bykş. Bld. COVID vs geçmiş yıllar e-devlet vefat verileri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040188137522848E-2"/>
          <c:y val="0.11388504495801917"/>
          <c:w val="0.92653942723087479"/>
          <c:h val="0.66501324399228745"/>
        </c:manualLayout>
      </c:layout>
      <c:lineChart>
        <c:grouping val="standard"/>
        <c:varyColors val="0"/>
        <c:ser>
          <c:idx val="6"/>
          <c:order val="6"/>
          <c:tx>
            <c:strRef>
              <c:f>Malatya!$H$1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Malatya!$A$2:$A$481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Malatya!$H$2:$H$481</c:f>
              <c:numCache>
                <c:formatCode>General</c:formatCode>
                <c:ptCount val="480"/>
                <c:pt idx="6">
                  <c:v>11</c:v>
                </c:pt>
                <c:pt idx="7">
                  <c:v>10.857142857142858</c:v>
                </c:pt>
                <c:pt idx="8">
                  <c:v>10.714285714285714</c:v>
                </c:pt>
                <c:pt idx="9">
                  <c:v>11.285714285714286</c:v>
                </c:pt>
                <c:pt idx="10">
                  <c:v>11.571428571428571</c:v>
                </c:pt>
                <c:pt idx="11">
                  <c:v>10.428571428571429</c:v>
                </c:pt>
                <c:pt idx="12">
                  <c:v>10.571428571428571</c:v>
                </c:pt>
                <c:pt idx="13">
                  <c:v>10.285714285714286</c:v>
                </c:pt>
                <c:pt idx="14">
                  <c:v>10.571428571428571</c:v>
                </c:pt>
                <c:pt idx="15">
                  <c:v>10.714285714285714</c:v>
                </c:pt>
                <c:pt idx="16">
                  <c:v>10.857142857142858</c:v>
                </c:pt>
                <c:pt idx="17">
                  <c:v>10.428571428571429</c:v>
                </c:pt>
                <c:pt idx="18">
                  <c:v>11.571428571428571</c:v>
                </c:pt>
                <c:pt idx="19">
                  <c:v>11.857142857142858</c:v>
                </c:pt>
                <c:pt idx="20">
                  <c:v>12.285714285714286</c:v>
                </c:pt>
                <c:pt idx="21">
                  <c:v>12.428571428571429</c:v>
                </c:pt>
                <c:pt idx="22">
                  <c:v>12.714285714285714</c:v>
                </c:pt>
                <c:pt idx="23">
                  <c:v>12.285714285714286</c:v>
                </c:pt>
                <c:pt idx="24">
                  <c:v>12.428571428571429</c:v>
                </c:pt>
                <c:pt idx="25">
                  <c:v>10.571428571428571</c:v>
                </c:pt>
                <c:pt idx="26">
                  <c:v>10.857142857142858</c:v>
                </c:pt>
                <c:pt idx="27">
                  <c:v>10.285714285714286</c:v>
                </c:pt>
                <c:pt idx="28">
                  <c:v>9.8571428571428577</c:v>
                </c:pt>
                <c:pt idx="29">
                  <c:v>9.8571428571428577</c:v>
                </c:pt>
                <c:pt idx="30">
                  <c:v>10.285714285714286</c:v>
                </c:pt>
                <c:pt idx="31">
                  <c:v>9.8571428571428577</c:v>
                </c:pt>
                <c:pt idx="32">
                  <c:v>11.285714285714286</c:v>
                </c:pt>
                <c:pt idx="33">
                  <c:v>11.142857142857142</c:v>
                </c:pt>
                <c:pt idx="34">
                  <c:v>10.285714285714286</c:v>
                </c:pt>
                <c:pt idx="35">
                  <c:v>10.857142857142858</c:v>
                </c:pt>
                <c:pt idx="36">
                  <c:v>11.571428571428571</c:v>
                </c:pt>
                <c:pt idx="37">
                  <c:v>11.857142857142858</c:v>
                </c:pt>
                <c:pt idx="38">
                  <c:v>12.142857142857142</c:v>
                </c:pt>
                <c:pt idx="39">
                  <c:v>12.285714285714286</c:v>
                </c:pt>
                <c:pt idx="40">
                  <c:v>12.285714285714286</c:v>
                </c:pt>
                <c:pt idx="41">
                  <c:v>12.428571428571429</c:v>
                </c:pt>
                <c:pt idx="42">
                  <c:v>11.571428571428571</c:v>
                </c:pt>
                <c:pt idx="43">
                  <c:v>10.857142857142858</c:v>
                </c:pt>
                <c:pt idx="44">
                  <c:v>10.428571428571429</c:v>
                </c:pt>
                <c:pt idx="45">
                  <c:v>10.142857142857142</c:v>
                </c:pt>
                <c:pt idx="46">
                  <c:v>9.2857142857142865</c:v>
                </c:pt>
                <c:pt idx="47">
                  <c:v>9.7142857142857135</c:v>
                </c:pt>
                <c:pt idx="48">
                  <c:v>10.428571428571429</c:v>
                </c:pt>
                <c:pt idx="49">
                  <c:v>10.571428571428571</c:v>
                </c:pt>
                <c:pt idx="50">
                  <c:v>10</c:v>
                </c:pt>
                <c:pt idx="51">
                  <c:v>9.4285714285714288</c:v>
                </c:pt>
                <c:pt idx="52">
                  <c:v>9.8571428571428577</c:v>
                </c:pt>
                <c:pt idx="53">
                  <c:v>9.5714285714285712</c:v>
                </c:pt>
                <c:pt idx="54">
                  <c:v>8.7142857142857135</c:v>
                </c:pt>
                <c:pt idx="55">
                  <c:v>9</c:v>
                </c:pt>
                <c:pt idx="56">
                  <c:v>8.7142857142857135</c:v>
                </c:pt>
                <c:pt idx="57">
                  <c:v>9.1428571428571423</c:v>
                </c:pt>
                <c:pt idx="58">
                  <c:v>9.4285714285714288</c:v>
                </c:pt>
                <c:pt idx="59">
                  <c:v>10.142857142857142</c:v>
                </c:pt>
                <c:pt idx="60">
                  <c:v>10.428571428571429</c:v>
                </c:pt>
                <c:pt idx="61">
                  <c:v>10.142857142857142</c:v>
                </c:pt>
                <c:pt idx="62">
                  <c:v>9.1428571428571423</c:v>
                </c:pt>
                <c:pt idx="63">
                  <c:v>10.142857142857142</c:v>
                </c:pt>
                <c:pt idx="64">
                  <c:v>9.5714285714285712</c:v>
                </c:pt>
                <c:pt idx="65">
                  <c:v>10.285714285714286</c:v>
                </c:pt>
                <c:pt idx="66">
                  <c:v>10</c:v>
                </c:pt>
                <c:pt idx="67">
                  <c:v>9.5714285714285712</c:v>
                </c:pt>
                <c:pt idx="68">
                  <c:v>10.142857142857142</c:v>
                </c:pt>
                <c:pt idx="69">
                  <c:v>10.285714285714286</c:v>
                </c:pt>
                <c:pt idx="70">
                  <c:v>9.5714285714285712</c:v>
                </c:pt>
                <c:pt idx="71">
                  <c:v>9.7142857142857135</c:v>
                </c:pt>
                <c:pt idx="72">
                  <c:v>8.7142857142857135</c:v>
                </c:pt>
                <c:pt idx="73">
                  <c:v>9.2857142857142865</c:v>
                </c:pt>
                <c:pt idx="74">
                  <c:v>9.5714285714285712</c:v>
                </c:pt>
                <c:pt idx="75">
                  <c:v>9.5714285714285712</c:v>
                </c:pt>
                <c:pt idx="76">
                  <c:v>10.285714285714286</c:v>
                </c:pt>
                <c:pt idx="77">
                  <c:v>10.285714285714286</c:v>
                </c:pt>
                <c:pt idx="78">
                  <c:v>11.428571428571429</c:v>
                </c:pt>
                <c:pt idx="79">
                  <c:v>11.428571428571429</c:v>
                </c:pt>
                <c:pt idx="80">
                  <c:v>10.571428571428571</c:v>
                </c:pt>
                <c:pt idx="81">
                  <c:v>12.142857142857142</c:v>
                </c:pt>
                <c:pt idx="82">
                  <c:v>12.285714285714286</c:v>
                </c:pt>
                <c:pt idx="83">
                  <c:v>11.428571428571429</c:v>
                </c:pt>
                <c:pt idx="84">
                  <c:v>11.428571428571429</c:v>
                </c:pt>
                <c:pt idx="85">
                  <c:v>12</c:v>
                </c:pt>
                <c:pt idx="86">
                  <c:v>12.285714285714286</c:v>
                </c:pt>
                <c:pt idx="87">
                  <c:v>12.857142857142858</c:v>
                </c:pt>
                <c:pt idx="88">
                  <c:v>11</c:v>
                </c:pt>
                <c:pt idx="89">
                  <c:v>11.142857142857142</c:v>
                </c:pt>
                <c:pt idx="90">
                  <c:v>10.857142857142858</c:v>
                </c:pt>
                <c:pt idx="91">
                  <c:v>11.571428571428571</c:v>
                </c:pt>
                <c:pt idx="92">
                  <c:v>9.4285714285714288</c:v>
                </c:pt>
                <c:pt idx="93">
                  <c:v>9.4285714285714288</c:v>
                </c:pt>
                <c:pt idx="94">
                  <c:v>8.7142857142857135</c:v>
                </c:pt>
                <c:pt idx="95">
                  <c:v>9.2857142857142865</c:v>
                </c:pt>
                <c:pt idx="96">
                  <c:v>8.8571428571428577</c:v>
                </c:pt>
                <c:pt idx="97">
                  <c:v>9</c:v>
                </c:pt>
                <c:pt idx="98">
                  <c:v>8.1428571428571423</c:v>
                </c:pt>
                <c:pt idx="99">
                  <c:v>8.2857142857142865</c:v>
                </c:pt>
                <c:pt idx="100">
                  <c:v>8.7142857142857135</c:v>
                </c:pt>
                <c:pt idx="101">
                  <c:v>9.2857142857142865</c:v>
                </c:pt>
                <c:pt idx="102">
                  <c:v>9.7142857142857135</c:v>
                </c:pt>
                <c:pt idx="103">
                  <c:v>9.1428571428571423</c:v>
                </c:pt>
                <c:pt idx="104">
                  <c:v>9.8571428571428577</c:v>
                </c:pt>
                <c:pt idx="105">
                  <c:v>10.428571428571429</c:v>
                </c:pt>
                <c:pt idx="106">
                  <c:v>11.857142857142858</c:v>
                </c:pt>
                <c:pt idx="107">
                  <c:v>11.714285714285714</c:v>
                </c:pt>
                <c:pt idx="108">
                  <c:v>11.714285714285714</c:v>
                </c:pt>
                <c:pt idx="109">
                  <c:v>11.428571428571429</c:v>
                </c:pt>
                <c:pt idx="110">
                  <c:v>12.428571428571429</c:v>
                </c:pt>
                <c:pt idx="111">
                  <c:v>12.857142857142858</c:v>
                </c:pt>
                <c:pt idx="112">
                  <c:v>12.714285714285714</c:v>
                </c:pt>
                <c:pt idx="113">
                  <c:v>12.142857142857142</c:v>
                </c:pt>
                <c:pt idx="114">
                  <c:v>11.571428571428571</c:v>
                </c:pt>
                <c:pt idx="115">
                  <c:v>10.571428571428571</c:v>
                </c:pt>
                <c:pt idx="116">
                  <c:v>10</c:v>
                </c:pt>
                <c:pt idx="117">
                  <c:v>9.2857142857142865</c:v>
                </c:pt>
                <c:pt idx="118">
                  <c:v>8.4285714285714288</c:v>
                </c:pt>
                <c:pt idx="119">
                  <c:v>8.2857142857142865</c:v>
                </c:pt>
                <c:pt idx="120">
                  <c:v>7.2857142857142856</c:v>
                </c:pt>
                <c:pt idx="121">
                  <c:v>7.2857142857142856</c:v>
                </c:pt>
                <c:pt idx="122">
                  <c:v>7.5714285714285712</c:v>
                </c:pt>
                <c:pt idx="123">
                  <c:v>7.8571428571428568</c:v>
                </c:pt>
                <c:pt idx="124">
                  <c:v>8.1428571428571423</c:v>
                </c:pt>
                <c:pt idx="125">
                  <c:v>7.5714285714285712</c:v>
                </c:pt>
                <c:pt idx="126">
                  <c:v>7.1428571428571432</c:v>
                </c:pt>
                <c:pt idx="127">
                  <c:v>7.5714285714285712</c:v>
                </c:pt>
                <c:pt idx="128">
                  <c:v>7.7142857142857144</c:v>
                </c:pt>
                <c:pt idx="129">
                  <c:v>8.1428571428571423</c:v>
                </c:pt>
                <c:pt idx="130">
                  <c:v>8.4285714285714288</c:v>
                </c:pt>
                <c:pt idx="131">
                  <c:v>7.5714285714285712</c:v>
                </c:pt>
                <c:pt idx="132">
                  <c:v>8.8571428571428577</c:v>
                </c:pt>
                <c:pt idx="133">
                  <c:v>9</c:v>
                </c:pt>
                <c:pt idx="134">
                  <c:v>9.4285714285714288</c:v>
                </c:pt>
                <c:pt idx="135">
                  <c:v>9.4285714285714288</c:v>
                </c:pt>
                <c:pt idx="136">
                  <c:v>8.8571428571428577</c:v>
                </c:pt>
                <c:pt idx="137">
                  <c:v>9.4285714285714288</c:v>
                </c:pt>
                <c:pt idx="138">
                  <c:v>10.571428571428571</c:v>
                </c:pt>
                <c:pt idx="139">
                  <c:v>9.1428571428571423</c:v>
                </c:pt>
                <c:pt idx="140">
                  <c:v>8.8571428571428577</c:v>
                </c:pt>
                <c:pt idx="141">
                  <c:v>7.8571428571428568</c:v>
                </c:pt>
                <c:pt idx="142">
                  <c:v>8</c:v>
                </c:pt>
                <c:pt idx="143">
                  <c:v>8.4285714285714288</c:v>
                </c:pt>
                <c:pt idx="144">
                  <c:v>7.4285714285714288</c:v>
                </c:pt>
                <c:pt idx="145">
                  <c:v>6.5714285714285712</c:v>
                </c:pt>
                <c:pt idx="146">
                  <c:v>7.4285714285714288</c:v>
                </c:pt>
                <c:pt idx="147">
                  <c:v>7.7142857142857144</c:v>
                </c:pt>
                <c:pt idx="148">
                  <c:v>8.1428571428571423</c:v>
                </c:pt>
                <c:pt idx="149">
                  <c:v>7.4285714285714288</c:v>
                </c:pt>
                <c:pt idx="150">
                  <c:v>7.5714285714285712</c:v>
                </c:pt>
                <c:pt idx="151">
                  <c:v>7.8571428571428568</c:v>
                </c:pt>
                <c:pt idx="152">
                  <c:v>8.1428571428571423</c:v>
                </c:pt>
                <c:pt idx="153">
                  <c:v>8.4285714285714288</c:v>
                </c:pt>
                <c:pt idx="154">
                  <c:v>8.1428571428571423</c:v>
                </c:pt>
                <c:pt idx="155">
                  <c:v>7.8571428571428568</c:v>
                </c:pt>
                <c:pt idx="156">
                  <c:v>8.7142857142857135</c:v>
                </c:pt>
                <c:pt idx="157">
                  <c:v>8.4285714285714288</c:v>
                </c:pt>
                <c:pt idx="158">
                  <c:v>7.7142857142857144</c:v>
                </c:pt>
                <c:pt idx="159">
                  <c:v>7.8571428571428568</c:v>
                </c:pt>
                <c:pt idx="160">
                  <c:v>7.2857142857142856</c:v>
                </c:pt>
                <c:pt idx="161">
                  <c:v>7.7142857142857144</c:v>
                </c:pt>
                <c:pt idx="162">
                  <c:v>8.2857142857142865</c:v>
                </c:pt>
                <c:pt idx="163">
                  <c:v>7.8571428571428568</c:v>
                </c:pt>
                <c:pt idx="164">
                  <c:v>7.7142857142857144</c:v>
                </c:pt>
                <c:pt idx="165">
                  <c:v>8.1428571428571423</c:v>
                </c:pt>
                <c:pt idx="166">
                  <c:v>7.1428571428571432</c:v>
                </c:pt>
                <c:pt idx="167">
                  <c:v>7.4285714285714288</c:v>
                </c:pt>
                <c:pt idx="168">
                  <c:v>7.4285714285714288</c:v>
                </c:pt>
                <c:pt idx="169">
                  <c:v>6.7142857142857144</c:v>
                </c:pt>
                <c:pt idx="170">
                  <c:v>6.8571428571428568</c:v>
                </c:pt>
                <c:pt idx="171">
                  <c:v>6.8571428571428568</c:v>
                </c:pt>
                <c:pt idx="172">
                  <c:v>6.4285714285714288</c:v>
                </c:pt>
                <c:pt idx="173">
                  <c:v>7.7142857142857144</c:v>
                </c:pt>
                <c:pt idx="174">
                  <c:v>7.4285714285714288</c:v>
                </c:pt>
                <c:pt idx="175">
                  <c:v>7.5714285714285712</c:v>
                </c:pt>
                <c:pt idx="176">
                  <c:v>8.2857142857142865</c:v>
                </c:pt>
                <c:pt idx="177">
                  <c:v>8</c:v>
                </c:pt>
                <c:pt idx="178">
                  <c:v>7.7142857142857144</c:v>
                </c:pt>
                <c:pt idx="179">
                  <c:v>7.7142857142857144</c:v>
                </c:pt>
                <c:pt idx="180">
                  <c:v>7.7142857142857144</c:v>
                </c:pt>
                <c:pt idx="181">
                  <c:v>7.7142857142857144</c:v>
                </c:pt>
                <c:pt idx="182">
                  <c:v>7.2857142857142856</c:v>
                </c:pt>
                <c:pt idx="183">
                  <c:v>7.8571428571428568</c:v>
                </c:pt>
                <c:pt idx="184">
                  <c:v>8.2857142857142865</c:v>
                </c:pt>
                <c:pt idx="185">
                  <c:v>10</c:v>
                </c:pt>
                <c:pt idx="186">
                  <c:v>10.142857142857142</c:v>
                </c:pt>
                <c:pt idx="187">
                  <c:v>10.142857142857142</c:v>
                </c:pt>
                <c:pt idx="188">
                  <c:v>10</c:v>
                </c:pt>
                <c:pt idx="189">
                  <c:v>11.142857142857142</c:v>
                </c:pt>
                <c:pt idx="190">
                  <c:v>10.714285714285714</c:v>
                </c:pt>
                <c:pt idx="191">
                  <c:v>10.571428571428571</c:v>
                </c:pt>
                <c:pt idx="192">
                  <c:v>10.285714285714286</c:v>
                </c:pt>
                <c:pt idx="193">
                  <c:v>11.714285714285714</c:v>
                </c:pt>
                <c:pt idx="194">
                  <c:v>12.142857142857142</c:v>
                </c:pt>
                <c:pt idx="195">
                  <c:v>12.285714285714286</c:v>
                </c:pt>
                <c:pt idx="196">
                  <c:v>11.142857142857142</c:v>
                </c:pt>
                <c:pt idx="197">
                  <c:v>11.142857142857142</c:v>
                </c:pt>
                <c:pt idx="198">
                  <c:v>12.142857142857142</c:v>
                </c:pt>
                <c:pt idx="199">
                  <c:v>11.142857142857142</c:v>
                </c:pt>
                <c:pt idx="200">
                  <c:v>10.571428571428571</c:v>
                </c:pt>
                <c:pt idx="201">
                  <c:v>10.142857142857142</c:v>
                </c:pt>
                <c:pt idx="202">
                  <c:v>10.857142857142858</c:v>
                </c:pt>
                <c:pt idx="203">
                  <c:v>11.571428571428571</c:v>
                </c:pt>
                <c:pt idx="204">
                  <c:v>11.571428571428571</c:v>
                </c:pt>
                <c:pt idx="205">
                  <c:v>11.142857142857142</c:v>
                </c:pt>
                <c:pt idx="206">
                  <c:v>11.571428571428571</c:v>
                </c:pt>
                <c:pt idx="207">
                  <c:v>11.714285714285714</c:v>
                </c:pt>
                <c:pt idx="208">
                  <c:v>11.285714285714286</c:v>
                </c:pt>
                <c:pt idx="209">
                  <c:v>11.142857142857142</c:v>
                </c:pt>
                <c:pt idx="210">
                  <c:v>10.857142857142858</c:v>
                </c:pt>
                <c:pt idx="211">
                  <c:v>11.714285714285714</c:v>
                </c:pt>
                <c:pt idx="212">
                  <c:v>11.571428571428571</c:v>
                </c:pt>
                <c:pt idx="213">
                  <c:v>12</c:v>
                </c:pt>
                <c:pt idx="214">
                  <c:v>11.428571428571429</c:v>
                </c:pt>
                <c:pt idx="215">
                  <c:v>12.142857142857142</c:v>
                </c:pt>
                <c:pt idx="216">
                  <c:v>11.714285714285714</c:v>
                </c:pt>
                <c:pt idx="217">
                  <c:v>12.857142857142858</c:v>
                </c:pt>
                <c:pt idx="218">
                  <c:v>12.428571428571429</c:v>
                </c:pt>
                <c:pt idx="219">
                  <c:v>13.285714285714286</c:v>
                </c:pt>
                <c:pt idx="220">
                  <c:v>13.428571428571429</c:v>
                </c:pt>
                <c:pt idx="221">
                  <c:v>14</c:v>
                </c:pt>
                <c:pt idx="222">
                  <c:v>13.571428571428571</c:v>
                </c:pt>
                <c:pt idx="223">
                  <c:v>14.571428571428571</c:v>
                </c:pt>
                <c:pt idx="224">
                  <c:v>14.571428571428571</c:v>
                </c:pt>
                <c:pt idx="225">
                  <c:v>14.142857142857142</c:v>
                </c:pt>
                <c:pt idx="226">
                  <c:v>13.285714285714286</c:v>
                </c:pt>
                <c:pt idx="227">
                  <c:v>13.857142857142858</c:v>
                </c:pt>
                <c:pt idx="228">
                  <c:v>15.285714285714286</c:v>
                </c:pt>
                <c:pt idx="229">
                  <c:v>15.285714285714286</c:v>
                </c:pt>
                <c:pt idx="230">
                  <c:v>16</c:v>
                </c:pt>
                <c:pt idx="231">
                  <c:v>16.857142857142858</c:v>
                </c:pt>
                <c:pt idx="232">
                  <c:v>17</c:v>
                </c:pt>
                <c:pt idx="233">
                  <c:v>16.857142857142858</c:v>
                </c:pt>
                <c:pt idx="234">
                  <c:v>18</c:v>
                </c:pt>
                <c:pt idx="235">
                  <c:v>17.571428571428573</c:v>
                </c:pt>
                <c:pt idx="236">
                  <c:v>19</c:v>
                </c:pt>
                <c:pt idx="237">
                  <c:v>18.571428571428573</c:v>
                </c:pt>
                <c:pt idx="238">
                  <c:v>18.428571428571427</c:v>
                </c:pt>
                <c:pt idx="239">
                  <c:v>19.571428571428573</c:v>
                </c:pt>
                <c:pt idx="240">
                  <c:v>21.285714285714285</c:v>
                </c:pt>
                <c:pt idx="241">
                  <c:v>20</c:v>
                </c:pt>
                <c:pt idx="242">
                  <c:v>19.571428571428573</c:v>
                </c:pt>
                <c:pt idx="243">
                  <c:v>18.571428571428573</c:v>
                </c:pt>
                <c:pt idx="244">
                  <c:v>19.285714285714285</c:v>
                </c:pt>
                <c:pt idx="245">
                  <c:v>19.142857142857142</c:v>
                </c:pt>
                <c:pt idx="246">
                  <c:v>20</c:v>
                </c:pt>
                <c:pt idx="247">
                  <c:v>20.571428571428573</c:v>
                </c:pt>
                <c:pt idx="248">
                  <c:v>22.285714285714285</c:v>
                </c:pt>
                <c:pt idx="249">
                  <c:v>24.857142857142858</c:v>
                </c:pt>
                <c:pt idx="250">
                  <c:v>26.428571428571427</c:v>
                </c:pt>
                <c:pt idx="251">
                  <c:v>25.857142857142858</c:v>
                </c:pt>
                <c:pt idx="252">
                  <c:v>27.142857142857142</c:v>
                </c:pt>
                <c:pt idx="253">
                  <c:v>27.428571428571427</c:v>
                </c:pt>
                <c:pt idx="254">
                  <c:v>25.428571428571427</c:v>
                </c:pt>
                <c:pt idx="255">
                  <c:v>23.714285714285715</c:v>
                </c:pt>
                <c:pt idx="256">
                  <c:v>23.142857142857142</c:v>
                </c:pt>
                <c:pt idx="257">
                  <c:v>24</c:v>
                </c:pt>
                <c:pt idx="258">
                  <c:v>24.428571428571427</c:v>
                </c:pt>
                <c:pt idx="259">
                  <c:v>22.714285714285715</c:v>
                </c:pt>
                <c:pt idx="260">
                  <c:v>22.571428571428573</c:v>
                </c:pt>
                <c:pt idx="261">
                  <c:v>24.571428571428573</c:v>
                </c:pt>
                <c:pt idx="262">
                  <c:v>25.142857142857142</c:v>
                </c:pt>
                <c:pt idx="263">
                  <c:v>25.285714285714285</c:v>
                </c:pt>
                <c:pt idx="264">
                  <c:v>23.285714285714285</c:v>
                </c:pt>
                <c:pt idx="265">
                  <c:v>22.714285714285715</c:v>
                </c:pt>
                <c:pt idx="266">
                  <c:v>21.428571428571427</c:v>
                </c:pt>
                <c:pt idx="267">
                  <c:v>21.285714285714285</c:v>
                </c:pt>
                <c:pt idx="268">
                  <c:v>20.857142857142858</c:v>
                </c:pt>
                <c:pt idx="269">
                  <c:v>21.142857142857142</c:v>
                </c:pt>
                <c:pt idx="270">
                  <c:v>18.285714285714285</c:v>
                </c:pt>
                <c:pt idx="271">
                  <c:v>17.285714285714285</c:v>
                </c:pt>
                <c:pt idx="272">
                  <c:v>17.428571428571427</c:v>
                </c:pt>
                <c:pt idx="273">
                  <c:v>18.571428571428573</c:v>
                </c:pt>
                <c:pt idx="274">
                  <c:v>18</c:v>
                </c:pt>
                <c:pt idx="275">
                  <c:v>18.571428571428573</c:v>
                </c:pt>
                <c:pt idx="276">
                  <c:v>17.285714285714285</c:v>
                </c:pt>
                <c:pt idx="277">
                  <c:v>17.571428571428573</c:v>
                </c:pt>
                <c:pt idx="278">
                  <c:v>18.142857142857142</c:v>
                </c:pt>
                <c:pt idx="279">
                  <c:v>18.142857142857142</c:v>
                </c:pt>
                <c:pt idx="280">
                  <c:v>17.571428571428573</c:v>
                </c:pt>
                <c:pt idx="281">
                  <c:v>16.285714285714285</c:v>
                </c:pt>
                <c:pt idx="282">
                  <c:v>15.285714285714286</c:v>
                </c:pt>
                <c:pt idx="283">
                  <c:v>15.428571428571429</c:v>
                </c:pt>
                <c:pt idx="284">
                  <c:v>16</c:v>
                </c:pt>
                <c:pt idx="285">
                  <c:v>16</c:v>
                </c:pt>
                <c:pt idx="286">
                  <c:v>14.857142857142858</c:v>
                </c:pt>
                <c:pt idx="287">
                  <c:v>16.571428571428573</c:v>
                </c:pt>
                <c:pt idx="288">
                  <c:v>17.142857142857142</c:v>
                </c:pt>
                <c:pt idx="289">
                  <c:v>16.428571428571427</c:v>
                </c:pt>
                <c:pt idx="290">
                  <c:v>17.428571428571427</c:v>
                </c:pt>
                <c:pt idx="291">
                  <c:v>17.142857142857142</c:v>
                </c:pt>
                <c:pt idx="292">
                  <c:v>17.857142857142858</c:v>
                </c:pt>
                <c:pt idx="293">
                  <c:v>18.142857142857142</c:v>
                </c:pt>
                <c:pt idx="294">
                  <c:v>16.428571428571427</c:v>
                </c:pt>
                <c:pt idx="295">
                  <c:v>17.428571428571427</c:v>
                </c:pt>
                <c:pt idx="296">
                  <c:v>17.285714285714285</c:v>
                </c:pt>
                <c:pt idx="297">
                  <c:v>16.571428571428573</c:v>
                </c:pt>
                <c:pt idx="298">
                  <c:v>16.571428571428573</c:v>
                </c:pt>
                <c:pt idx="299">
                  <c:v>16</c:v>
                </c:pt>
                <c:pt idx="300">
                  <c:v>17.142857142857142</c:v>
                </c:pt>
                <c:pt idx="301">
                  <c:v>17.857142857142858</c:v>
                </c:pt>
                <c:pt idx="302">
                  <c:v>18</c:v>
                </c:pt>
                <c:pt idx="303">
                  <c:v>17.714285714285715</c:v>
                </c:pt>
                <c:pt idx="304">
                  <c:v>17.857142857142858</c:v>
                </c:pt>
                <c:pt idx="305">
                  <c:v>18.571428571428573</c:v>
                </c:pt>
                <c:pt idx="306">
                  <c:v>19.142857142857142</c:v>
                </c:pt>
                <c:pt idx="307">
                  <c:v>17.571428571428573</c:v>
                </c:pt>
                <c:pt idx="308">
                  <c:v>17.285714285714285</c:v>
                </c:pt>
                <c:pt idx="309">
                  <c:v>17.142857142857142</c:v>
                </c:pt>
                <c:pt idx="310">
                  <c:v>17.714285714285715</c:v>
                </c:pt>
                <c:pt idx="311">
                  <c:v>17.285714285714285</c:v>
                </c:pt>
                <c:pt idx="312">
                  <c:v>16</c:v>
                </c:pt>
                <c:pt idx="313">
                  <c:v>15.142857142857142</c:v>
                </c:pt>
                <c:pt idx="314">
                  <c:v>15.571428571428571</c:v>
                </c:pt>
                <c:pt idx="315">
                  <c:v>16</c:v>
                </c:pt>
                <c:pt idx="316">
                  <c:v>16.714285714285715</c:v>
                </c:pt>
                <c:pt idx="317">
                  <c:v>16.142857142857142</c:v>
                </c:pt>
                <c:pt idx="318">
                  <c:v>16.857142857142858</c:v>
                </c:pt>
                <c:pt idx="319">
                  <c:v>17.142857142857142</c:v>
                </c:pt>
                <c:pt idx="320">
                  <c:v>17.857142857142858</c:v>
                </c:pt>
                <c:pt idx="321">
                  <c:v>18.857142857142858</c:v>
                </c:pt>
                <c:pt idx="322">
                  <c:v>18.714285714285715</c:v>
                </c:pt>
                <c:pt idx="323">
                  <c:v>17</c:v>
                </c:pt>
                <c:pt idx="324">
                  <c:v>18.571428571428573</c:v>
                </c:pt>
                <c:pt idx="325">
                  <c:v>17.857142857142858</c:v>
                </c:pt>
                <c:pt idx="326">
                  <c:v>18.428571428571427</c:v>
                </c:pt>
                <c:pt idx="327">
                  <c:v>18.714285714285715</c:v>
                </c:pt>
                <c:pt idx="328">
                  <c:v>19.142857142857142</c:v>
                </c:pt>
                <c:pt idx="329">
                  <c:v>19.142857142857142</c:v>
                </c:pt>
                <c:pt idx="330">
                  <c:v>19.571428571428573</c:v>
                </c:pt>
                <c:pt idx="331">
                  <c:v>18.714285714285715</c:v>
                </c:pt>
                <c:pt idx="332">
                  <c:v>19.714285714285715</c:v>
                </c:pt>
                <c:pt idx="333">
                  <c:v>19.285714285714285</c:v>
                </c:pt>
                <c:pt idx="334">
                  <c:v>19.857142857142858</c:v>
                </c:pt>
                <c:pt idx="335">
                  <c:v>21</c:v>
                </c:pt>
                <c:pt idx="336">
                  <c:v>20.428571428571427</c:v>
                </c:pt>
                <c:pt idx="337">
                  <c:v>20.428571428571427</c:v>
                </c:pt>
                <c:pt idx="338">
                  <c:v>20.857142857142858</c:v>
                </c:pt>
                <c:pt idx="339">
                  <c:v>20.142857142857142</c:v>
                </c:pt>
                <c:pt idx="340">
                  <c:v>20.142857142857142</c:v>
                </c:pt>
                <c:pt idx="341">
                  <c:v>20.428571428571427</c:v>
                </c:pt>
                <c:pt idx="342">
                  <c:v>18</c:v>
                </c:pt>
                <c:pt idx="343">
                  <c:v>18.857142857142858</c:v>
                </c:pt>
                <c:pt idx="344">
                  <c:v>18.428571428571427</c:v>
                </c:pt>
                <c:pt idx="345">
                  <c:v>17.857142857142858</c:v>
                </c:pt>
                <c:pt idx="346">
                  <c:v>18.285714285714285</c:v>
                </c:pt>
                <c:pt idx="347">
                  <c:v>19.571428571428573</c:v>
                </c:pt>
                <c:pt idx="348">
                  <c:v>19.142857142857142</c:v>
                </c:pt>
                <c:pt idx="349">
                  <c:v>19</c:v>
                </c:pt>
                <c:pt idx="350">
                  <c:v>17.428571428571427</c:v>
                </c:pt>
                <c:pt idx="351">
                  <c:v>16.428571428571427</c:v>
                </c:pt>
                <c:pt idx="352">
                  <c:v>16</c:v>
                </c:pt>
                <c:pt idx="353">
                  <c:v>15.714285714285714</c:v>
                </c:pt>
                <c:pt idx="354">
                  <c:v>16</c:v>
                </c:pt>
                <c:pt idx="355">
                  <c:v>15.714285714285714</c:v>
                </c:pt>
                <c:pt idx="356">
                  <c:v>16.142857142857142</c:v>
                </c:pt>
                <c:pt idx="357">
                  <c:v>16.142857142857142</c:v>
                </c:pt>
                <c:pt idx="358">
                  <c:v>17.428571428571427</c:v>
                </c:pt>
                <c:pt idx="359">
                  <c:v>17.428571428571427</c:v>
                </c:pt>
                <c:pt idx="360">
                  <c:v>16.428571428571427</c:v>
                </c:pt>
                <c:pt idx="361">
                  <c:v>15</c:v>
                </c:pt>
                <c:pt idx="362">
                  <c:v>13.428571428571429</c:v>
                </c:pt>
                <c:pt idx="363">
                  <c:v>12.714285714285714</c:v>
                </c:pt>
                <c:pt idx="364">
                  <c:v>14.142857142857142</c:v>
                </c:pt>
                <c:pt idx="365">
                  <c:v>14.142857142857142</c:v>
                </c:pt>
                <c:pt idx="366">
                  <c:v>14.714285714285714</c:v>
                </c:pt>
                <c:pt idx="367">
                  <c:v>14.857142857142858</c:v>
                </c:pt>
                <c:pt idx="368">
                  <c:v>14.428571428571429</c:v>
                </c:pt>
                <c:pt idx="369">
                  <c:v>14.571428571428571</c:v>
                </c:pt>
                <c:pt idx="370">
                  <c:v>14.714285714285714</c:v>
                </c:pt>
                <c:pt idx="371">
                  <c:v>13.142857142857142</c:v>
                </c:pt>
                <c:pt idx="372">
                  <c:v>12.714285714285714</c:v>
                </c:pt>
                <c:pt idx="373">
                  <c:v>12.714285714285714</c:v>
                </c:pt>
                <c:pt idx="374">
                  <c:v>12</c:v>
                </c:pt>
                <c:pt idx="375">
                  <c:v>12.428571428571429</c:v>
                </c:pt>
                <c:pt idx="376">
                  <c:v>11.857142857142858</c:v>
                </c:pt>
                <c:pt idx="377">
                  <c:v>11.571428571428571</c:v>
                </c:pt>
                <c:pt idx="378">
                  <c:v>11.714285714285714</c:v>
                </c:pt>
                <c:pt idx="379">
                  <c:v>10.428571428571429</c:v>
                </c:pt>
                <c:pt idx="380">
                  <c:v>9</c:v>
                </c:pt>
                <c:pt idx="381">
                  <c:v>10.142857142857142</c:v>
                </c:pt>
                <c:pt idx="382">
                  <c:v>10</c:v>
                </c:pt>
                <c:pt idx="383">
                  <c:v>11</c:v>
                </c:pt>
                <c:pt idx="384">
                  <c:v>10.857142857142858</c:v>
                </c:pt>
                <c:pt idx="385">
                  <c:v>10.714285714285714</c:v>
                </c:pt>
                <c:pt idx="386">
                  <c:v>10.714285714285714</c:v>
                </c:pt>
                <c:pt idx="387">
                  <c:v>9.8571428571428577</c:v>
                </c:pt>
                <c:pt idx="388">
                  <c:v>9.2857142857142865</c:v>
                </c:pt>
                <c:pt idx="389">
                  <c:v>9.1428571428571423</c:v>
                </c:pt>
                <c:pt idx="390">
                  <c:v>9.1428571428571423</c:v>
                </c:pt>
                <c:pt idx="391">
                  <c:v>9.4285714285714288</c:v>
                </c:pt>
                <c:pt idx="392">
                  <c:v>9.1428571428571423</c:v>
                </c:pt>
                <c:pt idx="393">
                  <c:v>8.8571428571428577</c:v>
                </c:pt>
                <c:pt idx="394">
                  <c:v>10</c:v>
                </c:pt>
                <c:pt idx="395">
                  <c:v>10.714285714285714</c:v>
                </c:pt>
                <c:pt idx="396">
                  <c:v>10.714285714285714</c:v>
                </c:pt>
                <c:pt idx="397">
                  <c:v>10</c:v>
                </c:pt>
                <c:pt idx="398">
                  <c:v>10.428571428571429</c:v>
                </c:pt>
                <c:pt idx="399">
                  <c:v>11.142857142857142</c:v>
                </c:pt>
                <c:pt idx="400">
                  <c:v>12.714285714285714</c:v>
                </c:pt>
                <c:pt idx="401">
                  <c:v>13</c:v>
                </c:pt>
                <c:pt idx="402">
                  <c:v>12.571428571428571</c:v>
                </c:pt>
                <c:pt idx="403">
                  <c:v>11.571428571428571</c:v>
                </c:pt>
                <c:pt idx="404">
                  <c:v>12.428571428571429</c:v>
                </c:pt>
                <c:pt idx="405">
                  <c:v>11.857142857142858</c:v>
                </c:pt>
                <c:pt idx="406">
                  <c:v>10.714285714285714</c:v>
                </c:pt>
                <c:pt idx="407">
                  <c:v>10.428571428571429</c:v>
                </c:pt>
                <c:pt idx="408">
                  <c:v>11.857142857142858</c:v>
                </c:pt>
                <c:pt idx="409">
                  <c:v>11.428571428571429</c:v>
                </c:pt>
                <c:pt idx="410">
                  <c:v>11.857142857142858</c:v>
                </c:pt>
                <c:pt idx="411">
                  <c:v>11.571428571428571</c:v>
                </c:pt>
                <c:pt idx="412">
                  <c:v>11.571428571428571</c:v>
                </c:pt>
                <c:pt idx="413">
                  <c:v>12.571428571428571</c:v>
                </c:pt>
                <c:pt idx="414">
                  <c:v>12.142857142857142</c:v>
                </c:pt>
                <c:pt idx="415">
                  <c:v>10.571428571428571</c:v>
                </c:pt>
                <c:pt idx="416">
                  <c:v>10.571428571428571</c:v>
                </c:pt>
                <c:pt idx="417">
                  <c:v>10.285714285714286</c:v>
                </c:pt>
                <c:pt idx="418">
                  <c:v>10.142857142857142</c:v>
                </c:pt>
                <c:pt idx="419">
                  <c:v>10.142857142857142</c:v>
                </c:pt>
                <c:pt idx="420">
                  <c:v>9.2857142857142865</c:v>
                </c:pt>
                <c:pt idx="421">
                  <c:v>9</c:v>
                </c:pt>
                <c:pt idx="422">
                  <c:v>9.7142857142857135</c:v>
                </c:pt>
                <c:pt idx="423">
                  <c:v>9.4285714285714288</c:v>
                </c:pt>
                <c:pt idx="424">
                  <c:v>9.4285714285714288</c:v>
                </c:pt>
                <c:pt idx="425">
                  <c:v>10.285714285714286</c:v>
                </c:pt>
                <c:pt idx="426">
                  <c:v>9.5714285714285712</c:v>
                </c:pt>
                <c:pt idx="427">
                  <c:v>9</c:v>
                </c:pt>
                <c:pt idx="428">
                  <c:v>9.2857142857142865</c:v>
                </c:pt>
                <c:pt idx="429">
                  <c:v>7.7142857142857144</c:v>
                </c:pt>
                <c:pt idx="430">
                  <c:v>7.5714285714285712</c:v>
                </c:pt>
                <c:pt idx="431">
                  <c:v>8.5714285714285712</c:v>
                </c:pt>
                <c:pt idx="432">
                  <c:v>7.7142857142857144</c:v>
                </c:pt>
                <c:pt idx="433">
                  <c:v>8</c:v>
                </c:pt>
                <c:pt idx="434">
                  <c:v>9.7142857142857135</c:v>
                </c:pt>
                <c:pt idx="435">
                  <c:v>9.5714285714285712</c:v>
                </c:pt>
                <c:pt idx="436">
                  <c:v>9.7142857142857135</c:v>
                </c:pt>
                <c:pt idx="437">
                  <c:v>10.142857142857142</c:v>
                </c:pt>
                <c:pt idx="438">
                  <c:v>9.4285714285714288</c:v>
                </c:pt>
                <c:pt idx="439">
                  <c:v>9.4285714285714288</c:v>
                </c:pt>
                <c:pt idx="440">
                  <c:v>10</c:v>
                </c:pt>
                <c:pt idx="441">
                  <c:v>10.285714285714286</c:v>
                </c:pt>
                <c:pt idx="442">
                  <c:v>10.714285714285714</c:v>
                </c:pt>
                <c:pt idx="443">
                  <c:v>11.857142857142858</c:v>
                </c:pt>
                <c:pt idx="444">
                  <c:v>11</c:v>
                </c:pt>
                <c:pt idx="445">
                  <c:v>11.142857142857142</c:v>
                </c:pt>
                <c:pt idx="446">
                  <c:v>11.285714285714286</c:v>
                </c:pt>
                <c:pt idx="447">
                  <c:v>11.857142857142858</c:v>
                </c:pt>
                <c:pt idx="448">
                  <c:v>10.857142857142858</c:v>
                </c:pt>
                <c:pt idx="449">
                  <c:v>10.714285714285714</c:v>
                </c:pt>
                <c:pt idx="450">
                  <c:v>10.142857142857142</c:v>
                </c:pt>
                <c:pt idx="451">
                  <c:v>10.285714285714286</c:v>
                </c:pt>
                <c:pt idx="452">
                  <c:v>10.571428571428571</c:v>
                </c:pt>
                <c:pt idx="453">
                  <c:v>11</c:v>
                </c:pt>
                <c:pt idx="454">
                  <c:v>11.714285714285714</c:v>
                </c:pt>
                <c:pt idx="455">
                  <c:v>12.714285714285714</c:v>
                </c:pt>
                <c:pt idx="456">
                  <c:v>12.714285714285714</c:v>
                </c:pt>
                <c:pt idx="457">
                  <c:v>12.857142857142858</c:v>
                </c:pt>
                <c:pt idx="458">
                  <c:v>14.714285714285714</c:v>
                </c:pt>
                <c:pt idx="459">
                  <c:v>14.571428571428571</c:v>
                </c:pt>
                <c:pt idx="460">
                  <c:v>15</c:v>
                </c:pt>
                <c:pt idx="461">
                  <c:v>12.857142857142858</c:v>
                </c:pt>
                <c:pt idx="462">
                  <c:v>13.285714285714286</c:v>
                </c:pt>
                <c:pt idx="463">
                  <c:v>13.714285714285714</c:v>
                </c:pt>
                <c:pt idx="464">
                  <c:v>13.857142857142858</c:v>
                </c:pt>
                <c:pt idx="465">
                  <c:v>13.285714285714286</c:v>
                </c:pt>
                <c:pt idx="466">
                  <c:v>14.571428571428571</c:v>
                </c:pt>
                <c:pt idx="467">
                  <c:v>14.142857142857142</c:v>
                </c:pt>
                <c:pt idx="468">
                  <c:v>15.285714285714286</c:v>
                </c:pt>
                <c:pt idx="469">
                  <c:v>16</c:v>
                </c:pt>
                <c:pt idx="470">
                  <c:v>16.142857142857142</c:v>
                </c:pt>
                <c:pt idx="471">
                  <c:v>17</c:v>
                </c:pt>
                <c:pt idx="472">
                  <c:v>16.285714285714285</c:v>
                </c:pt>
                <c:pt idx="473">
                  <c:v>17.428571428571427</c:v>
                </c:pt>
                <c:pt idx="474">
                  <c:v>18.285714285714285</c:v>
                </c:pt>
                <c:pt idx="475">
                  <c:v>18.714285714285715</c:v>
                </c:pt>
                <c:pt idx="476">
                  <c:v>16.714285714285715</c:v>
                </c:pt>
                <c:pt idx="477">
                  <c:v>17.571428571428573</c:v>
                </c:pt>
                <c:pt idx="478">
                  <c:v>17.142857142857142</c:v>
                </c:pt>
                <c:pt idx="479">
                  <c:v>17.142857142857142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EE-4173-A07B-3EC2E98F6155}"/>
            </c:ext>
          </c:extLst>
        </c:ser>
        <c:ser>
          <c:idx val="10"/>
          <c:order val="10"/>
          <c:tx>
            <c:strRef>
              <c:f>Malatya!$L$1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Malatya!$A$2:$A$481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Malatya!$L$2:$L$481</c:f>
              <c:numCache>
                <c:formatCode>General</c:formatCode>
                <c:ptCount val="480"/>
                <c:pt idx="6">
                  <c:v>9.6666666666666679</c:v>
                </c:pt>
                <c:pt idx="7">
                  <c:v>10.095238095238093</c:v>
                </c:pt>
                <c:pt idx="8">
                  <c:v>9.9523809523809526</c:v>
                </c:pt>
                <c:pt idx="9">
                  <c:v>10</c:v>
                </c:pt>
                <c:pt idx="10">
                  <c:v>10.047619047619047</c:v>
                </c:pt>
                <c:pt idx="11">
                  <c:v>10.476190476190476</c:v>
                </c:pt>
                <c:pt idx="12">
                  <c:v>10.380952380952381</c:v>
                </c:pt>
                <c:pt idx="13">
                  <c:v>10.142857142857142</c:v>
                </c:pt>
                <c:pt idx="14">
                  <c:v>10.190476190476192</c:v>
                </c:pt>
                <c:pt idx="15">
                  <c:v>10.619047619047619</c:v>
                </c:pt>
                <c:pt idx="16">
                  <c:v>10.571428571428571</c:v>
                </c:pt>
                <c:pt idx="17">
                  <c:v>10.761904761904761</c:v>
                </c:pt>
                <c:pt idx="18">
                  <c:v>10.476190476190476</c:v>
                </c:pt>
                <c:pt idx="19">
                  <c:v>11.047619047619047</c:v>
                </c:pt>
                <c:pt idx="20">
                  <c:v>10.714285714285714</c:v>
                </c:pt>
                <c:pt idx="21">
                  <c:v>10.619047619047619</c:v>
                </c:pt>
                <c:pt idx="22">
                  <c:v>10.047619047619047</c:v>
                </c:pt>
                <c:pt idx="23">
                  <c:v>9.8095238095238084</c:v>
                </c:pt>
                <c:pt idx="24">
                  <c:v>9.6190476190476186</c:v>
                </c:pt>
                <c:pt idx="25">
                  <c:v>9.4761904761904763</c:v>
                </c:pt>
                <c:pt idx="26">
                  <c:v>8.8571428571428577</c:v>
                </c:pt>
                <c:pt idx="27">
                  <c:v>9.1428571428571423</c:v>
                </c:pt>
                <c:pt idx="28">
                  <c:v>9.2857142857142865</c:v>
                </c:pt>
                <c:pt idx="29">
                  <c:v>10.285714285714286</c:v>
                </c:pt>
                <c:pt idx="30">
                  <c:v>11</c:v>
                </c:pt>
                <c:pt idx="31">
                  <c:v>11.19047619047619</c:v>
                </c:pt>
                <c:pt idx="32">
                  <c:v>11.476190476190476</c:v>
                </c:pt>
                <c:pt idx="33">
                  <c:v>12.047619047619047</c:v>
                </c:pt>
                <c:pt idx="34">
                  <c:v>12.095238095238097</c:v>
                </c:pt>
                <c:pt idx="35">
                  <c:v>11.714285714285712</c:v>
                </c:pt>
                <c:pt idx="36">
                  <c:v>11.047619047619047</c:v>
                </c:pt>
                <c:pt idx="37">
                  <c:v>10.619047619047619</c:v>
                </c:pt>
                <c:pt idx="38">
                  <c:v>10.333333333333334</c:v>
                </c:pt>
                <c:pt idx="39">
                  <c:v>10.571428571428571</c:v>
                </c:pt>
                <c:pt idx="40">
                  <c:v>9.9523809523809526</c:v>
                </c:pt>
                <c:pt idx="41">
                  <c:v>9.8095238095238102</c:v>
                </c:pt>
                <c:pt idx="42">
                  <c:v>10.047619047619049</c:v>
                </c:pt>
                <c:pt idx="43">
                  <c:v>10.333333333333334</c:v>
                </c:pt>
                <c:pt idx="44">
                  <c:v>10.857142857142858</c:v>
                </c:pt>
                <c:pt idx="45">
                  <c:v>11.095238095238093</c:v>
                </c:pt>
                <c:pt idx="46">
                  <c:v>10.904761904761903</c:v>
                </c:pt>
                <c:pt idx="47">
                  <c:v>10.904761904761903</c:v>
                </c:pt>
                <c:pt idx="48">
                  <c:v>10.714285714285714</c:v>
                </c:pt>
                <c:pt idx="49">
                  <c:v>10.19047619047619</c:v>
                </c:pt>
                <c:pt idx="50">
                  <c:v>9.4761904761904781</c:v>
                </c:pt>
                <c:pt idx="51">
                  <c:v>8.7619047619047628</c:v>
                </c:pt>
                <c:pt idx="52">
                  <c:v>8.6666666666666661</c:v>
                </c:pt>
                <c:pt idx="53">
                  <c:v>8.5238095238095219</c:v>
                </c:pt>
                <c:pt idx="54">
                  <c:v>8.6666666666666661</c:v>
                </c:pt>
                <c:pt idx="55">
                  <c:v>8.9523809523809526</c:v>
                </c:pt>
                <c:pt idx="56">
                  <c:v>9.5714285714285712</c:v>
                </c:pt>
                <c:pt idx="57">
                  <c:v>10.047619047619047</c:v>
                </c:pt>
                <c:pt idx="58">
                  <c:v>10</c:v>
                </c:pt>
                <c:pt idx="59">
                  <c:v>9.761904761904761</c:v>
                </c:pt>
                <c:pt idx="60">
                  <c:v>10.333333333333332</c:v>
                </c:pt>
                <c:pt idx="61">
                  <c:v>10.285714285714286</c:v>
                </c:pt>
                <c:pt idx="62">
                  <c:v>10.142857142857142</c:v>
                </c:pt>
                <c:pt idx="63">
                  <c:v>10.095238095238093</c:v>
                </c:pt>
                <c:pt idx="64">
                  <c:v>10.333333333333332</c:v>
                </c:pt>
                <c:pt idx="65">
                  <c:v>10</c:v>
                </c:pt>
                <c:pt idx="66">
                  <c:v>9.5714285714285712</c:v>
                </c:pt>
                <c:pt idx="67">
                  <c:v>9.5714285714285712</c:v>
                </c:pt>
                <c:pt idx="68">
                  <c:v>9.9047619047619033</c:v>
                </c:pt>
                <c:pt idx="69">
                  <c:v>9.6666666666666679</c:v>
                </c:pt>
                <c:pt idx="70">
                  <c:v>9.6666666666666679</c:v>
                </c:pt>
                <c:pt idx="71">
                  <c:v>8.7619047619047628</c:v>
                </c:pt>
                <c:pt idx="72">
                  <c:v>9.0952380952380949</c:v>
                </c:pt>
                <c:pt idx="73">
                  <c:v>9.7142857142857135</c:v>
                </c:pt>
                <c:pt idx="74">
                  <c:v>9.238095238095239</c:v>
                </c:pt>
                <c:pt idx="75">
                  <c:v>9.2857142857142883</c:v>
                </c:pt>
                <c:pt idx="76">
                  <c:v>9.3333333333333321</c:v>
                </c:pt>
                <c:pt idx="77">
                  <c:v>9.4285714285714288</c:v>
                </c:pt>
                <c:pt idx="78">
                  <c:v>9.6666666666666679</c:v>
                </c:pt>
                <c:pt idx="79">
                  <c:v>9.6190476190476204</c:v>
                </c:pt>
                <c:pt idx="80">
                  <c:v>9.4285714285714288</c:v>
                </c:pt>
                <c:pt idx="81">
                  <c:v>9.4761904761904781</c:v>
                </c:pt>
                <c:pt idx="82">
                  <c:v>9.0952380952380949</c:v>
                </c:pt>
                <c:pt idx="83">
                  <c:v>8.8095238095238084</c:v>
                </c:pt>
                <c:pt idx="84">
                  <c:v>8.3809523809523814</c:v>
                </c:pt>
                <c:pt idx="85">
                  <c:v>8.6666666666666679</c:v>
                </c:pt>
                <c:pt idx="86">
                  <c:v>8.4285714285714288</c:v>
                </c:pt>
                <c:pt idx="87">
                  <c:v>8.1904761904761916</c:v>
                </c:pt>
                <c:pt idx="88">
                  <c:v>7.9523809523809517</c:v>
                </c:pt>
                <c:pt idx="89">
                  <c:v>8</c:v>
                </c:pt>
                <c:pt idx="90">
                  <c:v>8.8095238095238102</c:v>
                </c:pt>
                <c:pt idx="91">
                  <c:v>8.8095238095238084</c:v>
                </c:pt>
                <c:pt idx="92">
                  <c:v>8.6190476190476186</c:v>
                </c:pt>
                <c:pt idx="93">
                  <c:v>8.4761904761904763</c:v>
                </c:pt>
                <c:pt idx="94">
                  <c:v>8.2380952380952372</c:v>
                </c:pt>
                <c:pt idx="95">
                  <c:v>8.9047619047619033</c:v>
                </c:pt>
                <c:pt idx="96">
                  <c:v>8.9523809523809508</c:v>
                </c:pt>
                <c:pt idx="97">
                  <c:v>8.3809523809523814</c:v>
                </c:pt>
                <c:pt idx="98">
                  <c:v>8.2857142857142865</c:v>
                </c:pt>
                <c:pt idx="99">
                  <c:v>8.3809523809523814</c:v>
                </c:pt>
                <c:pt idx="100">
                  <c:v>8.2857142857142865</c:v>
                </c:pt>
                <c:pt idx="101">
                  <c:v>8.9523809523809526</c:v>
                </c:pt>
                <c:pt idx="102">
                  <c:v>8.0952380952380949</c:v>
                </c:pt>
                <c:pt idx="103">
                  <c:v>7.8571428571428568</c:v>
                </c:pt>
                <c:pt idx="104">
                  <c:v>7.8571428571428568</c:v>
                </c:pt>
                <c:pt idx="105">
                  <c:v>7.8571428571428585</c:v>
                </c:pt>
                <c:pt idx="106">
                  <c:v>8.2857142857142865</c:v>
                </c:pt>
                <c:pt idx="107">
                  <c:v>8.7619047619047628</c:v>
                </c:pt>
                <c:pt idx="108">
                  <c:v>8.3333333333333339</c:v>
                </c:pt>
                <c:pt idx="109">
                  <c:v>8.9523809523809526</c:v>
                </c:pt>
                <c:pt idx="110">
                  <c:v>9.4761904761904781</c:v>
                </c:pt>
                <c:pt idx="111">
                  <c:v>9.2857142857142865</c:v>
                </c:pt>
                <c:pt idx="112">
                  <c:v>9.5238095238095219</c:v>
                </c:pt>
                <c:pt idx="113">
                  <c:v>8.8571428571428577</c:v>
                </c:pt>
                <c:pt idx="114">
                  <c:v>8.8571428571428577</c:v>
                </c:pt>
                <c:pt idx="115">
                  <c:v>9.0476190476190474</c:v>
                </c:pt>
                <c:pt idx="116">
                  <c:v>9.2380952380952372</c:v>
                </c:pt>
                <c:pt idx="117">
                  <c:v>9.238095238095239</c:v>
                </c:pt>
                <c:pt idx="118">
                  <c:v>9.8095238095238102</c:v>
                </c:pt>
                <c:pt idx="119">
                  <c:v>9.4761904761904763</c:v>
                </c:pt>
                <c:pt idx="120">
                  <c:v>9.4761904761904763</c:v>
                </c:pt>
                <c:pt idx="121">
                  <c:v>9.7142857142857135</c:v>
                </c:pt>
                <c:pt idx="122">
                  <c:v>9.9523809523809508</c:v>
                </c:pt>
                <c:pt idx="123">
                  <c:v>9.6666666666666679</c:v>
                </c:pt>
                <c:pt idx="124">
                  <c:v>9.5238095238095237</c:v>
                </c:pt>
                <c:pt idx="125">
                  <c:v>9.1428571428571423</c:v>
                </c:pt>
                <c:pt idx="126">
                  <c:v>9.0476190476190474</c:v>
                </c:pt>
                <c:pt idx="127">
                  <c:v>9.0476190476190474</c:v>
                </c:pt>
                <c:pt idx="128">
                  <c:v>8.6666666666666679</c:v>
                </c:pt>
                <c:pt idx="129">
                  <c:v>8.3809523809523814</c:v>
                </c:pt>
                <c:pt idx="130">
                  <c:v>8.0476190476190474</c:v>
                </c:pt>
                <c:pt idx="131">
                  <c:v>8.1428571428571441</c:v>
                </c:pt>
                <c:pt idx="132">
                  <c:v>8.1904761904761916</c:v>
                </c:pt>
                <c:pt idx="133">
                  <c:v>8.6666666666666679</c:v>
                </c:pt>
                <c:pt idx="134">
                  <c:v>9.0000000000000018</c:v>
                </c:pt>
                <c:pt idx="135">
                  <c:v>9.571428571428573</c:v>
                </c:pt>
                <c:pt idx="136">
                  <c:v>9.809523809523812</c:v>
                </c:pt>
                <c:pt idx="137">
                  <c:v>10.095238095238097</c:v>
                </c:pt>
                <c:pt idx="138">
                  <c:v>9.9047619047619069</c:v>
                </c:pt>
                <c:pt idx="139">
                  <c:v>9.9523809523809526</c:v>
                </c:pt>
                <c:pt idx="140">
                  <c:v>10.190476190476192</c:v>
                </c:pt>
                <c:pt idx="141">
                  <c:v>10.142857142857142</c:v>
                </c:pt>
                <c:pt idx="142">
                  <c:v>9.6190476190476186</c:v>
                </c:pt>
                <c:pt idx="143">
                  <c:v>9.5238095238095219</c:v>
                </c:pt>
                <c:pt idx="144">
                  <c:v>9.2857142857142865</c:v>
                </c:pt>
                <c:pt idx="145">
                  <c:v>9.5238095238095237</c:v>
                </c:pt>
                <c:pt idx="146">
                  <c:v>9.0952380952380949</c:v>
                </c:pt>
                <c:pt idx="147">
                  <c:v>8.6666666666666661</c:v>
                </c:pt>
                <c:pt idx="148">
                  <c:v>8.8095238095238084</c:v>
                </c:pt>
                <c:pt idx="149">
                  <c:v>9.3333333333333321</c:v>
                </c:pt>
                <c:pt idx="150">
                  <c:v>9.238095238095239</c:v>
                </c:pt>
                <c:pt idx="151">
                  <c:v>9.7142857142857135</c:v>
                </c:pt>
                <c:pt idx="152">
                  <c:v>9.6190476190476186</c:v>
                </c:pt>
                <c:pt idx="153">
                  <c:v>10.476190476190476</c:v>
                </c:pt>
                <c:pt idx="154">
                  <c:v>10.38095238095238</c:v>
                </c:pt>
                <c:pt idx="155">
                  <c:v>10.38095238095238</c:v>
                </c:pt>
                <c:pt idx="156">
                  <c:v>9.6190476190476204</c:v>
                </c:pt>
                <c:pt idx="157">
                  <c:v>9.761904761904761</c:v>
                </c:pt>
                <c:pt idx="158">
                  <c:v>9.1428571428571423</c:v>
                </c:pt>
                <c:pt idx="159">
                  <c:v>8.5238095238095237</c:v>
                </c:pt>
                <c:pt idx="160">
                  <c:v>8.4285714285714288</c:v>
                </c:pt>
                <c:pt idx="161">
                  <c:v>8.4761904761904763</c:v>
                </c:pt>
                <c:pt idx="162">
                  <c:v>7.7142857142857135</c:v>
                </c:pt>
                <c:pt idx="163">
                  <c:v>8.0476190476190474</c:v>
                </c:pt>
                <c:pt idx="164">
                  <c:v>7.761904761904761</c:v>
                </c:pt>
                <c:pt idx="165">
                  <c:v>8</c:v>
                </c:pt>
                <c:pt idx="166">
                  <c:v>8.1428571428571423</c:v>
                </c:pt>
                <c:pt idx="167">
                  <c:v>8.0952380952380931</c:v>
                </c:pt>
                <c:pt idx="168">
                  <c:v>7.7619047619047619</c:v>
                </c:pt>
                <c:pt idx="169">
                  <c:v>8.6190476190476186</c:v>
                </c:pt>
                <c:pt idx="170">
                  <c:v>8.2380952380952372</c:v>
                </c:pt>
                <c:pt idx="171">
                  <c:v>8.7142857142857135</c:v>
                </c:pt>
                <c:pt idx="172">
                  <c:v>8.6190476190476186</c:v>
                </c:pt>
                <c:pt idx="173">
                  <c:v>8.5714285714285712</c:v>
                </c:pt>
                <c:pt idx="174">
                  <c:v>9.0952380952380967</c:v>
                </c:pt>
                <c:pt idx="175">
                  <c:v>9.4761904761904781</c:v>
                </c:pt>
                <c:pt idx="176">
                  <c:v>8.8095238095238102</c:v>
                </c:pt>
                <c:pt idx="177">
                  <c:v>9</c:v>
                </c:pt>
                <c:pt idx="178">
                  <c:v>8.5714285714285712</c:v>
                </c:pt>
                <c:pt idx="179">
                  <c:v>8.8571428571428577</c:v>
                </c:pt>
                <c:pt idx="180">
                  <c:v>9.4285714285714288</c:v>
                </c:pt>
                <c:pt idx="181">
                  <c:v>8.7619047619047628</c:v>
                </c:pt>
                <c:pt idx="182">
                  <c:v>9</c:v>
                </c:pt>
                <c:pt idx="183">
                  <c:v>9.7142857142857135</c:v>
                </c:pt>
                <c:pt idx="184">
                  <c:v>10.142857142857142</c:v>
                </c:pt>
                <c:pt idx="185">
                  <c:v>10.619047619047619</c:v>
                </c:pt>
                <c:pt idx="186">
                  <c:v>10.380952380952381</c:v>
                </c:pt>
                <c:pt idx="187">
                  <c:v>9.8095238095238084</c:v>
                </c:pt>
                <c:pt idx="188">
                  <c:v>10.047619047619047</c:v>
                </c:pt>
                <c:pt idx="189">
                  <c:v>10.095238095238097</c:v>
                </c:pt>
                <c:pt idx="190">
                  <c:v>9.4761904761904781</c:v>
                </c:pt>
                <c:pt idx="191">
                  <c:v>8.9999999999999982</c:v>
                </c:pt>
                <c:pt idx="192">
                  <c:v>8.8095238095238084</c:v>
                </c:pt>
                <c:pt idx="193">
                  <c:v>8.8571428571428577</c:v>
                </c:pt>
                <c:pt idx="194">
                  <c:v>9.3809523809523814</c:v>
                </c:pt>
                <c:pt idx="195">
                  <c:v>8.8571428571428577</c:v>
                </c:pt>
                <c:pt idx="196">
                  <c:v>8.6666666666666661</c:v>
                </c:pt>
                <c:pt idx="197">
                  <c:v>9.238095238095239</c:v>
                </c:pt>
                <c:pt idx="198">
                  <c:v>9.3809523809523796</c:v>
                </c:pt>
                <c:pt idx="199">
                  <c:v>8.9047619047619033</c:v>
                </c:pt>
                <c:pt idx="200">
                  <c:v>8.761904761904761</c:v>
                </c:pt>
                <c:pt idx="201">
                  <c:v>8.3809523809523814</c:v>
                </c:pt>
                <c:pt idx="202">
                  <c:v>8.2857142857142865</c:v>
                </c:pt>
                <c:pt idx="203">
                  <c:v>7.8571428571428568</c:v>
                </c:pt>
                <c:pt idx="204">
                  <c:v>7.4285714285714279</c:v>
                </c:pt>
                <c:pt idx="205">
                  <c:v>7.5238095238095237</c:v>
                </c:pt>
                <c:pt idx="206">
                  <c:v>8.0476190476190474</c:v>
                </c:pt>
                <c:pt idx="207">
                  <c:v>7.7619047619047619</c:v>
                </c:pt>
                <c:pt idx="208">
                  <c:v>8.0476190476190492</c:v>
                </c:pt>
                <c:pt idx="209">
                  <c:v>8.2857142857142865</c:v>
                </c:pt>
                <c:pt idx="210">
                  <c:v>8.7619047619047628</c:v>
                </c:pt>
                <c:pt idx="211">
                  <c:v>9.1428571428571423</c:v>
                </c:pt>
                <c:pt idx="212">
                  <c:v>9.6190476190476204</c:v>
                </c:pt>
                <c:pt idx="213">
                  <c:v>9.6666666666666679</c:v>
                </c:pt>
                <c:pt idx="214">
                  <c:v>10.238095238095237</c:v>
                </c:pt>
                <c:pt idx="215">
                  <c:v>10.428571428571429</c:v>
                </c:pt>
                <c:pt idx="216">
                  <c:v>10.714285714285714</c:v>
                </c:pt>
                <c:pt idx="217">
                  <c:v>10.666666666666668</c:v>
                </c:pt>
                <c:pt idx="218">
                  <c:v>10.714285714285714</c:v>
                </c:pt>
                <c:pt idx="219">
                  <c:v>10.238095238095237</c:v>
                </c:pt>
                <c:pt idx="220">
                  <c:v>10.095238095238093</c:v>
                </c:pt>
                <c:pt idx="221">
                  <c:v>10.047619047619047</c:v>
                </c:pt>
                <c:pt idx="222">
                  <c:v>9.6666666666666661</c:v>
                </c:pt>
                <c:pt idx="223">
                  <c:v>9.3809523809523796</c:v>
                </c:pt>
                <c:pt idx="224">
                  <c:v>9.5238095238095219</c:v>
                </c:pt>
                <c:pt idx="225">
                  <c:v>9.5714285714285712</c:v>
                </c:pt>
                <c:pt idx="226">
                  <c:v>9.7142857142857135</c:v>
                </c:pt>
                <c:pt idx="227">
                  <c:v>9.1428571428571423</c:v>
                </c:pt>
                <c:pt idx="228">
                  <c:v>8.9047619047619033</c:v>
                </c:pt>
                <c:pt idx="229">
                  <c:v>9.2380952380952372</c:v>
                </c:pt>
                <c:pt idx="230">
                  <c:v>9.3333333333333321</c:v>
                </c:pt>
                <c:pt idx="231">
                  <c:v>9.1428571428571423</c:v>
                </c:pt>
                <c:pt idx="232">
                  <c:v>8.8095238095238102</c:v>
                </c:pt>
                <c:pt idx="233">
                  <c:v>8.6190476190476186</c:v>
                </c:pt>
                <c:pt idx="234">
                  <c:v>9.238095238095239</c:v>
                </c:pt>
                <c:pt idx="235">
                  <c:v>9.4761904761904763</c:v>
                </c:pt>
                <c:pt idx="236">
                  <c:v>9.3333333333333321</c:v>
                </c:pt>
                <c:pt idx="237">
                  <c:v>9.6190476190476186</c:v>
                </c:pt>
                <c:pt idx="238">
                  <c:v>10</c:v>
                </c:pt>
                <c:pt idx="239">
                  <c:v>9.8571428571428577</c:v>
                </c:pt>
                <c:pt idx="240">
                  <c:v>10.285714285714286</c:v>
                </c:pt>
                <c:pt idx="241">
                  <c:v>10.428571428571429</c:v>
                </c:pt>
                <c:pt idx="242">
                  <c:v>9.9523809523809526</c:v>
                </c:pt>
                <c:pt idx="243">
                  <c:v>9.4285714285714288</c:v>
                </c:pt>
                <c:pt idx="244">
                  <c:v>9.4285714285714288</c:v>
                </c:pt>
                <c:pt idx="245">
                  <c:v>9.0952380952380949</c:v>
                </c:pt>
                <c:pt idx="246">
                  <c:v>9.3809523809523814</c:v>
                </c:pt>
                <c:pt idx="247">
                  <c:v>9.3809523809523796</c:v>
                </c:pt>
                <c:pt idx="248">
                  <c:v>9.1428571428571423</c:v>
                </c:pt>
                <c:pt idx="249">
                  <c:v>9.3809523809523796</c:v>
                </c:pt>
                <c:pt idx="250">
                  <c:v>10.333333333333332</c:v>
                </c:pt>
                <c:pt idx="251">
                  <c:v>10.238095238095239</c:v>
                </c:pt>
                <c:pt idx="252">
                  <c:v>10.428571428571429</c:v>
                </c:pt>
                <c:pt idx="253">
                  <c:v>10.285714285714286</c:v>
                </c:pt>
                <c:pt idx="254">
                  <c:v>9.5714285714285712</c:v>
                </c:pt>
                <c:pt idx="255">
                  <c:v>9.0952380952380949</c:v>
                </c:pt>
                <c:pt idx="256">
                  <c:v>8.7142857142857135</c:v>
                </c:pt>
                <c:pt idx="257">
                  <c:v>8.9047619047619033</c:v>
                </c:pt>
                <c:pt idx="258">
                  <c:v>9</c:v>
                </c:pt>
                <c:pt idx="259">
                  <c:v>9.2857142857142865</c:v>
                </c:pt>
                <c:pt idx="260">
                  <c:v>8.9047619047619051</c:v>
                </c:pt>
                <c:pt idx="261">
                  <c:v>8.8571428571428577</c:v>
                </c:pt>
                <c:pt idx="262">
                  <c:v>9</c:v>
                </c:pt>
                <c:pt idx="263">
                  <c:v>9.8095238095238084</c:v>
                </c:pt>
                <c:pt idx="264">
                  <c:v>8.7619047619047628</c:v>
                </c:pt>
                <c:pt idx="265">
                  <c:v>8.3333333333333339</c:v>
                </c:pt>
                <c:pt idx="266">
                  <c:v>7.3333333333333339</c:v>
                </c:pt>
                <c:pt idx="267">
                  <c:v>7.5714285714285712</c:v>
                </c:pt>
                <c:pt idx="268">
                  <c:v>7.9523809523809517</c:v>
                </c:pt>
                <c:pt idx="269">
                  <c:v>8</c:v>
                </c:pt>
                <c:pt idx="270">
                  <c:v>7.4761904761904772</c:v>
                </c:pt>
                <c:pt idx="271">
                  <c:v>8.1904761904761916</c:v>
                </c:pt>
                <c:pt idx="272">
                  <c:v>8.1904761904761916</c:v>
                </c:pt>
                <c:pt idx="273">
                  <c:v>8.4761904761904763</c:v>
                </c:pt>
                <c:pt idx="274">
                  <c:v>8.8095238095238102</c:v>
                </c:pt>
                <c:pt idx="275">
                  <c:v>8.7619047619047628</c:v>
                </c:pt>
                <c:pt idx="276">
                  <c:v>8.9523809523809526</c:v>
                </c:pt>
                <c:pt idx="277">
                  <c:v>9.5714285714285712</c:v>
                </c:pt>
                <c:pt idx="278">
                  <c:v>9.0476190476190474</c:v>
                </c:pt>
                <c:pt idx="279">
                  <c:v>9.0952380952380931</c:v>
                </c:pt>
                <c:pt idx="280">
                  <c:v>9.1904761904761898</c:v>
                </c:pt>
                <c:pt idx="281">
                  <c:v>9.1428571428571406</c:v>
                </c:pt>
                <c:pt idx="282">
                  <c:v>8.9047619047619033</c:v>
                </c:pt>
                <c:pt idx="283">
                  <c:v>8.6666666666666661</c:v>
                </c:pt>
                <c:pt idx="284">
                  <c:v>7.9047619047619051</c:v>
                </c:pt>
                <c:pt idx="285">
                  <c:v>7.8095238095238102</c:v>
                </c:pt>
                <c:pt idx="286">
                  <c:v>7.9047619047619051</c:v>
                </c:pt>
                <c:pt idx="287">
                  <c:v>8</c:v>
                </c:pt>
                <c:pt idx="288">
                  <c:v>7.9523809523809534</c:v>
                </c:pt>
                <c:pt idx="289">
                  <c:v>8.3333333333333339</c:v>
                </c:pt>
                <c:pt idx="290">
                  <c:v>8.9523809523809526</c:v>
                </c:pt>
                <c:pt idx="291">
                  <c:v>9.238095238095239</c:v>
                </c:pt>
                <c:pt idx="292">
                  <c:v>9.3809523809523814</c:v>
                </c:pt>
                <c:pt idx="293">
                  <c:v>9.3333333333333339</c:v>
                </c:pt>
                <c:pt idx="294">
                  <c:v>9.7142857142857135</c:v>
                </c:pt>
                <c:pt idx="295">
                  <c:v>9.0952380952380967</c:v>
                </c:pt>
                <c:pt idx="296">
                  <c:v>8.7142857142857153</c:v>
                </c:pt>
                <c:pt idx="297">
                  <c:v>8.9047619047619051</c:v>
                </c:pt>
                <c:pt idx="298">
                  <c:v>8.6666666666666661</c:v>
                </c:pt>
                <c:pt idx="299">
                  <c:v>8.8095238095238084</c:v>
                </c:pt>
                <c:pt idx="300">
                  <c:v>8.5238095238095237</c:v>
                </c:pt>
                <c:pt idx="301">
                  <c:v>8.4761904761904763</c:v>
                </c:pt>
                <c:pt idx="302">
                  <c:v>8.7142857142857135</c:v>
                </c:pt>
                <c:pt idx="303">
                  <c:v>8.6190476190476168</c:v>
                </c:pt>
                <c:pt idx="304">
                  <c:v>7.8571428571428568</c:v>
                </c:pt>
                <c:pt idx="305">
                  <c:v>8.3809523809523814</c:v>
                </c:pt>
                <c:pt idx="306">
                  <c:v>8.5238095238095237</c:v>
                </c:pt>
                <c:pt idx="307">
                  <c:v>8.4285714285714288</c:v>
                </c:pt>
                <c:pt idx="308">
                  <c:v>8.0952380952380967</c:v>
                </c:pt>
                <c:pt idx="309">
                  <c:v>8.238095238095239</c:v>
                </c:pt>
                <c:pt idx="310">
                  <c:v>8.8095238095238084</c:v>
                </c:pt>
                <c:pt idx="311">
                  <c:v>8.9047619047619033</c:v>
                </c:pt>
                <c:pt idx="312">
                  <c:v>8.8095238095238084</c:v>
                </c:pt>
                <c:pt idx="313">
                  <c:v>8.9047619047619033</c:v>
                </c:pt>
                <c:pt idx="314">
                  <c:v>9.4285714285714288</c:v>
                </c:pt>
                <c:pt idx="315">
                  <c:v>9.5714285714285712</c:v>
                </c:pt>
                <c:pt idx="316">
                  <c:v>10.047619047619047</c:v>
                </c:pt>
                <c:pt idx="317">
                  <c:v>9.7142857142857135</c:v>
                </c:pt>
                <c:pt idx="318">
                  <c:v>9.7142857142857135</c:v>
                </c:pt>
                <c:pt idx="319">
                  <c:v>9.7619047619047628</c:v>
                </c:pt>
                <c:pt idx="320">
                  <c:v>9.1904761904761916</c:v>
                </c:pt>
                <c:pt idx="321">
                  <c:v>9.4285714285714288</c:v>
                </c:pt>
                <c:pt idx="322">
                  <c:v>9.1428571428571423</c:v>
                </c:pt>
                <c:pt idx="323">
                  <c:v>9.1904761904761898</c:v>
                </c:pt>
                <c:pt idx="324">
                  <c:v>9.7619047619047628</c:v>
                </c:pt>
                <c:pt idx="325">
                  <c:v>10.000000000000002</c:v>
                </c:pt>
                <c:pt idx="326">
                  <c:v>10</c:v>
                </c:pt>
                <c:pt idx="327">
                  <c:v>10.761904761904763</c:v>
                </c:pt>
                <c:pt idx="328">
                  <c:v>10.19047619047619</c:v>
                </c:pt>
                <c:pt idx="329">
                  <c:v>10</c:v>
                </c:pt>
                <c:pt idx="330">
                  <c:v>9.761904761904761</c:v>
                </c:pt>
                <c:pt idx="331">
                  <c:v>9.2380952380952372</c:v>
                </c:pt>
                <c:pt idx="332">
                  <c:v>9.5238095238095237</c:v>
                </c:pt>
                <c:pt idx="333">
                  <c:v>9.2380952380952372</c:v>
                </c:pt>
                <c:pt idx="334">
                  <c:v>8.4761904761904763</c:v>
                </c:pt>
                <c:pt idx="335">
                  <c:v>8.6190476190476168</c:v>
                </c:pt>
                <c:pt idx="336">
                  <c:v>9.0476190476190474</c:v>
                </c:pt>
                <c:pt idx="337">
                  <c:v>8.6190476190476186</c:v>
                </c:pt>
                <c:pt idx="338">
                  <c:v>8.8571428571428577</c:v>
                </c:pt>
                <c:pt idx="339">
                  <c:v>8.2857142857142865</c:v>
                </c:pt>
                <c:pt idx="340">
                  <c:v>8.5714285714285712</c:v>
                </c:pt>
                <c:pt idx="341">
                  <c:v>8.5714285714285712</c:v>
                </c:pt>
                <c:pt idx="342">
                  <c:v>8.1428571428571423</c:v>
                </c:pt>
                <c:pt idx="343">
                  <c:v>7.8571428571428568</c:v>
                </c:pt>
                <c:pt idx="344">
                  <c:v>8.3333333333333321</c:v>
                </c:pt>
                <c:pt idx="345">
                  <c:v>8.3809523809523814</c:v>
                </c:pt>
                <c:pt idx="346">
                  <c:v>8.7142857142857135</c:v>
                </c:pt>
                <c:pt idx="347">
                  <c:v>8.4761904761904763</c:v>
                </c:pt>
                <c:pt idx="348">
                  <c:v>8.9523809523809526</c:v>
                </c:pt>
                <c:pt idx="349">
                  <c:v>9.4285714285714288</c:v>
                </c:pt>
                <c:pt idx="350">
                  <c:v>9.761904761904761</c:v>
                </c:pt>
                <c:pt idx="351">
                  <c:v>9.8571428571428577</c:v>
                </c:pt>
                <c:pt idx="352">
                  <c:v>9.7619047619047628</c:v>
                </c:pt>
                <c:pt idx="353">
                  <c:v>9.0952380952380967</c:v>
                </c:pt>
                <c:pt idx="354">
                  <c:v>9.0952380952380967</c:v>
                </c:pt>
                <c:pt idx="355">
                  <c:v>8.8095238095238102</c:v>
                </c:pt>
                <c:pt idx="356">
                  <c:v>9.4285714285714288</c:v>
                </c:pt>
                <c:pt idx="357">
                  <c:v>9.5238095238095219</c:v>
                </c:pt>
                <c:pt idx="358">
                  <c:v>9.5238095238095237</c:v>
                </c:pt>
                <c:pt idx="359">
                  <c:v>9.0476190476190474</c:v>
                </c:pt>
                <c:pt idx="360">
                  <c:v>9.9047619047619033</c:v>
                </c:pt>
                <c:pt idx="361">
                  <c:v>10.238095238095239</c:v>
                </c:pt>
                <c:pt idx="362">
                  <c:v>10.285714285714286</c:v>
                </c:pt>
                <c:pt idx="363">
                  <c:v>9.7142857142857135</c:v>
                </c:pt>
                <c:pt idx="364">
                  <c:v>9.0952380952380949</c:v>
                </c:pt>
                <c:pt idx="365">
                  <c:v>8.9523809523809526</c:v>
                </c:pt>
                <c:pt idx="366">
                  <c:v>9.4761904761904763</c:v>
                </c:pt>
                <c:pt idx="367">
                  <c:v>9.2857142857142865</c:v>
                </c:pt>
                <c:pt idx="368">
                  <c:v>9</c:v>
                </c:pt>
                <c:pt idx="369">
                  <c:v>9.1428571428571423</c:v>
                </c:pt>
                <c:pt idx="370">
                  <c:v>9</c:v>
                </c:pt>
                <c:pt idx="371">
                  <c:v>10.190476190476192</c:v>
                </c:pt>
                <c:pt idx="372">
                  <c:v>10.476190476190478</c:v>
                </c:pt>
                <c:pt idx="373">
                  <c:v>10.19047619047619</c:v>
                </c:pt>
                <c:pt idx="374">
                  <c:v>10.333333333333334</c:v>
                </c:pt>
                <c:pt idx="375">
                  <c:v>10.428571428571429</c:v>
                </c:pt>
                <c:pt idx="376">
                  <c:v>10.285714285714286</c:v>
                </c:pt>
                <c:pt idx="377">
                  <c:v>10.238095238095239</c:v>
                </c:pt>
                <c:pt idx="378">
                  <c:v>10.095238095238097</c:v>
                </c:pt>
                <c:pt idx="379">
                  <c:v>10.095238095238097</c:v>
                </c:pt>
                <c:pt idx="380">
                  <c:v>10.666666666666668</c:v>
                </c:pt>
                <c:pt idx="381">
                  <c:v>10.61904761904762</c:v>
                </c:pt>
                <c:pt idx="382">
                  <c:v>10.714285714285714</c:v>
                </c:pt>
                <c:pt idx="383">
                  <c:v>11.19047619047619</c:v>
                </c:pt>
                <c:pt idx="384">
                  <c:v>11.666666666666666</c:v>
                </c:pt>
                <c:pt idx="385">
                  <c:v>11.285714285714283</c:v>
                </c:pt>
                <c:pt idx="386">
                  <c:v>11.142857142857142</c:v>
                </c:pt>
                <c:pt idx="387">
                  <c:v>10.666666666666668</c:v>
                </c:pt>
                <c:pt idx="388">
                  <c:v>10.238095238095239</c:v>
                </c:pt>
                <c:pt idx="389">
                  <c:v>10.047619047619047</c:v>
                </c:pt>
                <c:pt idx="390">
                  <c:v>9.2380952380952372</c:v>
                </c:pt>
                <c:pt idx="391">
                  <c:v>8.9047619047619033</c:v>
                </c:pt>
                <c:pt idx="392">
                  <c:v>8.9523809523809526</c:v>
                </c:pt>
                <c:pt idx="393">
                  <c:v>9</c:v>
                </c:pt>
                <c:pt idx="394">
                  <c:v>9.6190476190476186</c:v>
                </c:pt>
                <c:pt idx="395">
                  <c:v>10.38095238095238</c:v>
                </c:pt>
                <c:pt idx="396">
                  <c:v>10.714285714285714</c:v>
                </c:pt>
                <c:pt idx="397">
                  <c:v>11.333333333333332</c:v>
                </c:pt>
                <c:pt idx="398">
                  <c:v>11.666666666666666</c:v>
                </c:pt>
                <c:pt idx="399">
                  <c:v>11.238095238095239</c:v>
                </c:pt>
                <c:pt idx="400">
                  <c:v>11.380952380952381</c:v>
                </c:pt>
                <c:pt idx="401">
                  <c:v>11.380952380952381</c:v>
                </c:pt>
                <c:pt idx="402">
                  <c:v>11.047619047619049</c:v>
                </c:pt>
                <c:pt idx="403">
                  <c:v>10.761904761904763</c:v>
                </c:pt>
                <c:pt idx="404">
                  <c:v>11</c:v>
                </c:pt>
                <c:pt idx="405">
                  <c:v>10.523809523809522</c:v>
                </c:pt>
                <c:pt idx="406">
                  <c:v>10.476190476190476</c:v>
                </c:pt>
                <c:pt idx="407">
                  <c:v>10.142857142857142</c:v>
                </c:pt>
                <c:pt idx="408">
                  <c:v>10</c:v>
                </c:pt>
                <c:pt idx="409">
                  <c:v>10.666666666666668</c:v>
                </c:pt>
                <c:pt idx="410">
                  <c:v>10.904761904761907</c:v>
                </c:pt>
                <c:pt idx="411">
                  <c:v>10.428571428571431</c:v>
                </c:pt>
                <c:pt idx="412">
                  <c:v>10.523809523809524</c:v>
                </c:pt>
                <c:pt idx="413">
                  <c:v>10.857142857142858</c:v>
                </c:pt>
                <c:pt idx="414">
                  <c:v>10.666666666666666</c:v>
                </c:pt>
                <c:pt idx="415">
                  <c:v>9.9047619047619033</c:v>
                </c:pt>
                <c:pt idx="416">
                  <c:v>8.9523809523809526</c:v>
                </c:pt>
                <c:pt idx="417">
                  <c:v>8.7619047619047628</c:v>
                </c:pt>
                <c:pt idx="418">
                  <c:v>8.7142857142857135</c:v>
                </c:pt>
                <c:pt idx="419">
                  <c:v>8.6190476190476186</c:v>
                </c:pt>
                <c:pt idx="420">
                  <c:v>8.6190476190476186</c:v>
                </c:pt>
                <c:pt idx="421">
                  <c:v>8.9523809523809526</c:v>
                </c:pt>
                <c:pt idx="422">
                  <c:v>9.4285714285714288</c:v>
                </c:pt>
                <c:pt idx="423">
                  <c:v>9.4285714285714288</c:v>
                </c:pt>
                <c:pt idx="424">
                  <c:v>9.761904761904761</c:v>
                </c:pt>
                <c:pt idx="425">
                  <c:v>10.095238095238093</c:v>
                </c:pt>
                <c:pt idx="426">
                  <c:v>10.285714285714283</c:v>
                </c:pt>
                <c:pt idx="427">
                  <c:v>10</c:v>
                </c:pt>
                <c:pt idx="428">
                  <c:v>10.333333333333332</c:v>
                </c:pt>
                <c:pt idx="429">
                  <c:v>10.380952380952381</c:v>
                </c:pt>
                <c:pt idx="430">
                  <c:v>10.238095238095237</c:v>
                </c:pt>
                <c:pt idx="431">
                  <c:v>9.5714285714285712</c:v>
                </c:pt>
                <c:pt idx="432">
                  <c:v>9.4285714285714288</c:v>
                </c:pt>
                <c:pt idx="433">
                  <c:v>9.4761904761904763</c:v>
                </c:pt>
                <c:pt idx="434">
                  <c:v>9.3333333333333321</c:v>
                </c:pt>
                <c:pt idx="435">
                  <c:v>8.9999999999999982</c:v>
                </c:pt>
                <c:pt idx="436">
                  <c:v>8.2857142857142847</c:v>
                </c:pt>
                <c:pt idx="437">
                  <c:v>8.3333333333333321</c:v>
                </c:pt>
                <c:pt idx="438">
                  <c:v>9.0476190476190474</c:v>
                </c:pt>
                <c:pt idx="439">
                  <c:v>8.9047619047619033</c:v>
                </c:pt>
                <c:pt idx="440">
                  <c:v>9.1428571428571423</c:v>
                </c:pt>
                <c:pt idx="441">
                  <c:v>9.6190476190476186</c:v>
                </c:pt>
                <c:pt idx="442">
                  <c:v>9.3333333333333339</c:v>
                </c:pt>
                <c:pt idx="443">
                  <c:v>10.047619047619047</c:v>
                </c:pt>
                <c:pt idx="444">
                  <c:v>9.8571428571428577</c:v>
                </c:pt>
                <c:pt idx="445">
                  <c:v>9.2380952380952372</c:v>
                </c:pt>
                <c:pt idx="446">
                  <c:v>9.8095238095238084</c:v>
                </c:pt>
                <c:pt idx="447">
                  <c:v>9.3333333333333304</c:v>
                </c:pt>
                <c:pt idx="448">
                  <c:v>8.7142857142857135</c:v>
                </c:pt>
                <c:pt idx="449">
                  <c:v>8.7142857142857135</c:v>
                </c:pt>
                <c:pt idx="450">
                  <c:v>8.9999999999999982</c:v>
                </c:pt>
                <c:pt idx="451">
                  <c:v>9.0952380952380949</c:v>
                </c:pt>
                <c:pt idx="452">
                  <c:v>9.2857142857142865</c:v>
                </c:pt>
                <c:pt idx="453">
                  <c:v>8.6190476190476186</c:v>
                </c:pt>
                <c:pt idx="454">
                  <c:v>9</c:v>
                </c:pt>
                <c:pt idx="455">
                  <c:v>9.5714285714285712</c:v>
                </c:pt>
                <c:pt idx="456">
                  <c:v>10</c:v>
                </c:pt>
                <c:pt idx="457">
                  <c:v>9.3333333333333321</c:v>
                </c:pt>
                <c:pt idx="458">
                  <c:v>9.3333333333333321</c:v>
                </c:pt>
                <c:pt idx="459">
                  <c:v>8.8571428571428559</c:v>
                </c:pt>
                <c:pt idx="460">
                  <c:v>9.4285714285714288</c:v>
                </c:pt>
                <c:pt idx="461">
                  <c:v>8.761904761904761</c:v>
                </c:pt>
                <c:pt idx="462">
                  <c:v>8.2380952380952372</c:v>
                </c:pt>
                <c:pt idx="463">
                  <c:v>7.8095238095238093</c:v>
                </c:pt>
                <c:pt idx="464">
                  <c:v>7.7142857142857144</c:v>
                </c:pt>
                <c:pt idx="465">
                  <c:v>7.8571428571428585</c:v>
                </c:pt>
                <c:pt idx="466">
                  <c:v>8.6190476190476186</c:v>
                </c:pt>
                <c:pt idx="467">
                  <c:v>8.2380952380952372</c:v>
                </c:pt>
                <c:pt idx="468">
                  <c:v>8.571428571428573</c:v>
                </c:pt>
                <c:pt idx="469">
                  <c:v>9.0000000000000018</c:v>
                </c:pt>
                <c:pt idx="470">
                  <c:v>9.1904761904761916</c:v>
                </c:pt>
                <c:pt idx="471">
                  <c:v>10</c:v>
                </c:pt>
                <c:pt idx="472">
                  <c:v>9.9047619047619069</c:v>
                </c:pt>
                <c:pt idx="473">
                  <c:v>9.7619047619047628</c:v>
                </c:pt>
                <c:pt idx="474">
                  <c:v>10.095238095238097</c:v>
                </c:pt>
                <c:pt idx="475">
                  <c:v>10.666666666666666</c:v>
                </c:pt>
                <c:pt idx="476">
                  <c:v>10.476190476190478</c:v>
                </c:pt>
                <c:pt idx="477">
                  <c:v>10.61904761904762</c:v>
                </c:pt>
                <c:pt idx="478">
                  <c:v>10.095238095238097</c:v>
                </c:pt>
                <c:pt idx="479">
                  <c:v>10.19047619047619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EE-4173-A07B-3EC2E98F6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923215"/>
        <c:axId val="9735719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Malatya!$B$1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Malatya!$A$2:$A$481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Malatya!$B$2:$B$481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11</c:v>
                      </c:pt>
                      <c:pt idx="1">
                        <c:v>10</c:v>
                      </c:pt>
                      <c:pt idx="2">
                        <c:v>7</c:v>
                      </c:pt>
                      <c:pt idx="3">
                        <c:v>8</c:v>
                      </c:pt>
                      <c:pt idx="4">
                        <c:v>17</c:v>
                      </c:pt>
                      <c:pt idx="5">
                        <c:v>8</c:v>
                      </c:pt>
                      <c:pt idx="6">
                        <c:v>16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11</c:v>
                      </c:pt>
                      <c:pt idx="10">
                        <c:v>10</c:v>
                      </c:pt>
                      <c:pt idx="11">
                        <c:v>9</c:v>
                      </c:pt>
                      <c:pt idx="12">
                        <c:v>9</c:v>
                      </c:pt>
                      <c:pt idx="13">
                        <c:v>14</c:v>
                      </c:pt>
                      <c:pt idx="14">
                        <c:v>12</c:v>
                      </c:pt>
                      <c:pt idx="15">
                        <c:v>10</c:v>
                      </c:pt>
                      <c:pt idx="16">
                        <c:v>12</c:v>
                      </c:pt>
                      <c:pt idx="17">
                        <c:v>7</c:v>
                      </c:pt>
                      <c:pt idx="18">
                        <c:v>17</c:v>
                      </c:pt>
                      <c:pt idx="19">
                        <c:v>11</c:v>
                      </c:pt>
                      <c:pt idx="20">
                        <c:v>17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9</c:v>
                      </c:pt>
                      <c:pt idx="24">
                        <c:v>8</c:v>
                      </c:pt>
                      <c:pt idx="25">
                        <c:v>4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10</c:v>
                      </c:pt>
                      <c:pt idx="29">
                        <c:v>12</c:v>
                      </c:pt>
                      <c:pt idx="30">
                        <c:v>12</c:v>
                      </c:pt>
                      <c:pt idx="31">
                        <c:v>5</c:v>
                      </c:pt>
                      <c:pt idx="32">
                        <c:v>14</c:v>
                      </c:pt>
                      <c:pt idx="33">
                        <c:v>12</c:v>
                      </c:pt>
                      <c:pt idx="34">
                        <c:v>7</c:v>
                      </c:pt>
                      <c:pt idx="35">
                        <c:v>14</c:v>
                      </c:pt>
                      <c:pt idx="36">
                        <c:v>17</c:v>
                      </c:pt>
                      <c:pt idx="37">
                        <c:v>14</c:v>
                      </c:pt>
                      <c:pt idx="38">
                        <c:v>7</c:v>
                      </c:pt>
                      <c:pt idx="39">
                        <c:v>15</c:v>
                      </c:pt>
                      <c:pt idx="40">
                        <c:v>12</c:v>
                      </c:pt>
                      <c:pt idx="41">
                        <c:v>8</c:v>
                      </c:pt>
                      <c:pt idx="42">
                        <c:v>8</c:v>
                      </c:pt>
                      <c:pt idx="43">
                        <c:v>12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9</c:v>
                      </c:pt>
                      <c:pt idx="47">
                        <c:v>15</c:v>
                      </c:pt>
                      <c:pt idx="48">
                        <c:v>13</c:v>
                      </c:pt>
                      <c:pt idx="49">
                        <c:v>9</c:v>
                      </c:pt>
                      <c:pt idx="50">
                        <c:v>8</c:v>
                      </c:pt>
                      <c:pt idx="51">
                        <c:v>7</c:v>
                      </c:pt>
                      <c:pt idx="52">
                        <c:v>8</c:v>
                      </c:pt>
                      <c:pt idx="53">
                        <c:v>7</c:v>
                      </c:pt>
                      <c:pt idx="54">
                        <c:v>9</c:v>
                      </c:pt>
                      <c:pt idx="55">
                        <c:v>15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9</c:v>
                      </c:pt>
                      <c:pt idx="59">
                        <c:v>13</c:v>
                      </c:pt>
                      <c:pt idx="60">
                        <c:v>9</c:v>
                      </c:pt>
                      <c:pt idx="61">
                        <c:v>7</c:v>
                      </c:pt>
                      <c:pt idx="62">
                        <c:v>8</c:v>
                      </c:pt>
                      <c:pt idx="63">
                        <c:v>14</c:v>
                      </c:pt>
                      <c:pt idx="64">
                        <c:v>7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6</c:v>
                      </c:pt>
                      <c:pt idx="68">
                        <c:v>11</c:v>
                      </c:pt>
                      <c:pt idx="69">
                        <c:v>9</c:v>
                      </c:pt>
                      <c:pt idx="70">
                        <c:v>9</c:v>
                      </c:pt>
                      <c:pt idx="71">
                        <c:v>8</c:v>
                      </c:pt>
                      <c:pt idx="72">
                        <c:v>7</c:v>
                      </c:pt>
                      <c:pt idx="73">
                        <c:v>15</c:v>
                      </c:pt>
                      <c:pt idx="74">
                        <c:v>8</c:v>
                      </c:pt>
                      <c:pt idx="75">
                        <c:v>11</c:v>
                      </c:pt>
                      <c:pt idx="76">
                        <c:v>14</c:v>
                      </c:pt>
                      <c:pt idx="77">
                        <c:v>9</c:v>
                      </c:pt>
                      <c:pt idx="78">
                        <c:v>16</c:v>
                      </c:pt>
                      <c:pt idx="79">
                        <c:v>7</c:v>
                      </c:pt>
                      <c:pt idx="80">
                        <c:v>9</c:v>
                      </c:pt>
                      <c:pt idx="81">
                        <c:v>19</c:v>
                      </c:pt>
                      <c:pt idx="82">
                        <c:v>12</c:v>
                      </c:pt>
                      <c:pt idx="83">
                        <c:v>8</c:v>
                      </c:pt>
                      <c:pt idx="84">
                        <c:v>9</c:v>
                      </c:pt>
                      <c:pt idx="85">
                        <c:v>20</c:v>
                      </c:pt>
                      <c:pt idx="86">
                        <c:v>9</c:v>
                      </c:pt>
                      <c:pt idx="87">
                        <c:v>13</c:v>
                      </c:pt>
                      <c:pt idx="88">
                        <c:v>6</c:v>
                      </c:pt>
                      <c:pt idx="89">
                        <c:v>13</c:v>
                      </c:pt>
                      <c:pt idx="90">
                        <c:v>6</c:v>
                      </c:pt>
                      <c:pt idx="91">
                        <c:v>14</c:v>
                      </c:pt>
                      <c:pt idx="92">
                        <c:v>5</c:v>
                      </c:pt>
                      <c:pt idx="93">
                        <c:v>9</c:v>
                      </c:pt>
                      <c:pt idx="94">
                        <c:v>8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7</c:v>
                      </c:pt>
                      <c:pt idx="98">
                        <c:v>8</c:v>
                      </c:pt>
                      <c:pt idx="99">
                        <c:v>6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13</c:v>
                      </c:pt>
                      <c:pt idx="103">
                        <c:v>6</c:v>
                      </c:pt>
                      <c:pt idx="104">
                        <c:v>12</c:v>
                      </c:pt>
                      <c:pt idx="105">
                        <c:v>12</c:v>
                      </c:pt>
                      <c:pt idx="106">
                        <c:v>16</c:v>
                      </c:pt>
                      <c:pt idx="107">
                        <c:v>11</c:v>
                      </c:pt>
                      <c:pt idx="108">
                        <c:v>12</c:v>
                      </c:pt>
                      <c:pt idx="109">
                        <c:v>11</c:v>
                      </c:pt>
                      <c:pt idx="110">
                        <c:v>13</c:v>
                      </c:pt>
                      <c:pt idx="111">
                        <c:v>15</c:v>
                      </c:pt>
                      <c:pt idx="112">
                        <c:v>11</c:v>
                      </c:pt>
                      <c:pt idx="113">
                        <c:v>12</c:v>
                      </c:pt>
                      <c:pt idx="114">
                        <c:v>7</c:v>
                      </c:pt>
                      <c:pt idx="115">
                        <c:v>5</c:v>
                      </c:pt>
                      <c:pt idx="116">
                        <c:v>7</c:v>
                      </c:pt>
                      <c:pt idx="117">
                        <c:v>8</c:v>
                      </c:pt>
                      <c:pt idx="118">
                        <c:v>9</c:v>
                      </c:pt>
                      <c:pt idx="119">
                        <c:v>10</c:v>
                      </c:pt>
                      <c:pt idx="120">
                        <c:v>5</c:v>
                      </c:pt>
                      <c:pt idx="121">
                        <c:v>7</c:v>
                      </c:pt>
                      <c:pt idx="122">
                        <c:v>7</c:v>
                      </c:pt>
                      <c:pt idx="123">
                        <c:v>9</c:v>
                      </c:pt>
                      <c:pt idx="124">
                        <c:v>10</c:v>
                      </c:pt>
                      <c:pt idx="125">
                        <c:v>5</c:v>
                      </c:pt>
                      <c:pt idx="126">
                        <c:v>7</c:v>
                      </c:pt>
                      <c:pt idx="127">
                        <c:v>8</c:v>
                      </c:pt>
                      <c:pt idx="128">
                        <c:v>8</c:v>
                      </c:pt>
                      <c:pt idx="129">
                        <c:v>10</c:v>
                      </c:pt>
                      <c:pt idx="130">
                        <c:v>11</c:v>
                      </c:pt>
                      <c:pt idx="131">
                        <c:v>4</c:v>
                      </c:pt>
                      <c:pt idx="132">
                        <c:v>14</c:v>
                      </c:pt>
                      <c:pt idx="133">
                        <c:v>8</c:v>
                      </c:pt>
                      <c:pt idx="134">
                        <c:v>11</c:v>
                      </c:pt>
                      <c:pt idx="135">
                        <c:v>8</c:v>
                      </c:pt>
                      <c:pt idx="136">
                        <c:v>6</c:v>
                      </c:pt>
                      <c:pt idx="137">
                        <c:v>15</c:v>
                      </c:pt>
                      <c:pt idx="138">
                        <c:v>12</c:v>
                      </c:pt>
                      <c:pt idx="139">
                        <c:v>4</c:v>
                      </c:pt>
                      <c:pt idx="140">
                        <c:v>6</c:v>
                      </c:pt>
                      <c:pt idx="141">
                        <c:v>4</c:v>
                      </c:pt>
                      <c:pt idx="142">
                        <c:v>9</c:v>
                      </c:pt>
                      <c:pt idx="143">
                        <c:v>9</c:v>
                      </c:pt>
                      <c:pt idx="144">
                        <c:v>8</c:v>
                      </c:pt>
                      <c:pt idx="145">
                        <c:v>6</c:v>
                      </c:pt>
                      <c:pt idx="146">
                        <c:v>10</c:v>
                      </c:pt>
                      <c:pt idx="147">
                        <c:v>8</c:v>
                      </c:pt>
                      <c:pt idx="148">
                        <c:v>7</c:v>
                      </c:pt>
                      <c:pt idx="149">
                        <c:v>4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8</c:v>
                      </c:pt>
                      <c:pt idx="153">
                        <c:v>12</c:v>
                      </c:pt>
                      <c:pt idx="154">
                        <c:v>6</c:v>
                      </c:pt>
                      <c:pt idx="155">
                        <c:v>5</c:v>
                      </c:pt>
                      <c:pt idx="156">
                        <c:v>10</c:v>
                      </c:pt>
                      <c:pt idx="157">
                        <c:v>8</c:v>
                      </c:pt>
                      <c:pt idx="158">
                        <c:v>5</c:v>
                      </c:pt>
                      <c:pt idx="159">
                        <c:v>9</c:v>
                      </c:pt>
                      <c:pt idx="160">
                        <c:v>8</c:v>
                      </c:pt>
                      <c:pt idx="161">
                        <c:v>9</c:v>
                      </c:pt>
                      <c:pt idx="162">
                        <c:v>9</c:v>
                      </c:pt>
                      <c:pt idx="163">
                        <c:v>7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2</c:v>
                      </c:pt>
                      <c:pt idx="167">
                        <c:v>10</c:v>
                      </c:pt>
                      <c:pt idx="168">
                        <c:v>9</c:v>
                      </c:pt>
                      <c:pt idx="169">
                        <c:v>4</c:v>
                      </c:pt>
                      <c:pt idx="170">
                        <c:v>8</c:v>
                      </c:pt>
                      <c:pt idx="171">
                        <c:v>7</c:v>
                      </c:pt>
                      <c:pt idx="172">
                        <c:v>5</c:v>
                      </c:pt>
                      <c:pt idx="173">
                        <c:v>11</c:v>
                      </c:pt>
                      <c:pt idx="174">
                        <c:v>8</c:v>
                      </c:pt>
                      <c:pt idx="175">
                        <c:v>10</c:v>
                      </c:pt>
                      <c:pt idx="176">
                        <c:v>9</c:v>
                      </c:pt>
                      <c:pt idx="177">
                        <c:v>6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11</c:v>
                      </c:pt>
                      <c:pt idx="181">
                        <c:v>8</c:v>
                      </c:pt>
                      <c:pt idx="182">
                        <c:v>7</c:v>
                      </c:pt>
                      <c:pt idx="183">
                        <c:v>13</c:v>
                      </c:pt>
                      <c:pt idx="184">
                        <c:v>9</c:v>
                      </c:pt>
                      <c:pt idx="185">
                        <c:v>17</c:v>
                      </c:pt>
                      <c:pt idx="186">
                        <c:v>6</c:v>
                      </c:pt>
                      <c:pt idx="187">
                        <c:v>11</c:v>
                      </c:pt>
                      <c:pt idx="188">
                        <c:v>7</c:v>
                      </c:pt>
                      <c:pt idx="189">
                        <c:v>15</c:v>
                      </c:pt>
                      <c:pt idx="190">
                        <c:v>10</c:v>
                      </c:pt>
                      <c:pt idx="191">
                        <c:v>8</c:v>
                      </c:pt>
                      <c:pt idx="192">
                        <c:v>15</c:v>
                      </c:pt>
                      <c:pt idx="193">
                        <c:v>16</c:v>
                      </c:pt>
                      <c:pt idx="194">
                        <c:v>14</c:v>
                      </c:pt>
                      <c:pt idx="195">
                        <c:v>8</c:v>
                      </c:pt>
                      <c:pt idx="196">
                        <c:v>7</c:v>
                      </c:pt>
                      <c:pt idx="197">
                        <c:v>10</c:v>
                      </c:pt>
                      <c:pt idx="198">
                        <c:v>15</c:v>
                      </c:pt>
                      <c:pt idx="199">
                        <c:v>8</c:v>
                      </c:pt>
                      <c:pt idx="200">
                        <c:v>12</c:v>
                      </c:pt>
                      <c:pt idx="201">
                        <c:v>11</c:v>
                      </c:pt>
                      <c:pt idx="202">
                        <c:v>13</c:v>
                      </c:pt>
                      <c:pt idx="203">
                        <c:v>12</c:v>
                      </c:pt>
                      <c:pt idx="204">
                        <c:v>10</c:v>
                      </c:pt>
                      <c:pt idx="205">
                        <c:v>12</c:v>
                      </c:pt>
                      <c:pt idx="206">
                        <c:v>11</c:v>
                      </c:pt>
                      <c:pt idx="207">
                        <c:v>13</c:v>
                      </c:pt>
                      <c:pt idx="208">
                        <c:v>8</c:v>
                      </c:pt>
                      <c:pt idx="209">
                        <c:v>12</c:v>
                      </c:pt>
                      <c:pt idx="210">
                        <c:v>10</c:v>
                      </c:pt>
                      <c:pt idx="211">
                        <c:v>16</c:v>
                      </c:pt>
                      <c:pt idx="212">
                        <c:v>11</c:v>
                      </c:pt>
                      <c:pt idx="213">
                        <c:v>14</c:v>
                      </c:pt>
                      <c:pt idx="214">
                        <c:v>9</c:v>
                      </c:pt>
                      <c:pt idx="215">
                        <c:v>13</c:v>
                      </c:pt>
                      <c:pt idx="216">
                        <c:v>9</c:v>
                      </c:pt>
                      <c:pt idx="217">
                        <c:v>18</c:v>
                      </c:pt>
                      <c:pt idx="218">
                        <c:v>13</c:v>
                      </c:pt>
                      <c:pt idx="219">
                        <c:v>17</c:v>
                      </c:pt>
                      <c:pt idx="220">
                        <c:v>15</c:v>
                      </c:pt>
                      <c:pt idx="221">
                        <c:v>13</c:v>
                      </c:pt>
                      <c:pt idx="222">
                        <c:v>10</c:v>
                      </c:pt>
                      <c:pt idx="223">
                        <c:v>16</c:v>
                      </c:pt>
                      <c:pt idx="224">
                        <c:v>18</c:v>
                      </c:pt>
                      <c:pt idx="225">
                        <c:v>10</c:v>
                      </c:pt>
                      <c:pt idx="226">
                        <c:v>11</c:v>
                      </c:pt>
                      <c:pt idx="227">
                        <c:v>19</c:v>
                      </c:pt>
                      <c:pt idx="228">
                        <c:v>23</c:v>
                      </c:pt>
                      <c:pt idx="229">
                        <c:v>10</c:v>
                      </c:pt>
                      <c:pt idx="230">
                        <c:v>21</c:v>
                      </c:pt>
                      <c:pt idx="231">
                        <c:v>24</c:v>
                      </c:pt>
                      <c:pt idx="232">
                        <c:v>11</c:v>
                      </c:pt>
                      <c:pt idx="233">
                        <c:v>10</c:v>
                      </c:pt>
                      <c:pt idx="234">
                        <c:v>27</c:v>
                      </c:pt>
                      <c:pt idx="235">
                        <c:v>20</c:v>
                      </c:pt>
                      <c:pt idx="236">
                        <c:v>20</c:v>
                      </c:pt>
                      <c:pt idx="237">
                        <c:v>18</c:v>
                      </c:pt>
                      <c:pt idx="238">
                        <c:v>23</c:v>
                      </c:pt>
                      <c:pt idx="239">
                        <c:v>19</c:v>
                      </c:pt>
                      <c:pt idx="240">
                        <c:v>22</c:v>
                      </c:pt>
                      <c:pt idx="241">
                        <c:v>18</c:v>
                      </c:pt>
                      <c:pt idx="242">
                        <c:v>17</c:v>
                      </c:pt>
                      <c:pt idx="243">
                        <c:v>13</c:v>
                      </c:pt>
                      <c:pt idx="244">
                        <c:v>23</c:v>
                      </c:pt>
                      <c:pt idx="245">
                        <c:v>22</c:v>
                      </c:pt>
                      <c:pt idx="246">
                        <c:v>25</c:v>
                      </c:pt>
                      <c:pt idx="247">
                        <c:v>26</c:v>
                      </c:pt>
                      <c:pt idx="248">
                        <c:v>30</c:v>
                      </c:pt>
                      <c:pt idx="249">
                        <c:v>35</c:v>
                      </c:pt>
                      <c:pt idx="250">
                        <c:v>24</c:v>
                      </c:pt>
                      <c:pt idx="251">
                        <c:v>19</c:v>
                      </c:pt>
                      <c:pt idx="252">
                        <c:v>31</c:v>
                      </c:pt>
                      <c:pt idx="253">
                        <c:v>27</c:v>
                      </c:pt>
                      <c:pt idx="254">
                        <c:v>12</c:v>
                      </c:pt>
                      <c:pt idx="255">
                        <c:v>18</c:v>
                      </c:pt>
                      <c:pt idx="256">
                        <c:v>31</c:v>
                      </c:pt>
                      <c:pt idx="257">
                        <c:v>30</c:v>
                      </c:pt>
                      <c:pt idx="258">
                        <c:v>22</c:v>
                      </c:pt>
                      <c:pt idx="259">
                        <c:v>19</c:v>
                      </c:pt>
                      <c:pt idx="260">
                        <c:v>26</c:v>
                      </c:pt>
                      <c:pt idx="261">
                        <c:v>26</c:v>
                      </c:pt>
                      <c:pt idx="262">
                        <c:v>22</c:v>
                      </c:pt>
                      <c:pt idx="263">
                        <c:v>32</c:v>
                      </c:pt>
                      <c:pt idx="264">
                        <c:v>16</c:v>
                      </c:pt>
                      <c:pt idx="265">
                        <c:v>18</c:v>
                      </c:pt>
                      <c:pt idx="266">
                        <c:v>10</c:v>
                      </c:pt>
                      <c:pt idx="267">
                        <c:v>25</c:v>
                      </c:pt>
                      <c:pt idx="268">
                        <c:v>23</c:v>
                      </c:pt>
                      <c:pt idx="269">
                        <c:v>24</c:v>
                      </c:pt>
                      <c:pt idx="270">
                        <c:v>12</c:v>
                      </c:pt>
                      <c:pt idx="271">
                        <c:v>9</c:v>
                      </c:pt>
                      <c:pt idx="272">
                        <c:v>19</c:v>
                      </c:pt>
                      <c:pt idx="273">
                        <c:v>18</c:v>
                      </c:pt>
                      <c:pt idx="274">
                        <c:v>21</c:v>
                      </c:pt>
                      <c:pt idx="275">
                        <c:v>27</c:v>
                      </c:pt>
                      <c:pt idx="276">
                        <c:v>15</c:v>
                      </c:pt>
                      <c:pt idx="277">
                        <c:v>14</c:v>
                      </c:pt>
                      <c:pt idx="278">
                        <c:v>13</c:v>
                      </c:pt>
                      <c:pt idx="279">
                        <c:v>19</c:v>
                      </c:pt>
                      <c:pt idx="280">
                        <c:v>14</c:v>
                      </c:pt>
                      <c:pt idx="281">
                        <c:v>12</c:v>
                      </c:pt>
                      <c:pt idx="282">
                        <c:v>20</c:v>
                      </c:pt>
                      <c:pt idx="283">
                        <c:v>16</c:v>
                      </c:pt>
                      <c:pt idx="284">
                        <c:v>18</c:v>
                      </c:pt>
                      <c:pt idx="285">
                        <c:v>13</c:v>
                      </c:pt>
                      <c:pt idx="286">
                        <c:v>11</c:v>
                      </c:pt>
                      <c:pt idx="287">
                        <c:v>26</c:v>
                      </c:pt>
                      <c:pt idx="288">
                        <c:v>16</c:v>
                      </c:pt>
                      <c:pt idx="289">
                        <c:v>15</c:v>
                      </c:pt>
                      <c:pt idx="290">
                        <c:v>23</c:v>
                      </c:pt>
                      <c:pt idx="291">
                        <c:v>16</c:v>
                      </c:pt>
                      <c:pt idx="292">
                        <c:v>18</c:v>
                      </c:pt>
                      <c:pt idx="293">
                        <c:v>13</c:v>
                      </c:pt>
                      <c:pt idx="294">
                        <c:v>14</c:v>
                      </c:pt>
                      <c:pt idx="295">
                        <c:v>23</c:v>
                      </c:pt>
                      <c:pt idx="296">
                        <c:v>14</c:v>
                      </c:pt>
                      <c:pt idx="297">
                        <c:v>18</c:v>
                      </c:pt>
                      <c:pt idx="298">
                        <c:v>16</c:v>
                      </c:pt>
                      <c:pt idx="299">
                        <c:v>14</c:v>
                      </c:pt>
                      <c:pt idx="300">
                        <c:v>21</c:v>
                      </c:pt>
                      <c:pt idx="301">
                        <c:v>19</c:v>
                      </c:pt>
                      <c:pt idx="302">
                        <c:v>24</c:v>
                      </c:pt>
                      <c:pt idx="303">
                        <c:v>12</c:v>
                      </c:pt>
                      <c:pt idx="304">
                        <c:v>19</c:v>
                      </c:pt>
                      <c:pt idx="305">
                        <c:v>21</c:v>
                      </c:pt>
                      <c:pt idx="306">
                        <c:v>18</c:v>
                      </c:pt>
                      <c:pt idx="307">
                        <c:v>10</c:v>
                      </c:pt>
                      <c:pt idx="308">
                        <c:v>17</c:v>
                      </c:pt>
                      <c:pt idx="309">
                        <c:v>23</c:v>
                      </c:pt>
                      <c:pt idx="310">
                        <c:v>16</c:v>
                      </c:pt>
                      <c:pt idx="311">
                        <c:v>16</c:v>
                      </c:pt>
                      <c:pt idx="312">
                        <c:v>12</c:v>
                      </c:pt>
                      <c:pt idx="313">
                        <c:v>12</c:v>
                      </c:pt>
                      <c:pt idx="314">
                        <c:v>13</c:v>
                      </c:pt>
                      <c:pt idx="315">
                        <c:v>20</c:v>
                      </c:pt>
                      <c:pt idx="316">
                        <c:v>28</c:v>
                      </c:pt>
                      <c:pt idx="317">
                        <c:v>12</c:v>
                      </c:pt>
                      <c:pt idx="318">
                        <c:v>21</c:v>
                      </c:pt>
                      <c:pt idx="319">
                        <c:v>14</c:v>
                      </c:pt>
                      <c:pt idx="320">
                        <c:v>17</c:v>
                      </c:pt>
                      <c:pt idx="321">
                        <c:v>20</c:v>
                      </c:pt>
                      <c:pt idx="322">
                        <c:v>19</c:v>
                      </c:pt>
                      <c:pt idx="323">
                        <c:v>16</c:v>
                      </c:pt>
                      <c:pt idx="324">
                        <c:v>23</c:v>
                      </c:pt>
                      <c:pt idx="325">
                        <c:v>16</c:v>
                      </c:pt>
                      <c:pt idx="326">
                        <c:v>18</c:v>
                      </c:pt>
                      <c:pt idx="327">
                        <c:v>19</c:v>
                      </c:pt>
                      <c:pt idx="328">
                        <c:v>23</c:v>
                      </c:pt>
                      <c:pt idx="329">
                        <c:v>19</c:v>
                      </c:pt>
                      <c:pt idx="330">
                        <c:v>19</c:v>
                      </c:pt>
                      <c:pt idx="331">
                        <c:v>17</c:v>
                      </c:pt>
                      <c:pt idx="332">
                        <c:v>23</c:v>
                      </c:pt>
                      <c:pt idx="333">
                        <c:v>15</c:v>
                      </c:pt>
                      <c:pt idx="334">
                        <c:v>23</c:v>
                      </c:pt>
                      <c:pt idx="335">
                        <c:v>31</c:v>
                      </c:pt>
                      <c:pt idx="336">
                        <c:v>15</c:v>
                      </c:pt>
                      <c:pt idx="337">
                        <c:v>19</c:v>
                      </c:pt>
                      <c:pt idx="338">
                        <c:v>20</c:v>
                      </c:pt>
                      <c:pt idx="339">
                        <c:v>18</c:v>
                      </c:pt>
                      <c:pt idx="340">
                        <c:v>15</c:v>
                      </c:pt>
                      <c:pt idx="341">
                        <c:v>25</c:v>
                      </c:pt>
                      <c:pt idx="342">
                        <c:v>14</c:v>
                      </c:pt>
                      <c:pt idx="343">
                        <c:v>21</c:v>
                      </c:pt>
                      <c:pt idx="344">
                        <c:v>16</c:v>
                      </c:pt>
                      <c:pt idx="345">
                        <c:v>16</c:v>
                      </c:pt>
                      <c:pt idx="346">
                        <c:v>21</c:v>
                      </c:pt>
                      <c:pt idx="347">
                        <c:v>24</c:v>
                      </c:pt>
                      <c:pt idx="348">
                        <c:v>22</c:v>
                      </c:pt>
                      <c:pt idx="349">
                        <c:v>13</c:v>
                      </c:pt>
                      <c:pt idx="350">
                        <c:v>10</c:v>
                      </c:pt>
                      <c:pt idx="351">
                        <c:v>9</c:v>
                      </c:pt>
                      <c:pt idx="352">
                        <c:v>13</c:v>
                      </c:pt>
                      <c:pt idx="353">
                        <c:v>19</c:v>
                      </c:pt>
                      <c:pt idx="354">
                        <c:v>26</c:v>
                      </c:pt>
                      <c:pt idx="355">
                        <c:v>20</c:v>
                      </c:pt>
                      <c:pt idx="356">
                        <c:v>16</c:v>
                      </c:pt>
                      <c:pt idx="357">
                        <c:v>10</c:v>
                      </c:pt>
                      <c:pt idx="358">
                        <c:v>18</c:v>
                      </c:pt>
                      <c:pt idx="359">
                        <c:v>13</c:v>
                      </c:pt>
                      <c:pt idx="360">
                        <c:v>12</c:v>
                      </c:pt>
                      <c:pt idx="361">
                        <c:v>16</c:v>
                      </c:pt>
                      <c:pt idx="362">
                        <c:v>9</c:v>
                      </c:pt>
                      <c:pt idx="363">
                        <c:v>11</c:v>
                      </c:pt>
                      <c:pt idx="364">
                        <c:v>20</c:v>
                      </c:pt>
                      <c:pt idx="365">
                        <c:v>18</c:v>
                      </c:pt>
                      <c:pt idx="366">
                        <c:v>17</c:v>
                      </c:pt>
                      <c:pt idx="367">
                        <c:v>13</c:v>
                      </c:pt>
                      <c:pt idx="368">
                        <c:v>13</c:v>
                      </c:pt>
                      <c:pt idx="369">
                        <c:v>10</c:v>
                      </c:pt>
                      <c:pt idx="370">
                        <c:v>12</c:v>
                      </c:pt>
                      <c:pt idx="371">
                        <c:v>9</c:v>
                      </c:pt>
                      <c:pt idx="372">
                        <c:v>15</c:v>
                      </c:pt>
                      <c:pt idx="373">
                        <c:v>17</c:v>
                      </c:pt>
                      <c:pt idx="374">
                        <c:v>8</c:v>
                      </c:pt>
                      <c:pt idx="375">
                        <c:v>16</c:v>
                      </c:pt>
                      <c:pt idx="376">
                        <c:v>6</c:v>
                      </c:pt>
                      <c:pt idx="377">
                        <c:v>10</c:v>
                      </c:pt>
                      <c:pt idx="378">
                        <c:v>10</c:v>
                      </c:pt>
                      <c:pt idx="379">
                        <c:v>6</c:v>
                      </c:pt>
                      <c:pt idx="380">
                        <c:v>7</c:v>
                      </c:pt>
                      <c:pt idx="381">
                        <c:v>16</c:v>
                      </c:pt>
                      <c:pt idx="382">
                        <c:v>15</c:v>
                      </c:pt>
                      <c:pt idx="383">
                        <c:v>13</c:v>
                      </c:pt>
                      <c:pt idx="384">
                        <c:v>9</c:v>
                      </c:pt>
                      <c:pt idx="385">
                        <c:v>9</c:v>
                      </c:pt>
                      <c:pt idx="386">
                        <c:v>6</c:v>
                      </c:pt>
                      <c:pt idx="387">
                        <c:v>1</c:v>
                      </c:pt>
                      <c:pt idx="388">
                        <c:v>12</c:v>
                      </c:pt>
                      <c:pt idx="389">
                        <c:v>14</c:v>
                      </c:pt>
                      <c:pt idx="390">
                        <c:v>13</c:v>
                      </c:pt>
                      <c:pt idx="391">
                        <c:v>11</c:v>
                      </c:pt>
                      <c:pt idx="392">
                        <c:v>7</c:v>
                      </c:pt>
                      <c:pt idx="393">
                        <c:v>4</c:v>
                      </c:pt>
                      <c:pt idx="394">
                        <c:v>9</c:v>
                      </c:pt>
                      <c:pt idx="395">
                        <c:v>17</c:v>
                      </c:pt>
                      <c:pt idx="396">
                        <c:v>14</c:v>
                      </c:pt>
                      <c:pt idx="397">
                        <c:v>8</c:v>
                      </c:pt>
                      <c:pt idx="398">
                        <c:v>14</c:v>
                      </c:pt>
                      <c:pt idx="399">
                        <c:v>12</c:v>
                      </c:pt>
                      <c:pt idx="400">
                        <c:v>15</c:v>
                      </c:pt>
                      <c:pt idx="401">
                        <c:v>11</c:v>
                      </c:pt>
                      <c:pt idx="402">
                        <c:v>14</c:v>
                      </c:pt>
                      <c:pt idx="403">
                        <c:v>7</c:v>
                      </c:pt>
                      <c:pt idx="404">
                        <c:v>14</c:v>
                      </c:pt>
                      <c:pt idx="405">
                        <c:v>10</c:v>
                      </c:pt>
                      <c:pt idx="406">
                        <c:v>4</c:v>
                      </c:pt>
                      <c:pt idx="407">
                        <c:v>13</c:v>
                      </c:pt>
                      <c:pt idx="408">
                        <c:v>21</c:v>
                      </c:pt>
                      <c:pt idx="409">
                        <c:v>11</c:v>
                      </c:pt>
                      <c:pt idx="410">
                        <c:v>10</c:v>
                      </c:pt>
                      <c:pt idx="411">
                        <c:v>12</c:v>
                      </c:pt>
                      <c:pt idx="412">
                        <c:v>10</c:v>
                      </c:pt>
                      <c:pt idx="413">
                        <c:v>11</c:v>
                      </c:pt>
                      <c:pt idx="414">
                        <c:v>10</c:v>
                      </c:pt>
                      <c:pt idx="415">
                        <c:v>10</c:v>
                      </c:pt>
                      <c:pt idx="416">
                        <c:v>11</c:v>
                      </c:pt>
                      <c:pt idx="417">
                        <c:v>8</c:v>
                      </c:pt>
                      <c:pt idx="418">
                        <c:v>11</c:v>
                      </c:pt>
                      <c:pt idx="419">
                        <c:v>10</c:v>
                      </c:pt>
                      <c:pt idx="420">
                        <c:v>5</c:v>
                      </c:pt>
                      <c:pt idx="421">
                        <c:v>8</c:v>
                      </c:pt>
                      <c:pt idx="422">
                        <c:v>15</c:v>
                      </c:pt>
                      <c:pt idx="423">
                        <c:v>9</c:v>
                      </c:pt>
                      <c:pt idx="424">
                        <c:v>8</c:v>
                      </c:pt>
                      <c:pt idx="425">
                        <c:v>17</c:v>
                      </c:pt>
                      <c:pt idx="426">
                        <c:v>5</c:v>
                      </c:pt>
                      <c:pt idx="427">
                        <c:v>1</c:v>
                      </c:pt>
                      <c:pt idx="428">
                        <c:v>10</c:v>
                      </c:pt>
                      <c:pt idx="429">
                        <c:v>4</c:v>
                      </c:pt>
                      <c:pt idx="430">
                        <c:v>8</c:v>
                      </c:pt>
                      <c:pt idx="431">
                        <c:v>15</c:v>
                      </c:pt>
                      <c:pt idx="432">
                        <c:v>11</c:v>
                      </c:pt>
                      <c:pt idx="433">
                        <c:v>7</c:v>
                      </c:pt>
                      <c:pt idx="434">
                        <c:v>13</c:v>
                      </c:pt>
                      <c:pt idx="435">
                        <c:v>9</c:v>
                      </c:pt>
                      <c:pt idx="436">
                        <c:v>5</c:v>
                      </c:pt>
                      <c:pt idx="437">
                        <c:v>11</c:v>
                      </c:pt>
                      <c:pt idx="438">
                        <c:v>10</c:v>
                      </c:pt>
                      <c:pt idx="439">
                        <c:v>11</c:v>
                      </c:pt>
                      <c:pt idx="440">
                        <c:v>11</c:v>
                      </c:pt>
                      <c:pt idx="441">
                        <c:v>15</c:v>
                      </c:pt>
                      <c:pt idx="442">
                        <c:v>12</c:v>
                      </c:pt>
                      <c:pt idx="443">
                        <c:v>13</c:v>
                      </c:pt>
                      <c:pt idx="444">
                        <c:v>5</c:v>
                      </c:pt>
                      <c:pt idx="445">
                        <c:v>11</c:v>
                      </c:pt>
                      <c:pt idx="446">
                        <c:v>12</c:v>
                      </c:pt>
                      <c:pt idx="447">
                        <c:v>15</c:v>
                      </c:pt>
                      <c:pt idx="448">
                        <c:v>8</c:v>
                      </c:pt>
                      <c:pt idx="449">
                        <c:v>11</c:v>
                      </c:pt>
                      <c:pt idx="450">
                        <c:v>9</c:v>
                      </c:pt>
                      <c:pt idx="451">
                        <c:v>6</c:v>
                      </c:pt>
                      <c:pt idx="452">
                        <c:v>13</c:v>
                      </c:pt>
                      <c:pt idx="453">
                        <c:v>15</c:v>
                      </c:pt>
                      <c:pt idx="454">
                        <c:v>20</c:v>
                      </c:pt>
                      <c:pt idx="455">
                        <c:v>15</c:v>
                      </c:pt>
                      <c:pt idx="456">
                        <c:v>11</c:v>
                      </c:pt>
                      <c:pt idx="457">
                        <c:v>10</c:v>
                      </c:pt>
                      <c:pt idx="458">
                        <c:v>19</c:v>
                      </c:pt>
                      <c:pt idx="459">
                        <c:v>12</c:v>
                      </c:pt>
                      <c:pt idx="460">
                        <c:v>18</c:v>
                      </c:pt>
                      <c:pt idx="461">
                        <c:v>5</c:v>
                      </c:pt>
                      <c:pt idx="462">
                        <c:v>18</c:v>
                      </c:pt>
                      <c:pt idx="463">
                        <c:v>14</c:v>
                      </c:pt>
                      <c:pt idx="464">
                        <c:v>11</c:v>
                      </c:pt>
                      <c:pt idx="465">
                        <c:v>15</c:v>
                      </c:pt>
                      <c:pt idx="466">
                        <c:v>21</c:v>
                      </c:pt>
                      <c:pt idx="467">
                        <c:v>15</c:v>
                      </c:pt>
                      <c:pt idx="468">
                        <c:v>13</c:v>
                      </c:pt>
                      <c:pt idx="469">
                        <c:v>23</c:v>
                      </c:pt>
                      <c:pt idx="470">
                        <c:v>15</c:v>
                      </c:pt>
                      <c:pt idx="471">
                        <c:v>17</c:v>
                      </c:pt>
                      <c:pt idx="472">
                        <c:v>10</c:v>
                      </c:pt>
                      <c:pt idx="473">
                        <c:v>29</c:v>
                      </c:pt>
                      <c:pt idx="474">
                        <c:v>21</c:v>
                      </c:pt>
                      <c:pt idx="475">
                        <c:v>16</c:v>
                      </c:pt>
                      <c:pt idx="476">
                        <c:v>9</c:v>
                      </c:pt>
                      <c:pt idx="477">
                        <c:v>21</c:v>
                      </c:pt>
                      <c:pt idx="478">
                        <c:v>14</c:v>
                      </c:pt>
                      <c:pt idx="479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EE-4173-A07B-3EC2E98F615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Malatya!$C$2:$C$481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11</c:v>
                      </c:pt>
                      <c:pt idx="1">
                        <c:v>12</c:v>
                      </c:pt>
                      <c:pt idx="2">
                        <c:v>15</c:v>
                      </c:pt>
                      <c:pt idx="3">
                        <c:v>10</c:v>
                      </c:pt>
                      <c:pt idx="4">
                        <c:v>5</c:v>
                      </c:pt>
                      <c:pt idx="5">
                        <c:v>11</c:v>
                      </c:pt>
                      <c:pt idx="6">
                        <c:v>11</c:v>
                      </c:pt>
                      <c:pt idx="7">
                        <c:v>16</c:v>
                      </c:pt>
                      <c:pt idx="8">
                        <c:v>11</c:v>
                      </c:pt>
                      <c:pt idx="9">
                        <c:v>11</c:v>
                      </c:pt>
                      <c:pt idx="10">
                        <c:v>4</c:v>
                      </c:pt>
                      <c:pt idx="11">
                        <c:v>9</c:v>
                      </c:pt>
                      <c:pt idx="12">
                        <c:v>6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8</c:v>
                      </c:pt>
                      <c:pt idx="19">
                        <c:v>12</c:v>
                      </c:pt>
                      <c:pt idx="20">
                        <c:v>11</c:v>
                      </c:pt>
                      <c:pt idx="21">
                        <c:v>7</c:v>
                      </c:pt>
                      <c:pt idx="22">
                        <c:v>6</c:v>
                      </c:pt>
                      <c:pt idx="23">
                        <c:v>10</c:v>
                      </c:pt>
                      <c:pt idx="24">
                        <c:v>9</c:v>
                      </c:pt>
                      <c:pt idx="25">
                        <c:v>9</c:v>
                      </c:pt>
                      <c:pt idx="26">
                        <c:v>5</c:v>
                      </c:pt>
                      <c:pt idx="27">
                        <c:v>10</c:v>
                      </c:pt>
                      <c:pt idx="28">
                        <c:v>13</c:v>
                      </c:pt>
                      <c:pt idx="29">
                        <c:v>18</c:v>
                      </c:pt>
                      <c:pt idx="30">
                        <c:v>15</c:v>
                      </c:pt>
                      <c:pt idx="31">
                        <c:v>18</c:v>
                      </c:pt>
                      <c:pt idx="32">
                        <c:v>9</c:v>
                      </c:pt>
                      <c:pt idx="33">
                        <c:v>11</c:v>
                      </c:pt>
                      <c:pt idx="34">
                        <c:v>10</c:v>
                      </c:pt>
                      <c:pt idx="35">
                        <c:v>13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14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10</c:v>
                      </c:pt>
                      <c:pt idx="42">
                        <c:v>11</c:v>
                      </c:pt>
                      <c:pt idx="43">
                        <c:v>16</c:v>
                      </c:pt>
                      <c:pt idx="44">
                        <c:v>18</c:v>
                      </c:pt>
                      <c:pt idx="45">
                        <c:v>20</c:v>
                      </c:pt>
                      <c:pt idx="46">
                        <c:v>9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4</c:v>
                      </c:pt>
                      <c:pt idx="50">
                        <c:v>8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11</c:v>
                      </c:pt>
                      <c:pt idx="54">
                        <c:v>8</c:v>
                      </c:pt>
                      <c:pt idx="55">
                        <c:v>11</c:v>
                      </c:pt>
                      <c:pt idx="56">
                        <c:v>15</c:v>
                      </c:pt>
                      <c:pt idx="57">
                        <c:v>8</c:v>
                      </c:pt>
                      <c:pt idx="58">
                        <c:v>8</c:v>
                      </c:pt>
                      <c:pt idx="59">
                        <c:v>9</c:v>
                      </c:pt>
                      <c:pt idx="60">
                        <c:v>12</c:v>
                      </c:pt>
                      <c:pt idx="61">
                        <c:v>11</c:v>
                      </c:pt>
                      <c:pt idx="62">
                        <c:v>8</c:v>
                      </c:pt>
                      <c:pt idx="63">
                        <c:v>18</c:v>
                      </c:pt>
                      <c:pt idx="64">
                        <c:v>8</c:v>
                      </c:pt>
                      <c:pt idx="65">
                        <c:v>4</c:v>
                      </c:pt>
                      <c:pt idx="66">
                        <c:v>8</c:v>
                      </c:pt>
                      <c:pt idx="67">
                        <c:v>11</c:v>
                      </c:pt>
                      <c:pt idx="68">
                        <c:v>12</c:v>
                      </c:pt>
                      <c:pt idx="69">
                        <c:v>8</c:v>
                      </c:pt>
                      <c:pt idx="70">
                        <c:v>10</c:v>
                      </c:pt>
                      <c:pt idx="71">
                        <c:v>5</c:v>
                      </c:pt>
                      <c:pt idx="72">
                        <c:v>11</c:v>
                      </c:pt>
                      <c:pt idx="73">
                        <c:v>12</c:v>
                      </c:pt>
                      <c:pt idx="74">
                        <c:v>12</c:v>
                      </c:pt>
                      <c:pt idx="75">
                        <c:v>14</c:v>
                      </c:pt>
                      <c:pt idx="76">
                        <c:v>7</c:v>
                      </c:pt>
                      <c:pt idx="77">
                        <c:v>5</c:v>
                      </c:pt>
                      <c:pt idx="78">
                        <c:v>9</c:v>
                      </c:pt>
                      <c:pt idx="79">
                        <c:v>9</c:v>
                      </c:pt>
                      <c:pt idx="80">
                        <c:v>8</c:v>
                      </c:pt>
                      <c:pt idx="81">
                        <c:v>9</c:v>
                      </c:pt>
                      <c:pt idx="82">
                        <c:v>7</c:v>
                      </c:pt>
                      <c:pt idx="83">
                        <c:v>4</c:v>
                      </c:pt>
                      <c:pt idx="84">
                        <c:v>8</c:v>
                      </c:pt>
                      <c:pt idx="85">
                        <c:v>6</c:v>
                      </c:pt>
                      <c:pt idx="86">
                        <c:v>7</c:v>
                      </c:pt>
                      <c:pt idx="87">
                        <c:v>5</c:v>
                      </c:pt>
                      <c:pt idx="88">
                        <c:v>8</c:v>
                      </c:pt>
                      <c:pt idx="89">
                        <c:v>10</c:v>
                      </c:pt>
                      <c:pt idx="90">
                        <c:v>15</c:v>
                      </c:pt>
                      <c:pt idx="91">
                        <c:v>12</c:v>
                      </c:pt>
                      <c:pt idx="92">
                        <c:v>7</c:v>
                      </c:pt>
                      <c:pt idx="93">
                        <c:v>8</c:v>
                      </c:pt>
                      <c:pt idx="94">
                        <c:v>6</c:v>
                      </c:pt>
                      <c:pt idx="95">
                        <c:v>11</c:v>
                      </c:pt>
                      <c:pt idx="96">
                        <c:v>4</c:v>
                      </c:pt>
                      <c:pt idx="97">
                        <c:v>9</c:v>
                      </c:pt>
                      <c:pt idx="98">
                        <c:v>8</c:v>
                      </c:pt>
                      <c:pt idx="99">
                        <c:v>8</c:v>
                      </c:pt>
                      <c:pt idx="100">
                        <c:v>6</c:v>
                      </c:pt>
                      <c:pt idx="101">
                        <c:v>9</c:v>
                      </c:pt>
                      <c:pt idx="102">
                        <c:v>11</c:v>
                      </c:pt>
                      <c:pt idx="103">
                        <c:v>9</c:v>
                      </c:pt>
                      <c:pt idx="104">
                        <c:v>6</c:v>
                      </c:pt>
                      <c:pt idx="105">
                        <c:v>11</c:v>
                      </c:pt>
                      <c:pt idx="106">
                        <c:v>8</c:v>
                      </c:pt>
                      <c:pt idx="107">
                        <c:v>6</c:v>
                      </c:pt>
                      <c:pt idx="108">
                        <c:v>10</c:v>
                      </c:pt>
                      <c:pt idx="109">
                        <c:v>14</c:v>
                      </c:pt>
                      <c:pt idx="110">
                        <c:v>12</c:v>
                      </c:pt>
                      <c:pt idx="111">
                        <c:v>5</c:v>
                      </c:pt>
                      <c:pt idx="112">
                        <c:v>6</c:v>
                      </c:pt>
                      <c:pt idx="113">
                        <c:v>10</c:v>
                      </c:pt>
                      <c:pt idx="114">
                        <c:v>7</c:v>
                      </c:pt>
                      <c:pt idx="115">
                        <c:v>10</c:v>
                      </c:pt>
                      <c:pt idx="116">
                        <c:v>15</c:v>
                      </c:pt>
                      <c:pt idx="117">
                        <c:v>12</c:v>
                      </c:pt>
                      <c:pt idx="118">
                        <c:v>8</c:v>
                      </c:pt>
                      <c:pt idx="119">
                        <c:v>6</c:v>
                      </c:pt>
                      <c:pt idx="120">
                        <c:v>9</c:v>
                      </c:pt>
                      <c:pt idx="121">
                        <c:v>17</c:v>
                      </c:pt>
                      <c:pt idx="122">
                        <c:v>6</c:v>
                      </c:pt>
                      <c:pt idx="123">
                        <c:v>12</c:v>
                      </c:pt>
                      <c:pt idx="124">
                        <c:v>10</c:v>
                      </c:pt>
                      <c:pt idx="125">
                        <c:v>6</c:v>
                      </c:pt>
                      <c:pt idx="126">
                        <c:v>6</c:v>
                      </c:pt>
                      <c:pt idx="127">
                        <c:v>12</c:v>
                      </c:pt>
                      <c:pt idx="128">
                        <c:v>9</c:v>
                      </c:pt>
                      <c:pt idx="129">
                        <c:v>4</c:v>
                      </c:pt>
                      <c:pt idx="130">
                        <c:v>11</c:v>
                      </c:pt>
                      <c:pt idx="131">
                        <c:v>10</c:v>
                      </c:pt>
                      <c:pt idx="132">
                        <c:v>11</c:v>
                      </c:pt>
                      <c:pt idx="133">
                        <c:v>7</c:v>
                      </c:pt>
                      <c:pt idx="134">
                        <c:v>12</c:v>
                      </c:pt>
                      <c:pt idx="135">
                        <c:v>16</c:v>
                      </c:pt>
                      <c:pt idx="136">
                        <c:v>8</c:v>
                      </c:pt>
                      <c:pt idx="137">
                        <c:v>10</c:v>
                      </c:pt>
                      <c:pt idx="138">
                        <c:v>6</c:v>
                      </c:pt>
                      <c:pt idx="139">
                        <c:v>9</c:v>
                      </c:pt>
                      <c:pt idx="140">
                        <c:v>12</c:v>
                      </c:pt>
                      <c:pt idx="141">
                        <c:v>7</c:v>
                      </c:pt>
                      <c:pt idx="142">
                        <c:v>13</c:v>
                      </c:pt>
                      <c:pt idx="143">
                        <c:v>11</c:v>
                      </c:pt>
                      <c:pt idx="144">
                        <c:v>5</c:v>
                      </c:pt>
                      <c:pt idx="145">
                        <c:v>7</c:v>
                      </c:pt>
                      <c:pt idx="146">
                        <c:v>6</c:v>
                      </c:pt>
                      <c:pt idx="147">
                        <c:v>8</c:v>
                      </c:pt>
                      <c:pt idx="148">
                        <c:v>12</c:v>
                      </c:pt>
                      <c:pt idx="149">
                        <c:v>9</c:v>
                      </c:pt>
                      <c:pt idx="150">
                        <c:v>11</c:v>
                      </c:pt>
                      <c:pt idx="151">
                        <c:v>13</c:v>
                      </c:pt>
                      <c:pt idx="152">
                        <c:v>7</c:v>
                      </c:pt>
                      <c:pt idx="153">
                        <c:v>8</c:v>
                      </c:pt>
                      <c:pt idx="154">
                        <c:v>6</c:v>
                      </c:pt>
                      <c:pt idx="155">
                        <c:v>18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7</c:v>
                      </c:pt>
                      <c:pt idx="159">
                        <c:v>10</c:v>
                      </c:pt>
                      <c:pt idx="160">
                        <c:v>14</c:v>
                      </c:pt>
                      <c:pt idx="161">
                        <c:v>11</c:v>
                      </c:pt>
                      <c:pt idx="162">
                        <c:v>5</c:v>
                      </c:pt>
                      <c:pt idx="163">
                        <c:v>11</c:v>
                      </c:pt>
                      <c:pt idx="164">
                        <c:v>8</c:v>
                      </c:pt>
                      <c:pt idx="165">
                        <c:v>10</c:v>
                      </c:pt>
                      <c:pt idx="166">
                        <c:v>5</c:v>
                      </c:pt>
                      <c:pt idx="167">
                        <c:v>11</c:v>
                      </c:pt>
                      <c:pt idx="168">
                        <c:v>9</c:v>
                      </c:pt>
                      <c:pt idx="169">
                        <c:v>7</c:v>
                      </c:pt>
                      <c:pt idx="170">
                        <c:v>6</c:v>
                      </c:pt>
                      <c:pt idx="171">
                        <c:v>11</c:v>
                      </c:pt>
                      <c:pt idx="172">
                        <c:v>7</c:v>
                      </c:pt>
                      <c:pt idx="173">
                        <c:v>7</c:v>
                      </c:pt>
                      <c:pt idx="174">
                        <c:v>21</c:v>
                      </c:pt>
                      <c:pt idx="175">
                        <c:v>8</c:v>
                      </c:pt>
                      <c:pt idx="176">
                        <c:v>6</c:v>
                      </c:pt>
                      <c:pt idx="177">
                        <c:v>11</c:v>
                      </c:pt>
                      <c:pt idx="178">
                        <c:v>7</c:v>
                      </c:pt>
                      <c:pt idx="179">
                        <c:v>9</c:v>
                      </c:pt>
                      <c:pt idx="180">
                        <c:v>8</c:v>
                      </c:pt>
                      <c:pt idx="181">
                        <c:v>11</c:v>
                      </c:pt>
                      <c:pt idx="182">
                        <c:v>9</c:v>
                      </c:pt>
                      <c:pt idx="183">
                        <c:v>12</c:v>
                      </c:pt>
                      <c:pt idx="184">
                        <c:v>10</c:v>
                      </c:pt>
                      <c:pt idx="185">
                        <c:v>7</c:v>
                      </c:pt>
                      <c:pt idx="186">
                        <c:v>6</c:v>
                      </c:pt>
                      <c:pt idx="187">
                        <c:v>6</c:v>
                      </c:pt>
                      <c:pt idx="188">
                        <c:v>8</c:v>
                      </c:pt>
                      <c:pt idx="189">
                        <c:v>10</c:v>
                      </c:pt>
                      <c:pt idx="190">
                        <c:v>5</c:v>
                      </c:pt>
                      <c:pt idx="191">
                        <c:v>10</c:v>
                      </c:pt>
                      <c:pt idx="192">
                        <c:v>6</c:v>
                      </c:pt>
                      <c:pt idx="193">
                        <c:v>6</c:v>
                      </c:pt>
                      <c:pt idx="194">
                        <c:v>6</c:v>
                      </c:pt>
                      <c:pt idx="195">
                        <c:v>7</c:v>
                      </c:pt>
                      <c:pt idx="196">
                        <c:v>10</c:v>
                      </c:pt>
                      <c:pt idx="197">
                        <c:v>10</c:v>
                      </c:pt>
                      <c:pt idx="198">
                        <c:v>11</c:v>
                      </c:pt>
                      <c:pt idx="199">
                        <c:v>4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6</c:v>
                      </c:pt>
                      <c:pt idx="203">
                        <c:v>8</c:v>
                      </c:pt>
                      <c:pt idx="204">
                        <c:v>8</c:v>
                      </c:pt>
                      <c:pt idx="205">
                        <c:v>11</c:v>
                      </c:pt>
                      <c:pt idx="206">
                        <c:v>9</c:v>
                      </c:pt>
                      <c:pt idx="207">
                        <c:v>8</c:v>
                      </c:pt>
                      <c:pt idx="208">
                        <c:v>12</c:v>
                      </c:pt>
                      <c:pt idx="209">
                        <c:v>6</c:v>
                      </c:pt>
                      <c:pt idx="210">
                        <c:v>12</c:v>
                      </c:pt>
                      <c:pt idx="211">
                        <c:v>10</c:v>
                      </c:pt>
                      <c:pt idx="212">
                        <c:v>9</c:v>
                      </c:pt>
                      <c:pt idx="213">
                        <c:v>16</c:v>
                      </c:pt>
                      <c:pt idx="214">
                        <c:v>10</c:v>
                      </c:pt>
                      <c:pt idx="215">
                        <c:v>12</c:v>
                      </c:pt>
                      <c:pt idx="216">
                        <c:v>11</c:v>
                      </c:pt>
                      <c:pt idx="217">
                        <c:v>10</c:v>
                      </c:pt>
                      <c:pt idx="218">
                        <c:v>9</c:v>
                      </c:pt>
                      <c:pt idx="219">
                        <c:v>9</c:v>
                      </c:pt>
                      <c:pt idx="220">
                        <c:v>9</c:v>
                      </c:pt>
                      <c:pt idx="221">
                        <c:v>12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18</c:v>
                      </c:pt>
                      <c:pt idx="225">
                        <c:v>10</c:v>
                      </c:pt>
                      <c:pt idx="226">
                        <c:v>14</c:v>
                      </c:pt>
                      <c:pt idx="227">
                        <c:v>7</c:v>
                      </c:pt>
                      <c:pt idx="228">
                        <c:v>10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4</c:v>
                      </c:pt>
                      <c:pt idx="232">
                        <c:v>5</c:v>
                      </c:pt>
                      <c:pt idx="233">
                        <c:v>8</c:v>
                      </c:pt>
                      <c:pt idx="234">
                        <c:v>6</c:v>
                      </c:pt>
                      <c:pt idx="235">
                        <c:v>7</c:v>
                      </c:pt>
                      <c:pt idx="236">
                        <c:v>8</c:v>
                      </c:pt>
                      <c:pt idx="237">
                        <c:v>7</c:v>
                      </c:pt>
                      <c:pt idx="238">
                        <c:v>12</c:v>
                      </c:pt>
                      <c:pt idx="239">
                        <c:v>7</c:v>
                      </c:pt>
                      <c:pt idx="240">
                        <c:v>10</c:v>
                      </c:pt>
                      <c:pt idx="241">
                        <c:v>11</c:v>
                      </c:pt>
                      <c:pt idx="242">
                        <c:v>7</c:v>
                      </c:pt>
                      <c:pt idx="243">
                        <c:v>8</c:v>
                      </c:pt>
                      <c:pt idx="244">
                        <c:v>9</c:v>
                      </c:pt>
                      <c:pt idx="245">
                        <c:v>11</c:v>
                      </c:pt>
                      <c:pt idx="246">
                        <c:v>13</c:v>
                      </c:pt>
                      <c:pt idx="247">
                        <c:v>10</c:v>
                      </c:pt>
                      <c:pt idx="248">
                        <c:v>12</c:v>
                      </c:pt>
                      <c:pt idx="249">
                        <c:v>7</c:v>
                      </c:pt>
                      <c:pt idx="250">
                        <c:v>11</c:v>
                      </c:pt>
                      <c:pt idx="251">
                        <c:v>12</c:v>
                      </c:pt>
                      <c:pt idx="252">
                        <c:v>11</c:v>
                      </c:pt>
                      <c:pt idx="253">
                        <c:v>8</c:v>
                      </c:pt>
                      <c:pt idx="254">
                        <c:v>3</c:v>
                      </c:pt>
                      <c:pt idx="255">
                        <c:v>8</c:v>
                      </c:pt>
                      <c:pt idx="256">
                        <c:v>6</c:v>
                      </c:pt>
                      <c:pt idx="257">
                        <c:v>16</c:v>
                      </c:pt>
                      <c:pt idx="258">
                        <c:v>7</c:v>
                      </c:pt>
                      <c:pt idx="259">
                        <c:v>12</c:v>
                      </c:pt>
                      <c:pt idx="260">
                        <c:v>4</c:v>
                      </c:pt>
                      <c:pt idx="261">
                        <c:v>6</c:v>
                      </c:pt>
                      <c:pt idx="262">
                        <c:v>7</c:v>
                      </c:pt>
                      <c:pt idx="263">
                        <c:v>10</c:v>
                      </c:pt>
                      <c:pt idx="264">
                        <c:v>6</c:v>
                      </c:pt>
                      <c:pt idx="265">
                        <c:v>13</c:v>
                      </c:pt>
                      <c:pt idx="266">
                        <c:v>7</c:v>
                      </c:pt>
                      <c:pt idx="267">
                        <c:v>12</c:v>
                      </c:pt>
                      <c:pt idx="268">
                        <c:v>6</c:v>
                      </c:pt>
                      <c:pt idx="269">
                        <c:v>6</c:v>
                      </c:pt>
                      <c:pt idx="270">
                        <c:v>12</c:v>
                      </c:pt>
                      <c:pt idx="271">
                        <c:v>14</c:v>
                      </c:pt>
                      <c:pt idx="272">
                        <c:v>3</c:v>
                      </c:pt>
                      <c:pt idx="273">
                        <c:v>8</c:v>
                      </c:pt>
                      <c:pt idx="274">
                        <c:v>8</c:v>
                      </c:pt>
                      <c:pt idx="275">
                        <c:v>12</c:v>
                      </c:pt>
                      <c:pt idx="276">
                        <c:v>14</c:v>
                      </c:pt>
                      <c:pt idx="277">
                        <c:v>18</c:v>
                      </c:pt>
                      <c:pt idx="278">
                        <c:v>7</c:v>
                      </c:pt>
                      <c:pt idx="279">
                        <c:v>10</c:v>
                      </c:pt>
                      <c:pt idx="280">
                        <c:v>6</c:v>
                      </c:pt>
                      <c:pt idx="281">
                        <c:v>10</c:v>
                      </c:pt>
                      <c:pt idx="282">
                        <c:v>6</c:v>
                      </c:pt>
                      <c:pt idx="283">
                        <c:v>5</c:v>
                      </c:pt>
                      <c:pt idx="284">
                        <c:v>6</c:v>
                      </c:pt>
                      <c:pt idx="285">
                        <c:v>6</c:v>
                      </c:pt>
                      <c:pt idx="286">
                        <c:v>8</c:v>
                      </c:pt>
                      <c:pt idx="287">
                        <c:v>11</c:v>
                      </c:pt>
                      <c:pt idx="288">
                        <c:v>9</c:v>
                      </c:pt>
                      <c:pt idx="289">
                        <c:v>10</c:v>
                      </c:pt>
                      <c:pt idx="290">
                        <c:v>16</c:v>
                      </c:pt>
                      <c:pt idx="291">
                        <c:v>11</c:v>
                      </c:pt>
                      <c:pt idx="292">
                        <c:v>9</c:v>
                      </c:pt>
                      <c:pt idx="293">
                        <c:v>7</c:v>
                      </c:pt>
                      <c:pt idx="294">
                        <c:v>13</c:v>
                      </c:pt>
                      <c:pt idx="295">
                        <c:v>4</c:v>
                      </c:pt>
                      <c:pt idx="296">
                        <c:v>7</c:v>
                      </c:pt>
                      <c:pt idx="297">
                        <c:v>9</c:v>
                      </c:pt>
                      <c:pt idx="298">
                        <c:v>6</c:v>
                      </c:pt>
                      <c:pt idx="299">
                        <c:v>13</c:v>
                      </c:pt>
                      <c:pt idx="300">
                        <c:v>8</c:v>
                      </c:pt>
                      <c:pt idx="301">
                        <c:v>13</c:v>
                      </c:pt>
                      <c:pt idx="302">
                        <c:v>6</c:v>
                      </c:pt>
                      <c:pt idx="303">
                        <c:v>7</c:v>
                      </c:pt>
                      <c:pt idx="304">
                        <c:v>8</c:v>
                      </c:pt>
                      <c:pt idx="305">
                        <c:v>4</c:v>
                      </c:pt>
                      <c:pt idx="306">
                        <c:v>11</c:v>
                      </c:pt>
                      <c:pt idx="307">
                        <c:v>6</c:v>
                      </c:pt>
                      <c:pt idx="308">
                        <c:v>8</c:v>
                      </c:pt>
                      <c:pt idx="309">
                        <c:v>5</c:v>
                      </c:pt>
                      <c:pt idx="310">
                        <c:v>12</c:v>
                      </c:pt>
                      <c:pt idx="311">
                        <c:v>8</c:v>
                      </c:pt>
                      <c:pt idx="312">
                        <c:v>8</c:v>
                      </c:pt>
                      <c:pt idx="313">
                        <c:v>6</c:v>
                      </c:pt>
                      <c:pt idx="314">
                        <c:v>10</c:v>
                      </c:pt>
                      <c:pt idx="315">
                        <c:v>9</c:v>
                      </c:pt>
                      <c:pt idx="316">
                        <c:v>10</c:v>
                      </c:pt>
                      <c:pt idx="317">
                        <c:v>9</c:v>
                      </c:pt>
                      <c:pt idx="318">
                        <c:v>7</c:v>
                      </c:pt>
                      <c:pt idx="319">
                        <c:v>13</c:v>
                      </c:pt>
                      <c:pt idx="320">
                        <c:v>9</c:v>
                      </c:pt>
                      <c:pt idx="321">
                        <c:v>10</c:v>
                      </c:pt>
                      <c:pt idx="322">
                        <c:v>9</c:v>
                      </c:pt>
                      <c:pt idx="323">
                        <c:v>10</c:v>
                      </c:pt>
                      <c:pt idx="324">
                        <c:v>11</c:v>
                      </c:pt>
                      <c:pt idx="325">
                        <c:v>10</c:v>
                      </c:pt>
                      <c:pt idx="326">
                        <c:v>11</c:v>
                      </c:pt>
                      <c:pt idx="327">
                        <c:v>16</c:v>
                      </c:pt>
                      <c:pt idx="328">
                        <c:v>10</c:v>
                      </c:pt>
                      <c:pt idx="329">
                        <c:v>5</c:v>
                      </c:pt>
                      <c:pt idx="330">
                        <c:v>16</c:v>
                      </c:pt>
                      <c:pt idx="331">
                        <c:v>10</c:v>
                      </c:pt>
                      <c:pt idx="332">
                        <c:v>7</c:v>
                      </c:pt>
                      <c:pt idx="333">
                        <c:v>9</c:v>
                      </c:pt>
                      <c:pt idx="334">
                        <c:v>4</c:v>
                      </c:pt>
                      <c:pt idx="335">
                        <c:v>13</c:v>
                      </c:pt>
                      <c:pt idx="336">
                        <c:v>13</c:v>
                      </c:pt>
                      <c:pt idx="337">
                        <c:v>6</c:v>
                      </c:pt>
                      <c:pt idx="338">
                        <c:v>12</c:v>
                      </c:pt>
                      <c:pt idx="339">
                        <c:v>8</c:v>
                      </c:pt>
                      <c:pt idx="340">
                        <c:v>6</c:v>
                      </c:pt>
                      <c:pt idx="341">
                        <c:v>11</c:v>
                      </c:pt>
                      <c:pt idx="342">
                        <c:v>8</c:v>
                      </c:pt>
                      <c:pt idx="343">
                        <c:v>9</c:v>
                      </c:pt>
                      <c:pt idx="344">
                        <c:v>8</c:v>
                      </c:pt>
                      <c:pt idx="345">
                        <c:v>8</c:v>
                      </c:pt>
                      <c:pt idx="346">
                        <c:v>9</c:v>
                      </c:pt>
                      <c:pt idx="347">
                        <c:v>9</c:v>
                      </c:pt>
                      <c:pt idx="348">
                        <c:v>6</c:v>
                      </c:pt>
                      <c:pt idx="349">
                        <c:v>9</c:v>
                      </c:pt>
                      <c:pt idx="350">
                        <c:v>3</c:v>
                      </c:pt>
                      <c:pt idx="351">
                        <c:v>10</c:v>
                      </c:pt>
                      <c:pt idx="352">
                        <c:v>11</c:v>
                      </c:pt>
                      <c:pt idx="353">
                        <c:v>4</c:v>
                      </c:pt>
                      <c:pt idx="354">
                        <c:v>8</c:v>
                      </c:pt>
                      <c:pt idx="355">
                        <c:v>11</c:v>
                      </c:pt>
                      <c:pt idx="356">
                        <c:v>26</c:v>
                      </c:pt>
                      <c:pt idx="357">
                        <c:v>10</c:v>
                      </c:pt>
                      <c:pt idx="358">
                        <c:v>13</c:v>
                      </c:pt>
                      <c:pt idx="359">
                        <c:v>6</c:v>
                      </c:pt>
                      <c:pt idx="360">
                        <c:v>15</c:v>
                      </c:pt>
                      <c:pt idx="361">
                        <c:v>7</c:v>
                      </c:pt>
                      <c:pt idx="362">
                        <c:v>8</c:v>
                      </c:pt>
                      <c:pt idx="363">
                        <c:v>8</c:v>
                      </c:pt>
                      <c:pt idx="364">
                        <c:v>7</c:v>
                      </c:pt>
                      <c:pt idx="365">
                        <c:v>11</c:v>
                      </c:pt>
                      <c:pt idx="366">
                        <c:v>10</c:v>
                      </c:pt>
                      <c:pt idx="367">
                        <c:v>7</c:v>
                      </c:pt>
                      <c:pt idx="368">
                        <c:v>8</c:v>
                      </c:pt>
                      <c:pt idx="369">
                        <c:v>17</c:v>
                      </c:pt>
                      <c:pt idx="370">
                        <c:v>8</c:v>
                      </c:pt>
                      <c:pt idx="371">
                        <c:v>16</c:v>
                      </c:pt>
                      <c:pt idx="372">
                        <c:v>10</c:v>
                      </c:pt>
                      <c:pt idx="373">
                        <c:v>9</c:v>
                      </c:pt>
                      <c:pt idx="374">
                        <c:v>11</c:v>
                      </c:pt>
                      <c:pt idx="375">
                        <c:v>10</c:v>
                      </c:pt>
                      <c:pt idx="376">
                        <c:v>9</c:v>
                      </c:pt>
                      <c:pt idx="377">
                        <c:v>9</c:v>
                      </c:pt>
                      <c:pt idx="378">
                        <c:v>14</c:v>
                      </c:pt>
                      <c:pt idx="379">
                        <c:v>12</c:v>
                      </c:pt>
                      <c:pt idx="380">
                        <c:v>10</c:v>
                      </c:pt>
                      <c:pt idx="381">
                        <c:v>12</c:v>
                      </c:pt>
                      <c:pt idx="382">
                        <c:v>7</c:v>
                      </c:pt>
                      <c:pt idx="383">
                        <c:v>17</c:v>
                      </c:pt>
                      <c:pt idx="384">
                        <c:v>11</c:v>
                      </c:pt>
                      <c:pt idx="385">
                        <c:v>17</c:v>
                      </c:pt>
                      <c:pt idx="386">
                        <c:v>13</c:v>
                      </c:pt>
                      <c:pt idx="387">
                        <c:v>12</c:v>
                      </c:pt>
                      <c:pt idx="388">
                        <c:v>9</c:v>
                      </c:pt>
                      <c:pt idx="389">
                        <c:v>8</c:v>
                      </c:pt>
                      <c:pt idx="390">
                        <c:v>4</c:v>
                      </c:pt>
                      <c:pt idx="391">
                        <c:v>13</c:v>
                      </c:pt>
                      <c:pt idx="392">
                        <c:v>13</c:v>
                      </c:pt>
                      <c:pt idx="393">
                        <c:v>10</c:v>
                      </c:pt>
                      <c:pt idx="394">
                        <c:v>12</c:v>
                      </c:pt>
                      <c:pt idx="395">
                        <c:v>12</c:v>
                      </c:pt>
                      <c:pt idx="396">
                        <c:v>5</c:v>
                      </c:pt>
                      <c:pt idx="397">
                        <c:v>14</c:v>
                      </c:pt>
                      <c:pt idx="398">
                        <c:v>12</c:v>
                      </c:pt>
                      <c:pt idx="399">
                        <c:v>7</c:v>
                      </c:pt>
                      <c:pt idx="400">
                        <c:v>14</c:v>
                      </c:pt>
                      <c:pt idx="401">
                        <c:v>17</c:v>
                      </c:pt>
                      <c:pt idx="402">
                        <c:v>14</c:v>
                      </c:pt>
                      <c:pt idx="403">
                        <c:v>7</c:v>
                      </c:pt>
                      <c:pt idx="404">
                        <c:v>15</c:v>
                      </c:pt>
                      <c:pt idx="405">
                        <c:v>12</c:v>
                      </c:pt>
                      <c:pt idx="406">
                        <c:v>8</c:v>
                      </c:pt>
                      <c:pt idx="407">
                        <c:v>8</c:v>
                      </c:pt>
                      <c:pt idx="408">
                        <c:v>12</c:v>
                      </c:pt>
                      <c:pt idx="409">
                        <c:v>11</c:v>
                      </c:pt>
                      <c:pt idx="410">
                        <c:v>5</c:v>
                      </c:pt>
                      <c:pt idx="411">
                        <c:v>9</c:v>
                      </c:pt>
                      <c:pt idx="412">
                        <c:v>15</c:v>
                      </c:pt>
                      <c:pt idx="413">
                        <c:v>13</c:v>
                      </c:pt>
                      <c:pt idx="414">
                        <c:v>9</c:v>
                      </c:pt>
                      <c:pt idx="415">
                        <c:v>8</c:v>
                      </c:pt>
                      <c:pt idx="416">
                        <c:v>7</c:v>
                      </c:pt>
                      <c:pt idx="417">
                        <c:v>8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15</c:v>
                      </c:pt>
                      <c:pt idx="421">
                        <c:v>7</c:v>
                      </c:pt>
                      <c:pt idx="422">
                        <c:v>11</c:v>
                      </c:pt>
                      <c:pt idx="423">
                        <c:v>9</c:v>
                      </c:pt>
                      <c:pt idx="424">
                        <c:v>13</c:v>
                      </c:pt>
                      <c:pt idx="425">
                        <c:v>9</c:v>
                      </c:pt>
                      <c:pt idx="426">
                        <c:v>7</c:v>
                      </c:pt>
                      <c:pt idx="427">
                        <c:v>8</c:v>
                      </c:pt>
                      <c:pt idx="428">
                        <c:v>14</c:v>
                      </c:pt>
                      <c:pt idx="429">
                        <c:v>7</c:v>
                      </c:pt>
                      <c:pt idx="430">
                        <c:v>14</c:v>
                      </c:pt>
                      <c:pt idx="431">
                        <c:v>11</c:v>
                      </c:pt>
                      <c:pt idx="432">
                        <c:v>6</c:v>
                      </c:pt>
                      <c:pt idx="433">
                        <c:v>11</c:v>
                      </c:pt>
                      <c:pt idx="434">
                        <c:v>9</c:v>
                      </c:pt>
                      <c:pt idx="435">
                        <c:v>9</c:v>
                      </c:pt>
                      <c:pt idx="436">
                        <c:v>8</c:v>
                      </c:pt>
                      <c:pt idx="437">
                        <c:v>7</c:v>
                      </c:pt>
                      <c:pt idx="438">
                        <c:v>15</c:v>
                      </c:pt>
                      <c:pt idx="439">
                        <c:v>8</c:v>
                      </c:pt>
                      <c:pt idx="440">
                        <c:v>11</c:v>
                      </c:pt>
                      <c:pt idx="441">
                        <c:v>14</c:v>
                      </c:pt>
                      <c:pt idx="442">
                        <c:v>9</c:v>
                      </c:pt>
                      <c:pt idx="443">
                        <c:v>16</c:v>
                      </c:pt>
                      <c:pt idx="444">
                        <c:v>7</c:v>
                      </c:pt>
                      <c:pt idx="445">
                        <c:v>9</c:v>
                      </c:pt>
                      <c:pt idx="446">
                        <c:v>19</c:v>
                      </c:pt>
                      <c:pt idx="447">
                        <c:v>12</c:v>
                      </c:pt>
                      <c:pt idx="448">
                        <c:v>8</c:v>
                      </c:pt>
                      <c:pt idx="449">
                        <c:v>9</c:v>
                      </c:pt>
                      <c:pt idx="450">
                        <c:v>20</c:v>
                      </c:pt>
                      <c:pt idx="451">
                        <c:v>9</c:v>
                      </c:pt>
                      <c:pt idx="452">
                        <c:v>13</c:v>
                      </c:pt>
                      <c:pt idx="453">
                        <c:v>6</c:v>
                      </c:pt>
                      <c:pt idx="454">
                        <c:v>13</c:v>
                      </c:pt>
                      <c:pt idx="455">
                        <c:v>6</c:v>
                      </c:pt>
                      <c:pt idx="456">
                        <c:v>14</c:v>
                      </c:pt>
                      <c:pt idx="457">
                        <c:v>5</c:v>
                      </c:pt>
                      <c:pt idx="458">
                        <c:v>9</c:v>
                      </c:pt>
                      <c:pt idx="459">
                        <c:v>8</c:v>
                      </c:pt>
                      <c:pt idx="460">
                        <c:v>10</c:v>
                      </c:pt>
                      <c:pt idx="461">
                        <c:v>10</c:v>
                      </c:pt>
                      <c:pt idx="462">
                        <c:v>7</c:v>
                      </c:pt>
                      <c:pt idx="463">
                        <c:v>8</c:v>
                      </c:pt>
                      <c:pt idx="464">
                        <c:v>6</c:v>
                      </c:pt>
                      <c:pt idx="465">
                        <c:v>12</c:v>
                      </c:pt>
                      <c:pt idx="466">
                        <c:v>12</c:v>
                      </c:pt>
                      <c:pt idx="467">
                        <c:v>13</c:v>
                      </c:pt>
                      <c:pt idx="468">
                        <c:v>7</c:v>
                      </c:pt>
                      <c:pt idx="469">
                        <c:v>12</c:v>
                      </c:pt>
                      <c:pt idx="470">
                        <c:v>12</c:v>
                      </c:pt>
                      <c:pt idx="471">
                        <c:v>16</c:v>
                      </c:pt>
                      <c:pt idx="472">
                        <c:v>11</c:v>
                      </c:pt>
                      <c:pt idx="473">
                        <c:v>12</c:v>
                      </c:pt>
                      <c:pt idx="474">
                        <c:v>11</c:v>
                      </c:pt>
                      <c:pt idx="475">
                        <c:v>13</c:v>
                      </c:pt>
                      <c:pt idx="476">
                        <c:v>15</c:v>
                      </c:pt>
                      <c:pt idx="477">
                        <c:v>11</c:v>
                      </c:pt>
                      <c:pt idx="478">
                        <c:v>12</c:v>
                      </c:pt>
                      <c:pt idx="479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FEE-4173-A07B-3EC2E98F615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Malatya!$D$2:$D$481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7</c:v>
                      </c:pt>
                      <c:pt idx="1">
                        <c:v>9</c:v>
                      </c:pt>
                      <c:pt idx="2">
                        <c:v>8</c:v>
                      </c:pt>
                      <c:pt idx="3">
                        <c:v>8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18</c:v>
                      </c:pt>
                      <c:pt idx="7">
                        <c:v>9</c:v>
                      </c:pt>
                      <c:pt idx="8">
                        <c:v>5</c:v>
                      </c:pt>
                      <c:pt idx="9">
                        <c:v>11</c:v>
                      </c:pt>
                      <c:pt idx="10">
                        <c:v>14</c:v>
                      </c:pt>
                      <c:pt idx="11">
                        <c:v>7</c:v>
                      </c:pt>
                      <c:pt idx="12">
                        <c:v>9</c:v>
                      </c:pt>
                      <c:pt idx="13">
                        <c:v>15</c:v>
                      </c:pt>
                      <c:pt idx="14">
                        <c:v>9</c:v>
                      </c:pt>
                      <c:pt idx="15">
                        <c:v>12</c:v>
                      </c:pt>
                      <c:pt idx="16">
                        <c:v>12</c:v>
                      </c:pt>
                      <c:pt idx="17">
                        <c:v>13</c:v>
                      </c:pt>
                      <c:pt idx="18">
                        <c:v>10</c:v>
                      </c:pt>
                      <c:pt idx="19">
                        <c:v>11</c:v>
                      </c:pt>
                      <c:pt idx="20">
                        <c:v>6</c:v>
                      </c:pt>
                      <c:pt idx="21">
                        <c:v>12</c:v>
                      </c:pt>
                      <c:pt idx="22">
                        <c:v>9</c:v>
                      </c:pt>
                      <c:pt idx="23">
                        <c:v>4</c:v>
                      </c:pt>
                      <c:pt idx="24">
                        <c:v>9</c:v>
                      </c:pt>
                      <c:pt idx="25">
                        <c:v>5</c:v>
                      </c:pt>
                      <c:pt idx="26">
                        <c:v>9</c:v>
                      </c:pt>
                      <c:pt idx="27">
                        <c:v>12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12</c:v>
                      </c:pt>
                      <c:pt idx="31">
                        <c:v>10</c:v>
                      </c:pt>
                      <c:pt idx="32">
                        <c:v>8</c:v>
                      </c:pt>
                      <c:pt idx="33">
                        <c:v>11</c:v>
                      </c:pt>
                      <c:pt idx="34">
                        <c:v>9</c:v>
                      </c:pt>
                      <c:pt idx="35">
                        <c:v>9</c:v>
                      </c:pt>
                      <c:pt idx="36">
                        <c:v>13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7</c:v>
                      </c:pt>
                      <c:pt idx="40">
                        <c:v>8</c:v>
                      </c:pt>
                      <c:pt idx="41">
                        <c:v>7</c:v>
                      </c:pt>
                      <c:pt idx="42">
                        <c:v>10</c:v>
                      </c:pt>
                      <c:pt idx="43">
                        <c:v>9</c:v>
                      </c:pt>
                      <c:pt idx="44">
                        <c:v>17</c:v>
                      </c:pt>
                      <c:pt idx="45">
                        <c:v>7</c:v>
                      </c:pt>
                      <c:pt idx="46">
                        <c:v>8</c:v>
                      </c:pt>
                      <c:pt idx="47">
                        <c:v>8</c:v>
                      </c:pt>
                      <c:pt idx="48">
                        <c:v>12</c:v>
                      </c:pt>
                      <c:pt idx="49">
                        <c:v>12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14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10</c:v>
                      </c:pt>
                      <c:pt idx="57">
                        <c:v>12</c:v>
                      </c:pt>
                      <c:pt idx="58">
                        <c:v>9</c:v>
                      </c:pt>
                      <c:pt idx="59">
                        <c:v>13</c:v>
                      </c:pt>
                      <c:pt idx="60">
                        <c:v>11</c:v>
                      </c:pt>
                      <c:pt idx="61">
                        <c:v>10</c:v>
                      </c:pt>
                      <c:pt idx="62">
                        <c:v>10</c:v>
                      </c:pt>
                      <c:pt idx="63">
                        <c:v>7</c:v>
                      </c:pt>
                      <c:pt idx="64">
                        <c:v>17</c:v>
                      </c:pt>
                      <c:pt idx="65">
                        <c:v>5</c:v>
                      </c:pt>
                      <c:pt idx="66">
                        <c:v>2</c:v>
                      </c:pt>
                      <c:pt idx="67">
                        <c:v>12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6</c:v>
                      </c:pt>
                      <c:pt idx="73">
                        <c:v>9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12</c:v>
                      </c:pt>
                      <c:pt idx="78">
                        <c:v>7</c:v>
                      </c:pt>
                      <c:pt idx="79">
                        <c:v>4</c:v>
                      </c:pt>
                      <c:pt idx="80">
                        <c:v>6</c:v>
                      </c:pt>
                      <c:pt idx="81">
                        <c:v>10</c:v>
                      </c:pt>
                      <c:pt idx="82">
                        <c:v>5</c:v>
                      </c:pt>
                      <c:pt idx="83">
                        <c:v>8</c:v>
                      </c:pt>
                      <c:pt idx="84">
                        <c:v>9</c:v>
                      </c:pt>
                      <c:pt idx="85">
                        <c:v>12</c:v>
                      </c:pt>
                      <c:pt idx="86">
                        <c:v>6</c:v>
                      </c:pt>
                      <c:pt idx="87">
                        <c:v>9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11</c:v>
                      </c:pt>
                      <c:pt idx="91">
                        <c:v>9</c:v>
                      </c:pt>
                      <c:pt idx="92">
                        <c:v>12</c:v>
                      </c:pt>
                      <c:pt idx="93">
                        <c:v>5</c:v>
                      </c:pt>
                      <c:pt idx="94">
                        <c:v>3</c:v>
                      </c:pt>
                      <c:pt idx="95">
                        <c:v>15</c:v>
                      </c:pt>
                      <c:pt idx="96">
                        <c:v>4</c:v>
                      </c:pt>
                      <c:pt idx="97">
                        <c:v>5</c:v>
                      </c:pt>
                      <c:pt idx="98">
                        <c:v>10</c:v>
                      </c:pt>
                      <c:pt idx="99">
                        <c:v>8</c:v>
                      </c:pt>
                      <c:pt idx="100">
                        <c:v>7</c:v>
                      </c:pt>
                      <c:pt idx="101">
                        <c:v>12</c:v>
                      </c:pt>
                      <c:pt idx="102">
                        <c:v>4</c:v>
                      </c:pt>
                      <c:pt idx="103">
                        <c:v>9</c:v>
                      </c:pt>
                      <c:pt idx="104">
                        <c:v>12</c:v>
                      </c:pt>
                      <c:pt idx="105">
                        <c:v>7</c:v>
                      </c:pt>
                      <c:pt idx="106">
                        <c:v>15</c:v>
                      </c:pt>
                      <c:pt idx="107">
                        <c:v>6</c:v>
                      </c:pt>
                      <c:pt idx="108">
                        <c:v>8</c:v>
                      </c:pt>
                      <c:pt idx="109">
                        <c:v>10</c:v>
                      </c:pt>
                      <c:pt idx="110">
                        <c:v>12</c:v>
                      </c:pt>
                      <c:pt idx="111">
                        <c:v>6</c:v>
                      </c:pt>
                      <c:pt idx="112">
                        <c:v>16</c:v>
                      </c:pt>
                      <c:pt idx="113">
                        <c:v>6</c:v>
                      </c:pt>
                      <c:pt idx="114">
                        <c:v>11</c:v>
                      </c:pt>
                      <c:pt idx="115">
                        <c:v>8</c:v>
                      </c:pt>
                      <c:pt idx="116">
                        <c:v>12</c:v>
                      </c:pt>
                      <c:pt idx="117">
                        <c:v>9</c:v>
                      </c:pt>
                      <c:pt idx="118">
                        <c:v>16</c:v>
                      </c:pt>
                      <c:pt idx="119">
                        <c:v>7</c:v>
                      </c:pt>
                      <c:pt idx="120">
                        <c:v>7</c:v>
                      </c:pt>
                      <c:pt idx="121">
                        <c:v>6</c:v>
                      </c:pt>
                      <c:pt idx="122">
                        <c:v>14</c:v>
                      </c:pt>
                      <c:pt idx="123">
                        <c:v>8</c:v>
                      </c:pt>
                      <c:pt idx="124">
                        <c:v>7</c:v>
                      </c:pt>
                      <c:pt idx="125">
                        <c:v>9</c:v>
                      </c:pt>
                      <c:pt idx="126">
                        <c:v>7</c:v>
                      </c:pt>
                      <c:pt idx="127">
                        <c:v>6</c:v>
                      </c:pt>
                      <c:pt idx="128">
                        <c:v>8</c:v>
                      </c:pt>
                      <c:pt idx="129">
                        <c:v>11</c:v>
                      </c:pt>
                      <c:pt idx="130">
                        <c:v>5</c:v>
                      </c:pt>
                      <c:pt idx="131">
                        <c:v>7</c:v>
                      </c:pt>
                      <c:pt idx="132">
                        <c:v>5</c:v>
                      </c:pt>
                      <c:pt idx="133">
                        <c:v>10</c:v>
                      </c:pt>
                      <c:pt idx="134">
                        <c:v>8</c:v>
                      </c:pt>
                      <c:pt idx="135">
                        <c:v>8</c:v>
                      </c:pt>
                      <c:pt idx="136">
                        <c:v>12</c:v>
                      </c:pt>
                      <c:pt idx="137">
                        <c:v>11</c:v>
                      </c:pt>
                      <c:pt idx="138">
                        <c:v>12</c:v>
                      </c:pt>
                      <c:pt idx="139">
                        <c:v>6</c:v>
                      </c:pt>
                      <c:pt idx="140">
                        <c:v>8</c:v>
                      </c:pt>
                      <c:pt idx="141">
                        <c:v>10</c:v>
                      </c:pt>
                      <c:pt idx="142">
                        <c:v>4</c:v>
                      </c:pt>
                      <c:pt idx="143">
                        <c:v>8</c:v>
                      </c:pt>
                      <c:pt idx="144">
                        <c:v>12</c:v>
                      </c:pt>
                      <c:pt idx="145">
                        <c:v>8</c:v>
                      </c:pt>
                      <c:pt idx="146">
                        <c:v>4</c:v>
                      </c:pt>
                      <c:pt idx="147">
                        <c:v>13</c:v>
                      </c:pt>
                      <c:pt idx="148">
                        <c:v>7</c:v>
                      </c:pt>
                      <c:pt idx="149">
                        <c:v>13</c:v>
                      </c:pt>
                      <c:pt idx="150">
                        <c:v>8</c:v>
                      </c:pt>
                      <c:pt idx="151">
                        <c:v>11</c:v>
                      </c:pt>
                      <c:pt idx="152">
                        <c:v>10</c:v>
                      </c:pt>
                      <c:pt idx="153">
                        <c:v>13</c:v>
                      </c:pt>
                      <c:pt idx="154">
                        <c:v>9</c:v>
                      </c:pt>
                      <c:pt idx="155">
                        <c:v>6</c:v>
                      </c:pt>
                      <c:pt idx="156">
                        <c:v>9</c:v>
                      </c:pt>
                      <c:pt idx="157">
                        <c:v>12</c:v>
                      </c:pt>
                      <c:pt idx="158">
                        <c:v>7</c:v>
                      </c:pt>
                      <c:pt idx="159">
                        <c:v>5</c:v>
                      </c:pt>
                      <c:pt idx="160">
                        <c:v>10</c:v>
                      </c:pt>
                      <c:pt idx="161">
                        <c:v>10</c:v>
                      </c:pt>
                      <c:pt idx="162">
                        <c:v>6</c:v>
                      </c:pt>
                      <c:pt idx="163">
                        <c:v>9</c:v>
                      </c:pt>
                      <c:pt idx="164">
                        <c:v>4</c:v>
                      </c:pt>
                      <c:pt idx="165">
                        <c:v>9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5</c:v>
                      </c:pt>
                      <c:pt idx="169">
                        <c:v>14</c:v>
                      </c:pt>
                      <c:pt idx="170">
                        <c:v>6</c:v>
                      </c:pt>
                      <c:pt idx="171">
                        <c:v>15</c:v>
                      </c:pt>
                      <c:pt idx="172">
                        <c:v>9</c:v>
                      </c:pt>
                      <c:pt idx="173">
                        <c:v>10</c:v>
                      </c:pt>
                      <c:pt idx="174">
                        <c:v>9</c:v>
                      </c:pt>
                      <c:pt idx="175">
                        <c:v>9</c:v>
                      </c:pt>
                      <c:pt idx="176">
                        <c:v>5</c:v>
                      </c:pt>
                      <c:pt idx="177">
                        <c:v>6</c:v>
                      </c:pt>
                      <c:pt idx="178">
                        <c:v>4</c:v>
                      </c:pt>
                      <c:pt idx="179">
                        <c:v>5</c:v>
                      </c:pt>
                      <c:pt idx="180">
                        <c:v>8</c:v>
                      </c:pt>
                      <c:pt idx="181">
                        <c:v>10</c:v>
                      </c:pt>
                      <c:pt idx="182">
                        <c:v>11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11</c:v>
                      </c:pt>
                      <c:pt idx="186">
                        <c:v>10</c:v>
                      </c:pt>
                      <c:pt idx="187">
                        <c:v>6</c:v>
                      </c:pt>
                      <c:pt idx="188">
                        <c:v>12</c:v>
                      </c:pt>
                      <c:pt idx="189">
                        <c:v>7</c:v>
                      </c:pt>
                      <c:pt idx="190">
                        <c:v>4</c:v>
                      </c:pt>
                      <c:pt idx="191">
                        <c:v>7</c:v>
                      </c:pt>
                      <c:pt idx="192">
                        <c:v>14</c:v>
                      </c:pt>
                      <c:pt idx="193">
                        <c:v>11</c:v>
                      </c:pt>
                      <c:pt idx="194">
                        <c:v>10</c:v>
                      </c:pt>
                      <c:pt idx="195">
                        <c:v>7</c:v>
                      </c:pt>
                      <c:pt idx="196">
                        <c:v>10</c:v>
                      </c:pt>
                      <c:pt idx="197">
                        <c:v>14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7</c:v>
                      </c:pt>
                      <c:pt idx="201">
                        <c:v>6</c:v>
                      </c:pt>
                      <c:pt idx="202">
                        <c:v>4</c:v>
                      </c:pt>
                      <c:pt idx="203">
                        <c:v>6</c:v>
                      </c:pt>
                      <c:pt idx="204">
                        <c:v>7</c:v>
                      </c:pt>
                      <c:pt idx="205">
                        <c:v>11</c:v>
                      </c:pt>
                      <c:pt idx="206">
                        <c:v>15</c:v>
                      </c:pt>
                      <c:pt idx="207">
                        <c:v>5</c:v>
                      </c:pt>
                      <c:pt idx="208">
                        <c:v>8</c:v>
                      </c:pt>
                      <c:pt idx="209">
                        <c:v>13</c:v>
                      </c:pt>
                      <c:pt idx="210">
                        <c:v>13</c:v>
                      </c:pt>
                      <c:pt idx="211">
                        <c:v>11</c:v>
                      </c:pt>
                      <c:pt idx="212">
                        <c:v>16</c:v>
                      </c:pt>
                      <c:pt idx="213">
                        <c:v>11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12</c:v>
                      </c:pt>
                      <c:pt idx="217">
                        <c:v>8</c:v>
                      </c:pt>
                      <c:pt idx="218">
                        <c:v>14</c:v>
                      </c:pt>
                      <c:pt idx="219">
                        <c:v>11</c:v>
                      </c:pt>
                      <c:pt idx="220">
                        <c:v>12</c:v>
                      </c:pt>
                      <c:pt idx="221">
                        <c:v>8</c:v>
                      </c:pt>
                      <c:pt idx="222">
                        <c:v>7</c:v>
                      </c:pt>
                      <c:pt idx="223">
                        <c:v>9</c:v>
                      </c:pt>
                      <c:pt idx="224">
                        <c:v>5</c:v>
                      </c:pt>
                      <c:pt idx="225">
                        <c:v>12</c:v>
                      </c:pt>
                      <c:pt idx="226">
                        <c:v>10</c:v>
                      </c:pt>
                      <c:pt idx="227">
                        <c:v>4</c:v>
                      </c:pt>
                      <c:pt idx="228">
                        <c:v>6</c:v>
                      </c:pt>
                      <c:pt idx="229">
                        <c:v>9</c:v>
                      </c:pt>
                      <c:pt idx="230">
                        <c:v>7</c:v>
                      </c:pt>
                      <c:pt idx="231">
                        <c:v>11</c:v>
                      </c:pt>
                      <c:pt idx="232">
                        <c:v>10</c:v>
                      </c:pt>
                      <c:pt idx="233">
                        <c:v>6</c:v>
                      </c:pt>
                      <c:pt idx="234">
                        <c:v>11</c:v>
                      </c:pt>
                      <c:pt idx="235">
                        <c:v>14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17</c:v>
                      </c:pt>
                      <c:pt idx="239">
                        <c:v>8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8</c:v>
                      </c:pt>
                      <c:pt idx="243">
                        <c:v>3</c:v>
                      </c:pt>
                      <c:pt idx="244">
                        <c:v>11</c:v>
                      </c:pt>
                      <c:pt idx="245">
                        <c:v>9</c:v>
                      </c:pt>
                      <c:pt idx="246">
                        <c:v>6</c:v>
                      </c:pt>
                      <c:pt idx="247">
                        <c:v>9</c:v>
                      </c:pt>
                      <c:pt idx="248">
                        <c:v>8</c:v>
                      </c:pt>
                      <c:pt idx="249">
                        <c:v>12</c:v>
                      </c:pt>
                      <c:pt idx="250">
                        <c:v>12</c:v>
                      </c:pt>
                      <c:pt idx="251">
                        <c:v>10</c:v>
                      </c:pt>
                      <c:pt idx="252">
                        <c:v>11</c:v>
                      </c:pt>
                      <c:pt idx="253">
                        <c:v>8</c:v>
                      </c:pt>
                      <c:pt idx="254">
                        <c:v>6</c:v>
                      </c:pt>
                      <c:pt idx="255">
                        <c:v>7</c:v>
                      </c:pt>
                      <c:pt idx="256">
                        <c:v>6</c:v>
                      </c:pt>
                      <c:pt idx="257">
                        <c:v>14</c:v>
                      </c:pt>
                      <c:pt idx="258">
                        <c:v>11</c:v>
                      </c:pt>
                      <c:pt idx="259">
                        <c:v>12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5</c:v>
                      </c:pt>
                      <c:pt idx="263">
                        <c:v>14</c:v>
                      </c:pt>
                      <c:pt idx="264">
                        <c:v>9</c:v>
                      </c:pt>
                      <c:pt idx="265">
                        <c:v>4</c:v>
                      </c:pt>
                      <c:pt idx="266">
                        <c:v>7</c:v>
                      </c:pt>
                      <c:pt idx="267">
                        <c:v>9</c:v>
                      </c:pt>
                      <c:pt idx="268">
                        <c:v>7</c:v>
                      </c:pt>
                      <c:pt idx="269">
                        <c:v>9</c:v>
                      </c:pt>
                      <c:pt idx="270">
                        <c:v>7</c:v>
                      </c:pt>
                      <c:pt idx="271">
                        <c:v>8</c:v>
                      </c:pt>
                      <c:pt idx="272">
                        <c:v>12</c:v>
                      </c:pt>
                      <c:pt idx="273">
                        <c:v>6</c:v>
                      </c:pt>
                      <c:pt idx="274">
                        <c:v>12</c:v>
                      </c:pt>
                      <c:pt idx="275">
                        <c:v>7</c:v>
                      </c:pt>
                      <c:pt idx="276">
                        <c:v>6</c:v>
                      </c:pt>
                      <c:pt idx="277">
                        <c:v>8</c:v>
                      </c:pt>
                      <c:pt idx="278">
                        <c:v>4</c:v>
                      </c:pt>
                      <c:pt idx="279">
                        <c:v>10</c:v>
                      </c:pt>
                      <c:pt idx="280">
                        <c:v>10</c:v>
                      </c:pt>
                      <c:pt idx="281">
                        <c:v>12</c:v>
                      </c:pt>
                      <c:pt idx="282">
                        <c:v>8</c:v>
                      </c:pt>
                      <c:pt idx="283">
                        <c:v>8</c:v>
                      </c:pt>
                      <c:pt idx="284">
                        <c:v>3</c:v>
                      </c:pt>
                      <c:pt idx="285">
                        <c:v>7</c:v>
                      </c:pt>
                      <c:pt idx="286">
                        <c:v>13</c:v>
                      </c:pt>
                      <c:pt idx="287">
                        <c:v>6</c:v>
                      </c:pt>
                      <c:pt idx="288">
                        <c:v>11</c:v>
                      </c:pt>
                      <c:pt idx="289">
                        <c:v>12</c:v>
                      </c:pt>
                      <c:pt idx="290">
                        <c:v>9</c:v>
                      </c:pt>
                      <c:pt idx="291">
                        <c:v>6</c:v>
                      </c:pt>
                      <c:pt idx="292">
                        <c:v>6</c:v>
                      </c:pt>
                      <c:pt idx="293">
                        <c:v>8</c:v>
                      </c:pt>
                      <c:pt idx="294">
                        <c:v>13</c:v>
                      </c:pt>
                      <c:pt idx="295">
                        <c:v>5</c:v>
                      </c:pt>
                      <c:pt idx="296">
                        <c:v>8</c:v>
                      </c:pt>
                      <c:pt idx="297">
                        <c:v>17</c:v>
                      </c:pt>
                      <c:pt idx="298">
                        <c:v>7</c:v>
                      </c:pt>
                      <c:pt idx="299">
                        <c:v>6</c:v>
                      </c:pt>
                      <c:pt idx="300">
                        <c:v>7</c:v>
                      </c:pt>
                      <c:pt idx="301">
                        <c:v>11</c:v>
                      </c:pt>
                      <c:pt idx="302">
                        <c:v>8</c:v>
                      </c:pt>
                      <c:pt idx="303">
                        <c:v>7</c:v>
                      </c:pt>
                      <c:pt idx="304">
                        <c:v>9</c:v>
                      </c:pt>
                      <c:pt idx="305">
                        <c:v>13</c:v>
                      </c:pt>
                      <c:pt idx="306">
                        <c:v>10</c:v>
                      </c:pt>
                      <c:pt idx="307">
                        <c:v>9</c:v>
                      </c:pt>
                      <c:pt idx="308">
                        <c:v>11</c:v>
                      </c:pt>
                      <c:pt idx="309">
                        <c:v>9</c:v>
                      </c:pt>
                      <c:pt idx="310">
                        <c:v>10</c:v>
                      </c:pt>
                      <c:pt idx="311">
                        <c:v>2</c:v>
                      </c:pt>
                      <c:pt idx="312">
                        <c:v>8</c:v>
                      </c:pt>
                      <c:pt idx="313">
                        <c:v>17</c:v>
                      </c:pt>
                      <c:pt idx="314">
                        <c:v>12</c:v>
                      </c:pt>
                      <c:pt idx="315">
                        <c:v>10</c:v>
                      </c:pt>
                      <c:pt idx="316">
                        <c:v>11</c:v>
                      </c:pt>
                      <c:pt idx="317">
                        <c:v>9</c:v>
                      </c:pt>
                      <c:pt idx="318">
                        <c:v>10</c:v>
                      </c:pt>
                      <c:pt idx="319">
                        <c:v>7</c:v>
                      </c:pt>
                      <c:pt idx="320">
                        <c:v>7</c:v>
                      </c:pt>
                      <c:pt idx="321">
                        <c:v>16</c:v>
                      </c:pt>
                      <c:pt idx="322">
                        <c:v>7</c:v>
                      </c:pt>
                      <c:pt idx="323">
                        <c:v>11</c:v>
                      </c:pt>
                      <c:pt idx="324">
                        <c:v>19</c:v>
                      </c:pt>
                      <c:pt idx="325">
                        <c:v>15</c:v>
                      </c:pt>
                      <c:pt idx="326">
                        <c:v>12</c:v>
                      </c:pt>
                      <c:pt idx="327">
                        <c:v>8</c:v>
                      </c:pt>
                      <c:pt idx="328">
                        <c:v>11</c:v>
                      </c:pt>
                      <c:pt idx="329">
                        <c:v>8</c:v>
                      </c:pt>
                      <c:pt idx="330">
                        <c:v>6</c:v>
                      </c:pt>
                      <c:pt idx="331">
                        <c:v>7</c:v>
                      </c:pt>
                      <c:pt idx="332">
                        <c:v>12</c:v>
                      </c:pt>
                      <c:pt idx="333">
                        <c:v>7</c:v>
                      </c:pt>
                      <c:pt idx="334">
                        <c:v>7</c:v>
                      </c:pt>
                      <c:pt idx="335">
                        <c:v>9</c:v>
                      </c:pt>
                      <c:pt idx="336">
                        <c:v>5</c:v>
                      </c:pt>
                      <c:pt idx="337">
                        <c:v>3</c:v>
                      </c:pt>
                      <c:pt idx="338">
                        <c:v>10</c:v>
                      </c:pt>
                      <c:pt idx="339">
                        <c:v>6</c:v>
                      </c:pt>
                      <c:pt idx="340">
                        <c:v>14</c:v>
                      </c:pt>
                      <c:pt idx="341">
                        <c:v>4</c:v>
                      </c:pt>
                      <c:pt idx="342">
                        <c:v>3</c:v>
                      </c:pt>
                      <c:pt idx="343">
                        <c:v>7</c:v>
                      </c:pt>
                      <c:pt idx="344">
                        <c:v>9</c:v>
                      </c:pt>
                      <c:pt idx="345">
                        <c:v>12</c:v>
                      </c:pt>
                      <c:pt idx="346">
                        <c:v>6</c:v>
                      </c:pt>
                      <c:pt idx="347">
                        <c:v>6</c:v>
                      </c:pt>
                      <c:pt idx="348">
                        <c:v>9</c:v>
                      </c:pt>
                      <c:pt idx="349">
                        <c:v>9</c:v>
                      </c:pt>
                      <c:pt idx="350">
                        <c:v>10</c:v>
                      </c:pt>
                      <c:pt idx="351">
                        <c:v>7</c:v>
                      </c:pt>
                      <c:pt idx="352">
                        <c:v>9</c:v>
                      </c:pt>
                      <c:pt idx="353">
                        <c:v>7</c:v>
                      </c:pt>
                      <c:pt idx="354">
                        <c:v>11</c:v>
                      </c:pt>
                      <c:pt idx="355">
                        <c:v>7</c:v>
                      </c:pt>
                      <c:pt idx="356">
                        <c:v>7</c:v>
                      </c:pt>
                      <c:pt idx="357">
                        <c:v>14</c:v>
                      </c:pt>
                      <c:pt idx="358">
                        <c:v>9</c:v>
                      </c:pt>
                      <c:pt idx="359">
                        <c:v>6</c:v>
                      </c:pt>
                      <c:pt idx="360">
                        <c:v>13</c:v>
                      </c:pt>
                      <c:pt idx="361">
                        <c:v>13</c:v>
                      </c:pt>
                      <c:pt idx="362">
                        <c:v>8</c:v>
                      </c:pt>
                      <c:pt idx="363">
                        <c:v>13</c:v>
                      </c:pt>
                      <c:pt idx="364">
                        <c:v>5</c:v>
                      </c:pt>
                      <c:pt idx="365">
                        <c:v>11</c:v>
                      </c:pt>
                      <c:pt idx="366">
                        <c:v>12</c:v>
                      </c:pt>
                      <c:pt idx="367">
                        <c:v>15</c:v>
                      </c:pt>
                      <c:pt idx="368">
                        <c:v>10</c:v>
                      </c:pt>
                      <c:pt idx="369">
                        <c:v>5</c:v>
                      </c:pt>
                      <c:pt idx="370">
                        <c:v>11</c:v>
                      </c:pt>
                      <c:pt idx="371">
                        <c:v>11</c:v>
                      </c:pt>
                      <c:pt idx="372">
                        <c:v>16</c:v>
                      </c:pt>
                      <c:pt idx="373">
                        <c:v>11</c:v>
                      </c:pt>
                      <c:pt idx="374">
                        <c:v>11</c:v>
                      </c:pt>
                      <c:pt idx="375">
                        <c:v>4</c:v>
                      </c:pt>
                      <c:pt idx="376">
                        <c:v>9</c:v>
                      </c:pt>
                      <c:pt idx="377">
                        <c:v>6</c:v>
                      </c:pt>
                      <c:pt idx="378">
                        <c:v>13</c:v>
                      </c:pt>
                      <c:pt idx="379">
                        <c:v>14</c:v>
                      </c:pt>
                      <c:pt idx="380">
                        <c:v>15</c:v>
                      </c:pt>
                      <c:pt idx="381">
                        <c:v>8</c:v>
                      </c:pt>
                      <c:pt idx="382">
                        <c:v>10</c:v>
                      </c:pt>
                      <c:pt idx="383">
                        <c:v>8</c:v>
                      </c:pt>
                      <c:pt idx="384">
                        <c:v>12</c:v>
                      </c:pt>
                      <c:pt idx="385">
                        <c:v>11</c:v>
                      </c:pt>
                      <c:pt idx="386">
                        <c:v>7</c:v>
                      </c:pt>
                      <c:pt idx="387">
                        <c:v>6</c:v>
                      </c:pt>
                      <c:pt idx="388">
                        <c:v>10</c:v>
                      </c:pt>
                      <c:pt idx="389">
                        <c:v>9</c:v>
                      </c:pt>
                      <c:pt idx="390">
                        <c:v>9</c:v>
                      </c:pt>
                      <c:pt idx="391">
                        <c:v>5</c:v>
                      </c:pt>
                      <c:pt idx="392">
                        <c:v>10</c:v>
                      </c:pt>
                      <c:pt idx="393">
                        <c:v>13</c:v>
                      </c:pt>
                      <c:pt idx="394">
                        <c:v>18</c:v>
                      </c:pt>
                      <c:pt idx="395">
                        <c:v>15</c:v>
                      </c:pt>
                      <c:pt idx="396">
                        <c:v>18</c:v>
                      </c:pt>
                      <c:pt idx="397">
                        <c:v>9</c:v>
                      </c:pt>
                      <c:pt idx="398">
                        <c:v>11</c:v>
                      </c:pt>
                      <c:pt idx="399">
                        <c:v>10</c:v>
                      </c:pt>
                      <c:pt idx="400">
                        <c:v>13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14</c:v>
                      </c:pt>
                      <c:pt idx="404">
                        <c:v>14</c:v>
                      </c:pt>
                      <c:pt idx="405">
                        <c:v>4</c:v>
                      </c:pt>
                      <c:pt idx="406">
                        <c:v>10</c:v>
                      </c:pt>
                      <c:pt idx="407">
                        <c:v>11</c:v>
                      </c:pt>
                      <c:pt idx="408">
                        <c:v>16</c:v>
                      </c:pt>
                      <c:pt idx="409">
                        <c:v>18</c:v>
                      </c:pt>
                      <c:pt idx="410">
                        <c:v>20</c:v>
                      </c:pt>
                      <c:pt idx="411">
                        <c:v>9</c:v>
                      </c:pt>
                      <c:pt idx="412">
                        <c:v>3</c:v>
                      </c:pt>
                      <c:pt idx="413">
                        <c:v>7</c:v>
                      </c:pt>
                      <c:pt idx="414">
                        <c:v>4</c:v>
                      </c:pt>
                      <c:pt idx="415">
                        <c:v>8</c:v>
                      </c:pt>
                      <c:pt idx="416">
                        <c:v>5</c:v>
                      </c:pt>
                      <c:pt idx="417">
                        <c:v>6</c:v>
                      </c:pt>
                      <c:pt idx="418">
                        <c:v>11</c:v>
                      </c:pt>
                      <c:pt idx="419">
                        <c:v>8</c:v>
                      </c:pt>
                      <c:pt idx="420">
                        <c:v>11</c:v>
                      </c:pt>
                      <c:pt idx="421">
                        <c:v>15</c:v>
                      </c:pt>
                      <c:pt idx="422">
                        <c:v>8</c:v>
                      </c:pt>
                      <c:pt idx="423">
                        <c:v>8</c:v>
                      </c:pt>
                      <c:pt idx="424">
                        <c:v>9</c:v>
                      </c:pt>
                      <c:pt idx="425">
                        <c:v>12</c:v>
                      </c:pt>
                      <c:pt idx="426">
                        <c:v>11</c:v>
                      </c:pt>
                      <c:pt idx="427">
                        <c:v>8</c:v>
                      </c:pt>
                      <c:pt idx="428">
                        <c:v>18</c:v>
                      </c:pt>
                      <c:pt idx="429">
                        <c:v>8</c:v>
                      </c:pt>
                      <c:pt idx="430">
                        <c:v>4</c:v>
                      </c:pt>
                      <c:pt idx="431">
                        <c:v>8</c:v>
                      </c:pt>
                      <c:pt idx="432">
                        <c:v>11</c:v>
                      </c:pt>
                      <c:pt idx="433">
                        <c:v>12</c:v>
                      </c:pt>
                      <c:pt idx="434">
                        <c:v>8</c:v>
                      </c:pt>
                      <c:pt idx="435">
                        <c:v>10</c:v>
                      </c:pt>
                      <c:pt idx="436">
                        <c:v>5</c:v>
                      </c:pt>
                      <c:pt idx="437">
                        <c:v>11</c:v>
                      </c:pt>
                      <c:pt idx="438">
                        <c:v>12</c:v>
                      </c:pt>
                      <c:pt idx="439">
                        <c:v>12</c:v>
                      </c:pt>
                      <c:pt idx="440">
                        <c:v>14</c:v>
                      </c:pt>
                      <c:pt idx="441">
                        <c:v>7</c:v>
                      </c:pt>
                      <c:pt idx="442">
                        <c:v>5</c:v>
                      </c:pt>
                      <c:pt idx="443">
                        <c:v>9</c:v>
                      </c:pt>
                      <c:pt idx="444">
                        <c:v>9</c:v>
                      </c:pt>
                      <c:pt idx="445">
                        <c:v>8</c:v>
                      </c:pt>
                      <c:pt idx="446">
                        <c:v>9</c:v>
                      </c:pt>
                      <c:pt idx="447">
                        <c:v>7</c:v>
                      </c:pt>
                      <c:pt idx="448">
                        <c:v>4</c:v>
                      </c:pt>
                      <c:pt idx="449">
                        <c:v>8</c:v>
                      </c:pt>
                      <c:pt idx="450">
                        <c:v>6</c:v>
                      </c:pt>
                      <c:pt idx="451">
                        <c:v>7</c:v>
                      </c:pt>
                      <c:pt idx="452">
                        <c:v>5</c:v>
                      </c:pt>
                      <c:pt idx="453">
                        <c:v>8</c:v>
                      </c:pt>
                      <c:pt idx="454">
                        <c:v>10</c:v>
                      </c:pt>
                      <c:pt idx="455">
                        <c:v>15</c:v>
                      </c:pt>
                      <c:pt idx="456">
                        <c:v>12</c:v>
                      </c:pt>
                      <c:pt idx="457">
                        <c:v>7</c:v>
                      </c:pt>
                      <c:pt idx="458">
                        <c:v>8</c:v>
                      </c:pt>
                      <c:pt idx="459">
                        <c:v>6</c:v>
                      </c:pt>
                      <c:pt idx="460">
                        <c:v>11</c:v>
                      </c:pt>
                      <c:pt idx="461">
                        <c:v>4</c:v>
                      </c:pt>
                      <c:pt idx="462">
                        <c:v>9</c:v>
                      </c:pt>
                      <c:pt idx="463">
                        <c:v>8</c:v>
                      </c:pt>
                      <c:pt idx="464">
                        <c:v>8</c:v>
                      </c:pt>
                      <c:pt idx="465">
                        <c:v>6</c:v>
                      </c:pt>
                      <c:pt idx="466">
                        <c:v>9</c:v>
                      </c:pt>
                      <c:pt idx="467">
                        <c:v>11</c:v>
                      </c:pt>
                      <c:pt idx="468">
                        <c:v>9</c:v>
                      </c:pt>
                      <c:pt idx="469">
                        <c:v>6</c:v>
                      </c:pt>
                      <c:pt idx="470">
                        <c:v>11</c:v>
                      </c:pt>
                      <c:pt idx="471">
                        <c:v>8</c:v>
                      </c:pt>
                      <c:pt idx="472">
                        <c:v>6</c:v>
                      </c:pt>
                      <c:pt idx="473">
                        <c:v>10</c:v>
                      </c:pt>
                      <c:pt idx="474">
                        <c:v>14</c:v>
                      </c:pt>
                      <c:pt idx="475">
                        <c:v>12</c:v>
                      </c:pt>
                      <c:pt idx="476">
                        <c:v>5</c:v>
                      </c:pt>
                      <c:pt idx="477">
                        <c:v>6</c:v>
                      </c:pt>
                      <c:pt idx="478">
                        <c:v>10</c:v>
                      </c:pt>
                      <c:pt idx="479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FEE-4173-A07B-3EC2E98F61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Malatya!$E$2:$E$481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7</c:v>
                      </c:pt>
                      <c:pt idx="1">
                        <c:v>8</c:v>
                      </c:pt>
                      <c:pt idx="2">
                        <c:v>10</c:v>
                      </c:pt>
                      <c:pt idx="3">
                        <c:v>12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9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15</c:v>
                      </c:pt>
                      <c:pt idx="12">
                        <c:v>9</c:v>
                      </c:pt>
                      <c:pt idx="13">
                        <c:v>5</c:v>
                      </c:pt>
                      <c:pt idx="14">
                        <c:v>12</c:v>
                      </c:pt>
                      <c:pt idx="15">
                        <c:v>8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7</c:v>
                      </c:pt>
                      <c:pt idx="19">
                        <c:v>13</c:v>
                      </c:pt>
                      <c:pt idx="20">
                        <c:v>9</c:v>
                      </c:pt>
                      <c:pt idx="21">
                        <c:v>14</c:v>
                      </c:pt>
                      <c:pt idx="22">
                        <c:v>8</c:v>
                      </c:pt>
                      <c:pt idx="23">
                        <c:v>14</c:v>
                      </c:pt>
                      <c:pt idx="24">
                        <c:v>13</c:v>
                      </c:pt>
                      <c:pt idx="25">
                        <c:v>8</c:v>
                      </c:pt>
                      <c:pt idx="26">
                        <c:v>9</c:v>
                      </c:pt>
                      <c:pt idx="27">
                        <c:v>10</c:v>
                      </c:pt>
                      <c:pt idx="28">
                        <c:v>13</c:v>
                      </c:pt>
                      <c:pt idx="29">
                        <c:v>16</c:v>
                      </c:pt>
                      <c:pt idx="30">
                        <c:v>16</c:v>
                      </c:pt>
                      <c:pt idx="31">
                        <c:v>7</c:v>
                      </c:pt>
                      <c:pt idx="32">
                        <c:v>11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6</c:v>
                      </c:pt>
                      <c:pt idx="36">
                        <c:v>7</c:v>
                      </c:pt>
                      <c:pt idx="37">
                        <c:v>16</c:v>
                      </c:pt>
                      <c:pt idx="38">
                        <c:v>9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11</c:v>
                      </c:pt>
                      <c:pt idx="44">
                        <c:v>10</c:v>
                      </c:pt>
                      <c:pt idx="45">
                        <c:v>7</c:v>
                      </c:pt>
                      <c:pt idx="46">
                        <c:v>12</c:v>
                      </c:pt>
                      <c:pt idx="47">
                        <c:v>11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8</c:v>
                      </c:pt>
                      <c:pt idx="51">
                        <c:v>11</c:v>
                      </c:pt>
                      <c:pt idx="52">
                        <c:v>12</c:v>
                      </c:pt>
                      <c:pt idx="53">
                        <c:v>8</c:v>
                      </c:pt>
                      <c:pt idx="54">
                        <c:v>10</c:v>
                      </c:pt>
                      <c:pt idx="55">
                        <c:v>15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5</c:v>
                      </c:pt>
                      <c:pt idx="60">
                        <c:v>15</c:v>
                      </c:pt>
                      <c:pt idx="61">
                        <c:v>3</c:v>
                      </c:pt>
                      <c:pt idx="62">
                        <c:v>11</c:v>
                      </c:pt>
                      <c:pt idx="63">
                        <c:v>9</c:v>
                      </c:pt>
                      <c:pt idx="64">
                        <c:v>11</c:v>
                      </c:pt>
                      <c:pt idx="65">
                        <c:v>13</c:v>
                      </c:pt>
                      <c:pt idx="66">
                        <c:v>8</c:v>
                      </c:pt>
                      <c:pt idx="67">
                        <c:v>15</c:v>
                      </c:pt>
                      <c:pt idx="68">
                        <c:v>13</c:v>
                      </c:pt>
                      <c:pt idx="69">
                        <c:v>10</c:v>
                      </c:pt>
                      <c:pt idx="70">
                        <c:v>11</c:v>
                      </c:pt>
                      <c:pt idx="71">
                        <c:v>8</c:v>
                      </c:pt>
                      <c:pt idx="72">
                        <c:v>12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19</c:v>
                      </c:pt>
                      <c:pt idx="78">
                        <c:v>6</c:v>
                      </c:pt>
                      <c:pt idx="79">
                        <c:v>15</c:v>
                      </c:pt>
                      <c:pt idx="80">
                        <c:v>13</c:v>
                      </c:pt>
                      <c:pt idx="81">
                        <c:v>10</c:v>
                      </c:pt>
                      <c:pt idx="82">
                        <c:v>12</c:v>
                      </c:pt>
                      <c:pt idx="83">
                        <c:v>7</c:v>
                      </c:pt>
                      <c:pt idx="84">
                        <c:v>10</c:v>
                      </c:pt>
                      <c:pt idx="85">
                        <c:v>10</c:v>
                      </c:pt>
                      <c:pt idx="86">
                        <c:v>10</c:v>
                      </c:pt>
                      <c:pt idx="87">
                        <c:v>8</c:v>
                      </c:pt>
                      <c:pt idx="88">
                        <c:v>6</c:v>
                      </c:pt>
                      <c:pt idx="89">
                        <c:v>6</c:v>
                      </c:pt>
                      <c:pt idx="90">
                        <c:v>10</c:v>
                      </c:pt>
                      <c:pt idx="91">
                        <c:v>6</c:v>
                      </c:pt>
                      <c:pt idx="92">
                        <c:v>5</c:v>
                      </c:pt>
                      <c:pt idx="93">
                        <c:v>7</c:v>
                      </c:pt>
                      <c:pt idx="94">
                        <c:v>8</c:v>
                      </c:pt>
                      <c:pt idx="95">
                        <c:v>12</c:v>
                      </c:pt>
                      <c:pt idx="96">
                        <c:v>18</c:v>
                      </c:pt>
                      <c:pt idx="97">
                        <c:v>10</c:v>
                      </c:pt>
                      <c:pt idx="98">
                        <c:v>7</c:v>
                      </c:pt>
                      <c:pt idx="99">
                        <c:v>10</c:v>
                      </c:pt>
                      <c:pt idx="100">
                        <c:v>5</c:v>
                      </c:pt>
                      <c:pt idx="101">
                        <c:v>10</c:v>
                      </c:pt>
                      <c:pt idx="102">
                        <c:v>5</c:v>
                      </c:pt>
                      <c:pt idx="103">
                        <c:v>3</c:v>
                      </c:pt>
                      <c:pt idx="104">
                        <c:v>6</c:v>
                      </c:pt>
                      <c:pt idx="105">
                        <c:v>7</c:v>
                      </c:pt>
                      <c:pt idx="106">
                        <c:v>12</c:v>
                      </c:pt>
                      <c:pt idx="107">
                        <c:v>16</c:v>
                      </c:pt>
                      <c:pt idx="108">
                        <c:v>4</c:v>
                      </c:pt>
                      <c:pt idx="109">
                        <c:v>9</c:v>
                      </c:pt>
                      <c:pt idx="110">
                        <c:v>8</c:v>
                      </c:pt>
                      <c:pt idx="111">
                        <c:v>9</c:v>
                      </c:pt>
                      <c:pt idx="112">
                        <c:v>8</c:v>
                      </c:pt>
                      <c:pt idx="113">
                        <c:v>5</c:v>
                      </c:pt>
                      <c:pt idx="114">
                        <c:v>10</c:v>
                      </c:pt>
                      <c:pt idx="115">
                        <c:v>8</c:v>
                      </c:pt>
                      <c:pt idx="116">
                        <c:v>10</c:v>
                      </c:pt>
                      <c:pt idx="117">
                        <c:v>11</c:v>
                      </c:pt>
                      <c:pt idx="118">
                        <c:v>8</c:v>
                      </c:pt>
                      <c:pt idx="119">
                        <c:v>10</c:v>
                      </c:pt>
                      <c:pt idx="120">
                        <c:v>5</c:v>
                      </c:pt>
                      <c:pt idx="121">
                        <c:v>10</c:v>
                      </c:pt>
                      <c:pt idx="122">
                        <c:v>11</c:v>
                      </c:pt>
                      <c:pt idx="123">
                        <c:v>11</c:v>
                      </c:pt>
                      <c:pt idx="124">
                        <c:v>12</c:v>
                      </c:pt>
                      <c:pt idx="125">
                        <c:v>9</c:v>
                      </c:pt>
                      <c:pt idx="126">
                        <c:v>8</c:v>
                      </c:pt>
                      <c:pt idx="127">
                        <c:v>3</c:v>
                      </c:pt>
                      <c:pt idx="128">
                        <c:v>8</c:v>
                      </c:pt>
                      <c:pt idx="129">
                        <c:v>10</c:v>
                      </c:pt>
                      <c:pt idx="130">
                        <c:v>8</c:v>
                      </c:pt>
                      <c:pt idx="131">
                        <c:v>14</c:v>
                      </c:pt>
                      <c:pt idx="132">
                        <c:v>9</c:v>
                      </c:pt>
                      <c:pt idx="133">
                        <c:v>14</c:v>
                      </c:pt>
                      <c:pt idx="134">
                        <c:v>8</c:v>
                      </c:pt>
                      <c:pt idx="135">
                        <c:v>13</c:v>
                      </c:pt>
                      <c:pt idx="136">
                        <c:v>10</c:v>
                      </c:pt>
                      <c:pt idx="137">
                        <c:v>9</c:v>
                      </c:pt>
                      <c:pt idx="138">
                        <c:v>9</c:v>
                      </c:pt>
                      <c:pt idx="139">
                        <c:v>11</c:v>
                      </c:pt>
                      <c:pt idx="140">
                        <c:v>16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9</c:v>
                      </c:pt>
                      <c:pt idx="144">
                        <c:v>8</c:v>
                      </c:pt>
                      <c:pt idx="145">
                        <c:v>17</c:v>
                      </c:pt>
                      <c:pt idx="146">
                        <c:v>7</c:v>
                      </c:pt>
                      <c:pt idx="147">
                        <c:v>6</c:v>
                      </c:pt>
                      <c:pt idx="148">
                        <c:v>11</c:v>
                      </c:pt>
                      <c:pt idx="149">
                        <c:v>15</c:v>
                      </c:pt>
                      <c:pt idx="150">
                        <c:v>7</c:v>
                      </c:pt>
                      <c:pt idx="151">
                        <c:v>11</c:v>
                      </c:pt>
                      <c:pt idx="152">
                        <c:v>13</c:v>
                      </c:pt>
                      <c:pt idx="153">
                        <c:v>14</c:v>
                      </c:pt>
                      <c:pt idx="154">
                        <c:v>10</c:v>
                      </c:pt>
                      <c:pt idx="155">
                        <c:v>6</c:v>
                      </c:pt>
                      <c:pt idx="156">
                        <c:v>4</c:v>
                      </c:pt>
                      <c:pt idx="157">
                        <c:v>7</c:v>
                      </c:pt>
                      <c:pt idx="158">
                        <c:v>8</c:v>
                      </c:pt>
                      <c:pt idx="159">
                        <c:v>2</c:v>
                      </c:pt>
                      <c:pt idx="160">
                        <c:v>9</c:v>
                      </c:pt>
                      <c:pt idx="161">
                        <c:v>5</c:v>
                      </c:pt>
                      <c:pt idx="162">
                        <c:v>3</c:v>
                      </c:pt>
                      <c:pt idx="163">
                        <c:v>8</c:v>
                      </c:pt>
                      <c:pt idx="164">
                        <c:v>11</c:v>
                      </c:pt>
                      <c:pt idx="165">
                        <c:v>8</c:v>
                      </c:pt>
                      <c:pt idx="166">
                        <c:v>5</c:v>
                      </c:pt>
                      <c:pt idx="167">
                        <c:v>7</c:v>
                      </c:pt>
                      <c:pt idx="168">
                        <c:v>5</c:v>
                      </c:pt>
                      <c:pt idx="169">
                        <c:v>11</c:v>
                      </c:pt>
                      <c:pt idx="170">
                        <c:v>8</c:v>
                      </c:pt>
                      <c:pt idx="171">
                        <c:v>7</c:v>
                      </c:pt>
                      <c:pt idx="172">
                        <c:v>9</c:v>
                      </c:pt>
                      <c:pt idx="173">
                        <c:v>2</c:v>
                      </c:pt>
                      <c:pt idx="174">
                        <c:v>13</c:v>
                      </c:pt>
                      <c:pt idx="175">
                        <c:v>10</c:v>
                      </c:pt>
                      <c:pt idx="176">
                        <c:v>7</c:v>
                      </c:pt>
                      <c:pt idx="177">
                        <c:v>7</c:v>
                      </c:pt>
                      <c:pt idx="178">
                        <c:v>13</c:v>
                      </c:pt>
                      <c:pt idx="179">
                        <c:v>17</c:v>
                      </c:pt>
                      <c:pt idx="180">
                        <c:v>15</c:v>
                      </c:pt>
                      <c:pt idx="181">
                        <c:v>8</c:v>
                      </c:pt>
                      <c:pt idx="182">
                        <c:v>12</c:v>
                      </c:pt>
                      <c:pt idx="183">
                        <c:v>12</c:v>
                      </c:pt>
                      <c:pt idx="184">
                        <c:v>14</c:v>
                      </c:pt>
                      <c:pt idx="185">
                        <c:v>16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14</c:v>
                      </c:pt>
                      <c:pt idx="189">
                        <c:v>16</c:v>
                      </c:pt>
                      <c:pt idx="190">
                        <c:v>11</c:v>
                      </c:pt>
                      <c:pt idx="191">
                        <c:v>6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14</c:v>
                      </c:pt>
                      <c:pt idx="195">
                        <c:v>9</c:v>
                      </c:pt>
                      <c:pt idx="196">
                        <c:v>9</c:v>
                      </c:pt>
                      <c:pt idx="197">
                        <c:v>8</c:v>
                      </c:pt>
                      <c:pt idx="198">
                        <c:v>6</c:v>
                      </c:pt>
                      <c:pt idx="199">
                        <c:v>8</c:v>
                      </c:pt>
                      <c:pt idx="200">
                        <c:v>7</c:v>
                      </c:pt>
                      <c:pt idx="201">
                        <c:v>6</c:v>
                      </c:pt>
                      <c:pt idx="202">
                        <c:v>11</c:v>
                      </c:pt>
                      <c:pt idx="203">
                        <c:v>6</c:v>
                      </c:pt>
                      <c:pt idx="204">
                        <c:v>8</c:v>
                      </c:pt>
                      <c:pt idx="205">
                        <c:v>6</c:v>
                      </c:pt>
                      <c:pt idx="206">
                        <c:v>7</c:v>
                      </c:pt>
                      <c:pt idx="207">
                        <c:v>5</c:v>
                      </c:pt>
                      <c:pt idx="208">
                        <c:v>8</c:v>
                      </c:pt>
                      <c:pt idx="209">
                        <c:v>7</c:v>
                      </c:pt>
                      <c:pt idx="210">
                        <c:v>5</c:v>
                      </c:pt>
                      <c:pt idx="211">
                        <c:v>10</c:v>
                      </c:pt>
                      <c:pt idx="212">
                        <c:v>13</c:v>
                      </c:pt>
                      <c:pt idx="213">
                        <c:v>5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9</c:v>
                      </c:pt>
                      <c:pt idx="217">
                        <c:v>11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8</c:v>
                      </c:pt>
                      <c:pt idx="221">
                        <c:v>9</c:v>
                      </c:pt>
                      <c:pt idx="222">
                        <c:v>9</c:v>
                      </c:pt>
                      <c:pt idx="223">
                        <c:v>8</c:v>
                      </c:pt>
                      <c:pt idx="224">
                        <c:v>9</c:v>
                      </c:pt>
                      <c:pt idx="225">
                        <c:v>11</c:v>
                      </c:pt>
                      <c:pt idx="226">
                        <c:v>7</c:v>
                      </c:pt>
                      <c:pt idx="227">
                        <c:v>6</c:v>
                      </c:pt>
                      <c:pt idx="228">
                        <c:v>8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13</c:v>
                      </c:pt>
                      <c:pt idx="232">
                        <c:v>11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8</c:v>
                      </c:pt>
                      <c:pt idx="236">
                        <c:v>5</c:v>
                      </c:pt>
                      <c:pt idx="237">
                        <c:v>12</c:v>
                      </c:pt>
                      <c:pt idx="238">
                        <c:v>7</c:v>
                      </c:pt>
                      <c:pt idx="239">
                        <c:v>8</c:v>
                      </c:pt>
                      <c:pt idx="240">
                        <c:v>14</c:v>
                      </c:pt>
                      <c:pt idx="241">
                        <c:v>11</c:v>
                      </c:pt>
                      <c:pt idx="242">
                        <c:v>4</c:v>
                      </c:pt>
                      <c:pt idx="243">
                        <c:v>6</c:v>
                      </c:pt>
                      <c:pt idx="244">
                        <c:v>14</c:v>
                      </c:pt>
                      <c:pt idx="245">
                        <c:v>9</c:v>
                      </c:pt>
                      <c:pt idx="246">
                        <c:v>10</c:v>
                      </c:pt>
                      <c:pt idx="247">
                        <c:v>17</c:v>
                      </c:pt>
                      <c:pt idx="248">
                        <c:v>8</c:v>
                      </c:pt>
                      <c:pt idx="249">
                        <c:v>5</c:v>
                      </c:pt>
                      <c:pt idx="250">
                        <c:v>14</c:v>
                      </c:pt>
                      <c:pt idx="251">
                        <c:v>10</c:v>
                      </c:pt>
                      <c:pt idx="252">
                        <c:v>11</c:v>
                      </c:pt>
                      <c:pt idx="253">
                        <c:v>10</c:v>
                      </c:pt>
                      <c:pt idx="254">
                        <c:v>12</c:v>
                      </c:pt>
                      <c:pt idx="255">
                        <c:v>3</c:v>
                      </c:pt>
                      <c:pt idx="256">
                        <c:v>4</c:v>
                      </c:pt>
                      <c:pt idx="257">
                        <c:v>11</c:v>
                      </c:pt>
                      <c:pt idx="258">
                        <c:v>16</c:v>
                      </c:pt>
                      <c:pt idx="259">
                        <c:v>15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9</c:v>
                      </c:pt>
                      <c:pt idx="263">
                        <c:v>9</c:v>
                      </c:pt>
                      <c:pt idx="264">
                        <c:v>4</c:v>
                      </c:pt>
                      <c:pt idx="265">
                        <c:v>8</c:v>
                      </c:pt>
                      <c:pt idx="266">
                        <c:v>4</c:v>
                      </c:pt>
                      <c:pt idx="267">
                        <c:v>2</c:v>
                      </c:pt>
                      <c:pt idx="268">
                        <c:v>15</c:v>
                      </c:pt>
                      <c:pt idx="269">
                        <c:v>7</c:v>
                      </c:pt>
                      <c:pt idx="270">
                        <c:v>3</c:v>
                      </c:pt>
                      <c:pt idx="271">
                        <c:v>12</c:v>
                      </c:pt>
                      <c:pt idx="272">
                        <c:v>10</c:v>
                      </c:pt>
                      <c:pt idx="273">
                        <c:v>10</c:v>
                      </c:pt>
                      <c:pt idx="274">
                        <c:v>10</c:v>
                      </c:pt>
                      <c:pt idx="275">
                        <c:v>8</c:v>
                      </c:pt>
                      <c:pt idx="276">
                        <c:v>6</c:v>
                      </c:pt>
                      <c:pt idx="277">
                        <c:v>9</c:v>
                      </c:pt>
                      <c:pt idx="278">
                        <c:v>12</c:v>
                      </c:pt>
                      <c:pt idx="279">
                        <c:v>6</c:v>
                      </c:pt>
                      <c:pt idx="280">
                        <c:v>10</c:v>
                      </c:pt>
                      <c:pt idx="281">
                        <c:v>7</c:v>
                      </c:pt>
                      <c:pt idx="282">
                        <c:v>8</c:v>
                      </c:pt>
                      <c:pt idx="283">
                        <c:v>8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11</c:v>
                      </c:pt>
                      <c:pt idx="288">
                        <c:v>8</c:v>
                      </c:pt>
                      <c:pt idx="289">
                        <c:v>8</c:v>
                      </c:pt>
                      <c:pt idx="290">
                        <c:v>9</c:v>
                      </c:pt>
                      <c:pt idx="291">
                        <c:v>8</c:v>
                      </c:pt>
                      <c:pt idx="292">
                        <c:v>9</c:v>
                      </c:pt>
                      <c:pt idx="293">
                        <c:v>12</c:v>
                      </c:pt>
                      <c:pt idx="294">
                        <c:v>10</c:v>
                      </c:pt>
                      <c:pt idx="295">
                        <c:v>6</c:v>
                      </c:pt>
                      <c:pt idx="296">
                        <c:v>7</c:v>
                      </c:pt>
                      <c:pt idx="297">
                        <c:v>12</c:v>
                      </c:pt>
                      <c:pt idx="298">
                        <c:v>7</c:v>
                      </c:pt>
                      <c:pt idx="299">
                        <c:v>8</c:v>
                      </c:pt>
                      <c:pt idx="300">
                        <c:v>6</c:v>
                      </c:pt>
                      <c:pt idx="301">
                        <c:v>11</c:v>
                      </c:pt>
                      <c:pt idx="302">
                        <c:v>6</c:v>
                      </c:pt>
                      <c:pt idx="303">
                        <c:v>6</c:v>
                      </c:pt>
                      <c:pt idx="304">
                        <c:v>5</c:v>
                      </c:pt>
                      <c:pt idx="305">
                        <c:v>14</c:v>
                      </c:pt>
                      <c:pt idx="306">
                        <c:v>9</c:v>
                      </c:pt>
                      <c:pt idx="307">
                        <c:v>4</c:v>
                      </c:pt>
                      <c:pt idx="308">
                        <c:v>9</c:v>
                      </c:pt>
                      <c:pt idx="309">
                        <c:v>9</c:v>
                      </c:pt>
                      <c:pt idx="310">
                        <c:v>10</c:v>
                      </c:pt>
                      <c:pt idx="311">
                        <c:v>14</c:v>
                      </c:pt>
                      <c:pt idx="312">
                        <c:v>13</c:v>
                      </c:pt>
                      <c:pt idx="313">
                        <c:v>9</c:v>
                      </c:pt>
                      <c:pt idx="314">
                        <c:v>8</c:v>
                      </c:pt>
                      <c:pt idx="315">
                        <c:v>12</c:v>
                      </c:pt>
                      <c:pt idx="316">
                        <c:v>12</c:v>
                      </c:pt>
                      <c:pt idx="317">
                        <c:v>7</c:v>
                      </c:pt>
                      <c:pt idx="318">
                        <c:v>7</c:v>
                      </c:pt>
                      <c:pt idx="319">
                        <c:v>10</c:v>
                      </c:pt>
                      <c:pt idx="320">
                        <c:v>4</c:v>
                      </c:pt>
                      <c:pt idx="321">
                        <c:v>9</c:v>
                      </c:pt>
                      <c:pt idx="322">
                        <c:v>9</c:v>
                      </c:pt>
                      <c:pt idx="323">
                        <c:v>13</c:v>
                      </c:pt>
                      <c:pt idx="324">
                        <c:v>7</c:v>
                      </c:pt>
                      <c:pt idx="325">
                        <c:v>4</c:v>
                      </c:pt>
                      <c:pt idx="326">
                        <c:v>7</c:v>
                      </c:pt>
                      <c:pt idx="327">
                        <c:v>12</c:v>
                      </c:pt>
                      <c:pt idx="328">
                        <c:v>2</c:v>
                      </c:pt>
                      <c:pt idx="329">
                        <c:v>8</c:v>
                      </c:pt>
                      <c:pt idx="330">
                        <c:v>7</c:v>
                      </c:pt>
                      <c:pt idx="331">
                        <c:v>9</c:v>
                      </c:pt>
                      <c:pt idx="332">
                        <c:v>16</c:v>
                      </c:pt>
                      <c:pt idx="333">
                        <c:v>8</c:v>
                      </c:pt>
                      <c:pt idx="334">
                        <c:v>9</c:v>
                      </c:pt>
                      <c:pt idx="335">
                        <c:v>4</c:v>
                      </c:pt>
                      <c:pt idx="336">
                        <c:v>12</c:v>
                      </c:pt>
                      <c:pt idx="337">
                        <c:v>11</c:v>
                      </c:pt>
                      <c:pt idx="338">
                        <c:v>9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5</c:v>
                      </c:pt>
                      <c:pt idx="342">
                        <c:v>6</c:v>
                      </c:pt>
                      <c:pt idx="343">
                        <c:v>8</c:v>
                      </c:pt>
                      <c:pt idx="344">
                        <c:v>13</c:v>
                      </c:pt>
                      <c:pt idx="345">
                        <c:v>12</c:v>
                      </c:pt>
                      <c:pt idx="346">
                        <c:v>15</c:v>
                      </c:pt>
                      <c:pt idx="347">
                        <c:v>10</c:v>
                      </c:pt>
                      <c:pt idx="348">
                        <c:v>15</c:v>
                      </c:pt>
                      <c:pt idx="349">
                        <c:v>9</c:v>
                      </c:pt>
                      <c:pt idx="350">
                        <c:v>18</c:v>
                      </c:pt>
                      <c:pt idx="351">
                        <c:v>15</c:v>
                      </c:pt>
                      <c:pt idx="352">
                        <c:v>10</c:v>
                      </c:pt>
                      <c:pt idx="353">
                        <c:v>5</c:v>
                      </c:pt>
                      <c:pt idx="354">
                        <c:v>6</c:v>
                      </c:pt>
                      <c:pt idx="355">
                        <c:v>6</c:v>
                      </c:pt>
                      <c:pt idx="356">
                        <c:v>7</c:v>
                      </c:pt>
                      <c:pt idx="357">
                        <c:v>9</c:v>
                      </c:pt>
                      <c:pt idx="358">
                        <c:v>10</c:v>
                      </c:pt>
                      <c:pt idx="359">
                        <c:v>8</c:v>
                      </c:pt>
                      <c:pt idx="360">
                        <c:v>6</c:v>
                      </c:pt>
                      <c:pt idx="361">
                        <c:v>12</c:v>
                      </c:pt>
                      <c:pt idx="362">
                        <c:v>9</c:v>
                      </c:pt>
                      <c:pt idx="363">
                        <c:v>7</c:v>
                      </c:pt>
                      <c:pt idx="364">
                        <c:v>8</c:v>
                      </c:pt>
                      <c:pt idx="365">
                        <c:v>7</c:v>
                      </c:pt>
                      <c:pt idx="366">
                        <c:v>9</c:v>
                      </c:pt>
                      <c:pt idx="367">
                        <c:v>8</c:v>
                      </c:pt>
                      <c:pt idx="368">
                        <c:v>8</c:v>
                      </c:pt>
                      <c:pt idx="369">
                        <c:v>6</c:v>
                      </c:pt>
                      <c:pt idx="370">
                        <c:v>6</c:v>
                      </c:pt>
                      <c:pt idx="371">
                        <c:v>18</c:v>
                      </c:pt>
                      <c:pt idx="372">
                        <c:v>9</c:v>
                      </c:pt>
                      <c:pt idx="373">
                        <c:v>5</c:v>
                      </c:pt>
                      <c:pt idx="374">
                        <c:v>11</c:v>
                      </c:pt>
                      <c:pt idx="375">
                        <c:v>14</c:v>
                      </c:pt>
                      <c:pt idx="376">
                        <c:v>7</c:v>
                      </c:pt>
                      <c:pt idx="377">
                        <c:v>9</c:v>
                      </c:pt>
                      <c:pt idx="378">
                        <c:v>15</c:v>
                      </c:pt>
                      <c:pt idx="379">
                        <c:v>9</c:v>
                      </c:pt>
                      <c:pt idx="380">
                        <c:v>12</c:v>
                      </c:pt>
                      <c:pt idx="381">
                        <c:v>12</c:v>
                      </c:pt>
                      <c:pt idx="382">
                        <c:v>13</c:v>
                      </c:pt>
                      <c:pt idx="383">
                        <c:v>10</c:v>
                      </c:pt>
                      <c:pt idx="384">
                        <c:v>11</c:v>
                      </c:pt>
                      <c:pt idx="385">
                        <c:v>6</c:v>
                      </c:pt>
                      <c:pt idx="386">
                        <c:v>12</c:v>
                      </c:pt>
                      <c:pt idx="387">
                        <c:v>9</c:v>
                      </c:pt>
                      <c:pt idx="388">
                        <c:v>4</c:v>
                      </c:pt>
                      <c:pt idx="389">
                        <c:v>9</c:v>
                      </c:pt>
                      <c:pt idx="390">
                        <c:v>5</c:v>
                      </c:pt>
                      <c:pt idx="391">
                        <c:v>9</c:v>
                      </c:pt>
                      <c:pt idx="392">
                        <c:v>12</c:v>
                      </c:pt>
                      <c:pt idx="393">
                        <c:v>10</c:v>
                      </c:pt>
                      <c:pt idx="394">
                        <c:v>10</c:v>
                      </c:pt>
                      <c:pt idx="395">
                        <c:v>12</c:v>
                      </c:pt>
                      <c:pt idx="396">
                        <c:v>10</c:v>
                      </c:pt>
                      <c:pt idx="397">
                        <c:v>8</c:v>
                      </c:pt>
                      <c:pt idx="398">
                        <c:v>11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13</c:v>
                      </c:pt>
                      <c:pt idx="402">
                        <c:v>8</c:v>
                      </c:pt>
                      <c:pt idx="403">
                        <c:v>6</c:v>
                      </c:pt>
                      <c:pt idx="404">
                        <c:v>7</c:v>
                      </c:pt>
                      <c:pt idx="405">
                        <c:v>8</c:v>
                      </c:pt>
                      <c:pt idx="406">
                        <c:v>7</c:v>
                      </c:pt>
                      <c:pt idx="407">
                        <c:v>10</c:v>
                      </c:pt>
                      <c:pt idx="408">
                        <c:v>9</c:v>
                      </c:pt>
                      <c:pt idx="409">
                        <c:v>17</c:v>
                      </c:pt>
                      <c:pt idx="410">
                        <c:v>7</c:v>
                      </c:pt>
                      <c:pt idx="411">
                        <c:v>8</c:v>
                      </c:pt>
                      <c:pt idx="412">
                        <c:v>8</c:v>
                      </c:pt>
                      <c:pt idx="413">
                        <c:v>12</c:v>
                      </c:pt>
                      <c:pt idx="414">
                        <c:v>12</c:v>
                      </c:pt>
                      <c:pt idx="415">
                        <c:v>5</c:v>
                      </c:pt>
                      <c:pt idx="416">
                        <c:v>14</c:v>
                      </c:pt>
                      <c:pt idx="417">
                        <c:v>14</c:v>
                      </c:pt>
                      <c:pt idx="418">
                        <c:v>7</c:v>
                      </c:pt>
                      <c:pt idx="419">
                        <c:v>7</c:v>
                      </c:pt>
                      <c:pt idx="420">
                        <c:v>6</c:v>
                      </c:pt>
                      <c:pt idx="421">
                        <c:v>10</c:v>
                      </c:pt>
                      <c:pt idx="422">
                        <c:v>12</c:v>
                      </c:pt>
                      <c:pt idx="423">
                        <c:v>9</c:v>
                      </c:pt>
                      <c:pt idx="424">
                        <c:v>13</c:v>
                      </c:pt>
                      <c:pt idx="425">
                        <c:v>11</c:v>
                      </c:pt>
                      <c:pt idx="426">
                        <c:v>10</c:v>
                      </c:pt>
                      <c:pt idx="427">
                        <c:v>10</c:v>
                      </c:pt>
                      <c:pt idx="428">
                        <c:v>7</c:v>
                      </c:pt>
                      <c:pt idx="429">
                        <c:v>17</c:v>
                      </c:pt>
                      <c:pt idx="430">
                        <c:v>5</c:v>
                      </c:pt>
                      <c:pt idx="431">
                        <c:v>2</c:v>
                      </c:pt>
                      <c:pt idx="432">
                        <c:v>12</c:v>
                      </c:pt>
                      <c:pt idx="433">
                        <c:v>6</c:v>
                      </c:pt>
                      <c:pt idx="434">
                        <c:v>6</c:v>
                      </c:pt>
                      <c:pt idx="435">
                        <c:v>13</c:v>
                      </c:pt>
                      <c:pt idx="436">
                        <c:v>4</c:v>
                      </c:pt>
                      <c:pt idx="437">
                        <c:v>6</c:v>
                      </c:pt>
                      <c:pt idx="438">
                        <c:v>9</c:v>
                      </c:pt>
                      <c:pt idx="439">
                        <c:v>6</c:v>
                      </c:pt>
                      <c:pt idx="440">
                        <c:v>9</c:v>
                      </c:pt>
                      <c:pt idx="441">
                        <c:v>12</c:v>
                      </c:pt>
                      <c:pt idx="442">
                        <c:v>12</c:v>
                      </c:pt>
                      <c:pt idx="443">
                        <c:v>7</c:v>
                      </c:pt>
                      <c:pt idx="444">
                        <c:v>4</c:v>
                      </c:pt>
                      <c:pt idx="445">
                        <c:v>6</c:v>
                      </c:pt>
                      <c:pt idx="446">
                        <c:v>10</c:v>
                      </c:pt>
                      <c:pt idx="447">
                        <c:v>5</c:v>
                      </c:pt>
                      <c:pt idx="448">
                        <c:v>8</c:v>
                      </c:pt>
                      <c:pt idx="449">
                        <c:v>9</c:v>
                      </c:pt>
                      <c:pt idx="450">
                        <c:v>12</c:v>
                      </c:pt>
                      <c:pt idx="451">
                        <c:v>6</c:v>
                      </c:pt>
                      <c:pt idx="452">
                        <c:v>9</c:v>
                      </c:pt>
                      <c:pt idx="453">
                        <c:v>10</c:v>
                      </c:pt>
                      <c:pt idx="454">
                        <c:v>9</c:v>
                      </c:pt>
                      <c:pt idx="455">
                        <c:v>11</c:v>
                      </c:pt>
                      <c:pt idx="456">
                        <c:v>9</c:v>
                      </c:pt>
                      <c:pt idx="457">
                        <c:v>12</c:v>
                      </c:pt>
                      <c:pt idx="458">
                        <c:v>5</c:v>
                      </c:pt>
                      <c:pt idx="459">
                        <c:v>3</c:v>
                      </c:pt>
                      <c:pt idx="460">
                        <c:v>15</c:v>
                      </c:pt>
                      <c:pt idx="461">
                        <c:v>4</c:v>
                      </c:pt>
                      <c:pt idx="462">
                        <c:v>5</c:v>
                      </c:pt>
                      <c:pt idx="463">
                        <c:v>10</c:v>
                      </c:pt>
                      <c:pt idx="464">
                        <c:v>8</c:v>
                      </c:pt>
                      <c:pt idx="465">
                        <c:v>7</c:v>
                      </c:pt>
                      <c:pt idx="466">
                        <c:v>12</c:v>
                      </c:pt>
                      <c:pt idx="467">
                        <c:v>4</c:v>
                      </c:pt>
                      <c:pt idx="468">
                        <c:v>9</c:v>
                      </c:pt>
                      <c:pt idx="469">
                        <c:v>12</c:v>
                      </c:pt>
                      <c:pt idx="470">
                        <c:v>7</c:v>
                      </c:pt>
                      <c:pt idx="471">
                        <c:v>15</c:v>
                      </c:pt>
                      <c:pt idx="472">
                        <c:v>6</c:v>
                      </c:pt>
                      <c:pt idx="473">
                        <c:v>8</c:v>
                      </c:pt>
                      <c:pt idx="474">
                        <c:v>10</c:v>
                      </c:pt>
                      <c:pt idx="475">
                        <c:v>12</c:v>
                      </c:pt>
                      <c:pt idx="476">
                        <c:v>6</c:v>
                      </c:pt>
                      <c:pt idx="477">
                        <c:v>16</c:v>
                      </c:pt>
                      <c:pt idx="478">
                        <c:v>6</c:v>
                      </c:pt>
                      <c:pt idx="479">
                        <c:v>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FEE-4173-A07B-3EC2E98F61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Malatya!$F$2:$F$481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8.3333333333333339</c:v>
                      </c:pt>
                      <c:pt idx="1">
                        <c:v>9.6666666666666661</c:v>
                      </c:pt>
                      <c:pt idx="2">
                        <c:v>11</c:v>
                      </c:pt>
                      <c:pt idx="3">
                        <c:v>10</c:v>
                      </c:pt>
                      <c:pt idx="4">
                        <c:v>7.333333333333333</c:v>
                      </c:pt>
                      <c:pt idx="5">
                        <c:v>8.6666666666666661</c:v>
                      </c:pt>
                      <c:pt idx="6">
                        <c:v>12.666666666666666</c:v>
                      </c:pt>
                      <c:pt idx="7">
                        <c:v>11.333333333333334</c:v>
                      </c:pt>
                      <c:pt idx="8">
                        <c:v>8.6666666666666661</c:v>
                      </c:pt>
                      <c:pt idx="9">
                        <c:v>11.333333333333334</c:v>
                      </c:pt>
                      <c:pt idx="10">
                        <c:v>10.333333333333334</c:v>
                      </c:pt>
                      <c:pt idx="11">
                        <c:v>10.333333333333334</c:v>
                      </c:pt>
                      <c:pt idx="12">
                        <c:v>8</c:v>
                      </c:pt>
                      <c:pt idx="13">
                        <c:v>11</c:v>
                      </c:pt>
                      <c:pt idx="14">
                        <c:v>11.666666666666666</c:v>
                      </c:pt>
                      <c:pt idx="15">
                        <c:v>11.666666666666666</c:v>
                      </c:pt>
                      <c:pt idx="16">
                        <c:v>11</c:v>
                      </c:pt>
                      <c:pt idx="17">
                        <c:v>11.666666666666666</c:v>
                      </c:pt>
                      <c:pt idx="18">
                        <c:v>8.3333333333333339</c:v>
                      </c:pt>
                      <c:pt idx="19">
                        <c:v>12</c:v>
                      </c:pt>
                      <c:pt idx="20">
                        <c:v>8.6666666666666661</c:v>
                      </c:pt>
                      <c:pt idx="21">
                        <c:v>11</c:v>
                      </c:pt>
                      <c:pt idx="22">
                        <c:v>7.666666666666667</c:v>
                      </c:pt>
                      <c:pt idx="23">
                        <c:v>9.3333333333333339</c:v>
                      </c:pt>
                      <c:pt idx="24">
                        <c:v>10.333333333333334</c:v>
                      </c:pt>
                      <c:pt idx="25">
                        <c:v>7.333333333333333</c:v>
                      </c:pt>
                      <c:pt idx="26">
                        <c:v>7.666666666666667</c:v>
                      </c:pt>
                      <c:pt idx="27">
                        <c:v>10.666666666666666</c:v>
                      </c:pt>
                      <c:pt idx="28">
                        <c:v>12</c:v>
                      </c:pt>
                      <c:pt idx="29">
                        <c:v>14.666666666666666</c:v>
                      </c:pt>
                      <c:pt idx="30">
                        <c:v>14.333333333333334</c:v>
                      </c:pt>
                      <c:pt idx="31">
                        <c:v>11.666666666666666</c:v>
                      </c:pt>
                      <c:pt idx="32">
                        <c:v>9.3333333333333339</c:v>
                      </c:pt>
                      <c:pt idx="33">
                        <c:v>11.666666666666666</c:v>
                      </c:pt>
                      <c:pt idx="34">
                        <c:v>11</c:v>
                      </c:pt>
                      <c:pt idx="35">
                        <c:v>9.3333333333333339</c:v>
                      </c:pt>
                      <c:pt idx="36">
                        <c:v>10</c:v>
                      </c:pt>
                      <c:pt idx="37">
                        <c:v>11.333333333333334</c:v>
                      </c:pt>
                      <c:pt idx="38">
                        <c:v>9.6666666666666661</c:v>
                      </c:pt>
                      <c:pt idx="39">
                        <c:v>11</c:v>
                      </c:pt>
                      <c:pt idx="40">
                        <c:v>7.333333333333333</c:v>
                      </c:pt>
                      <c:pt idx="41">
                        <c:v>10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15</c:v>
                      </c:pt>
                      <c:pt idx="45">
                        <c:v>11.333333333333334</c:v>
                      </c:pt>
                      <c:pt idx="46">
                        <c:v>9.6666666666666661</c:v>
                      </c:pt>
                      <c:pt idx="47">
                        <c:v>7.333333333333333</c:v>
                      </c:pt>
                      <c:pt idx="48">
                        <c:v>8.6666666666666661</c:v>
                      </c:pt>
                      <c:pt idx="49">
                        <c:v>7.333333333333333</c:v>
                      </c:pt>
                      <c:pt idx="50">
                        <c:v>7</c:v>
                      </c:pt>
                      <c:pt idx="51">
                        <c:v>10</c:v>
                      </c:pt>
                      <c:pt idx="52">
                        <c:v>10.666666666666666</c:v>
                      </c:pt>
                      <c:pt idx="53">
                        <c:v>8.6666666666666661</c:v>
                      </c:pt>
                      <c:pt idx="54">
                        <c:v>8.3333333333333339</c:v>
                      </c:pt>
                      <c:pt idx="55">
                        <c:v>10.666666666666666</c:v>
                      </c:pt>
                      <c:pt idx="56">
                        <c:v>11.666666666666666</c:v>
                      </c:pt>
                      <c:pt idx="57">
                        <c:v>10.333333333333334</c:v>
                      </c:pt>
                      <c:pt idx="58">
                        <c:v>9.6666666666666661</c:v>
                      </c:pt>
                      <c:pt idx="59">
                        <c:v>9</c:v>
                      </c:pt>
                      <c:pt idx="60">
                        <c:v>12.666666666666666</c:v>
                      </c:pt>
                      <c:pt idx="61">
                        <c:v>8</c:v>
                      </c:pt>
                      <c:pt idx="62">
                        <c:v>9.6666666666666661</c:v>
                      </c:pt>
                      <c:pt idx="63">
                        <c:v>11.333333333333334</c:v>
                      </c:pt>
                      <c:pt idx="64">
                        <c:v>12</c:v>
                      </c:pt>
                      <c:pt idx="65">
                        <c:v>7.333333333333333</c:v>
                      </c:pt>
                      <c:pt idx="66">
                        <c:v>6</c:v>
                      </c:pt>
                      <c:pt idx="67">
                        <c:v>12.666666666666666</c:v>
                      </c:pt>
                      <c:pt idx="68">
                        <c:v>10.333333333333334</c:v>
                      </c:pt>
                      <c:pt idx="69">
                        <c:v>8</c:v>
                      </c:pt>
                      <c:pt idx="70">
                        <c:v>11.333333333333334</c:v>
                      </c:pt>
                      <c:pt idx="71">
                        <c:v>5.666666666666667</c:v>
                      </c:pt>
                      <c:pt idx="72">
                        <c:v>9.6666666666666661</c:v>
                      </c:pt>
                      <c:pt idx="73">
                        <c:v>10.333333333333334</c:v>
                      </c:pt>
                      <c:pt idx="74">
                        <c:v>9.3333333333333339</c:v>
                      </c:pt>
                      <c:pt idx="75">
                        <c:v>10.666666666666666</c:v>
                      </c:pt>
                      <c:pt idx="76">
                        <c:v>8.3333333333333339</c:v>
                      </c:pt>
                      <c:pt idx="77">
                        <c:v>12</c:v>
                      </c:pt>
                      <c:pt idx="78">
                        <c:v>7.333333333333333</c:v>
                      </c:pt>
                      <c:pt idx="79">
                        <c:v>9.3333333333333339</c:v>
                      </c:pt>
                      <c:pt idx="80">
                        <c:v>9</c:v>
                      </c:pt>
                      <c:pt idx="81">
                        <c:v>9.6666666666666661</c:v>
                      </c:pt>
                      <c:pt idx="82">
                        <c:v>8</c:v>
                      </c:pt>
                      <c:pt idx="83">
                        <c:v>6.333333333333333</c:v>
                      </c:pt>
                      <c:pt idx="84">
                        <c:v>9</c:v>
                      </c:pt>
                      <c:pt idx="85">
                        <c:v>9.3333333333333339</c:v>
                      </c:pt>
                      <c:pt idx="86">
                        <c:v>7.666666666666667</c:v>
                      </c:pt>
                      <c:pt idx="87">
                        <c:v>7.333333333333333</c:v>
                      </c:pt>
                      <c:pt idx="88">
                        <c:v>8</c:v>
                      </c:pt>
                      <c:pt idx="89">
                        <c:v>8.3333333333333339</c:v>
                      </c:pt>
                      <c:pt idx="90">
                        <c:v>12</c:v>
                      </c:pt>
                      <c:pt idx="91">
                        <c:v>9</c:v>
                      </c:pt>
                      <c:pt idx="92">
                        <c:v>8</c:v>
                      </c:pt>
                      <c:pt idx="93">
                        <c:v>6.666666666666667</c:v>
                      </c:pt>
                      <c:pt idx="94">
                        <c:v>5.666666666666667</c:v>
                      </c:pt>
                      <c:pt idx="95">
                        <c:v>12.666666666666666</c:v>
                      </c:pt>
                      <c:pt idx="96">
                        <c:v>8.6666666666666661</c:v>
                      </c:pt>
                      <c:pt idx="97">
                        <c:v>8</c:v>
                      </c:pt>
                      <c:pt idx="98">
                        <c:v>8.3333333333333339</c:v>
                      </c:pt>
                      <c:pt idx="99">
                        <c:v>8.6666666666666661</c:v>
                      </c:pt>
                      <c:pt idx="100">
                        <c:v>6</c:v>
                      </c:pt>
                      <c:pt idx="101">
                        <c:v>10.333333333333334</c:v>
                      </c:pt>
                      <c:pt idx="102">
                        <c:v>6.666666666666667</c:v>
                      </c:pt>
                      <c:pt idx="103">
                        <c:v>7</c:v>
                      </c:pt>
                      <c:pt idx="104">
                        <c:v>8</c:v>
                      </c:pt>
                      <c:pt idx="105">
                        <c:v>8.3333333333333339</c:v>
                      </c:pt>
                      <c:pt idx="106">
                        <c:v>11.666666666666666</c:v>
                      </c:pt>
                      <c:pt idx="107">
                        <c:v>9.3333333333333339</c:v>
                      </c:pt>
                      <c:pt idx="108">
                        <c:v>7.333333333333333</c:v>
                      </c:pt>
                      <c:pt idx="109">
                        <c:v>11</c:v>
                      </c:pt>
                      <c:pt idx="110">
                        <c:v>10.666666666666666</c:v>
                      </c:pt>
                      <c:pt idx="111">
                        <c:v>6.666666666666667</c:v>
                      </c:pt>
                      <c:pt idx="112">
                        <c:v>10</c:v>
                      </c:pt>
                      <c:pt idx="113">
                        <c:v>7</c:v>
                      </c:pt>
                      <c:pt idx="114">
                        <c:v>9.3333333333333339</c:v>
                      </c:pt>
                      <c:pt idx="115">
                        <c:v>8.6666666666666661</c:v>
                      </c:pt>
                      <c:pt idx="116">
                        <c:v>12.333333333333334</c:v>
                      </c:pt>
                      <c:pt idx="117">
                        <c:v>10.666666666666666</c:v>
                      </c:pt>
                      <c:pt idx="118">
                        <c:v>10.666666666666666</c:v>
                      </c:pt>
                      <c:pt idx="119">
                        <c:v>7.666666666666667</c:v>
                      </c:pt>
                      <c:pt idx="120">
                        <c:v>7</c:v>
                      </c:pt>
                      <c:pt idx="121">
                        <c:v>11</c:v>
                      </c:pt>
                      <c:pt idx="122">
                        <c:v>10.333333333333334</c:v>
                      </c:pt>
                      <c:pt idx="123">
                        <c:v>10.333333333333334</c:v>
                      </c:pt>
                      <c:pt idx="124">
                        <c:v>9.6666666666666661</c:v>
                      </c:pt>
                      <c:pt idx="125">
                        <c:v>8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8.3333333333333339</c:v>
                      </c:pt>
                      <c:pt idx="129">
                        <c:v>8.3333333333333339</c:v>
                      </c:pt>
                      <c:pt idx="130">
                        <c:v>8</c:v>
                      </c:pt>
                      <c:pt idx="131">
                        <c:v>10.333333333333334</c:v>
                      </c:pt>
                      <c:pt idx="132">
                        <c:v>8.3333333333333339</c:v>
                      </c:pt>
                      <c:pt idx="133">
                        <c:v>10.333333333333334</c:v>
                      </c:pt>
                      <c:pt idx="134">
                        <c:v>9.3333333333333339</c:v>
                      </c:pt>
                      <c:pt idx="135">
                        <c:v>12.333333333333334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9</c:v>
                      </c:pt>
                      <c:pt idx="139">
                        <c:v>8.6666666666666661</c:v>
                      </c:pt>
                      <c:pt idx="140">
                        <c:v>12</c:v>
                      </c:pt>
                      <c:pt idx="141">
                        <c:v>9</c:v>
                      </c:pt>
                      <c:pt idx="142">
                        <c:v>8.6666666666666661</c:v>
                      </c:pt>
                      <c:pt idx="143">
                        <c:v>9.3333333333333339</c:v>
                      </c:pt>
                      <c:pt idx="144">
                        <c:v>8.3333333333333339</c:v>
                      </c:pt>
                      <c:pt idx="145">
                        <c:v>10.666666666666666</c:v>
                      </c:pt>
                      <c:pt idx="146">
                        <c:v>5.666666666666667</c:v>
                      </c:pt>
                      <c:pt idx="147">
                        <c:v>9</c:v>
                      </c:pt>
                      <c:pt idx="148">
                        <c:v>10</c:v>
                      </c:pt>
                      <c:pt idx="149">
                        <c:v>12.333333333333334</c:v>
                      </c:pt>
                      <c:pt idx="150">
                        <c:v>8.6666666666666661</c:v>
                      </c:pt>
                      <c:pt idx="151">
                        <c:v>11.666666666666666</c:v>
                      </c:pt>
                      <c:pt idx="152">
                        <c:v>10</c:v>
                      </c:pt>
                      <c:pt idx="153">
                        <c:v>11.666666666666666</c:v>
                      </c:pt>
                      <c:pt idx="154">
                        <c:v>8.3333333333333339</c:v>
                      </c:pt>
                      <c:pt idx="155">
                        <c:v>10</c:v>
                      </c:pt>
                      <c:pt idx="156">
                        <c:v>7</c:v>
                      </c:pt>
                      <c:pt idx="157">
                        <c:v>9.6666666666666661</c:v>
                      </c:pt>
                      <c:pt idx="158">
                        <c:v>7.333333333333333</c:v>
                      </c:pt>
                      <c:pt idx="159">
                        <c:v>5.666666666666667</c:v>
                      </c:pt>
                      <c:pt idx="160">
                        <c:v>11</c:v>
                      </c:pt>
                      <c:pt idx="161">
                        <c:v>8.6666666666666661</c:v>
                      </c:pt>
                      <c:pt idx="162">
                        <c:v>4.666666666666667</c:v>
                      </c:pt>
                      <c:pt idx="163">
                        <c:v>9.3333333333333339</c:v>
                      </c:pt>
                      <c:pt idx="164">
                        <c:v>7.666666666666667</c:v>
                      </c:pt>
                      <c:pt idx="165">
                        <c:v>9</c:v>
                      </c:pt>
                      <c:pt idx="166">
                        <c:v>6.666666666666667</c:v>
                      </c:pt>
                      <c:pt idx="167">
                        <c:v>10.666666666666666</c:v>
                      </c:pt>
                      <c:pt idx="168">
                        <c:v>6.333333333333333</c:v>
                      </c:pt>
                      <c:pt idx="169">
                        <c:v>10.666666666666666</c:v>
                      </c:pt>
                      <c:pt idx="170">
                        <c:v>6.666666666666667</c:v>
                      </c:pt>
                      <c:pt idx="171">
                        <c:v>11</c:v>
                      </c:pt>
                      <c:pt idx="172">
                        <c:v>8.3333333333333339</c:v>
                      </c:pt>
                      <c:pt idx="173">
                        <c:v>6.333333333333333</c:v>
                      </c:pt>
                      <c:pt idx="174">
                        <c:v>14.333333333333334</c:v>
                      </c:pt>
                      <c:pt idx="175">
                        <c:v>9</c:v>
                      </c:pt>
                      <c:pt idx="176">
                        <c:v>6</c:v>
                      </c:pt>
                      <c:pt idx="177">
                        <c:v>8</c:v>
                      </c:pt>
                      <c:pt idx="178">
                        <c:v>8</c:v>
                      </c:pt>
                      <c:pt idx="179">
                        <c:v>10.333333333333334</c:v>
                      </c:pt>
                      <c:pt idx="180">
                        <c:v>10.333333333333334</c:v>
                      </c:pt>
                      <c:pt idx="181">
                        <c:v>9.6666666666666661</c:v>
                      </c:pt>
                      <c:pt idx="182">
                        <c:v>10.666666666666666</c:v>
                      </c:pt>
                      <c:pt idx="183">
                        <c:v>11</c:v>
                      </c:pt>
                      <c:pt idx="184">
                        <c:v>11</c:v>
                      </c:pt>
                      <c:pt idx="185">
                        <c:v>11.333333333333334</c:v>
                      </c:pt>
                      <c:pt idx="186">
                        <c:v>8.6666666666666661</c:v>
                      </c:pt>
                      <c:pt idx="187">
                        <c:v>6.333333333333333</c:v>
                      </c:pt>
                      <c:pt idx="188">
                        <c:v>11.333333333333334</c:v>
                      </c:pt>
                      <c:pt idx="189">
                        <c:v>11</c:v>
                      </c:pt>
                      <c:pt idx="190">
                        <c:v>6.666666666666667</c:v>
                      </c:pt>
                      <c:pt idx="191">
                        <c:v>7.666666666666667</c:v>
                      </c:pt>
                      <c:pt idx="192">
                        <c:v>10</c:v>
                      </c:pt>
                      <c:pt idx="193">
                        <c:v>9</c:v>
                      </c:pt>
                      <c:pt idx="194">
                        <c:v>10</c:v>
                      </c:pt>
                      <c:pt idx="195">
                        <c:v>7.666666666666667</c:v>
                      </c:pt>
                      <c:pt idx="196">
                        <c:v>9.6666666666666661</c:v>
                      </c:pt>
                      <c:pt idx="197">
                        <c:v>10.666666666666666</c:v>
                      </c:pt>
                      <c:pt idx="198">
                        <c:v>8.6666666666666661</c:v>
                      </c:pt>
                      <c:pt idx="199">
                        <c:v>6.666666666666667</c:v>
                      </c:pt>
                      <c:pt idx="200">
                        <c:v>8</c:v>
                      </c:pt>
                      <c:pt idx="201">
                        <c:v>7.333333333333333</c:v>
                      </c:pt>
                      <c:pt idx="202">
                        <c:v>7</c:v>
                      </c:pt>
                      <c:pt idx="203">
                        <c:v>6.666666666666667</c:v>
                      </c:pt>
                      <c:pt idx="204">
                        <c:v>7.666666666666667</c:v>
                      </c:pt>
                      <c:pt idx="205">
                        <c:v>9.3333333333333339</c:v>
                      </c:pt>
                      <c:pt idx="206">
                        <c:v>10.333333333333334</c:v>
                      </c:pt>
                      <c:pt idx="207">
                        <c:v>6</c:v>
                      </c:pt>
                      <c:pt idx="208">
                        <c:v>9.3333333333333339</c:v>
                      </c:pt>
                      <c:pt idx="209">
                        <c:v>8.6666666666666661</c:v>
                      </c:pt>
                      <c:pt idx="210">
                        <c:v>10</c:v>
                      </c:pt>
                      <c:pt idx="211">
                        <c:v>10.333333333333334</c:v>
                      </c:pt>
                      <c:pt idx="212">
                        <c:v>12.666666666666666</c:v>
                      </c:pt>
                      <c:pt idx="213">
                        <c:v>10.666666666666666</c:v>
                      </c:pt>
                      <c:pt idx="214">
                        <c:v>10</c:v>
                      </c:pt>
                      <c:pt idx="215">
                        <c:v>10.666666666666666</c:v>
                      </c:pt>
                      <c:pt idx="216">
                        <c:v>10.666666666666666</c:v>
                      </c:pt>
                      <c:pt idx="217">
                        <c:v>9.6666666666666661</c:v>
                      </c:pt>
                      <c:pt idx="218">
                        <c:v>10.666666666666666</c:v>
                      </c:pt>
                      <c:pt idx="219">
                        <c:v>9.3333333333333339</c:v>
                      </c:pt>
                      <c:pt idx="220">
                        <c:v>9.6666666666666661</c:v>
                      </c:pt>
                      <c:pt idx="221">
                        <c:v>9.6666666666666661</c:v>
                      </c:pt>
                      <c:pt idx="222">
                        <c:v>8</c:v>
                      </c:pt>
                      <c:pt idx="223">
                        <c:v>8.6666666666666661</c:v>
                      </c:pt>
                      <c:pt idx="224">
                        <c:v>10.666666666666666</c:v>
                      </c:pt>
                      <c:pt idx="225">
                        <c:v>11</c:v>
                      </c:pt>
                      <c:pt idx="226">
                        <c:v>10.333333333333334</c:v>
                      </c:pt>
                      <c:pt idx="227">
                        <c:v>5.666666666666667</c:v>
                      </c:pt>
                      <c:pt idx="228">
                        <c:v>8</c:v>
                      </c:pt>
                      <c:pt idx="229">
                        <c:v>10.333333333333334</c:v>
                      </c:pt>
                      <c:pt idx="230">
                        <c:v>9.3333333333333339</c:v>
                      </c:pt>
                      <c:pt idx="231">
                        <c:v>9.3333333333333339</c:v>
                      </c:pt>
                      <c:pt idx="232">
                        <c:v>8.6666666666666661</c:v>
                      </c:pt>
                      <c:pt idx="233">
                        <c:v>9</c:v>
                      </c:pt>
                      <c:pt idx="234">
                        <c:v>10</c:v>
                      </c:pt>
                      <c:pt idx="235">
                        <c:v>9.6666666666666661</c:v>
                      </c:pt>
                      <c:pt idx="236">
                        <c:v>9.3333333333333339</c:v>
                      </c:pt>
                      <c:pt idx="237">
                        <c:v>11.333333333333334</c:v>
                      </c:pt>
                      <c:pt idx="238">
                        <c:v>12</c:v>
                      </c:pt>
                      <c:pt idx="239">
                        <c:v>7.666666666666667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6.333333333333333</c:v>
                      </c:pt>
                      <c:pt idx="243">
                        <c:v>5.666666666666667</c:v>
                      </c:pt>
                      <c:pt idx="244">
                        <c:v>11.333333333333334</c:v>
                      </c:pt>
                      <c:pt idx="245">
                        <c:v>9.6666666666666661</c:v>
                      </c:pt>
                      <c:pt idx="246">
                        <c:v>9.6666666666666661</c:v>
                      </c:pt>
                      <c:pt idx="247">
                        <c:v>12</c:v>
                      </c:pt>
                      <c:pt idx="248">
                        <c:v>9.3333333333333339</c:v>
                      </c:pt>
                      <c:pt idx="249">
                        <c:v>8</c:v>
                      </c:pt>
                      <c:pt idx="250">
                        <c:v>12.333333333333334</c:v>
                      </c:pt>
                      <c:pt idx="251">
                        <c:v>10.666666666666666</c:v>
                      </c:pt>
                      <c:pt idx="252">
                        <c:v>11</c:v>
                      </c:pt>
                      <c:pt idx="253">
                        <c:v>8.6666666666666661</c:v>
                      </c:pt>
                      <c:pt idx="254">
                        <c:v>7</c:v>
                      </c:pt>
                      <c:pt idx="255">
                        <c:v>6</c:v>
                      </c:pt>
                      <c:pt idx="256">
                        <c:v>5.333333333333333</c:v>
                      </c:pt>
                      <c:pt idx="257">
                        <c:v>13.666666666666666</c:v>
                      </c:pt>
                      <c:pt idx="258">
                        <c:v>11.333333333333334</c:v>
                      </c:pt>
                      <c:pt idx="259">
                        <c:v>13</c:v>
                      </c:pt>
                      <c:pt idx="260">
                        <c:v>6</c:v>
                      </c:pt>
                      <c:pt idx="261">
                        <c:v>6.666666666666667</c:v>
                      </c:pt>
                      <c:pt idx="262">
                        <c:v>7</c:v>
                      </c:pt>
                      <c:pt idx="263">
                        <c:v>11</c:v>
                      </c:pt>
                      <c:pt idx="264">
                        <c:v>6.333333333333333</c:v>
                      </c:pt>
                      <c:pt idx="265">
                        <c:v>8.3333333333333339</c:v>
                      </c:pt>
                      <c:pt idx="266">
                        <c:v>6</c:v>
                      </c:pt>
                      <c:pt idx="267">
                        <c:v>7.666666666666667</c:v>
                      </c:pt>
                      <c:pt idx="268">
                        <c:v>9.3333333333333339</c:v>
                      </c:pt>
                      <c:pt idx="269">
                        <c:v>7.333333333333333</c:v>
                      </c:pt>
                      <c:pt idx="270">
                        <c:v>7.333333333333333</c:v>
                      </c:pt>
                      <c:pt idx="271">
                        <c:v>11.333333333333334</c:v>
                      </c:pt>
                      <c:pt idx="272">
                        <c:v>8.3333333333333339</c:v>
                      </c:pt>
                      <c:pt idx="273">
                        <c:v>8</c:v>
                      </c:pt>
                      <c:pt idx="274">
                        <c:v>10</c:v>
                      </c:pt>
                      <c:pt idx="275">
                        <c:v>9</c:v>
                      </c:pt>
                      <c:pt idx="276">
                        <c:v>8.6666666666666661</c:v>
                      </c:pt>
                      <c:pt idx="277">
                        <c:v>11.666666666666666</c:v>
                      </c:pt>
                      <c:pt idx="278">
                        <c:v>7.666666666666667</c:v>
                      </c:pt>
                      <c:pt idx="279">
                        <c:v>8.6666666666666661</c:v>
                      </c:pt>
                      <c:pt idx="280">
                        <c:v>8.6666666666666661</c:v>
                      </c:pt>
                      <c:pt idx="281">
                        <c:v>9.6666666666666661</c:v>
                      </c:pt>
                      <c:pt idx="282">
                        <c:v>7.333333333333333</c:v>
                      </c:pt>
                      <c:pt idx="283">
                        <c:v>7</c:v>
                      </c:pt>
                      <c:pt idx="284">
                        <c:v>6.333333333333333</c:v>
                      </c:pt>
                      <c:pt idx="285">
                        <c:v>7</c:v>
                      </c:pt>
                      <c:pt idx="286">
                        <c:v>9.3333333333333339</c:v>
                      </c:pt>
                      <c:pt idx="287">
                        <c:v>9.3333333333333339</c:v>
                      </c:pt>
                      <c:pt idx="288">
                        <c:v>9.3333333333333339</c:v>
                      </c:pt>
                      <c:pt idx="289">
                        <c:v>10</c:v>
                      </c:pt>
                      <c:pt idx="290">
                        <c:v>11.333333333333334</c:v>
                      </c:pt>
                      <c:pt idx="291">
                        <c:v>8.3333333333333339</c:v>
                      </c:pt>
                      <c:pt idx="292">
                        <c:v>8</c:v>
                      </c:pt>
                      <c:pt idx="293">
                        <c:v>9</c:v>
                      </c:pt>
                      <c:pt idx="294">
                        <c:v>12</c:v>
                      </c:pt>
                      <c:pt idx="295">
                        <c:v>5</c:v>
                      </c:pt>
                      <c:pt idx="296">
                        <c:v>7.333333333333333</c:v>
                      </c:pt>
                      <c:pt idx="297">
                        <c:v>12.666666666666666</c:v>
                      </c:pt>
                      <c:pt idx="298">
                        <c:v>6.666666666666667</c:v>
                      </c:pt>
                      <c:pt idx="299">
                        <c:v>9</c:v>
                      </c:pt>
                      <c:pt idx="300">
                        <c:v>7</c:v>
                      </c:pt>
                      <c:pt idx="301">
                        <c:v>11.666666666666666</c:v>
                      </c:pt>
                      <c:pt idx="302">
                        <c:v>6.666666666666667</c:v>
                      </c:pt>
                      <c:pt idx="303">
                        <c:v>6.666666666666667</c:v>
                      </c:pt>
                      <c:pt idx="304">
                        <c:v>7.333333333333333</c:v>
                      </c:pt>
                      <c:pt idx="305">
                        <c:v>10.333333333333334</c:v>
                      </c:pt>
                      <c:pt idx="306">
                        <c:v>10</c:v>
                      </c:pt>
                      <c:pt idx="307">
                        <c:v>6.333333333333333</c:v>
                      </c:pt>
                      <c:pt idx="308">
                        <c:v>9.3333333333333339</c:v>
                      </c:pt>
                      <c:pt idx="309">
                        <c:v>7.666666666666667</c:v>
                      </c:pt>
                      <c:pt idx="310">
                        <c:v>10.666666666666666</c:v>
                      </c:pt>
                      <c:pt idx="311">
                        <c:v>8</c:v>
                      </c:pt>
                      <c:pt idx="312">
                        <c:v>9.6666666666666661</c:v>
                      </c:pt>
                      <c:pt idx="313">
                        <c:v>10.666666666666666</c:v>
                      </c:pt>
                      <c:pt idx="314">
                        <c:v>10</c:v>
                      </c:pt>
                      <c:pt idx="315">
                        <c:v>10.333333333333334</c:v>
                      </c:pt>
                      <c:pt idx="316">
                        <c:v>11</c:v>
                      </c:pt>
                      <c:pt idx="317">
                        <c:v>8.3333333333333339</c:v>
                      </c:pt>
                      <c:pt idx="318">
                        <c:v>8</c:v>
                      </c:pt>
                      <c:pt idx="319">
                        <c:v>10</c:v>
                      </c:pt>
                      <c:pt idx="320">
                        <c:v>6.666666666666667</c:v>
                      </c:pt>
                      <c:pt idx="321">
                        <c:v>11.666666666666666</c:v>
                      </c:pt>
                      <c:pt idx="322">
                        <c:v>8.3333333333333339</c:v>
                      </c:pt>
                      <c:pt idx="323">
                        <c:v>11.333333333333334</c:v>
                      </c:pt>
                      <c:pt idx="324">
                        <c:v>12.333333333333334</c:v>
                      </c:pt>
                      <c:pt idx="325">
                        <c:v>9.6666666666666661</c:v>
                      </c:pt>
                      <c:pt idx="326">
                        <c:v>10</c:v>
                      </c:pt>
                      <c:pt idx="327">
                        <c:v>12</c:v>
                      </c:pt>
                      <c:pt idx="328">
                        <c:v>7.666666666666667</c:v>
                      </c:pt>
                      <c:pt idx="329">
                        <c:v>7</c:v>
                      </c:pt>
                      <c:pt idx="330">
                        <c:v>9.6666666666666661</c:v>
                      </c:pt>
                      <c:pt idx="331">
                        <c:v>8.6666666666666661</c:v>
                      </c:pt>
                      <c:pt idx="332">
                        <c:v>11.666666666666666</c:v>
                      </c:pt>
                      <c:pt idx="333">
                        <c:v>8</c:v>
                      </c:pt>
                      <c:pt idx="334">
                        <c:v>6.666666666666667</c:v>
                      </c:pt>
                      <c:pt idx="335">
                        <c:v>8.6666666666666661</c:v>
                      </c:pt>
                      <c:pt idx="336">
                        <c:v>10</c:v>
                      </c:pt>
                      <c:pt idx="337">
                        <c:v>6.666666666666667</c:v>
                      </c:pt>
                      <c:pt idx="338">
                        <c:v>10.333333333333334</c:v>
                      </c:pt>
                      <c:pt idx="339">
                        <c:v>7.666666666666667</c:v>
                      </c:pt>
                      <c:pt idx="340">
                        <c:v>10</c:v>
                      </c:pt>
                      <c:pt idx="341">
                        <c:v>6.666666666666667</c:v>
                      </c:pt>
                      <c:pt idx="342">
                        <c:v>5.666666666666667</c:v>
                      </c:pt>
                      <c:pt idx="343">
                        <c:v>8</c:v>
                      </c:pt>
                      <c:pt idx="344">
                        <c:v>10</c:v>
                      </c:pt>
                      <c:pt idx="345">
                        <c:v>10.666666666666666</c:v>
                      </c:pt>
                      <c:pt idx="346">
                        <c:v>10</c:v>
                      </c:pt>
                      <c:pt idx="347">
                        <c:v>8.3333333333333339</c:v>
                      </c:pt>
                      <c:pt idx="348">
                        <c:v>10</c:v>
                      </c:pt>
                      <c:pt idx="349">
                        <c:v>9</c:v>
                      </c:pt>
                      <c:pt idx="350">
                        <c:v>10.333333333333334</c:v>
                      </c:pt>
                      <c:pt idx="351">
                        <c:v>10.666666666666666</c:v>
                      </c:pt>
                      <c:pt idx="352">
                        <c:v>10</c:v>
                      </c:pt>
                      <c:pt idx="353">
                        <c:v>5.333333333333333</c:v>
                      </c:pt>
                      <c:pt idx="354">
                        <c:v>8.3333333333333339</c:v>
                      </c:pt>
                      <c:pt idx="355">
                        <c:v>8</c:v>
                      </c:pt>
                      <c:pt idx="356">
                        <c:v>13.333333333333334</c:v>
                      </c:pt>
                      <c:pt idx="357">
                        <c:v>11</c:v>
                      </c:pt>
                      <c:pt idx="358">
                        <c:v>10.666666666666666</c:v>
                      </c:pt>
                      <c:pt idx="359">
                        <c:v>6.666666666666667</c:v>
                      </c:pt>
                      <c:pt idx="360">
                        <c:v>11.333333333333334</c:v>
                      </c:pt>
                      <c:pt idx="361">
                        <c:v>10.666666666666666</c:v>
                      </c:pt>
                      <c:pt idx="362">
                        <c:v>8.3333333333333339</c:v>
                      </c:pt>
                      <c:pt idx="363">
                        <c:v>9.3333333333333339</c:v>
                      </c:pt>
                      <c:pt idx="364">
                        <c:v>6.666666666666667</c:v>
                      </c:pt>
                      <c:pt idx="365">
                        <c:v>9.6666666666666661</c:v>
                      </c:pt>
                      <c:pt idx="366">
                        <c:v>10.333333333333334</c:v>
                      </c:pt>
                      <c:pt idx="367">
                        <c:v>10</c:v>
                      </c:pt>
                      <c:pt idx="368">
                        <c:v>8.6666666666666661</c:v>
                      </c:pt>
                      <c:pt idx="369">
                        <c:v>9.3333333333333339</c:v>
                      </c:pt>
                      <c:pt idx="370">
                        <c:v>8.3333333333333339</c:v>
                      </c:pt>
                      <c:pt idx="371">
                        <c:v>15</c:v>
                      </c:pt>
                      <c:pt idx="372">
                        <c:v>11.666666666666666</c:v>
                      </c:pt>
                      <c:pt idx="373">
                        <c:v>8.3333333333333339</c:v>
                      </c:pt>
                      <c:pt idx="374">
                        <c:v>11</c:v>
                      </c:pt>
                      <c:pt idx="375">
                        <c:v>9.3333333333333339</c:v>
                      </c:pt>
                      <c:pt idx="376">
                        <c:v>8.3333333333333339</c:v>
                      </c:pt>
                      <c:pt idx="377">
                        <c:v>8</c:v>
                      </c:pt>
                      <c:pt idx="378">
                        <c:v>14</c:v>
                      </c:pt>
                      <c:pt idx="379">
                        <c:v>11.666666666666666</c:v>
                      </c:pt>
                      <c:pt idx="380">
                        <c:v>12.333333333333334</c:v>
                      </c:pt>
                      <c:pt idx="381">
                        <c:v>10.666666666666666</c:v>
                      </c:pt>
                      <c:pt idx="382">
                        <c:v>10</c:v>
                      </c:pt>
                      <c:pt idx="383">
                        <c:v>11.666666666666666</c:v>
                      </c:pt>
                      <c:pt idx="384">
                        <c:v>11.333333333333334</c:v>
                      </c:pt>
                      <c:pt idx="385">
                        <c:v>11.333333333333334</c:v>
                      </c:pt>
                      <c:pt idx="386">
                        <c:v>10.666666666666666</c:v>
                      </c:pt>
                      <c:pt idx="387">
                        <c:v>9</c:v>
                      </c:pt>
                      <c:pt idx="388">
                        <c:v>7.666666666666667</c:v>
                      </c:pt>
                      <c:pt idx="389">
                        <c:v>8.6666666666666661</c:v>
                      </c:pt>
                      <c:pt idx="390">
                        <c:v>6</c:v>
                      </c:pt>
                      <c:pt idx="391">
                        <c:v>9</c:v>
                      </c:pt>
                      <c:pt idx="392">
                        <c:v>11.666666666666666</c:v>
                      </c:pt>
                      <c:pt idx="393">
                        <c:v>11</c:v>
                      </c:pt>
                      <c:pt idx="394">
                        <c:v>13.333333333333334</c:v>
                      </c:pt>
                      <c:pt idx="395">
                        <c:v>13</c:v>
                      </c:pt>
                      <c:pt idx="396">
                        <c:v>11</c:v>
                      </c:pt>
                      <c:pt idx="397">
                        <c:v>10.333333333333334</c:v>
                      </c:pt>
                      <c:pt idx="398">
                        <c:v>11.333333333333334</c:v>
                      </c:pt>
                      <c:pt idx="399">
                        <c:v>8.6666666666666661</c:v>
                      </c:pt>
                      <c:pt idx="400">
                        <c:v>12</c:v>
                      </c:pt>
                      <c:pt idx="401">
                        <c:v>13.333333333333334</c:v>
                      </c:pt>
                      <c:pt idx="402">
                        <c:v>10.666666666666666</c:v>
                      </c:pt>
                      <c:pt idx="403">
                        <c:v>9</c:v>
                      </c:pt>
                      <c:pt idx="404">
                        <c:v>12</c:v>
                      </c:pt>
                      <c:pt idx="405">
                        <c:v>8</c:v>
                      </c:pt>
                      <c:pt idx="406">
                        <c:v>8.3333333333333339</c:v>
                      </c:pt>
                      <c:pt idx="407">
                        <c:v>9.6666666666666661</c:v>
                      </c:pt>
                      <c:pt idx="408">
                        <c:v>12.333333333333334</c:v>
                      </c:pt>
                      <c:pt idx="409">
                        <c:v>15.333333333333334</c:v>
                      </c:pt>
                      <c:pt idx="410">
                        <c:v>10.666666666666666</c:v>
                      </c:pt>
                      <c:pt idx="411">
                        <c:v>8.6666666666666661</c:v>
                      </c:pt>
                      <c:pt idx="412">
                        <c:v>8.6666666666666661</c:v>
                      </c:pt>
                      <c:pt idx="413">
                        <c:v>10.666666666666666</c:v>
                      </c:pt>
                      <c:pt idx="414">
                        <c:v>8.3333333333333339</c:v>
                      </c:pt>
                      <c:pt idx="415">
                        <c:v>7</c:v>
                      </c:pt>
                      <c:pt idx="416">
                        <c:v>8.6666666666666661</c:v>
                      </c:pt>
                      <c:pt idx="417">
                        <c:v>9.3333333333333339</c:v>
                      </c:pt>
                      <c:pt idx="418">
                        <c:v>8.3333333333333339</c:v>
                      </c:pt>
                      <c:pt idx="419">
                        <c:v>8</c:v>
                      </c:pt>
                      <c:pt idx="420">
                        <c:v>10.666666666666666</c:v>
                      </c:pt>
                      <c:pt idx="421">
                        <c:v>10.666666666666666</c:v>
                      </c:pt>
                      <c:pt idx="422">
                        <c:v>10.333333333333334</c:v>
                      </c:pt>
                      <c:pt idx="423">
                        <c:v>8.6666666666666661</c:v>
                      </c:pt>
                      <c:pt idx="424">
                        <c:v>11.666666666666666</c:v>
                      </c:pt>
                      <c:pt idx="425">
                        <c:v>10.666666666666666</c:v>
                      </c:pt>
                      <c:pt idx="426">
                        <c:v>9.3333333333333339</c:v>
                      </c:pt>
                      <c:pt idx="427">
                        <c:v>8.6666666666666661</c:v>
                      </c:pt>
                      <c:pt idx="428">
                        <c:v>13</c:v>
                      </c:pt>
                      <c:pt idx="429">
                        <c:v>10.666666666666666</c:v>
                      </c:pt>
                      <c:pt idx="430">
                        <c:v>7.666666666666667</c:v>
                      </c:pt>
                      <c:pt idx="431">
                        <c:v>7</c:v>
                      </c:pt>
                      <c:pt idx="432">
                        <c:v>9.6666666666666661</c:v>
                      </c:pt>
                      <c:pt idx="433">
                        <c:v>9.6666666666666661</c:v>
                      </c:pt>
                      <c:pt idx="434">
                        <c:v>7.666666666666667</c:v>
                      </c:pt>
                      <c:pt idx="435">
                        <c:v>10.666666666666666</c:v>
                      </c:pt>
                      <c:pt idx="436">
                        <c:v>5.666666666666667</c:v>
                      </c:pt>
                      <c:pt idx="437">
                        <c:v>8</c:v>
                      </c:pt>
                      <c:pt idx="438">
                        <c:v>12</c:v>
                      </c:pt>
                      <c:pt idx="439">
                        <c:v>8.6666666666666661</c:v>
                      </c:pt>
                      <c:pt idx="440">
                        <c:v>11.333333333333334</c:v>
                      </c:pt>
                      <c:pt idx="441">
                        <c:v>11</c:v>
                      </c:pt>
                      <c:pt idx="442">
                        <c:v>8.6666666666666661</c:v>
                      </c:pt>
                      <c:pt idx="443">
                        <c:v>10.666666666666666</c:v>
                      </c:pt>
                      <c:pt idx="444">
                        <c:v>6.666666666666667</c:v>
                      </c:pt>
                      <c:pt idx="445">
                        <c:v>7.666666666666667</c:v>
                      </c:pt>
                      <c:pt idx="446">
                        <c:v>12.666666666666666</c:v>
                      </c:pt>
                      <c:pt idx="447">
                        <c:v>8</c:v>
                      </c:pt>
                      <c:pt idx="448">
                        <c:v>6.666666666666667</c:v>
                      </c:pt>
                      <c:pt idx="449">
                        <c:v>8.6666666666666661</c:v>
                      </c:pt>
                      <c:pt idx="450">
                        <c:v>12.666666666666666</c:v>
                      </c:pt>
                      <c:pt idx="451">
                        <c:v>7.333333333333333</c:v>
                      </c:pt>
                      <c:pt idx="452">
                        <c:v>9</c:v>
                      </c:pt>
                      <c:pt idx="453">
                        <c:v>8</c:v>
                      </c:pt>
                      <c:pt idx="454">
                        <c:v>10.666666666666666</c:v>
                      </c:pt>
                      <c:pt idx="455">
                        <c:v>10.666666666666666</c:v>
                      </c:pt>
                      <c:pt idx="456">
                        <c:v>11.666666666666666</c:v>
                      </c:pt>
                      <c:pt idx="457">
                        <c:v>8</c:v>
                      </c:pt>
                      <c:pt idx="458">
                        <c:v>7.333333333333333</c:v>
                      </c:pt>
                      <c:pt idx="459">
                        <c:v>5.666666666666667</c:v>
                      </c:pt>
                      <c:pt idx="460">
                        <c:v>12</c:v>
                      </c:pt>
                      <c:pt idx="461">
                        <c:v>6</c:v>
                      </c:pt>
                      <c:pt idx="462">
                        <c:v>7</c:v>
                      </c:pt>
                      <c:pt idx="463">
                        <c:v>8.6666666666666661</c:v>
                      </c:pt>
                      <c:pt idx="464">
                        <c:v>7.333333333333333</c:v>
                      </c:pt>
                      <c:pt idx="465">
                        <c:v>8.3333333333333339</c:v>
                      </c:pt>
                      <c:pt idx="466">
                        <c:v>11</c:v>
                      </c:pt>
                      <c:pt idx="467">
                        <c:v>9.3333333333333339</c:v>
                      </c:pt>
                      <c:pt idx="468">
                        <c:v>8.3333333333333339</c:v>
                      </c:pt>
                      <c:pt idx="469">
                        <c:v>10</c:v>
                      </c:pt>
                      <c:pt idx="470">
                        <c:v>10</c:v>
                      </c:pt>
                      <c:pt idx="471">
                        <c:v>13</c:v>
                      </c:pt>
                      <c:pt idx="472">
                        <c:v>7.666666666666667</c:v>
                      </c:pt>
                      <c:pt idx="473">
                        <c:v>10</c:v>
                      </c:pt>
                      <c:pt idx="474">
                        <c:v>11.666666666666666</c:v>
                      </c:pt>
                      <c:pt idx="475">
                        <c:v>12.333333333333334</c:v>
                      </c:pt>
                      <c:pt idx="476">
                        <c:v>8.6666666666666661</c:v>
                      </c:pt>
                      <c:pt idx="477">
                        <c:v>11</c:v>
                      </c:pt>
                      <c:pt idx="478">
                        <c:v>9.3333333333333339</c:v>
                      </c:pt>
                      <c:pt idx="479">
                        <c:v>8.3333333333333339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FEE-4173-A07B-3EC2E98F615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Malatya!$G$2:$G$481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2.6666666666666661</c:v>
                      </c:pt>
                      <c:pt idx="1">
                        <c:v>0.33333333333333393</c:v>
                      </c:pt>
                      <c:pt idx="2">
                        <c:v>-4</c:v>
                      </c:pt>
                      <c:pt idx="3">
                        <c:v>-2</c:v>
                      </c:pt>
                      <c:pt idx="4">
                        <c:v>9.6666666666666679</c:v>
                      </c:pt>
                      <c:pt idx="5">
                        <c:v>-0.66666666666666607</c:v>
                      </c:pt>
                      <c:pt idx="6">
                        <c:v>3.3333333333333339</c:v>
                      </c:pt>
                      <c:pt idx="7">
                        <c:v>-1.3333333333333339</c:v>
                      </c:pt>
                      <c:pt idx="8">
                        <c:v>0.33333333333333393</c:v>
                      </c:pt>
                      <c:pt idx="9">
                        <c:v>-0.33333333333333393</c:v>
                      </c:pt>
                      <c:pt idx="10">
                        <c:v>-0.33333333333333393</c:v>
                      </c:pt>
                      <c:pt idx="11">
                        <c:v>-1.3333333333333339</c:v>
                      </c:pt>
                      <c:pt idx="12">
                        <c:v>1</c:v>
                      </c:pt>
                      <c:pt idx="13">
                        <c:v>3</c:v>
                      </c:pt>
                      <c:pt idx="14">
                        <c:v>0.33333333333333393</c:v>
                      </c:pt>
                      <c:pt idx="15">
                        <c:v>-1.6666666666666661</c:v>
                      </c:pt>
                      <c:pt idx="16">
                        <c:v>1</c:v>
                      </c:pt>
                      <c:pt idx="17">
                        <c:v>-4.6666666666666661</c:v>
                      </c:pt>
                      <c:pt idx="18">
                        <c:v>8.6666666666666661</c:v>
                      </c:pt>
                      <c:pt idx="19">
                        <c:v>-1</c:v>
                      </c:pt>
                      <c:pt idx="20">
                        <c:v>8.3333333333333339</c:v>
                      </c:pt>
                      <c:pt idx="21">
                        <c:v>2</c:v>
                      </c:pt>
                      <c:pt idx="22">
                        <c:v>4.333333333333333</c:v>
                      </c:pt>
                      <c:pt idx="23">
                        <c:v>-0.33333333333333393</c:v>
                      </c:pt>
                      <c:pt idx="24">
                        <c:v>-2.3333333333333339</c:v>
                      </c:pt>
                      <c:pt idx="25">
                        <c:v>-3.333333333333333</c:v>
                      </c:pt>
                      <c:pt idx="26">
                        <c:v>5.333333333333333</c:v>
                      </c:pt>
                      <c:pt idx="27">
                        <c:v>2.3333333333333339</c:v>
                      </c:pt>
                      <c:pt idx="28">
                        <c:v>-2</c:v>
                      </c:pt>
                      <c:pt idx="29">
                        <c:v>-2.6666666666666661</c:v>
                      </c:pt>
                      <c:pt idx="30">
                        <c:v>-2.3333333333333339</c:v>
                      </c:pt>
                      <c:pt idx="31">
                        <c:v>-6.6666666666666661</c:v>
                      </c:pt>
                      <c:pt idx="32">
                        <c:v>4.6666666666666661</c:v>
                      </c:pt>
                      <c:pt idx="33">
                        <c:v>0.33333333333333393</c:v>
                      </c:pt>
                      <c:pt idx="34">
                        <c:v>-4</c:v>
                      </c:pt>
                      <c:pt idx="35">
                        <c:v>4.6666666666666661</c:v>
                      </c:pt>
                      <c:pt idx="36">
                        <c:v>7</c:v>
                      </c:pt>
                      <c:pt idx="37">
                        <c:v>2.6666666666666661</c:v>
                      </c:pt>
                      <c:pt idx="38">
                        <c:v>-2.6666666666666661</c:v>
                      </c:pt>
                      <c:pt idx="39">
                        <c:v>4</c:v>
                      </c:pt>
                      <c:pt idx="40">
                        <c:v>4.666666666666667</c:v>
                      </c:pt>
                      <c:pt idx="41">
                        <c:v>-2</c:v>
                      </c:pt>
                      <c:pt idx="42">
                        <c:v>-3</c:v>
                      </c:pt>
                      <c:pt idx="43">
                        <c:v>0</c:v>
                      </c:pt>
                      <c:pt idx="44">
                        <c:v>-4</c:v>
                      </c:pt>
                      <c:pt idx="45">
                        <c:v>-6.3333333333333339</c:v>
                      </c:pt>
                      <c:pt idx="46">
                        <c:v>-0.66666666666666607</c:v>
                      </c:pt>
                      <c:pt idx="47">
                        <c:v>7.666666666666667</c:v>
                      </c:pt>
                      <c:pt idx="48">
                        <c:v>4.3333333333333339</c:v>
                      </c:pt>
                      <c:pt idx="49">
                        <c:v>1.666666666666667</c:v>
                      </c:pt>
                      <c:pt idx="50">
                        <c:v>1</c:v>
                      </c:pt>
                      <c:pt idx="51">
                        <c:v>-3</c:v>
                      </c:pt>
                      <c:pt idx="52">
                        <c:v>-2.6666666666666661</c:v>
                      </c:pt>
                      <c:pt idx="53">
                        <c:v>-1.6666666666666661</c:v>
                      </c:pt>
                      <c:pt idx="54">
                        <c:v>0.66666666666666607</c:v>
                      </c:pt>
                      <c:pt idx="55">
                        <c:v>4.3333333333333339</c:v>
                      </c:pt>
                      <c:pt idx="56">
                        <c:v>-4.6666666666666661</c:v>
                      </c:pt>
                      <c:pt idx="57">
                        <c:v>0.66666666666666607</c:v>
                      </c:pt>
                      <c:pt idx="58">
                        <c:v>-0.66666666666666607</c:v>
                      </c:pt>
                      <c:pt idx="59">
                        <c:v>4</c:v>
                      </c:pt>
                      <c:pt idx="60">
                        <c:v>-3.6666666666666661</c:v>
                      </c:pt>
                      <c:pt idx="61">
                        <c:v>-1</c:v>
                      </c:pt>
                      <c:pt idx="62">
                        <c:v>-1.6666666666666661</c:v>
                      </c:pt>
                      <c:pt idx="63">
                        <c:v>2.6666666666666661</c:v>
                      </c:pt>
                      <c:pt idx="64">
                        <c:v>-5</c:v>
                      </c:pt>
                      <c:pt idx="65">
                        <c:v>6.666666666666667</c:v>
                      </c:pt>
                      <c:pt idx="66">
                        <c:v>5</c:v>
                      </c:pt>
                      <c:pt idx="67">
                        <c:v>-6.6666666666666661</c:v>
                      </c:pt>
                      <c:pt idx="68">
                        <c:v>0.66666666666666607</c:v>
                      </c:pt>
                      <c:pt idx="69">
                        <c:v>1</c:v>
                      </c:pt>
                      <c:pt idx="70">
                        <c:v>-2.3333333333333339</c:v>
                      </c:pt>
                      <c:pt idx="71">
                        <c:v>2.333333333333333</c:v>
                      </c:pt>
                      <c:pt idx="72">
                        <c:v>-2.6666666666666661</c:v>
                      </c:pt>
                      <c:pt idx="73">
                        <c:v>4.6666666666666661</c:v>
                      </c:pt>
                      <c:pt idx="74">
                        <c:v>-1.3333333333333339</c:v>
                      </c:pt>
                      <c:pt idx="75">
                        <c:v>0.33333333333333393</c:v>
                      </c:pt>
                      <c:pt idx="76">
                        <c:v>5.6666666666666661</c:v>
                      </c:pt>
                      <c:pt idx="77">
                        <c:v>-3</c:v>
                      </c:pt>
                      <c:pt idx="78">
                        <c:v>8.6666666666666679</c:v>
                      </c:pt>
                      <c:pt idx="79">
                        <c:v>-2.3333333333333339</c:v>
                      </c:pt>
                      <c:pt idx="80">
                        <c:v>0</c:v>
                      </c:pt>
                      <c:pt idx="81">
                        <c:v>9.3333333333333339</c:v>
                      </c:pt>
                      <c:pt idx="82">
                        <c:v>4</c:v>
                      </c:pt>
                      <c:pt idx="83">
                        <c:v>1.666666666666667</c:v>
                      </c:pt>
                      <c:pt idx="84">
                        <c:v>0</c:v>
                      </c:pt>
                      <c:pt idx="85">
                        <c:v>10.666666666666666</c:v>
                      </c:pt>
                      <c:pt idx="86">
                        <c:v>1.333333333333333</c:v>
                      </c:pt>
                      <c:pt idx="87">
                        <c:v>5.666666666666667</c:v>
                      </c:pt>
                      <c:pt idx="88">
                        <c:v>-2</c:v>
                      </c:pt>
                      <c:pt idx="89">
                        <c:v>4.6666666666666661</c:v>
                      </c:pt>
                      <c:pt idx="90">
                        <c:v>-6</c:v>
                      </c:pt>
                      <c:pt idx="91">
                        <c:v>5</c:v>
                      </c:pt>
                      <c:pt idx="92">
                        <c:v>-3</c:v>
                      </c:pt>
                      <c:pt idx="93">
                        <c:v>2.333333333333333</c:v>
                      </c:pt>
                      <c:pt idx="94">
                        <c:v>2.333333333333333</c:v>
                      </c:pt>
                      <c:pt idx="95">
                        <c:v>-2.6666666666666661</c:v>
                      </c:pt>
                      <c:pt idx="96">
                        <c:v>1.3333333333333339</c:v>
                      </c:pt>
                      <c:pt idx="97">
                        <c:v>-1</c:v>
                      </c:pt>
                      <c:pt idx="98">
                        <c:v>-0.33333333333333393</c:v>
                      </c:pt>
                      <c:pt idx="99">
                        <c:v>-2.6666666666666661</c:v>
                      </c:pt>
                      <c:pt idx="100">
                        <c:v>6</c:v>
                      </c:pt>
                      <c:pt idx="101">
                        <c:v>1.6666666666666661</c:v>
                      </c:pt>
                      <c:pt idx="102">
                        <c:v>6.333333333333333</c:v>
                      </c:pt>
                      <c:pt idx="103">
                        <c:v>-1</c:v>
                      </c:pt>
                      <c:pt idx="104">
                        <c:v>4</c:v>
                      </c:pt>
                      <c:pt idx="105">
                        <c:v>3.6666666666666661</c:v>
                      </c:pt>
                      <c:pt idx="106">
                        <c:v>4.3333333333333339</c:v>
                      </c:pt>
                      <c:pt idx="107">
                        <c:v>1.6666666666666661</c:v>
                      </c:pt>
                      <c:pt idx="108">
                        <c:v>4.666666666666667</c:v>
                      </c:pt>
                      <c:pt idx="109">
                        <c:v>0</c:v>
                      </c:pt>
                      <c:pt idx="110">
                        <c:v>2.3333333333333339</c:v>
                      </c:pt>
                      <c:pt idx="111">
                        <c:v>8.3333333333333321</c:v>
                      </c:pt>
                      <c:pt idx="112">
                        <c:v>1</c:v>
                      </c:pt>
                      <c:pt idx="113">
                        <c:v>5</c:v>
                      </c:pt>
                      <c:pt idx="114">
                        <c:v>-2.3333333333333339</c:v>
                      </c:pt>
                      <c:pt idx="115">
                        <c:v>-3.6666666666666661</c:v>
                      </c:pt>
                      <c:pt idx="116">
                        <c:v>-5.3333333333333339</c:v>
                      </c:pt>
                      <c:pt idx="117">
                        <c:v>-2.6666666666666661</c:v>
                      </c:pt>
                      <c:pt idx="118">
                        <c:v>-1.6666666666666661</c:v>
                      </c:pt>
                      <c:pt idx="119">
                        <c:v>2.333333333333333</c:v>
                      </c:pt>
                      <c:pt idx="120">
                        <c:v>-2</c:v>
                      </c:pt>
                      <c:pt idx="121">
                        <c:v>-4</c:v>
                      </c:pt>
                      <c:pt idx="122">
                        <c:v>-3.3333333333333339</c:v>
                      </c:pt>
                      <c:pt idx="123">
                        <c:v>-1.3333333333333339</c:v>
                      </c:pt>
                      <c:pt idx="124">
                        <c:v>0.33333333333333393</c:v>
                      </c:pt>
                      <c:pt idx="125">
                        <c:v>-3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-0.33333333333333393</c:v>
                      </c:pt>
                      <c:pt idx="129">
                        <c:v>1.6666666666666661</c:v>
                      </c:pt>
                      <c:pt idx="130">
                        <c:v>3</c:v>
                      </c:pt>
                      <c:pt idx="131">
                        <c:v>-6.3333333333333339</c:v>
                      </c:pt>
                      <c:pt idx="132">
                        <c:v>5.6666666666666661</c:v>
                      </c:pt>
                      <c:pt idx="133">
                        <c:v>-2.3333333333333339</c:v>
                      </c:pt>
                      <c:pt idx="134">
                        <c:v>1.6666666666666661</c:v>
                      </c:pt>
                      <c:pt idx="135">
                        <c:v>-4.3333333333333339</c:v>
                      </c:pt>
                      <c:pt idx="136">
                        <c:v>-4</c:v>
                      </c:pt>
                      <c:pt idx="137">
                        <c:v>5</c:v>
                      </c:pt>
                      <c:pt idx="138">
                        <c:v>3</c:v>
                      </c:pt>
                      <c:pt idx="139">
                        <c:v>-4.6666666666666661</c:v>
                      </c:pt>
                      <c:pt idx="140">
                        <c:v>-6</c:v>
                      </c:pt>
                      <c:pt idx="141">
                        <c:v>-5</c:v>
                      </c:pt>
                      <c:pt idx="142">
                        <c:v>0.33333333333333393</c:v>
                      </c:pt>
                      <c:pt idx="143">
                        <c:v>-0.33333333333333393</c:v>
                      </c:pt>
                      <c:pt idx="144">
                        <c:v>-0.33333333333333393</c:v>
                      </c:pt>
                      <c:pt idx="145">
                        <c:v>-4.6666666666666661</c:v>
                      </c:pt>
                      <c:pt idx="146">
                        <c:v>4.333333333333333</c:v>
                      </c:pt>
                      <c:pt idx="147">
                        <c:v>-1</c:v>
                      </c:pt>
                      <c:pt idx="148">
                        <c:v>-3</c:v>
                      </c:pt>
                      <c:pt idx="149">
                        <c:v>-8.3333333333333339</c:v>
                      </c:pt>
                      <c:pt idx="150">
                        <c:v>1.3333333333333339</c:v>
                      </c:pt>
                      <c:pt idx="151">
                        <c:v>-1.6666666666666661</c:v>
                      </c:pt>
                      <c:pt idx="152">
                        <c:v>-2</c:v>
                      </c:pt>
                      <c:pt idx="153">
                        <c:v>0.33333333333333393</c:v>
                      </c:pt>
                      <c:pt idx="154">
                        <c:v>-2.3333333333333339</c:v>
                      </c:pt>
                      <c:pt idx="155">
                        <c:v>-5</c:v>
                      </c:pt>
                      <c:pt idx="156">
                        <c:v>3</c:v>
                      </c:pt>
                      <c:pt idx="157">
                        <c:v>-1.6666666666666661</c:v>
                      </c:pt>
                      <c:pt idx="158">
                        <c:v>-2.333333333333333</c:v>
                      </c:pt>
                      <c:pt idx="159">
                        <c:v>3.333333333333333</c:v>
                      </c:pt>
                      <c:pt idx="160">
                        <c:v>-3</c:v>
                      </c:pt>
                      <c:pt idx="161">
                        <c:v>0.33333333333333393</c:v>
                      </c:pt>
                      <c:pt idx="162">
                        <c:v>4.333333333333333</c:v>
                      </c:pt>
                      <c:pt idx="163">
                        <c:v>-2.3333333333333339</c:v>
                      </c:pt>
                      <c:pt idx="164">
                        <c:v>-0.66666666666666696</c:v>
                      </c:pt>
                      <c:pt idx="165">
                        <c:v>-1</c:v>
                      </c:pt>
                      <c:pt idx="166">
                        <c:v>-4.666666666666667</c:v>
                      </c:pt>
                      <c:pt idx="167">
                        <c:v>-0.66666666666666607</c:v>
                      </c:pt>
                      <c:pt idx="168">
                        <c:v>2.666666666666667</c:v>
                      </c:pt>
                      <c:pt idx="169">
                        <c:v>-6.6666666666666661</c:v>
                      </c:pt>
                      <c:pt idx="170">
                        <c:v>1.333333333333333</c:v>
                      </c:pt>
                      <c:pt idx="171">
                        <c:v>-4</c:v>
                      </c:pt>
                      <c:pt idx="172">
                        <c:v>-3.3333333333333339</c:v>
                      </c:pt>
                      <c:pt idx="173">
                        <c:v>4.666666666666667</c:v>
                      </c:pt>
                      <c:pt idx="174">
                        <c:v>-6.3333333333333339</c:v>
                      </c:pt>
                      <c:pt idx="175">
                        <c:v>1</c:v>
                      </c:pt>
                      <c:pt idx="176">
                        <c:v>3</c:v>
                      </c:pt>
                      <c:pt idx="177">
                        <c:v>-2</c:v>
                      </c:pt>
                      <c:pt idx="178">
                        <c:v>-3</c:v>
                      </c:pt>
                      <c:pt idx="179">
                        <c:v>-5.3333333333333339</c:v>
                      </c:pt>
                      <c:pt idx="180">
                        <c:v>0.66666666666666607</c:v>
                      </c:pt>
                      <c:pt idx="181">
                        <c:v>-1.6666666666666661</c:v>
                      </c:pt>
                      <c:pt idx="182">
                        <c:v>-3.6666666666666661</c:v>
                      </c:pt>
                      <c:pt idx="183">
                        <c:v>2</c:v>
                      </c:pt>
                      <c:pt idx="184">
                        <c:v>-2</c:v>
                      </c:pt>
                      <c:pt idx="185">
                        <c:v>5.6666666666666661</c:v>
                      </c:pt>
                      <c:pt idx="186">
                        <c:v>-2.6666666666666661</c:v>
                      </c:pt>
                      <c:pt idx="187">
                        <c:v>4.666666666666667</c:v>
                      </c:pt>
                      <c:pt idx="188">
                        <c:v>-4.3333333333333339</c:v>
                      </c:pt>
                      <c:pt idx="189">
                        <c:v>4</c:v>
                      </c:pt>
                      <c:pt idx="190">
                        <c:v>3.333333333333333</c:v>
                      </c:pt>
                      <c:pt idx="191">
                        <c:v>0.33333333333333304</c:v>
                      </c:pt>
                      <c:pt idx="192">
                        <c:v>5</c:v>
                      </c:pt>
                      <c:pt idx="193">
                        <c:v>7</c:v>
                      </c:pt>
                      <c:pt idx="194">
                        <c:v>4</c:v>
                      </c:pt>
                      <c:pt idx="195">
                        <c:v>0.33333333333333304</c:v>
                      </c:pt>
                      <c:pt idx="196">
                        <c:v>-2.6666666666666661</c:v>
                      </c:pt>
                      <c:pt idx="197">
                        <c:v>-0.66666666666666607</c:v>
                      </c:pt>
                      <c:pt idx="198">
                        <c:v>6.3333333333333339</c:v>
                      </c:pt>
                      <c:pt idx="199">
                        <c:v>1.333333333333333</c:v>
                      </c:pt>
                      <c:pt idx="200">
                        <c:v>4</c:v>
                      </c:pt>
                      <c:pt idx="201">
                        <c:v>3.666666666666667</c:v>
                      </c:pt>
                      <c:pt idx="202">
                        <c:v>6</c:v>
                      </c:pt>
                      <c:pt idx="203">
                        <c:v>5.333333333333333</c:v>
                      </c:pt>
                      <c:pt idx="204">
                        <c:v>2.333333333333333</c:v>
                      </c:pt>
                      <c:pt idx="205">
                        <c:v>2.6666666666666661</c:v>
                      </c:pt>
                      <c:pt idx="206">
                        <c:v>0.66666666666666607</c:v>
                      </c:pt>
                      <c:pt idx="207">
                        <c:v>7</c:v>
                      </c:pt>
                      <c:pt idx="208">
                        <c:v>-1.3333333333333339</c:v>
                      </c:pt>
                      <c:pt idx="209">
                        <c:v>3.3333333333333339</c:v>
                      </c:pt>
                      <c:pt idx="210">
                        <c:v>0</c:v>
                      </c:pt>
                      <c:pt idx="211">
                        <c:v>5.6666666666666661</c:v>
                      </c:pt>
                      <c:pt idx="212">
                        <c:v>-1.6666666666666661</c:v>
                      </c:pt>
                      <c:pt idx="213">
                        <c:v>3.3333333333333339</c:v>
                      </c:pt>
                      <c:pt idx="214">
                        <c:v>-1</c:v>
                      </c:pt>
                      <c:pt idx="215">
                        <c:v>2.3333333333333339</c:v>
                      </c:pt>
                      <c:pt idx="216">
                        <c:v>-1.6666666666666661</c:v>
                      </c:pt>
                      <c:pt idx="217">
                        <c:v>8.3333333333333339</c:v>
                      </c:pt>
                      <c:pt idx="218">
                        <c:v>2.3333333333333339</c:v>
                      </c:pt>
                      <c:pt idx="219">
                        <c:v>7.6666666666666661</c:v>
                      </c:pt>
                      <c:pt idx="220">
                        <c:v>5.3333333333333339</c:v>
                      </c:pt>
                      <c:pt idx="221">
                        <c:v>3.3333333333333339</c:v>
                      </c:pt>
                      <c:pt idx="222">
                        <c:v>2</c:v>
                      </c:pt>
                      <c:pt idx="223">
                        <c:v>7.3333333333333339</c:v>
                      </c:pt>
                      <c:pt idx="224">
                        <c:v>7.3333333333333339</c:v>
                      </c:pt>
                      <c:pt idx="225">
                        <c:v>-1</c:v>
                      </c:pt>
                      <c:pt idx="226">
                        <c:v>0.66666666666666607</c:v>
                      </c:pt>
                      <c:pt idx="227">
                        <c:v>13.333333333333332</c:v>
                      </c:pt>
                      <c:pt idx="228">
                        <c:v>15</c:v>
                      </c:pt>
                      <c:pt idx="229">
                        <c:v>-0.33333333333333393</c:v>
                      </c:pt>
                      <c:pt idx="230">
                        <c:v>11.666666666666666</c:v>
                      </c:pt>
                      <c:pt idx="231">
                        <c:v>14.666666666666666</c:v>
                      </c:pt>
                      <c:pt idx="232">
                        <c:v>2.3333333333333339</c:v>
                      </c:pt>
                      <c:pt idx="233">
                        <c:v>1</c:v>
                      </c:pt>
                      <c:pt idx="234">
                        <c:v>17</c:v>
                      </c:pt>
                      <c:pt idx="235">
                        <c:v>10.333333333333334</c:v>
                      </c:pt>
                      <c:pt idx="236">
                        <c:v>10.666666666666666</c:v>
                      </c:pt>
                      <c:pt idx="237">
                        <c:v>6.6666666666666661</c:v>
                      </c:pt>
                      <c:pt idx="238">
                        <c:v>11</c:v>
                      </c:pt>
                      <c:pt idx="239">
                        <c:v>11.333333333333332</c:v>
                      </c:pt>
                      <c:pt idx="240">
                        <c:v>10</c:v>
                      </c:pt>
                      <c:pt idx="241">
                        <c:v>7</c:v>
                      </c:pt>
                      <c:pt idx="242">
                        <c:v>10.666666666666668</c:v>
                      </c:pt>
                      <c:pt idx="243">
                        <c:v>7.333333333333333</c:v>
                      </c:pt>
                      <c:pt idx="244">
                        <c:v>11.666666666666666</c:v>
                      </c:pt>
                      <c:pt idx="245">
                        <c:v>12.333333333333334</c:v>
                      </c:pt>
                      <c:pt idx="246">
                        <c:v>15.333333333333334</c:v>
                      </c:pt>
                      <c:pt idx="247">
                        <c:v>14</c:v>
                      </c:pt>
                      <c:pt idx="248">
                        <c:v>20.666666666666664</c:v>
                      </c:pt>
                      <c:pt idx="249">
                        <c:v>27</c:v>
                      </c:pt>
                      <c:pt idx="250">
                        <c:v>11.666666666666666</c:v>
                      </c:pt>
                      <c:pt idx="251">
                        <c:v>8.3333333333333339</c:v>
                      </c:pt>
                      <c:pt idx="252">
                        <c:v>20</c:v>
                      </c:pt>
                      <c:pt idx="253">
                        <c:v>18.333333333333336</c:v>
                      </c:pt>
                      <c:pt idx="254">
                        <c:v>5</c:v>
                      </c:pt>
                      <c:pt idx="255">
                        <c:v>12</c:v>
                      </c:pt>
                      <c:pt idx="256">
                        <c:v>25.666666666666668</c:v>
                      </c:pt>
                      <c:pt idx="257">
                        <c:v>16.333333333333336</c:v>
                      </c:pt>
                      <c:pt idx="258">
                        <c:v>10.666666666666666</c:v>
                      </c:pt>
                      <c:pt idx="259">
                        <c:v>6</c:v>
                      </c:pt>
                      <c:pt idx="260">
                        <c:v>20</c:v>
                      </c:pt>
                      <c:pt idx="261">
                        <c:v>19.333333333333332</c:v>
                      </c:pt>
                      <c:pt idx="262">
                        <c:v>15</c:v>
                      </c:pt>
                      <c:pt idx="263">
                        <c:v>21</c:v>
                      </c:pt>
                      <c:pt idx="264">
                        <c:v>9.6666666666666679</c:v>
                      </c:pt>
                      <c:pt idx="265">
                        <c:v>9.6666666666666661</c:v>
                      </c:pt>
                      <c:pt idx="266">
                        <c:v>4</c:v>
                      </c:pt>
                      <c:pt idx="267">
                        <c:v>17.333333333333332</c:v>
                      </c:pt>
                      <c:pt idx="268">
                        <c:v>13.666666666666666</c:v>
                      </c:pt>
                      <c:pt idx="269">
                        <c:v>16.666666666666668</c:v>
                      </c:pt>
                      <c:pt idx="270">
                        <c:v>4.666666666666667</c:v>
                      </c:pt>
                      <c:pt idx="271">
                        <c:v>-2.3333333333333339</c:v>
                      </c:pt>
                      <c:pt idx="272">
                        <c:v>10.666666666666666</c:v>
                      </c:pt>
                      <c:pt idx="273">
                        <c:v>10</c:v>
                      </c:pt>
                      <c:pt idx="274">
                        <c:v>11</c:v>
                      </c:pt>
                      <c:pt idx="275">
                        <c:v>18</c:v>
                      </c:pt>
                      <c:pt idx="276">
                        <c:v>6.3333333333333339</c:v>
                      </c:pt>
                      <c:pt idx="277">
                        <c:v>2.3333333333333339</c:v>
                      </c:pt>
                      <c:pt idx="278">
                        <c:v>5.333333333333333</c:v>
                      </c:pt>
                      <c:pt idx="279">
                        <c:v>10.333333333333334</c:v>
                      </c:pt>
                      <c:pt idx="280">
                        <c:v>5.3333333333333339</c:v>
                      </c:pt>
                      <c:pt idx="281">
                        <c:v>2.3333333333333339</c:v>
                      </c:pt>
                      <c:pt idx="282">
                        <c:v>12.666666666666668</c:v>
                      </c:pt>
                      <c:pt idx="283">
                        <c:v>9</c:v>
                      </c:pt>
                      <c:pt idx="284">
                        <c:v>11.666666666666668</c:v>
                      </c:pt>
                      <c:pt idx="285">
                        <c:v>6</c:v>
                      </c:pt>
                      <c:pt idx="286">
                        <c:v>1.6666666666666661</c:v>
                      </c:pt>
                      <c:pt idx="287">
                        <c:v>16.666666666666664</c:v>
                      </c:pt>
                      <c:pt idx="288">
                        <c:v>6.6666666666666661</c:v>
                      </c:pt>
                      <c:pt idx="289">
                        <c:v>5</c:v>
                      </c:pt>
                      <c:pt idx="290">
                        <c:v>11.666666666666666</c:v>
                      </c:pt>
                      <c:pt idx="291">
                        <c:v>7.6666666666666661</c:v>
                      </c:pt>
                      <c:pt idx="292">
                        <c:v>10</c:v>
                      </c:pt>
                      <c:pt idx="293">
                        <c:v>4</c:v>
                      </c:pt>
                      <c:pt idx="294">
                        <c:v>2</c:v>
                      </c:pt>
                      <c:pt idx="295">
                        <c:v>18</c:v>
                      </c:pt>
                      <c:pt idx="296">
                        <c:v>6.666666666666667</c:v>
                      </c:pt>
                      <c:pt idx="297">
                        <c:v>5.3333333333333339</c:v>
                      </c:pt>
                      <c:pt idx="298">
                        <c:v>9.3333333333333321</c:v>
                      </c:pt>
                      <c:pt idx="299">
                        <c:v>5</c:v>
                      </c:pt>
                      <c:pt idx="300">
                        <c:v>14</c:v>
                      </c:pt>
                      <c:pt idx="301">
                        <c:v>7.3333333333333339</c:v>
                      </c:pt>
                      <c:pt idx="302">
                        <c:v>17.333333333333332</c:v>
                      </c:pt>
                      <c:pt idx="303">
                        <c:v>5.333333333333333</c:v>
                      </c:pt>
                      <c:pt idx="304">
                        <c:v>11.666666666666668</c:v>
                      </c:pt>
                      <c:pt idx="305">
                        <c:v>10.666666666666666</c:v>
                      </c:pt>
                      <c:pt idx="306">
                        <c:v>8</c:v>
                      </c:pt>
                      <c:pt idx="307">
                        <c:v>3.666666666666667</c:v>
                      </c:pt>
                      <c:pt idx="308">
                        <c:v>7.6666666666666661</c:v>
                      </c:pt>
                      <c:pt idx="309">
                        <c:v>15.333333333333332</c:v>
                      </c:pt>
                      <c:pt idx="310">
                        <c:v>5.3333333333333339</c:v>
                      </c:pt>
                      <c:pt idx="311">
                        <c:v>8</c:v>
                      </c:pt>
                      <c:pt idx="312">
                        <c:v>2.3333333333333339</c:v>
                      </c:pt>
                      <c:pt idx="313">
                        <c:v>1.3333333333333339</c:v>
                      </c:pt>
                      <c:pt idx="314">
                        <c:v>3</c:v>
                      </c:pt>
                      <c:pt idx="315">
                        <c:v>9.6666666666666661</c:v>
                      </c:pt>
                      <c:pt idx="316">
                        <c:v>17</c:v>
                      </c:pt>
                      <c:pt idx="317">
                        <c:v>3.6666666666666661</c:v>
                      </c:pt>
                      <c:pt idx="318">
                        <c:v>13</c:v>
                      </c:pt>
                      <c:pt idx="319">
                        <c:v>4</c:v>
                      </c:pt>
                      <c:pt idx="320">
                        <c:v>10.333333333333332</c:v>
                      </c:pt>
                      <c:pt idx="321">
                        <c:v>8.3333333333333339</c:v>
                      </c:pt>
                      <c:pt idx="322">
                        <c:v>10.666666666666666</c:v>
                      </c:pt>
                      <c:pt idx="323">
                        <c:v>4.6666666666666661</c:v>
                      </c:pt>
                      <c:pt idx="324">
                        <c:v>10.666666666666666</c:v>
                      </c:pt>
                      <c:pt idx="325">
                        <c:v>6.3333333333333339</c:v>
                      </c:pt>
                      <c:pt idx="326">
                        <c:v>8</c:v>
                      </c:pt>
                      <c:pt idx="327">
                        <c:v>7</c:v>
                      </c:pt>
                      <c:pt idx="328">
                        <c:v>15.333333333333332</c:v>
                      </c:pt>
                      <c:pt idx="329">
                        <c:v>12</c:v>
                      </c:pt>
                      <c:pt idx="330">
                        <c:v>9.3333333333333339</c:v>
                      </c:pt>
                      <c:pt idx="331">
                        <c:v>8.3333333333333339</c:v>
                      </c:pt>
                      <c:pt idx="332">
                        <c:v>11.333333333333334</c:v>
                      </c:pt>
                      <c:pt idx="333">
                        <c:v>7</c:v>
                      </c:pt>
                      <c:pt idx="334">
                        <c:v>16.333333333333332</c:v>
                      </c:pt>
                      <c:pt idx="335">
                        <c:v>22.333333333333336</c:v>
                      </c:pt>
                      <c:pt idx="336">
                        <c:v>5</c:v>
                      </c:pt>
                      <c:pt idx="337">
                        <c:v>12.333333333333332</c:v>
                      </c:pt>
                      <c:pt idx="338">
                        <c:v>9.6666666666666661</c:v>
                      </c:pt>
                      <c:pt idx="339">
                        <c:v>10.333333333333332</c:v>
                      </c:pt>
                      <c:pt idx="340">
                        <c:v>5</c:v>
                      </c:pt>
                      <c:pt idx="341">
                        <c:v>18.333333333333332</c:v>
                      </c:pt>
                      <c:pt idx="342">
                        <c:v>8.3333333333333321</c:v>
                      </c:pt>
                      <c:pt idx="343">
                        <c:v>13</c:v>
                      </c:pt>
                      <c:pt idx="344">
                        <c:v>6</c:v>
                      </c:pt>
                      <c:pt idx="345">
                        <c:v>5.3333333333333339</c:v>
                      </c:pt>
                      <c:pt idx="346">
                        <c:v>11</c:v>
                      </c:pt>
                      <c:pt idx="347">
                        <c:v>15.666666666666666</c:v>
                      </c:pt>
                      <c:pt idx="348">
                        <c:v>12</c:v>
                      </c:pt>
                      <c:pt idx="349">
                        <c:v>4</c:v>
                      </c:pt>
                      <c:pt idx="350">
                        <c:v>-0.33333333333333393</c:v>
                      </c:pt>
                      <c:pt idx="351">
                        <c:v>-1.6666666666666661</c:v>
                      </c:pt>
                      <c:pt idx="352">
                        <c:v>3</c:v>
                      </c:pt>
                      <c:pt idx="353">
                        <c:v>13.666666666666668</c:v>
                      </c:pt>
                      <c:pt idx="354">
                        <c:v>17.666666666666664</c:v>
                      </c:pt>
                      <c:pt idx="355">
                        <c:v>12</c:v>
                      </c:pt>
                      <c:pt idx="356">
                        <c:v>2.6666666666666661</c:v>
                      </c:pt>
                      <c:pt idx="357">
                        <c:v>-1</c:v>
                      </c:pt>
                      <c:pt idx="358">
                        <c:v>7.3333333333333339</c:v>
                      </c:pt>
                      <c:pt idx="359">
                        <c:v>6.333333333333333</c:v>
                      </c:pt>
                      <c:pt idx="360">
                        <c:v>0.66666666666666607</c:v>
                      </c:pt>
                      <c:pt idx="361">
                        <c:v>5.3333333333333339</c:v>
                      </c:pt>
                      <c:pt idx="362">
                        <c:v>0.66666666666666607</c:v>
                      </c:pt>
                      <c:pt idx="363">
                        <c:v>1.6666666666666661</c:v>
                      </c:pt>
                      <c:pt idx="364">
                        <c:v>13.333333333333332</c:v>
                      </c:pt>
                      <c:pt idx="365">
                        <c:v>8.3333333333333339</c:v>
                      </c:pt>
                      <c:pt idx="366">
                        <c:v>6.6666666666666661</c:v>
                      </c:pt>
                      <c:pt idx="367">
                        <c:v>3</c:v>
                      </c:pt>
                      <c:pt idx="368">
                        <c:v>4.3333333333333339</c:v>
                      </c:pt>
                      <c:pt idx="369">
                        <c:v>0.66666666666666607</c:v>
                      </c:pt>
                      <c:pt idx="370">
                        <c:v>3.6666666666666661</c:v>
                      </c:pt>
                      <c:pt idx="371">
                        <c:v>-6</c:v>
                      </c:pt>
                      <c:pt idx="372">
                        <c:v>3.3333333333333339</c:v>
                      </c:pt>
                      <c:pt idx="373">
                        <c:v>8.6666666666666661</c:v>
                      </c:pt>
                      <c:pt idx="374">
                        <c:v>-3</c:v>
                      </c:pt>
                      <c:pt idx="375">
                        <c:v>6.6666666666666661</c:v>
                      </c:pt>
                      <c:pt idx="376">
                        <c:v>-2.3333333333333339</c:v>
                      </c:pt>
                      <c:pt idx="377">
                        <c:v>2</c:v>
                      </c:pt>
                      <c:pt idx="378">
                        <c:v>-4</c:v>
                      </c:pt>
                      <c:pt idx="379">
                        <c:v>-5.6666666666666661</c:v>
                      </c:pt>
                      <c:pt idx="380">
                        <c:v>-5.3333333333333339</c:v>
                      </c:pt>
                      <c:pt idx="381">
                        <c:v>5.3333333333333339</c:v>
                      </c:pt>
                      <c:pt idx="382">
                        <c:v>5</c:v>
                      </c:pt>
                      <c:pt idx="383">
                        <c:v>1.3333333333333339</c:v>
                      </c:pt>
                      <c:pt idx="384">
                        <c:v>-2.3333333333333339</c:v>
                      </c:pt>
                      <c:pt idx="385">
                        <c:v>-2.3333333333333339</c:v>
                      </c:pt>
                      <c:pt idx="386">
                        <c:v>-4.6666666666666661</c:v>
                      </c:pt>
                      <c:pt idx="387">
                        <c:v>-8</c:v>
                      </c:pt>
                      <c:pt idx="388">
                        <c:v>4.333333333333333</c:v>
                      </c:pt>
                      <c:pt idx="389">
                        <c:v>5.3333333333333339</c:v>
                      </c:pt>
                      <c:pt idx="390">
                        <c:v>7</c:v>
                      </c:pt>
                      <c:pt idx="391">
                        <c:v>2</c:v>
                      </c:pt>
                      <c:pt idx="392">
                        <c:v>-4.6666666666666661</c:v>
                      </c:pt>
                      <c:pt idx="393">
                        <c:v>-7</c:v>
                      </c:pt>
                      <c:pt idx="394">
                        <c:v>-4.3333333333333339</c:v>
                      </c:pt>
                      <c:pt idx="395">
                        <c:v>4</c:v>
                      </c:pt>
                      <c:pt idx="396">
                        <c:v>3</c:v>
                      </c:pt>
                      <c:pt idx="397">
                        <c:v>-2.3333333333333339</c:v>
                      </c:pt>
                      <c:pt idx="398">
                        <c:v>2.6666666666666661</c:v>
                      </c:pt>
                      <c:pt idx="399">
                        <c:v>3.3333333333333339</c:v>
                      </c:pt>
                      <c:pt idx="400">
                        <c:v>3</c:v>
                      </c:pt>
                      <c:pt idx="401">
                        <c:v>-2.3333333333333339</c:v>
                      </c:pt>
                      <c:pt idx="402">
                        <c:v>3.3333333333333339</c:v>
                      </c:pt>
                      <c:pt idx="403">
                        <c:v>-2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-4.3333333333333339</c:v>
                      </c:pt>
                      <c:pt idx="407">
                        <c:v>3.3333333333333339</c:v>
                      </c:pt>
                      <c:pt idx="408">
                        <c:v>8.6666666666666661</c:v>
                      </c:pt>
                      <c:pt idx="409">
                        <c:v>-4.3333333333333339</c:v>
                      </c:pt>
                      <c:pt idx="410">
                        <c:v>-0.66666666666666607</c:v>
                      </c:pt>
                      <c:pt idx="411">
                        <c:v>3.3333333333333339</c:v>
                      </c:pt>
                      <c:pt idx="412">
                        <c:v>1.3333333333333339</c:v>
                      </c:pt>
                      <c:pt idx="413">
                        <c:v>0.33333333333333393</c:v>
                      </c:pt>
                      <c:pt idx="414">
                        <c:v>1.6666666666666661</c:v>
                      </c:pt>
                      <c:pt idx="415">
                        <c:v>3</c:v>
                      </c:pt>
                      <c:pt idx="416">
                        <c:v>2.3333333333333339</c:v>
                      </c:pt>
                      <c:pt idx="417">
                        <c:v>-1.3333333333333339</c:v>
                      </c:pt>
                      <c:pt idx="418">
                        <c:v>2.6666666666666661</c:v>
                      </c:pt>
                      <c:pt idx="419">
                        <c:v>2</c:v>
                      </c:pt>
                      <c:pt idx="420">
                        <c:v>-5.6666666666666661</c:v>
                      </c:pt>
                      <c:pt idx="421">
                        <c:v>-2.6666666666666661</c:v>
                      </c:pt>
                      <c:pt idx="422">
                        <c:v>4.6666666666666661</c:v>
                      </c:pt>
                      <c:pt idx="423">
                        <c:v>0.33333333333333393</c:v>
                      </c:pt>
                      <c:pt idx="424">
                        <c:v>-3.6666666666666661</c:v>
                      </c:pt>
                      <c:pt idx="425">
                        <c:v>6.3333333333333339</c:v>
                      </c:pt>
                      <c:pt idx="426">
                        <c:v>-4.3333333333333339</c:v>
                      </c:pt>
                      <c:pt idx="427">
                        <c:v>-7.6666666666666661</c:v>
                      </c:pt>
                      <c:pt idx="428">
                        <c:v>-3</c:v>
                      </c:pt>
                      <c:pt idx="429">
                        <c:v>-6.6666666666666661</c:v>
                      </c:pt>
                      <c:pt idx="430">
                        <c:v>0.33333333333333304</c:v>
                      </c:pt>
                      <c:pt idx="431">
                        <c:v>8</c:v>
                      </c:pt>
                      <c:pt idx="432">
                        <c:v>1.3333333333333339</c:v>
                      </c:pt>
                      <c:pt idx="433">
                        <c:v>-2.6666666666666661</c:v>
                      </c:pt>
                      <c:pt idx="434">
                        <c:v>5.333333333333333</c:v>
                      </c:pt>
                      <c:pt idx="435">
                        <c:v>-1.6666666666666661</c:v>
                      </c:pt>
                      <c:pt idx="436">
                        <c:v>-0.66666666666666696</c:v>
                      </c:pt>
                      <c:pt idx="437">
                        <c:v>3</c:v>
                      </c:pt>
                      <c:pt idx="438">
                        <c:v>-2</c:v>
                      </c:pt>
                      <c:pt idx="439">
                        <c:v>2.3333333333333339</c:v>
                      </c:pt>
                      <c:pt idx="440">
                        <c:v>-0.33333333333333393</c:v>
                      </c:pt>
                      <c:pt idx="441">
                        <c:v>4</c:v>
                      </c:pt>
                      <c:pt idx="442">
                        <c:v>3.3333333333333339</c:v>
                      </c:pt>
                      <c:pt idx="443">
                        <c:v>2.3333333333333339</c:v>
                      </c:pt>
                      <c:pt idx="444">
                        <c:v>-1.666666666666667</c:v>
                      </c:pt>
                      <c:pt idx="445">
                        <c:v>3.333333333333333</c:v>
                      </c:pt>
                      <c:pt idx="446">
                        <c:v>-0.66666666666666607</c:v>
                      </c:pt>
                      <c:pt idx="447">
                        <c:v>7</c:v>
                      </c:pt>
                      <c:pt idx="448">
                        <c:v>1.333333333333333</c:v>
                      </c:pt>
                      <c:pt idx="449">
                        <c:v>2.3333333333333339</c:v>
                      </c:pt>
                      <c:pt idx="450">
                        <c:v>-3.6666666666666661</c:v>
                      </c:pt>
                      <c:pt idx="451">
                        <c:v>-1.333333333333333</c:v>
                      </c:pt>
                      <c:pt idx="452">
                        <c:v>4</c:v>
                      </c:pt>
                      <c:pt idx="453">
                        <c:v>7</c:v>
                      </c:pt>
                      <c:pt idx="454">
                        <c:v>9.3333333333333339</c:v>
                      </c:pt>
                      <c:pt idx="455">
                        <c:v>4.3333333333333339</c:v>
                      </c:pt>
                      <c:pt idx="456">
                        <c:v>-0.66666666666666607</c:v>
                      </c:pt>
                      <c:pt idx="457">
                        <c:v>2</c:v>
                      </c:pt>
                      <c:pt idx="458">
                        <c:v>11.666666666666668</c:v>
                      </c:pt>
                      <c:pt idx="459">
                        <c:v>6.333333333333333</c:v>
                      </c:pt>
                      <c:pt idx="460">
                        <c:v>6</c:v>
                      </c:pt>
                      <c:pt idx="461">
                        <c:v>-1</c:v>
                      </c:pt>
                      <c:pt idx="462">
                        <c:v>11</c:v>
                      </c:pt>
                      <c:pt idx="463">
                        <c:v>5.3333333333333339</c:v>
                      </c:pt>
                      <c:pt idx="464">
                        <c:v>3.666666666666667</c:v>
                      </c:pt>
                      <c:pt idx="465">
                        <c:v>6.6666666666666661</c:v>
                      </c:pt>
                      <c:pt idx="466">
                        <c:v>10</c:v>
                      </c:pt>
                      <c:pt idx="467">
                        <c:v>5.6666666666666661</c:v>
                      </c:pt>
                      <c:pt idx="468">
                        <c:v>4.6666666666666661</c:v>
                      </c:pt>
                      <c:pt idx="469">
                        <c:v>13</c:v>
                      </c:pt>
                      <c:pt idx="470">
                        <c:v>5</c:v>
                      </c:pt>
                      <c:pt idx="471">
                        <c:v>4</c:v>
                      </c:pt>
                      <c:pt idx="472">
                        <c:v>2.333333333333333</c:v>
                      </c:pt>
                      <c:pt idx="473">
                        <c:v>19</c:v>
                      </c:pt>
                      <c:pt idx="474">
                        <c:v>9.3333333333333339</c:v>
                      </c:pt>
                      <c:pt idx="475">
                        <c:v>3.6666666666666661</c:v>
                      </c:pt>
                      <c:pt idx="476">
                        <c:v>0.33333333333333393</c:v>
                      </c:pt>
                      <c:pt idx="477">
                        <c:v>10</c:v>
                      </c:pt>
                      <c:pt idx="478">
                        <c:v>4.6666666666666661</c:v>
                      </c:pt>
                      <c:pt idx="479">
                        <c:v>1.6666666666666661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FEE-4173-A07B-3EC2E98F615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Malatya!$I$2:$I$481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10.714285714285714</c:v>
                      </c:pt>
                      <c:pt idx="7">
                        <c:v>11.428571428571429</c:v>
                      </c:pt>
                      <c:pt idx="8">
                        <c:v>11.285714285714286</c:v>
                      </c:pt>
                      <c:pt idx="9">
                        <c:v>10.714285714285714</c:v>
                      </c:pt>
                      <c:pt idx="10">
                        <c:v>9.8571428571428577</c:v>
                      </c:pt>
                      <c:pt idx="11">
                        <c:v>10.428571428571429</c:v>
                      </c:pt>
                      <c:pt idx="12">
                        <c:v>9.7142857142857135</c:v>
                      </c:pt>
                      <c:pt idx="13">
                        <c:v>10</c:v>
                      </c:pt>
                      <c:pt idx="14">
                        <c:v>9.7142857142857135</c:v>
                      </c:pt>
                      <c:pt idx="15">
                        <c:v>10.285714285714286</c:v>
                      </c:pt>
                      <c:pt idx="16">
                        <c:v>9.8571428571428577</c:v>
                      </c:pt>
                      <c:pt idx="17">
                        <c:v>10.714285714285714</c:v>
                      </c:pt>
                      <c:pt idx="18">
                        <c:v>10.571428571428571</c:v>
                      </c:pt>
                      <c:pt idx="19">
                        <c:v>11.428571428571429</c:v>
                      </c:pt>
                      <c:pt idx="20">
                        <c:v>11.142857142857142</c:v>
                      </c:pt>
                      <c:pt idx="21">
                        <c:v>10.142857142857142</c:v>
                      </c:pt>
                      <c:pt idx="22">
                        <c:v>8.8571428571428577</c:v>
                      </c:pt>
                      <c:pt idx="23">
                        <c:v>9.1428571428571423</c:v>
                      </c:pt>
                      <c:pt idx="24">
                        <c:v>9</c:v>
                      </c:pt>
                      <c:pt idx="25">
                        <c:v>9.1428571428571423</c:v>
                      </c:pt>
                      <c:pt idx="26">
                        <c:v>8.1428571428571423</c:v>
                      </c:pt>
                      <c:pt idx="27">
                        <c:v>8</c:v>
                      </c:pt>
                      <c:pt idx="28">
                        <c:v>8.8571428571428577</c:v>
                      </c:pt>
                      <c:pt idx="29">
                        <c:v>10.571428571428571</c:v>
                      </c:pt>
                      <c:pt idx="30">
                        <c:v>11.285714285714286</c:v>
                      </c:pt>
                      <c:pt idx="31">
                        <c:v>12.571428571428571</c:v>
                      </c:pt>
                      <c:pt idx="32">
                        <c:v>12.571428571428571</c:v>
                      </c:pt>
                      <c:pt idx="33">
                        <c:v>13.428571428571429</c:v>
                      </c:pt>
                      <c:pt idx="34">
                        <c:v>13.428571428571429</c:v>
                      </c:pt>
                      <c:pt idx="35">
                        <c:v>13.428571428571429</c:v>
                      </c:pt>
                      <c:pt idx="36">
                        <c:v>12.285714285714286</c:v>
                      </c:pt>
                      <c:pt idx="37">
                        <c:v>11.571428571428571</c:v>
                      </c:pt>
                      <c:pt idx="38">
                        <c:v>11</c:v>
                      </c:pt>
                      <c:pt idx="39">
                        <c:v>11.714285714285714</c:v>
                      </c:pt>
                      <c:pt idx="40">
                        <c:v>10.714285714285714</c:v>
                      </c:pt>
                      <c:pt idx="41">
                        <c:v>10.714285714285714</c:v>
                      </c:pt>
                      <c:pt idx="42">
                        <c:v>10.428571428571429</c:v>
                      </c:pt>
                      <c:pt idx="43">
                        <c:v>11.285714285714286</c:v>
                      </c:pt>
                      <c:pt idx="44">
                        <c:v>12.428571428571429</c:v>
                      </c:pt>
                      <c:pt idx="45">
                        <c:v>13.285714285714286</c:v>
                      </c:pt>
                      <c:pt idx="46">
                        <c:v>12.571428571428571</c:v>
                      </c:pt>
                      <c:pt idx="47">
                        <c:v>12.428571428571429</c:v>
                      </c:pt>
                      <c:pt idx="48">
                        <c:v>12</c:v>
                      </c:pt>
                      <c:pt idx="49">
                        <c:v>11</c:v>
                      </c:pt>
                      <c:pt idx="50">
                        <c:v>9.8571428571428577</c:v>
                      </c:pt>
                      <c:pt idx="51">
                        <c:v>8</c:v>
                      </c:pt>
                      <c:pt idx="52">
                        <c:v>6</c:v>
                      </c:pt>
                      <c:pt idx="53">
                        <c:v>6.2857142857142856</c:v>
                      </c:pt>
                      <c:pt idx="54">
                        <c:v>7</c:v>
                      </c:pt>
                      <c:pt idx="55">
                        <c:v>7.5714285714285712</c:v>
                      </c:pt>
                      <c:pt idx="56">
                        <c:v>9.1428571428571423</c:v>
                      </c:pt>
                      <c:pt idx="57">
                        <c:v>9.1428571428571423</c:v>
                      </c:pt>
                      <c:pt idx="58">
                        <c:v>9.5714285714285712</c:v>
                      </c:pt>
                      <c:pt idx="59">
                        <c:v>10</c:v>
                      </c:pt>
                      <c:pt idx="60">
                        <c:v>10.142857142857142</c:v>
                      </c:pt>
                      <c:pt idx="61">
                        <c:v>10.571428571428571</c:v>
                      </c:pt>
                      <c:pt idx="62">
                        <c:v>10.142857142857142</c:v>
                      </c:pt>
                      <c:pt idx="63">
                        <c:v>10.571428571428571</c:v>
                      </c:pt>
                      <c:pt idx="64">
                        <c:v>10.571428571428571</c:v>
                      </c:pt>
                      <c:pt idx="65">
                        <c:v>10</c:v>
                      </c:pt>
                      <c:pt idx="66">
                        <c:v>9.8571428571428577</c:v>
                      </c:pt>
                      <c:pt idx="67">
                        <c:v>9.7142857142857135</c:v>
                      </c:pt>
                      <c:pt idx="68">
                        <c:v>9.8571428571428577</c:v>
                      </c:pt>
                      <c:pt idx="69">
                        <c:v>9.8571428571428577</c:v>
                      </c:pt>
                      <c:pt idx="70">
                        <c:v>8.7142857142857135</c:v>
                      </c:pt>
                      <c:pt idx="71">
                        <c:v>8.2857142857142865</c:v>
                      </c:pt>
                      <c:pt idx="72">
                        <c:v>9.2857142857142865</c:v>
                      </c:pt>
                      <c:pt idx="73">
                        <c:v>9.8571428571428577</c:v>
                      </c:pt>
                      <c:pt idx="74">
                        <c:v>10</c:v>
                      </c:pt>
                      <c:pt idx="75">
                        <c:v>10.285714285714286</c:v>
                      </c:pt>
                      <c:pt idx="76">
                        <c:v>10.142857142857142</c:v>
                      </c:pt>
                      <c:pt idx="77">
                        <c:v>9.4285714285714288</c:v>
                      </c:pt>
                      <c:pt idx="78">
                        <c:v>10</c:v>
                      </c:pt>
                      <c:pt idx="79">
                        <c:v>9.7142857142857135</c:v>
                      </c:pt>
                      <c:pt idx="80">
                        <c:v>9.1428571428571423</c:v>
                      </c:pt>
                      <c:pt idx="81">
                        <c:v>8.7142857142857135</c:v>
                      </c:pt>
                      <c:pt idx="82">
                        <c:v>7.7142857142857144</c:v>
                      </c:pt>
                      <c:pt idx="83">
                        <c:v>7.2857142857142856</c:v>
                      </c:pt>
                      <c:pt idx="84">
                        <c:v>7.7142857142857144</c:v>
                      </c:pt>
                      <c:pt idx="85">
                        <c:v>7.2857142857142856</c:v>
                      </c:pt>
                      <c:pt idx="86">
                        <c:v>7</c:v>
                      </c:pt>
                      <c:pt idx="87">
                        <c:v>6.5714285714285712</c:v>
                      </c:pt>
                      <c:pt idx="88">
                        <c:v>6.4285714285714288</c:v>
                      </c:pt>
                      <c:pt idx="89">
                        <c:v>6.8571428571428568</c:v>
                      </c:pt>
                      <c:pt idx="90">
                        <c:v>8.4285714285714288</c:v>
                      </c:pt>
                      <c:pt idx="91">
                        <c:v>9</c:v>
                      </c:pt>
                      <c:pt idx="92">
                        <c:v>9.1428571428571423</c:v>
                      </c:pt>
                      <c:pt idx="93">
                        <c:v>9.2857142857142865</c:v>
                      </c:pt>
                      <c:pt idx="94">
                        <c:v>9.4285714285714288</c:v>
                      </c:pt>
                      <c:pt idx="95">
                        <c:v>9.8571428571428577</c:v>
                      </c:pt>
                      <c:pt idx="96">
                        <c:v>9</c:v>
                      </c:pt>
                      <c:pt idx="97">
                        <c:v>8.1428571428571423</c:v>
                      </c:pt>
                      <c:pt idx="98">
                        <c:v>7.5714285714285712</c:v>
                      </c:pt>
                      <c:pt idx="99">
                        <c:v>7.7142857142857144</c:v>
                      </c:pt>
                      <c:pt idx="100">
                        <c:v>7.4285714285714288</c:v>
                      </c:pt>
                      <c:pt idx="101">
                        <c:v>7.8571428571428568</c:v>
                      </c:pt>
                      <c:pt idx="102">
                        <c:v>7.8571428571428568</c:v>
                      </c:pt>
                      <c:pt idx="103">
                        <c:v>8.5714285714285712</c:v>
                      </c:pt>
                      <c:pt idx="104">
                        <c:v>8.1428571428571423</c:v>
                      </c:pt>
                      <c:pt idx="105">
                        <c:v>8.5714285714285712</c:v>
                      </c:pt>
                      <c:pt idx="106">
                        <c:v>8.5714285714285712</c:v>
                      </c:pt>
                      <c:pt idx="107">
                        <c:v>8.5714285714285712</c:v>
                      </c:pt>
                      <c:pt idx="108">
                        <c:v>8.7142857142857135</c:v>
                      </c:pt>
                      <c:pt idx="109">
                        <c:v>9.1428571428571423</c:v>
                      </c:pt>
                      <c:pt idx="110">
                        <c:v>9.5714285714285712</c:v>
                      </c:pt>
                      <c:pt idx="111">
                        <c:v>9.4285714285714288</c:v>
                      </c:pt>
                      <c:pt idx="112">
                        <c:v>8.7142857142857135</c:v>
                      </c:pt>
                      <c:pt idx="113">
                        <c:v>9</c:v>
                      </c:pt>
                      <c:pt idx="114">
                        <c:v>9.1428571428571423</c:v>
                      </c:pt>
                      <c:pt idx="115">
                        <c:v>9.1428571428571423</c:v>
                      </c:pt>
                      <c:pt idx="116">
                        <c:v>9.2857142857142865</c:v>
                      </c:pt>
                      <c:pt idx="117">
                        <c:v>9.2857142857142865</c:v>
                      </c:pt>
                      <c:pt idx="118">
                        <c:v>9.7142857142857135</c:v>
                      </c:pt>
                      <c:pt idx="119">
                        <c:v>9.7142857142857135</c:v>
                      </c:pt>
                      <c:pt idx="120">
                        <c:v>9.5714285714285712</c:v>
                      </c:pt>
                      <c:pt idx="121">
                        <c:v>11</c:v>
                      </c:pt>
                      <c:pt idx="122">
                        <c:v>10.428571428571429</c:v>
                      </c:pt>
                      <c:pt idx="123">
                        <c:v>10</c:v>
                      </c:pt>
                      <c:pt idx="124">
                        <c:v>9.7142857142857135</c:v>
                      </c:pt>
                      <c:pt idx="125">
                        <c:v>9.4285714285714288</c:v>
                      </c:pt>
                      <c:pt idx="126">
                        <c:v>9.4285714285714288</c:v>
                      </c:pt>
                      <c:pt idx="127">
                        <c:v>9.8571428571428577</c:v>
                      </c:pt>
                      <c:pt idx="128">
                        <c:v>8.7142857142857135</c:v>
                      </c:pt>
                      <c:pt idx="129">
                        <c:v>8.4285714285714288</c:v>
                      </c:pt>
                      <c:pt idx="130">
                        <c:v>8.2857142857142865</c:v>
                      </c:pt>
                      <c:pt idx="131">
                        <c:v>8.2857142857142865</c:v>
                      </c:pt>
                      <c:pt idx="132">
                        <c:v>9</c:v>
                      </c:pt>
                      <c:pt idx="133">
                        <c:v>9.1428571428571423</c:v>
                      </c:pt>
                      <c:pt idx="134">
                        <c:v>9.1428571428571423</c:v>
                      </c:pt>
                      <c:pt idx="135">
                        <c:v>10.142857142857142</c:v>
                      </c:pt>
                      <c:pt idx="136">
                        <c:v>10.714285714285714</c:v>
                      </c:pt>
                      <c:pt idx="137">
                        <c:v>10.571428571428571</c:v>
                      </c:pt>
                      <c:pt idx="138">
                        <c:v>10</c:v>
                      </c:pt>
                      <c:pt idx="139">
                        <c:v>9.7142857142857135</c:v>
                      </c:pt>
                      <c:pt idx="140">
                        <c:v>10.428571428571429</c:v>
                      </c:pt>
                      <c:pt idx="141">
                        <c:v>9.7142857142857135</c:v>
                      </c:pt>
                      <c:pt idx="142">
                        <c:v>9.2857142857142865</c:v>
                      </c:pt>
                      <c:pt idx="143">
                        <c:v>9.7142857142857135</c:v>
                      </c:pt>
                      <c:pt idx="144">
                        <c:v>9</c:v>
                      </c:pt>
                      <c:pt idx="145">
                        <c:v>9.1428571428571423</c:v>
                      </c:pt>
                      <c:pt idx="146">
                        <c:v>8.7142857142857135</c:v>
                      </c:pt>
                      <c:pt idx="147">
                        <c:v>8.1428571428571423</c:v>
                      </c:pt>
                      <c:pt idx="148">
                        <c:v>8.8571428571428577</c:v>
                      </c:pt>
                      <c:pt idx="149">
                        <c:v>8.2857142857142865</c:v>
                      </c:pt>
                      <c:pt idx="150">
                        <c:v>8.2857142857142865</c:v>
                      </c:pt>
                      <c:pt idx="151">
                        <c:v>9.4285714285714288</c:v>
                      </c:pt>
                      <c:pt idx="152">
                        <c:v>9.4285714285714288</c:v>
                      </c:pt>
                      <c:pt idx="153">
                        <c:v>9.7142857142857135</c:v>
                      </c:pt>
                      <c:pt idx="154">
                        <c:v>9.4285714285714288</c:v>
                      </c:pt>
                      <c:pt idx="155">
                        <c:v>10.285714285714286</c:v>
                      </c:pt>
                      <c:pt idx="156">
                        <c:v>10.142857142857142</c:v>
                      </c:pt>
                      <c:pt idx="157">
                        <c:v>10</c:v>
                      </c:pt>
                      <c:pt idx="158">
                        <c:v>9.1428571428571423</c:v>
                      </c:pt>
                      <c:pt idx="159">
                        <c:v>9.5714285714285712</c:v>
                      </c:pt>
                      <c:pt idx="160">
                        <c:v>10.428571428571429</c:v>
                      </c:pt>
                      <c:pt idx="161">
                        <c:v>11.142857142857142</c:v>
                      </c:pt>
                      <c:pt idx="162">
                        <c:v>9.2857142857142865</c:v>
                      </c:pt>
                      <c:pt idx="163">
                        <c:v>9.7142857142857135</c:v>
                      </c:pt>
                      <c:pt idx="164">
                        <c:v>9.4285714285714288</c:v>
                      </c:pt>
                      <c:pt idx="165">
                        <c:v>9.8571428571428577</c:v>
                      </c:pt>
                      <c:pt idx="166">
                        <c:v>9.1428571428571423</c:v>
                      </c:pt>
                      <c:pt idx="167">
                        <c:v>8.7142857142857135</c:v>
                      </c:pt>
                      <c:pt idx="168">
                        <c:v>8.4285714285714288</c:v>
                      </c:pt>
                      <c:pt idx="169">
                        <c:v>8.7142857142857135</c:v>
                      </c:pt>
                      <c:pt idx="170">
                        <c:v>8</c:v>
                      </c:pt>
                      <c:pt idx="171">
                        <c:v>8.4285714285714288</c:v>
                      </c:pt>
                      <c:pt idx="172">
                        <c:v>8</c:v>
                      </c:pt>
                      <c:pt idx="173">
                        <c:v>8.2857142857142865</c:v>
                      </c:pt>
                      <c:pt idx="174">
                        <c:v>9.7142857142857135</c:v>
                      </c:pt>
                      <c:pt idx="175">
                        <c:v>9.5714285714285712</c:v>
                      </c:pt>
                      <c:pt idx="176">
                        <c:v>9.4285714285714288</c:v>
                      </c:pt>
                      <c:pt idx="177">
                        <c:v>10.142857142857142</c:v>
                      </c:pt>
                      <c:pt idx="178">
                        <c:v>9.5714285714285712</c:v>
                      </c:pt>
                      <c:pt idx="179">
                        <c:v>9.8571428571428577</c:v>
                      </c:pt>
                      <c:pt idx="180">
                        <c:v>10</c:v>
                      </c:pt>
                      <c:pt idx="181">
                        <c:v>8.5714285714285712</c:v>
                      </c:pt>
                      <c:pt idx="182">
                        <c:v>8.7142857142857135</c:v>
                      </c:pt>
                      <c:pt idx="183">
                        <c:v>9.5714285714285712</c:v>
                      </c:pt>
                      <c:pt idx="184">
                        <c:v>9.4285714285714288</c:v>
                      </c:pt>
                      <c:pt idx="185">
                        <c:v>9.4285714285714288</c:v>
                      </c:pt>
                      <c:pt idx="186">
                        <c:v>9</c:v>
                      </c:pt>
                      <c:pt idx="187">
                        <c:v>8.7142857142857135</c:v>
                      </c:pt>
                      <c:pt idx="188">
                        <c:v>8.2857142857142865</c:v>
                      </c:pt>
                      <c:pt idx="189">
                        <c:v>8.4285714285714288</c:v>
                      </c:pt>
                      <c:pt idx="190">
                        <c:v>7.4285714285714288</c:v>
                      </c:pt>
                      <c:pt idx="191">
                        <c:v>7.4285714285714288</c:v>
                      </c:pt>
                      <c:pt idx="192">
                        <c:v>7.2857142857142856</c:v>
                      </c:pt>
                      <c:pt idx="193">
                        <c:v>7.2857142857142856</c:v>
                      </c:pt>
                      <c:pt idx="194">
                        <c:v>7.2857142857142856</c:v>
                      </c:pt>
                      <c:pt idx="195">
                        <c:v>7.1428571428571432</c:v>
                      </c:pt>
                      <c:pt idx="196">
                        <c:v>7.1428571428571432</c:v>
                      </c:pt>
                      <c:pt idx="197">
                        <c:v>7.8571428571428568</c:v>
                      </c:pt>
                      <c:pt idx="198">
                        <c:v>8</c:v>
                      </c:pt>
                      <c:pt idx="199">
                        <c:v>7.7142857142857144</c:v>
                      </c:pt>
                      <c:pt idx="200">
                        <c:v>8.2857142857142865</c:v>
                      </c:pt>
                      <c:pt idx="201">
                        <c:v>8.8571428571428577</c:v>
                      </c:pt>
                      <c:pt idx="202">
                        <c:v>8.7142857142857135</c:v>
                      </c:pt>
                      <c:pt idx="203">
                        <c:v>8.4285714285714288</c:v>
                      </c:pt>
                      <c:pt idx="204">
                        <c:v>8.1428571428571423</c:v>
                      </c:pt>
                      <c:pt idx="205">
                        <c:v>8.1428571428571423</c:v>
                      </c:pt>
                      <c:pt idx="206">
                        <c:v>8.8571428571428577</c:v>
                      </c:pt>
                      <c:pt idx="207">
                        <c:v>8.5714285714285712</c:v>
                      </c:pt>
                      <c:pt idx="208">
                        <c:v>8.8571428571428577</c:v>
                      </c:pt>
                      <c:pt idx="209">
                        <c:v>8.8571428571428577</c:v>
                      </c:pt>
                      <c:pt idx="210">
                        <c:v>9.4285714285714288</c:v>
                      </c:pt>
                      <c:pt idx="211">
                        <c:v>9.7142857142857135</c:v>
                      </c:pt>
                      <c:pt idx="212">
                        <c:v>9.4285714285714288</c:v>
                      </c:pt>
                      <c:pt idx="213">
                        <c:v>10.428571428571429</c:v>
                      </c:pt>
                      <c:pt idx="214">
                        <c:v>10.714285714285714</c:v>
                      </c:pt>
                      <c:pt idx="215">
                        <c:v>10.714285714285714</c:v>
                      </c:pt>
                      <c:pt idx="216">
                        <c:v>11.428571428571429</c:v>
                      </c:pt>
                      <c:pt idx="217">
                        <c:v>11.142857142857142</c:v>
                      </c:pt>
                      <c:pt idx="218">
                        <c:v>11</c:v>
                      </c:pt>
                      <c:pt idx="219">
                        <c:v>11</c:v>
                      </c:pt>
                      <c:pt idx="220">
                        <c:v>10</c:v>
                      </c:pt>
                      <c:pt idx="221">
                        <c:v>10.285714285714286</c:v>
                      </c:pt>
                      <c:pt idx="222">
                        <c:v>9.7142857142857135</c:v>
                      </c:pt>
                      <c:pt idx="223">
                        <c:v>9.4285714285714288</c:v>
                      </c:pt>
                      <c:pt idx="224">
                        <c:v>10.571428571428571</c:v>
                      </c:pt>
                      <c:pt idx="225">
                        <c:v>10.714285714285714</c:v>
                      </c:pt>
                      <c:pt idx="226">
                        <c:v>11.428571428571429</c:v>
                      </c:pt>
                      <c:pt idx="227">
                        <c:v>11.142857142857142</c:v>
                      </c:pt>
                      <c:pt idx="228">
                        <c:v>10.857142857142858</c:v>
                      </c:pt>
                      <c:pt idx="229">
                        <c:v>10.857142857142858</c:v>
                      </c:pt>
                      <c:pt idx="230">
                        <c:v>10.571428571428571</c:v>
                      </c:pt>
                      <c:pt idx="231">
                        <c:v>8.5714285714285712</c:v>
                      </c:pt>
                      <c:pt idx="232">
                        <c:v>7.8571428571428568</c:v>
                      </c:pt>
                      <c:pt idx="233">
                        <c:v>7</c:v>
                      </c:pt>
                      <c:pt idx="234">
                        <c:v>6.8571428571428568</c:v>
                      </c:pt>
                      <c:pt idx="235">
                        <c:v>6.4285714285714288</c:v>
                      </c:pt>
                      <c:pt idx="236">
                        <c:v>6.4285714285714288</c:v>
                      </c:pt>
                      <c:pt idx="237">
                        <c:v>6.4285714285714288</c:v>
                      </c:pt>
                      <c:pt idx="238">
                        <c:v>7.5714285714285712</c:v>
                      </c:pt>
                      <c:pt idx="239">
                        <c:v>7.8571428571428568</c:v>
                      </c:pt>
                      <c:pt idx="240">
                        <c:v>8.1428571428571423</c:v>
                      </c:pt>
                      <c:pt idx="241">
                        <c:v>8.8571428571428577</c:v>
                      </c:pt>
                      <c:pt idx="242">
                        <c:v>8.8571428571428577</c:v>
                      </c:pt>
                      <c:pt idx="243">
                        <c:v>8.8571428571428577</c:v>
                      </c:pt>
                      <c:pt idx="244">
                        <c:v>9.1428571428571423</c:v>
                      </c:pt>
                      <c:pt idx="245">
                        <c:v>9</c:v>
                      </c:pt>
                      <c:pt idx="246">
                        <c:v>9.8571428571428577</c:v>
                      </c:pt>
                      <c:pt idx="247">
                        <c:v>9.8571428571428577</c:v>
                      </c:pt>
                      <c:pt idx="248">
                        <c:v>10</c:v>
                      </c:pt>
                      <c:pt idx="249">
                        <c:v>10</c:v>
                      </c:pt>
                      <c:pt idx="250">
                        <c:v>10.428571428571429</c:v>
                      </c:pt>
                      <c:pt idx="251">
                        <c:v>10.857142857142858</c:v>
                      </c:pt>
                      <c:pt idx="252">
                        <c:v>10.857142857142858</c:v>
                      </c:pt>
                      <c:pt idx="253">
                        <c:v>10.142857142857142</c:v>
                      </c:pt>
                      <c:pt idx="254">
                        <c:v>9.1428571428571423</c:v>
                      </c:pt>
                      <c:pt idx="255">
                        <c:v>8.5714285714285712</c:v>
                      </c:pt>
                      <c:pt idx="256">
                        <c:v>8.4285714285714288</c:v>
                      </c:pt>
                      <c:pt idx="257">
                        <c:v>9.1428571428571423</c:v>
                      </c:pt>
                      <c:pt idx="258">
                        <c:v>8.4285714285714288</c:v>
                      </c:pt>
                      <c:pt idx="259">
                        <c:v>8.5714285714285712</c:v>
                      </c:pt>
                      <c:pt idx="260">
                        <c:v>8</c:v>
                      </c:pt>
                      <c:pt idx="261">
                        <c:v>8.4285714285714288</c:v>
                      </c:pt>
                      <c:pt idx="262">
                        <c:v>8.2857142857142865</c:v>
                      </c:pt>
                      <c:pt idx="263">
                        <c:v>8.8571428571428577</c:v>
                      </c:pt>
                      <c:pt idx="264">
                        <c:v>7.4285714285714288</c:v>
                      </c:pt>
                      <c:pt idx="265">
                        <c:v>8.2857142857142865</c:v>
                      </c:pt>
                      <c:pt idx="266">
                        <c:v>7.5714285714285712</c:v>
                      </c:pt>
                      <c:pt idx="267">
                        <c:v>8.7142857142857135</c:v>
                      </c:pt>
                      <c:pt idx="268">
                        <c:v>8.7142857142857135</c:v>
                      </c:pt>
                      <c:pt idx="269">
                        <c:v>8.5714285714285712</c:v>
                      </c:pt>
                      <c:pt idx="270">
                        <c:v>8.8571428571428577</c:v>
                      </c:pt>
                      <c:pt idx="271">
                        <c:v>10</c:v>
                      </c:pt>
                      <c:pt idx="272">
                        <c:v>8.5714285714285712</c:v>
                      </c:pt>
                      <c:pt idx="273">
                        <c:v>8.7142857142857135</c:v>
                      </c:pt>
                      <c:pt idx="274">
                        <c:v>8.1428571428571423</c:v>
                      </c:pt>
                      <c:pt idx="275">
                        <c:v>9</c:v>
                      </c:pt>
                      <c:pt idx="276">
                        <c:v>10.142857142857142</c:v>
                      </c:pt>
                      <c:pt idx="277">
                        <c:v>11</c:v>
                      </c:pt>
                      <c:pt idx="278">
                        <c:v>10</c:v>
                      </c:pt>
                      <c:pt idx="279">
                        <c:v>11</c:v>
                      </c:pt>
                      <c:pt idx="280">
                        <c:v>10.714285714285714</c:v>
                      </c:pt>
                      <c:pt idx="281">
                        <c:v>11</c:v>
                      </c:pt>
                      <c:pt idx="282">
                        <c:v>10.142857142857142</c:v>
                      </c:pt>
                      <c:pt idx="283">
                        <c:v>8.8571428571428577</c:v>
                      </c:pt>
                      <c:pt idx="284">
                        <c:v>7.1428571428571432</c:v>
                      </c:pt>
                      <c:pt idx="285">
                        <c:v>7</c:v>
                      </c:pt>
                      <c:pt idx="286">
                        <c:v>6.7142857142857144</c:v>
                      </c:pt>
                      <c:pt idx="287">
                        <c:v>7.4285714285714288</c:v>
                      </c:pt>
                      <c:pt idx="288">
                        <c:v>7.2857142857142856</c:v>
                      </c:pt>
                      <c:pt idx="289">
                        <c:v>7.8571428571428568</c:v>
                      </c:pt>
                      <c:pt idx="290">
                        <c:v>9.4285714285714288</c:v>
                      </c:pt>
                      <c:pt idx="291">
                        <c:v>10.142857142857142</c:v>
                      </c:pt>
                      <c:pt idx="292">
                        <c:v>10.571428571428571</c:v>
                      </c:pt>
                      <c:pt idx="293">
                        <c:v>10.428571428571429</c:v>
                      </c:pt>
                      <c:pt idx="294">
                        <c:v>10.714285714285714</c:v>
                      </c:pt>
                      <c:pt idx="295">
                        <c:v>10</c:v>
                      </c:pt>
                      <c:pt idx="296">
                        <c:v>9.5714285714285712</c:v>
                      </c:pt>
                      <c:pt idx="297">
                        <c:v>8.5714285714285712</c:v>
                      </c:pt>
                      <c:pt idx="298">
                        <c:v>7.8571428571428568</c:v>
                      </c:pt>
                      <c:pt idx="299">
                        <c:v>8.4285714285714288</c:v>
                      </c:pt>
                      <c:pt idx="300">
                        <c:v>8.5714285714285712</c:v>
                      </c:pt>
                      <c:pt idx="301">
                        <c:v>8.5714285714285712</c:v>
                      </c:pt>
                      <c:pt idx="302">
                        <c:v>8.8571428571428577</c:v>
                      </c:pt>
                      <c:pt idx="303">
                        <c:v>8.8571428571428577</c:v>
                      </c:pt>
                      <c:pt idx="304">
                        <c:v>8.7142857142857135</c:v>
                      </c:pt>
                      <c:pt idx="305">
                        <c:v>8.4285714285714288</c:v>
                      </c:pt>
                      <c:pt idx="306">
                        <c:v>8.1428571428571423</c:v>
                      </c:pt>
                      <c:pt idx="307">
                        <c:v>7.8571428571428568</c:v>
                      </c:pt>
                      <c:pt idx="308">
                        <c:v>7.1428571428571432</c:v>
                      </c:pt>
                      <c:pt idx="309">
                        <c:v>7</c:v>
                      </c:pt>
                      <c:pt idx="310">
                        <c:v>7.7142857142857144</c:v>
                      </c:pt>
                      <c:pt idx="311">
                        <c:v>7.7142857142857144</c:v>
                      </c:pt>
                      <c:pt idx="312">
                        <c:v>8.2857142857142865</c:v>
                      </c:pt>
                      <c:pt idx="313">
                        <c:v>7.5714285714285712</c:v>
                      </c:pt>
                      <c:pt idx="314">
                        <c:v>8.1428571428571423</c:v>
                      </c:pt>
                      <c:pt idx="315">
                        <c:v>8.2857142857142865</c:v>
                      </c:pt>
                      <c:pt idx="316">
                        <c:v>9</c:v>
                      </c:pt>
                      <c:pt idx="317">
                        <c:v>8.5714285714285712</c:v>
                      </c:pt>
                      <c:pt idx="318">
                        <c:v>8.4285714285714288</c:v>
                      </c:pt>
                      <c:pt idx="319">
                        <c:v>9.1428571428571423</c:v>
                      </c:pt>
                      <c:pt idx="320">
                        <c:v>9.5714285714285712</c:v>
                      </c:pt>
                      <c:pt idx="321">
                        <c:v>9.5714285714285712</c:v>
                      </c:pt>
                      <c:pt idx="322">
                        <c:v>9.5714285714285712</c:v>
                      </c:pt>
                      <c:pt idx="323">
                        <c:v>9.5714285714285712</c:v>
                      </c:pt>
                      <c:pt idx="324">
                        <c:v>9.8571428571428577</c:v>
                      </c:pt>
                      <c:pt idx="325">
                        <c:v>10.285714285714286</c:v>
                      </c:pt>
                      <c:pt idx="326">
                        <c:v>10</c:v>
                      </c:pt>
                      <c:pt idx="327">
                        <c:v>11</c:v>
                      </c:pt>
                      <c:pt idx="328">
                        <c:v>11</c:v>
                      </c:pt>
                      <c:pt idx="329">
                        <c:v>10.428571428571429</c:v>
                      </c:pt>
                      <c:pt idx="330">
                        <c:v>11.285714285714286</c:v>
                      </c:pt>
                      <c:pt idx="331">
                        <c:v>11.142857142857142</c:v>
                      </c:pt>
                      <c:pt idx="332">
                        <c:v>10.714285714285714</c:v>
                      </c:pt>
                      <c:pt idx="333">
                        <c:v>10.428571428571429</c:v>
                      </c:pt>
                      <c:pt idx="334">
                        <c:v>8.7142857142857135</c:v>
                      </c:pt>
                      <c:pt idx="335">
                        <c:v>9.1428571428571423</c:v>
                      </c:pt>
                      <c:pt idx="336">
                        <c:v>10.285714285714286</c:v>
                      </c:pt>
                      <c:pt idx="337">
                        <c:v>8.8571428571428577</c:v>
                      </c:pt>
                      <c:pt idx="338">
                        <c:v>9.1428571428571423</c:v>
                      </c:pt>
                      <c:pt idx="339">
                        <c:v>9.2857142857142865</c:v>
                      </c:pt>
                      <c:pt idx="340">
                        <c:v>8.8571428571428577</c:v>
                      </c:pt>
                      <c:pt idx="341">
                        <c:v>9.8571428571428577</c:v>
                      </c:pt>
                      <c:pt idx="342">
                        <c:v>9.1428571428571423</c:v>
                      </c:pt>
                      <c:pt idx="343">
                        <c:v>8.5714285714285712</c:v>
                      </c:pt>
                      <c:pt idx="344">
                        <c:v>8.8571428571428577</c:v>
                      </c:pt>
                      <c:pt idx="345">
                        <c:v>8.2857142857142865</c:v>
                      </c:pt>
                      <c:pt idx="346">
                        <c:v>8.4285714285714288</c:v>
                      </c:pt>
                      <c:pt idx="347">
                        <c:v>8.8571428571428577</c:v>
                      </c:pt>
                      <c:pt idx="348">
                        <c:v>8.1428571428571423</c:v>
                      </c:pt>
                      <c:pt idx="349">
                        <c:v>8.2857142857142865</c:v>
                      </c:pt>
                      <c:pt idx="350">
                        <c:v>7.4285714285714288</c:v>
                      </c:pt>
                      <c:pt idx="351">
                        <c:v>7.7142857142857144</c:v>
                      </c:pt>
                      <c:pt idx="352">
                        <c:v>8.1428571428571423</c:v>
                      </c:pt>
                      <c:pt idx="353">
                        <c:v>7.4285714285714288</c:v>
                      </c:pt>
                      <c:pt idx="354">
                        <c:v>7.2857142857142856</c:v>
                      </c:pt>
                      <c:pt idx="355">
                        <c:v>8</c:v>
                      </c:pt>
                      <c:pt idx="356">
                        <c:v>10.428571428571429</c:v>
                      </c:pt>
                      <c:pt idx="357">
                        <c:v>11.428571428571429</c:v>
                      </c:pt>
                      <c:pt idx="358">
                        <c:v>11.857142857142858</c:v>
                      </c:pt>
                      <c:pt idx="359">
                        <c:v>11.142857142857142</c:v>
                      </c:pt>
                      <c:pt idx="360">
                        <c:v>12.714285714285714</c:v>
                      </c:pt>
                      <c:pt idx="361">
                        <c:v>12.571428571428571</c:v>
                      </c:pt>
                      <c:pt idx="362">
                        <c:v>12.142857142857142</c:v>
                      </c:pt>
                      <c:pt idx="363">
                        <c:v>9.5714285714285712</c:v>
                      </c:pt>
                      <c:pt idx="364">
                        <c:v>9.1428571428571423</c:v>
                      </c:pt>
                      <c:pt idx="365">
                        <c:v>8.8571428571428577</c:v>
                      </c:pt>
                      <c:pt idx="366">
                        <c:v>9.4285714285714288</c:v>
                      </c:pt>
                      <c:pt idx="367">
                        <c:v>8.2857142857142865</c:v>
                      </c:pt>
                      <c:pt idx="368">
                        <c:v>8.4285714285714288</c:v>
                      </c:pt>
                      <c:pt idx="369">
                        <c:v>9.7142857142857135</c:v>
                      </c:pt>
                      <c:pt idx="370">
                        <c:v>9.7142857142857135</c:v>
                      </c:pt>
                      <c:pt idx="371">
                        <c:v>11</c:v>
                      </c:pt>
                      <c:pt idx="372">
                        <c:v>10.857142857142858</c:v>
                      </c:pt>
                      <c:pt idx="373">
                        <c:v>10.714285714285714</c:v>
                      </c:pt>
                      <c:pt idx="374">
                        <c:v>11.285714285714286</c:v>
                      </c:pt>
                      <c:pt idx="375">
                        <c:v>11.571428571428571</c:v>
                      </c:pt>
                      <c:pt idx="376">
                        <c:v>10.428571428571429</c:v>
                      </c:pt>
                      <c:pt idx="377">
                        <c:v>10.571428571428571</c:v>
                      </c:pt>
                      <c:pt idx="378">
                        <c:v>10.285714285714286</c:v>
                      </c:pt>
                      <c:pt idx="379">
                        <c:v>10.571428571428571</c:v>
                      </c:pt>
                      <c:pt idx="380">
                        <c:v>10.714285714285714</c:v>
                      </c:pt>
                      <c:pt idx="381">
                        <c:v>10.857142857142858</c:v>
                      </c:pt>
                      <c:pt idx="382">
                        <c:v>10.428571428571429</c:v>
                      </c:pt>
                      <c:pt idx="383">
                        <c:v>11.571428571428571</c:v>
                      </c:pt>
                      <c:pt idx="384">
                        <c:v>11.857142857142858</c:v>
                      </c:pt>
                      <c:pt idx="385">
                        <c:v>12.285714285714286</c:v>
                      </c:pt>
                      <c:pt idx="386">
                        <c:v>12.428571428571429</c:v>
                      </c:pt>
                      <c:pt idx="387">
                        <c:v>12.714285714285714</c:v>
                      </c:pt>
                      <c:pt idx="388">
                        <c:v>12.285714285714286</c:v>
                      </c:pt>
                      <c:pt idx="389">
                        <c:v>12.428571428571429</c:v>
                      </c:pt>
                      <c:pt idx="390">
                        <c:v>10.571428571428571</c:v>
                      </c:pt>
                      <c:pt idx="391">
                        <c:v>10.857142857142858</c:v>
                      </c:pt>
                      <c:pt idx="392">
                        <c:v>10.285714285714286</c:v>
                      </c:pt>
                      <c:pt idx="393">
                        <c:v>9.8571428571428577</c:v>
                      </c:pt>
                      <c:pt idx="394">
                        <c:v>9.8571428571428577</c:v>
                      </c:pt>
                      <c:pt idx="395">
                        <c:v>10.285714285714286</c:v>
                      </c:pt>
                      <c:pt idx="396">
                        <c:v>9.8571428571428577</c:v>
                      </c:pt>
                      <c:pt idx="397">
                        <c:v>11.285714285714286</c:v>
                      </c:pt>
                      <c:pt idx="398">
                        <c:v>11.142857142857142</c:v>
                      </c:pt>
                      <c:pt idx="399">
                        <c:v>10.285714285714286</c:v>
                      </c:pt>
                      <c:pt idx="400">
                        <c:v>10.857142857142858</c:v>
                      </c:pt>
                      <c:pt idx="401">
                        <c:v>11.571428571428571</c:v>
                      </c:pt>
                      <c:pt idx="402">
                        <c:v>11.857142857142858</c:v>
                      </c:pt>
                      <c:pt idx="403">
                        <c:v>12.142857142857142</c:v>
                      </c:pt>
                      <c:pt idx="404">
                        <c:v>12.285714285714286</c:v>
                      </c:pt>
                      <c:pt idx="405">
                        <c:v>12.285714285714286</c:v>
                      </c:pt>
                      <c:pt idx="406">
                        <c:v>12.428571428571429</c:v>
                      </c:pt>
                      <c:pt idx="407">
                        <c:v>11.571428571428571</c:v>
                      </c:pt>
                      <c:pt idx="408">
                        <c:v>10.857142857142858</c:v>
                      </c:pt>
                      <c:pt idx="409">
                        <c:v>10.428571428571429</c:v>
                      </c:pt>
                      <c:pt idx="410">
                        <c:v>10.142857142857142</c:v>
                      </c:pt>
                      <c:pt idx="411">
                        <c:v>9.2857142857142865</c:v>
                      </c:pt>
                      <c:pt idx="412">
                        <c:v>9.7142857142857135</c:v>
                      </c:pt>
                      <c:pt idx="413">
                        <c:v>10.428571428571429</c:v>
                      </c:pt>
                      <c:pt idx="414">
                        <c:v>10.571428571428571</c:v>
                      </c:pt>
                      <c:pt idx="415">
                        <c:v>10</c:v>
                      </c:pt>
                      <c:pt idx="416">
                        <c:v>9.4285714285714288</c:v>
                      </c:pt>
                      <c:pt idx="417">
                        <c:v>9.8571428571428577</c:v>
                      </c:pt>
                      <c:pt idx="418">
                        <c:v>9.5714285714285712</c:v>
                      </c:pt>
                      <c:pt idx="419">
                        <c:v>8.7142857142857135</c:v>
                      </c:pt>
                      <c:pt idx="420">
                        <c:v>9</c:v>
                      </c:pt>
                      <c:pt idx="421">
                        <c:v>8.7142857142857135</c:v>
                      </c:pt>
                      <c:pt idx="422">
                        <c:v>9.1428571428571423</c:v>
                      </c:pt>
                      <c:pt idx="423">
                        <c:v>9.4285714285714288</c:v>
                      </c:pt>
                      <c:pt idx="424">
                        <c:v>10.142857142857142</c:v>
                      </c:pt>
                      <c:pt idx="425">
                        <c:v>10.428571428571429</c:v>
                      </c:pt>
                      <c:pt idx="426">
                        <c:v>10.142857142857142</c:v>
                      </c:pt>
                      <c:pt idx="427">
                        <c:v>9.1428571428571423</c:v>
                      </c:pt>
                      <c:pt idx="428">
                        <c:v>10.142857142857142</c:v>
                      </c:pt>
                      <c:pt idx="429">
                        <c:v>9.5714285714285712</c:v>
                      </c:pt>
                      <c:pt idx="430">
                        <c:v>10.285714285714286</c:v>
                      </c:pt>
                      <c:pt idx="431">
                        <c:v>10</c:v>
                      </c:pt>
                      <c:pt idx="432">
                        <c:v>9.5714285714285712</c:v>
                      </c:pt>
                      <c:pt idx="433">
                        <c:v>10.142857142857142</c:v>
                      </c:pt>
                      <c:pt idx="434">
                        <c:v>10.285714285714286</c:v>
                      </c:pt>
                      <c:pt idx="435">
                        <c:v>9.5714285714285712</c:v>
                      </c:pt>
                      <c:pt idx="436">
                        <c:v>9.7142857142857135</c:v>
                      </c:pt>
                      <c:pt idx="437">
                        <c:v>8.7142857142857135</c:v>
                      </c:pt>
                      <c:pt idx="438">
                        <c:v>9.2857142857142865</c:v>
                      </c:pt>
                      <c:pt idx="439">
                        <c:v>9.5714285714285712</c:v>
                      </c:pt>
                      <c:pt idx="440">
                        <c:v>9.5714285714285712</c:v>
                      </c:pt>
                      <c:pt idx="441">
                        <c:v>10.285714285714286</c:v>
                      </c:pt>
                      <c:pt idx="442">
                        <c:v>10.285714285714286</c:v>
                      </c:pt>
                      <c:pt idx="443">
                        <c:v>11.428571428571429</c:v>
                      </c:pt>
                      <c:pt idx="444">
                        <c:v>11.428571428571429</c:v>
                      </c:pt>
                      <c:pt idx="445">
                        <c:v>10.571428571428571</c:v>
                      </c:pt>
                      <c:pt idx="446">
                        <c:v>12.142857142857142</c:v>
                      </c:pt>
                      <c:pt idx="447">
                        <c:v>12.285714285714286</c:v>
                      </c:pt>
                      <c:pt idx="448">
                        <c:v>11.428571428571429</c:v>
                      </c:pt>
                      <c:pt idx="449">
                        <c:v>11.428571428571429</c:v>
                      </c:pt>
                      <c:pt idx="450">
                        <c:v>12</c:v>
                      </c:pt>
                      <c:pt idx="451">
                        <c:v>12.285714285714286</c:v>
                      </c:pt>
                      <c:pt idx="452">
                        <c:v>12.857142857142858</c:v>
                      </c:pt>
                      <c:pt idx="453">
                        <c:v>11</c:v>
                      </c:pt>
                      <c:pt idx="454">
                        <c:v>11.142857142857142</c:v>
                      </c:pt>
                      <c:pt idx="455">
                        <c:v>10.857142857142858</c:v>
                      </c:pt>
                      <c:pt idx="456">
                        <c:v>11.571428571428571</c:v>
                      </c:pt>
                      <c:pt idx="457">
                        <c:v>9.4285714285714288</c:v>
                      </c:pt>
                      <c:pt idx="458">
                        <c:v>9.4285714285714288</c:v>
                      </c:pt>
                      <c:pt idx="459">
                        <c:v>8.7142857142857135</c:v>
                      </c:pt>
                      <c:pt idx="460">
                        <c:v>9.2857142857142865</c:v>
                      </c:pt>
                      <c:pt idx="461">
                        <c:v>8.8571428571428577</c:v>
                      </c:pt>
                      <c:pt idx="462">
                        <c:v>9</c:v>
                      </c:pt>
                      <c:pt idx="463">
                        <c:v>8.1428571428571423</c:v>
                      </c:pt>
                      <c:pt idx="464">
                        <c:v>8.2857142857142865</c:v>
                      </c:pt>
                      <c:pt idx="465">
                        <c:v>8.7142857142857135</c:v>
                      </c:pt>
                      <c:pt idx="466">
                        <c:v>9.2857142857142865</c:v>
                      </c:pt>
                      <c:pt idx="467">
                        <c:v>9.7142857142857135</c:v>
                      </c:pt>
                      <c:pt idx="468">
                        <c:v>9.2857142857142865</c:v>
                      </c:pt>
                      <c:pt idx="469">
                        <c:v>10</c:v>
                      </c:pt>
                      <c:pt idx="470">
                        <c:v>10.571428571428571</c:v>
                      </c:pt>
                      <c:pt idx="471">
                        <c:v>12</c:v>
                      </c:pt>
                      <c:pt idx="472">
                        <c:v>11.857142857142858</c:v>
                      </c:pt>
                      <c:pt idx="473">
                        <c:v>11.857142857142858</c:v>
                      </c:pt>
                      <c:pt idx="474">
                        <c:v>11.571428571428571</c:v>
                      </c:pt>
                      <c:pt idx="475">
                        <c:v>12.428571428571429</c:v>
                      </c:pt>
                      <c:pt idx="476">
                        <c:v>12.857142857142858</c:v>
                      </c:pt>
                      <c:pt idx="477">
                        <c:v>12.714285714285714</c:v>
                      </c:pt>
                      <c:pt idx="478">
                        <c:v>12.142857142857142</c:v>
                      </c:pt>
                      <c:pt idx="479">
                        <c:v>11.571428571428571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FEE-4173-A07B-3EC2E98F615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Malatya!$J$2:$J$481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8.8571428571428577</c:v>
                      </c:pt>
                      <c:pt idx="7">
                        <c:v>9.1428571428571423</c:v>
                      </c:pt>
                      <c:pt idx="8">
                        <c:v>8.5714285714285712</c:v>
                      </c:pt>
                      <c:pt idx="9">
                        <c:v>9</c:v>
                      </c:pt>
                      <c:pt idx="10">
                        <c:v>9.8571428571428577</c:v>
                      </c:pt>
                      <c:pt idx="11">
                        <c:v>10</c:v>
                      </c:pt>
                      <c:pt idx="12">
                        <c:v>10.428571428571429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11</c:v>
                      </c:pt>
                      <c:pt idx="16">
                        <c:v>11.142857142857142</c:v>
                      </c:pt>
                      <c:pt idx="17">
                        <c:v>11</c:v>
                      </c:pt>
                      <c:pt idx="18">
                        <c:v>11.428571428571429</c:v>
                      </c:pt>
                      <c:pt idx="19">
                        <c:v>11.714285714285714</c:v>
                      </c:pt>
                      <c:pt idx="20">
                        <c:v>10.428571428571429</c:v>
                      </c:pt>
                      <c:pt idx="21">
                        <c:v>10.857142857142858</c:v>
                      </c:pt>
                      <c:pt idx="22">
                        <c:v>10.428571428571429</c:v>
                      </c:pt>
                      <c:pt idx="23">
                        <c:v>9.2857142857142865</c:v>
                      </c:pt>
                      <c:pt idx="24">
                        <c:v>8.7142857142857135</c:v>
                      </c:pt>
                      <c:pt idx="25">
                        <c:v>8</c:v>
                      </c:pt>
                      <c:pt idx="26">
                        <c:v>7.7142857142857144</c:v>
                      </c:pt>
                      <c:pt idx="27">
                        <c:v>8.5714285714285712</c:v>
                      </c:pt>
                      <c:pt idx="28">
                        <c:v>8.2857142857142865</c:v>
                      </c:pt>
                      <c:pt idx="29">
                        <c:v>8.4285714285714288</c:v>
                      </c:pt>
                      <c:pt idx="30">
                        <c:v>9.5714285714285712</c:v>
                      </c:pt>
                      <c:pt idx="31">
                        <c:v>9.7142857142857135</c:v>
                      </c:pt>
                      <c:pt idx="32">
                        <c:v>10.142857142857142</c:v>
                      </c:pt>
                      <c:pt idx="33">
                        <c:v>10.428571428571429</c:v>
                      </c:pt>
                      <c:pt idx="34">
                        <c:v>10</c:v>
                      </c:pt>
                      <c:pt idx="35">
                        <c:v>9.8571428571428577</c:v>
                      </c:pt>
                      <c:pt idx="36">
                        <c:v>10.285714285714286</c:v>
                      </c:pt>
                      <c:pt idx="37">
                        <c:v>9.7142857142857135</c:v>
                      </c:pt>
                      <c:pt idx="38">
                        <c:v>9.1428571428571423</c:v>
                      </c:pt>
                      <c:pt idx="39">
                        <c:v>9</c:v>
                      </c:pt>
                      <c:pt idx="40">
                        <c:v>8.5714285714285712</c:v>
                      </c:pt>
                      <c:pt idx="41">
                        <c:v>8.2857142857142865</c:v>
                      </c:pt>
                      <c:pt idx="42">
                        <c:v>8.4285714285714288</c:v>
                      </c:pt>
                      <c:pt idx="43">
                        <c:v>7.8571428571428568</c:v>
                      </c:pt>
                      <c:pt idx="44">
                        <c:v>9.1428571428571423</c:v>
                      </c:pt>
                      <c:pt idx="45">
                        <c:v>9.2857142857142865</c:v>
                      </c:pt>
                      <c:pt idx="46">
                        <c:v>9.4285714285714288</c:v>
                      </c:pt>
                      <c:pt idx="47">
                        <c:v>9.4285714285714288</c:v>
                      </c:pt>
                      <c:pt idx="48">
                        <c:v>10.142857142857142</c:v>
                      </c:pt>
                      <c:pt idx="49">
                        <c:v>10.428571428571429</c:v>
                      </c:pt>
                      <c:pt idx="50">
                        <c:v>9.8571428571428577</c:v>
                      </c:pt>
                      <c:pt idx="51">
                        <c:v>9.4285714285714288</c:v>
                      </c:pt>
                      <c:pt idx="52">
                        <c:v>10.428571428571429</c:v>
                      </c:pt>
                      <c:pt idx="53">
                        <c:v>10.285714285714286</c:v>
                      </c:pt>
                      <c:pt idx="54">
                        <c:v>10.142857142857142</c:v>
                      </c:pt>
                      <c:pt idx="55">
                        <c:v>9.2857142857142865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9.2857142857142865</c:v>
                      </c:pt>
                      <c:pt idx="59">
                        <c:v>9.1428571428571423</c:v>
                      </c:pt>
                      <c:pt idx="60">
                        <c:v>9.7142857142857135</c:v>
                      </c:pt>
                      <c:pt idx="61">
                        <c:v>10.142857142857142</c:v>
                      </c:pt>
                      <c:pt idx="62">
                        <c:v>10.714285714285714</c:v>
                      </c:pt>
                      <c:pt idx="63">
                        <c:v>10.285714285714286</c:v>
                      </c:pt>
                      <c:pt idx="64">
                        <c:v>11</c:v>
                      </c:pt>
                      <c:pt idx="65">
                        <c:v>10.428571428571429</c:v>
                      </c:pt>
                      <c:pt idx="66">
                        <c:v>8.8571428571428577</c:v>
                      </c:pt>
                      <c:pt idx="67">
                        <c:v>9</c:v>
                      </c:pt>
                      <c:pt idx="68">
                        <c:v>8.4285714285714288</c:v>
                      </c:pt>
                      <c:pt idx="69">
                        <c:v>7.8571428571428568</c:v>
                      </c:pt>
                      <c:pt idx="70">
                        <c:v>8.7142857142857135</c:v>
                      </c:pt>
                      <c:pt idx="71">
                        <c:v>6.8571428571428568</c:v>
                      </c:pt>
                      <c:pt idx="72">
                        <c:v>7</c:v>
                      </c:pt>
                      <c:pt idx="73">
                        <c:v>8</c:v>
                      </c:pt>
                      <c:pt idx="74">
                        <c:v>7.1428571428571432</c:v>
                      </c:pt>
                      <c:pt idx="75">
                        <c:v>7.5714285714285712</c:v>
                      </c:pt>
                      <c:pt idx="76">
                        <c:v>8.4285714285714288</c:v>
                      </c:pt>
                      <c:pt idx="77">
                        <c:v>8.2857142857142865</c:v>
                      </c:pt>
                      <c:pt idx="78">
                        <c:v>8.7142857142857135</c:v>
                      </c:pt>
                      <c:pt idx="79">
                        <c:v>8.4285714285714288</c:v>
                      </c:pt>
                      <c:pt idx="80">
                        <c:v>8</c:v>
                      </c:pt>
                      <c:pt idx="81">
                        <c:v>8.5714285714285712</c:v>
                      </c:pt>
                      <c:pt idx="82">
                        <c:v>8</c:v>
                      </c:pt>
                      <c:pt idx="83">
                        <c:v>7.4285714285714288</c:v>
                      </c:pt>
                      <c:pt idx="84">
                        <c:v>7</c:v>
                      </c:pt>
                      <c:pt idx="85">
                        <c:v>7.7142857142857144</c:v>
                      </c:pt>
                      <c:pt idx="86">
                        <c:v>8</c:v>
                      </c:pt>
                      <c:pt idx="87">
                        <c:v>8.4285714285714288</c:v>
                      </c:pt>
                      <c:pt idx="88">
                        <c:v>8.4285714285714288</c:v>
                      </c:pt>
                      <c:pt idx="89">
                        <c:v>9</c:v>
                      </c:pt>
                      <c:pt idx="90">
                        <c:v>9.4285714285714288</c:v>
                      </c:pt>
                      <c:pt idx="91">
                        <c:v>9.4285714285714288</c:v>
                      </c:pt>
                      <c:pt idx="92">
                        <c:v>9.4285714285714288</c:v>
                      </c:pt>
                      <c:pt idx="93">
                        <c:v>9.2857142857142865</c:v>
                      </c:pt>
                      <c:pt idx="94">
                        <c:v>8.4285714285714288</c:v>
                      </c:pt>
                      <c:pt idx="95">
                        <c:v>9.1428571428571423</c:v>
                      </c:pt>
                      <c:pt idx="96">
                        <c:v>8.4285714285714288</c:v>
                      </c:pt>
                      <c:pt idx="97">
                        <c:v>7.5714285714285712</c:v>
                      </c:pt>
                      <c:pt idx="98">
                        <c:v>7.7142857142857144</c:v>
                      </c:pt>
                      <c:pt idx="99">
                        <c:v>7.1428571428571432</c:v>
                      </c:pt>
                      <c:pt idx="100">
                        <c:v>7.4285714285714288</c:v>
                      </c:pt>
                      <c:pt idx="101">
                        <c:v>8.7142857142857135</c:v>
                      </c:pt>
                      <c:pt idx="102">
                        <c:v>7.1428571428571432</c:v>
                      </c:pt>
                      <c:pt idx="103">
                        <c:v>7.8571428571428568</c:v>
                      </c:pt>
                      <c:pt idx="104">
                        <c:v>8.8571428571428577</c:v>
                      </c:pt>
                      <c:pt idx="105">
                        <c:v>8.4285714285714288</c:v>
                      </c:pt>
                      <c:pt idx="106">
                        <c:v>9.4285714285714288</c:v>
                      </c:pt>
                      <c:pt idx="107">
                        <c:v>9.2857142857142865</c:v>
                      </c:pt>
                      <c:pt idx="108">
                        <c:v>8.7142857142857135</c:v>
                      </c:pt>
                      <c:pt idx="109">
                        <c:v>9.5714285714285712</c:v>
                      </c:pt>
                      <c:pt idx="110">
                        <c:v>10</c:v>
                      </c:pt>
                      <c:pt idx="111">
                        <c:v>9.1428571428571423</c:v>
                      </c:pt>
                      <c:pt idx="112">
                        <c:v>10.428571428571429</c:v>
                      </c:pt>
                      <c:pt idx="113">
                        <c:v>9.1428571428571423</c:v>
                      </c:pt>
                      <c:pt idx="114">
                        <c:v>9.8571428571428577</c:v>
                      </c:pt>
                      <c:pt idx="115">
                        <c:v>9.8571428571428577</c:v>
                      </c:pt>
                      <c:pt idx="116">
                        <c:v>10.142857142857142</c:v>
                      </c:pt>
                      <c:pt idx="117">
                        <c:v>9.7142857142857135</c:v>
                      </c:pt>
                      <c:pt idx="118">
                        <c:v>11.142857142857142</c:v>
                      </c:pt>
                      <c:pt idx="119">
                        <c:v>9.8571428571428577</c:v>
                      </c:pt>
                      <c:pt idx="120">
                        <c:v>10</c:v>
                      </c:pt>
                      <c:pt idx="121">
                        <c:v>9.2857142857142865</c:v>
                      </c:pt>
                      <c:pt idx="122">
                        <c:v>10.142857142857142</c:v>
                      </c:pt>
                      <c:pt idx="123">
                        <c:v>9.5714285714285712</c:v>
                      </c:pt>
                      <c:pt idx="124">
                        <c:v>9.2857142857142865</c:v>
                      </c:pt>
                      <c:pt idx="125">
                        <c:v>8.2857142857142865</c:v>
                      </c:pt>
                      <c:pt idx="126">
                        <c:v>8.2857142857142865</c:v>
                      </c:pt>
                      <c:pt idx="127">
                        <c:v>8.1428571428571423</c:v>
                      </c:pt>
                      <c:pt idx="128">
                        <c:v>8.4285714285714288</c:v>
                      </c:pt>
                      <c:pt idx="129">
                        <c:v>8</c:v>
                      </c:pt>
                      <c:pt idx="130">
                        <c:v>7.5714285714285712</c:v>
                      </c:pt>
                      <c:pt idx="131">
                        <c:v>7.5714285714285712</c:v>
                      </c:pt>
                      <c:pt idx="132">
                        <c:v>7</c:v>
                      </c:pt>
                      <c:pt idx="133">
                        <c:v>7.4285714285714288</c:v>
                      </c:pt>
                      <c:pt idx="134">
                        <c:v>7.7142857142857144</c:v>
                      </c:pt>
                      <c:pt idx="135">
                        <c:v>7.7142857142857144</c:v>
                      </c:pt>
                      <c:pt idx="136">
                        <c:v>7.8571428571428568</c:v>
                      </c:pt>
                      <c:pt idx="137">
                        <c:v>8.7142857142857135</c:v>
                      </c:pt>
                      <c:pt idx="138">
                        <c:v>9.4285714285714288</c:v>
                      </c:pt>
                      <c:pt idx="139">
                        <c:v>9.5714285714285712</c:v>
                      </c:pt>
                      <c:pt idx="140">
                        <c:v>9.2857142857142865</c:v>
                      </c:pt>
                      <c:pt idx="141">
                        <c:v>9.5714285714285712</c:v>
                      </c:pt>
                      <c:pt idx="142">
                        <c:v>9</c:v>
                      </c:pt>
                      <c:pt idx="143">
                        <c:v>8.4285714285714288</c:v>
                      </c:pt>
                      <c:pt idx="144">
                        <c:v>8.5714285714285712</c:v>
                      </c:pt>
                      <c:pt idx="145">
                        <c:v>8</c:v>
                      </c:pt>
                      <c:pt idx="146">
                        <c:v>7.7142857142857144</c:v>
                      </c:pt>
                      <c:pt idx="147">
                        <c:v>8.4285714285714288</c:v>
                      </c:pt>
                      <c:pt idx="148">
                        <c:v>8</c:v>
                      </c:pt>
                      <c:pt idx="149">
                        <c:v>9.2857142857142865</c:v>
                      </c:pt>
                      <c:pt idx="150">
                        <c:v>9.2857142857142865</c:v>
                      </c:pt>
                      <c:pt idx="151">
                        <c:v>9.1428571428571423</c:v>
                      </c:pt>
                      <c:pt idx="152">
                        <c:v>9.4285714285714288</c:v>
                      </c:pt>
                      <c:pt idx="153">
                        <c:v>10.714285714285714</c:v>
                      </c:pt>
                      <c:pt idx="154">
                        <c:v>10.142857142857142</c:v>
                      </c:pt>
                      <c:pt idx="155">
                        <c:v>10</c:v>
                      </c:pt>
                      <c:pt idx="156">
                        <c:v>9.4285714285714288</c:v>
                      </c:pt>
                      <c:pt idx="157">
                        <c:v>10</c:v>
                      </c:pt>
                      <c:pt idx="158">
                        <c:v>9.4285714285714288</c:v>
                      </c:pt>
                      <c:pt idx="159">
                        <c:v>8.7142857142857135</c:v>
                      </c:pt>
                      <c:pt idx="160">
                        <c:v>8.2857142857142865</c:v>
                      </c:pt>
                      <c:pt idx="161">
                        <c:v>8.4285714285714288</c:v>
                      </c:pt>
                      <c:pt idx="162">
                        <c:v>8.4285714285714288</c:v>
                      </c:pt>
                      <c:pt idx="163">
                        <c:v>8.4285714285714288</c:v>
                      </c:pt>
                      <c:pt idx="164">
                        <c:v>7.2857142857142856</c:v>
                      </c:pt>
                      <c:pt idx="165">
                        <c:v>7.5714285714285712</c:v>
                      </c:pt>
                      <c:pt idx="166">
                        <c:v>8.2857142857142865</c:v>
                      </c:pt>
                      <c:pt idx="167">
                        <c:v>8.8571428571428577</c:v>
                      </c:pt>
                      <c:pt idx="168">
                        <c:v>8.1428571428571423</c:v>
                      </c:pt>
                      <c:pt idx="169">
                        <c:v>9.2857142857142865</c:v>
                      </c:pt>
                      <c:pt idx="170">
                        <c:v>8.8571428571428577</c:v>
                      </c:pt>
                      <c:pt idx="171">
                        <c:v>10.428571428571429</c:v>
                      </c:pt>
                      <c:pt idx="172">
                        <c:v>10.428571428571429</c:v>
                      </c:pt>
                      <c:pt idx="173">
                        <c:v>10.428571428571429</c:v>
                      </c:pt>
                      <c:pt idx="174">
                        <c:v>9.7142857142857135</c:v>
                      </c:pt>
                      <c:pt idx="175">
                        <c:v>10.285714285714286</c:v>
                      </c:pt>
                      <c:pt idx="176">
                        <c:v>9</c:v>
                      </c:pt>
                      <c:pt idx="177">
                        <c:v>9</c:v>
                      </c:pt>
                      <c:pt idx="178">
                        <c:v>7.4285714285714288</c:v>
                      </c:pt>
                      <c:pt idx="179">
                        <c:v>6.8571428571428568</c:v>
                      </c:pt>
                      <c:pt idx="180">
                        <c:v>6.5714285714285712</c:v>
                      </c:pt>
                      <c:pt idx="181">
                        <c:v>6.7142857142857144</c:v>
                      </c:pt>
                      <c:pt idx="182">
                        <c:v>7</c:v>
                      </c:pt>
                      <c:pt idx="183">
                        <c:v>7.5714285714285712</c:v>
                      </c:pt>
                      <c:pt idx="184">
                        <c:v>8</c:v>
                      </c:pt>
                      <c:pt idx="185">
                        <c:v>9</c:v>
                      </c:pt>
                      <c:pt idx="186">
                        <c:v>9.7142857142857135</c:v>
                      </c:pt>
                      <c:pt idx="187">
                        <c:v>9.4285714285714288</c:v>
                      </c:pt>
                      <c:pt idx="188">
                        <c:v>9.7142857142857135</c:v>
                      </c:pt>
                      <c:pt idx="189">
                        <c:v>9.1428571428571423</c:v>
                      </c:pt>
                      <c:pt idx="190">
                        <c:v>8.4285714285714288</c:v>
                      </c:pt>
                      <c:pt idx="191">
                        <c:v>8.1428571428571423</c:v>
                      </c:pt>
                      <c:pt idx="192">
                        <c:v>8.5714285714285712</c:v>
                      </c:pt>
                      <c:pt idx="193">
                        <c:v>8.7142857142857135</c:v>
                      </c:pt>
                      <c:pt idx="194">
                        <c:v>9.2857142857142865</c:v>
                      </c:pt>
                      <c:pt idx="195">
                        <c:v>8.5714285714285712</c:v>
                      </c:pt>
                      <c:pt idx="196">
                        <c:v>9</c:v>
                      </c:pt>
                      <c:pt idx="197">
                        <c:v>10.428571428571429</c:v>
                      </c:pt>
                      <c:pt idx="198">
                        <c:v>10.714285714285714</c:v>
                      </c:pt>
                      <c:pt idx="199">
                        <c:v>9.8571428571428577</c:v>
                      </c:pt>
                      <c:pt idx="200">
                        <c:v>9.2857142857142865</c:v>
                      </c:pt>
                      <c:pt idx="201">
                        <c:v>8.7142857142857135</c:v>
                      </c:pt>
                      <c:pt idx="202">
                        <c:v>8.2857142857142865</c:v>
                      </c:pt>
                      <c:pt idx="203">
                        <c:v>7.7142857142857144</c:v>
                      </c:pt>
                      <c:pt idx="204">
                        <c:v>6.7142857142857144</c:v>
                      </c:pt>
                      <c:pt idx="205">
                        <c:v>7</c:v>
                      </c:pt>
                      <c:pt idx="206">
                        <c:v>8</c:v>
                      </c:pt>
                      <c:pt idx="207">
                        <c:v>7.7142857142857144</c:v>
                      </c:pt>
                      <c:pt idx="208">
                        <c:v>8</c:v>
                      </c:pt>
                      <c:pt idx="209">
                        <c:v>9.2857142857142865</c:v>
                      </c:pt>
                      <c:pt idx="210">
                        <c:v>10.285714285714286</c:v>
                      </c:pt>
                      <c:pt idx="211">
                        <c:v>10.857142857142858</c:v>
                      </c:pt>
                      <c:pt idx="212">
                        <c:v>11.571428571428571</c:v>
                      </c:pt>
                      <c:pt idx="213">
                        <c:v>11</c:v>
                      </c:pt>
                      <c:pt idx="214">
                        <c:v>11.285714285714286</c:v>
                      </c:pt>
                      <c:pt idx="215">
                        <c:v>11.142857142857142</c:v>
                      </c:pt>
                      <c:pt idx="216">
                        <c:v>11</c:v>
                      </c:pt>
                      <c:pt idx="217">
                        <c:v>10.285714285714286</c:v>
                      </c:pt>
                      <c:pt idx="218">
                        <c:v>10.714285714285714</c:v>
                      </c:pt>
                      <c:pt idx="219">
                        <c:v>10</c:v>
                      </c:pt>
                      <c:pt idx="220">
                        <c:v>10.142857142857142</c:v>
                      </c:pt>
                      <c:pt idx="221">
                        <c:v>10.285714285714286</c:v>
                      </c:pt>
                      <c:pt idx="222">
                        <c:v>10.285714285714286</c:v>
                      </c:pt>
                      <c:pt idx="223">
                        <c:v>9.8571428571428577</c:v>
                      </c:pt>
                      <c:pt idx="224">
                        <c:v>9.4285714285714288</c:v>
                      </c:pt>
                      <c:pt idx="225">
                        <c:v>9.1428571428571423</c:v>
                      </c:pt>
                      <c:pt idx="226">
                        <c:v>9</c:v>
                      </c:pt>
                      <c:pt idx="227">
                        <c:v>7.8571428571428568</c:v>
                      </c:pt>
                      <c:pt idx="228">
                        <c:v>7.5714285714285712</c:v>
                      </c:pt>
                      <c:pt idx="229">
                        <c:v>7.8571428571428568</c:v>
                      </c:pt>
                      <c:pt idx="230">
                        <c:v>7.5714285714285712</c:v>
                      </c:pt>
                      <c:pt idx="231">
                        <c:v>8.4285714285714288</c:v>
                      </c:pt>
                      <c:pt idx="232">
                        <c:v>8.1428571428571423</c:v>
                      </c:pt>
                      <c:pt idx="233">
                        <c:v>7.5714285714285712</c:v>
                      </c:pt>
                      <c:pt idx="234">
                        <c:v>8.5714285714285712</c:v>
                      </c:pt>
                      <c:pt idx="235">
                        <c:v>9.7142857142857135</c:v>
                      </c:pt>
                      <c:pt idx="236">
                        <c:v>10.571428571428571</c:v>
                      </c:pt>
                      <c:pt idx="237">
                        <c:v>11.714285714285714</c:v>
                      </c:pt>
                      <c:pt idx="238">
                        <c:v>12.571428571428571</c:v>
                      </c:pt>
                      <c:pt idx="239">
                        <c:v>12.285714285714286</c:v>
                      </c:pt>
                      <c:pt idx="240">
                        <c:v>13.142857142857142</c:v>
                      </c:pt>
                      <c:pt idx="241">
                        <c:v>13.142857142857142</c:v>
                      </c:pt>
                      <c:pt idx="242">
                        <c:v>12.285714285714286</c:v>
                      </c:pt>
                      <c:pt idx="243">
                        <c:v>10.571428571428571</c:v>
                      </c:pt>
                      <c:pt idx="244">
                        <c:v>10</c:v>
                      </c:pt>
                      <c:pt idx="245">
                        <c:v>8.8571428571428577</c:v>
                      </c:pt>
                      <c:pt idx="246">
                        <c:v>8.5714285714285712</c:v>
                      </c:pt>
                      <c:pt idx="247">
                        <c:v>8.1428571428571423</c:v>
                      </c:pt>
                      <c:pt idx="248">
                        <c:v>7.7142857142857144</c:v>
                      </c:pt>
                      <c:pt idx="249">
                        <c:v>8.2857142857142865</c:v>
                      </c:pt>
                      <c:pt idx="250">
                        <c:v>9.5714285714285712</c:v>
                      </c:pt>
                      <c:pt idx="251">
                        <c:v>9.4285714285714288</c:v>
                      </c:pt>
                      <c:pt idx="252">
                        <c:v>9.7142857142857135</c:v>
                      </c:pt>
                      <c:pt idx="253">
                        <c:v>10</c:v>
                      </c:pt>
                      <c:pt idx="254">
                        <c:v>9.5714285714285712</c:v>
                      </c:pt>
                      <c:pt idx="255">
                        <c:v>9.4285714285714288</c:v>
                      </c:pt>
                      <c:pt idx="256">
                        <c:v>8.5714285714285712</c:v>
                      </c:pt>
                      <c:pt idx="257">
                        <c:v>8.8571428571428577</c:v>
                      </c:pt>
                      <c:pt idx="258">
                        <c:v>9</c:v>
                      </c:pt>
                      <c:pt idx="259">
                        <c:v>9.1428571428571423</c:v>
                      </c:pt>
                      <c:pt idx="260">
                        <c:v>9</c:v>
                      </c:pt>
                      <c:pt idx="261">
                        <c:v>9.1428571428571423</c:v>
                      </c:pt>
                      <c:pt idx="262">
                        <c:v>8.8571428571428577</c:v>
                      </c:pt>
                      <c:pt idx="263">
                        <c:v>10</c:v>
                      </c:pt>
                      <c:pt idx="264">
                        <c:v>9.2857142857142865</c:v>
                      </c:pt>
                      <c:pt idx="265">
                        <c:v>8.2857142857142865</c:v>
                      </c:pt>
                      <c:pt idx="266">
                        <c:v>7.5714285714285712</c:v>
                      </c:pt>
                      <c:pt idx="267">
                        <c:v>7.8571428571428568</c:v>
                      </c:pt>
                      <c:pt idx="268">
                        <c:v>7.8571428571428568</c:v>
                      </c:pt>
                      <c:pt idx="269">
                        <c:v>8.4285714285714288</c:v>
                      </c:pt>
                      <c:pt idx="270">
                        <c:v>7.4285714285714288</c:v>
                      </c:pt>
                      <c:pt idx="271">
                        <c:v>7.2857142857142856</c:v>
                      </c:pt>
                      <c:pt idx="272">
                        <c:v>8.4285714285714288</c:v>
                      </c:pt>
                      <c:pt idx="273">
                        <c:v>8.2857142857142865</c:v>
                      </c:pt>
                      <c:pt idx="274">
                        <c:v>8.7142857142857135</c:v>
                      </c:pt>
                      <c:pt idx="275">
                        <c:v>8.7142857142857135</c:v>
                      </c:pt>
                      <c:pt idx="276">
                        <c:v>8.2857142857142865</c:v>
                      </c:pt>
                      <c:pt idx="277">
                        <c:v>8.4285714285714288</c:v>
                      </c:pt>
                      <c:pt idx="278">
                        <c:v>7.8571428571428568</c:v>
                      </c:pt>
                      <c:pt idx="279">
                        <c:v>7.5714285714285712</c:v>
                      </c:pt>
                      <c:pt idx="280">
                        <c:v>8.1428571428571423</c:v>
                      </c:pt>
                      <c:pt idx="281">
                        <c:v>8.1428571428571423</c:v>
                      </c:pt>
                      <c:pt idx="282">
                        <c:v>8.2857142857142865</c:v>
                      </c:pt>
                      <c:pt idx="283">
                        <c:v>8.5714285714285712</c:v>
                      </c:pt>
                      <c:pt idx="284">
                        <c:v>7.8571428571428568</c:v>
                      </c:pt>
                      <c:pt idx="285">
                        <c:v>8.2857142857142865</c:v>
                      </c:pt>
                      <c:pt idx="286">
                        <c:v>8.7142857142857135</c:v>
                      </c:pt>
                      <c:pt idx="287">
                        <c:v>8.1428571428571423</c:v>
                      </c:pt>
                      <c:pt idx="288">
                        <c:v>8</c:v>
                      </c:pt>
                      <c:pt idx="289">
                        <c:v>8.5714285714285712</c:v>
                      </c:pt>
                      <c:pt idx="290">
                        <c:v>8.7142857142857135</c:v>
                      </c:pt>
                      <c:pt idx="291">
                        <c:v>9.1428571428571423</c:v>
                      </c:pt>
                      <c:pt idx="292">
                        <c:v>9</c:v>
                      </c:pt>
                      <c:pt idx="293">
                        <c:v>8.2857142857142865</c:v>
                      </c:pt>
                      <c:pt idx="294">
                        <c:v>9.2857142857142865</c:v>
                      </c:pt>
                      <c:pt idx="295">
                        <c:v>8.4285714285714288</c:v>
                      </c:pt>
                      <c:pt idx="296">
                        <c:v>7.8571428571428568</c:v>
                      </c:pt>
                      <c:pt idx="297">
                        <c:v>9</c:v>
                      </c:pt>
                      <c:pt idx="298">
                        <c:v>9.1428571428571423</c:v>
                      </c:pt>
                      <c:pt idx="299">
                        <c:v>9.1428571428571423</c:v>
                      </c:pt>
                      <c:pt idx="300">
                        <c:v>9</c:v>
                      </c:pt>
                      <c:pt idx="301">
                        <c:v>8.7142857142857135</c:v>
                      </c:pt>
                      <c:pt idx="302">
                        <c:v>9.1428571428571423</c:v>
                      </c:pt>
                      <c:pt idx="303">
                        <c:v>9</c:v>
                      </c:pt>
                      <c:pt idx="304">
                        <c:v>7.8571428571428568</c:v>
                      </c:pt>
                      <c:pt idx="305">
                        <c:v>8.7142857142857135</c:v>
                      </c:pt>
                      <c:pt idx="306">
                        <c:v>9.2857142857142865</c:v>
                      </c:pt>
                      <c:pt idx="307">
                        <c:v>9.5714285714285712</c:v>
                      </c:pt>
                      <c:pt idx="308">
                        <c:v>9.5714285714285712</c:v>
                      </c:pt>
                      <c:pt idx="309">
                        <c:v>9.7142857142857135</c:v>
                      </c:pt>
                      <c:pt idx="310">
                        <c:v>10.142857142857142</c:v>
                      </c:pt>
                      <c:pt idx="311">
                        <c:v>9.1428571428571423</c:v>
                      </c:pt>
                      <c:pt idx="312">
                        <c:v>8.4285714285714288</c:v>
                      </c:pt>
                      <c:pt idx="313">
                        <c:v>9.4285714285714288</c:v>
                      </c:pt>
                      <c:pt idx="314">
                        <c:v>9.8571428571428577</c:v>
                      </c:pt>
                      <c:pt idx="315">
                        <c:v>9.7142857142857135</c:v>
                      </c:pt>
                      <c:pt idx="316">
                        <c:v>10</c:v>
                      </c:pt>
                      <c:pt idx="317">
                        <c:v>9.8571428571428577</c:v>
                      </c:pt>
                      <c:pt idx="318">
                        <c:v>11</c:v>
                      </c:pt>
                      <c:pt idx="319">
                        <c:v>10.857142857142858</c:v>
                      </c:pt>
                      <c:pt idx="320">
                        <c:v>9.4285714285714288</c:v>
                      </c:pt>
                      <c:pt idx="321">
                        <c:v>10</c:v>
                      </c:pt>
                      <c:pt idx="322">
                        <c:v>9.5714285714285712</c:v>
                      </c:pt>
                      <c:pt idx="323">
                        <c:v>9.5714285714285712</c:v>
                      </c:pt>
                      <c:pt idx="324">
                        <c:v>11</c:v>
                      </c:pt>
                      <c:pt idx="325">
                        <c:v>11.714285714285714</c:v>
                      </c:pt>
                      <c:pt idx="326">
                        <c:v>12.428571428571429</c:v>
                      </c:pt>
                      <c:pt idx="327">
                        <c:v>12.571428571428571</c:v>
                      </c:pt>
                      <c:pt idx="328">
                        <c:v>11.857142857142858</c:v>
                      </c:pt>
                      <c:pt idx="329">
                        <c:v>12</c:v>
                      </c:pt>
                      <c:pt idx="330">
                        <c:v>11.285714285714286</c:v>
                      </c:pt>
                      <c:pt idx="331">
                        <c:v>9.5714285714285712</c:v>
                      </c:pt>
                      <c:pt idx="332">
                        <c:v>9.1428571428571423</c:v>
                      </c:pt>
                      <c:pt idx="333">
                        <c:v>8.4285714285714288</c:v>
                      </c:pt>
                      <c:pt idx="334">
                        <c:v>8.2857142857142865</c:v>
                      </c:pt>
                      <c:pt idx="335">
                        <c:v>8</c:v>
                      </c:pt>
                      <c:pt idx="336">
                        <c:v>7.5714285714285712</c:v>
                      </c:pt>
                      <c:pt idx="337">
                        <c:v>7.1428571428571432</c:v>
                      </c:pt>
                      <c:pt idx="338">
                        <c:v>7.5714285714285712</c:v>
                      </c:pt>
                      <c:pt idx="339">
                        <c:v>6.7142857142857144</c:v>
                      </c:pt>
                      <c:pt idx="340">
                        <c:v>7.7142857142857144</c:v>
                      </c:pt>
                      <c:pt idx="341">
                        <c:v>7.2857142857142856</c:v>
                      </c:pt>
                      <c:pt idx="342">
                        <c:v>6.4285714285714288</c:v>
                      </c:pt>
                      <c:pt idx="343">
                        <c:v>6.7142857142857144</c:v>
                      </c:pt>
                      <c:pt idx="344">
                        <c:v>7.5714285714285712</c:v>
                      </c:pt>
                      <c:pt idx="345">
                        <c:v>7.8571428571428568</c:v>
                      </c:pt>
                      <c:pt idx="346">
                        <c:v>7.8571428571428568</c:v>
                      </c:pt>
                      <c:pt idx="347">
                        <c:v>6.7142857142857144</c:v>
                      </c:pt>
                      <c:pt idx="348">
                        <c:v>7.4285714285714288</c:v>
                      </c:pt>
                      <c:pt idx="349">
                        <c:v>8.2857142857142865</c:v>
                      </c:pt>
                      <c:pt idx="350">
                        <c:v>8.7142857142857135</c:v>
                      </c:pt>
                      <c:pt idx="351">
                        <c:v>8.4285714285714288</c:v>
                      </c:pt>
                      <c:pt idx="352">
                        <c:v>8</c:v>
                      </c:pt>
                      <c:pt idx="353">
                        <c:v>8.1428571428571423</c:v>
                      </c:pt>
                      <c:pt idx="354">
                        <c:v>8.8571428571428577</c:v>
                      </c:pt>
                      <c:pt idx="355">
                        <c:v>8.5714285714285712</c:v>
                      </c:pt>
                      <c:pt idx="356">
                        <c:v>8.2857142857142865</c:v>
                      </c:pt>
                      <c:pt idx="357">
                        <c:v>8.8571428571428577</c:v>
                      </c:pt>
                      <c:pt idx="358">
                        <c:v>9.1428571428571423</c:v>
                      </c:pt>
                      <c:pt idx="359">
                        <c:v>8.7142857142857135</c:v>
                      </c:pt>
                      <c:pt idx="360">
                        <c:v>9.5714285714285712</c:v>
                      </c:pt>
                      <c:pt idx="361">
                        <c:v>9.8571428571428577</c:v>
                      </c:pt>
                      <c:pt idx="362">
                        <c:v>10</c:v>
                      </c:pt>
                      <c:pt idx="363">
                        <c:v>10.857142857142858</c:v>
                      </c:pt>
                      <c:pt idx="364">
                        <c:v>9.5714285714285712</c:v>
                      </c:pt>
                      <c:pt idx="365">
                        <c:v>9.8571428571428577</c:v>
                      </c:pt>
                      <c:pt idx="366">
                        <c:v>10.714285714285714</c:v>
                      </c:pt>
                      <c:pt idx="367">
                        <c:v>11</c:v>
                      </c:pt>
                      <c:pt idx="368">
                        <c:v>10.571428571428571</c:v>
                      </c:pt>
                      <c:pt idx="369">
                        <c:v>10.142857142857142</c:v>
                      </c:pt>
                      <c:pt idx="370">
                        <c:v>9.8571428571428577</c:v>
                      </c:pt>
                      <c:pt idx="371">
                        <c:v>10.714285714285714</c:v>
                      </c:pt>
                      <c:pt idx="372">
                        <c:v>11.428571428571429</c:v>
                      </c:pt>
                      <c:pt idx="373">
                        <c:v>11.285714285714286</c:v>
                      </c:pt>
                      <c:pt idx="374">
                        <c:v>10.714285714285714</c:v>
                      </c:pt>
                      <c:pt idx="375">
                        <c:v>9.8571428571428577</c:v>
                      </c:pt>
                      <c:pt idx="376">
                        <c:v>10.428571428571429</c:v>
                      </c:pt>
                      <c:pt idx="377">
                        <c:v>9.7142857142857135</c:v>
                      </c:pt>
                      <c:pt idx="378">
                        <c:v>10</c:v>
                      </c:pt>
                      <c:pt idx="379">
                        <c:v>9.7142857142857135</c:v>
                      </c:pt>
                      <c:pt idx="380">
                        <c:v>10.285714285714286</c:v>
                      </c:pt>
                      <c:pt idx="381">
                        <c:v>9.8571428571428577</c:v>
                      </c:pt>
                      <c:pt idx="382">
                        <c:v>10.714285714285714</c:v>
                      </c:pt>
                      <c:pt idx="383">
                        <c:v>10.571428571428571</c:v>
                      </c:pt>
                      <c:pt idx="384">
                        <c:v>11.428571428571429</c:v>
                      </c:pt>
                      <c:pt idx="385">
                        <c:v>11.142857142857142</c:v>
                      </c:pt>
                      <c:pt idx="386">
                        <c:v>10.142857142857142</c:v>
                      </c:pt>
                      <c:pt idx="387">
                        <c:v>8.8571428571428577</c:v>
                      </c:pt>
                      <c:pt idx="388">
                        <c:v>9.1428571428571423</c:v>
                      </c:pt>
                      <c:pt idx="389">
                        <c:v>9</c:v>
                      </c:pt>
                      <c:pt idx="390">
                        <c:v>9.1428571428571423</c:v>
                      </c:pt>
                      <c:pt idx="391">
                        <c:v>8.1428571428571423</c:v>
                      </c:pt>
                      <c:pt idx="392">
                        <c:v>8</c:v>
                      </c:pt>
                      <c:pt idx="393">
                        <c:v>8.8571428571428577</c:v>
                      </c:pt>
                      <c:pt idx="394">
                        <c:v>10.571428571428571</c:v>
                      </c:pt>
                      <c:pt idx="395">
                        <c:v>11.285714285714286</c:v>
                      </c:pt>
                      <c:pt idx="396">
                        <c:v>12.571428571428571</c:v>
                      </c:pt>
                      <c:pt idx="397">
                        <c:v>12.571428571428571</c:v>
                      </c:pt>
                      <c:pt idx="398">
                        <c:v>13.428571428571429</c:v>
                      </c:pt>
                      <c:pt idx="399">
                        <c:v>13.428571428571429</c:v>
                      </c:pt>
                      <c:pt idx="400">
                        <c:v>13.428571428571429</c:v>
                      </c:pt>
                      <c:pt idx="401">
                        <c:v>12.285714285714286</c:v>
                      </c:pt>
                      <c:pt idx="402">
                        <c:v>11.571428571428571</c:v>
                      </c:pt>
                      <c:pt idx="403">
                        <c:v>11</c:v>
                      </c:pt>
                      <c:pt idx="404">
                        <c:v>11.714285714285714</c:v>
                      </c:pt>
                      <c:pt idx="405">
                        <c:v>10.714285714285714</c:v>
                      </c:pt>
                      <c:pt idx="406">
                        <c:v>10.714285714285714</c:v>
                      </c:pt>
                      <c:pt idx="407">
                        <c:v>10.428571428571429</c:v>
                      </c:pt>
                      <c:pt idx="408">
                        <c:v>11.285714285714286</c:v>
                      </c:pt>
                      <c:pt idx="409">
                        <c:v>12.428571428571429</c:v>
                      </c:pt>
                      <c:pt idx="410">
                        <c:v>13.285714285714286</c:v>
                      </c:pt>
                      <c:pt idx="411">
                        <c:v>12.571428571428571</c:v>
                      </c:pt>
                      <c:pt idx="412">
                        <c:v>12.428571428571429</c:v>
                      </c:pt>
                      <c:pt idx="413">
                        <c:v>12</c:v>
                      </c:pt>
                      <c:pt idx="414">
                        <c:v>11</c:v>
                      </c:pt>
                      <c:pt idx="415">
                        <c:v>9.8571428571428577</c:v>
                      </c:pt>
                      <c:pt idx="416">
                        <c:v>8</c:v>
                      </c:pt>
                      <c:pt idx="417">
                        <c:v>6</c:v>
                      </c:pt>
                      <c:pt idx="418">
                        <c:v>6.2857142857142856</c:v>
                      </c:pt>
                      <c:pt idx="419">
                        <c:v>7</c:v>
                      </c:pt>
                      <c:pt idx="420">
                        <c:v>7.5714285714285712</c:v>
                      </c:pt>
                      <c:pt idx="421">
                        <c:v>9.1428571428571423</c:v>
                      </c:pt>
                      <c:pt idx="422">
                        <c:v>9.1428571428571423</c:v>
                      </c:pt>
                      <c:pt idx="423">
                        <c:v>9.5714285714285712</c:v>
                      </c:pt>
                      <c:pt idx="424">
                        <c:v>10</c:v>
                      </c:pt>
                      <c:pt idx="425">
                        <c:v>10.142857142857142</c:v>
                      </c:pt>
                      <c:pt idx="426">
                        <c:v>10.571428571428571</c:v>
                      </c:pt>
                      <c:pt idx="427">
                        <c:v>10.142857142857142</c:v>
                      </c:pt>
                      <c:pt idx="428">
                        <c:v>10.571428571428571</c:v>
                      </c:pt>
                      <c:pt idx="429">
                        <c:v>10.571428571428571</c:v>
                      </c:pt>
                      <c:pt idx="430">
                        <c:v>10</c:v>
                      </c:pt>
                      <c:pt idx="431">
                        <c:v>9.8571428571428577</c:v>
                      </c:pt>
                      <c:pt idx="432">
                        <c:v>9.7142857142857135</c:v>
                      </c:pt>
                      <c:pt idx="433">
                        <c:v>9.8571428571428577</c:v>
                      </c:pt>
                      <c:pt idx="434">
                        <c:v>9.8571428571428577</c:v>
                      </c:pt>
                      <c:pt idx="435">
                        <c:v>8.7142857142857135</c:v>
                      </c:pt>
                      <c:pt idx="436">
                        <c:v>8.2857142857142865</c:v>
                      </c:pt>
                      <c:pt idx="437">
                        <c:v>9.2857142857142865</c:v>
                      </c:pt>
                      <c:pt idx="438">
                        <c:v>9.8571428571428577</c:v>
                      </c:pt>
                      <c:pt idx="439">
                        <c:v>10</c:v>
                      </c:pt>
                      <c:pt idx="440">
                        <c:v>10.285714285714286</c:v>
                      </c:pt>
                      <c:pt idx="441">
                        <c:v>10.142857142857142</c:v>
                      </c:pt>
                      <c:pt idx="442">
                        <c:v>9.4285714285714288</c:v>
                      </c:pt>
                      <c:pt idx="443">
                        <c:v>10</c:v>
                      </c:pt>
                      <c:pt idx="444">
                        <c:v>9.7142857142857135</c:v>
                      </c:pt>
                      <c:pt idx="445">
                        <c:v>9.1428571428571423</c:v>
                      </c:pt>
                      <c:pt idx="446">
                        <c:v>8.7142857142857135</c:v>
                      </c:pt>
                      <c:pt idx="447">
                        <c:v>7.7142857142857144</c:v>
                      </c:pt>
                      <c:pt idx="448">
                        <c:v>7.2857142857142856</c:v>
                      </c:pt>
                      <c:pt idx="449">
                        <c:v>7.7142857142857144</c:v>
                      </c:pt>
                      <c:pt idx="450">
                        <c:v>7.2857142857142856</c:v>
                      </c:pt>
                      <c:pt idx="451">
                        <c:v>7</c:v>
                      </c:pt>
                      <c:pt idx="452">
                        <c:v>6.5714285714285712</c:v>
                      </c:pt>
                      <c:pt idx="453">
                        <c:v>6.4285714285714288</c:v>
                      </c:pt>
                      <c:pt idx="454">
                        <c:v>6.8571428571428568</c:v>
                      </c:pt>
                      <c:pt idx="455">
                        <c:v>8.4285714285714288</c:v>
                      </c:pt>
                      <c:pt idx="456">
                        <c:v>9</c:v>
                      </c:pt>
                      <c:pt idx="457">
                        <c:v>9.1428571428571423</c:v>
                      </c:pt>
                      <c:pt idx="458">
                        <c:v>9.2857142857142865</c:v>
                      </c:pt>
                      <c:pt idx="459">
                        <c:v>9.4285714285714288</c:v>
                      </c:pt>
                      <c:pt idx="460">
                        <c:v>9.8571428571428577</c:v>
                      </c:pt>
                      <c:pt idx="461">
                        <c:v>9</c:v>
                      </c:pt>
                      <c:pt idx="462">
                        <c:v>8.1428571428571423</c:v>
                      </c:pt>
                      <c:pt idx="463">
                        <c:v>7.5714285714285712</c:v>
                      </c:pt>
                      <c:pt idx="464">
                        <c:v>7.7142857142857144</c:v>
                      </c:pt>
                      <c:pt idx="465">
                        <c:v>7.4285714285714288</c:v>
                      </c:pt>
                      <c:pt idx="466">
                        <c:v>7.8571428571428568</c:v>
                      </c:pt>
                      <c:pt idx="467">
                        <c:v>7.8571428571428568</c:v>
                      </c:pt>
                      <c:pt idx="468">
                        <c:v>8.5714285714285712</c:v>
                      </c:pt>
                      <c:pt idx="469">
                        <c:v>8.1428571428571423</c:v>
                      </c:pt>
                      <c:pt idx="470">
                        <c:v>8.5714285714285712</c:v>
                      </c:pt>
                      <c:pt idx="471">
                        <c:v>8.5714285714285712</c:v>
                      </c:pt>
                      <c:pt idx="472">
                        <c:v>8.5714285714285712</c:v>
                      </c:pt>
                      <c:pt idx="473">
                        <c:v>8.7142857142857135</c:v>
                      </c:pt>
                      <c:pt idx="474">
                        <c:v>9.1428571428571423</c:v>
                      </c:pt>
                      <c:pt idx="475">
                        <c:v>9.5714285714285712</c:v>
                      </c:pt>
                      <c:pt idx="476">
                        <c:v>9.4285714285714288</c:v>
                      </c:pt>
                      <c:pt idx="477">
                        <c:v>8.7142857142857135</c:v>
                      </c:pt>
                      <c:pt idx="478">
                        <c:v>9</c:v>
                      </c:pt>
                      <c:pt idx="479">
                        <c:v>9.1428571428571423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FEE-4173-A07B-3EC2E98F615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Malatya!$K$2:$K$481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9.4285714285714288</c:v>
                      </c:pt>
                      <c:pt idx="7">
                        <c:v>9.7142857142857135</c:v>
                      </c:pt>
                      <c:pt idx="8">
                        <c:v>10</c:v>
                      </c:pt>
                      <c:pt idx="9">
                        <c:v>10.285714285714286</c:v>
                      </c:pt>
                      <c:pt idx="10">
                        <c:v>10.428571428571429</c:v>
                      </c:pt>
                      <c:pt idx="11">
                        <c:v>11</c:v>
                      </c:pt>
                      <c:pt idx="12">
                        <c:v>11</c:v>
                      </c:pt>
                      <c:pt idx="13">
                        <c:v>10.428571428571429</c:v>
                      </c:pt>
                      <c:pt idx="14">
                        <c:v>10.857142857142858</c:v>
                      </c:pt>
                      <c:pt idx="15">
                        <c:v>10.571428571428571</c:v>
                      </c:pt>
                      <c:pt idx="16">
                        <c:v>10.714285714285714</c:v>
                      </c:pt>
                      <c:pt idx="17">
                        <c:v>10.571428571428571</c:v>
                      </c:pt>
                      <c:pt idx="18">
                        <c:v>9.4285714285714288</c:v>
                      </c:pt>
                      <c:pt idx="19">
                        <c:v>10</c:v>
                      </c:pt>
                      <c:pt idx="20">
                        <c:v>10.571428571428571</c:v>
                      </c:pt>
                      <c:pt idx="21">
                        <c:v>10.857142857142858</c:v>
                      </c:pt>
                      <c:pt idx="22">
                        <c:v>10.857142857142858</c:v>
                      </c:pt>
                      <c:pt idx="23">
                        <c:v>11</c:v>
                      </c:pt>
                      <c:pt idx="24">
                        <c:v>11.142857142857142</c:v>
                      </c:pt>
                      <c:pt idx="25">
                        <c:v>11.285714285714286</c:v>
                      </c:pt>
                      <c:pt idx="26">
                        <c:v>10.714285714285714</c:v>
                      </c:pt>
                      <c:pt idx="27">
                        <c:v>10.857142857142858</c:v>
                      </c:pt>
                      <c:pt idx="28">
                        <c:v>10.714285714285714</c:v>
                      </c:pt>
                      <c:pt idx="29">
                        <c:v>11.857142857142858</c:v>
                      </c:pt>
                      <c:pt idx="30">
                        <c:v>12.142857142857142</c:v>
                      </c:pt>
                      <c:pt idx="31">
                        <c:v>11.285714285714286</c:v>
                      </c:pt>
                      <c:pt idx="32">
                        <c:v>11.714285714285714</c:v>
                      </c:pt>
                      <c:pt idx="33">
                        <c:v>12.285714285714286</c:v>
                      </c:pt>
                      <c:pt idx="34">
                        <c:v>12.857142857142858</c:v>
                      </c:pt>
                      <c:pt idx="35">
                        <c:v>11.857142857142858</c:v>
                      </c:pt>
                      <c:pt idx="36">
                        <c:v>10.571428571428571</c:v>
                      </c:pt>
                      <c:pt idx="37">
                        <c:v>10.571428571428571</c:v>
                      </c:pt>
                      <c:pt idx="38">
                        <c:v>10.857142857142858</c:v>
                      </c:pt>
                      <c:pt idx="39">
                        <c:v>11</c:v>
                      </c:pt>
                      <c:pt idx="40">
                        <c:v>10.571428571428571</c:v>
                      </c:pt>
                      <c:pt idx="41">
                        <c:v>10.428571428571429</c:v>
                      </c:pt>
                      <c:pt idx="42">
                        <c:v>11.285714285714286</c:v>
                      </c:pt>
                      <c:pt idx="43">
                        <c:v>11.857142857142858</c:v>
                      </c:pt>
                      <c:pt idx="44">
                        <c:v>11</c:v>
                      </c:pt>
                      <c:pt idx="45">
                        <c:v>10.714285714285714</c:v>
                      </c:pt>
                      <c:pt idx="46">
                        <c:v>10.714285714285714</c:v>
                      </c:pt>
                      <c:pt idx="47">
                        <c:v>10.857142857142858</c:v>
                      </c:pt>
                      <c:pt idx="48">
                        <c:v>10</c:v>
                      </c:pt>
                      <c:pt idx="49">
                        <c:v>9.1428571428571423</c:v>
                      </c:pt>
                      <c:pt idx="50">
                        <c:v>8.7142857142857135</c:v>
                      </c:pt>
                      <c:pt idx="51">
                        <c:v>8.8571428571428577</c:v>
                      </c:pt>
                      <c:pt idx="52">
                        <c:v>9.5714285714285712</c:v>
                      </c:pt>
                      <c:pt idx="53">
                        <c:v>9</c:v>
                      </c:pt>
                      <c:pt idx="54">
                        <c:v>8.8571428571428577</c:v>
                      </c:pt>
                      <c:pt idx="55">
                        <c:v>10</c:v>
                      </c:pt>
                      <c:pt idx="56">
                        <c:v>10.571428571428571</c:v>
                      </c:pt>
                      <c:pt idx="57">
                        <c:v>11</c:v>
                      </c:pt>
                      <c:pt idx="58">
                        <c:v>11.142857142857142</c:v>
                      </c:pt>
                      <c:pt idx="59">
                        <c:v>10.142857142857142</c:v>
                      </c:pt>
                      <c:pt idx="60">
                        <c:v>11.142857142857142</c:v>
                      </c:pt>
                      <c:pt idx="61">
                        <c:v>10.142857142857142</c:v>
                      </c:pt>
                      <c:pt idx="62">
                        <c:v>9.5714285714285712</c:v>
                      </c:pt>
                      <c:pt idx="63">
                        <c:v>9.4285714285714288</c:v>
                      </c:pt>
                      <c:pt idx="64">
                        <c:v>9.4285714285714288</c:v>
                      </c:pt>
                      <c:pt idx="65">
                        <c:v>9.5714285714285712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11.428571428571429</c:v>
                      </c:pt>
                      <c:pt idx="69">
                        <c:v>11.285714285714286</c:v>
                      </c:pt>
                      <c:pt idx="70">
                        <c:v>11.571428571428571</c:v>
                      </c:pt>
                      <c:pt idx="71">
                        <c:v>11.142857142857142</c:v>
                      </c:pt>
                      <c:pt idx="72">
                        <c:v>11</c:v>
                      </c:pt>
                      <c:pt idx="73">
                        <c:v>11.285714285714286</c:v>
                      </c:pt>
                      <c:pt idx="74">
                        <c:v>10.571428571428571</c:v>
                      </c:pt>
                      <c:pt idx="75">
                        <c:v>10</c:v>
                      </c:pt>
                      <c:pt idx="76">
                        <c:v>9.4285714285714288</c:v>
                      </c:pt>
                      <c:pt idx="77">
                        <c:v>10.571428571428571</c:v>
                      </c:pt>
                      <c:pt idx="78">
                        <c:v>10.285714285714286</c:v>
                      </c:pt>
                      <c:pt idx="79">
                        <c:v>10.714285714285714</c:v>
                      </c:pt>
                      <c:pt idx="80">
                        <c:v>11.142857142857142</c:v>
                      </c:pt>
                      <c:pt idx="81">
                        <c:v>11.142857142857142</c:v>
                      </c:pt>
                      <c:pt idx="82">
                        <c:v>11.571428571428571</c:v>
                      </c:pt>
                      <c:pt idx="83">
                        <c:v>11.714285714285714</c:v>
                      </c:pt>
                      <c:pt idx="84">
                        <c:v>10.428571428571429</c:v>
                      </c:pt>
                      <c:pt idx="85">
                        <c:v>11</c:v>
                      </c:pt>
                      <c:pt idx="86">
                        <c:v>10.285714285714286</c:v>
                      </c:pt>
                      <c:pt idx="87">
                        <c:v>9.5714285714285712</c:v>
                      </c:pt>
                      <c:pt idx="88">
                        <c:v>9</c:v>
                      </c:pt>
                      <c:pt idx="89">
                        <c:v>8.1428571428571423</c:v>
                      </c:pt>
                      <c:pt idx="90">
                        <c:v>8.5714285714285712</c:v>
                      </c:pt>
                      <c:pt idx="91">
                        <c:v>8</c:v>
                      </c:pt>
                      <c:pt idx="92">
                        <c:v>7.2857142857142856</c:v>
                      </c:pt>
                      <c:pt idx="93">
                        <c:v>6.8571428571428568</c:v>
                      </c:pt>
                      <c:pt idx="94">
                        <c:v>6.8571428571428568</c:v>
                      </c:pt>
                      <c:pt idx="95">
                        <c:v>7.7142857142857144</c:v>
                      </c:pt>
                      <c:pt idx="96">
                        <c:v>9.4285714285714288</c:v>
                      </c:pt>
                      <c:pt idx="97">
                        <c:v>9.4285714285714288</c:v>
                      </c:pt>
                      <c:pt idx="98">
                        <c:v>9.5714285714285712</c:v>
                      </c:pt>
                      <c:pt idx="99">
                        <c:v>10.285714285714286</c:v>
                      </c:pt>
                      <c:pt idx="100">
                        <c:v>10</c:v>
                      </c:pt>
                      <c:pt idx="101">
                        <c:v>10.285714285714286</c:v>
                      </c:pt>
                      <c:pt idx="102">
                        <c:v>9.2857142857142865</c:v>
                      </c:pt>
                      <c:pt idx="103">
                        <c:v>7.1428571428571432</c:v>
                      </c:pt>
                      <c:pt idx="104">
                        <c:v>6.5714285714285712</c:v>
                      </c:pt>
                      <c:pt idx="105">
                        <c:v>6.5714285714285712</c:v>
                      </c:pt>
                      <c:pt idx="106">
                        <c:v>6.8571428571428568</c:v>
                      </c:pt>
                      <c:pt idx="107">
                        <c:v>8.4285714285714288</c:v>
                      </c:pt>
                      <c:pt idx="108">
                        <c:v>7.5714285714285712</c:v>
                      </c:pt>
                      <c:pt idx="109">
                        <c:v>8.1428571428571423</c:v>
                      </c:pt>
                      <c:pt idx="110">
                        <c:v>8.8571428571428577</c:v>
                      </c:pt>
                      <c:pt idx="111">
                        <c:v>9.2857142857142865</c:v>
                      </c:pt>
                      <c:pt idx="112">
                        <c:v>9.4285714285714288</c:v>
                      </c:pt>
                      <c:pt idx="113">
                        <c:v>8.4285714285714288</c:v>
                      </c:pt>
                      <c:pt idx="114">
                        <c:v>7.5714285714285712</c:v>
                      </c:pt>
                      <c:pt idx="115">
                        <c:v>8.1428571428571423</c:v>
                      </c:pt>
                      <c:pt idx="116">
                        <c:v>8.2857142857142865</c:v>
                      </c:pt>
                      <c:pt idx="117">
                        <c:v>8.7142857142857135</c:v>
                      </c:pt>
                      <c:pt idx="118">
                        <c:v>8.5714285714285712</c:v>
                      </c:pt>
                      <c:pt idx="119">
                        <c:v>8.8571428571428577</c:v>
                      </c:pt>
                      <c:pt idx="120">
                        <c:v>8.8571428571428577</c:v>
                      </c:pt>
                      <c:pt idx="121">
                        <c:v>8.8571428571428577</c:v>
                      </c:pt>
                      <c:pt idx="122">
                        <c:v>9.2857142857142865</c:v>
                      </c:pt>
                      <c:pt idx="123">
                        <c:v>9.4285714285714288</c:v>
                      </c:pt>
                      <c:pt idx="124">
                        <c:v>9.5714285714285712</c:v>
                      </c:pt>
                      <c:pt idx="125">
                        <c:v>9.7142857142857135</c:v>
                      </c:pt>
                      <c:pt idx="126">
                        <c:v>9.4285714285714288</c:v>
                      </c:pt>
                      <c:pt idx="127">
                        <c:v>9.1428571428571423</c:v>
                      </c:pt>
                      <c:pt idx="128">
                        <c:v>8.8571428571428577</c:v>
                      </c:pt>
                      <c:pt idx="129">
                        <c:v>8.7142857142857135</c:v>
                      </c:pt>
                      <c:pt idx="130">
                        <c:v>8.2857142857142865</c:v>
                      </c:pt>
                      <c:pt idx="131">
                        <c:v>8.5714285714285712</c:v>
                      </c:pt>
                      <c:pt idx="132">
                        <c:v>8.5714285714285712</c:v>
                      </c:pt>
                      <c:pt idx="133">
                        <c:v>9.4285714285714288</c:v>
                      </c:pt>
                      <c:pt idx="134">
                        <c:v>10.142857142857142</c:v>
                      </c:pt>
                      <c:pt idx="135">
                        <c:v>10.857142857142858</c:v>
                      </c:pt>
                      <c:pt idx="136">
                        <c:v>10.857142857142858</c:v>
                      </c:pt>
                      <c:pt idx="137">
                        <c:v>11</c:v>
                      </c:pt>
                      <c:pt idx="138">
                        <c:v>10.285714285714286</c:v>
                      </c:pt>
                      <c:pt idx="139">
                        <c:v>10.571428571428571</c:v>
                      </c:pt>
                      <c:pt idx="140">
                        <c:v>10.857142857142858</c:v>
                      </c:pt>
                      <c:pt idx="141">
                        <c:v>11.142857142857142</c:v>
                      </c:pt>
                      <c:pt idx="142">
                        <c:v>10.571428571428571</c:v>
                      </c:pt>
                      <c:pt idx="143">
                        <c:v>10.428571428571429</c:v>
                      </c:pt>
                      <c:pt idx="144">
                        <c:v>10.285714285714286</c:v>
                      </c:pt>
                      <c:pt idx="145">
                        <c:v>11.428571428571429</c:v>
                      </c:pt>
                      <c:pt idx="146">
                        <c:v>10.857142857142858</c:v>
                      </c:pt>
                      <c:pt idx="147">
                        <c:v>9.4285714285714288</c:v>
                      </c:pt>
                      <c:pt idx="148">
                        <c:v>9.5714285714285712</c:v>
                      </c:pt>
                      <c:pt idx="149">
                        <c:v>10.428571428571429</c:v>
                      </c:pt>
                      <c:pt idx="150">
                        <c:v>10.142857142857142</c:v>
                      </c:pt>
                      <c:pt idx="151">
                        <c:v>10.571428571428571</c:v>
                      </c:pt>
                      <c:pt idx="152">
                        <c:v>10</c:v>
                      </c:pt>
                      <c:pt idx="153">
                        <c:v>11</c:v>
                      </c:pt>
                      <c:pt idx="154">
                        <c:v>11.571428571428571</c:v>
                      </c:pt>
                      <c:pt idx="155">
                        <c:v>10.857142857142858</c:v>
                      </c:pt>
                      <c:pt idx="156">
                        <c:v>9.2857142857142865</c:v>
                      </c:pt>
                      <c:pt idx="157">
                        <c:v>9.2857142857142865</c:v>
                      </c:pt>
                      <c:pt idx="158">
                        <c:v>8.8571428571428577</c:v>
                      </c:pt>
                      <c:pt idx="159">
                        <c:v>7.2857142857142856</c:v>
                      </c:pt>
                      <c:pt idx="160">
                        <c:v>6.5714285714285712</c:v>
                      </c:pt>
                      <c:pt idx="161">
                        <c:v>5.8571428571428568</c:v>
                      </c:pt>
                      <c:pt idx="162">
                        <c:v>5.4285714285714288</c:v>
                      </c:pt>
                      <c:pt idx="163">
                        <c:v>6</c:v>
                      </c:pt>
                      <c:pt idx="164">
                        <c:v>6.5714285714285712</c:v>
                      </c:pt>
                      <c:pt idx="165">
                        <c:v>6.5714285714285712</c:v>
                      </c:pt>
                      <c:pt idx="166">
                        <c:v>7</c:v>
                      </c:pt>
                      <c:pt idx="167">
                        <c:v>6.7142857142857144</c:v>
                      </c:pt>
                      <c:pt idx="168">
                        <c:v>6.7142857142857144</c:v>
                      </c:pt>
                      <c:pt idx="169">
                        <c:v>7.8571428571428568</c:v>
                      </c:pt>
                      <c:pt idx="170">
                        <c:v>7.8571428571428568</c:v>
                      </c:pt>
                      <c:pt idx="171">
                        <c:v>7.2857142857142856</c:v>
                      </c:pt>
                      <c:pt idx="172">
                        <c:v>7.4285714285714288</c:v>
                      </c:pt>
                      <c:pt idx="173">
                        <c:v>7</c:v>
                      </c:pt>
                      <c:pt idx="174">
                        <c:v>7.8571428571428568</c:v>
                      </c:pt>
                      <c:pt idx="175">
                        <c:v>8.5714285714285712</c:v>
                      </c:pt>
                      <c:pt idx="176">
                        <c:v>8</c:v>
                      </c:pt>
                      <c:pt idx="177">
                        <c:v>7.8571428571428568</c:v>
                      </c:pt>
                      <c:pt idx="178">
                        <c:v>8.7142857142857135</c:v>
                      </c:pt>
                      <c:pt idx="179">
                        <c:v>9.8571428571428577</c:v>
                      </c:pt>
                      <c:pt idx="180">
                        <c:v>11.714285714285714</c:v>
                      </c:pt>
                      <c:pt idx="181">
                        <c:v>11</c:v>
                      </c:pt>
                      <c:pt idx="182">
                        <c:v>11.285714285714286</c:v>
                      </c:pt>
                      <c:pt idx="183">
                        <c:v>12</c:v>
                      </c:pt>
                      <c:pt idx="184">
                        <c:v>13</c:v>
                      </c:pt>
                      <c:pt idx="185">
                        <c:v>13.428571428571429</c:v>
                      </c:pt>
                      <c:pt idx="186">
                        <c:v>12.428571428571429</c:v>
                      </c:pt>
                      <c:pt idx="187">
                        <c:v>11.285714285714286</c:v>
                      </c:pt>
                      <c:pt idx="188">
                        <c:v>12.142857142857142</c:v>
                      </c:pt>
                      <c:pt idx="189">
                        <c:v>12.714285714285714</c:v>
                      </c:pt>
                      <c:pt idx="190">
                        <c:v>12.571428571428571</c:v>
                      </c:pt>
                      <c:pt idx="191">
                        <c:v>11.428571428571429</c:v>
                      </c:pt>
                      <c:pt idx="192">
                        <c:v>10.571428571428571</c:v>
                      </c:pt>
                      <c:pt idx="193">
                        <c:v>10.571428571428571</c:v>
                      </c:pt>
                      <c:pt idx="194">
                        <c:v>11.571428571428571</c:v>
                      </c:pt>
                      <c:pt idx="195">
                        <c:v>10.857142857142858</c:v>
                      </c:pt>
                      <c:pt idx="196">
                        <c:v>9.8571428571428577</c:v>
                      </c:pt>
                      <c:pt idx="197">
                        <c:v>9.4285714285714288</c:v>
                      </c:pt>
                      <c:pt idx="198">
                        <c:v>9.4285714285714288</c:v>
                      </c:pt>
                      <c:pt idx="199">
                        <c:v>9.1428571428571423</c:v>
                      </c:pt>
                      <c:pt idx="200">
                        <c:v>8.7142857142857135</c:v>
                      </c:pt>
                      <c:pt idx="201">
                        <c:v>7.5714285714285712</c:v>
                      </c:pt>
                      <c:pt idx="202">
                        <c:v>7.8571428571428568</c:v>
                      </c:pt>
                      <c:pt idx="203">
                        <c:v>7.4285714285714288</c:v>
                      </c:pt>
                      <c:pt idx="204">
                        <c:v>7.4285714285714288</c:v>
                      </c:pt>
                      <c:pt idx="205">
                        <c:v>7.4285714285714288</c:v>
                      </c:pt>
                      <c:pt idx="206">
                        <c:v>7.2857142857142856</c:v>
                      </c:pt>
                      <c:pt idx="207">
                        <c:v>7</c:v>
                      </c:pt>
                      <c:pt idx="208">
                        <c:v>7.2857142857142856</c:v>
                      </c:pt>
                      <c:pt idx="209">
                        <c:v>6.7142857142857144</c:v>
                      </c:pt>
                      <c:pt idx="210">
                        <c:v>6.5714285714285712</c:v>
                      </c:pt>
                      <c:pt idx="211">
                        <c:v>6.8571428571428568</c:v>
                      </c:pt>
                      <c:pt idx="212">
                        <c:v>7.8571428571428568</c:v>
                      </c:pt>
                      <c:pt idx="213">
                        <c:v>7.5714285714285712</c:v>
                      </c:pt>
                      <c:pt idx="214">
                        <c:v>8.7142857142857135</c:v>
                      </c:pt>
                      <c:pt idx="215">
                        <c:v>9.4285714285714288</c:v>
                      </c:pt>
                      <c:pt idx="216">
                        <c:v>9.7142857142857135</c:v>
                      </c:pt>
                      <c:pt idx="217">
                        <c:v>10.571428571428571</c:v>
                      </c:pt>
                      <c:pt idx="218">
                        <c:v>10.428571428571429</c:v>
                      </c:pt>
                      <c:pt idx="219">
                        <c:v>9.7142857142857135</c:v>
                      </c:pt>
                      <c:pt idx="220">
                        <c:v>10.142857142857142</c:v>
                      </c:pt>
                      <c:pt idx="221">
                        <c:v>9.5714285714285712</c:v>
                      </c:pt>
                      <c:pt idx="222">
                        <c:v>9</c:v>
                      </c:pt>
                      <c:pt idx="223">
                        <c:v>8.8571428571428577</c:v>
                      </c:pt>
                      <c:pt idx="224">
                        <c:v>8.5714285714285712</c:v>
                      </c:pt>
                      <c:pt idx="225">
                        <c:v>8.8571428571428577</c:v>
                      </c:pt>
                      <c:pt idx="226">
                        <c:v>8.7142857142857135</c:v>
                      </c:pt>
                      <c:pt idx="227">
                        <c:v>8.4285714285714288</c:v>
                      </c:pt>
                      <c:pt idx="228">
                        <c:v>8.2857142857142865</c:v>
                      </c:pt>
                      <c:pt idx="229">
                        <c:v>9</c:v>
                      </c:pt>
                      <c:pt idx="230">
                        <c:v>9.8571428571428577</c:v>
                      </c:pt>
                      <c:pt idx="231">
                        <c:v>10.428571428571429</c:v>
                      </c:pt>
                      <c:pt idx="232">
                        <c:v>10.428571428571429</c:v>
                      </c:pt>
                      <c:pt idx="233">
                        <c:v>11.285714285714286</c:v>
                      </c:pt>
                      <c:pt idx="234">
                        <c:v>12.285714285714286</c:v>
                      </c:pt>
                      <c:pt idx="235">
                        <c:v>12.285714285714286</c:v>
                      </c:pt>
                      <c:pt idx="236">
                        <c:v>11</c:v>
                      </c:pt>
                      <c:pt idx="237">
                        <c:v>10.714285714285714</c:v>
                      </c:pt>
                      <c:pt idx="238">
                        <c:v>9.8571428571428577</c:v>
                      </c:pt>
                      <c:pt idx="239">
                        <c:v>9.4285714285714288</c:v>
                      </c:pt>
                      <c:pt idx="240">
                        <c:v>9.5714285714285712</c:v>
                      </c:pt>
                      <c:pt idx="241">
                        <c:v>9.2857142857142865</c:v>
                      </c:pt>
                      <c:pt idx="242">
                        <c:v>8.7142857142857135</c:v>
                      </c:pt>
                      <c:pt idx="243">
                        <c:v>8.8571428571428577</c:v>
                      </c:pt>
                      <c:pt idx="244">
                        <c:v>9.1428571428571423</c:v>
                      </c:pt>
                      <c:pt idx="245">
                        <c:v>9.4285714285714288</c:v>
                      </c:pt>
                      <c:pt idx="246">
                        <c:v>9.7142857142857135</c:v>
                      </c:pt>
                      <c:pt idx="247">
                        <c:v>10.142857142857142</c:v>
                      </c:pt>
                      <c:pt idx="248">
                        <c:v>9.7142857142857135</c:v>
                      </c:pt>
                      <c:pt idx="249">
                        <c:v>9.8571428571428577</c:v>
                      </c:pt>
                      <c:pt idx="250">
                        <c:v>11</c:v>
                      </c:pt>
                      <c:pt idx="251">
                        <c:v>10.428571428571429</c:v>
                      </c:pt>
                      <c:pt idx="252">
                        <c:v>10.714285714285714</c:v>
                      </c:pt>
                      <c:pt idx="253">
                        <c:v>10.714285714285714</c:v>
                      </c:pt>
                      <c:pt idx="254">
                        <c:v>10</c:v>
                      </c:pt>
                      <c:pt idx="255">
                        <c:v>9.2857142857142865</c:v>
                      </c:pt>
                      <c:pt idx="256">
                        <c:v>9.1428571428571423</c:v>
                      </c:pt>
                      <c:pt idx="257">
                        <c:v>8.7142857142857135</c:v>
                      </c:pt>
                      <c:pt idx="258">
                        <c:v>9.5714285714285712</c:v>
                      </c:pt>
                      <c:pt idx="259">
                        <c:v>10.142857142857142</c:v>
                      </c:pt>
                      <c:pt idx="260">
                        <c:v>9.7142857142857135</c:v>
                      </c:pt>
                      <c:pt idx="261">
                        <c:v>9</c:v>
                      </c:pt>
                      <c:pt idx="262">
                        <c:v>9.8571428571428577</c:v>
                      </c:pt>
                      <c:pt idx="263">
                        <c:v>10.571428571428571</c:v>
                      </c:pt>
                      <c:pt idx="264">
                        <c:v>9.5714285714285712</c:v>
                      </c:pt>
                      <c:pt idx="265">
                        <c:v>8.4285714285714288</c:v>
                      </c:pt>
                      <c:pt idx="266">
                        <c:v>6.8571428571428568</c:v>
                      </c:pt>
                      <c:pt idx="267">
                        <c:v>6.1428571428571432</c:v>
                      </c:pt>
                      <c:pt idx="268">
                        <c:v>7.2857142857142856</c:v>
                      </c:pt>
                      <c:pt idx="269">
                        <c:v>7</c:v>
                      </c:pt>
                      <c:pt idx="270">
                        <c:v>6.1428571428571432</c:v>
                      </c:pt>
                      <c:pt idx="271">
                        <c:v>7.2857142857142856</c:v>
                      </c:pt>
                      <c:pt idx="272">
                        <c:v>7.5714285714285712</c:v>
                      </c:pt>
                      <c:pt idx="273">
                        <c:v>8.4285714285714288</c:v>
                      </c:pt>
                      <c:pt idx="274">
                        <c:v>9.5714285714285712</c:v>
                      </c:pt>
                      <c:pt idx="275">
                        <c:v>8.5714285714285712</c:v>
                      </c:pt>
                      <c:pt idx="276">
                        <c:v>8.4285714285714288</c:v>
                      </c:pt>
                      <c:pt idx="277">
                        <c:v>9.2857142857142865</c:v>
                      </c:pt>
                      <c:pt idx="278">
                        <c:v>9.2857142857142865</c:v>
                      </c:pt>
                      <c:pt idx="279">
                        <c:v>8.7142857142857135</c:v>
                      </c:pt>
                      <c:pt idx="280">
                        <c:v>8.7142857142857135</c:v>
                      </c:pt>
                      <c:pt idx="281">
                        <c:v>8.2857142857142865</c:v>
                      </c:pt>
                      <c:pt idx="282">
                        <c:v>8.2857142857142865</c:v>
                      </c:pt>
                      <c:pt idx="283">
                        <c:v>8.5714285714285712</c:v>
                      </c:pt>
                      <c:pt idx="284">
                        <c:v>8.7142857142857135</c:v>
                      </c:pt>
                      <c:pt idx="285">
                        <c:v>8.1428571428571423</c:v>
                      </c:pt>
                      <c:pt idx="286">
                        <c:v>8.2857142857142865</c:v>
                      </c:pt>
                      <c:pt idx="287">
                        <c:v>8.4285714285714288</c:v>
                      </c:pt>
                      <c:pt idx="288">
                        <c:v>8.5714285714285712</c:v>
                      </c:pt>
                      <c:pt idx="289">
                        <c:v>8.5714285714285712</c:v>
                      </c:pt>
                      <c:pt idx="290">
                        <c:v>8.7142857142857135</c:v>
                      </c:pt>
                      <c:pt idx="291">
                        <c:v>8.4285714285714288</c:v>
                      </c:pt>
                      <c:pt idx="292">
                        <c:v>8.5714285714285712</c:v>
                      </c:pt>
                      <c:pt idx="293">
                        <c:v>9.2857142857142865</c:v>
                      </c:pt>
                      <c:pt idx="294">
                        <c:v>9.1428571428571423</c:v>
                      </c:pt>
                      <c:pt idx="295">
                        <c:v>8.8571428571428577</c:v>
                      </c:pt>
                      <c:pt idx="296">
                        <c:v>8.7142857142857135</c:v>
                      </c:pt>
                      <c:pt idx="297">
                        <c:v>9.1428571428571423</c:v>
                      </c:pt>
                      <c:pt idx="298">
                        <c:v>9</c:v>
                      </c:pt>
                      <c:pt idx="299">
                        <c:v>8.8571428571428577</c:v>
                      </c:pt>
                      <c:pt idx="300">
                        <c:v>8</c:v>
                      </c:pt>
                      <c:pt idx="301">
                        <c:v>8.1428571428571423</c:v>
                      </c:pt>
                      <c:pt idx="302">
                        <c:v>8.1428571428571423</c:v>
                      </c:pt>
                      <c:pt idx="303">
                        <c:v>8</c:v>
                      </c:pt>
                      <c:pt idx="304">
                        <c:v>7</c:v>
                      </c:pt>
                      <c:pt idx="305">
                        <c:v>8</c:v>
                      </c:pt>
                      <c:pt idx="306">
                        <c:v>8.1428571428571423</c:v>
                      </c:pt>
                      <c:pt idx="307">
                        <c:v>7.8571428571428568</c:v>
                      </c:pt>
                      <c:pt idx="308">
                        <c:v>7.5714285714285712</c:v>
                      </c:pt>
                      <c:pt idx="309">
                        <c:v>8</c:v>
                      </c:pt>
                      <c:pt idx="310">
                        <c:v>8.5714285714285712</c:v>
                      </c:pt>
                      <c:pt idx="311">
                        <c:v>9.8571428571428577</c:v>
                      </c:pt>
                      <c:pt idx="312">
                        <c:v>9.7142857142857135</c:v>
                      </c:pt>
                      <c:pt idx="313">
                        <c:v>9.7142857142857135</c:v>
                      </c:pt>
                      <c:pt idx="314">
                        <c:v>10.285714285714286</c:v>
                      </c:pt>
                      <c:pt idx="315">
                        <c:v>10.714285714285714</c:v>
                      </c:pt>
                      <c:pt idx="316">
                        <c:v>11.142857142857142</c:v>
                      </c:pt>
                      <c:pt idx="317">
                        <c:v>10.714285714285714</c:v>
                      </c:pt>
                      <c:pt idx="318">
                        <c:v>9.7142857142857135</c:v>
                      </c:pt>
                      <c:pt idx="319">
                        <c:v>9.2857142857142865</c:v>
                      </c:pt>
                      <c:pt idx="320">
                        <c:v>8.5714285714285712</c:v>
                      </c:pt>
                      <c:pt idx="321">
                        <c:v>8.7142857142857135</c:v>
                      </c:pt>
                      <c:pt idx="322">
                        <c:v>8.2857142857142865</c:v>
                      </c:pt>
                      <c:pt idx="323">
                        <c:v>8.4285714285714288</c:v>
                      </c:pt>
                      <c:pt idx="324">
                        <c:v>8.4285714285714288</c:v>
                      </c:pt>
                      <c:pt idx="325">
                        <c:v>8</c:v>
                      </c:pt>
                      <c:pt idx="326">
                        <c:v>7.5714285714285712</c:v>
                      </c:pt>
                      <c:pt idx="327">
                        <c:v>8.7142857142857135</c:v>
                      </c:pt>
                      <c:pt idx="328">
                        <c:v>7.7142857142857144</c:v>
                      </c:pt>
                      <c:pt idx="329">
                        <c:v>7.5714285714285712</c:v>
                      </c:pt>
                      <c:pt idx="330">
                        <c:v>6.7142857142857144</c:v>
                      </c:pt>
                      <c:pt idx="331">
                        <c:v>7</c:v>
                      </c:pt>
                      <c:pt idx="332">
                        <c:v>8.7142857142857135</c:v>
                      </c:pt>
                      <c:pt idx="333">
                        <c:v>8.8571428571428577</c:v>
                      </c:pt>
                      <c:pt idx="334">
                        <c:v>8.4285714285714288</c:v>
                      </c:pt>
                      <c:pt idx="335">
                        <c:v>8.7142857142857135</c:v>
                      </c:pt>
                      <c:pt idx="336">
                        <c:v>9.2857142857142865</c:v>
                      </c:pt>
                      <c:pt idx="337">
                        <c:v>9.8571428571428577</c:v>
                      </c:pt>
                      <c:pt idx="338">
                        <c:v>9.8571428571428577</c:v>
                      </c:pt>
                      <c:pt idx="339">
                        <c:v>8.8571428571428577</c:v>
                      </c:pt>
                      <c:pt idx="340">
                        <c:v>9.1428571428571423</c:v>
                      </c:pt>
                      <c:pt idx="341">
                        <c:v>8.5714285714285712</c:v>
                      </c:pt>
                      <c:pt idx="342">
                        <c:v>8.8571428571428577</c:v>
                      </c:pt>
                      <c:pt idx="343">
                        <c:v>8.2857142857142865</c:v>
                      </c:pt>
                      <c:pt idx="344">
                        <c:v>8.5714285714285712</c:v>
                      </c:pt>
                      <c:pt idx="345">
                        <c:v>9</c:v>
                      </c:pt>
                      <c:pt idx="346">
                        <c:v>9.8571428571428577</c:v>
                      </c:pt>
                      <c:pt idx="347">
                        <c:v>9.8571428571428577</c:v>
                      </c:pt>
                      <c:pt idx="348">
                        <c:v>11.285714285714286</c:v>
                      </c:pt>
                      <c:pt idx="349">
                        <c:v>11.714285714285714</c:v>
                      </c:pt>
                      <c:pt idx="350">
                        <c:v>13.142857142857142</c:v>
                      </c:pt>
                      <c:pt idx="351">
                        <c:v>13.428571428571429</c:v>
                      </c:pt>
                      <c:pt idx="352">
                        <c:v>13.142857142857142</c:v>
                      </c:pt>
                      <c:pt idx="353">
                        <c:v>11.714285714285714</c:v>
                      </c:pt>
                      <c:pt idx="354">
                        <c:v>11.142857142857142</c:v>
                      </c:pt>
                      <c:pt idx="355">
                        <c:v>9.8571428571428577</c:v>
                      </c:pt>
                      <c:pt idx="356">
                        <c:v>9.5714285714285712</c:v>
                      </c:pt>
                      <c:pt idx="357">
                        <c:v>8.2857142857142865</c:v>
                      </c:pt>
                      <c:pt idx="358">
                        <c:v>7.5714285714285712</c:v>
                      </c:pt>
                      <c:pt idx="359">
                        <c:v>7.2857142857142856</c:v>
                      </c:pt>
                      <c:pt idx="360">
                        <c:v>7.4285714285714288</c:v>
                      </c:pt>
                      <c:pt idx="361">
                        <c:v>8.2857142857142865</c:v>
                      </c:pt>
                      <c:pt idx="362">
                        <c:v>8.7142857142857135</c:v>
                      </c:pt>
                      <c:pt idx="363">
                        <c:v>8.7142857142857135</c:v>
                      </c:pt>
                      <c:pt idx="364">
                        <c:v>8.5714285714285712</c:v>
                      </c:pt>
                      <c:pt idx="365">
                        <c:v>8.1428571428571423</c:v>
                      </c:pt>
                      <c:pt idx="366">
                        <c:v>8.2857142857142865</c:v>
                      </c:pt>
                      <c:pt idx="367">
                        <c:v>8.5714285714285712</c:v>
                      </c:pt>
                      <c:pt idx="368">
                        <c:v>8</c:v>
                      </c:pt>
                      <c:pt idx="369">
                        <c:v>7.5714285714285712</c:v>
                      </c:pt>
                      <c:pt idx="370">
                        <c:v>7.4285714285714288</c:v>
                      </c:pt>
                      <c:pt idx="371">
                        <c:v>8.8571428571428577</c:v>
                      </c:pt>
                      <c:pt idx="372">
                        <c:v>9.1428571428571423</c:v>
                      </c:pt>
                      <c:pt idx="373">
                        <c:v>8.5714285714285712</c:v>
                      </c:pt>
                      <c:pt idx="374">
                        <c:v>9</c:v>
                      </c:pt>
                      <c:pt idx="375">
                        <c:v>9.8571428571428577</c:v>
                      </c:pt>
                      <c:pt idx="376">
                        <c:v>10</c:v>
                      </c:pt>
                      <c:pt idx="377">
                        <c:v>10.428571428571429</c:v>
                      </c:pt>
                      <c:pt idx="378">
                        <c:v>10</c:v>
                      </c:pt>
                      <c:pt idx="379">
                        <c:v>10</c:v>
                      </c:pt>
                      <c:pt idx="380">
                        <c:v>11</c:v>
                      </c:pt>
                      <c:pt idx="381">
                        <c:v>11.142857142857142</c:v>
                      </c:pt>
                      <c:pt idx="382">
                        <c:v>11</c:v>
                      </c:pt>
                      <c:pt idx="383">
                        <c:v>11.428571428571429</c:v>
                      </c:pt>
                      <c:pt idx="384">
                        <c:v>11.714285714285714</c:v>
                      </c:pt>
                      <c:pt idx="385">
                        <c:v>10.428571428571429</c:v>
                      </c:pt>
                      <c:pt idx="386">
                        <c:v>10.857142857142858</c:v>
                      </c:pt>
                      <c:pt idx="387">
                        <c:v>10.428571428571429</c:v>
                      </c:pt>
                      <c:pt idx="388">
                        <c:v>9.2857142857142865</c:v>
                      </c:pt>
                      <c:pt idx="389">
                        <c:v>8.7142857142857135</c:v>
                      </c:pt>
                      <c:pt idx="390">
                        <c:v>8</c:v>
                      </c:pt>
                      <c:pt idx="391">
                        <c:v>7.7142857142857144</c:v>
                      </c:pt>
                      <c:pt idx="392">
                        <c:v>8.5714285714285712</c:v>
                      </c:pt>
                      <c:pt idx="393">
                        <c:v>8.2857142857142865</c:v>
                      </c:pt>
                      <c:pt idx="394">
                        <c:v>8.4285714285714288</c:v>
                      </c:pt>
                      <c:pt idx="395">
                        <c:v>9.5714285714285712</c:v>
                      </c:pt>
                      <c:pt idx="396">
                        <c:v>9.7142857142857135</c:v>
                      </c:pt>
                      <c:pt idx="397">
                        <c:v>10.142857142857142</c:v>
                      </c:pt>
                      <c:pt idx="398">
                        <c:v>10.428571428571429</c:v>
                      </c:pt>
                      <c:pt idx="399">
                        <c:v>10</c:v>
                      </c:pt>
                      <c:pt idx="400">
                        <c:v>9.8571428571428577</c:v>
                      </c:pt>
                      <c:pt idx="401">
                        <c:v>10.285714285714286</c:v>
                      </c:pt>
                      <c:pt idx="402">
                        <c:v>9.7142857142857135</c:v>
                      </c:pt>
                      <c:pt idx="403">
                        <c:v>9.1428571428571423</c:v>
                      </c:pt>
                      <c:pt idx="404">
                        <c:v>9</c:v>
                      </c:pt>
                      <c:pt idx="405">
                        <c:v>8.5714285714285712</c:v>
                      </c:pt>
                      <c:pt idx="406">
                        <c:v>8.2857142857142865</c:v>
                      </c:pt>
                      <c:pt idx="407">
                        <c:v>8.4285714285714288</c:v>
                      </c:pt>
                      <c:pt idx="408">
                        <c:v>7.8571428571428568</c:v>
                      </c:pt>
                      <c:pt idx="409">
                        <c:v>9.1428571428571423</c:v>
                      </c:pt>
                      <c:pt idx="410">
                        <c:v>9.2857142857142865</c:v>
                      </c:pt>
                      <c:pt idx="411">
                        <c:v>9.4285714285714288</c:v>
                      </c:pt>
                      <c:pt idx="412">
                        <c:v>9.4285714285714288</c:v>
                      </c:pt>
                      <c:pt idx="413">
                        <c:v>10.142857142857142</c:v>
                      </c:pt>
                      <c:pt idx="414">
                        <c:v>10.428571428571429</c:v>
                      </c:pt>
                      <c:pt idx="415">
                        <c:v>9.8571428571428577</c:v>
                      </c:pt>
                      <c:pt idx="416">
                        <c:v>9.4285714285714288</c:v>
                      </c:pt>
                      <c:pt idx="417">
                        <c:v>10.428571428571429</c:v>
                      </c:pt>
                      <c:pt idx="418">
                        <c:v>10.285714285714286</c:v>
                      </c:pt>
                      <c:pt idx="419">
                        <c:v>10.142857142857142</c:v>
                      </c:pt>
                      <c:pt idx="420">
                        <c:v>9.2857142857142865</c:v>
                      </c:pt>
                      <c:pt idx="421">
                        <c:v>9</c:v>
                      </c:pt>
                      <c:pt idx="422">
                        <c:v>10</c:v>
                      </c:pt>
                      <c:pt idx="423">
                        <c:v>9.2857142857142865</c:v>
                      </c:pt>
                      <c:pt idx="424">
                        <c:v>9.1428571428571423</c:v>
                      </c:pt>
                      <c:pt idx="425">
                        <c:v>9.7142857142857135</c:v>
                      </c:pt>
                      <c:pt idx="426">
                        <c:v>10.142857142857142</c:v>
                      </c:pt>
                      <c:pt idx="427">
                        <c:v>10.714285714285714</c:v>
                      </c:pt>
                      <c:pt idx="428">
                        <c:v>10.285714285714286</c:v>
                      </c:pt>
                      <c:pt idx="429">
                        <c:v>11</c:v>
                      </c:pt>
                      <c:pt idx="430">
                        <c:v>10.428571428571429</c:v>
                      </c:pt>
                      <c:pt idx="431">
                        <c:v>8.8571428571428577</c:v>
                      </c:pt>
                      <c:pt idx="432">
                        <c:v>9</c:v>
                      </c:pt>
                      <c:pt idx="433">
                        <c:v>8.4285714285714288</c:v>
                      </c:pt>
                      <c:pt idx="434">
                        <c:v>7.8571428571428568</c:v>
                      </c:pt>
                      <c:pt idx="435">
                        <c:v>8.7142857142857135</c:v>
                      </c:pt>
                      <c:pt idx="436">
                        <c:v>6.8571428571428568</c:v>
                      </c:pt>
                      <c:pt idx="437">
                        <c:v>7</c:v>
                      </c:pt>
                      <c:pt idx="438">
                        <c:v>8</c:v>
                      </c:pt>
                      <c:pt idx="439">
                        <c:v>7.1428571428571432</c:v>
                      </c:pt>
                      <c:pt idx="440">
                        <c:v>7.5714285714285712</c:v>
                      </c:pt>
                      <c:pt idx="441">
                        <c:v>8.4285714285714288</c:v>
                      </c:pt>
                      <c:pt idx="442">
                        <c:v>8.2857142857142865</c:v>
                      </c:pt>
                      <c:pt idx="443">
                        <c:v>8.7142857142857135</c:v>
                      </c:pt>
                      <c:pt idx="444">
                        <c:v>8.4285714285714288</c:v>
                      </c:pt>
                      <c:pt idx="445">
                        <c:v>8</c:v>
                      </c:pt>
                      <c:pt idx="446">
                        <c:v>8.5714285714285712</c:v>
                      </c:pt>
                      <c:pt idx="447">
                        <c:v>8</c:v>
                      </c:pt>
                      <c:pt idx="448">
                        <c:v>7.4285714285714288</c:v>
                      </c:pt>
                      <c:pt idx="449">
                        <c:v>7</c:v>
                      </c:pt>
                      <c:pt idx="450">
                        <c:v>7.7142857142857144</c:v>
                      </c:pt>
                      <c:pt idx="451">
                        <c:v>8</c:v>
                      </c:pt>
                      <c:pt idx="452">
                        <c:v>8.4285714285714288</c:v>
                      </c:pt>
                      <c:pt idx="453">
                        <c:v>8.4285714285714288</c:v>
                      </c:pt>
                      <c:pt idx="454">
                        <c:v>9</c:v>
                      </c:pt>
                      <c:pt idx="455">
                        <c:v>9.4285714285714288</c:v>
                      </c:pt>
                      <c:pt idx="456">
                        <c:v>9.4285714285714288</c:v>
                      </c:pt>
                      <c:pt idx="457">
                        <c:v>9.4285714285714288</c:v>
                      </c:pt>
                      <c:pt idx="458">
                        <c:v>9.2857142857142865</c:v>
                      </c:pt>
                      <c:pt idx="459">
                        <c:v>8.4285714285714288</c:v>
                      </c:pt>
                      <c:pt idx="460">
                        <c:v>9.1428571428571423</c:v>
                      </c:pt>
                      <c:pt idx="461">
                        <c:v>8.4285714285714288</c:v>
                      </c:pt>
                      <c:pt idx="462">
                        <c:v>7.5714285714285712</c:v>
                      </c:pt>
                      <c:pt idx="463">
                        <c:v>7.7142857142857144</c:v>
                      </c:pt>
                      <c:pt idx="464">
                        <c:v>7.1428571428571432</c:v>
                      </c:pt>
                      <c:pt idx="465">
                        <c:v>7.4285714285714288</c:v>
                      </c:pt>
                      <c:pt idx="466">
                        <c:v>8.7142857142857135</c:v>
                      </c:pt>
                      <c:pt idx="467">
                        <c:v>7.1428571428571432</c:v>
                      </c:pt>
                      <c:pt idx="468">
                        <c:v>7.8571428571428568</c:v>
                      </c:pt>
                      <c:pt idx="469">
                        <c:v>8.8571428571428577</c:v>
                      </c:pt>
                      <c:pt idx="470">
                        <c:v>8.4285714285714288</c:v>
                      </c:pt>
                      <c:pt idx="471">
                        <c:v>9.4285714285714288</c:v>
                      </c:pt>
                      <c:pt idx="472">
                        <c:v>9.2857142857142865</c:v>
                      </c:pt>
                      <c:pt idx="473">
                        <c:v>8.7142857142857135</c:v>
                      </c:pt>
                      <c:pt idx="474">
                        <c:v>9.5714285714285712</c:v>
                      </c:pt>
                      <c:pt idx="475">
                        <c:v>10</c:v>
                      </c:pt>
                      <c:pt idx="476">
                        <c:v>9.1428571428571423</c:v>
                      </c:pt>
                      <c:pt idx="477">
                        <c:v>10.428571428571429</c:v>
                      </c:pt>
                      <c:pt idx="478">
                        <c:v>9.1428571428571423</c:v>
                      </c:pt>
                      <c:pt idx="479">
                        <c:v>9.8571428571428577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FEE-4173-A07B-3EC2E98F6155}"/>
                  </c:ext>
                </c:extLst>
              </c15:ser>
            </c15:filteredLineSeries>
          </c:ext>
        </c:extLst>
      </c:lineChart>
      <c:catAx>
        <c:axId val="132492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71935"/>
        <c:crosses val="autoZero"/>
        <c:auto val="1"/>
        <c:lblAlgn val="ctr"/>
        <c:lblOffset val="100"/>
        <c:noMultiLvlLbl val="0"/>
      </c:catAx>
      <c:valAx>
        <c:axId val="97357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92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Sakarya Bykş. Bld. </a:t>
            </a:r>
            <a:r>
              <a:rPr lang="tr-TR"/>
              <a:t>COVID</a:t>
            </a:r>
            <a:r>
              <a:rPr lang="en-US"/>
              <a:t>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Sakarya!$H$1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Sakarya!$A$2:$A$481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Sakarya!$H$2:$H$481</c:f>
              <c:numCache>
                <c:formatCode>General</c:formatCode>
                <c:ptCount val="480"/>
                <c:pt idx="6">
                  <c:v>20.142857142857142</c:v>
                </c:pt>
                <c:pt idx="7">
                  <c:v>20.714285714285715</c:v>
                </c:pt>
                <c:pt idx="8">
                  <c:v>22</c:v>
                </c:pt>
                <c:pt idx="9">
                  <c:v>23.285714285714285</c:v>
                </c:pt>
                <c:pt idx="10">
                  <c:v>23</c:v>
                </c:pt>
                <c:pt idx="11">
                  <c:v>24</c:v>
                </c:pt>
                <c:pt idx="12">
                  <c:v>24.857142857142858</c:v>
                </c:pt>
                <c:pt idx="13">
                  <c:v>25.857142857142858</c:v>
                </c:pt>
                <c:pt idx="14">
                  <c:v>25.571428571428573</c:v>
                </c:pt>
                <c:pt idx="15">
                  <c:v>26.285714285714285</c:v>
                </c:pt>
                <c:pt idx="16">
                  <c:v>25.857142857142858</c:v>
                </c:pt>
                <c:pt idx="17">
                  <c:v>26.142857142857142</c:v>
                </c:pt>
                <c:pt idx="18">
                  <c:v>25.428571428571427</c:v>
                </c:pt>
                <c:pt idx="19">
                  <c:v>26.285714285714285</c:v>
                </c:pt>
                <c:pt idx="20">
                  <c:v>26</c:v>
                </c:pt>
                <c:pt idx="21">
                  <c:v>25.285714285714285</c:v>
                </c:pt>
                <c:pt idx="22">
                  <c:v>23.857142857142858</c:v>
                </c:pt>
                <c:pt idx="23">
                  <c:v>23.714285714285715</c:v>
                </c:pt>
                <c:pt idx="24">
                  <c:v>24.142857142857142</c:v>
                </c:pt>
                <c:pt idx="25">
                  <c:v>24.428571428571427</c:v>
                </c:pt>
                <c:pt idx="26">
                  <c:v>24.142857142857142</c:v>
                </c:pt>
                <c:pt idx="27">
                  <c:v>25.142857142857142</c:v>
                </c:pt>
                <c:pt idx="28">
                  <c:v>25.857142857142858</c:v>
                </c:pt>
                <c:pt idx="29">
                  <c:v>25.714285714285715</c:v>
                </c:pt>
                <c:pt idx="30">
                  <c:v>25.285714285714285</c:v>
                </c:pt>
                <c:pt idx="31">
                  <c:v>25.428571428571427</c:v>
                </c:pt>
                <c:pt idx="32">
                  <c:v>26</c:v>
                </c:pt>
                <c:pt idx="33">
                  <c:v>25.428571428571427</c:v>
                </c:pt>
                <c:pt idx="34">
                  <c:v>23.428571428571427</c:v>
                </c:pt>
                <c:pt idx="35">
                  <c:v>22.285714285714285</c:v>
                </c:pt>
                <c:pt idx="36">
                  <c:v>22.571428571428573</c:v>
                </c:pt>
                <c:pt idx="37">
                  <c:v>23.285714285714285</c:v>
                </c:pt>
                <c:pt idx="38">
                  <c:v>22.285714285714285</c:v>
                </c:pt>
                <c:pt idx="39">
                  <c:v>22.428571428571427</c:v>
                </c:pt>
                <c:pt idx="40">
                  <c:v>21.571428571428573</c:v>
                </c:pt>
                <c:pt idx="41">
                  <c:v>21.714285714285715</c:v>
                </c:pt>
                <c:pt idx="42">
                  <c:v>22.714285714285715</c:v>
                </c:pt>
                <c:pt idx="43">
                  <c:v>21.714285714285715</c:v>
                </c:pt>
                <c:pt idx="44">
                  <c:v>21</c:v>
                </c:pt>
                <c:pt idx="45">
                  <c:v>21.285714285714285</c:v>
                </c:pt>
                <c:pt idx="46">
                  <c:v>20.285714285714285</c:v>
                </c:pt>
                <c:pt idx="47">
                  <c:v>20</c:v>
                </c:pt>
                <c:pt idx="48">
                  <c:v>21.428571428571427</c:v>
                </c:pt>
                <c:pt idx="49">
                  <c:v>20.428571428571427</c:v>
                </c:pt>
                <c:pt idx="50">
                  <c:v>20.285714285714285</c:v>
                </c:pt>
                <c:pt idx="51">
                  <c:v>20.571428571428573</c:v>
                </c:pt>
                <c:pt idx="52">
                  <c:v>19</c:v>
                </c:pt>
                <c:pt idx="53">
                  <c:v>18.285714285714285</c:v>
                </c:pt>
                <c:pt idx="54">
                  <c:v>18.428571428571427</c:v>
                </c:pt>
                <c:pt idx="55">
                  <c:v>16.571428571428573</c:v>
                </c:pt>
                <c:pt idx="56">
                  <c:v>16.428571428571427</c:v>
                </c:pt>
                <c:pt idx="57">
                  <c:v>16.857142857142858</c:v>
                </c:pt>
                <c:pt idx="58">
                  <c:v>17.142857142857142</c:v>
                </c:pt>
                <c:pt idx="59">
                  <c:v>17.857142857142858</c:v>
                </c:pt>
                <c:pt idx="60">
                  <c:v>17.857142857142858</c:v>
                </c:pt>
                <c:pt idx="61">
                  <c:v>17.857142857142858</c:v>
                </c:pt>
                <c:pt idx="62">
                  <c:v>18.428571428571427</c:v>
                </c:pt>
                <c:pt idx="63">
                  <c:v>18.571428571428573</c:v>
                </c:pt>
                <c:pt idx="64">
                  <c:v>17.571428571428573</c:v>
                </c:pt>
                <c:pt idx="65">
                  <c:v>17.428571428571427</c:v>
                </c:pt>
                <c:pt idx="66">
                  <c:v>17.571428571428573</c:v>
                </c:pt>
                <c:pt idx="67">
                  <c:v>18</c:v>
                </c:pt>
                <c:pt idx="68">
                  <c:v>19.285714285714285</c:v>
                </c:pt>
                <c:pt idx="69">
                  <c:v>18.571428571428573</c:v>
                </c:pt>
                <c:pt idx="70">
                  <c:v>18.571428571428573</c:v>
                </c:pt>
                <c:pt idx="71">
                  <c:v>18.714285714285715</c:v>
                </c:pt>
                <c:pt idx="72">
                  <c:v>19.428571428571427</c:v>
                </c:pt>
                <c:pt idx="73">
                  <c:v>18.571428571428573</c:v>
                </c:pt>
                <c:pt idx="74">
                  <c:v>19.142857142857142</c:v>
                </c:pt>
                <c:pt idx="75">
                  <c:v>19.285714285714285</c:v>
                </c:pt>
                <c:pt idx="76">
                  <c:v>19.428571428571427</c:v>
                </c:pt>
                <c:pt idx="77">
                  <c:v>19.571428571428573</c:v>
                </c:pt>
                <c:pt idx="78">
                  <c:v>20.571428571428573</c:v>
                </c:pt>
                <c:pt idx="79">
                  <c:v>19</c:v>
                </c:pt>
                <c:pt idx="80">
                  <c:v>20.285714285714285</c:v>
                </c:pt>
                <c:pt idx="81">
                  <c:v>20.428571428571427</c:v>
                </c:pt>
                <c:pt idx="82">
                  <c:v>20.142857142857142</c:v>
                </c:pt>
                <c:pt idx="83">
                  <c:v>21</c:v>
                </c:pt>
                <c:pt idx="84">
                  <c:v>21</c:v>
                </c:pt>
                <c:pt idx="85">
                  <c:v>22.142857142857142</c:v>
                </c:pt>
                <c:pt idx="86">
                  <c:v>23.428571428571427</c:v>
                </c:pt>
                <c:pt idx="87">
                  <c:v>24.142857142857142</c:v>
                </c:pt>
                <c:pt idx="88">
                  <c:v>24.285714285714285</c:v>
                </c:pt>
                <c:pt idx="89">
                  <c:v>23.571428571428573</c:v>
                </c:pt>
                <c:pt idx="90">
                  <c:v>24.142857142857142</c:v>
                </c:pt>
                <c:pt idx="91">
                  <c:v>24</c:v>
                </c:pt>
                <c:pt idx="92">
                  <c:v>22.428571428571427</c:v>
                </c:pt>
                <c:pt idx="93">
                  <c:v>21.428571428571427</c:v>
                </c:pt>
                <c:pt idx="94">
                  <c:v>21</c:v>
                </c:pt>
                <c:pt idx="95">
                  <c:v>20.142857142857142</c:v>
                </c:pt>
                <c:pt idx="96">
                  <c:v>20.571428571428573</c:v>
                </c:pt>
                <c:pt idx="97">
                  <c:v>19.571428571428573</c:v>
                </c:pt>
                <c:pt idx="98">
                  <c:v>19.857142857142858</c:v>
                </c:pt>
                <c:pt idx="99">
                  <c:v>21.142857142857142</c:v>
                </c:pt>
                <c:pt idx="100">
                  <c:v>23.857142857142858</c:v>
                </c:pt>
                <c:pt idx="101">
                  <c:v>22.857142857142858</c:v>
                </c:pt>
                <c:pt idx="102">
                  <c:v>24.428571428571427</c:v>
                </c:pt>
                <c:pt idx="103">
                  <c:v>24.285714285714285</c:v>
                </c:pt>
                <c:pt idx="104">
                  <c:v>25.428571428571427</c:v>
                </c:pt>
                <c:pt idx="105">
                  <c:v>25.714285714285715</c:v>
                </c:pt>
                <c:pt idx="106">
                  <c:v>25.142857142857142</c:v>
                </c:pt>
                <c:pt idx="107">
                  <c:v>23.285714285714285</c:v>
                </c:pt>
                <c:pt idx="108">
                  <c:v>23.714285714285715</c:v>
                </c:pt>
                <c:pt idx="109">
                  <c:v>23</c:v>
                </c:pt>
                <c:pt idx="110">
                  <c:v>24.142857142857142</c:v>
                </c:pt>
                <c:pt idx="111">
                  <c:v>24.142857142857142</c:v>
                </c:pt>
                <c:pt idx="112">
                  <c:v>23.857142857142858</c:v>
                </c:pt>
                <c:pt idx="113">
                  <c:v>23.285714285714285</c:v>
                </c:pt>
                <c:pt idx="114">
                  <c:v>23.142857142857142</c:v>
                </c:pt>
                <c:pt idx="115">
                  <c:v>24.142857142857142</c:v>
                </c:pt>
                <c:pt idx="116">
                  <c:v>24.285714285714285</c:v>
                </c:pt>
                <c:pt idx="117">
                  <c:v>23.142857142857142</c:v>
                </c:pt>
                <c:pt idx="118">
                  <c:v>21.857142857142858</c:v>
                </c:pt>
                <c:pt idx="119">
                  <c:v>21.571428571428573</c:v>
                </c:pt>
                <c:pt idx="120">
                  <c:v>21.714285714285715</c:v>
                </c:pt>
                <c:pt idx="121">
                  <c:v>21.428571428571427</c:v>
                </c:pt>
                <c:pt idx="122">
                  <c:v>19.857142857142858</c:v>
                </c:pt>
                <c:pt idx="123">
                  <c:v>19.857142857142858</c:v>
                </c:pt>
                <c:pt idx="124">
                  <c:v>19.428571428571427</c:v>
                </c:pt>
                <c:pt idx="125">
                  <c:v>19.428571428571427</c:v>
                </c:pt>
                <c:pt idx="126">
                  <c:v>19.428571428571427</c:v>
                </c:pt>
                <c:pt idx="127">
                  <c:v>20</c:v>
                </c:pt>
                <c:pt idx="128">
                  <c:v>19.285714285714285</c:v>
                </c:pt>
                <c:pt idx="129">
                  <c:v>19</c:v>
                </c:pt>
                <c:pt idx="130">
                  <c:v>18.714285714285715</c:v>
                </c:pt>
                <c:pt idx="131">
                  <c:v>18.428571428571427</c:v>
                </c:pt>
                <c:pt idx="132">
                  <c:v>19</c:v>
                </c:pt>
                <c:pt idx="133">
                  <c:v>18.142857142857142</c:v>
                </c:pt>
                <c:pt idx="134">
                  <c:v>16.714285714285715</c:v>
                </c:pt>
                <c:pt idx="135">
                  <c:v>18.428571428571427</c:v>
                </c:pt>
                <c:pt idx="136">
                  <c:v>19.714285714285715</c:v>
                </c:pt>
                <c:pt idx="137">
                  <c:v>19.142857142857142</c:v>
                </c:pt>
                <c:pt idx="138">
                  <c:v>19.571428571428573</c:v>
                </c:pt>
                <c:pt idx="139">
                  <c:v>17.714285714285715</c:v>
                </c:pt>
                <c:pt idx="140">
                  <c:v>17.857142857142858</c:v>
                </c:pt>
                <c:pt idx="141">
                  <c:v>18.571428571428573</c:v>
                </c:pt>
                <c:pt idx="142">
                  <c:v>17</c:v>
                </c:pt>
                <c:pt idx="143">
                  <c:v>15.571428571428571</c:v>
                </c:pt>
                <c:pt idx="144">
                  <c:v>16</c:v>
                </c:pt>
                <c:pt idx="145">
                  <c:v>15.714285714285714</c:v>
                </c:pt>
                <c:pt idx="146">
                  <c:v>16.428571428571427</c:v>
                </c:pt>
                <c:pt idx="147">
                  <c:v>16.428571428571427</c:v>
                </c:pt>
                <c:pt idx="148">
                  <c:v>15.714285714285714</c:v>
                </c:pt>
                <c:pt idx="149">
                  <c:v>15</c:v>
                </c:pt>
                <c:pt idx="150">
                  <c:v>14.571428571428571</c:v>
                </c:pt>
                <c:pt idx="151">
                  <c:v>14.285714285714286</c:v>
                </c:pt>
                <c:pt idx="152">
                  <c:v>15.142857142857142</c:v>
                </c:pt>
                <c:pt idx="153">
                  <c:v>15.142857142857142</c:v>
                </c:pt>
                <c:pt idx="154">
                  <c:v>15.428571428571429</c:v>
                </c:pt>
                <c:pt idx="155">
                  <c:v>16.142857142857142</c:v>
                </c:pt>
                <c:pt idx="156">
                  <c:v>16.714285714285715</c:v>
                </c:pt>
                <c:pt idx="157">
                  <c:v>17.571428571428573</c:v>
                </c:pt>
                <c:pt idx="158">
                  <c:v>17.857142857142858</c:v>
                </c:pt>
                <c:pt idx="159">
                  <c:v>17.428571428571427</c:v>
                </c:pt>
                <c:pt idx="160">
                  <c:v>17.428571428571427</c:v>
                </c:pt>
                <c:pt idx="161">
                  <c:v>18.428571428571427</c:v>
                </c:pt>
                <c:pt idx="162">
                  <c:v>17.857142857142858</c:v>
                </c:pt>
                <c:pt idx="163">
                  <c:v>17.428571428571427</c:v>
                </c:pt>
                <c:pt idx="164">
                  <c:v>17.857142857142858</c:v>
                </c:pt>
                <c:pt idx="165">
                  <c:v>17.285714285714285</c:v>
                </c:pt>
                <c:pt idx="166">
                  <c:v>17.142857142857142</c:v>
                </c:pt>
                <c:pt idx="167">
                  <c:v>18.285714285714285</c:v>
                </c:pt>
                <c:pt idx="168">
                  <c:v>17</c:v>
                </c:pt>
                <c:pt idx="169">
                  <c:v>17.571428571428573</c:v>
                </c:pt>
                <c:pt idx="170">
                  <c:v>19</c:v>
                </c:pt>
                <c:pt idx="171">
                  <c:v>19</c:v>
                </c:pt>
                <c:pt idx="172">
                  <c:v>18.571428571428573</c:v>
                </c:pt>
                <c:pt idx="173">
                  <c:v>18.571428571428573</c:v>
                </c:pt>
                <c:pt idx="174">
                  <c:v>19</c:v>
                </c:pt>
                <c:pt idx="175">
                  <c:v>20</c:v>
                </c:pt>
                <c:pt idx="176">
                  <c:v>19.714285714285715</c:v>
                </c:pt>
                <c:pt idx="177">
                  <c:v>19.571428571428573</c:v>
                </c:pt>
                <c:pt idx="178">
                  <c:v>18.571428571428573</c:v>
                </c:pt>
                <c:pt idx="179">
                  <c:v>19.285714285714285</c:v>
                </c:pt>
                <c:pt idx="180">
                  <c:v>18.571428571428573</c:v>
                </c:pt>
                <c:pt idx="181">
                  <c:v>18</c:v>
                </c:pt>
                <c:pt idx="182">
                  <c:v>18.428571428571427</c:v>
                </c:pt>
                <c:pt idx="183">
                  <c:v>18.285714285714285</c:v>
                </c:pt>
                <c:pt idx="184">
                  <c:v>18.428571428571427</c:v>
                </c:pt>
                <c:pt idx="185">
                  <c:v>20.428571428571427</c:v>
                </c:pt>
                <c:pt idx="186">
                  <c:v>21</c:v>
                </c:pt>
                <c:pt idx="187">
                  <c:v>22</c:v>
                </c:pt>
                <c:pt idx="188">
                  <c:v>22.142857142857142</c:v>
                </c:pt>
                <c:pt idx="189">
                  <c:v>20.857142857142858</c:v>
                </c:pt>
                <c:pt idx="190">
                  <c:v>23.142857142857142</c:v>
                </c:pt>
                <c:pt idx="191">
                  <c:v>22.857142857142858</c:v>
                </c:pt>
                <c:pt idx="192">
                  <c:v>23</c:v>
                </c:pt>
                <c:pt idx="193">
                  <c:v>22.857142857142858</c:v>
                </c:pt>
                <c:pt idx="194">
                  <c:v>22</c:v>
                </c:pt>
                <c:pt idx="195">
                  <c:v>21.142857142857142</c:v>
                </c:pt>
                <c:pt idx="196">
                  <c:v>21.857142857142858</c:v>
                </c:pt>
                <c:pt idx="197">
                  <c:v>21</c:v>
                </c:pt>
                <c:pt idx="198">
                  <c:v>20.285714285714285</c:v>
                </c:pt>
                <c:pt idx="199">
                  <c:v>19.285714285714285</c:v>
                </c:pt>
                <c:pt idx="200">
                  <c:v>18.142857142857142</c:v>
                </c:pt>
                <c:pt idx="201">
                  <c:v>17.714285714285715</c:v>
                </c:pt>
                <c:pt idx="202">
                  <c:v>17.571428571428573</c:v>
                </c:pt>
                <c:pt idx="203">
                  <c:v>17.428571428571427</c:v>
                </c:pt>
                <c:pt idx="204">
                  <c:v>17.714285714285715</c:v>
                </c:pt>
                <c:pt idx="205">
                  <c:v>18</c:v>
                </c:pt>
                <c:pt idx="206">
                  <c:v>19.142857142857142</c:v>
                </c:pt>
                <c:pt idx="207">
                  <c:v>19.285714285714285</c:v>
                </c:pt>
                <c:pt idx="208">
                  <c:v>20.571428571428573</c:v>
                </c:pt>
                <c:pt idx="209">
                  <c:v>20.714285714285715</c:v>
                </c:pt>
                <c:pt idx="210">
                  <c:v>21.571428571428573</c:v>
                </c:pt>
                <c:pt idx="211">
                  <c:v>20</c:v>
                </c:pt>
                <c:pt idx="212">
                  <c:v>19.857142857142858</c:v>
                </c:pt>
                <c:pt idx="213">
                  <c:v>17.857142857142858</c:v>
                </c:pt>
                <c:pt idx="214">
                  <c:v>18.142857142857142</c:v>
                </c:pt>
                <c:pt idx="215">
                  <c:v>18.285714285714285</c:v>
                </c:pt>
                <c:pt idx="216">
                  <c:v>18</c:v>
                </c:pt>
                <c:pt idx="217">
                  <c:v>17.857142857142858</c:v>
                </c:pt>
                <c:pt idx="218">
                  <c:v>18.714285714285715</c:v>
                </c:pt>
                <c:pt idx="219">
                  <c:v>18.571428571428573</c:v>
                </c:pt>
                <c:pt idx="220">
                  <c:v>19.714285714285715</c:v>
                </c:pt>
                <c:pt idx="221">
                  <c:v>20.142857142857142</c:v>
                </c:pt>
                <c:pt idx="222">
                  <c:v>19.428571428571427</c:v>
                </c:pt>
                <c:pt idx="223">
                  <c:v>19.857142857142858</c:v>
                </c:pt>
                <c:pt idx="224">
                  <c:v>18.571428571428573</c:v>
                </c:pt>
                <c:pt idx="225">
                  <c:v>18.428571428571427</c:v>
                </c:pt>
                <c:pt idx="226">
                  <c:v>19.142857142857142</c:v>
                </c:pt>
                <c:pt idx="227">
                  <c:v>19</c:v>
                </c:pt>
                <c:pt idx="228">
                  <c:v>17.285714285714285</c:v>
                </c:pt>
                <c:pt idx="229">
                  <c:v>17.142857142857142</c:v>
                </c:pt>
                <c:pt idx="230">
                  <c:v>17.857142857142858</c:v>
                </c:pt>
                <c:pt idx="231">
                  <c:v>17.571428571428573</c:v>
                </c:pt>
                <c:pt idx="232">
                  <c:v>16.714285714285715</c:v>
                </c:pt>
                <c:pt idx="233">
                  <c:v>16.857142857142858</c:v>
                </c:pt>
                <c:pt idx="234">
                  <c:v>18</c:v>
                </c:pt>
                <c:pt idx="235">
                  <c:v>19</c:v>
                </c:pt>
                <c:pt idx="236">
                  <c:v>20.571428571428573</c:v>
                </c:pt>
                <c:pt idx="237">
                  <c:v>19.714285714285715</c:v>
                </c:pt>
                <c:pt idx="238">
                  <c:v>21</c:v>
                </c:pt>
                <c:pt idx="239">
                  <c:v>21.714285714285715</c:v>
                </c:pt>
                <c:pt idx="240">
                  <c:v>20.857142857142858</c:v>
                </c:pt>
                <c:pt idx="241">
                  <c:v>19.714285714285715</c:v>
                </c:pt>
                <c:pt idx="242">
                  <c:v>19.285714285714285</c:v>
                </c:pt>
                <c:pt idx="243">
                  <c:v>18.714285714285715</c:v>
                </c:pt>
                <c:pt idx="244">
                  <c:v>19.285714285714285</c:v>
                </c:pt>
                <c:pt idx="245">
                  <c:v>19.857142857142858</c:v>
                </c:pt>
                <c:pt idx="246">
                  <c:v>18.857142857142858</c:v>
                </c:pt>
                <c:pt idx="247">
                  <c:v>20.285714285714285</c:v>
                </c:pt>
                <c:pt idx="248">
                  <c:v>19</c:v>
                </c:pt>
                <c:pt idx="249">
                  <c:v>18.714285714285715</c:v>
                </c:pt>
                <c:pt idx="250">
                  <c:v>19.142857142857142</c:v>
                </c:pt>
                <c:pt idx="251">
                  <c:v>19</c:v>
                </c:pt>
                <c:pt idx="252">
                  <c:v>18</c:v>
                </c:pt>
                <c:pt idx="253">
                  <c:v>19.428571428571427</c:v>
                </c:pt>
                <c:pt idx="254">
                  <c:v>17.857142857142858</c:v>
                </c:pt>
                <c:pt idx="255">
                  <c:v>19.285714285714285</c:v>
                </c:pt>
                <c:pt idx="256">
                  <c:v>21.142857142857142</c:v>
                </c:pt>
                <c:pt idx="257">
                  <c:v>21.285714285714285</c:v>
                </c:pt>
                <c:pt idx="258">
                  <c:v>21.142857142857142</c:v>
                </c:pt>
                <c:pt idx="259">
                  <c:v>22.142857142857142</c:v>
                </c:pt>
                <c:pt idx="260">
                  <c:v>21.428571428571427</c:v>
                </c:pt>
                <c:pt idx="261">
                  <c:v>22.142857142857142</c:v>
                </c:pt>
                <c:pt idx="262">
                  <c:v>22.142857142857142</c:v>
                </c:pt>
                <c:pt idx="263">
                  <c:v>21</c:v>
                </c:pt>
                <c:pt idx="264">
                  <c:v>19.857142857142858</c:v>
                </c:pt>
                <c:pt idx="265">
                  <c:v>19.428571428571427</c:v>
                </c:pt>
                <c:pt idx="266">
                  <c:v>17.857142857142858</c:v>
                </c:pt>
                <c:pt idx="267">
                  <c:v>17.142857142857142</c:v>
                </c:pt>
                <c:pt idx="268">
                  <c:v>16.571428571428573</c:v>
                </c:pt>
                <c:pt idx="269">
                  <c:v>17.714285714285715</c:v>
                </c:pt>
                <c:pt idx="270">
                  <c:v>17.857142857142858</c:v>
                </c:pt>
                <c:pt idx="271">
                  <c:v>17.857142857142858</c:v>
                </c:pt>
                <c:pt idx="272">
                  <c:v>19.285714285714285</c:v>
                </c:pt>
                <c:pt idx="273">
                  <c:v>20.571428571428573</c:v>
                </c:pt>
                <c:pt idx="274">
                  <c:v>22</c:v>
                </c:pt>
                <c:pt idx="275">
                  <c:v>23.285714285714285</c:v>
                </c:pt>
                <c:pt idx="276">
                  <c:v>22.571428571428573</c:v>
                </c:pt>
                <c:pt idx="277">
                  <c:v>22.142857142857142</c:v>
                </c:pt>
                <c:pt idx="278">
                  <c:v>22.571428571428573</c:v>
                </c:pt>
                <c:pt idx="279">
                  <c:v>21.285714285714285</c:v>
                </c:pt>
                <c:pt idx="280">
                  <c:v>20.142857142857142</c:v>
                </c:pt>
                <c:pt idx="281">
                  <c:v>19.285714285714285</c:v>
                </c:pt>
                <c:pt idx="282">
                  <c:v>18.571428571428573</c:v>
                </c:pt>
                <c:pt idx="283">
                  <c:v>18.428571428571427</c:v>
                </c:pt>
                <c:pt idx="284">
                  <c:v>18.857142857142858</c:v>
                </c:pt>
                <c:pt idx="285">
                  <c:v>19</c:v>
                </c:pt>
                <c:pt idx="286">
                  <c:v>18.857142857142858</c:v>
                </c:pt>
                <c:pt idx="287">
                  <c:v>20</c:v>
                </c:pt>
                <c:pt idx="288">
                  <c:v>20.142857142857142</c:v>
                </c:pt>
                <c:pt idx="289">
                  <c:v>21.285714285714285</c:v>
                </c:pt>
                <c:pt idx="290">
                  <c:v>21.142857142857142</c:v>
                </c:pt>
                <c:pt idx="291">
                  <c:v>21.571428571428573</c:v>
                </c:pt>
                <c:pt idx="292">
                  <c:v>20.857142857142858</c:v>
                </c:pt>
                <c:pt idx="293">
                  <c:v>20.714285714285715</c:v>
                </c:pt>
                <c:pt idx="294">
                  <c:v>20.142857142857142</c:v>
                </c:pt>
                <c:pt idx="295">
                  <c:v>20</c:v>
                </c:pt>
                <c:pt idx="296">
                  <c:v>19</c:v>
                </c:pt>
                <c:pt idx="297">
                  <c:v>19.857142857142858</c:v>
                </c:pt>
                <c:pt idx="298">
                  <c:v>19.571428571428573</c:v>
                </c:pt>
                <c:pt idx="299">
                  <c:v>20.428571428571427</c:v>
                </c:pt>
                <c:pt idx="300">
                  <c:v>21.571428571428573</c:v>
                </c:pt>
                <c:pt idx="301">
                  <c:v>21.714285714285715</c:v>
                </c:pt>
                <c:pt idx="302">
                  <c:v>22.285714285714285</c:v>
                </c:pt>
                <c:pt idx="303">
                  <c:v>21.857142857142858</c:v>
                </c:pt>
                <c:pt idx="304">
                  <c:v>21.857142857142858</c:v>
                </c:pt>
                <c:pt idx="305">
                  <c:v>22.857142857142858</c:v>
                </c:pt>
                <c:pt idx="306">
                  <c:v>23.285714285714285</c:v>
                </c:pt>
                <c:pt idx="307">
                  <c:v>25.285714285714285</c:v>
                </c:pt>
                <c:pt idx="308">
                  <c:v>25.428571428571427</c:v>
                </c:pt>
                <c:pt idx="309">
                  <c:v>27</c:v>
                </c:pt>
                <c:pt idx="310">
                  <c:v>28.857142857142858</c:v>
                </c:pt>
                <c:pt idx="311">
                  <c:v>28.571428571428573</c:v>
                </c:pt>
                <c:pt idx="312">
                  <c:v>28.285714285714285</c:v>
                </c:pt>
                <c:pt idx="313">
                  <c:v>30.857142857142858</c:v>
                </c:pt>
                <c:pt idx="314">
                  <c:v>30</c:v>
                </c:pt>
                <c:pt idx="315">
                  <c:v>30.571428571428573</c:v>
                </c:pt>
                <c:pt idx="316">
                  <c:v>31.571428571428573</c:v>
                </c:pt>
                <c:pt idx="317">
                  <c:v>31.428571428571427</c:v>
                </c:pt>
                <c:pt idx="318">
                  <c:v>33.428571428571431</c:v>
                </c:pt>
                <c:pt idx="319">
                  <c:v>34.857142857142854</c:v>
                </c:pt>
                <c:pt idx="320">
                  <c:v>33.285714285714285</c:v>
                </c:pt>
                <c:pt idx="321">
                  <c:v>34.714285714285715</c:v>
                </c:pt>
                <c:pt idx="322">
                  <c:v>36.428571428571431</c:v>
                </c:pt>
                <c:pt idx="323">
                  <c:v>36.142857142857146</c:v>
                </c:pt>
                <c:pt idx="324">
                  <c:v>39.142857142857146</c:v>
                </c:pt>
                <c:pt idx="325">
                  <c:v>40</c:v>
                </c:pt>
                <c:pt idx="326">
                  <c:v>42.714285714285715</c:v>
                </c:pt>
                <c:pt idx="327">
                  <c:v>44.428571428571431</c:v>
                </c:pt>
                <c:pt idx="328">
                  <c:v>46.428571428571431</c:v>
                </c:pt>
                <c:pt idx="329">
                  <c:v>48.428571428571431</c:v>
                </c:pt>
                <c:pt idx="330">
                  <c:v>49.714285714285715</c:v>
                </c:pt>
                <c:pt idx="331">
                  <c:v>49.714285714285715</c:v>
                </c:pt>
                <c:pt idx="332">
                  <c:v>50</c:v>
                </c:pt>
                <c:pt idx="333">
                  <c:v>49.142857142857146</c:v>
                </c:pt>
                <c:pt idx="334">
                  <c:v>50</c:v>
                </c:pt>
                <c:pt idx="335">
                  <c:v>51.142857142857146</c:v>
                </c:pt>
                <c:pt idx="336">
                  <c:v>50.571428571428569</c:v>
                </c:pt>
                <c:pt idx="337">
                  <c:v>49.857142857142854</c:v>
                </c:pt>
                <c:pt idx="338">
                  <c:v>48.714285714285715</c:v>
                </c:pt>
                <c:pt idx="339">
                  <c:v>47.857142857142854</c:v>
                </c:pt>
                <c:pt idx="340">
                  <c:v>49.142857142857146</c:v>
                </c:pt>
                <c:pt idx="341">
                  <c:v>48.857142857142854</c:v>
                </c:pt>
                <c:pt idx="342">
                  <c:v>46.428571428571431</c:v>
                </c:pt>
                <c:pt idx="343">
                  <c:v>44.571428571428569</c:v>
                </c:pt>
                <c:pt idx="344">
                  <c:v>45.571428571428569</c:v>
                </c:pt>
                <c:pt idx="345">
                  <c:v>46.571428571428569</c:v>
                </c:pt>
                <c:pt idx="346">
                  <c:v>46.428571428571431</c:v>
                </c:pt>
                <c:pt idx="347">
                  <c:v>44.857142857142854</c:v>
                </c:pt>
                <c:pt idx="348">
                  <c:v>42.571428571428569</c:v>
                </c:pt>
                <c:pt idx="349">
                  <c:v>41</c:v>
                </c:pt>
                <c:pt idx="350">
                  <c:v>41.571428571428569</c:v>
                </c:pt>
                <c:pt idx="351">
                  <c:v>39.714285714285715</c:v>
                </c:pt>
                <c:pt idx="352">
                  <c:v>38.142857142857146</c:v>
                </c:pt>
                <c:pt idx="353">
                  <c:v>37.285714285714285</c:v>
                </c:pt>
                <c:pt idx="354">
                  <c:v>36.714285714285715</c:v>
                </c:pt>
                <c:pt idx="355">
                  <c:v>37.428571428571431</c:v>
                </c:pt>
                <c:pt idx="356">
                  <c:v>36.142857142857146</c:v>
                </c:pt>
                <c:pt idx="357">
                  <c:v>34.857142857142854</c:v>
                </c:pt>
                <c:pt idx="358">
                  <c:v>36.428571428571431</c:v>
                </c:pt>
                <c:pt idx="359">
                  <c:v>35.285714285714285</c:v>
                </c:pt>
                <c:pt idx="360">
                  <c:v>34.714285714285715</c:v>
                </c:pt>
                <c:pt idx="361">
                  <c:v>32.857142857142854</c:v>
                </c:pt>
                <c:pt idx="362">
                  <c:v>31.571428571428573</c:v>
                </c:pt>
                <c:pt idx="363">
                  <c:v>32.428571428571431</c:v>
                </c:pt>
                <c:pt idx="364">
                  <c:v>32.714285714285715</c:v>
                </c:pt>
                <c:pt idx="365">
                  <c:v>29.142857142857142</c:v>
                </c:pt>
                <c:pt idx="366">
                  <c:v>29.142857142857142</c:v>
                </c:pt>
                <c:pt idx="367">
                  <c:v>29.857142857142858</c:v>
                </c:pt>
                <c:pt idx="368">
                  <c:v>29.571428571428573</c:v>
                </c:pt>
                <c:pt idx="369">
                  <c:v>30.428571428571427</c:v>
                </c:pt>
                <c:pt idx="370">
                  <c:v>30.571428571428573</c:v>
                </c:pt>
                <c:pt idx="371">
                  <c:v>29.571428571428573</c:v>
                </c:pt>
                <c:pt idx="372">
                  <c:v>29.571428571428573</c:v>
                </c:pt>
                <c:pt idx="373">
                  <c:v>28.571428571428573</c:v>
                </c:pt>
                <c:pt idx="374">
                  <c:v>26.571428571428573</c:v>
                </c:pt>
                <c:pt idx="375">
                  <c:v>26</c:v>
                </c:pt>
                <c:pt idx="376">
                  <c:v>23.714285714285715</c:v>
                </c:pt>
                <c:pt idx="377">
                  <c:v>23.428571428571427</c:v>
                </c:pt>
                <c:pt idx="378">
                  <c:v>24.285714285714285</c:v>
                </c:pt>
                <c:pt idx="379">
                  <c:v>24.714285714285715</c:v>
                </c:pt>
                <c:pt idx="380">
                  <c:v>24.142857142857142</c:v>
                </c:pt>
                <c:pt idx="381">
                  <c:v>23.857142857142858</c:v>
                </c:pt>
                <c:pt idx="382">
                  <c:v>24.714285714285715</c:v>
                </c:pt>
                <c:pt idx="383">
                  <c:v>26.285714285714285</c:v>
                </c:pt>
                <c:pt idx="384">
                  <c:v>24.857142857142858</c:v>
                </c:pt>
                <c:pt idx="385">
                  <c:v>23.428571428571427</c:v>
                </c:pt>
                <c:pt idx="386">
                  <c:v>24.142857142857142</c:v>
                </c:pt>
                <c:pt idx="387">
                  <c:v>24</c:v>
                </c:pt>
                <c:pt idx="388">
                  <c:v>24.142857142857142</c:v>
                </c:pt>
                <c:pt idx="389">
                  <c:v>23.428571428571427</c:v>
                </c:pt>
                <c:pt idx="390">
                  <c:v>23.571428571428573</c:v>
                </c:pt>
                <c:pt idx="391">
                  <c:v>23.714285714285715</c:v>
                </c:pt>
                <c:pt idx="392">
                  <c:v>22.714285714285715</c:v>
                </c:pt>
                <c:pt idx="393">
                  <c:v>21.857142857142858</c:v>
                </c:pt>
                <c:pt idx="394">
                  <c:v>21.714285714285715</c:v>
                </c:pt>
                <c:pt idx="395">
                  <c:v>22</c:v>
                </c:pt>
                <c:pt idx="396">
                  <c:v>22.857142857142858</c:v>
                </c:pt>
                <c:pt idx="397">
                  <c:v>21.714285714285715</c:v>
                </c:pt>
                <c:pt idx="398">
                  <c:v>21</c:v>
                </c:pt>
                <c:pt idx="399">
                  <c:v>22.571428571428573</c:v>
                </c:pt>
                <c:pt idx="400">
                  <c:v>22.142857142857142</c:v>
                </c:pt>
                <c:pt idx="401">
                  <c:v>21.857142857142858</c:v>
                </c:pt>
                <c:pt idx="402">
                  <c:v>22</c:v>
                </c:pt>
                <c:pt idx="403">
                  <c:v>20.714285714285715</c:v>
                </c:pt>
                <c:pt idx="404">
                  <c:v>19.857142857142858</c:v>
                </c:pt>
                <c:pt idx="405">
                  <c:v>20.571428571428573</c:v>
                </c:pt>
                <c:pt idx="406">
                  <c:v>21.571428571428573</c:v>
                </c:pt>
                <c:pt idx="407">
                  <c:v>21.142857142857142</c:v>
                </c:pt>
                <c:pt idx="408">
                  <c:v>22.142857142857142</c:v>
                </c:pt>
                <c:pt idx="409">
                  <c:v>21.428571428571427</c:v>
                </c:pt>
                <c:pt idx="410">
                  <c:v>22</c:v>
                </c:pt>
                <c:pt idx="411">
                  <c:v>23.714285714285715</c:v>
                </c:pt>
                <c:pt idx="412">
                  <c:v>24</c:v>
                </c:pt>
                <c:pt idx="413">
                  <c:v>21.571428571428573</c:v>
                </c:pt>
                <c:pt idx="414">
                  <c:v>22.142857142857142</c:v>
                </c:pt>
                <c:pt idx="415">
                  <c:v>21.571428571428573</c:v>
                </c:pt>
                <c:pt idx="416">
                  <c:v>24.285714285714285</c:v>
                </c:pt>
                <c:pt idx="417">
                  <c:v>23.714285714285715</c:v>
                </c:pt>
                <c:pt idx="418">
                  <c:v>23</c:v>
                </c:pt>
                <c:pt idx="419">
                  <c:v>22.571428571428573</c:v>
                </c:pt>
                <c:pt idx="420">
                  <c:v>24.285714285714285</c:v>
                </c:pt>
                <c:pt idx="421">
                  <c:v>24.428571428571427</c:v>
                </c:pt>
                <c:pt idx="422">
                  <c:v>24.285714285714285</c:v>
                </c:pt>
                <c:pt idx="423">
                  <c:v>21</c:v>
                </c:pt>
                <c:pt idx="424">
                  <c:v>21.714285714285715</c:v>
                </c:pt>
                <c:pt idx="425">
                  <c:v>21.285714285714285</c:v>
                </c:pt>
                <c:pt idx="426">
                  <c:v>21.428571428571427</c:v>
                </c:pt>
                <c:pt idx="427">
                  <c:v>20.571428571428573</c:v>
                </c:pt>
                <c:pt idx="428">
                  <c:v>20.285714285714285</c:v>
                </c:pt>
                <c:pt idx="429">
                  <c:v>20.714285714285715</c:v>
                </c:pt>
                <c:pt idx="430">
                  <c:v>21</c:v>
                </c:pt>
                <c:pt idx="431">
                  <c:v>20.857142857142858</c:v>
                </c:pt>
                <c:pt idx="432">
                  <c:v>21</c:v>
                </c:pt>
                <c:pt idx="433">
                  <c:v>20.714285714285715</c:v>
                </c:pt>
                <c:pt idx="434">
                  <c:v>20.714285714285715</c:v>
                </c:pt>
                <c:pt idx="435">
                  <c:v>20.428571428571427</c:v>
                </c:pt>
                <c:pt idx="436">
                  <c:v>19.714285714285715</c:v>
                </c:pt>
                <c:pt idx="437">
                  <c:v>20.714285714285715</c:v>
                </c:pt>
                <c:pt idx="438">
                  <c:v>20.857142857142858</c:v>
                </c:pt>
                <c:pt idx="439">
                  <c:v>21.428571428571427</c:v>
                </c:pt>
                <c:pt idx="440">
                  <c:v>21.142857142857142</c:v>
                </c:pt>
                <c:pt idx="441">
                  <c:v>20.285714285714285</c:v>
                </c:pt>
                <c:pt idx="442">
                  <c:v>20.285714285714285</c:v>
                </c:pt>
                <c:pt idx="443">
                  <c:v>21</c:v>
                </c:pt>
                <c:pt idx="444">
                  <c:v>19.142857142857142</c:v>
                </c:pt>
                <c:pt idx="445">
                  <c:v>18.571428571428573</c:v>
                </c:pt>
                <c:pt idx="446">
                  <c:v>16.857142857142858</c:v>
                </c:pt>
                <c:pt idx="447">
                  <c:v>17.285714285714285</c:v>
                </c:pt>
                <c:pt idx="448">
                  <c:v>17.571428571428573</c:v>
                </c:pt>
                <c:pt idx="449">
                  <c:v>18.571428571428573</c:v>
                </c:pt>
                <c:pt idx="450">
                  <c:v>18.428571428571427</c:v>
                </c:pt>
                <c:pt idx="451">
                  <c:v>22</c:v>
                </c:pt>
                <c:pt idx="452">
                  <c:v>23</c:v>
                </c:pt>
                <c:pt idx="453">
                  <c:v>23.428571428571427</c:v>
                </c:pt>
                <c:pt idx="454">
                  <c:v>23.142857142857142</c:v>
                </c:pt>
                <c:pt idx="455">
                  <c:v>24.714285714285715</c:v>
                </c:pt>
                <c:pt idx="456">
                  <c:v>25.142857142857142</c:v>
                </c:pt>
                <c:pt idx="457">
                  <c:v>26.857142857142858</c:v>
                </c:pt>
                <c:pt idx="458">
                  <c:v>26</c:v>
                </c:pt>
                <c:pt idx="459">
                  <c:v>25.571428571428573</c:v>
                </c:pt>
                <c:pt idx="460">
                  <c:v>26.714285714285715</c:v>
                </c:pt>
                <c:pt idx="461">
                  <c:v>28.857142857142858</c:v>
                </c:pt>
                <c:pt idx="462">
                  <c:v>29</c:v>
                </c:pt>
                <c:pt idx="463">
                  <c:v>27.571428571428573</c:v>
                </c:pt>
                <c:pt idx="464">
                  <c:v>27</c:v>
                </c:pt>
                <c:pt idx="465">
                  <c:v>26.285714285714285</c:v>
                </c:pt>
                <c:pt idx="466">
                  <c:v>26.571428571428573</c:v>
                </c:pt>
                <c:pt idx="467">
                  <c:v>26.428571428571427</c:v>
                </c:pt>
                <c:pt idx="468">
                  <c:v>24.285714285714285</c:v>
                </c:pt>
                <c:pt idx="469">
                  <c:v>23.142857142857142</c:v>
                </c:pt>
                <c:pt idx="470">
                  <c:v>25</c:v>
                </c:pt>
                <c:pt idx="471">
                  <c:v>24.285714285714285</c:v>
                </c:pt>
                <c:pt idx="472">
                  <c:v>22.857142857142858</c:v>
                </c:pt>
                <c:pt idx="473">
                  <c:v>23.285714285714285</c:v>
                </c:pt>
                <c:pt idx="474">
                  <c:v>23.857142857142858</c:v>
                </c:pt>
                <c:pt idx="475">
                  <c:v>24.285714285714285</c:v>
                </c:pt>
                <c:pt idx="476">
                  <c:v>25.142857142857142</c:v>
                </c:pt>
                <c:pt idx="477">
                  <c:v>24.571428571428573</c:v>
                </c:pt>
                <c:pt idx="478">
                  <c:v>24.428571428571427</c:v>
                </c:pt>
                <c:pt idx="479">
                  <c:v>27.142857142857142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2A-4DBD-AAC7-29ECF676C2F7}"/>
            </c:ext>
          </c:extLst>
        </c:ser>
        <c:ser>
          <c:idx val="10"/>
          <c:order val="10"/>
          <c:tx>
            <c:strRef>
              <c:f>Sakarya!$L$1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Sakarya!$A$2:$A$481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Sakarya!$L$2:$L$481</c:f>
              <c:numCache>
                <c:formatCode>General</c:formatCode>
                <c:ptCount val="480"/>
                <c:pt idx="6">
                  <c:v>20.857142857142858</c:v>
                </c:pt>
                <c:pt idx="7">
                  <c:v>21</c:v>
                </c:pt>
                <c:pt idx="8">
                  <c:v>21</c:v>
                </c:pt>
                <c:pt idx="9">
                  <c:v>19.857142857142858</c:v>
                </c:pt>
                <c:pt idx="10">
                  <c:v>21.285714285714285</c:v>
                </c:pt>
                <c:pt idx="11">
                  <c:v>20.428571428571427</c:v>
                </c:pt>
                <c:pt idx="12">
                  <c:v>21.428571428571427</c:v>
                </c:pt>
                <c:pt idx="13">
                  <c:v>22.142857142857142</c:v>
                </c:pt>
                <c:pt idx="14">
                  <c:v>21.571428571428573</c:v>
                </c:pt>
                <c:pt idx="15">
                  <c:v>22</c:v>
                </c:pt>
                <c:pt idx="16">
                  <c:v>22.428571428571427</c:v>
                </c:pt>
                <c:pt idx="17">
                  <c:v>22.428571428571427</c:v>
                </c:pt>
                <c:pt idx="18">
                  <c:v>22.428571428571427</c:v>
                </c:pt>
                <c:pt idx="19">
                  <c:v>21.714285714285715</c:v>
                </c:pt>
                <c:pt idx="20">
                  <c:v>20.714285714285715</c:v>
                </c:pt>
                <c:pt idx="21">
                  <c:v>21.428571428571427</c:v>
                </c:pt>
                <c:pt idx="22">
                  <c:v>22</c:v>
                </c:pt>
                <c:pt idx="23">
                  <c:v>22.714285714285715</c:v>
                </c:pt>
                <c:pt idx="24">
                  <c:v>22.285714285714285</c:v>
                </c:pt>
                <c:pt idx="25">
                  <c:v>22.857142857142858</c:v>
                </c:pt>
                <c:pt idx="26">
                  <c:v>24.285714285714285</c:v>
                </c:pt>
                <c:pt idx="27">
                  <c:v>24.714285714285715</c:v>
                </c:pt>
                <c:pt idx="28">
                  <c:v>25.285714285714285</c:v>
                </c:pt>
                <c:pt idx="29">
                  <c:v>25.428571428571427</c:v>
                </c:pt>
                <c:pt idx="30">
                  <c:v>24.714285714285715</c:v>
                </c:pt>
                <c:pt idx="31">
                  <c:v>25.571428571428573</c:v>
                </c:pt>
                <c:pt idx="32">
                  <c:v>26.142857142857142</c:v>
                </c:pt>
                <c:pt idx="33">
                  <c:v>25</c:v>
                </c:pt>
                <c:pt idx="34">
                  <c:v>26.857142857142858</c:v>
                </c:pt>
                <c:pt idx="35">
                  <c:v>25</c:v>
                </c:pt>
                <c:pt idx="36">
                  <c:v>25.285714285714285</c:v>
                </c:pt>
                <c:pt idx="37">
                  <c:v>25</c:v>
                </c:pt>
                <c:pt idx="38">
                  <c:v>24.571428571428573</c:v>
                </c:pt>
                <c:pt idx="39">
                  <c:v>24.428571428571427</c:v>
                </c:pt>
                <c:pt idx="40">
                  <c:v>24.142857142857142</c:v>
                </c:pt>
                <c:pt idx="41">
                  <c:v>22</c:v>
                </c:pt>
                <c:pt idx="42">
                  <c:v>22.714285714285715</c:v>
                </c:pt>
                <c:pt idx="43">
                  <c:v>20</c:v>
                </c:pt>
                <c:pt idx="44">
                  <c:v>20.714285714285715</c:v>
                </c:pt>
                <c:pt idx="45">
                  <c:v>21.285714285714285</c:v>
                </c:pt>
                <c:pt idx="46">
                  <c:v>20.142857142857142</c:v>
                </c:pt>
                <c:pt idx="47">
                  <c:v>20</c:v>
                </c:pt>
                <c:pt idx="48">
                  <c:v>20.571428571428573</c:v>
                </c:pt>
                <c:pt idx="49">
                  <c:v>20.142857142857142</c:v>
                </c:pt>
                <c:pt idx="50">
                  <c:v>21.142857142857142</c:v>
                </c:pt>
                <c:pt idx="51">
                  <c:v>19.857142857142858</c:v>
                </c:pt>
                <c:pt idx="52">
                  <c:v>18.285714285714285</c:v>
                </c:pt>
                <c:pt idx="53">
                  <c:v>18.714285714285715</c:v>
                </c:pt>
                <c:pt idx="54">
                  <c:v>19</c:v>
                </c:pt>
                <c:pt idx="55">
                  <c:v>18.571428571428573</c:v>
                </c:pt>
                <c:pt idx="56">
                  <c:v>18.285714285714285</c:v>
                </c:pt>
                <c:pt idx="57">
                  <c:v>18</c:v>
                </c:pt>
                <c:pt idx="58">
                  <c:v>17.428571428571427</c:v>
                </c:pt>
                <c:pt idx="59">
                  <c:v>17.571428571428573</c:v>
                </c:pt>
                <c:pt idx="60">
                  <c:v>17.571428571428573</c:v>
                </c:pt>
                <c:pt idx="61">
                  <c:v>17.285714285714285</c:v>
                </c:pt>
                <c:pt idx="62">
                  <c:v>16.857142857142858</c:v>
                </c:pt>
                <c:pt idx="63">
                  <c:v>16.571428571428573</c:v>
                </c:pt>
                <c:pt idx="64">
                  <c:v>17.142857142857142</c:v>
                </c:pt>
                <c:pt idx="65">
                  <c:v>18.142857142857142</c:v>
                </c:pt>
                <c:pt idx="66">
                  <c:v>18.857142857142858</c:v>
                </c:pt>
                <c:pt idx="67">
                  <c:v>18.857142857142858</c:v>
                </c:pt>
                <c:pt idx="68">
                  <c:v>18.857142857142858</c:v>
                </c:pt>
                <c:pt idx="69">
                  <c:v>18</c:v>
                </c:pt>
                <c:pt idx="70">
                  <c:v>19.142857142857142</c:v>
                </c:pt>
                <c:pt idx="71">
                  <c:v>17.857142857142858</c:v>
                </c:pt>
                <c:pt idx="72">
                  <c:v>18</c:v>
                </c:pt>
                <c:pt idx="73">
                  <c:v>18</c:v>
                </c:pt>
                <c:pt idx="74">
                  <c:v>17.714285714285715</c:v>
                </c:pt>
                <c:pt idx="75">
                  <c:v>17.571428571428573</c:v>
                </c:pt>
                <c:pt idx="76">
                  <c:v>18.857142857142858</c:v>
                </c:pt>
                <c:pt idx="77">
                  <c:v>17.857142857142858</c:v>
                </c:pt>
                <c:pt idx="78">
                  <c:v>18.142857142857142</c:v>
                </c:pt>
                <c:pt idx="79">
                  <c:v>17.428571428571427</c:v>
                </c:pt>
                <c:pt idx="80">
                  <c:v>16.428571428571427</c:v>
                </c:pt>
                <c:pt idx="81">
                  <c:v>15.285714285714286</c:v>
                </c:pt>
                <c:pt idx="82">
                  <c:v>15.142857142857142</c:v>
                </c:pt>
                <c:pt idx="83">
                  <c:v>14</c:v>
                </c:pt>
                <c:pt idx="84">
                  <c:v>13.857142857142858</c:v>
                </c:pt>
                <c:pt idx="85">
                  <c:v>14.571428571428571</c:v>
                </c:pt>
                <c:pt idx="86">
                  <c:v>15.142857142857142</c:v>
                </c:pt>
                <c:pt idx="87">
                  <c:v>15.571428571428571</c:v>
                </c:pt>
                <c:pt idx="88">
                  <c:v>16.571428571428573</c:v>
                </c:pt>
                <c:pt idx="89">
                  <c:v>16.571428571428573</c:v>
                </c:pt>
                <c:pt idx="90">
                  <c:v>17.428571428571427</c:v>
                </c:pt>
                <c:pt idx="91">
                  <c:v>17.571428571428573</c:v>
                </c:pt>
                <c:pt idx="92">
                  <c:v>17.857142857142858</c:v>
                </c:pt>
                <c:pt idx="93">
                  <c:v>17.428571428571427</c:v>
                </c:pt>
                <c:pt idx="94">
                  <c:v>17.285714285714285</c:v>
                </c:pt>
                <c:pt idx="95">
                  <c:v>17.142857142857142</c:v>
                </c:pt>
                <c:pt idx="96">
                  <c:v>16.571428571428573</c:v>
                </c:pt>
                <c:pt idx="97">
                  <c:v>16.714285714285715</c:v>
                </c:pt>
                <c:pt idx="98">
                  <c:v>18.285714285714285</c:v>
                </c:pt>
                <c:pt idx="99">
                  <c:v>17.142857142857142</c:v>
                </c:pt>
                <c:pt idx="100">
                  <c:v>16.714285714285715</c:v>
                </c:pt>
                <c:pt idx="101">
                  <c:v>17.142857142857142</c:v>
                </c:pt>
                <c:pt idx="102">
                  <c:v>16.857142857142858</c:v>
                </c:pt>
                <c:pt idx="103">
                  <c:v>18</c:v>
                </c:pt>
                <c:pt idx="104">
                  <c:v>18.285714285714285</c:v>
                </c:pt>
                <c:pt idx="105">
                  <c:v>16.857142857142858</c:v>
                </c:pt>
                <c:pt idx="106">
                  <c:v>17.571428571428573</c:v>
                </c:pt>
                <c:pt idx="107">
                  <c:v>18.571428571428573</c:v>
                </c:pt>
                <c:pt idx="108">
                  <c:v>17.571428571428573</c:v>
                </c:pt>
                <c:pt idx="109">
                  <c:v>18.285714285714285</c:v>
                </c:pt>
                <c:pt idx="110">
                  <c:v>18.571428571428573</c:v>
                </c:pt>
                <c:pt idx="111">
                  <c:v>17.714285714285715</c:v>
                </c:pt>
                <c:pt idx="112">
                  <c:v>18.285714285714285</c:v>
                </c:pt>
                <c:pt idx="113">
                  <c:v>16.714285714285715</c:v>
                </c:pt>
                <c:pt idx="114">
                  <c:v>16.285714285714285</c:v>
                </c:pt>
                <c:pt idx="115">
                  <c:v>17</c:v>
                </c:pt>
                <c:pt idx="116">
                  <c:v>16.285714285714285</c:v>
                </c:pt>
                <c:pt idx="117">
                  <c:v>17.571428571428573</c:v>
                </c:pt>
                <c:pt idx="118">
                  <c:v>18</c:v>
                </c:pt>
                <c:pt idx="119">
                  <c:v>17.285714285714285</c:v>
                </c:pt>
                <c:pt idx="120">
                  <c:v>18.285714285714285</c:v>
                </c:pt>
                <c:pt idx="121">
                  <c:v>18.714285714285715</c:v>
                </c:pt>
                <c:pt idx="122">
                  <c:v>18.428571428571427</c:v>
                </c:pt>
                <c:pt idx="123">
                  <c:v>19.714285714285715</c:v>
                </c:pt>
                <c:pt idx="124">
                  <c:v>17.428571428571427</c:v>
                </c:pt>
                <c:pt idx="125">
                  <c:v>16.857142857142858</c:v>
                </c:pt>
                <c:pt idx="126">
                  <c:v>17.857142857142858</c:v>
                </c:pt>
                <c:pt idx="127">
                  <c:v>18.857142857142858</c:v>
                </c:pt>
                <c:pt idx="128">
                  <c:v>18.285714285714285</c:v>
                </c:pt>
                <c:pt idx="129">
                  <c:v>18.142857142857142</c:v>
                </c:pt>
                <c:pt idx="130">
                  <c:v>16.857142857142858</c:v>
                </c:pt>
                <c:pt idx="131">
                  <c:v>17</c:v>
                </c:pt>
                <c:pt idx="132">
                  <c:v>17.714285714285715</c:v>
                </c:pt>
                <c:pt idx="133">
                  <c:v>17.142857142857142</c:v>
                </c:pt>
                <c:pt idx="134">
                  <c:v>16.571428571428573</c:v>
                </c:pt>
                <c:pt idx="135">
                  <c:v>17</c:v>
                </c:pt>
                <c:pt idx="136">
                  <c:v>18.428571428571427</c:v>
                </c:pt>
                <c:pt idx="137">
                  <c:v>18.857142857142858</c:v>
                </c:pt>
                <c:pt idx="138">
                  <c:v>19.571428571428573</c:v>
                </c:pt>
                <c:pt idx="139">
                  <c:v>19.142857142857142</c:v>
                </c:pt>
                <c:pt idx="140">
                  <c:v>19.857142857142858</c:v>
                </c:pt>
                <c:pt idx="141">
                  <c:v>18.857142857142858</c:v>
                </c:pt>
                <c:pt idx="142">
                  <c:v>18.571428571428573</c:v>
                </c:pt>
                <c:pt idx="143">
                  <c:v>18</c:v>
                </c:pt>
                <c:pt idx="144">
                  <c:v>19</c:v>
                </c:pt>
                <c:pt idx="145">
                  <c:v>18.714285714285715</c:v>
                </c:pt>
                <c:pt idx="146">
                  <c:v>18.428571428571427</c:v>
                </c:pt>
                <c:pt idx="147">
                  <c:v>17.857142857142858</c:v>
                </c:pt>
                <c:pt idx="148">
                  <c:v>19.285714285714285</c:v>
                </c:pt>
                <c:pt idx="149">
                  <c:v>19.571428571428573</c:v>
                </c:pt>
                <c:pt idx="150">
                  <c:v>18.571428571428573</c:v>
                </c:pt>
                <c:pt idx="151">
                  <c:v>19</c:v>
                </c:pt>
                <c:pt idx="152">
                  <c:v>19</c:v>
                </c:pt>
                <c:pt idx="153">
                  <c:v>19.285714285714285</c:v>
                </c:pt>
                <c:pt idx="154">
                  <c:v>18.714285714285715</c:v>
                </c:pt>
                <c:pt idx="155">
                  <c:v>18.142857142857142</c:v>
                </c:pt>
                <c:pt idx="156">
                  <c:v>18.428571428571427</c:v>
                </c:pt>
                <c:pt idx="157">
                  <c:v>18.857142857142858</c:v>
                </c:pt>
                <c:pt idx="158">
                  <c:v>19.142857142857142</c:v>
                </c:pt>
                <c:pt idx="159">
                  <c:v>18.714285714285715</c:v>
                </c:pt>
                <c:pt idx="160">
                  <c:v>18.142857142857142</c:v>
                </c:pt>
                <c:pt idx="161">
                  <c:v>19.714285714285715</c:v>
                </c:pt>
                <c:pt idx="162">
                  <c:v>20.714285714285715</c:v>
                </c:pt>
                <c:pt idx="163">
                  <c:v>20</c:v>
                </c:pt>
                <c:pt idx="164">
                  <c:v>21.285714285714285</c:v>
                </c:pt>
                <c:pt idx="165">
                  <c:v>19.142857142857142</c:v>
                </c:pt>
                <c:pt idx="166">
                  <c:v>19.428571428571427</c:v>
                </c:pt>
                <c:pt idx="167">
                  <c:v>19.428571428571427</c:v>
                </c:pt>
                <c:pt idx="168">
                  <c:v>18.428571428571427</c:v>
                </c:pt>
                <c:pt idx="169">
                  <c:v>17.714285714285715</c:v>
                </c:pt>
                <c:pt idx="170">
                  <c:v>17.714285714285715</c:v>
                </c:pt>
                <c:pt idx="171">
                  <c:v>16.857142857142858</c:v>
                </c:pt>
                <c:pt idx="172">
                  <c:v>17.857142857142858</c:v>
                </c:pt>
                <c:pt idx="173">
                  <c:v>17.428571428571427</c:v>
                </c:pt>
                <c:pt idx="174">
                  <c:v>17.571428571428573</c:v>
                </c:pt>
                <c:pt idx="175">
                  <c:v>16.714285714285715</c:v>
                </c:pt>
                <c:pt idx="176">
                  <c:v>16.285714285714285</c:v>
                </c:pt>
                <c:pt idx="177">
                  <c:v>16.428571428571427</c:v>
                </c:pt>
                <c:pt idx="178">
                  <c:v>14.857142857142858</c:v>
                </c:pt>
                <c:pt idx="179">
                  <c:v>14</c:v>
                </c:pt>
                <c:pt idx="180">
                  <c:v>14.857142857142858</c:v>
                </c:pt>
                <c:pt idx="181">
                  <c:v>15.285714285714286</c:v>
                </c:pt>
                <c:pt idx="182">
                  <c:v>16</c:v>
                </c:pt>
                <c:pt idx="183">
                  <c:v>17.142857142857142</c:v>
                </c:pt>
                <c:pt idx="184">
                  <c:v>18</c:v>
                </c:pt>
                <c:pt idx="185">
                  <c:v>19.857142857142858</c:v>
                </c:pt>
                <c:pt idx="186">
                  <c:v>19.714285714285715</c:v>
                </c:pt>
                <c:pt idx="187">
                  <c:v>18.714285714285715</c:v>
                </c:pt>
                <c:pt idx="188">
                  <c:v>19</c:v>
                </c:pt>
                <c:pt idx="189">
                  <c:v>19.142857142857142</c:v>
                </c:pt>
                <c:pt idx="190">
                  <c:v>18</c:v>
                </c:pt>
                <c:pt idx="191">
                  <c:v>17.571428571428573</c:v>
                </c:pt>
                <c:pt idx="192">
                  <c:v>16.285714285714285</c:v>
                </c:pt>
                <c:pt idx="193">
                  <c:v>16.714285714285715</c:v>
                </c:pt>
                <c:pt idx="194">
                  <c:v>17</c:v>
                </c:pt>
                <c:pt idx="195">
                  <c:v>16.571428571428573</c:v>
                </c:pt>
                <c:pt idx="196">
                  <c:v>16.142857142857142</c:v>
                </c:pt>
                <c:pt idx="197">
                  <c:v>15.714285714285714</c:v>
                </c:pt>
                <c:pt idx="198">
                  <c:v>14.857142857142858</c:v>
                </c:pt>
                <c:pt idx="199">
                  <c:v>14.571428571428571</c:v>
                </c:pt>
                <c:pt idx="200">
                  <c:v>14.714285714285714</c:v>
                </c:pt>
                <c:pt idx="201">
                  <c:v>13.857142857142858</c:v>
                </c:pt>
                <c:pt idx="202">
                  <c:v>13.714285714285714</c:v>
                </c:pt>
                <c:pt idx="203">
                  <c:v>14</c:v>
                </c:pt>
                <c:pt idx="204">
                  <c:v>15</c:v>
                </c:pt>
                <c:pt idx="205">
                  <c:v>16.428571428571427</c:v>
                </c:pt>
                <c:pt idx="206">
                  <c:v>17</c:v>
                </c:pt>
                <c:pt idx="207">
                  <c:v>17</c:v>
                </c:pt>
                <c:pt idx="208">
                  <c:v>17.857142857142858</c:v>
                </c:pt>
                <c:pt idx="209">
                  <c:v>17.714285714285715</c:v>
                </c:pt>
                <c:pt idx="210">
                  <c:v>17.571428571428573</c:v>
                </c:pt>
                <c:pt idx="211">
                  <c:v>18.428571428571427</c:v>
                </c:pt>
                <c:pt idx="212">
                  <c:v>17.714285714285715</c:v>
                </c:pt>
                <c:pt idx="213">
                  <c:v>17.428571428571427</c:v>
                </c:pt>
                <c:pt idx="214">
                  <c:v>17.571428571428573</c:v>
                </c:pt>
                <c:pt idx="215">
                  <c:v>17.857142857142858</c:v>
                </c:pt>
                <c:pt idx="216">
                  <c:v>17.285714285714285</c:v>
                </c:pt>
                <c:pt idx="217">
                  <c:v>17.714285714285715</c:v>
                </c:pt>
                <c:pt idx="218">
                  <c:v>17</c:v>
                </c:pt>
                <c:pt idx="219">
                  <c:v>16.571428571428573</c:v>
                </c:pt>
                <c:pt idx="220">
                  <c:v>17.285714285714285</c:v>
                </c:pt>
                <c:pt idx="221">
                  <c:v>17.857142857142858</c:v>
                </c:pt>
                <c:pt idx="222">
                  <c:v>17</c:v>
                </c:pt>
                <c:pt idx="223">
                  <c:v>18.285714285714285</c:v>
                </c:pt>
                <c:pt idx="224">
                  <c:v>17.571428571428573</c:v>
                </c:pt>
                <c:pt idx="225">
                  <c:v>18</c:v>
                </c:pt>
                <c:pt idx="226">
                  <c:v>17.857142857142858</c:v>
                </c:pt>
                <c:pt idx="227">
                  <c:v>18.142857142857142</c:v>
                </c:pt>
                <c:pt idx="228">
                  <c:v>17.857142857142858</c:v>
                </c:pt>
                <c:pt idx="229">
                  <c:v>18.285714285714285</c:v>
                </c:pt>
                <c:pt idx="230">
                  <c:v>17.285714285714285</c:v>
                </c:pt>
                <c:pt idx="231">
                  <c:v>18.285714285714285</c:v>
                </c:pt>
                <c:pt idx="232">
                  <c:v>17.428571428571427</c:v>
                </c:pt>
                <c:pt idx="233">
                  <c:v>19.285714285714285</c:v>
                </c:pt>
                <c:pt idx="234">
                  <c:v>19.428571428571427</c:v>
                </c:pt>
                <c:pt idx="235">
                  <c:v>18.428571428571427</c:v>
                </c:pt>
                <c:pt idx="236">
                  <c:v>18.142857142857142</c:v>
                </c:pt>
                <c:pt idx="237">
                  <c:v>18.428571428571427</c:v>
                </c:pt>
                <c:pt idx="238">
                  <c:v>17.857142857142858</c:v>
                </c:pt>
                <c:pt idx="239">
                  <c:v>17.857142857142858</c:v>
                </c:pt>
                <c:pt idx="240">
                  <c:v>15.714285714285714</c:v>
                </c:pt>
                <c:pt idx="241">
                  <c:v>17</c:v>
                </c:pt>
                <c:pt idx="242">
                  <c:v>17.142857142857142</c:v>
                </c:pt>
                <c:pt idx="243">
                  <c:v>18.285714285714285</c:v>
                </c:pt>
                <c:pt idx="244">
                  <c:v>19.571428571428573</c:v>
                </c:pt>
                <c:pt idx="245">
                  <c:v>19.714285714285715</c:v>
                </c:pt>
                <c:pt idx="246">
                  <c:v>20.142857142857142</c:v>
                </c:pt>
                <c:pt idx="247">
                  <c:v>21.714285714285715</c:v>
                </c:pt>
                <c:pt idx="248">
                  <c:v>20.142857142857142</c:v>
                </c:pt>
                <c:pt idx="249">
                  <c:v>20.428571428571427</c:v>
                </c:pt>
                <c:pt idx="250">
                  <c:v>19.571428571428573</c:v>
                </c:pt>
                <c:pt idx="251">
                  <c:v>18.571428571428573</c:v>
                </c:pt>
                <c:pt idx="252">
                  <c:v>18.285714285714285</c:v>
                </c:pt>
                <c:pt idx="253">
                  <c:v>17.857142857142858</c:v>
                </c:pt>
                <c:pt idx="254">
                  <c:v>17.857142857142858</c:v>
                </c:pt>
                <c:pt idx="255">
                  <c:v>17.857142857142858</c:v>
                </c:pt>
                <c:pt idx="256">
                  <c:v>17.571428571428573</c:v>
                </c:pt>
                <c:pt idx="257">
                  <c:v>17.714285714285715</c:v>
                </c:pt>
                <c:pt idx="258">
                  <c:v>18</c:v>
                </c:pt>
                <c:pt idx="259">
                  <c:v>17.714285714285715</c:v>
                </c:pt>
                <c:pt idx="260">
                  <c:v>18</c:v>
                </c:pt>
                <c:pt idx="261">
                  <c:v>16.285714285714285</c:v>
                </c:pt>
                <c:pt idx="262">
                  <c:v>16</c:v>
                </c:pt>
                <c:pt idx="263">
                  <c:v>15.857142857142858</c:v>
                </c:pt>
                <c:pt idx="264">
                  <c:v>17.142857142857142</c:v>
                </c:pt>
                <c:pt idx="265">
                  <c:v>18</c:v>
                </c:pt>
                <c:pt idx="266">
                  <c:v>18</c:v>
                </c:pt>
                <c:pt idx="267">
                  <c:v>18.142857142857142</c:v>
                </c:pt>
                <c:pt idx="268">
                  <c:v>18.857142857142858</c:v>
                </c:pt>
                <c:pt idx="269">
                  <c:v>18.571428571428573</c:v>
                </c:pt>
                <c:pt idx="270">
                  <c:v>19.142857142857142</c:v>
                </c:pt>
                <c:pt idx="271">
                  <c:v>16.857142857142858</c:v>
                </c:pt>
                <c:pt idx="272">
                  <c:v>16.857142857142858</c:v>
                </c:pt>
                <c:pt idx="273">
                  <c:v>16.428571428571427</c:v>
                </c:pt>
                <c:pt idx="274">
                  <c:v>15.857142857142858</c:v>
                </c:pt>
                <c:pt idx="275">
                  <c:v>16.285714285714285</c:v>
                </c:pt>
                <c:pt idx="276">
                  <c:v>18.428571428571427</c:v>
                </c:pt>
                <c:pt idx="277">
                  <c:v>19.142857142857142</c:v>
                </c:pt>
                <c:pt idx="278">
                  <c:v>20.428571428571427</c:v>
                </c:pt>
                <c:pt idx="279">
                  <c:v>20.285714285714285</c:v>
                </c:pt>
                <c:pt idx="280">
                  <c:v>21.714285714285715</c:v>
                </c:pt>
                <c:pt idx="281">
                  <c:v>21.142857142857142</c:v>
                </c:pt>
                <c:pt idx="282">
                  <c:v>20.714285714285715</c:v>
                </c:pt>
                <c:pt idx="283">
                  <c:v>18.857142857142858</c:v>
                </c:pt>
                <c:pt idx="284">
                  <c:v>17.571428571428573</c:v>
                </c:pt>
                <c:pt idx="285">
                  <c:v>17.285714285714285</c:v>
                </c:pt>
                <c:pt idx="286">
                  <c:v>17</c:v>
                </c:pt>
                <c:pt idx="287">
                  <c:v>16.857142857142858</c:v>
                </c:pt>
                <c:pt idx="288">
                  <c:v>18.142857142857142</c:v>
                </c:pt>
                <c:pt idx="289">
                  <c:v>17.857142857142858</c:v>
                </c:pt>
                <c:pt idx="290">
                  <c:v>18</c:v>
                </c:pt>
                <c:pt idx="291">
                  <c:v>18.428571428571427</c:v>
                </c:pt>
                <c:pt idx="292">
                  <c:v>19.571428571428573</c:v>
                </c:pt>
                <c:pt idx="293">
                  <c:v>18</c:v>
                </c:pt>
                <c:pt idx="294">
                  <c:v>19.142857142857142</c:v>
                </c:pt>
                <c:pt idx="295">
                  <c:v>18.714285714285715</c:v>
                </c:pt>
                <c:pt idx="296">
                  <c:v>19.571428571428573</c:v>
                </c:pt>
                <c:pt idx="297">
                  <c:v>20.571428571428573</c:v>
                </c:pt>
                <c:pt idx="298">
                  <c:v>20.142857142857142</c:v>
                </c:pt>
                <c:pt idx="299">
                  <c:v>18.428571428571427</c:v>
                </c:pt>
                <c:pt idx="300">
                  <c:v>18.857142857142858</c:v>
                </c:pt>
                <c:pt idx="301">
                  <c:v>16.857142857142858</c:v>
                </c:pt>
                <c:pt idx="302">
                  <c:v>16.714285714285715</c:v>
                </c:pt>
                <c:pt idx="303">
                  <c:v>17.142857142857142</c:v>
                </c:pt>
                <c:pt idx="304">
                  <c:v>16.142857142857142</c:v>
                </c:pt>
                <c:pt idx="305">
                  <c:v>17</c:v>
                </c:pt>
                <c:pt idx="306">
                  <c:v>17.714285714285715</c:v>
                </c:pt>
                <c:pt idx="307">
                  <c:v>18</c:v>
                </c:pt>
                <c:pt idx="308">
                  <c:v>18.857142857142858</c:v>
                </c:pt>
                <c:pt idx="309">
                  <c:v>20</c:v>
                </c:pt>
                <c:pt idx="310">
                  <c:v>19.714285714285715</c:v>
                </c:pt>
                <c:pt idx="311">
                  <c:v>20.857142857142858</c:v>
                </c:pt>
                <c:pt idx="312">
                  <c:v>20.857142857142858</c:v>
                </c:pt>
                <c:pt idx="313">
                  <c:v>21.428571428571427</c:v>
                </c:pt>
                <c:pt idx="314">
                  <c:v>21.571428571428573</c:v>
                </c:pt>
                <c:pt idx="315">
                  <c:v>21.428571428571427</c:v>
                </c:pt>
                <c:pt idx="316">
                  <c:v>20.571428571428573</c:v>
                </c:pt>
                <c:pt idx="317">
                  <c:v>20.142857142857142</c:v>
                </c:pt>
                <c:pt idx="318">
                  <c:v>18.714285714285715</c:v>
                </c:pt>
                <c:pt idx="319">
                  <c:v>18</c:v>
                </c:pt>
                <c:pt idx="320">
                  <c:v>17.714285714285715</c:v>
                </c:pt>
                <c:pt idx="321">
                  <c:v>17.571428571428573</c:v>
                </c:pt>
                <c:pt idx="322">
                  <c:v>16.857142857142858</c:v>
                </c:pt>
                <c:pt idx="323">
                  <c:v>17.285714285714285</c:v>
                </c:pt>
                <c:pt idx="324">
                  <c:v>18.285714285714285</c:v>
                </c:pt>
                <c:pt idx="325">
                  <c:v>18.285714285714285</c:v>
                </c:pt>
                <c:pt idx="326">
                  <c:v>18.714285714285715</c:v>
                </c:pt>
                <c:pt idx="327">
                  <c:v>19.285714285714285</c:v>
                </c:pt>
                <c:pt idx="328">
                  <c:v>19.571428571428573</c:v>
                </c:pt>
                <c:pt idx="329">
                  <c:v>19.857142857142858</c:v>
                </c:pt>
                <c:pt idx="330">
                  <c:v>18.714285714285715</c:v>
                </c:pt>
                <c:pt idx="331">
                  <c:v>18</c:v>
                </c:pt>
                <c:pt idx="332">
                  <c:v>19.285714285714285</c:v>
                </c:pt>
                <c:pt idx="333">
                  <c:v>18.714285714285715</c:v>
                </c:pt>
                <c:pt idx="334">
                  <c:v>18.714285714285715</c:v>
                </c:pt>
                <c:pt idx="335">
                  <c:v>19</c:v>
                </c:pt>
                <c:pt idx="336">
                  <c:v>19</c:v>
                </c:pt>
                <c:pt idx="337">
                  <c:v>20</c:v>
                </c:pt>
                <c:pt idx="338">
                  <c:v>19.714285714285715</c:v>
                </c:pt>
                <c:pt idx="339">
                  <c:v>18.571428571428573</c:v>
                </c:pt>
                <c:pt idx="340">
                  <c:v>18.571428571428573</c:v>
                </c:pt>
                <c:pt idx="341">
                  <c:v>18.142857142857142</c:v>
                </c:pt>
                <c:pt idx="342">
                  <c:v>17.285714285714285</c:v>
                </c:pt>
                <c:pt idx="343">
                  <c:v>18.142857142857142</c:v>
                </c:pt>
                <c:pt idx="344">
                  <c:v>18.571428571428573</c:v>
                </c:pt>
                <c:pt idx="345">
                  <c:v>18.714285714285715</c:v>
                </c:pt>
                <c:pt idx="346">
                  <c:v>19</c:v>
                </c:pt>
                <c:pt idx="347">
                  <c:v>19.285714285714285</c:v>
                </c:pt>
                <c:pt idx="348">
                  <c:v>19.285714285714285</c:v>
                </c:pt>
                <c:pt idx="349">
                  <c:v>20.285714285714285</c:v>
                </c:pt>
                <c:pt idx="350">
                  <c:v>20.142857142857142</c:v>
                </c:pt>
                <c:pt idx="351">
                  <c:v>20.285714285714285</c:v>
                </c:pt>
                <c:pt idx="352">
                  <c:v>20.142857142857142</c:v>
                </c:pt>
                <c:pt idx="353">
                  <c:v>20.428571428571427</c:v>
                </c:pt>
                <c:pt idx="354">
                  <c:v>21</c:v>
                </c:pt>
                <c:pt idx="355">
                  <c:v>20.857142857142858</c:v>
                </c:pt>
                <c:pt idx="356">
                  <c:v>21.571428571428573</c:v>
                </c:pt>
                <c:pt idx="357">
                  <c:v>22.428571428571427</c:v>
                </c:pt>
                <c:pt idx="358">
                  <c:v>22.428571428571427</c:v>
                </c:pt>
                <c:pt idx="359">
                  <c:v>21.857142857142858</c:v>
                </c:pt>
                <c:pt idx="360">
                  <c:v>21.857142857142858</c:v>
                </c:pt>
                <c:pt idx="361">
                  <c:v>20.857142857142858</c:v>
                </c:pt>
                <c:pt idx="362">
                  <c:v>22.285714285714285</c:v>
                </c:pt>
                <c:pt idx="363">
                  <c:v>21</c:v>
                </c:pt>
                <c:pt idx="364">
                  <c:v>20.571428571428573</c:v>
                </c:pt>
                <c:pt idx="365">
                  <c:v>20.571428571428573</c:v>
                </c:pt>
                <c:pt idx="366">
                  <c:v>21.571428571428573</c:v>
                </c:pt>
                <c:pt idx="367">
                  <c:v>21.142857142857142</c:v>
                </c:pt>
                <c:pt idx="368">
                  <c:v>22.571428571428573</c:v>
                </c:pt>
                <c:pt idx="369">
                  <c:v>21</c:v>
                </c:pt>
                <c:pt idx="370">
                  <c:v>21</c:v>
                </c:pt>
                <c:pt idx="371">
                  <c:v>20.142857142857142</c:v>
                </c:pt>
                <c:pt idx="372">
                  <c:v>20.714285714285715</c:v>
                </c:pt>
                <c:pt idx="373">
                  <c:v>22</c:v>
                </c:pt>
                <c:pt idx="374">
                  <c:v>23.285714285714285</c:v>
                </c:pt>
                <c:pt idx="375">
                  <c:v>23</c:v>
                </c:pt>
                <c:pt idx="376">
                  <c:v>24</c:v>
                </c:pt>
                <c:pt idx="377">
                  <c:v>24.857142857142858</c:v>
                </c:pt>
                <c:pt idx="378">
                  <c:v>25.857142857142858</c:v>
                </c:pt>
                <c:pt idx="379">
                  <c:v>25.571428571428573</c:v>
                </c:pt>
                <c:pt idx="380">
                  <c:v>26.285714285714285</c:v>
                </c:pt>
                <c:pt idx="381">
                  <c:v>25.857142857142858</c:v>
                </c:pt>
                <c:pt idx="382">
                  <c:v>26.142857142857142</c:v>
                </c:pt>
                <c:pt idx="383">
                  <c:v>25.428571428571427</c:v>
                </c:pt>
                <c:pt idx="384">
                  <c:v>26.285714285714285</c:v>
                </c:pt>
                <c:pt idx="385">
                  <c:v>26</c:v>
                </c:pt>
                <c:pt idx="386">
                  <c:v>25.285714285714285</c:v>
                </c:pt>
                <c:pt idx="387">
                  <c:v>23.857142857142858</c:v>
                </c:pt>
                <c:pt idx="388">
                  <c:v>23.714285714285715</c:v>
                </c:pt>
                <c:pt idx="389">
                  <c:v>24.142857142857142</c:v>
                </c:pt>
                <c:pt idx="390">
                  <c:v>24.428571428571427</c:v>
                </c:pt>
                <c:pt idx="391">
                  <c:v>24.142857142857142</c:v>
                </c:pt>
                <c:pt idx="392">
                  <c:v>25.142857142857142</c:v>
                </c:pt>
                <c:pt idx="393">
                  <c:v>25.857142857142858</c:v>
                </c:pt>
                <c:pt idx="394">
                  <c:v>25.714285714285715</c:v>
                </c:pt>
                <c:pt idx="395">
                  <c:v>25.285714285714285</c:v>
                </c:pt>
                <c:pt idx="396">
                  <c:v>25.428571428571427</c:v>
                </c:pt>
                <c:pt idx="397">
                  <c:v>26</c:v>
                </c:pt>
                <c:pt idx="398">
                  <c:v>25.428571428571427</c:v>
                </c:pt>
                <c:pt idx="399">
                  <c:v>23.428571428571427</c:v>
                </c:pt>
                <c:pt idx="400">
                  <c:v>22.285714285714285</c:v>
                </c:pt>
                <c:pt idx="401">
                  <c:v>22.571428571428573</c:v>
                </c:pt>
                <c:pt idx="402">
                  <c:v>23.285714285714285</c:v>
                </c:pt>
                <c:pt idx="403">
                  <c:v>22.285714285714285</c:v>
                </c:pt>
                <c:pt idx="404">
                  <c:v>22.428571428571427</c:v>
                </c:pt>
                <c:pt idx="405">
                  <c:v>21.571428571428573</c:v>
                </c:pt>
                <c:pt idx="406">
                  <c:v>21.714285714285715</c:v>
                </c:pt>
                <c:pt idx="407">
                  <c:v>22.714285714285715</c:v>
                </c:pt>
                <c:pt idx="408">
                  <c:v>21.714285714285715</c:v>
                </c:pt>
                <c:pt idx="409">
                  <c:v>21</c:v>
                </c:pt>
                <c:pt idx="410">
                  <c:v>21.285714285714285</c:v>
                </c:pt>
                <c:pt idx="411">
                  <c:v>20.285714285714285</c:v>
                </c:pt>
                <c:pt idx="412">
                  <c:v>20</c:v>
                </c:pt>
                <c:pt idx="413">
                  <c:v>21.428571428571427</c:v>
                </c:pt>
                <c:pt idx="414">
                  <c:v>20.428571428571427</c:v>
                </c:pt>
                <c:pt idx="415">
                  <c:v>20.285714285714285</c:v>
                </c:pt>
                <c:pt idx="416">
                  <c:v>20.571428571428573</c:v>
                </c:pt>
                <c:pt idx="417">
                  <c:v>19</c:v>
                </c:pt>
                <c:pt idx="418">
                  <c:v>18.285714285714285</c:v>
                </c:pt>
                <c:pt idx="419">
                  <c:v>18.428571428571427</c:v>
                </c:pt>
                <c:pt idx="420">
                  <c:v>16.571428571428573</c:v>
                </c:pt>
                <c:pt idx="421">
                  <c:v>16.428571428571427</c:v>
                </c:pt>
                <c:pt idx="422">
                  <c:v>16.857142857142858</c:v>
                </c:pt>
                <c:pt idx="423">
                  <c:v>17.142857142857142</c:v>
                </c:pt>
                <c:pt idx="424">
                  <c:v>17.857142857142858</c:v>
                </c:pt>
                <c:pt idx="425">
                  <c:v>17.857142857142858</c:v>
                </c:pt>
                <c:pt idx="426">
                  <c:v>17.857142857142858</c:v>
                </c:pt>
                <c:pt idx="427">
                  <c:v>18.428571428571427</c:v>
                </c:pt>
                <c:pt idx="428">
                  <c:v>18.571428571428573</c:v>
                </c:pt>
                <c:pt idx="429">
                  <c:v>17.571428571428573</c:v>
                </c:pt>
                <c:pt idx="430">
                  <c:v>17.428571428571427</c:v>
                </c:pt>
                <c:pt idx="431">
                  <c:v>17.571428571428573</c:v>
                </c:pt>
                <c:pt idx="432">
                  <c:v>18</c:v>
                </c:pt>
                <c:pt idx="433">
                  <c:v>19.285714285714285</c:v>
                </c:pt>
                <c:pt idx="434">
                  <c:v>18.571428571428573</c:v>
                </c:pt>
                <c:pt idx="435">
                  <c:v>18.571428571428573</c:v>
                </c:pt>
                <c:pt idx="436">
                  <c:v>18.714285714285715</c:v>
                </c:pt>
                <c:pt idx="437">
                  <c:v>19.428571428571427</c:v>
                </c:pt>
                <c:pt idx="438">
                  <c:v>18.571428571428573</c:v>
                </c:pt>
                <c:pt idx="439">
                  <c:v>19.142857142857142</c:v>
                </c:pt>
                <c:pt idx="440">
                  <c:v>19.285714285714285</c:v>
                </c:pt>
                <c:pt idx="441">
                  <c:v>19.428571428571427</c:v>
                </c:pt>
                <c:pt idx="442">
                  <c:v>19.571428571428573</c:v>
                </c:pt>
                <c:pt idx="443">
                  <c:v>20.571428571428573</c:v>
                </c:pt>
                <c:pt idx="444">
                  <c:v>19</c:v>
                </c:pt>
                <c:pt idx="445">
                  <c:v>20.285714285714285</c:v>
                </c:pt>
                <c:pt idx="446">
                  <c:v>20.428571428571427</c:v>
                </c:pt>
                <c:pt idx="447">
                  <c:v>20.142857142857142</c:v>
                </c:pt>
                <c:pt idx="448">
                  <c:v>21</c:v>
                </c:pt>
                <c:pt idx="449">
                  <c:v>21</c:v>
                </c:pt>
                <c:pt idx="450">
                  <c:v>22.142857142857142</c:v>
                </c:pt>
                <c:pt idx="451">
                  <c:v>23.428571428571427</c:v>
                </c:pt>
                <c:pt idx="452">
                  <c:v>24.142857142857142</c:v>
                </c:pt>
                <c:pt idx="453">
                  <c:v>24.285714285714285</c:v>
                </c:pt>
                <c:pt idx="454">
                  <c:v>23.571428571428573</c:v>
                </c:pt>
                <c:pt idx="455">
                  <c:v>24.142857142857142</c:v>
                </c:pt>
                <c:pt idx="456">
                  <c:v>24</c:v>
                </c:pt>
                <c:pt idx="457">
                  <c:v>22.428571428571427</c:v>
                </c:pt>
                <c:pt idx="458">
                  <c:v>21.428571428571427</c:v>
                </c:pt>
                <c:pt idx="459">
                  <c:v>21</c:v>
                </c:pt>
                <c:pt idx="460">
                  <c:v>20.142857142857142</c:v>
                </c:pt>
                <c:pt idx="461">
                  <c:v>20.571428571428573</c:v>
                </c:pt>
                <c:pt idx="462">
                  <c:v>19.571428571428573</c:v>
                </c:pt>
                <c:pt idx="463">
                  <c:v>19.857142857142858</c:v>
                </c:pt>
                <c:pt idx="464">
                  <c:v>21.142857142857142</c:v>
                </c:pt>
                <c:pt idx="465">
                  <c:v>23.857142857142858</c:v>
                </c:pt>
                <c:pt idx="466">
                  <c:v>24.428571428571427</c:v>
                </c:pt>
                <c:pt idx="467">
                  <c:v>26</c:v>
                </c:pt>
                <c:pt idx="468">
                  <c:v>25.857142857142858</c:v>
                </c:pt>
                <c:pt idx="469">
                  <c:v>27</c:v>
                </c:pt>
                <c:pt idx="470">
                  <c:v>27.285714285714285</c:v>
                </c:pt>
                <c:pt idx="471">
                  <c:v>26.714285714285715</c:v>
                </c:pt>
                <c:pt idx="472">
                  <c:v>24.857142857142858</c:v>
                </c:pt>
                <c:pt idx="473">
                  <c:v>23.714285714285715</c:v>
                </c:pt>
                <c:pt idx="474">
                  <c:v>23</c:v>
                </c:pt>
                <c:pt idx="475">
                  <c:v>24.142857142857142</c:v>
                </c:pt>
                <c:pt idx="476">
                  <c:v>24.142857142857142</c:v>
                </c:pt>
                <c:pt idx="477">
                  <c:v>23.857142857142858</c:v>
                </c:pt>
                <c:pt idx="478">
                  <c:v>23.285714285714285</c:v>
                </c:pt>
                <c:pt idx="479">
                  <c:v>23.142857142857142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2A-4DBD-AAC7-29ECF676C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55071"/>
        <c:axId val="10960704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Sakarya!$B$1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Sakarya!$A$2:$A$481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Sakarya!$B$2:$B$481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25</c:v>
                      </c:pt>
                      <c:pt idx="1">
                        <c:v>21</c:v>
                      </c:pt>
                      <c:pt idx="2">
                        <c:v>17</c:v>
                      </c:pt>
                      <c:pt idx="3">
                        <c:v>23</c:v>
                      </c:pt>
                      <c:pt idx="4">
                        <c:v>18</c:v>
                      </c:pt>
                      <c:pt idx="5">
                        <c:v>16</c:v>
                      </c:pt>
                      <c:pt idx="6">
                        <c:v>21</c:v>
                      </c:pt>
                      <c:pt idx="7">
                        <c:v>29</c:v>
                      </c:pt>
                      <c:pt idx="8">
                        <c:v>30</c:v>
                      </c:pt>
                      <c:pt idx="9">
                        <c:v>26</c:v>
                      </c:pt>
                      <c:pt idx="10">
                        <c:v>21</c:v>
                      </c:pt>
                      <c:pt idx="11">
                        <c:v>25</c:v>
                      </c:pt>
                      <c:pt idx="12">
                        <c:v>22</c:v>
                      </c:pt>
                      <c:pt idx="13">
                        <c:v>28</c:v>
                      </c:pt>
                      <c:pt idx="14">
                        <c:v>27</c:v>
                      </c:pt>
                      <c:pt idx="15">
                        <c:v>35</c:v>
                      </c:pt>
                      <c:pt idx="16">
                        <c:v>23</c:v>
                      </c:pt>
                      <c:pt idx="17">
                        <c:v>23</c:v>
                      </c:pt>
                      <c:pt idx="18">
                        <c:v>20</c:v>
                      </c:pt>
                      <c:pt idx="19">
                        <c:v>28</c:v>
                      </c:pt>
                      <c:pt idx="20">
                        <c:v>26</c:v>
                      </c:pt>
                      <c:pt idx="21">
                        <c:v>22</c:v>
                      </c:pt>
                      <c:pt idx="22">
                        <c:v>25</c:v>
                      </c:pt>
                      <c:pt idx="23">
                        <c:v>22</c:v>
                      </c:pt>
                      <c:pt idx="24">
                        <c:v>26</c:v>
                      </c:pt>
                      <c:pt idx="25">
                        <c:v>22</c:v>
                      </c:pt>
                      <c:pt idx="26">
                        <c:v>26</c:v>
                      </c:pt>
                      <c:pt idx="27">
                        <c:v>33</c:v>
                      </c:pt>
                      <c:pt idx="28">
                        <c:v>27</c:v>
                      </c:pt>
                      <c:pt idx="29">
                        <c:v>24</c:v>
                      </c:pt>
                      <c:pt idx="30">
                        <c:v>19</c:v>
                      </c:pt>
                      <c:pt idx="31">
                        <c:v>27</c:v>
                      </c:pt>
                      <c:pt idx="32">
                        <c:v>26</c:v>
                      </c:pt>
                      <c:pt idx="33">
                        <c:v>22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26</c:v>
                      </c:pt>
                      <c:pt idx="37">
                        <c:v>24</c:v>
                      </c:pt>
                      <c:pt idx="38">
                        <c:v>20</c:v>
                      </c:pt>
                      <c:pt idx="39">
                        <c:v>27</c:v>
                      </c:pt>
                      <c:pt idx="40">
                        <c:v>16</c:v>
                      </c:pt>
                      <c:pt idx="41">
                        <c:v>20</c:v>
                      </c:pt>
                      <c:pt idx="42">
                        <c:v>26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14</c:v>
                      </c:pt>
                      <c:pt idx="48">
                        <c:v>30</c:v>
                      </c:pt>
                      <c:pt idx="49">
                        <c:v>19</c:v>
                      </c:pt>
                      <c:pt idx="50">
                        <c:v>18</c:v>
                      </c:pt>
                      <c:pt idx="51">
                        <c:v>21</c:v>
                      </c:pt>
                      <c:pt idx="52">
                        <c:v>11</c:v>
                      </c:pt>
                      <c:pt idx="53">
                        <c:v>15</c:v>
                      </c:pt>
                      <c:pt idx="54">
                        <c:v>15</c:v>
                      </c:pt>
                      <c:pt idx="55">
                        <c:v>17</c:v>
                      </c:pt>
                      <c:pt idx="56">
                        <c:v>18</c:v>
                      </c:pt>
                      <c:pt idx="57">
                        <c:v>21</c:v>
                      </c:pt>
                      <c:pt idx="58">
                        <c:v>23</c:v>
                      </c:pt>
                      <c:pt idx="59">
                        <c:v>16</c:v>
                      </c:pt>
                      <c:pt idx="60">
                        <c:v>15</c:v>
                      </c:pt>
                      <c:pt idx="61">
                        <c:v>15</c:v>
                      </c:pt>
                      <c:pt idx="62">
                        <c:v>21</c:v>
                      </c:pt>
                      <c:pt idx="63">
                        <c:v>19</c:v>
                      </c:pt>
                      <c:pt idx="64">
                        <c:v>14</c:v>
                      </c:pt>
                      <c:pt idx="65">
                        <c:v>22</c:v>
                      </c:pt>
                      <c:pt idx="66">
                        <c:v>17</c:v>
                      </c:pt>
                      <c:pt idx="67">
                        <c:v>18</c:v>
                      </c:pt>
                      <c:pt idx="68">
                        <c:v>24</c:v>
                      </c:pt>
                      <c:pt idx="69">
                        <c:v>16</c:v>
                      </c:pt>
                      <c:pt idx="70">
                        <c:v>19</c:v>
                      </c:pt>
                      <c:pt idx="71">
                        <c:v>15</c:v>
                      </c:pt>
                      <c:pt idx="72">
                        <c:v>27</c:v>
                      </c:pt>
                      <c:pt idx="73">
                        <c:v>11</c:v>
                      </c:pt>
                      <c:pt idx="74">
                        <c:v>22</c:v>
                      </c:pt>
                      <c:pt idx="75">
                        <c:v>25</c:v>
                      </c:pt>
                      <c:pt idx="76">
                        <c:v>17</c:v>
                      </c:pt>
                      <c:pt idx="77">
                        <c:v>20</c:v>
                      </c:pt>
                      <c:pt idx="78">
                        <c:v>22</c:v>
                      </c:pt>
                      <c:pt idx="79">
                        <c:v>16</c:v>
                      </c:pt>
                      <c:pt idx="80">
                        <c:v>20</c:v>
                      </c:pt>
                      <c:pt idx="81">
                        <c:v>23</c:v>
                      </c:pt>
                      <c:pt idx="82">
                        <c:v>23</c:v>
                      </c:pt>
                      <c:pt idx="83">
                        <c:v>23</c:v>
                      </c:pt>
                      <c:pt idx="84">
                        <c:v>20</c:v>
                      </c:pt>
                      <c:pt idx="85">
                        <c:v>30</c:v>
                      </c:pt>
                      <c:pt idx="86">
                        <c:v>25</c:v>
                      </c:pt>
                      <c:pt idx="87">
                        <c:v>25</c:v>
                      </c:pt>
                      <c:pt idx="88">
                        <c:v>24</c:v>
                      </c:pt>
                      <c:pt idx="89">
                        <c:v>18</c:v>
                      </c:pt>
                      <c:pt idx="90">
                        <c:v>27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22</c:v>
                      </c:pt>
                      <c:pt idx="95">
                        <c:v>18</c:v>
                      </c:pt>
                      <c:pt idx="96">
                        <c:v>21</c:v>
                      </c:pt>
                      <c:pt idx="97">
                        <c:v>20</c:v>
                      </c:pt>
                      <c:pt idx="98">
                        <c:v>21</c:v>
                      </c:pt>
                      <c:pt idx="99">
                        <c:v>28</c:v>
                      </c:pt>
                      <c:pt idx="100">
                        <c:v>37</c:v>
                      </c:pt>
                      <c:pt idx="101">
                        <c:v>15</c:v>
                      </c:pt>
                      <c:pt idx="102">
                        <c:v>29</c:v>
                      </c:pt>
                      <c:pt idx="103">
                        <c:v>20</c:v>
                      </c:pt>
                      <c:pt idx="104">
                        <c:v>28</c:v>
                      </c:pt>
                      <c:pt idx="105">
                        <c:v>23</c:v>
                      </c:pt>
                      <c:pt idx="106">
                        <c:v>24</c:v>
                      </c:pt>
                      <c:pt idx="107">
                        <c:v>24</c:v>
                      </c:pt>
                      <c:pt idx="108">
                        <c:v>18</c:v>
                      </c:pt>
                      <c:pt idx="109">
                        <c:v>24</c:v>
                      </c:pt>
                      <c:pt idx="110">
                        <c:v>28</c:v>
                      </c:pt>
                      <c:pt idx="111">
                        <c:v>28</c:v>
                      </c:pt>
                      <c:pt idx="112">
                        <c:v>21</c:v>
                      </c:pt>
                      <c:pt idx="113">
                        <c:v>20</c:v>
                      </c:pt>
                      <c:pt idx="114">
                        <c:v>23</c:v>
                      </c:pt>
                      <c:pt idx="115">
                        <c:v>25</c:v>
                      </c:pt>
                      <c:pt idx="116">
                        <c:v>25</c:v>
                      </c:pt>
                      <c:pt idx="117">
                        <c:v>20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21</c:v>
                      </c:pt>
                      <c:pt idx="121">
                        <c:v>21</c:v>
                      </c:pt>
                      <c:pt idx="122">
                        <c:v>14</c:v>
                      </c:pt>
                      <c:pt idx="123">
                        <c:v>25</c:v>
                      </c:pt>
                      <c:pt idx="124">
                        <c:v>17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25</c:v>
                      </c:pt>
                      <c:pt idx="128">
                        <c:v>16</c:v>
                      </c:pt>
                      <c:pt idx="129">
                        <c:v>12</c:v>
                      </c:pt>
                      <c:pt idx="130">
                        <c:v>23</c:v>
                      </c:pt>
                      <c:pt idx="131">
                        <c:v>15</c:v>
                      </c:pt>
                      <c:pt idx="132">
                        <c:v>23</c:v>
                      </c:pt>
                      <c:pt idx="133">
                        <c:v>13</c:v>
                      </c:pt>
                      <c:pt idx="134">
                        <c:v>15</c:v>
                      </c:pt>
                      <c:pt idx="135">
                        <c:v>28</c:v>
                      </c:pt>
                      <c:pt idx="136">
                        <c:v>21</c:v>
                      </c:pt>
                      <c:pt idx="137">
                        <c:v>19</c:v>
                      </c:pt>
                      <c:pt idx="138">
                        <c:v>18</c:v>
                      </c:pt>
                      <c:pt idx="139">
                        <c:v>10</c:v>
                      </c:pt>
                      <c:pt idx="140">
                        <c:v>14</c:v>
                      </c:pt>
                      <c:pt idx="141">
                        <c:v>20</c:v>
                      </c:pt>
                      <c:pt idx="142">
                        <c:v>17</c:v>
                      </c:pt>
                      <c:pt idx="143">
                        <c:v>11</c:v>
                      </c:pt>
                      <c:pt idx="144">
                        <c:v>22</c:v>
                      </c:pt>
                      <c:pt idx="145">
                        <c:v>16</c:v>
                      </c:pt>
                      <c:pt idx="146">
                        <c:v>15</c:v>
                      </c:pt>
                      <c:pt idx="147">
                        <c:v>14</c:v>
                      </c:pt>
                      <c:pt idx="148">
                        <c:v>15</c:v>
                      </c:pt>
                      <c:pt idx="149">
                        <c:v>12</c:v>
                      </c:pt>
                      <c:pt idx="150">
                        <c:v>8</c:v>
                      </c:pt>
                      <c:pt idx="151">
                        <c:v>20</c:v>
                      </c:pt>
                      <c:pt idx="152">
                        <c:v>22</c:v>
                      </c:pt>
                      <c:pt idx="153">
                        <c:v>15</c:v>
                      </c:pt>
                      <c:pt idx="154">
                        <c:v>16</c:v>
                      </c:pt>
                      <c:pt idx="155">
                        <c:v>20</c:v>
                      </c:pt>
                      <c:pt idx="156">
                        <c:v>16</c:v>
                      </c:pt>
                      <c:pt idx="157">
                        <c:v>14</c:v>
                      </c:pt>
                      <c:pt idx="158">
                        <c:v>22</c:v>
                      </c:pt>
                      <c:pt idx="159">
                        <c:v>19</c:v>
                      </c:pt>
                      <c:pt idx="160">
                        <c:v>15</c:v>
                      </c:pt>
                      <c:pt idx="161">
                        <c:v>23</c:v>
                      </c:pt>
                      <c:pt idx="162">
                        <c:v>16</c:v>
                      </c:pt>
                      <c:pt idx="163">
                        <c:v>13</c:v>
                      </c:pt>
                      <c:pt idx="164">
                        <c:v>17</c:v>
                      </c:pt>
                      <c:pt idx="165">
                        <c:v>18</c:v>
                      </c:pt>
                      <c:pt idx="166">
                        <c:v>18</c:v>
                      </c:pt>
                      <c:pt idx="167">
                        <c:v>23</c:v>
                      </c:pt>
                      <c:pt idx="168">
                        <c:v>14</c:v>
                      </c:pt>
                      <c:pt idx="169">
                        <c:v>20</c:v>
                      </c:pt>
                      <c:pt idx="170">
                        <c:v>23</c:v>
                      </c:pt>
                      <c:pt idx="171">
                        <c:v>17</c:v>
                      </c:pt>
                      <c:pt idx="172">
                        <c:v>15</c:v>
                      </c:pt>
                      <c:pt idx="173">
                        <c:v>18</c:v>
                      </c:pt>
                      <c:pt idx="174">
                        <c:v>26</c:v>
                      </c:pt>
                      <c:pt idx="175">
                        <c:v>21</c:v>
                      </c:pt>
                      <c:pt idx="176">
                        <c:v>18</c:v>
                      </c:pt>
                      <c:pt idx="177">
                        <c:v>22</c:v>
                      </c:pt>
                      <c:pt idx="178">
                        <c:v>10</c:v>
                      </c:pt>
                      <c:pt idx="179">
                        <c:v>20</c:v>
                      </c:pt>
                      <c:pt idx="180">
                        <c:v>13</c:v>
                      </c:pt>
                      <c:pt idx="181">
                        <c:v>22</c:v>
                      </c:pt>
                      <c:pt idx="182">
                        <c:v>24</c:v>
                      </c:pt>
                      <c:pt idx="183">
                        <c:v>17</c:v>
                      </c:pt>
                      <c:pt idx="184">
                        <c:v>23</c:v>
                      </c:pt>
                      <c:pt idx="185">
                        <c:v>24</c:v>
                      </c:pt>
                      <c:pt idx="186">
                        <c:v>24</c:v>
                      </c:pt>
                      <c:pt idx="187">
                        <c:v>20</c:v>
                      </c:pt>
                      <c:pt idx="188">
                        <c:v>23</c:v>
                      </c:pt>
                      <c:pt idx="189">
                        <c:v>15</c:v>
                      </c:pt>
                      <c:pt idx="190">
                        <c:v>33</c:v>
                      </c:pt>
                      <c:pt idx="191">
                        <c:v>21</c:v>
                      </c:pt>
                      <c:pt idx="192">
                        <c:v>25</c:v>
                      </c:pt>
                      <c:pt idx="193">
                        <c:v>23</c:v>
                      </c:pt>
                      <c:pt idx="194">
                        <c:v>14</c:v>
                      </c:pt>
                      <c:pt idx="195">
                        <c:v>17</c:v>
                      </c:pt>
                      <c:pt idx="196">
                        <c:v>20</c:v>
                      </c:pt>
                      <c:pt idx="197">
                        <c:v>27</c:v>
                      </c:pt>
                      <c:pt idx="198">
                        <c:v>16</c:v>
                      </c:pt>
                      <c:pt idx="199">
                        <c:v>18</c:v>
                      </c:pt>
                      <c:pt idx="200">
                        <c:v>15</c:v>
                      </c:pt>
                      <c:pt idx="201">
                        <c:v>11</c:v>
                      </c:pt>
                      <c:pt idx="202">
                        <c:v>16</c:v>
                      </c:pt>
                      <c:pt idx="203">
                        <c:v>19</c:v>
                      </c:pt>
                      <c:pt idx="204">
                        <c:v>29</c:v>
                      </c:pt>
                      <c:pt idx="205">
                        <c:v>18</c:v>
                      </c:pt>
                      <c:pt idx="206">
                        <c:v>26</c:v>
                      </c:pt>
                      <c:pt idx="207">
                        <c:v>16</c:v>
                      </c:pt>
                      <c:pt idx="208">
                        <c:v>20</c:v>
                      </c:pt>
                      <c:pt idx="209">
                        <c:v>17</c:v>
                      </c:pt>
                      <c:pt idx="210">
                        <c:v>25</c:v>
                      </c:pt>
                      <c:pt idx="211">
                        <c:v>18</c:v>
                      </c:pt>
                      <c:pt idx="212">
                        <c:v>17</c:v>
                      </c:pt>
                      <c:pt idx="213">
                        <c:v>12</c:v>
                      </c:pt>
                      <c:pt idx="214">
                        <c:v>18</c:v>
                      </c:pt>
                      <c:pt idx="215">
                        <c:v>21</c:v>
                      </c:pt>
                      <c:pt idx="216">
                        <c:v>15</c:v>
                      </c:pt>
                      <c:pt idx="217">
                        <c:v>24</c:v>
                      </c:pt>
                      <c:pt idx="218">
                        <c:v>24</c:v>
                      </c:pt>
                      <c:pt idx="219">
                        <c:v>16</c:v>
                      </c:pt>
                      <c:pt idx="220">
                        <c:v>20</c:v>
                      </c:pt>
                      <c:pt idx="221">
                        <c:v>21</c:v>
                      </c:pt>
                      <c:pt idx="222">
                        <c:v>16</c:v>
                      </c:pt>
                      <c:pt idx="223">
                        <c:v>18</c:v>
                      </c:pt>
                      <c:pt idx="224">
                        <c:v>15</c:v>
                      </c:pt>
                      <c:pt idx="225">
                        <c:v>23</c:v>
                      </c:pt>
                      <c:pt idx="226">
                        <c:v>21</c:v>
                      </c:pt>
                      <c:pt idx="227">
                        <c:v>19</c:v>
                      </c:pt>
                      <c:pt idx="228">
                        <c:v>9</c:v>
                      </c:pt>
                      <c:pt idx="229">
                        <c:v>15</c:v>
                      </c:pt>
                      <c:pt idx="230">
                        <c:v>23</c:v>
                      </c:pt>
                      <c:pt idx="231">
                        <c:v>13</c:v>
                      </c:pt>
                      <c:pt idx="232">
                        <c:v>17</c:v>
                      </c:pt>
                      <c:pt idx="233">
                        <c:v>22</c:v>
                      </c:pt>
                      <c:pt idx="234">
                        <c:v>27</c:v>
                      </c:pt>
                      <c:pt idx="235">
                        <c:v>16</c:v>
                      </c:pt>
                      <c:pt idx="236">
                        <c:v>26</c:v>
                      </c:pt>
                      <c:pt idx="237">
                        <c:v>17</c:v>
                      </c:pt>
                      <c:pt idx="238">
                        <c:v>22</c:v>
                      </c:pt>
                      <c:pt idx="239">
                        <c:v>22</c:v>
                      </c:pt>
                      <c:pt idx="240">
                        <c:v>16</c:v>
                      </c:pt>
                      <c:pt idx="241">
                        <c:v>19</c:v>
                      </c:pt>
                      <c:pt idx="242">
                        <c:v>13</c:v>
                      </c:pt>
                      <c:pt idx="243">
                        <c:v>22</c:v>
                      </c:pt>
                      <c:pt idx="244">
                        <c:v>21</c:v>
                      </c:pt>
                      <c:pt idx="245">
                        <c:v>26</c:v>
                      </c:pt>
                      <c:pt idx="246">
                        <c:v>15</c:v>
                      </c:pt>
                      <c:pt idx="247">
                        <c:v>26</c:v>
                      </c:pt>
                      <c:pt idx="248">
                        <c:v>10</c:v>
                      </c:pt>
                      <c:pt idx="249">
                        <c:v>11</c:v>
                      </c:pt>
                      <c:pt idx="250">
                        <c:v>25</c:v>
                      </c:pt>
                      <c:pt idx="251">
                        <c:v>20</c:v>
                      </c:pt>
                      <c:pt idx="252">
                        <c:v>19</c:v>
                      </c:pt>
                      <c:pt idx="253">
                        <c:v>25</c:v>
                      </c:pt>
                      <c:pt idx="254">
                        <c:v>15</c:v>
                      </c:pt>
                      <c:pt idx="255">
                        <c:v>20</c:v>
                      </c:pt>
                      <c:pt idx="256">
                        <c:v>24</c:v>
                      </c:pt>
                      <c:pt idx="257">
                        <c:v>26</c:v>
                      </c:pt>
                      <c:pt idx="258">
                        <c:v>19</c:v>
                      </c:pt>
                      <c:pt idx="259">
                        <c:v>26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16</c:v>
                      </c:pt>
                      <c:pt idx="264">
                        <c:v>18</c:v>
                      </c:pt>
                      <c:pt idx="265">
                        <c:v>16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16</c:v>
                      </c:pt>
                      <c:pt idx="269">
                        <c:v>28</c:v>
                      </c:pt>
                      <c:pt idx="270">
                        <c:v>17</c:v>
                      </c:pt>
                      <c:pt idx="271">
                        <c:v>18</c:v>
                      </c:pt>
                      <c:pt idx="272">
                        <c:v>26</c:v>
                      </c:pt>
                      <c:pt idx="273">
                        <c:v>24</c:v>
                      </c:pt>
                      <c:pt idx="274">
                        <c:v>25</c:v>
                      </c:pt>
                      <c:pt idx="275">
                        <c:v>25</c:v>
                      </c:pt>
                      <c:pt idx="276">
                        <c:v>23</c:v>
                      </c:pt>
                      <c:pt idx="277">
                        <c:v>14</c:v>
                      </c:pt>
                      <c:pt idx="278">
                        <c:v>21</c:v>
                      </c:pt>
                      <c:pt idx="279">
                        <c:v>17</c:v>
                      </c:pt>
                      <c:pt idx="280">
                        <c:v>16</c:v>
                      </c:pt>
                      <c:pt idx="281">
                        <c:v>19</c:v>
                      </c:pt>
                      <c:pt idx="282">
                        <c:v>20</c:v>
                      </c:pt>
                      <c:pt idx="283">
                        <c:v>22</c:v>
                      </c:pt>
                      <c:pt idx="284">
                        <c:v>17</c:v>
                      </c:pt>
                      <c:pt idx="285">
                        <c:v>22</c:v>
                      </c:pt>
                      <c:pt idx="286">
                        <c:v>16</c:v>
                      </c:pt>
                      <c:pt idx="287">
                        <c:v>24</c:v>
                      </c:pt>
                      <c:pt idx="288">
                        <c:v>20</c:v>
                      </c:pt>
                      <c:pt idx="289">
                        <c:v>28</c:v>
                      </c:pt>
                      <c:pt idx="290">
                        <c:v>21</c:v>
                      </c:pt>
                      <c:pt idx="291">
                        <c:v>20</c:v>
                      </c:pt>
                      <c:pt idx="292">
                        <c:v>17</c:v>
                      </c:pt>
                      <c:pt idx="293">
                        <c:v>15</c:v>
                      </c:pt>
                      <c:pt idx="294">
                        <c:v>20</c:v>
                      </c:pt>
                      <c:pt idx="295">
                        <c:v>19</c:v>
                      </c:pt>
                      <c:pt idx="296">
                        <c:v>21</c:v>
                      </c:pt>
                      <c:pt idx="297">
                        <c:v>27</c:v>
                      </c:pt>
                      <c:pt idx="298">
                        <c:v>18</c:v>
                      </c:pt>
                      <c:pt idx="299">
                        <c:v>23</c:v>
                      </c:pt>
                      <c:pt idx="300">
                        <c:v>23</c:v>
                      </c:pt>
                      <c:pt idx="301">
                        <c:v>21</c:v>
                      </c:pt>
                      <c:pt idx="302">
                        <c:v>23</c:v>
                      </c:pt>
                      <c:pt idx="303">
                        <c:v>18</c:v>
                      </c:pt>
                      <c:pt idx="304">
                        <c:v>27</c:v>
                      </c:pt>
                      <c:pt idx="305">
                        <c:v>25</c:v>
                      </c:pt>
                      <c:pt idx="306">
                        <c:v>26</c:v>
                      </c:pt>
                      <c:pt idx="307">
                        <c:v>37</c:v>
                      </c:pt>
                      <c:pt idx="308">
                        <c:v>22</c:v>
                      </c:pt>
                      <c:pt idx="309">
                        <c:v>34</c:v>
                      </c:pt>
                      <c:pt idx="310">
                        <c:v>31</c:v>
                      </c:pt>
                      <c:pt idx="311">
                        <c:v>25</c:v>
                      </c:pt>
                      <c:pt idx="312">
                        <c:v>23</c:v>
                      </c:pt>
                      <c:pt idx="313">
                        <c:v>44</c:v>
                      </c:pt>
                      <c:pt idx="314">
                        <c:v>31</c:v>
                      </c:pt>
                      <c:pt idx="315">
                        <c:v>26</c:v>
                      </c:pt>
                      <c:pt idx="316">
                        <c:v>41</c:v>
                      </c:pt>
                      <c:pt idx="317">
                        <c:v>30</c:v>
                      </c:pt>
                      <c:pt idx="318">
                        <c:v>39</c:v>
                      </c:pt>
                      <c:pt idx="319">
                        <c:v>33</c:v>
                      </c:pt>
                      <c:pt idx="320">
                        <c:v>33</c:v>
                      </c:pt>
                      <c:pt idx="321">
                        <c:v>41</c:v>
                      </c:pt>
                      <c:pt idx="322">
                        <c:v>38</c:v>
                      </c:pt>
                      <c:pt idx="323">
                        <c:v>39</c:v>
                      </c:pt>
                      <c:pt idx="324">
                        <c:v>51</c:v>
                      </c:pt>
                      <c:pt idx="325">
                        <c:v>45</c:v>
                      </c:pt>
                      <c:pt idx="326">
                        <c:v>52</c:v>
                      </c:pt>
                      <c:pt idx="327">
                        <c:v>45</c:v>
                      </c:pt>
                      <c:pt idx="328">
                        <c:v>55</c:v>
                      </c:pt>
                      <c:pt idx="329">
                        <c:v>52</c:v>
                      </c:pt>
                      <c:pt idx="330">
                        <c:v>48</c:v>
                      </c:pt>
                      <c:pt idx="331">
                        <c:v>51</c:v>
                      </c:pt>
                      <c:pt idx="332">
                        <c:v>47</c:v>
                      </c:pt>
                      <c:pt idx="333">
                        <c:v>46</c:v>
                      </c:pt>
                      <c:pt idx="334">
                        <c:v>51</c:v>
                      </c:pt>
                      <c:pt idx="335">
                        <c:v>63</c:v>
                      </c:pt>
                      <c:pt idx="336">
                        <c:v>48</c:v>
                      </c:pt>
                      <c:pt idx="337">
                        <c:v>43</c:v>
                      </c:pt>
                      <c:pt idx="338">
                        <c:v>43</c:v>
                      </c:pt>
                      <c:pt idx="339">
                        <c:v>41</c:v>
                      </c:pt>
                      <c:pt idx="340">
                        <c:v>55</c:v>
                      </c:pt>
                      <c:pt idx="341">
                        <c:v>49</c:v>
                      </c:pt>
                      <c:pt idx="342">
                        <c:v>46</c:v>
                      </c:pt>
                      <c:pt idx="343">
                        <c:v>35</c:v>
                      </c:pt>
                      <c:pt idx="344">
                        <c:v>50</c:v>
                      </c:pt>
                      <c:pt idx="345">
                        <c:v>50</c:v>
                      </c:pt>
                      <c:pt idx="346">
                        <c:v>40</c:v>
                      </c:pt>
                      <c:pt idx="347">
                        <c:v>44</c:v>
                      </c:pt>
                      <c:pt idx="348">
                        <c:v>33</c:v>
                      </c:pt>
                      <c:pt idx="349">
                        <c:v>35</c:v>
                      </c:pt>
                      <c:pt idx="350">
                        <c:v>39</c:v>
                      </c:pt>
                      <c:pt idx="351">
                        <c:v>37</c:v>
                      </c:pt>
                      <c:pt idx="352">
                        <c:v>39</c:v>
                      </c:pt>
                      <c:pt idx="353">
                        <c:v>34</c:v>
                      </c:pt>
                      <c:pt idx="354">
                        <c:v>40</c:v>
                      </c:pt>
                      <c:pt idx="355">
                        <c:v>38</c:v>
                      </c:pt>
                      <c:pt idx="356">
                        <c:v>26</c:v>
                      </c:pt>
                      <c:pt idx="357">
                        <c:v>30</c:v>
                      </c:pt>
                      <c:pt idx="358">
                        <c:v>48</c:v>
                      </c:pt>
                      <c:pt idx="359">
                        <c:v>31</c:v>
                      </c:pt>
                      <c:pt idx="360">
                        <c:v>30</c:v>
                      </c:pt>
                      <c:pt idx="361">
                        <c:v>27</c:v>
                      </c:pt>
                      <c:pt idx="362">
                        <c:v>29</c:v>
                      </c:pt>
                      <c:pt idx="363">
                        <c:v>32</c:v>
                      </c:pt>
                      <c:pt idx="364">
                        <c:v>32</c:v>
                      </c:pt>
                      <c:pt idx="365">
                        <c:v>23</c:v>
                      </c:pt>
                      <c:pt idx="366">
                        <c:v>31</c:v>
                      </c:pt>
                      <c:pt idx="367">
                        <c:v>35</c:v>
                      </c:pt>
                      <c:pt idx="368">
                        <c:v>25</c:v>
                      </c:pt>
                      <c:pt idx="369">
                        <c:v>35</c:v>
                      </c:pt>
                      <c:pt idx="370">
                        <c:v>33</c:v>
                      </c:pt>
                      <c:pt idx="371">
                        <c:v>25</c:v>
                      </c:pt>
                      <c:pt idx="372">
                        <c:v>23</c:v>
                      </c:pt>
                      <c:pt idx="373">
                        <c:v>24</c:v>
                      </c:pt>
                      <c:pt idx="374">
                        <c:v>21</c:v>
                      </c:pt>
                      <c:pt idx="375">
                        <c:v>21</c:v>
                      </c:pt>
                      <c:pt idx="376">
                        <c:v>19</c:v>
                      </c:pt>
                      <c:pt idx="377">
                        <c:v>31</c:v>
                      </c:pt>
                      <c:pt idx="378">
                        <c:v>31</c:v>
                      </c:pt>
                      <c:pt idx="379">
                        <c:v>26</c:v>
                      </c:pt>
                      <c:pt idx="380">
                        <c:v>20</c:v>
                      </c:pt>
                      <c:pt idx="381">
                        <c:v>19</c:v>
                      </c:pt>
                      <c:pt idx="382">
                        <c:v>27</c:v>
                      </c:pt>
                      <c:pt idx="383">
                        <c:v>30</c:v>
                      </c:pt>
                      <c:pt idx="384">
                        <c:v>21</c:v>
                      </c:pt>
                      <c:pt idx="385">
                        <c:v>21</c:v>
                      </c:pt>
                      <c:pt idx="386">
                        <c:v>31</c:v>
                      </c:pt>
                      <c:pt idx="387">
                        <c:v>19</c:v>
                      </c:pt>
                      <c:pt idx="388">
                        <c:v>20</c:v>
                      </c:pt>
                      <c:pt idx="389">
                        <c:v>22</c:v>
                      </c:pt>
                      <c:pt idx="390">
                        <c:v>31</c:v>
                      </c:pt>
                      <c:pt idx="391">
                        <c:v>22</c:v>
                      </c:pt>
                      <c:pt idx="392">
                        <c:v>14</c:v>
                      </c:pt>
                      <c:pt idx="393">
                        <c:v>25</c:v>
                      </c:pt>
                      <c:pt idx="394">
                        <c:v>18</c:v>
                      </c:pt>
                      <c:pt idx="395">
                        <c:v>22</c:v>
                      </c:pt>
                      <c:pt idx="396">
                        <c:v>28</c:v>
                      </c:pt>
                      <c:pt idx="397">
                        <c:v>23</c:v>
                      </c:pt>
                      <c:pt idx="398">
                        <c:v>17</c:v>
                      </c:pt>
                      <c:pt idx="399">
                        <c:v>25</c:v>
                      </c:pt>
                      <c:pt idx="400">
                        <c:v>22</c:v>
                      </c:pt>
                      <c:pt idx="401">
                        <c:v>16</c:v>
                      </c:pt>
                      <c:pt idx="402">
                        <c:v>23</c:v>
                      </c:pt>
                      <c:pt idx="403">
                        <c:v>19</c:v>
                      </c:pt>
                      <c:pt idx="404">
                        <c:v>17</c:v>
                      </c:pt>
                      <c:pt idx="405">
                        <c:v>22</c:v>
                      </c:pt>
                      <c:pt idx="406">
                        <c:v>32</c:v>
                      </c:pt>
                      <c:pt idx="407">
                        <c:v>19</c:v>
                      </c:pt>
                      <c:pt idx="408">
                        <c:v>23</c:v>
                      </c:pt>
                      <c:pt idx="409">
                        <c:v>18</c:v>
                      </c:pt>
                      <c:pt idx="410">
                        <c:v>23</c:v>
                      </c:pt>
                      <c:pt idx="411">
                        <c:v>29</c:v>
                      </c:pt>
                      <c:pt idx="412">
                        <c:v>24</c:v>
                      </c:pt>
                      <c:pt idx="413">
                        <c:v>15</c:v>
                      </c:pt>
                      <c:pt idx="414">
                        <c:v>23</c:v>
                      </c:pt>
                      <c:pt idx="415">
                        <c:v>19</c:v>
                      </c:pt>
                      <c:pt idx="416">
                        <c:v>37</c:v>
                      </c:pt>
                      <c:pt idx="417">
                        <c:v>19</c:v>
                      </c:pt>
                      <c:pt idx="418">
                        <c:v>24</c:v>
                      </c:pt>
                      <c:pt idx="419">
                        <c:v>21</c:v>
                      </c:pt>
                      <c:pt idx="420">
                        <c:v>27</c:v>
                      </c:pt>
                      <c:pt idx="421">
                        <c:v>24</c:v>
                      </c:pt>
                      <c:pt idx="422">
                        <c:v>18</c:v>
                      </c:pt>
                      <c:pt idx="423">
                        <c:v>14</c:v>
                      </c:pt>
                      <c:pt idx="424">
                        <c:v>24</c:v>
                      </c:pt>
                      <c:pt idx="425">
                        <c:v>21</c:v>
                      </c:pt>
                      <c:pt idx="426">
                        <c:v>22</c:v>
                      </c:pt>
                      <c:pt idx="427">
                        <c:v>21</c:v>
                      </c:pt>
                      <c:pt idx="428">
                        <c:v>22</c:v>
                      </c:pt>
                      <c:pt idx="429">
                        <c:v>21</c:v>
                      </c:pt>
                      <c:pt idx="430">
                        <c:v>16</c:v>
                      </c:pt>
                      <c:pt idx="431">
                        <c:v>23</c:v>
                      </c:pt>
                      <c:pt idx="432">
                        <c:v>22</c:v>
                      </c:pt>
                      <c:pt idx="433">
                        <c:v>20</c:v>
                      </c:pt>
                      <c:pt idx="434">
                        <c:v>21</c:v>
                      </c:pt>
                      <c:pt idx="435">
                        <c:v>20</c:v>
                      </c:pt>
                      <c:pt idx="436">
                        <c:v>16</c:v>
                      </c:pt>
                      <c:pt idx="437">
                        <c:v>23</c:v>
                      </c:pt>
                      <c:pt idx="438">
                        <c:v>24</c:v>
                      </c:pt>
                      <c:pt idx="439">
                        <c:v>26</c:v>
                      </c:pt>
                      <c:pt idx="440">
                        <c:v>18</c:v>
                      </c:pt>
                      <c:pt idx="441">
                        <c:v>15</c:v>
                      </c:pt>
                      <c:pt idx="442">
                        <c:v>20</c:v>
                      </c:pt>
                      <c:pt idx="443">
                        <c:v>21</c:v>
                      </c:pt>
                      <c:pt idx="444">
                        <c:v>10</c:v>
                      </c:pt>
                      <c:pt idx="445">
                        <c:v>20</c:v>
                      </c:pt>
                      <c:pt idx="446">
                        <c:v>14</c:v>
                      </c:pt>
                      <c:pt idx="447">
                        <c:v>21</c:v>
                      </c:pt>
                      <c:pt idx="448">
                        <c:v>17</c:v>
                      </c:pt>
                      <c:pt idx="449">
                        <c:v>27</c:v>
                      </c:pt>
                      <c:pt idx="450">
                        <c:v>20</c:v>
                      </c:pt>
                      <c:pt idx="451">
                        <c:v>35</c:v>
                      </c:pt>
                      <c:pt idx="452">
                        <c:v>27</c:v>
                      </c:pt>
                      <c:pt idx="453">
                        <c:v>17</c:v>
                      </c:pt>
                      <c:pt idx="454">
                        <c:v>19</c:v>
                      </c:pt>
                      <c:pt idx="455">
                        <c:v>28</c:v>
                      </c:pt>
                      <c:pt idx="456">
                        <c:v>30</c:v>
                      </c:pt>
                      <c:pt idx="457">
                        <c:v>32</c:v>
                      </c:pt>
                      <c:pt idx="458">
                        <c:v>29</c:v>
                      </c:pt>
                      <c:pt idx="459">
                        <c:v>24</c:v>
                      </c:pt>
                      <c:pt idx="460">
                        <c:v>25</c:v>
                      </c:pt>
                      <c:pt idx="461">
                        <c:v>34</c:v>
                      </c:pt>
                      <c:pt idx="462">
                        <c:v>29</c:v>
                      </c:pt>
                      <c:pt idx="463">
                        <c:v>20</c:v>
                      </c:pt>
                      <c:pt idx="464">
                        <c:v>28</c:v>
                      </c:pt>
                      <c:pt idx="465">
                        <c:v>24</c:v>
                      </c:pt>
                      <c:pt idx="466">
                        <c:v>26</c:v>
                      </c:pt>
                      <c:pt idx="467">
                        <c:v>24</c:v>
                      </c:pt>
                      <c:pt idx="468">
                        <c:v>19</c:v>
                      </c:pt>
                      <c:pt idx="469">
                        <c:v>21</c:v>
                      </c:pt>
                      <c:pt idx="470">
                        <c:v>33</c:v>
                      </c:pt>
                      <c:pt idx="471">
                        <c:v>23</c:v>
                      </c:pt>
                      <c:pt idx="472">
                        <c:v>14</c:v>
                      </c:pt>
                      <c:pt idx="473">
                        <c:v>29</c:v>
                      </c:pt>
                      <c:pt idx="474">
                        <c:v>28</c:v>
                      </c:pt>
                      <c:pt idx="475">
                        <c:v>22</c:v>
                      </c:pt>
                      <c:pt idx="476">
                        <c:v>27</c:v>
                      </c:pt>
                      <c:pt idx="477">
                        <c:v>29</c:v>
                      </c:pt>
                      <c:pt idx="478">
                        <c:v>22</c:v>
                      </c:pt>
                      <c:pt idx="479">
                        <c:v>33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E2A-4DBD-AAC7-29ECF676C2F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Sakarya!$C$2:$C$481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25</c:v>
                      </c:pt>
                      <c:pt idx="1">
                        <c:v>21</c:v>
                      </c:pt>
                      <c:pt idx="2">
                        <c:v>26</c:v>
                      </c:pt>
                      <c:pt idx="3">
                        <c:v>12</c:v>
                      </c:pt>
                      <c:pt idx="4">
                        <c:v>24</c:v>
                      </c:pt>
                      <c:pt idx="5">
                        <c:v>17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22</c:v>
                      </c:pt>
                      <c:pt idx="11">
                        <c:v>18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22</c:v>
                      </c:pt>
                      <c:pt idx="15">
                        <c:v>24</c:v>
                      </c:pt>
                      <c:pt idx="16">
                        <c:v>21</c:v>
                      </c:pt>
                      <c:pt idx="17">
                        <c:v>22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27</c:v>
                      </c:pt>
                      <c:pt idx="22">
                        <c:v>28</c:v>
                      </c:pt>
                      <c:pt idx="23">
                        <c:v>26</c:v>
                      </c:pt>
                      <c:pt idx="24">
                        <c:v>19</c:v>
                      </c:pt>
                      <c:pt idx="25">
                        <c:v>22</c:v>
                      </c:pt>
                      <c:pt idx="26">
                        <c:v>29</c:v>
                      </c:pt>
                      <c:pt idx="27">
                        <c:v>22</c:v>
                      </c:pt>
                      <c:pt idx="28">
                        <c:v>31</c:v>
                      </c:pt>
                      <c:pt idx="29">
                        <c:v>29</c:v>
                      </c:pt>
                      <c:pt idx="30">
                        <c:v>21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21</c:v>
                      </c:pt>
                      <c:pt idx="34">
                        <c:v>35</c:v>
                      </c:pt>
                      <c:pt idx="35">
                        <c:v>18</c:v>
                      </c:pt>
                      <c:pt idx="36">
                        <c:v>31</c:v>
                      </c:pt>
                      <c:pt idx="37">
                        <c:v>19</c:v>
                      </c:pt>
                      <c:pt idx="38">
                        <c:v>22</c:v>
                      </c:pt>
                      <c:pt idx="39">
                        <c:v>25</c:v>
                      </c:pt>
                      <c:pt idx="40">
                        <c:v>19</c:v>
                      </c:pt>
                      <c:pt idx="41">
                        <c:v>20</c:v>
                      </c:pt>
                      <c:pt idx="42">
                        <c:v>23</c:v>
                      </c:pt>
                      <c:pt idx="43">
                        <c:v>12</c:v>
                      </c:pt>
                      <c:pt idx="44">
                        <c:v>24</c:v>
                      </c:pt>
                      <c:pt idx="45">
                        <c:v>26</c:v>
                      </c:pt>
                      <c:pt idx="46">
                        <c:v>17</c:v>
                      </c:pt>
                      <c:pt idx="47">
                        <c:v>18</c:v>
                      </c:pt>
                      <c:pt idx="48">
                        <c:v>24</c:v>
                      </c:pt>
                      <c:pt idx="49">
                        <c:v>20</c:v>
                      </c:pt>
                      <c:pt idx="50">
                        <c:v>19</c:v>
                      </c:pt>
                      <c:pt idx="51">
                        <c:v>15</c:v>
                      </c:pt>
                      <c:pt idx="52">
                        <c:v>15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18</c:v>
                      </c:pt>
                      <c:pt idx="57">
                        <c:v>17</c:v>
                      </c:pt>
                      <c:pt idx="58">
                        <c:v>11</c:v>
                      </c:pt>
                      <c:pt idx="59">
                        <c:v>16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16</c:v>
                      </c:pt>
                      <c:pt idx="64">
                        <c:v>21</c:v>
                      </c:pt>
                      <c:pt idx="65">
                        <c:v>18</c:v>
                      </c:pt>
                      <c:pt idx="66">
                        <c:v>21</c:v>
                      </c:pt>
                      <c:pt idx="67">
                        <c:v>20</c:v>
                      </c:pt>
                      <c:pt idx="68">
                        <c:v>18</c:v>
                      </c:pt>
                      <c:pt idx="69">
                        <c:v>12</c:v>
                      </c:pt>
                      <c:pt idx="70">
                        <c:v>24</c:v>
                      </c:pt>
                      <c:pt idx="71">
                        <c:v>12</c:v>
                      </c:pt>
                      <c:pt idx="72">
                        <c:v>19</c:v>
                      </c:pt>
                      <c:pt idx="73">
                        <c:v>21</c:v>
                      </c:pt>
                      <c:pt idx="74">
                        <c:v>18</c:v>
                      </c:pt>
                      <c:pt idx="75">
                        <c:v>17</c:v>
                      </c:pt>
                      <c:pt idx="76">
                        <c:v>21</c:v>
                      </c:pt>
                      <c:pt idx="77">
                        <c:v>17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10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16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17</c:v>
                      </c:pt>
                      <c:pt idx="88">
                        <c:v>17</c:v>
                      </c:pt>
                      <c:pt idx="89">
                        <c:v>16</c:v>
                      </c:pt>
                      <c:pt idx="90">
                        <c:v>19</c:v>
                      </c:pt>
                      <c:pt idx="91">
                        <c:v>17</c:v>
                      </c:pt>
                      <c:pt idx="92">
                        <c:v>21</c:v>
                      </c:pt>
                      <c:pt idx="93">
                        <c:v>15</c:v>
                      </c:pt>
                      <c:pt idx="94">
                        <c:v>16</c:v>
                      </c:pt>
                      <c:pt idx="95">
                        <c:v>16</c:v>
                      </c:pt>
                      <c:pt idx="96">
                        <c:v>12</c:v>
                      </c:pt>
                      <c:pt idx="97">
                        <c:v>20</c:v>
                      </c:pt>
                      <c:pt idx="98">
                        <c:v>28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19</c:v>
                      </c:pt>
                      <c:pt idx="102">
                        <c:v>14</c:v>
                      </c:pt>
                      <c:pt idx="103">
                        <c:v>20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12</c:v>
                      </c:pt>
                      <c:pt idx="109">
                        <c:v>19</c:v>
                      </c:pt>
                      <c:pt idx="110">
                        <c:v>22</c:v>
                      </c:pt>
                      <c:pt idx="111">
                        <c:v>16</c:v>
                      </c:pt>
                      <c:pt idx="112">
                        <c:v>22</c:v>
                      </c:pt>
                      <c:pt idx="113">
                        <c:v>7</c:v>
                      </c:pt>
                      <c:pt idx="114">
                        <c:v>16</c:v>
                      </c:pt>
                      <c:pt idx="115">
                        <c:v>17</c:v>
                      </c:pt>
                      <c:pt idx="116">
                        <c:v>14</c:v>
                      </c:pt>
                      <c:pt idx="117">
                        <c:v>31</c:v>
                      </c:pt>
                      <c:pt idx="118">
                        <c:v>19</c:v>
                      </c:pt>
                      <c:pt idx="119">
                        <c:v>17</c:v>
                      </c:pt>
                      <c:pt idx="120">
                        <c:v>14</c:v>
                      </c:pt>
                      <c:pt idx="121">
                        <c:v>19</c:v>
                      </c:pt>
                      <c:pt idx="122">
                        <c:v>15</c:v>
                      </c:pt>
                      <c:pt idx="123">
                        <c:v>23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24</c:v>
                      </c:pt>
                      <c:pt idx="127">
                        <c:v>21</c:v>
                      </c:pt>
                      <c:pt idx="128">
                        <c:v>15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16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17</c:v>
                      </c:pt>
                      <c:pt idx="135">
                        <c:v>18</c:v>
                      </c:pt>
                      <c:pt idx="136">
                        <c:v>24</c:v>
                      </c:pt>
                      <c:pt idx="137">
                        <c:v>17</c:v>
                      </c:pt>
                      <c:pt idx="138">
                        <c:v>21</c:v>
                      </c:pt>
                      <c:pt idx="139">
                        <c:v>17</c:v>
                      </c:pt>
                      <c:pt idx="140">
                        <c:v>25</c:v>
                      </c:pt>
                      <c:pt idx="141">
                        <c:v>10</c:v>
                      </c:pt>
                      <c:pt idx="142">
                        <c:v>16</c:v>
                      </c:pt>
                      <c:pt idx="143">
                        <c:v>20</c:v>
                      </c:pt>
                      <c:pt idx="144">
                        <c:v>24</c:v>
                      </c:pt>
                      <c:pt idx="145">
                        <c:v>19</c:v>
                      </c:pt>
                      <c:pt idx="146">
                        <c:v>15</c:v>
                      </c:pt>
                      <c:pt idx="147">
                        <c:v>21</c:v>
                      </c:pt>
                      <c:pt idx="148">
                        <c:v>20</c:v>
                      </c:pt>
                      <c:pt idx="149">
                        <c:v>18</c:v>
                      </c:pt>
                      <c:pt idx="150">
                        <c:v>13</c:v>
                      </c:pt>
                      <c:pt idx="151">
                        <c:v>27</c:v>
                      </c:pt>
                      <c:pt idx="152">
                        <c:v>19</c:v>
                      </c:pt>
                      <c:pt idx="153">
                        <c:v>17</c:v>
                      </c:pt>
                      <c:pt idx="154">
                        <c:v>17</c:v>
                      </c:pt>
                      <c:pt idx="155">
                        <c:v>16</c:v>
                      </c:pt>
                      <c:pt idx="156">
                        <c:v>20</c:v>
                      </c:pt>
                      <c:pt idx="157">
                        <c:v>16</c:v>
                      </c:pt>
                      <c:pt idx="158">
                        <c:v>29</c:v>
                      </c:pt>
                      <c:pt idx="159">
                        <c:v>16</c:v>
                      </c:pt>
                      <c:pt idx="160">
                        <c:v>13</c:v>
                      </c:pt>
                      <c:pt idx="161">
                        <c:v>28</c:v>
                      </c:pt>
                      <c:pt idx="162">
                        <c:v>23</c:v>
                      </c:pt>
                      <c:pt idx="163">
                        <c:v>15</c:v>
                      </c:pt>
                      <c:pt idx="164">
                        <c:v>25</c:v>
                      </c:pt>
                      <c:pt idx="165">
                        <c:v>14</c:v>
                      </c:pt>
                      <c:pt idx="166">
                        <c:v>18</c:v>
                      </c:pt>
                      <c:pt idx="167">
                        <c:v>13</c:v>
                      </c:pt>
                      <c:pt idx="168">
                        <c:v>21</c:v>
                      </c:pt>
                      <c:pt idx="169">
                        <c:v>18</c:v>
                      </c:pt>
                      <c:pt idx="170">
                        <c:v>15</c:v>
                      </c:pt>
                      <c:pt idx="171">
                        <c:v>19</c:v>
                      </c:pt>
                      <c:pt idx="172">
                        <c:v>21</c:v>
                      </c:pt>
                      <c:pt idx="173">
                        <c:v>15</c:v>
                      </c:pt>
                      <c:pt idx="174">
                        <c:v>14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16</c:v>
                      </c:pt>
                      <c:pt idx="178">
                        <c:v>8</c:v>
                      </c:pt>
                      <c:pt idx="179">
                        <c:v>15</c:v>
                      </c:pt>
                      <c:pt idx="180">
                        <c:v>21</c:v>
                      </c:pt>
                      <c:pt idx="181">
                        <c:v>17</c:v>
                      </c:pt>
                      <c:pt idx="182">
                        <c:v>20</c:v>
                      </c:pt>
                      <c:pt idx="183">
                        <c:v>23</c:v>
                      </c:pt>
                      <c:pt idx="184">
                        <c:v>22</c:v>
                      </c:pt>
                      <c:pt idx="185">
                        <c:v>21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19</c:v>
                      </c:pt>
                      <c:pt idx="189">
                        <c:v>21</c:v>
                      </c:pt>
                      <c:pt idx="190">
                        <c:v>15</c:v>
                      </c:pt>
                      <c:pt idx="191">
                        <c:v>19</c:v>
                      </c:pt>
                      <c:pt idx="192">
                        <c:v>12</c:v>
                      </c:pt>
                      <c:pt idx="193">
                        <c:v>17</c:v>
                      </c:pt>
                      <c:pt idx="194">
                        <c:v>16</c:v>
                      </c:pt>
                      <c:pt idx="195">
                        <c:v>16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13</c:v>
                      </c:pt>
                      <c:pt idx="199">
                        <c:v>10</c:v>
                      </c:pt>
                      <c:pt idx="200">
                        <c:v>18</c:v>
                      </c:pt>
                      <c:pt idx="201">
                        <c:v>10</c:v>
                      </c:pt>
                      <c:pt idx="202">
                        <c:v>15</c:v>
                      </c:pt>
                      <c:pt idx="203">
                        <c:v>20</c:v>
                      </c:pt>
                      <c:pt idx="204">
                        <c:v>19</c:v>
                      </c:pt>
                      <c:pt idx="205">
                        <c:v>23</c:v>
                      </c:pt>
                      <c:pt idx="206">
                        <c:v>14</c:v>
                      </c:pt>
                      <c:pt idx="207">
                        <c:v>18</c:v>
                      </c:pt>
                      <c:pt idx="208">
                        <c:v>16</c:v>
                      </c:pt>
                      <c:pt idx="209">
                        <c:v>14</c:v>
                      </c:pt>
                      <c:pt idx="210">
                        <c:v>19</c:v>
                      </c:pt>
                      <c:pt idx="211">
                        <c:v>25</c:v>
                      </c:pt>
                      <c:pt idx="212">
                        <c:v>18</c:v>
                      </c:pt>
                      <c:pt idx="213">
                        <c:v>12</c:v>
                      </c:pt>
                      <c:pt idx="214">
                        <c:v>19</c:v>
                      </c:pt>
                      <c:pt idx="215">
                        <c:v>18</c:v>
                      </c:pt>
                      <c:pt idx="216">
                        <c:v>10</c:v>
                      </c:pt>
                      <c:pt idx="217">
                        <c:v>22</c:v>
                      </c:pt>
                      <c:pt idx="218">
                        <c:v>20</c:v>
                      </c:pt>
                      <c:pt idx="219">
                        <c:v>15</c:v>
                      </c:pt>
                      <c:pt idx="220">
                        <c:v>17</c:v>
                      </c:pt>
                      <c:pt idx="221">
                        <c:v>23</c:v>
                      </c:pt>
                      <c:pt idx="222">
                        <c:v>12</c:v>
                      </c:pt>
                      <c:pt idx="223">
                        <c:v>19</c:v>
                      </c:pt>
                      <c:pt idx="224">
                        <c:v>17</c:v>
                      </c:pt>
                      <c:pt idx="225">
                        <c:v>23</c:v>
                      </c:pt>
                      <c:pt idx="226">
                        <c:v>14</c:v>
                      </c:pt>
                      <c:pt idx="227">
                        <c:v>19</c:v>
                      </c:pt>
                      <c:pt idx="228">
                        <c:v>21</c:v>
                      </c:pt>
                      <c:pt idx="229">
                        <c:v>15</c:v>
                      </c:pt>
                      <c:pt idx="230">
                        <c:v>12</c:v>
                      </c:pt>
                      <c:pt idx="231">
                        <c:v>24</c:v>
                      </c:pt>
                      <c:pt idx="232">
                        <c:v>17</c:v>
                      </c:pt>
                      <c:pt idx="233">
                        <c:v>27</c:v>
                      </c:pt>
                      <c:pt idx="234">
                        <c:v>20</c:v>
                      </c:pt>
                      <c:pt idx="235">
                        <c:v>14</c:v>
                      </c:pt>
                      <c:pt idx="236">
                        <c:v>13</c:v>
                      </c:pt>
                      <c:pt idx="237">
                        <c:v>14</c:v>
                      </c:pt>
                      <c:pt idx="238">
                        <c:v>20</c:v>
                      </c:pt>
                      <c:pt idx="239">
                        <c:v>17</c:v>
                      </c:pt>
                      <c:pt idx="240">
                        <c:v>12</c:v>
                      </c:pt>
                      <c:pt idx="241">
                        <c:v>29</c:v>
                      </c:pt>
                      <c:pt idx="242">
                        <c:v>15</c:v>
                      </c:pt>
                      <c:pt idx="243">
                        <c:v>21</c:v>
                      </c:pt>
                      <c:pt idx="244">
                        <c:v>23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23</c:v>
                      </c:pt>
                      <c:pt idx="248">
                        <c:v>18</c:v>
                      </c:pt>
                      <c:pt idx="249">
                        <c:v>17</c:v>
                      </c:pt>
                      <c:pt idx="250">
                        <c:v>15</c:v>
                      </c:pt>
                      <c:pt idx="251">
                        <c:v>16</c:v>
                      </c:pt>
                      <c:pt idx="252">
                        <c:v>19</c:v>
                      </c:pt>
                      <c:pt idx="253">
                        <c:v>17</c:v>
                      </c:pt>
                      <c:pt idx="254">
                        <c:v>23</c:v>
                      </c:pt>
                      <c:pt idx="255">
                        <c:v>18</c:v>
                      </c:pt>
                      <c:pt idx="256">
                        <c:v>15</c:v>
                      </c:pt>
                      <c:pt idx="257">
                        <c:v>16</c:v>
                      </c:pt>
                      <c:pt idx="258">
                        <c:v>18</c:v>
                      </c:pt>
                      <c:pt idx="259">
                        <c:v>17</c:v>
                      </c:pt>
                      <c:pt idx="260">
                        <c:v>19</c:v>
                      </c:pt>
                      <c:pt idx="261">
                        <c:v>11</c:v>
                      </c:pt>
                      <c:pt idx="262">
                        <c:v>16</c:v>
                      </c:pt>
                      <c:pt idx="263">
                        <c:v>14</c:v>
                      </c:pt>
                      <c:pt idx="264">
                        <c:v>25</c:v>
                      </c:pt>
                      <c:pt idx="265">
                        <c:v>24</c:v>
                      </c:pt>
                      <c:pt idx="266">
                        <c:v>17</c:v>
                      </c:pt>
                      <c:pt idx="267">
                        <c:v>20</c:v>
                      </c:pt>
                      <c:pt idx="268">
                        <c:v>16</c:v>
                      </c:pt>
                      <c:pt idx="269">
                        <c:v>14</c:v>
                      </c:pt>
                      <c:pt idx="270">
                        <c:v>18</c:v>
                      </c:pt>
                      <c:pt idx="271">
                        <c:v>9</c:v>
                      </c:pt>
                      <c:pt idx="272">
                        <c:v>24</c:v>
                      </c:pt>
                      <c:pt idx="273">
                        <c:v>14</c:v>
                      </c:pt>
                      <c:pt idx="274">
                        <c:v>16</c:v>
                      </c:pt>
                      <c:pt idx="275">
                        <c:v>19</c:v>
                      </c:pt>
                      <c:pt idx="276">
                        <c:v>29</c:v>
                      </c:pt>
                      <c:pt idx="277">
                        <c:v>23</c:v>
                      </c:pt>
                      <c:pt idx="278">
                        <c:v>18</c:v>
                      </c:pt>
                      <c:pt idx="279">
                        <c:v>23</c:v>
                      </c:pt>
                      <c:pt idx="280">
                        <c:v>24</c:v>
                      </c:pt>
                      <c:pt idx="281">
                        <c:v>12</c:v>
                      </c:pt>
                      <c:pt idx="282">
                        <c:v>16</c:v>
                      </c:pt>
                      <c:pt idx="283">
                        <c:v>16</c:v>
                      </c:pt>
                      <c:pt idx="284">
                        <c:v>14</c:v>
                      </c:pt>
                      <c:pt idx="285">
                        <c:v>16</c:v>
                      </c:pt>
                      <c:pt idx="286">
                        <c:v>21</c:v>
                      </c:pt>
                      <c:pt idx="287">
                        <c:v>23</c:v>
                      </c:pt>
                      <c:pt idx="288">
                        <c:v>21</c:v>
                      </c:pt>
                      <c:pt idx="289">
                        <c:v>14</c:v>
                      </c:pt>
                      <c:pt idx="290">
                        <c:v>17</c:v>
                      </c:pt>
                      <c:pt idx="291">
                        <c:v>17</c:v>
                      </c:pt>
                      <c:pt idx="292">
                        <c:v>24</c:v>
                      </c:pt>
                      <c:pt idx="293">
                        <c:v>10</c:v>
                      </c:pt>
                      <c:pt idx="294">
                        <c:v>31</c:v>
                      </c:pt>
                      <c:pt idx="295">
                        <c:v>18</c:v>
                      </c:pt>
                      <c:pt idx="296">
                        <c:v>20</c:v>
                      </c:pt>
                      <c:pt idx="297">
                        <c:v>24</c:v>
                      </c:pt>
                      <c:pt idx="298">
                        <c:v>14</c:v>
                      </c:pt>
                      <c:pt idx="299">
                        <c:v>12</c:v>
                      </c:pt>
                      <c:pt idx="300">
                        <c:v>13</c:v>
                      </c:pt>
                      <c:pt idx="301">
                        <c:v>17</c:v>
                      </c:pt>
                      <c:pt idx="302">
                        <c:v>17</c:v>
                      </c:pt>
                      <c:pt idx="303">
                        <c:v>23</c:v>
                      </c:pt>
                      <c:pt idx="304">
                        <c:v>17</c:v>
                      </c:pt>
                      <c:pt idx="305">
                        <c:v>20</c:v>
                      </c:pt>
                      <c:pt idx="306">
                        <c:v>17</c:v>
                      </c:pt>
                      <c:pt idx="307">
                        <c:v>15</c:v>
                      </c:pt>
                      <c:pt idx="308">
                        <c:v>23</c:v>
                      </c:pt>
                      <c:pt idx="309">
                        <c:v>25</c:v>
                      </c:pt>
                      <c:pt idx="310">
                        <c:v>21</c:v>
                      </c:pt>
                      <c:pt idx="311">
                        <c:v>25</c:v>
                      </c:pt>
                      <c:pt idx="312">
                        <c:v>20</c:v>
                      </c:pt>
                      <c:pt idx="313">
                        <c:v>21</c:v>
                      </c:pt>
                      <c:pt idx="314">
                        <c:v>16</c:v>
                      </c:pt>
                      <c:pt idx="315">
                        <c:v>22</c:v>
                      </c:pt>
                      <c:pt idx="316">
                        <c:v>19</c:v>
                      </c:pt>
                      <c:pt idx="317">
                        <c:v>18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19</c:v>
                      </c:pt>
                      <c:pt idx="321">
                        <c:v>15</c:v>
                      </c:pt>
                      <c:pt idx="322">
                        <c:v>17</c:v>
                      </c:pt>
                      <c:pt idx="323">
                        <c:v>22</c:v>
                      </c:pt>
                      <c:pt idx="324">
                        <c:v>25</c:v>
                      </c:pt>
                      <c:pt idx="325">
                        <c:v>15</c:v>
                      </c:pt>
                      <c:pt idx="326">
                        <c:v>18</c:v>
                      </c:pt>
                      <c:pt idx="327">
                        <c:v>23</c:v>
                      </c:pt>
                      <c:pt idx="328">
                        <c:v>17</c:v>
                      </c:pt>
                      <c:pt idx="329">
                        <c:v>19</c:v>
                      </c:pt>
                      <c:pt idx="330">
                        <c:v>14</c:v>
                      </c:pt>
                      <c:pt idx="331">
                        <c:v>20</c:v>
                      </c:pt>
                      <c:pt idx="332">
                        <c:v>24</c:v>
                      </c:pt>
                      <c:pt idx="333">
                        <c:v>14</c:v>
                      </c:pt>
                      <c:pt idx="334">
                        <c:v>23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21</c:v>
                      </c:pt>
                      <c:pt idx="338">
                        <c:v>18</c:v>
                      </c:pt>
                      <c:pt idx="339">
                        <c:v>16</c:v>
                      </c:pt>
                      <c:pt idx="340">
                        <c:v>14</c:v>
                      </c:pt>
                      <c:pt idx="341">
                        <c:v>20</c:v>
                      </c:pt>
                      <c:pt idx="342">
                        <c:v>13</c:v>
                      </c:pt>
                      <c:pt idx="343">
                        <c:v>25</c:v>
                      </c:pt>
                      <c:pt idx="344">
                        <c:v>24</c:v>
                      </c:pt>
                      <c:pt idx="345">
                        <c:v>19</c:v>
                      </c:pt>
                      <c:pt idx="346">
                        <c:v>18</c:v>
                      </c:pt>
                      <c:pt idx="347">
                        <c:v>16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24</c:v>
                      </c:pt>
                      <c:pt idx="351">
                        <c:v>25</c:v>
                      </c:pt>
                      <c:pt idx="352">
                        <c:v>18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19</c:v>
                      </c:pt>
                      <c:pt idx="356">
                        <c:v>25</c:v>
                      </c:pt>
                      <c:pt idx="357">
                        <c:v>30</c:v>
                      </c:pt>
                      <c:pt idx="358">
                        <c:v>25</c:v>
                      </c:pt>
                      <c:pt idx="359">
                        <c:v>14</c:v>
                      </c:pt>
                      <c:pt idx="360">
                        <c:v>20</c:v>
                      </c:pt>
                      <c:pt idx="361">
                        <c:v>13</c:v>
                      </c:pt>
                      <c:pt idx="362">
                        <c:v>29</c:v>
                      </c:pt>
                      <c:pt idx="363">
                        <c:v>16</c:v>
                      </c:pt>
                      <c:pt idx="364">
                        <c:v>27</c:v>
                      </c:pt>
                      <c:pt idx="365">
                        <c:v>25</c:v>
                      </c:pt>
                      <c:pt idx="366">
                        <c:v>21</c:v>
                      </c:pt>
                      <c:pt idx="367">
                        <c:v>17</c:v>
                      </c:pt>
                      <c:pt idx="368">
                        <c:v>23</c:v>
                      </c:pt>
                      <c:pt idx="369">
                        <c:v>18</c:v>
                      </c:pt>
                      <c:pt idx="370">
                        <c:v>16</c:v>
                      </c:pt>
                      <c:pt idx="371">
                        <c:v>21</c:v>
                      </c:pt>
                      <c:pt idx="372">
                        <c:v>29</c:v>
                      </c:pt>
                      <c:pt idx="373">
                        <c:v>30</c:v>
                      </c:pt>
                      <c:pt idx="374">
                        <c:v>26</c:v>
                      </c:pt>
                      <c:pt idx="375">
                        <c:v>21</c:v>
                      </c:pt>
                      <c:pt idx="376">
                        <c:v>25</c:v>
                      </c:pt>
                      <c:pt idx="377">
                        <c:v>22</c:v>
                      </c:pt>
                      <c:pt idx="378">
                        <c:v>28</c:v>
                      </c:pt>
                      <c:pt idx="379">
                        <c:v>27</c:v>
                      </c:pt>
                      <c:pt idx="380">
                        <c:v>35</c:v>
                      </c:pt>
                      <c:pt idx="381">
                        <c:v>23</c:v>
                      </c:pt>
                      <c:pt idx="382">
                        <c:v>23</c:v>
                      </c:pt>
                      <c:pt idx="383">
                        <c:v>20</c:v>
                      </c:pt>
                      <c:pt idx="384">
                        <c:v>28</c:v>
                      </c:pt>
                      <c:pt idx="385">
                        <c:v>26</c:v>
                      </c:pt>
                      <c:pt idx="386">
                        <c:v>22</c:v>
                      </c:pt>
                      <c:pt idx="387">
                        <c:v>25</c:v>
                      </c:pt>
                      <c:pt idx="388">
                        <c:v>22</c:v>
                      </c:pt>
                      <c:pt idx="389">
                        <c:v>26</c:v>
                      </c:pt>
                      <c:pt idx="390">
                        <c:v>22</c:v>
                      </c:pt>
                      <c:pt idx="391">
                        <c:v>26</c:v>
                      </c:pt>
                      <c:pt idx="392">
                        <c:v>33</c:v>
                      </c:pt>
                      <c:pt idx="393">
                        <c:v>27</c:v>
                      </c:pt>
                      <c:pt idx="394">
                        <c:v>24</c:v>
                      </c:pt>
                      <c:pt idx="395">
                        <c:v>19</c:v>
                      </c:pt>
                      <c:pt idx="396">
                        <c:v>27</c:v>
                      </c:pt>
                      <c:pt idx="397">
                        <c:v>26</c:v>
                      </c:pt>
                      <c:pt idx="398">
                        <c:v>22</c:v>
                      </c:pt>
                      <c:pt idx="399">
                        <c:v>19</c:v>
                      </c:pt>
                      <c:pt idx="400">
                        <c:v>19</c:v>
                      </c:pt>
                      <c:pt idx="401">
                        <c:v>26</c:v>
                      </c:pt>
                      <c:pt idx="402">
                        <c:v>24</c:v>
                      </c:pt>
                      <c:pt idx="403">
                        <c:v>20</c:v>
                      </c:pt>
                      <c:pt idx="404">
                        <c:v>27</c:v>
                      </c:pt>
                      <c:pt idx="405">
                        <c:v>16</c:v>
                      </c:pt>
                      <c:pt idx="406">
                        <c:v>20</c:v>
                      </c:pt>
                      <c:pt idx="407">
                        <c:v>26</c:v>
                      </c:pt>
                      <c:pt idx="408">
                        <c:v>19</c:v>
                      </c:pt>
                      <c:pt idx="409">
                        <c:v>19</c:v>
                      </c:pt>
                      <c:pt idx="410">
                        <c:v>22</c:v>
                      </c:pt>
                      <c:pt idx="411">
                        <c:v>20</c:v>
                      </c:pt>
                      <c:pt idx="412">
                        <c:v>14</c:v>
                      </c:pt>
                      <c:pt idx="413">
                        <c:v>30</c:v>
                      </c:pt>
                      <c:pt idx="414">
                        <c:v>19</c:v>
                      </c:pt>
                      <c:pt idx="415">
                        <c:v>18</c:v>
                      </c:pt>
                      <c:pt idx="416">
                        <c:v>21</c:v>
                      </c:pt>
                      <c:pt idx="417">
                        <c:v>11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17</c:v>
                      </c:pt>
                      <c:pt idx="421">
                        <c:v>18</c:v>
                      </c:pt>
                      <c:pt idx="422">
                        <c:v>21</c:v>
                      </c:pt>
                      <c:pt idx="423">
                        <c:v>23</c:v>
                      </c:pt>
                      <c:pt idx="424">
                        <c:v>16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21</c:v>
                      </c:pt>
                      <c:pt idx="428">
                        <c:v>19</c:v>
                      </c:pt>
                      <c:pt idx="429">
                        <c:v>14</c:v>
                      </c:pt>
                      <c:pt idx="430">
                        <c:v>22</c:v>
                      </c:pt>
                      <c:pt idx="431">
                        <c:v>17</c:v>
                      </c:pt>
                      <c:pt idx="432">
                        <c:v>18</c:v>
                      </c:pt>
                      <c:pt idx="433">
                        <c:v>24</c:v>
                      </c:pt>
                      <c:pt idx="434">
                        <c:v>16</c:v>
                      </c:pt>
                      <c:pt idx="435">
                        <c:v>19</c:v>
                      </c:pt>
                      <c:pt idx="436">
                        <c:v>15</c:v>
                      </c:pt>
                      <c:pt idx="437">
                        <c:v>27</c:v>
                      </c:pt>
                      <c:pt idx="438">
                        <c:v>11</c:v>
                      </c:pt>
                      <c:pt idx="439">
                        <c:v>22</c:v>
                      </c:pt>
                      <c:pt idx="440">
                        <c:v>25</c:v>
                      </c:pt>
                      <c:pt idx="441">
                        <c:v>17</c:v>
                      </c:pt>
                      <c:pt idx="442">
                        <c:v>20</c:v>
                      </c:pt>
                      <c:pt idx="443">
                        <c:v>22</c:v>
                      </c:pt>
                      <c:pt idx="444">
                        <c:v>16</c:v>
                      </c:pt>
                      <c:pt idx="445">
                        <c:v>20</c:v>
                      </c:pt>
                      <c:pt idx="446">
                        <c:v>23</c:v>
                      </c:pt>
                      <c:pt idx="447">
                        <c:v>23</c:v>
                      </c:pt>
                      <c:pt idx="448">
                        <c:v>23</c:v>
                      </c:pt>
                      <c:pt idx="449">
                        <c:v>20</c:v>
                      </c:pt>
                      <c:pt idx="450">
                        <c:v>30</c:v>
                      </c:pt>
                      <c:pt idx="451">
                        <c:v>25</c:v>
                      </c:pt>
                      <c:pt idx="452">
                        <c:v>25</c:v>
                      </c:pt>
                      <c:pt idx="453">
                        <c:v>24</c:v>
                      </c:pt>
                      <c:pt idx="454">
                        <c:v>18</c:v>
                      </c:pt>
                      <c:pt idx="455">
                        <c:v>27</c:v>
                      </c:pt>
                      <c:pt idx="456">
                        <c:v>19</c:v>
                      </c:pt>
                      <c:pt idx="457">
                        <c:v>19</c:v>
                      </c:pt>
                      <c:pt idx="458">
                        <c:v>18</c:v>
                      </c:pt>
                      <c:pt idx="459">
                        <c:v>22</c:v>
                      </c:pt>
                      <c:pt idx="460">
                        <c:v>18</c:v>
                      </c:pt>
                      <c:pt idx="461">
                        <c:v>21</c:v>
                      </c:pt>
                      <c:pt idx="462">
                        <c:v>20</c:v>
                      </c:pt>
                      <c:pt idx="463">
                        <c:v>21</c:v>
                      </c:pt>
                      <c:pt idx="464">
                        <c:v>28</c:v>
                      </c:pt>
                      <c:pt idx="465">
                        <c:v>37</c:v>
                      </c:pt>
                      <c:pt idx="466">
                        <c:v>26</c:v>
                      </c:pt>
                      <c:pt idx="467">
                        <c:v>29</c:v>
                      </c:pt>
                      <c:pt idx="468">
                        <c:v>20</c:v>
                      </c:pt>
                      <c:pt idx="469">
                        <c:v>28</c:v>
                      </c:pt>
                      <c:pt idx="470">
                        <c:v>23</c:v>
                      </c:pt>
                      <c:pt idx="471">
                        <c:v>24</c:v>
                      </c:pt>
                      <c:pt idx="472">
                        <c:v>24</c:v>
                      </c:pt>
                      <c:pt idx="473">
                        <c:v>18</c:v>
                      </c:pt>
                      <c:pt idx="474">
                        <c:v>24</c:v>
                      </c:pt>
                      <c:pt idx="475">
                        <c:v>28</c:v>
                      </c:pt>
                      <c:pt idx="476">
                        <c:v>28</c:v>
                      </c:pt>
                      <c:pt idx="477">
                        <c:v>21</c:v>
                      </c:pt>
                      <c:pt idx="478">
                        <c:v>20</c:v>
                      </c:pt>
                      <c:pt idx="479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E2A-4DBD-AAC7-29ECF676C2F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Sakarya!$D$2:$D$481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14</c:v>
                      </c:pt>
                      <c:pt idx="1">
                        <c:v>10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14</c:v>
                      </c:pt>
                      <c:pt idx="5">
                        <c:v>17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12</c:v>
                      </c:pt>
                      <c:pt idx="10">
                        <c:v>11</c:v>
                      </c:pt>
                      <c:pt idx="11">
                        <c:v>17</c:v>
                      </c:pt>
                      <c:pt idx="12">
                        <c:v>15</c:v>
                      </c:pt>
                      <c:pt idx="13">
                        <c:v>15</c:v>
                      </c:pt>
                      <c:pt idx="14">
                        <c:v>9</c:v>
                      </c:pt>
                      <c:pt idx="15">
                        <c:v>14</c:v>
                      </c:pt>
                      <c:pt idx="16">
                        <c:v>21</c:v>
                      </c:pt>
                      <c:pt idx="17">
                        <c:v>15</c:v>
                      </c:pt>
                      <c:pt idx="18">
                        <c:v>8</c:v>
                      </c:pt>
                      <c:pt idx="19">
                        <c:v>15</c:v>
                      </c:pt>
                      <c:pt idx="20">
                        <c:v>12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18</c:v>
                      </c:pt>
                      <c:pt idx="24">
                        <c:v>12</c:v>
                      </c:pt>
                      <c:pt idx="25">
                        <c:v>5</c:v>
                      </c:pt>
                      <c:pt idx="26">
                        <c:v>9</c:v>
                      </c:pt>
                      <c:pt idx="27">
                        <c:v>22</c:v>
                      </c:pt>
                      <c:pt idx="28">
                        <c:v>12</c:v>
                      </c:pt>
                      <c:pt idx="29">
                        <c:v>15</c:v>
                      </c:pt>
                      <c:pt idx="30">
                        <c:v>12</c:v>
                      </c:pt>
                      <c:pt idx="31">
                        <c:v>17</c:v>
                      </c:pt>
                      <c:pt idx="32">
                        <c:v>15</c:v>
                      </c:pt>
                      <c:pt idx="33">
                        <c:v>11</c:v>
                      </c:pt>
                      <c:pt idx="34">
                        <c:v>10</c:v>
                      </c:pt>
                      <c:pt idx="35">
                        <c:v>11</c:v>
                      </c:pt>
                      <c:pt idx="36">
                        <c:v>16</c:v>
                      </c:pt>
                      <c:pt idx="37">
                        <c:v>8</c:v>
                      </c:pt>
                      <c:pt idx="38">
                        <c:v>17</c:v>
                      </c:pt>
                      <c:pt idx="39">
                        <c:v>20</c:v>
                      </c:pt>
                      <c:pt idx="40">
                        <c:v>10</c:v>
                      </c:pt>
                      <c:pt idx="41">
                        <c:v>10</c:v>
                      </c:pt>
                      <c:pt idx="42">
                        <c:v>16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14</c:v>
                      </c:pt>
                      <c:pt idx="47">
                        <c:v>18</c:v>
                      </c:pt>
                      <c:pt idx="48">
                        <c:v>17</c:v>
                      </c:pt>
                      <c:pt idx="49">
                        <c:v>20</c:v>
                      </c:pt>
                      <c:pt idx="50">
                        <c:v>13</c:v>
                      </c:pt>
                      <c:pt idx="51">
                        <c:v>17</c:v>
                      </c:pt>
                      <c:pt idx="52">
                        <c:v>11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11</c:v>
                      </c:pt>
                      <c:pt idx="56">
                        <c:v>12</c:v>
                      </c:pt>
                      <c:pt idx="57">
                        <c:v>8</c:v>
                      </c:pt>
                      <c:pt idx="58">
                        <c:v>7</c:v>
                      </c:pt>
                      <c:pt idx="59">
                        <c:v>16</c:v>
                      </c:pt>
                      <c:pt idx="60">
                        <c:v>16</c:v>
                      </c:pt>
                      <c:pt idx="61">
                        <c:v>10</c:v>
                      </c:pt>
                      <c:pt idx="62">
                        <c:v>10</c:v>
                      </c:pt>
                      <c:pt idx="63">
                        <c:v>16</c:v>
                      </c:pt>
                      <c:pt idx="64">
                        <c:v>9</c:v>
                      </c:pt>
                      <c:pt idx="65">
                        <c:v>15</c:v>
                      </c:pt>
                      <c:pt idx="66">
                        <c:v>11</c:v>
                      </c:pt>
                      <c:pt idx="67">
                        <c:v>16</c:v>
                      </c:pt>
                      <c:pt idx="68">
                        <c:v>7</c:v>
                      </c:pt>
                      <c:pt idx="69">
                        <c:v>11</c:v>
                      </c:pt>
                      <c:pt idx="70">
                        <c:v>16</c:v>
                      </c:pt>
                      <c:pt idx="71">
                        <c:v>16</c:v>
                      </c:pt>
                      <c:pt idx="72">
                        <c:v>15</c:v>
                      </c:pt>
                      <c:pt idx="73">
                        <c:v>8</c:v>
                      </c:pt>
                      <c:pt idx="74">
                        <c:v>6</c:v>
                      </c:pt>
                      <c:pt idx="75">
                        <c:v>15</c:v>
                      </c:pt>
                      <c:pt idx="76">
                        <c:v>6</c:v>
                      </c:pt>
                      <c:pt idx="77">
                        <c:v>7</c:v>
                      </c:pt>
                      <c:pt idx="78">
                        <c:v>5</c:v>
                      </c:pt>
                      <c:pt idx="79">
                        <c:v>11</c:v>
                      </c:pt>
                      <c:pt idx="80">
                        <c:v>12</c:v>
                      </c:pt>
                      <c:pt idx="81">
                        <c:v>9</c:v>
                      </c:pt>
                      <c:pt idx="82">
                        <c:v>10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14</c:v>
                      </c:pt>
                      <c:pt idx="86">
                        <c:v>12</c:v>
                      </c:pt>
                      <c:pt idx="87">
                        <c:v>15</c:v>
                      </c:pt>
                      <c:pt idx="88">
                        <c:v>9</c:v>
                      </c:pt>
                      <c:pt idx="89">
                        <c:v>14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15</c:v>
                      </c:pt>
                      <c:pt idx="93">
                        <c:v>17</c:v>
                      </c:pt>
                      <c:pt idx="94">
                        <c:v>11</c:v>
                      </c:pt>
                      <c:pt idx="95">
                        <c:v>10</c:v>
                      </c:pt>
                      <c:pt idx="96">
                        <c:v>15</c:v>
                      </c:pt>
                      <c:pt idx="97">
                        <c:v>11</c:v>
                      </c:pt>
                      <c:pt idx="98">
                        <c:v>17</c:v>
                      </c:pt>
                      <c:pt idx="99">
                        <c:v>15</c:v>
                      </c:pt>
                      <c:pt idx="100">
                        <c:v>13</c:v>
                      </c:pt>
                      <c:pt idx="101">
                        <c:v>10</c:v>
                      </c:pt>
                      <c:pt idx="102">
                        <c:v>12</c:v>
                      </c:pt>
                      <c:pt idx="103">
                        <c:v>11</c:v>
                      </c:pt>
                      <c:pt idx="104">
                        <c:v>6</c:v>
                      </c:pt>
                      <c:pt idx="105">
                        <c:v>14</c:v>
                      </c:pt>
                      <c:pt idx="106">
                        <c:v>13</c:v>
                      </c:pt>
                      <c:pt idx="107">
                        <c:v>17</c:v>
                      </c:pt>
                      <c:pt idx="108">
                        <c:v>9</c:v>
                      </c:pt>
                      <c:pt idx="109">
                        <c:v>7</c:v>
                      </c:pt>
                      <c:pt idx="110">
                        <c:v>13</c:v>
                      </c:pt>
                      <c:pt idx="111">
                        <c:v>19</c:v>
                      </c:pt>
                      <c:pt idx="112">
                        <c:v>12</c:v>
                      </c:pt>
                      <c:pt idx="113">
                        <c:v>11</c:v>
                      </c:pt>
                      <c:pt idx="114">
                        <c:v>11</c:v>
                      </c:pt>
                      <c:pt idx="115">
                        <c:v>17</c:v>
                      </c:pt>
                      <c:pt idx="116">
                        <c:v>18</c:v>
                      </c:pt>
                      <c:pt idx="117">
                        <c:v>6</c:v>
                      </c:pt>
                      <c:pt idx="118">
                        <c:v>10</c:v>
                      </c:pt>
                      <c:pt idx="119">
                        <c:v>15</c:v>
                      </c:pt>
                      <c:pt idx="120">
                        <c:v>8</c:v>
                      </c:pt>
                      <c:pt idx="121">
                        <c:v>12</c:v>
                      </c:pt>
                      <c:pt idx="122">
                        <c:v>14</c:v>
                      </c:pt>
                      <c:pt idx="123">
                        <c:v>18</c:v>
                      </c:pt>
                      <c:pt idx="124">
                        <c:v>10</c:v>
                      </c:pt>
                      <c:pt idx="125">
                        <c:v>14</c:v>
                      </c:pt>
                      <c:pt idx="126">
                        <c:v>15</c:v>
                      </c:pt>
                      <c:pt idx="127">
                        <c:v>15</c:v>
                      </c:pt>
                      <c:pt idx="128">
                        <c:v>10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7</c:v>
                      </c:pt>
                      <c:pt idx="132">
                        <c:v>13</c:v>
                      </c:pt>
                      <c:pt idx="133">
                        <c:v>4</c:v>
                      </c:pt>
                      <c:pt idx="134">
                        <c:v>6</c:v>
                      </c:pt>
                      <c:pt idx="135">
                        <c:v>8</c:v>
                      </c:pt>
                      <c:pt idx="136">
                        <c:v>11</c:v>
                      </c:pt>
                      <c:pt idx="137">
                        <c:v>14</c:v>
                      </c:pt>
                      <c:pt idx="138">
                        <c:v>12</c:v>
                      </c:pt>
                      <c:pt idx="139">
                        <c:v>10</c:v>
                      </c:pt>
                      <c:pt idx="140">
                        <c:v>8</c:v>
                      </c:pt>
                      <c:pt idx="141">
                        <c:v>10</c:v>
                      </c:pt>
                      <c:pt idx="142">
                        <c:v>6</c:v>
                      </c:pt>
                      <c:pt idx="143">
                        <c:v>10</c:v>
                      </c:pt>
                      <c:pt idx="144">
                        <c:v>12</c:v>
                      </c:pt>
                      <c:pt idx="145">
                        <c:v>13</c:v>
                      </c:pt>
                      <c:pt idx="146">
                        <c:v>9</c:v>
                      </c:pt>
                      <c:pt idx="147">
                        <c:v>7</c:v>
                      </c:pt>
                      <c:pt idx="148">
                        <c:v>13</c:v>
                      </c:pt>
                      <c:pt idx="149">
                        <c:v>8</c:v>
                      </c:pt>
                      <c:pt idx="150">
                        <c:v>11</c:v>
                      </c:pt>
                      <c:pt idx="151">
                        <c:v>13</c:v>
                      </c:pt>
                      <c:pt idx="152">
                        <c:v>14</c:v>
                      </c:pt>
                      <c:pt idx="153">
                        <c:v>11</c:v>
                      </c:pt>
                      <c:pt idx="154">
                        <c:v>11</c:v>
                      </c:pt>
                      <c:pt idx="155">
                        <c:v>14</c:v>
                      </c:pt>
                      <c:pt idx="156">
                        <c:v>8</c:v>
                      </c:pt>
                      <c:pt idx="157">
                        <c:v>13</c:v>
                      </c:pt>
                      <c:pt idx="158">
                        <c:v>19</c:v>
                      </c:pt>
                      <c:pt idx="159">
                        <c:v>14</c:v>
                      </c:pt>
                      <c:pt idx="160">
                        <c:v>11</c:v>
                      </c:pt>
                      <c:pt idx="161">
                        <c:v>10</c:v>
                      </c:pt>
                      <c:pt idx="162">
                        <c:v>11</c:v>
                      </c:pt>
                      <c:pt idx="163">
                        <c:v>15</c:v>
                      </c:pt>
                      <c:pt idx="164">
                        <c:v>10</c:v>
                      </c:pt>
                      <c:pt idx="165">
                        <c:v>15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11</c:v>
                      </c:pt>
                      <c:pt idx="169">
                        <c:v>12</c:v>
                      </c:pt>
                      <c:pt idx="170">
                        <c:v>16</c:v>
                      </c:pt>
                      <c:pt idx="171">
                        <c:v>8</c:v>
                      </c:pt>
                      <c:pt idx="172">
                        <c:v>18</c:v>
                      </c:pt>
                      <c:pt idx="173">
                        <c:v>10</c:v>
                      </c:pt>
                      <c:pt idx="174">
                        <c:v>10</c:v>
                      </c:pt>
                      <c:pt idx="175">
                        <c:v>9</c:v>
                      </c:pt>
                      <c:pt idx="176">
                        <c:v>11</c:v>
                      </c:pt>
                      <c:pt idx="177">
                        <c:v>12</c:v>
                      </c:pt>
                      <c:pt idx="178">
                        <c:v>4</c:v>
                      </c:pt>
                      <c:pt idx="179">
                        <c:v>9</c:v>
                      </c:pt>
                      <c:pt idx="180">
                        <c:v>20</c:v>
                      </c:pt>
                      <c:pt idx="181">
                        <c:v>6</c:v>
                      </c:pt>
                      <c:pt idx="182">
                        <c:v>10</c:v>
                      </c:pt>
                      <c:pt idx="183">
                        <c:v>12</c:v>
                      </c:pt>
                      <c:pt idx="184">
                        <c:v>8</c:v>
                      </c:pt>
                      <c:pt idx="185">
                        <c:v>12</c:v>
                      </c:pt>
                      <c:pt idx="186">
                        <c:v>13</c:v>
                      </c:pt>
                      <c:pt idx="187">
                        <c:v>16</c:v>
                      </c:pt>
                      <c:pt idx="188">
                        <c:v>12</c:v>
                      </c:pt>
                      <c:pt idx="189">
                        <c:v>9</c:v>
                      </c:pt>
                      <c:pt idx="190">
                        <c:v>13</c:v>
                      </c:pt>
                      <c:pt idx="191">
                        <c:v>3</c:v>
                      </c:pt>
                      <c:pt idx="192">
                        <c:v>12</c:v>
                      </c:pt>
                      <c:pt idx="193">
                        <c:v>8</c:v>
                      </c:pt>
                      <c:pt idx="194">
                        <c:v>10</c:v>
                      </c:pt>
                      <c:pt idx="195">
                        <c:v>13</c:v>
                      </c:pt>
                      <c:pt idx="196">
                        <c:v>13</c:v>
                      </c:pt>
                      <c:pt idx="197">
                        <c:v>13</c:v>
                      </c:pt>
                      <c:pt idx="198">
                        <c:v>12</c:v>
                      </c:pt>
                      <c:pt idx="199">
                        <c:v>14</c:v>
                      </c:pt>
                      <c:pt idx="200">
                        <c:v>3</c:v>
                      </c:pt>
                      <c:pt idx="201">
                        <c:v>16</c:v>
                      </c:pt>
                      <c:pt idx="202">
                        <c:v>15</c:v>
                      </c:pt>
                      <c:pt idx="203">
                        <c:v>12</c:v>
                      </c:pt>
                      <c:pt idx="204">
                        <c:v>14</c:v>
                      </c:pt>
                      <c:pt idx="205">
                        <c:v>6</c:v>
                      </c:pt>
                      <c:pt idx="206">
                        <c:v>13</c:v>
                      </c:pt>
                      <c:pt idx="207">
                        <c:v>9</c:v>
                      </c:pt>
                      <c:pt idx="208">
                        <c:v>19</c:v>
                      </c:pt>
                      <c:pt idx="209">
                        <c:v>14</c:v>
                      </c:pt>
                      <c:pt idx="210">
                        <c:v>10</c:v>
                      </c:pt>
                      <c:pt idx="211">
                        <c:v>19</c:v>
                      </c:pt>
                      <c:pt idx="212">
                        <c:v>19</c:v>
                      </c:pt>
                      <c:pt idx="213">
                        <c:v>10</c:v>
                      </c:pt>
                      <c:pt idx="214">
                        <c:v>14</c:v>
                      </c:pt>
                      <c:pt idx="215">
                        <c:v>12</c:v>
                      </c:pt>
                      <c:pt idx="216">
                        <c:v>9</c:v>
                      </c:pt>
                      <c:pt idx="217">
                        <c:v>11</c:v>
                      </c:pt>
                      <c:pt idx="218">
                        <c:v>13</c:v>
                      </c:pt>
                      <c:pt idx="219">
                        <c:v>16</c:v>
                      </c:pt>
                      <c:pt idx="220">
                        <c:v>10</c:v>
                      </c:pt>
                      <c:pt idx="221">
                        <c:v>25</c:v>
                      </c:pt>
                      <c:pt idx="222">
                        <c:v>10</c:v>
                      </c:pt>
                      <c:pt idx="223">
                        <c:v>11</c:v>
                      </c:pt>
                      <c:pt idx="224">
                        <c:v>12</c:v>
                      </c:pt>
                      <c:pt idx="225">
                        <c:v>17</c:v>
                      </c:pt>
                      <c:pt idx="226">
                        <c:v>13</c:v>
                      </c:pt>
                      <c:pt idx="227">
                        <c:v>13</c:v>
                      </c:pt>
                      <c:pt idx="228">
                        <c:v>17</c:v>
                      </c:pt>
                      <c:pt idx="229">
                        <c:v>9</c:v>
                      </c:pt>
                      <c:pt idx="230">
                        <c:v>13</c:v>
                      </c:pt>
                      <c:pt idx="231">
                        <c:v>15</c:v>
                      </c:pt>
                      <c:pt idx="232">
                        <c:v>8</c:v>
                      </c:pt>
                      <c:pt idx="233">
                        <c:v>11</c:v>
                      </c:pt>
                      <c:pt idx="234">
                        <c:v>13</c:v>
                      </c:pt>
                      <c:pt idx="235">
                        <c:v>10</c:v>
                      </c:pt>
                      <c:pt idx="236">
                        <c:v>12</c:v>
                      </c:pt>
                      <c:pt idx="237">
                        <c:v>11</c:v>
                      </c:pt>
                      <c:pt idx="238">
                        <c:v>10</c:v>
                      </c:pt>
                      <c:pt idx="239">
                        <c:v>12</c:v>
                      </c:pt>
                      <c:pt idx="240">
                        <c:v>17</c:v>
                      </c:pt>
                      <c:pt idx="241">
                        <c:v>16</c:v>
                      </c:pt>
                      <c:pt idx="242">
                        <c:v>11</c:v>
                      </c:pt>
                      <c:pt idx="243">
                        <c:v>13</c:v>
                      </c:pt>
                      <c:pt idx="244">
                        <c:v>12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23</c:v>
                      </c:pt>
                      <c:pt idx="248">
                        <c:v>11</c:v>
                      </c:pt>
                      <c:pt idx="249">
                        <c:v>14</c:v>
                      </c:pt>
                      <c:pt idx="250">
                        <c:v>15</c:v>
                      </c:pt>
                      <c:pt idx="251">
                        <c:v>18</c:v>
                      </c:pt>
                      <c:pt idx="252">
                        <c:v>13</c:v>
                      </c:pt>
                      <c:pt idx="253">
                        <c:v>8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9</c:v>
                      </c:pt>
                      <c:pt idx="257">
                        <c:v>21</c:v>
                      </c:pt>
                      <c:pt idx="258">
                        <c:v>9</c:v>
                      </c:pt>
                      <c:pt idx="259">
                        <c:v>16</c:v>
                      </c:pt>
                      <c:pt idx="260">
                        <c:v>15</c:v>
                      </c:pt>
                      <c:pt idx="261">
                        <c:v>7</c:v>
                      </c:pt>
                      <c:pt idx="262">
                        <c:v>16</c:v>
                      </c:pt>
                      <c:pt idx="263">
                        <c:v>17</c:v>
                      </c:pt>
                      <c:pt idx="264">
                        <c:v>15</c:v>
                      </c:pt>
                      <c:pt idx="265">
                        <c:v>13</c:v>
                      </c:pt>
                      <c:pt idx="266">
                        <c:v>14</c:v>
                      </c:pt>
                      <c:pt idx="267">
                        <c:v>12</c:v>
                      </c:pt>
                      <c:pt idx="268">
                        <c:v>12</c:v>
                      </c:pt>
                      <c:pt idx="269">
                        <c:v>9</c:v>
                      </c:pt>
                      <c:pt idx="270">
                        <c:v>11</c:v>
                      </c:pt>
                      <c:pt idx="271">
                        <c:v>22</c:v>
                      </c:pt>
                      <c:pt idx="272">
                        <c:v>19</c:v>
                      </c:pt>
                      <c:pt idx="273">
                        <c:v>14</c:v>
                      </c:pt>
                      <c:pt idx="274">
                        <c:v>10</c:v>
                      </c:pt>
                      <c:pt idx="275">
                        <c:v>12</c:v>
                      </c:pt>
                      <c:pt idx="276">
                        <c:v>12</c:v>
                      </c:pt>
                      <c:pt idx="277">
                        <c:v>10</c:v>
                      </c:pt>
                      <c:pt idx="278">
                        <c:v>13</c:v>
                      </c:pt>
                      <c:pt idx="279">
                        <c:v>10</c:v>
                      </c:pt>
                      <c:pt idx="280">
                        <c:v>14</c:v>
                      </c:pt>
                      <c:pt idx="281">
                        <c:v>11</c:v>
                      </c:pt>
                      <c:pt idx="282">
                        <c:v>14</c:v>
                      </c:pt>
                      <c:pt idx="283">
                        <c:v>15</c:v>
                      </c:pt>
                      <c:pt idx="284">
                        <c:v>14</c:v>
                      </c:pt>
                      <c:pt idx="285">
                        <c:v>11</c:v>
                      </c:pt>
                      <c:pt idx="286">
                        <c:v>14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13</c:v>
                      </c:pt>
                      <c:pt idx="290">
                        <c:v>18</c:v>
                      </c:pt>
                      <c:pt idx="291">
                        <c:v>12</c:v>
                      </c:pt>
                      <c:pt idx="292">
                        <c:v>20</c:v>
                      </c:pt>
                      <c:pt idx="293">
                        <c:v>14</c:v>
                      </c:pt>
                      <c:pt idx="294">
                        <c:v>11</c:v>
                      </c:pt>
                      <c:pt idx="295">
                        <c:v>13</c:v>
                      </c:pt>
                      <c:pt idx="296">
                        <c:v>8</c:v>
                      </c:pt>
                      <c:pt idx="297">
                        <c:v>11</c:v>
                      </c:pt>
                      <c:pt idx="298">
                        <c:v>7</c:v>
                      </c:pt>
                      <c:pt idx="299">
                        <c:v>14</c:v>
                      </c:pt>
                      <c:pt idx="300">
                        <c:v>13</c:v>
                      </c:pt>
                      <c:pt idx="301">
                        <c:v>8</c:v>
                      </c:pt>
                      <c:pt idx="302">
                        <c:v>15</c:v>
                      </c:pt>
                      <c:pt idx="303">
                        <c:v>9</c:v>
                      </c:pt>
                      <c:pt idx="304">
                        <c:v>6</c:v>
                      </c:pt>
                      <c:pt idx="305">
                        <c:v>16</c:v>
                      </c:pt>
                      <c:pt idx="306">
                        <c:v>15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12</c:v>
                      </c:pt>
                      <c:pt idx="312">
                        <c:v>7</c:v>
                      </c:pt>
                      <c:pt idx="313">
                        <c:v>14</c:v>
                      </c:pt>
                      <c:pt idx="314">
                        <c:v>11</c:v>
                      </c:pt>
                      <c:pt idx="315">
                        <c:v>14</c:v>
                      </c:pt>
                      <c:pt idx="316">
                        <c:v>16</c:v>
                      </c:pt>
                      <c:pt idx="317">
                        <c:v>17</c:v>
                      </c:pt>
                      <c:pt idx="318">
                        <c:v>19</c:v>
                      </c:pt>
                      <c:pt idx="319">
                        <c:v>11</c:v>
                      </c:pt>
                      <c:pt idx="320">
                        <c:v>12</c:v>
                      </c:pt>
                      <c:pt idx="321">
                        <c:v>13</c:v>
                      </c:pt>
                      <c:pt idx="322">
                        <c:v>15</c:v>
                      </c:pt>
                      <c:pt idx="323">
                        <c:v>16</c:v>
                      </c:pt>
                      <c:pt idx="324">
                        <c:v>15</c:v>
                      </c:pt>
                      <c:pt idx="325">
                        <c:v>9</c:v>
                      </c:pt>
                      <c:pt idx="326">
                        <c:v>15</c:v>
                      </c:pt>
                      <c:pt idx="327">
                        <c:v>11</c:v>
                      </c:pt>
                      <c:pt idx="328">
                        <c:v>12</c:v>
                      </c:pt>
                      <c:pt idx="329">
                        <c:v>17</c:v>
                      </c:pt>
                      <c:pt idx="330">
                        <c:v>15</c:v>
                      </c:pt>
                      <c:pt idx="331">
                        <c:v>15</c:v>
                      </c:pt>
                      <c:pt idx="332">
                        <c:v>17</c:v>
                      </c:pt>
                      <c:pt idx="333">
                        <c:v>17</c:v>
                      </c:pt>
                      <c:pt idx="334">
                        <c:v>16</c:v>
                      </c:pt>
                      <c:pt idx="335">
                        <c:v>14</c:v>
                      </c:pt>
                      <c:pt idx="336">
                        <c:v>15</c:v>
                      </c:pt>
                      <c:pt idx="337">
                        <c:v>21</c:v>
                      </c:pt>
                      <c:pt idx="338">
                        <c:v>14</c:v>
                      </c:pt>
                      <c:pt idx="339">
                        <c:v>23</c:v>
                      </c:pt>
                      <c:pt idx="340">
                        <c:v>21</c:v>
                      </c:pt>
                      <c:pt idx="341">
                        <c:v>8</c:v>
                      </c:pt>
                      <c:pt idx="342">
                        <c:v>27</c:v>
                      </c:pt>
                      <c:pt idx="343">
                        <c:v>17</c:v>
                      </c:pt>
                      <c:pt idx="344">
                        <c:v>31</c:v>
                      </c:pt>
                      <c:pt idx="345">
                        <c:v>13</c:v>
                      </c:pt>
                      <c:pt idx="346">
                        <c:v>25</c:v>
                      </c:pt>
                      <c:pt idx="347">
                        <c:v>15</c:v>
                      </c:pt>
                      <c:pt idx="348">
                        <c:v>12</c:v>
                      </c:pt>
                      <c:pt idx="349">
                        <c:v>14</c:v>
                      </c:pt>
                      <c:pt idx="350">
                        <c:v>16</c:v>
                      </c:pt>
                      <c:pt idx="351">
                        <c:v>19</c:v>
                      </c:pt>
                      <c:pt idx="352">
                        <c:v>14</c:v>
                      </c:pt>
                      <c:pt idx="353">
                        <c:v>19</c:v>
                      </c:pt>
                      <c:pt idx="354">
                        <c:v>19</c:v>
                      </c:pt>
                      <c:pt idx="355">
                        <c:v>14</c:v>
                      </c:pt>
                      <c:pt idx="356">
                        <c:v>12</c:v>
                      </c:pt>
                      <c:pt idx="357">
                        <c:v>20</c:v>
                      </c:pt>
                      <c:pt idx="358">
                        <c:v>18</c:v>
                      </c:pt>
                      <c:pt idx="359">
                        <c:v>18</c:v>
                      </c:pt>
                      <c:pt idx="360">
                        <c:v>20</c:v>
                      </c:pt>
                      <c:pt idx="361">
                        <c:v>12</c:v>
                      </c:pt>
                      <c:pt idx="362">
                        <c:v>22</c:v>
                      </c:pt>
                      <c:pt idx="363">
                        <c:v>25</c:v>
                      </c:pt>
                      <c:pt idx="364">
                        <c:v>14</c:v>
                      </c:pt>
                      <c:pt idx="365">
                        <c:v>25</c:v>
                      </c:pt>
                      <c:pt idx="366">
                        <c:v>21</c:v>
                      </c:pt>
                      <c:pt idx="367">
                        <c:v>26</c:v>
                      </c:pt>
                      <c:pt idx="368">
                        <c:v>12</c:v>
                      </c:pt>
                      <c:pt idx="369">
                        <c:v>24</c:v>
                      </c:pt>
                      <c:pt idx="370">
                        <c:v>17</c:v>
                      </c:pt>
                      <c:pt idx="371">
                        <c:v>21</c:v>
                      </c:pt>
                      <c:pt idx="372">
                        <c:v>26</c:v>
                      </c:pt>
                      <c:pt idx="373">
                        <c:v>21</c:v>
                      </c:pt>
                      <c:pt idx="374">
                        <c:v>18</c:v>
                      </c:pt>
                      <c:pt idx="375">
                        <c:v>22</c:v>
                      </c:pt>
                      <c:pt idx="376">
                        <c:v>19</c:v>
                      </c:pt>
                      <c:pt idx="377">
                        <c:v>24</c:v>
                      </c:pt>
                      <c:pt idx="378">
                        <c:v>26</c:v>
                      </c:pt>
                      <c:pt idx="379">
                        <c:v>22</c:v>
                      </c:pt>
                      <c:pt idx="380">
                        <c:v>24</c:v>
                      </c:pt>
                      <c:pt idx="381">
                        <c:v>21</c:v>
                      </c:pt>
                      <c:pt idx="382">
                        <c:v>22</c:v>
                      </c:pt>
                      <c:pt idx="383">
                        <c:v>18</c:v>
                      </c:pt>
                      <c:pt idx="384">
                        <c:v>19</c:v>
                      </c:pt>
                      <c:pt idx="385">
                        <c:v>19</c:v>
                      </c:pt>
                      <c:pt idx="386">
                        <c:v>27</c:v>
                      </c:pt>
                      <c:pt idx="387">
                        <c:v>28</c:v>
                      </c:pt>
                      <c:pt idx="388">
                        <c:v>26</c:v>
                      </c:pt>
                      <c:pt idx="389">
                        <c:v>19</c:v>
                      </c:pt>
                      <c:pt idx="390">
                        <c:v>22</c:v>
                      </c:pt>
                      <c:pt idx="391">
                        <c:v>29</c:v>
                      </c:pt>
                      <c:pt idx="392">
                        <c:v>22</c:v>
                      </c:pt>
                      <c:pt idx="393">
                        <c:v>31</c:v>
                      </c:pt>
                      <c:pt idx="394">
                        <c:v>29</c:v>
                      </c:pt>
                      <c:pt idx="395">
                        <c:v>21</c:v>
                      </c:pt>
                      <c:pt idx="396">
                        <c:v>25</c:v>
                      </c:pt>
                      <c:pt idx="397">
                        <c:v>26</c:v>
                      </c:pt>
                      <c:pt idx="398">
                        <c:v>21</c:v>
                      </c:pt>
                      <c:pt idx="399">
                        <c:v>35</c:v>
                      </c:pt>
                      <c:pt idx="400">
                        <c:v>18</c:v>
                      </c:pt>
                      <c:pt idx="401">
                        <c:v>31</c:v>
                      </c:pt>
                      <c:pt idx="402">
                        <c:v>19</c:v>
                      </c:pt>
                      <c:pt idx="403">
                        <c:v>22</c:v>
                      </c:pt>
                      <c:pt idx="404">
                        <c:v>25</c:v>
                      </c:pt>
                      <c:pt idx="405">
                        <c:v>19</c:v>
                      </c:pt>
                      <c:pt idx="406">
                        <c:v>20</c:v>
                      </c:pt>
                      <c:pt idx="407">
                        <c:v>23</c:v>
                      </c:pt>
                      <c:pt idx="408">
                        <c:v>12</c:v>
                      </c:pt>
                      <c:pt idx="409">
                        <c:v>24</c:v>
                      </c:pt>
                      <c:pt idx="410">
                        <c:v>26</c:v>
                      </c:pt>
                      <c:pt idx="411">
                        <c:v>17</c:v>
                      </c:pt>
                      <c:pt idx="412">
                        <c:v>18</c:v>
                      </c:pt>
                      <c:pt idx="413">
                        <c:v>24</c:v>
                      </c:pt>
                      <c:pt idx="414">
                        <c:v>20</c:v>
                      </c:pt>
                      <c:pt idx="415">
                        <c:v>19</c:v>
                      </c:pt>
                      <c:pt idx="416">
                        <c:v>15</c:v>
                      </c:pt>
                      <c:pt idx="417">
                        <c:v>15</c:v>
                      </c:pt>
                      <c:pt idx="418">
                        <c:v>20</c:v>
                      </c:pt>
                      <c:pt idx="419">
                        <c:v>20</c:v>
                      </c:pt>
                      <c:pt idx="420">
                        <c:v>21</c:v>
                      </c:pt>
                      <c:pt idx="421">
                        <c:v>18</c:v>
                      </c:pt>
                      <c:pt idx="422">
                        <c:v>17</c:v>
                      </c:pt>
                      <c:pt idx="423">
                        <c:v>11</c:v>
                      </c:pt>
                      <c:pt idx="424">
                        <c:v>16</c:v>
                      </c:pt>
                      <c:pt idx="425">
                        <c:v>20</c:v>
                      </c:pt>
                      <c:pt idx="426">
                        <c:v>18</c:v>
                      </c:pt>
                      <c:pt idx="427">
                        <c:v>18</c:v>
                      </c:pt>
                      <c:pt idx="428">
                        <c:v>16</c:v>
                      </c:pt>
                      <c:pt idx="429">
                        <c:v>21</c:v>
                      </c:pt>
                      <c:pt idx="430">
                        <c:v>18</c:v>
                      </c:pt>
                      <c:pt idx="431">
                        <c:v>21</c:v>
                      </c:pt>
                      <c:pt idx="432">
                        <c:v>20</c:v>
                      </c:pt>
                      <c:pt idx="433">
                        <c:v>18</c:v>
                      </c:pt>
                      <c:pt idx="434">
                        <c:v>12</c:v>
                      </c:pt>
                      <c:pt idx="435">
                        <c:v>24</c:v>
                      </c:pt>
                      <c:pt idx="436">
                        <c:v>12</c:v>
                      </c:pt>
                      <c:pt idx="437">
                        <c:v>19</c:v>
                      </c:pt>
                      <c:pt idx="438">
                        <c:v>21</c:v>
                      </c:pt>
                      <c:pt idx="439">
                        <c:v>18</c:v>
                      </c:pt>
                      <c:pt idx="440">
                        <c:v>17</c:v>
                      </c:pt>
                      <c:pt idx="441">
                        <c:v>21</c:v>
                      </c:pt>
                      <c:pt idx="442">
                        <c:v>17</c:v>
                      </c:pt>
                      <c:pt idx="443">
                        <c:v>14</c:v>
                      </c:pt>
                      <c:pt idx="444">
                        <c:v>14</c:v>
                      </c:pt>
                      <c:pt idx="445">
                        <c:v>14</c:v>
                      </c:pt>
                      <c:pt idx="446">
                        <c:v>10</c:v>
                      </c:pt>
                      <c:pt idx="447">
                        <c:v>16</c:v>
                      </c:pt>
                      <c:pt idx="448">
                        <c:v>13</c:v>
                      </c:pt>
                      <c:pt idx="449">
                        <c:v>16</c:v>
                      </c:pt>
                      <c:pt idx="450">
                        <c:v>19</c:v>
                      </c:pt>
                      <c:pt idx="451">
                        <c:v>18</c:v>
                      </c:pt>
                      <c:pt idx="452">
                        <c:v>17</c:v>
                      </c:pt>
                      <c:pt idx="453">
                        <c:v>17</c:v>
                      </c:pt>
                      <c:pt idx="454">
                        <c:v>16</c:v>
                      </c:pt>
                      <c:pt idx="455">
                        <c:v>19</c:v>
                      </c:pt>
                      <c:pt idx="456">
                        <c:v>17</c:v>
                      </c:pt>
                      <c:pt idx="457">
                        <c:v>21</c:v>
                      </c:pt>
                      <c:pt idx="458">
                        <c:v>15</c:v>
                      </c:pt>
                      <c:pt idx="459">
                        <c:v>16</c:v>
                      </c:pt>
                      <c:pt idx="460">
                        <c:v>16</c:v>
                      </c:pt>
                      <c:pt idx="461">
                        <c:v>12</c:v>
                      </c:pt>
                      <c:pt idx="462">
                        <c:v>20</c:v>
                      </c:pt>
                      <c:pt idx="463">
                        <c:v>28</c:v>
                      </c:pt>
                      <c:pt idx="464">
                        <c:v>13</c:v>
                      </c:pt>
                      <c:pt idx="465">
                        <c:v>12</c:v>
                      </c:pt>
                      <c:pt idx="466">
                        <c:v>19</c:v>
                      </c:pt>
                      <c:pt idx="467">
                        <c:v>14</c:v>
                      </c:pt>
                      <c:pt idx="468">
                        <c:v>20</c:v>
                      </c:pt>
                      <c:pt idx="469">
                        <c:v>22</c:v>
                      </c:pt>
                      <c:pt idx="470">
                        <c:v>18</c:v>
                      </c:pt>
                      <c:pt idx="471">
                        <c:v>18</c:v>
                      </c:pt>
                      <c:pt idx="472">
                        <c:v>19</c:v>
                      </c:pt>
                      <c:pt idx="473">
                        <c:v>12</c:v>
                      </c:pt>
                      <c:pt idx="474">
                        <c:v>19</c:v>
                      </c:pt>
                      <c:pt idx="475">
                        <c:v>22</c:v>
                      </c:pt>
                      <c:pt idx="476">
                        <c:v>16</c:v>
                      </c:pt>
                      <c:pt idx="477">
                        <c:v>22</c:v>
                      </c:pt>
                      <c:pt idx="478">
                        <c:v>7</c:v>
                      </c:pt>
                      <c:pt idx="479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E2A-4DBD-AAC7-29ECF676C2F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Sakarya!$E$2:$E$481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15</c:v>
                      </c:pt>
                      <c:pt idx="1">
                        <c:v>23</c:v>
                      </c:pt>
                      <c:pt idx="2">
                        <c:v>12</c:v>
                      </c:pt>
                      <c:pt idx="3">
                        <c:v>10</c:v>
                      </c:pt>
                      <c:pt idx="4">
                        <c:v>11</c:v>
                      </c:pt>
                      <c:pt idx="5">
                        <c:v>13</c:v>
                      </c:pt>
                      <c:pt idx="6">
                        <c:v>8</c:v>
                      </c:pt>
                      <c:pt idx="7">
                        <c:v>17</c:v>
                      </c:pt>
                      <c:pt idx="8">
                        <c:v>17</c:v>
                      </c:pt>
                      <c:pt idx="9">
                        <c:v>10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14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15</c:v>
                      </c:pt>
                      <c:pt idx="16">
                        <c:v>13</c:v>
                      </c:pt>
                      <c:pt idx="17">
                        <c:v>14</c:v>
                      </c:pt>
                      <c:pt idx="18">
                        <c:v>6</c:v>
                      </c:pt>
                      <c:pt idx="19">
                        <c:v>18</c:v>
                      </c:pt>
                      <c:pt idx="20">
                        <c:v>12</c:v>
                      </c:pt>
                      <c:pt idx="21">
                        <c:v>22</c:v>
                      </c:pt>
                      <c:pt idx="22">
                        <c:v>8</c:v>
                      </c:pt>
                      <c:pt idx="23">
                        <c:v>13</c:v>
                      </c:pt>
                      <c:pt idx="24">
                        <c:v>15</c:v>
                      </c:pt>
                      <c:pt idx="25">
                        <c:v>21</c:v>
                      </c:pt>
                      <c:pt idx="26">
                        <c:v>17</c:v>
                      </c:pt>
                      <c:pt idx="27">
                        <c:v>8</c:v>
                      </c:pt>
                      <c:pt idx="28">
                        <c:v>13</c:v>
                      </c:pt>
                      <c:pt idx="29">
                        <c:v>11</c:v>
                      </c:pt>
                      <c:pt idx="30">
                        <c:v>15</c:v>
                      </c:pt>
                      <c:pt idx="31">
                        <c:v>11</c:v>
                      </c:pt>
                      <c:pt idx="32">
                        <c:v>10</c:v>
                      </c:pt>
                      <c:pt idx="33">
                        <c:v>11</c:v>
                      </c:pt>
                      <c:pt idx="34">
                        <c:v>11</c:v>
                      </c:pt>
                      <c:pt idx="35">
                        <c:v>12</c:v>
                      </c:pt>
                      <c:pt idx="36">
                        <c:v>12</c:v>
                      </c:pt>
                      <c:pt idx="37">
                        <c:v>9</c:v>
                      </c:pt>
                      <c:pt idx="38">
                        <c:v>7</c:v>
                      </c:pt>
                      <c:pt idx="39">
                        <c:v>7</c:v>
                      </c:pt>
                      <c:pt idx="40">
                        <c:v>18</c:v>
                      </c:pt>
                      <c:pt idx="41">
                        <c:v>15</c:v>
                      </c:pt>
                      <c:pt idx="42">
                        <c:v>8</c:v>
                      </c:pt>
                      <c:pt idx="43">
                        <c:v>15</c:v>
                      </c:pt>
                      <c:pt idx="44">
                        <c:v>8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7</c:v>
                      </c:pt>
                      <c:pt idx="51">
                        <c:v>16</c:v>
                      </c:pt>
                      <c:pt idx="52">
                        <c:v>12</c:v>
                      </c:pt>
                      <c:pt idx="53">
                        <c:v>6</c:v>
                      </c:pt>
                      <c:pt idx="54">
                        <c:v>8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9</c:v>
                      </c:pt>
                      <c:pt idx="59">
                        <c:v>13</c:v>
                      </c:pt>
                      <c:pt idx="60">
                        <c:v>19</c:v>
                      </c:pt>
                      <c:pt idx="61">
                        <c:v>11</c:v>
                      </c:pt>
                      <c:pt idx="62">
                        <c:v>15</c:v>
                      </c:pt>
                      <c:pt idx="63">
                        <c:v>12</c:v>
                      </c:pt>
                      <c:pt idx="64">
                        <c:v>17</c:v>
                      </c:pt>
                      <c:pt idx="65">
                        <c:v>7</c:v>
                      </c:pt>
                      <c:pt idx="66">
                        <c:v>11</c:v>
                      </c:pt>
                      <c:pt idx="67">
                        <c:v>16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15</c:v>
                      </c:pt>
                      <c:pt idx="71">
                        <c:v>8</c:v>
                      </c:pt>
                      <c:pt idx="72">
                        <c:v>15</c:v>
                      </c:pt>
                      <c:pt idx="73">
                        <c:v>12</c:v>
                      </c:pt>
                      <c:pt idx="74">
                        <c:v>9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9</c:v>
                      </c:pt>
                      <c:pt idx="78">
                        <c:v>13</c:v>
                      </c:pt>
                      <c:pt idx="79">
                        <c:v>15</c:v>
                      </c:pt>
                      <c:pt idx="80">
                        <c:v>10</c:v>
                      </c:pt>
                      <c:pt idx="81">
                        <c:v>18</c:v>
                      </c:pt>
                      <c:pt idx="82">
                        <c:v>11</c:v>
                      </c:pt>
                      <c:pt idx="83">
                        <c:v>12</c:v>
                      </c:pt>
                      <c:pt idx="84">
                        <c:v>11</c:v>
                      </c:pt>
                      <c:pt idx="85">
                        <c:v>13</c:v>
                      </c:pt>
                      <c:pt idx="86">
                        <c:v>10</c:v>
                      </c:pt>
                      <c:pt idx="87">
                        <c:v>15</c:v>
                      </c:pt>
                      <c:pt idx="88">
                        <c:v>16</c:v>
                      </c:pt>
                      <c:pt idx="89">
                        <c:v>19</c:v>
                      </c:pt>
                      <c:pt idx="90">
                        <c:v>9</c:v>
                      </c:pt>
                      <c:pt idx="91">
                        <c:v>9</c:v>
                      </c:pt>
                      <c:pt idx="92">
                        <c:v>6</c:v>
                      </c:pt>
                      <c:pt idx="93">
                        <c:v>14</c:v>
                      </c:pt>
                      <c:pt idx="94">
                        <c:v>13</c:v>
                      </c:pt>
                      <c:pt idx="95">
                        <c:v>12</c:v>
                      </c:pt>
                      <c:pt idx="96">
                        <c:v>10</c:v>
                      </c:pt>
                      <c:pt idx="97">
                        <c:v>18</c:v>
                      </c:pt>
                      <c:pt idx="98">
                        <c:v>11</c:v>
                      </c:pt>
                      <c:pt idx="99">
                        <c:v>12</c:v>
                      </c:pt>
                      <c:pt idx="100">
                        <c:v>13</c:v>
                      </c:pt>
                      <c:pt idx="101">
                        <c:v>15</c:v>
                      </c:pt>
                      <c:pt idx="102">
                        <c:v>11</c:v>
                      </c:pt>
                      <c:pt idx="103">
                        <c:v>14</c:v>
                      </c:pt>
                      <c:pt idx="104">
                        <c:v>7</c:v>
                      </c:pt>
                      <c:pt idx="105">
                        <c:v>7</c:v>
                      </c:pt>
                      <c:pt idx="106">
                        <c:v>11</c:v>
                      </c:pt>
                      <c:pt idx="107">
                        <c:v>9</c:v>
                      </c:pt>
                      <c:pt idx="108">
                        <c:v>11</c:v>
                      </c:pt>
                      <c:pt idx="109">
                        <c:v>7</c:v>
                      </c:pt>
                      <c:pt idx="110">
                        <c:v>10</c:v>
                      </c:pt>
                      <c:pt idx="111">
                        <c:v>6</c:v>
                      </c:pt>
                      <c:pt idx="112">
                        <c:v>10</c:v>
                      </c:pt>
                      <c:pt idx="113">
                        <c:v>7</c:v>
                      </c:pt>
                      <c:pt idx="114">
                        <c:v>13</c:v>
                      </c:pt>
                      <c:pt idx="115">
                        <c:v>9</c:v>
                      </c:pt>
                      <c:pt idx="116">
                        <c:v>8</c:v>
                      </c:pt>
                      <c:pt idx="117">
                        <c:v>10</c:v>
                      </c:pt>
                      <c:pt idx="118">
                        <c:v>9</c:v>
                      </c:pt>
                      <c:pt idx="119">
                        <c:v>13</c:v>
                      </c:pt>
                      <c:pt idx="120">
                        <c:v>9</c:v>
                      </c:pt>
                      <c:pt idx="121">
                        <c:v>10</c:v>
                      </c:pt>
                      <c:pt idx="122">
                        <c:v>11</c:v>
                      </c:pt>
                      <c:pt idx="123">
                        <c:v>6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5</c:v>
                      </c:pt>
                      <c:pt idx="127">
                        <c:v>10</c:v>
                      </c:pt>
                      <c:pt idx="128">
                        <c:v>8</c:v>
                      </c:pt>
                      <c:pt idx="129">
                        <c:v>6</c:v>
                      </c:pt>
                      <c:pt idx="130">
                        <c:v>7</c:v>
                      </c:pt>
                      <c:pt idx="131">
                        <c:v>9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11</c:v>
                      </c:pt>
                      <c:pt idx="135">
                        <c:v>7</c:v>
                      </c:pt>
                      <c:pt idx="136">
                        <c:v>8</c:v>
                      </c:pt>
                      <c:pt idx="137">
                        <c:v>7</c:v>
                      </c:pt>
                      <c:pt idx="138">
                        <c:v>13</c:v>
                      </c:pt>
                      <c:pt idx="139">
                        <c:v>11</c:v>
                      </c:pt>
                      <c:pt idx="140">
                        <c:v>10</c:v>
                      </c:pt>
                      <c:pt idx="141">
                        <c:v>9</c:v>
                      </c:pt>
                      <c:pt idx="142">
                        <c:v>10</c:v>
                      </c:pt>
                      <c:pt idx="143">
                        <c:v>13</c:v>
                      </c:pt>
                      <c:pt idx="144">
                        <c:v>8</c:v>
                      </c:pt>
                      <c:pt idx="145">
                        <c:v>15</c:v>
                      </c:pt>
                      <c:pt idx="146">
                        <c:v>4</c:v>
                      </c:pt>
                      <c:pt idx="147">
                        <c:v>9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3</c:v>
                      </c:pt>
                      <c:pt idx="151">
                        <c:v>9</c:v>
                      </c:pt>
                      <c:pt idx="152">
                        <c:v>13</c:v>
                      </c:pt>
                      <c:pt idx="153">
                        <c:v>9</c:v>
                      </c:pt>
                      <c:pt idx="154">
                        <c:v>11</c:v>
                      </c:pt>
                      <c:pt idx="155">
                        <c:v>9</c:v>
                      </c:pt>
                      <c:pt idx="156">
                        <c:v>4</c:v>
                      </c:pt>
                      <c:pt idx="157">
                        <c:v>13</c:v>
                      </c:pt>
                      <c:pt idx="158">
                        <c:v>12</c:v>
                      </c:pt>
                      <c:pt idx="159">
                        <c:v>8</c:v>
                      </c:pt>
                      <c:pt idx="160">
                        <c:v>6</c:v>
                      </c:pt>
                      <c:pt idx="161">
                        <c:v>10</c:v>
                      </c:pt>
                      <c:pt idx="162">
                        <c:v>10</c:v>
                      </c:pt>
                      <c:pt idx="163">
                        <c:v>12</c:v>
                      </c:pt>
                      <c:pt idx="164">
                        <c:v>13</c:v>
                      </c:pt>
                      <c:pt idx="165">
                        <c:v>13</c:v>
                      </c:pt>
                      <c:pt idx="166">
                        <c:v>6</c:v>
                      </c:pt>
                      <c:pt idx="167">
                        <c:v>6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10</c:v>
                      </c:pt>
                      <c:pt idx="171">
                        <c:v>18</c:v>
                      </c:pt>
                      <c:pt idx="172">
                        <c:v>13</c:v>
                      </c:pt>
                      <c:pt idx="173">
                        <c:v>11</c:v>
                      </c:pt>
                      <c:pt idx="174">
                        <c:v>14</c:v>
                      </c:pt>
                      <c:pt idx="175">
                        <c:v>8</c:v>
                      </c:pt>
                      <c:pt idx="176">
                        <c:v>7</c:v>
                      </c:pt>
                      <c:pt idx="177">
                        <c:v>6</c:v>
                      </c:pt>
                      <c:pt idx="178">
                        <c:v>18</c:v>
                      </c:pt>
                      <c:pt idx="179">
                        <c:v>9</c:v>
                      </c:pt>
                      <c:pt idx="180">
                        <c:v>7</c:v>
                      </c:pt>
                      <c:pt idx="181">
                        <c:v>17</c:v>
                      </c:pt>
                      <c:pt idx="182">
                        <c:v>20</c:v>
                      </c:pt>
                      <c:pt idx="183">
                        <c:v>7</c:v>
                      </c:pt>
                      <c:pt idx="184">
                        <c:v>12</c:v>
                      </c:pt>
                      <c:pt idx="185">
                        <c:v>13</c:v>
                      </c:pt>
                      <c:pt idx="186">
                        <c:v>15</c:v>
                      </c:pt>
                      <c:pt idx="187">
                        <c:v>14</c:v>
                      </c:pt>
                      <c:pt idx="188">
                        <c:v>12</c:v>
                      </c:pt>
                      <c:pt idx="189">
                        <c:v>10</c:v>
                      </c:pt>
                      <c:pt idx="190">
                        <c:v>6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15</c:v>
                      </c:pt>
                      <c:pt idx="194">
                        <c:v>7</c:v>
                      </c:pt>
                      <c:pt idx="195">
                        <c:v>6</c:v>
                      </c:pt>
                      <c:pt idx="196">
                        <c:v>15</c:v>
                      </c:pt>
                      <c:pt idx="197">
                        <c:v>14</c:v>
                      </c:pt>
                      <c:pt idx="198">
                        <c:v>9</c:v>
                      </c:pt>
                      <c:pt idx="199">
                        <c:v>10</c:v>
                      </c:pt>
                      <c:pt idx="200">
                        <c:v>12</c:v>
                      </c:pt>
                      <c:pt idx="201">
                        <c:v>12</c:v>
                      </c:pt>
                      <c:pt idx="202">
                        <c:v>5</c:v>
                      </c:pt>
                      <c:pt idx="203">
                        <c:v>15</c:v>
                      </c:pt>
                      <c:pt idx="204">
                        <c:v>13</c:v>
                      </c:pt>
                      <c:pt idx="205">
                        <c:v>5</c:v>
                      </c:pt>
                      <c:pt idx="206">
                        <c:v>10</c:v>
                      </c:pt>
                      <c:pt idx="207">
                        <c:v>9</c:v>
                      </c:pt>
                      <c:pt idx="208">
                        <c:v>8</c:v>
                      </c:pt>
                      <c:pt idx="209">
                        <c:v>13</c:v>
                      </c:pt>
                      <c:pt idx="210">
                        <c:v>7</c:v>
                      </c:pt>
                      <c:pt idx="211">
                        <c:v>9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1</c:v>
                      </c:pt>
                      <c:pt idx="215">
                        <c:v>5</c:v>
                      </c:pt>
                      <c:pt idx="216">
                        <c:v>4</c:v>
                      </c:pt>
                      <c:pt idx="217">
                        <c:v>3</c:v>
                      </c:pt>
                      <c:pt idx="218">
                        <c:v>4</c:v>
                      </c:pt>
                      <c:pt idx="219">
                        <c:v>3</c:v>
                      </c:pt>
                      <c:pt idx="220">
                        <c:v>1</c:v>
                      </c:pt>
                      <c:pt idx="221">
                        <c:v>5</c:v>
                      </c:pt>
                      <c:pt idx="222">
                        <c:v>8</c:v>
                      </c:pt>
                      <c:pt idx="223">
                        <c:v>6</c:v>
                      </c:pt>
                      <c:pt idx="224">
                        <c:v>1</c:v>
                      </c:pt>
                      <c:pt idx="225">
                        <c:v>6</c:v>
                      </c:pt>
                      <c:pt idx="226">
                        <c:v>4</c:v>
                      </c:pt>
                      <c:pt idx="227">
                        <c:v>11</c:v>
                      </c:pt>
                      <c:pt idx="228">
                        <c:v>9</c:v>
                      </c:pt>
                      <c:pt idx="229">
                        <c:v>11</c:v>
                      </c:pt>
                      <c:pt idx="230">
                        <c:v>15</c:v>
                      </c:pt>
                      <c:pt idx="231">
                        <c:v>8</c:v>
                      </c:pt>
                      <c:pt idx="232">
                        <c:v>7</c:v>
                      </c:pt>
                      <c:pt idx="233">
                        <c:v>10</c:v>
                      </c:pt>
                      <c:pt idx="234">
                        <c:v>16</c:v>
                      </c:pt>
                      <c:pt idx="235">
                        <c:v>9</c:v>
                      </c:pt>
                      <c:pt idx="236">
                        <c:v>13</c:v>
                      </c:pt>
                      <c:pt idx="237">
                        <c:v>7</c:v>
                      </c:pt>
                      <c:pt idx="238">
                        <c:v>9</c:v>
                      </c:pt>
                      <c:pt idx="239">
                        <c:v>9</c:v>
                      </c:pt>
                      <c:pt idx="240">
                        <c:v>10</c:v>
                      </c:pt>
                      <c:pt idx="241">
                        <c:v>8</c:v>
                      </c:pt>
                      <c:pt idx="242">
                        <c:v>4</c:v>
                      </c:pt>
                      <c:pt idx="243">
                        <c:v>7</c:v>
                      </c:pt>
                      <c:pt idx="244">
                        <c:v>13</c:v>
                      </c:pt>
                      <c:pt idx="245">
                        <c:v>8</c:v>
                      </c:pt>
                      <c:pt idx="246">
                        <c:v>11</c:v>
                      </c:pt>
                      <c:pt idx="247">
                        <c:v>4</c:v>
                      </c:pt>
                      <c:pt idx="248">
                        <c:v>7</c:v>
                      </c:pt>
                      <c:pt idx="249">
                        <c:v>11</c:v>
                      </c:pt>
                      <c:pt idx="250">
                        <c:v>8</c:v>
                      </c:pt>
                      <c:pt idx="251">
                        <c:v>11</c:v>
                      </c:pt>
                      <c:pt idx="252">
                        <c:v>4</c:v>
                      </c:pt>
                      <c:pt idx="253">
                        <c:v>3</c:v>
                      </c:pt>
                      <c:pt idx="254">
                        <c:v>13</c:v>
                      </c:pt>
                      <c:pt idx="255">
                        <c:v>12</c:v>
                      </c:pt>
                      <c:pt idx="256">
                        <c:v>5</c:v>
                      </c:pt>
                      <c:pt idx="257">
                        <c:v>10</c:v>
                      </c:pt>
                      <c:pt idx="258">
                        <c:v>8</c:v>
                      </c:pt>
                      <c:pt idx="259">
                        <c:v>13</c:v>
                      </c:pt>
                      <c:pt idx="260">
                        <c:v>8</c:v>
                      </c:pt>
                      <c:pt idx="261">
                        <c:v>5</c:v>
                      </c:pt>
                      <c:pt idx="262">
                        <c:v>9</c:v>
                      </c:pt>
                      <c:pt idx="263">
                        <c:v>13</c:v>
                      </c:pt>
                      <c:pt idx="264">
                        <c:v>9</c:v>
                      </c:pt>
                      <c:pt idx="265">
                        <c:v>9</c:v>
                      </c:pt>
                      <c:pt idx="266">
                        <c:v>14</c:v>
                      </c:pt>
                      <c:pt idx="267">
                        <c:v>6</c:v>
                      </c:pt>
                      <c:pt idx="268">
                        <c:v>11</c:v>
                      </c:pt>
                      <c:pt idx="269">
                        <c:v>12</c:v>
                      </c:pt>
                      <c:pt idx="270">
                        <c:v>9</c:v>
                      </c:pt>
                      <c:pt idx="271">
                        <c:v>5</c:v>
                      </c:pt>
                      <c:pt idx="272">
                        <c:v>13</c:v>
                      </c:pt>
                      <c:pt idx="273">
                        <c:v>6</c:v>
                      </c:pt>
                      <c:pt idx="274">
                        <c:v>4</c:v>
                      </c:pt>
                      <c:pt idx="275">
                        <c:v>5</c:v>
                      </c:pt>
                      <c:pt idx="276">
                        <c:v>1</c:v>
                      </c:pt>
                      <c:pt idx="277">
                        <c:v>3</c:v>
                      </c:pt>
                      <c:pt idx="278">
                        <c:v>4</c:v>
                      </c:pt>
                      <c:pt idx="279">
                        <c:v>4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6</c:v>
                      </c:pt>
                      <c:pt idx="283">
                        <c:v>5</c:v>
                      </c:pt>
                      <c:pt idx="284">
                        <c:v>2</c:v>
                      </c:pt>
                      <c:pt idx="285">
                        <c:v>4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2</c:v>
                      </c:pt>
                      <c:pt idx="289">
                        <c:v>7</c:v>
                      </c:pt>
                      <c:pt idx="290">
                        <c:v>3</c:v>
                      </c:pt>
                      <c:pt idx="291">
                        <c:v>3</c:v>
                      </c:pt>
                      <c:pt idx="292">
                        <c:v>4</c:v>
                      </c:pt>
                      <c:pt idx="293">
                        <c:v>1</c:v>
                      </c:pt>
                      <c:pt idx="294">
                        <c:v>3</c:v>
                      </c:pt>
                      <c:pt idx="295">
                        <c:v>3</c:v>
                      </c:pt>
                      <c:pt idx="296">
                        <c:v>3</c:v>
                      </c:pt>
                      <c:pt idx="297">
                        <c:v>3</c:v>
                      </c:pt>
                      <c:pt idx="298">
                        <c:v>2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4</c:v>
                      </c:pt>
                      <c:pt idx="302">
                        <c:v>4</c:v>
                      </c:pt>
                      <c:pt idx="303">
                        <c:v>2</c:v>
                      </c:pt>
                      <c:pt idx="304">
                        <c:v>4</c:v>
                      </c:pt>
                      <c:pt idx="305">
                        <c:v>1</c:v>
                      </c:pt>
                      <c:pt idx="306">
                        <c:v>2</c:v>
                      </c:pt>
                      <c:pt idx="307">
                        <c:v>4</c:v>
                      </c:pt>
                      <c:pt idx="308">
                        <c:v>4</c:v>
                      </c:pt>
                      <c:pt idx="309">
                        <c:v>2</c:v>
                      </c:pt>
                      <c:pt idx="310">
                        <c:v>2</c:v>
                      </c:pt>
                      <c:pt idx="311">
                        <c:v>3</c:v>
                      </c:pt>
                      <c:pt idx="312">
                        <c:v>2</c:v>
                      </c:pt>
                      <c:pt idx="313">
                        <c:v>3</c:v>
                      </c:pt>
                      <c:pt idx="314">
                        <c:v>7</c:v>
                      </c:pt>
                      <c:pt idx="315">
                        <c:v>5</c:v>
                      </c:pt>
                      <c:pt idx="316">
                        <c:v>1</c:v>
                      </c:pt>
                      <c:pt idx="317">
                        <c:v>4</c:v>
                      </c:pt>
                      <c:pt idx="318">
                        <c:v>0</c:v>
                      </c:pt>
                      <c:pt idx="319">
                        <c:v>3</c:v>
                      </c:pt>
                      <c:pt idx="320">
                        <c:v>2</c:v>
                      </c:pt>
                      <c:pt idx="321">
                        <c:v>4</c:v>
                      </c:pt>
                      <c:pt idx="322">
                        <c:v>4</c:v>
                      </c:pt>
                      <c:pt idx="323">
                        <c:v>3</c:v>
                      </c:pt>
                      <c:pt idx="324">
                        <c:v>2</c:v>
                      </c:pt>
                      <c:pt idx="325">
                        <c:v>12</c:v>
                      </c:pt>
                      <c:pt idx="326">
                        <c:v>7</c:v>
                      </c:pt>
                      <c:pt idx="327">
                        <c:v>13</c:v>
                      </c:pt>
                      <c:pt idx="328">
                        <c:v>9</c:v>
                      </c:pt>
                      <c:pt idx="329">
                        <c:v>10</c:v>
                      </c:pt>
                      <c:pt idx="330">
                        <c:v>15</c:v>
                      </c:pt>
                      <c:pt idx="331">
                        <c:v>11</c:v>
                      </c:pt>
                      <c:pt idx="332">
                        <c:v>15</c:v>
                      </c:pt>
                      <c:pt idx="333">
                        <c:v>11</c:v>
                      </c:pt>
                      <c:pt idx="334">
                        <c:v>3</c:v>
                      </c:pt>
                      <c:pt idx="335">
                        <c:v>2</c:v>
                      </c:pt>
                      <c:pt idx="336">
                        <c:v>6</c:v>
                      </c:pt>
                      <c:pt idx="337">
                        <c:v>3</c:v>
                      </c:pt>
                      <c:pt idx="338">
                        <c:v>3</c:v>
                      </c:pt>
                      <c:pt idx="339">
                        <c:v>2</c:v>
                      </c:pt>
                      <c:pt idx="340">
                        <c:v>5</c:v>
                      </c:pt>
                      <c:pt idx="341">
                        <c:v>1</c:v>
                      </c:pt>
                      <c:pt idx="342">
                        <c:v>6</c:v>
                      </c:pt>
                      <c:pt idx="343">
                        <c:v>3</c:v>
                      </c:pt>
                      <c:pt idx="344">
                        <c:v>5</c:v>
                      </c:pt>
                      <c:pt idx="345">
                        <c:v>3</c:v>
                      </c:pt>
                      <c:pt idx="346">
                        <c:v>5</c:v>
                      </c:pt>
                      <c:pt idx="347">
                        <c:v>3</c:v>
                      </c:pt>
                      <c:pt idx="348">
                        <c:v>2</c:v>
                      </c:pt>
                      <c:pt idx="349">
                        <c:v>6</c:v>
                      </c:pt>
                      <c:pt idx="350">
                        <c:v>2</c:v>
                      </c:pt>
                      <c:pt idx="351">
                        <c:v>7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3</c:v>
                      </c:pt>
                      <c:pt idx="355">
                        <c:v>3</c:v>
                      </c:pt>
                      <c:pt idx="356">
                        <c:v>2</c:v>
                      </c:pt>
                      <c:pt idx="357">
                        <c:v>8</c:v>
                      </c:pt>
                      <c:pt idx="358">
                        <c:v>2</c:v>
                      </c:pt>
                      <c:pt idx="359">
                        <c:v>5</c:v>
                      </c:pt>
                      <c:pt idx="360">
                        <c:v>2</c:v>
                      </c:pt>
                      <c:pt idx="361">
                        <c:v>1</c:v>
                      </c:pt>
                      <c:pt idx="362">
                        <c:v>4</c:v>
                      </c:pt>
                      <c:pt idx="363">
                        <c:v>6</c:v>
                      </c:pt>
                      <c:pt idx="364">
                        <c:v>2</c:v>
                      </c:pt>
                      <c:pt idx="365">
                        <c:v>14</c:v>
                      </c:pt>
                      <c:pt idx="366">
                        <c:v>10</c:v>
                      </c:pt>
                      <c:pt idx="367">
                        <c:v>13</c:v>
                      </c:pt>
                      <c:pt idx="368">
                        <c:v>12</c:v>
                      </c:pt>
                      <c:pt idx="369">
                        <c:v>14</c:v>
                      </c:pt>
                      <c:pt idx="370">
                        <c:v>17</c:v>
                      </c:pt>
                      <c:pt idx="371">
                        <c:v>14</c:v>
                      </c:pt>
                      <c:pt idx="372">
                        <c:v>13</c:v>
                      </c:pt>
                      <c:pt idx="373">
                        <c:v>14</c:v>
                      </c:pt>
                      <c:pt idx="374">
                        <c:v>12</c:v>
                      </c:pt>
                      <c:pt idx="375">
                        <c:v>11</c:v>
                      </c:pt>
                      <c:pt idx="376">
                        <c:v>17</c:v>
                      </c:pt>
                      <c:pt idx="377">
                        <c:v>15</c:v>
                      </c:pt>
                      <c:pt idx="378">
                        <c:v>15</c:v>
                      </c:pt>
                      <c:pt idx="379">
                        <c:v>9</c:v>
                      </c:pt>
                      <c:pt idx="380">
                        <c:v>14</c:v>
                      </c:pt>
                      <c:pt idx="381">
                        <c:v>21</c:v>
                      </c:pt>
                      <c:pt idx="382">
                        <c:v>15</c:v>
                      </c:pt>
                      <c:pt idx="383">
                        <c:v>8</c:v>
                      </c:pt>
                      <c:pt idx="384">
                        <c:v>15</c:v>
                      </c:pt>
                      <c:pt idx="385">
                        <c:v>12</c:v>
                      </c:pt>
                      <c:pt idx="386">
                        <c:v>13</c:v>
                      </c:pt>
                      <c:pt idx="387">
                        <c:v>12</c:v>
                      </c:pt>
                      <c:pt idx="388">
                        <c:v>18</c:v>
                      </c:pt>
                      <c:pt idx="389">
                        <c:v>12</c:v>
                      </c:pt>
                      <c:pt idx="390">
                        <c:v>5</c:v>
                      </c:pt>
                      <c:pt idx="391">
                        <c:v>9</c:v>
                      </c:pt>
                      <c:pt idx="392">
                        <c:v>22</c:v>
                      </c:pt>
                      <c:pt idx="393">
                        <c:v>12</c:v>
                      </c:pt>
                      <c:pt idx="394">
                        <c:v>15</c:v>
                      </c:pt>
                      <c:pt idx="395">
                        <c:v>12</c:v>
                      </c:pt>
                      <c:pt idx="396">
                        <c:v>17</c:v>
                      </c:pt>
                      <c:pt idx="397">
                        <c:v>15</c:v>
                      </c:pt>
                      <c:pt idx="398">
                        <c:v>11</c:v>
                      </c:pt>
                      <c:pt idx="399">
                        <c:v>10</c:v>
                      </c:pt>
                      <c:pt idx="400">
                        <c:v>11</c:v>
                      </c:pt>
                      <c:pt idx="401">
                        <c:v>16</c:v>
                      </c:pt>
                      <c:pt idx="402">
                        <c:v>8</c:v>
                      </c:pt>
                      <c:pt idx="403">
                        <c:v>17</c:v>
                      </c:pt>
                      <c:pt idx="404">
                        <c:v>20</c:v>
                      </c:pt>
                      <c:pt idx="405">
                        <c:v>10</c:v>
                      </c:pt>
                      <c:pt idx="406">
                        <c:v>10</c:v>
                      </c:pt>
                      <c:pt idx="407">
                        <c:v>16</c:v>
                      </c:pt>
                      <c:pt idx="408">
                        <c:v>13</c:v>
                      </c:pt>
                      <c:pt idx="409">
                        <c:v>11</c:v>
                      </c:pt>
                      <c:pt idx="410">
                        <c:v>10</c:v>
                      </c:pt>
                      <c:pt idx="411">
                        <c:v>14</c:v>
                      </c:pt>
                      <c:pt idx="412">
                        <c:v>18</c:v>
                      </c:pt>
                      <c:pt idx="413">
                        <c:v>17</c:v>
                      </c:pt>
                      <c:pt idx="414">
                        <c:v>20</c:v>
                      </c:pt>
                      <c:pt idx="415">
                        <c:v>13</c:v>
                      </c:pt>
                      <c:pt idx="416">
                        <c:v>17</c:v>
                      </c:pt>
                      <c:pt idx="417">
                        <c:v>11</c:v>
                      </c:pt>
                      <c:pt idx="418">
                        <c:v>13</c:v>
                      </c:pt>
                      <c:pt idx="419">
                        <c:v>15</c:v>
                      </c:pt>
                      <c:pt idx="420">
                        <c:v>11</c:v>
                      </c:pt>
                      <c:pt idx="421">
                        <c:v>12</c:v>
                      </c:pt>
                      <c:pt idx="422">
                        <c:v>8</c:v>
                      </c:pt>
                      <c:pt idx="423">
                        <c:v>7</c:v>
                      </c:pt>
                      <c:pt idx="424">
                        <c:v>16</c:v>
                      </c:pt>
                      <c:pt idx="425">
                        <c:v>16</c:v>
                      </c:pt>
                      <c:pt idx="426">
                        <c:v>10</c:v>
                      </c:pt>
                      <c:pt idx="427">
                        <c:v>10</c:v>
                      </c:pt>
                      <c:pt idx="428">
                        <c:v>16</c:v>
                      </c:pt>
                      <c:pt idx="429">
                        <c:v>9</c:v>
                      </c:pt>
                      <c:pt idx="430">
                        <c:v>15</c:v>
                      </c:pt>
                      <c:pt idx="431">
                        <c:v>11</c:v>
                      </c:pt>
                      <c:pt idx="432">
                        <c:v>16</c:v>
                      </c:pt>
                      <c:pt idx="433">
                        <c:v>7</c:v>
                      </c:pt>
                      <c:pt idx="434">
                        <c:v>11</c:v>
                      </c:pt>
                      <c:pt idx="435">
                        <c:v>16</c:v>
                      </c:pt>
                      <c:pt idx="436">
                        <c:v>16</c:v>
                      </c:pt>
                      <c:pt idx="437">
                        <c:v>15</c:v>
                      </c:pt>
                      <c:pt idx="438">
                        <c:v>8</c:v>
                      </c:pt>
                      <c:pt idx="439">
                        <c:v>6</c:v>
                      </c:pt>
                      <c:pt idx="440">
                        <c:v>15</c:v>
                      </c:pt>
                      <c:pt idx="441">
                        <c:v>6</c:v>
                      </c:pt>
                      <c:pt idx="442">
                        <c:v>7</c:v>
                      </c:pt>
                      <c:pt idx="443">
                        <c:v>5</c:v>
                      </c:pt>
                      <c:pt idx="444">
                        <c:v>11</c:v>
                      </c:pt>
                      <c:pt idx="445">
                        <c:v>12</c:v>
                      </c:pt>
                      <c:pt idx="446">
                        <c:v>9</c:v>
                      </c:pt>
                      <c:pt idx="447">
                        <c:v>10</c:v>
                      </c:pt>
                      <c:pt idx="448">
                        <c:v>12</c:v>
                      </c:pt>
                      <c:pt idx="449">
                        <c:v>7</c:v>
                      </c:pt>
                      <c:pt idx="450">
                        <c:v>14</c:v>
                      </c:pt>
                      <c:pt idx="451">
                        <c:v>12</c:v>
                      </c:pt>
                      <c:pt idx="452">
                        <c:v>15</c:v>
                      </c:pt>
                      <c:pt idx="453">
                        <c:v>9</c:v>
                      </c:pt>
                      <c:pt idx="454">
                        <c:v>14</c:v>
                      </c:pt>
                      <c:pt idx="455">
                        <c:v>7</c:v>
                      </c:pt>
                      <c:pt idx="456">
                        <c:v>10</c:v>
                      </c:pt>
                      <c:pt idx="457">
                        <c:v>15</c:v>
                      </c:pt>
                      <c:pt idx="458">
                        <c:v>17</c:v>
                      </c:pt>
                      <c:pt idx="459">
                        <c:v>11</c:v>
                      </c:pt>
                      <c:pt idx="460">
                        <c:v>10</c:v>
                      </c:pt>
                      <c:pt idx="461">
                        <c:v>15</c:v>
                      </c:pt>
                      <c:pt idx="462">
                        <c:v>11</c:v>
                      </c:pt>
                      <c:pt idx="463">
                        <c:v>17</c:v>
                      </c:pt>
                      <c:pt idx="464">
                        <c:v>15</c:v>
                      </c:pt>
                      <c:pt idx="465">
                        <c:v>13</c:v>
                      </c:pt>
                      <c:pt idx="466">
                        <c:v>10</c:v>
                      </c:pt>
                      <c:pt idx="467">
                        <c:v>12</c:v>
                      </c:pt>
                      <c:pt idx="468">
                        <c:v>11</c:v>
                      </c:pt>
                      <c:pt idx="469">
                        <c:v>6</c:v>
                      </c:pt>
                      <c:pt idx="470">
                        <c:v>14</c:v>
                      </c:pt>
                      <c:pt idx="471">
                        <c:v>13</c:v>
                      </c:pt>
                      <c:pt idx="472">
                        <c:v>17</c:v>
                      </c:pt>
                      <c:pt idx="473">
                        <c:v>9</c:v>
                      </c:pt>
                      <c:pt idx="474">
                        <c:v>7</c:v>
                      </c:pt>
                      <c:pt idx="475">
                        <c:v>13</c:v>
                      </c:pt>
                      <c:pt idx="476">
                        <c:v>19</c:v>
                      </c:pt>
                      <c:pt idx="477">
                        <c:v>12</c:v>
                      </c:pt>
                      <c:pt idx="478">
                        <c:v>11</c:v>
                      </c:pt>
                      <c:pt idx="479">
                        <c:v>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2A-4DBD-AAC7-29ECF676C2F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Sakarya!$F$2:$F$481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25</c:v>
                      </c:pt>
                      <c:pt idx="1">
                        <c:v>21</c:v>
                      </c:pt>
                      <c:pt idx="2">
                        <c:v>26</c:v>
                      </c:pt>
                      <c:pt idx="3">
                        <c:v>12</c:v>
                      </c:pt>
                      <c:pt idx="4">
                        <c:v>24</c:v>
                      </c:pt>
                      <c:pt idx="5">
                        <c:v>17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22</c:v>
                      </c:pt>
                      <c:pt idx="11">
                        <c:v>18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22</c:v>
                      </c:pt>
                      <c:pt idx="15">
                        <c:v>24</c:v>
                      </c:pt>
                      <c:pt idx="16">
                        <c:v>21</c:v>
                      </c:pt>
                      <c:pt idx="17">
                        <c:v>22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27</c:v>
                      </c:pt>
                      <c:pt idx="22">
                        <c:v>28</c:v>
                      </c:pt>
                      <c:pt idx="23">
                        <c:v>26</c:v>
                      </c:pt>
                      <c:pt idx="24">
                        <c:v>19</c:v>
                      </c:pt>
                      <c:pt idx="25">
                        <c:v>22</c:v>
                      </c:pt>
                      <c:pt idx="26">
                        <c:v>29</c:v>
                      </c:pt>
                      <c:pt idx="27">
                        <c:v>22</c:v>
                      </c:pt>
                      <c:pt idx="28">
                        <c:v>31</c:v>
                      </c:pt>
                      <c:pt idx="29">
                        <c:v>29</c:v>
                      </c:pt>
                      <c:pt idx="30">
                        <c:v>21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21</c:v>
                      </c:pt>
                      <c:pt idx="34">
                        <c:v>35</c:v>
                      </c:pt>
                      <c:pt idx="35">
                        <c:v>18</c:v>
                      </c:pt>
                      <c:pt idx="36">
                        <c:v>31</c:v>
                      </c:pt>
                      <c:pt idx="37">
                        <c:v>19</c:v>
                      </c:pt>
                      <c:pt idx="38">
                        <c:v>22</c:v>
                      </c:pt>
                      <c:pt idx="39">
                        <c:v>25</c:v>
                      </c:pt>
                      <c:pt idx="40">
                        <c:v>19</c:v>
                      </c:pt>
                      <c:pt idx="41">
                        <c:v>20</c:v>
                      </c:pt>
                      <c:pt idx="42">
                        <c:v>23</c:v>
                      </c:pt>
                      <c:pt idx="43">
                        <c:v>12</c:v>
                      </c:pt>
                      <c:pt idx="44">
                        <c:v>24</c:v>
                      </c:pt>
                      <c:pt idx="45">
                        <c:v>26</c:v>
                      </c:pt>
                      <c:pt idx="46">
                        <c:v>17</c:v>
                      </c:pt>
                      <c:pt idx="47">
                        <c:v>18</c:v>
                      </c:pt>
                      <c:pt idx="48">
                        <c:v>24</c:v>
                      </c:pt>
                      <c:pt idx="49">
                        <c:v>20</c:v>
                      </c:pt>
                      <c:pt idx="50">
                        <c:v>19</c:v>
                      </c:pt>
                      <c:pt idx="51">
                        <c:v>15</c:v>
                      </c:pt>
                      <c:pt idx="52">
                        <c:v>15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18</c:v>
                      </c:pt>
                      <c:pt idx="57">
                        <c:v>17</c:v>
                      </c:pt>
                      <c:pt idx="58">
                        <c:v>11</c:v>
                      </c:pt>
                      <c:pt idx="59">
                        <c:v>16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16</c:v>
                      </c:pt>
                      <c:pt idx="64">
                        <c:v>21</c:v>
                      </c:pt>
                      <c:pt idx="65">
                        <c:v>18</c:v>
                      </c:pt>
                      <c:pt idx="66">
                        <c:v>21</c:v>
                      </c:pt>
                      <c:pt idx="67">
                        <c:v>20</c:v>
                      </c:pt>
                      <c:pt idx="68">
                        <c:v>18</c:v>
                      </c:pt>
                      <c:pt idx="69">
                        <c:v>12</c:v>
                      </c:pt>
                      <c:pt idx="70">
                        <c:v>24</c:v>
                      </c:pt>
                      <c:pt idx="71">
                        <c:v>12</c:v>
                      </c:pt>
                      <c:pt idx="72">
                        <c:v>19</c:v>
                      </c:pt>
                      <c:pt idx="73">
                        <c:v>21</c:v>
                      </c:pt>
                      <c:pt idx="74">
                        <c:v>18</c:v>
                      </c:pt>
                      <c:pt idx="75">
                        <c:v>17</c:v>
                      </c:pt>
                      <c:pt idx="76">
                        <c:v>21</c:v>
                      </c:pt>
                      <c:pt idx="77">
                        <c:v>17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10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16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17</c:v>
                      </c:pt>
                      <c:pt idx="88">
                        <c:v>17</c:v>
                      </c:pt>
                      <c:pt idx="89">
                        <c:v>16</c:v>
                      </c:pt>
                      <c:pt idx="90">
                        <c:v>19</c:v>
                      </c:pt>
                      <c:pt idx="91">
                        <c:v>17</c:v>
                      </c:pt>
                      <c:pt idx="92">
                        <c:v>21</c:v>
                      </c:pt>
                      <c:pt idx="93">
                        <c:v>15</c:v>
                      </c:pt>
                      <c:pt idx="94">
                        <c:v>16</c:v>
                      </c:pt>
                      <c:pt idx="95">
                        <c:v>16</c:v>
                      </c:pt>
                      <c:pt idx="96">
                        <c:v>12</c:v>
                      </c:pt>
                      <c:pt idx="97">
                        <c:v>20</c:v>
                      </c:pt>
                      <c:pt idx="98">
                        <c:v>28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19</c:v>
                      </c:pt>
                      <c:pt idx="102">
                        <c:v>14</c:v>
                      </c:pt>
                      <c:pt idx="103">
                        <c:v>20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12</c:v>
                      </c:pt>
                      <c:pt idx="109">
                        <c:v>19</c:v>
                      </c:pt>
                      <c:pt idx="110">
                        <c:v>22</c:v>
                      </c:pt>
                      <c:pt idx="111">
                        <c:v>16</c:v>
                      </c:pt>
                      <c:pt idx="112">
                        <c:v>22</c:v>
                      </c:pt>
                      <c:pt idx="113">
                        <c:v>7</c:v>
                      </c:pt>
                      <c:pt idx="114">
                        <c:v>16</c:v>
                      </c:pt>
                      <c:pt idx="115">
                        <c:v>17</c:v>
                      </c:pt>
                      <c:pt idx="116">
                        <c:v>14</c:v>
                      </c:pt>
                      <c:pt idx="117">
                        <c:v>31</c:v>
                      </c:pt>
                      <c:pt idx="118">
                        <c:v>19</c:v>
                      </c:pt>
                      <c:pt idx="119">
                        <c:v>17</c:v>
                      </c:pt>
                      <c:pt idx="120">
                        <c:v>14</c:v>
                      </c:pt>
                      <c:pt idx="121">
                        <c:v>19</c:v>
                      </c:pt>
                      <c:pt idx="122">
                        <c:v>15</c:v>
                      </c:pt>
                      <c:pt idx="123">
                        <c:v>23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24</c:v>
                      </c:pt>
                      <c:pt idx="127">
                        <c:v>21</c:v>
                      </c:pt>
                      <c:pt idx="128">
                        <c:v>15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16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17</c:v>
                      </c:pt>
                      <c:pt idx="135">
                        <c:v>18</c:v>
                      </c:pt>
                      <c:pt idx="136">
                        <c:v>24</c:v>
                      </c:pt>
                      <c:pt idx="137">
                        <c:v>17</c:v>
                      </c:pt>
                      <c:pt idx="138">
                        <c:v>21</c:v>
                      </c:pt>
                      <c:pt idx="139">
                        <c:v>17</c:v>
                      </c:pt>
                      <c:pt idx="140">
                        <c:v>25</c:v>
                      </c:pt>
                      <c:pt idx="141">
                        <c:v>10</c:v>
                      </c:pt>
                      <c:pt idx="142">
                        <c:v>16</c:v>
                      </c:pt>
                      <c:pt idx="143">
                        <c:v>20</c:v>
                      </c:pt>
                      <c:pt idx="144">
                        <c:v>24</c:v>
                      </c:pt>
                      <c:pt idx="145">
                        <c:v>19</c:v>
                      </c:pt>
                      <c:pt idx="146">
                        <c:v>15</c:v>
                      </c:pt>
                      <c:pt idx="147">
                        <c:v>21</c:v>
                      </c:pt>
                      <c:pt idx="148">
                        <c:v>20</c:v>
                      </c:pt>
                      <c:pt idx="149">
                        <c:v>18</c:v>
                      </c:pt>
                      <c:pt idx="150">
                        <c:v>13</c:v>
                      </c:pt>
                      <c:pt idx="151">
                        <c:v>27</c:v>
                      </c:pt>
                      <c:pt idx="152">
                        <c:v>19</c:v>
                      </c:pt>
                      <c:pt idx="153">
                        <c:v>17</c:v>
                      </c:pt>
                      <c:pt idx="154">
                        <c:v>17</c:v>
                      </c:pt>
                      <c:pt idx="155">
                        <c:v>16</c:v>
                      </c:pt>
                      <c:pt idx="156">
                        <c:v>20</c:v>
                      </c:pt>
                      <c:pt idx="157">
                        <c:v>16</c:v>
                      </c:pt>
                      <c:pt idx="158">
                        <c:v>29</c:v>
                      </c:pt>
                      <c:pt idx="159">
                        <c:v>16</c:v>
                      </c:pt>
                      <c:pt idx="160">
                        <c:v>13</c:v>
                      </c:pt>
                      <c:pt idx="161">
                        <c:v>28</c:v>
                      </c:pt>
                      <c:pt idx="162">
                        <c:v>23</c:v>
                      </c:pt>
                      <c:pt idx="163">
                        <c:v>15</c:v>
                      </c:pt>
                      <c:pt idx="164">
                        <c:v>25</c:v>
                      </c:pt>
                      <c:pt idx="165">
                        <c:v>14</c:v>
                      </c:pt>
                      <c:pt idx="166">
                        <c:v>18</c:v>
                      </c:pt>
                      <c:pt idx="167">
                        <c:v>13</c:v>
                      </c:pt>
                      <c:pt idx="168">
                        <c:v>21</c:v>
                      </c:pt>
                      <c:pt idx="169">
                        <c:v>18</c:v>
                      </c:pt>
                      <c:pt idx="170">
                        <c:v>15</c:v>
                      </c:pt>
                      <c:pt idx="171">
                        <c:v>19</c:v>
                      </c:pt>
                      <c:pt idx="172">
                        <c:v>21</c:v>
                      </c:pt>
                      <c:pt idx="173">
                        <c:v>15</c:v>
                      </c:pt>
                      <c:pt idx="174">
                        <c:v>14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16</c:v>
                      </c:pt>
                      <c:pt idx="178">
                        <c:v>8</c:v>
                      </c:pt>
                      <c:pt idx="179">
                        <c:v>15</c:v>
                      </c:pt>
                      <c:pt idx="180">
                        <c:v>21</c:v>
                      </c:pt>
                      <c:pt idx="181">
                        <c:v>17</c:v>
                      </c:pt>
                      <c:pt idx="182">
                        <c:v>20</c:v>
                      </c:pt>
                      <c:pt idx="183">
                        <c:v>23</c:v>
                      </c:pt>
                      <c:pt idx="184">
                        <c:v>22</c:v>
                      </c:pt>
                      <c:pt idx="185">
                        <c:v>21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19</c:v>
                      </c:pt>
                      <c:pt idx="189">
                        <c:v>21</c:v>
                      </c:pt>
                      <c:pt idx="190">
                        <c:v>15</c:v>
                      </c:pt>
                      <c:pt idx="191">
                        <c:v>19</c:v>
                      </c:pt>
                      <c:pt idx="192">
                        <c:v>12</c:v>
                      </c:pt>
                      <c:pt idx="193">
                        <c:v>17</c:v>
                      </c:pt>
                      <c:pt idx="194">
                        <c:v>16</c:v>
                      </c:pt>
                      <c:pt idx="195">
                        <c:v>16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13</c:v>
                      </c:pt>
                      <c:pt idx="199">
                        <c:v>10</c:v>
                      </c:pt>
                      <c:pt idx="200">
                        <c:v>18</c:v>
                      </c:pt>
                      <c:pt idx="201">
                        <c:v>10</c:v>
                      </c:pt>
                      <c:pt idx="202">
                        <c:v>15</c:v>
                      </c:pt>
                      <c:pt idx="203">
                        <c:v>20</c:v>
                      </c:pt>
                      <c:pt idx="204">
                        <c:v>19</c:v>
                      </c:pt>
                      <c:pt idx="205">
                        <c:v>23</c:v>
                      </c:pt>
                      <c:pt idx="206">
                        <c:v>14</c:v>
                      </c:pt>
                      <c:pt idx="207">
                        <c:v>18</c:v>
                      </c:pt>
                      <c:pt idx="208">
                        <c:v>16</c:v>
                      </c:pt>
                      <c:pt idx="209">
                        <c:v>14</c:v>
                      </c:pt>
                      <c:pt idx="210">
                        <c:v>19</c:v>
                      </c:pt>
                      <c:pt idx="211">
                        <c:v>25</c:v>
                      </c:pt>
                      <c:pt idx="212">
                        <c:v>18</c:v>
                      </c:pt>
                      <c:pt idx="213">
                        <c:v>12</c:v>
                      </c:pt>
                      <c:pt idx="214">
                        <c:v>19</c:v>
                      </c:pt>
                      <c:pt idx="215">
                        <c:v>18</c:v>
                      </c:pt>
                      <c:pt idx="216">
                        <c:v>10</c:v>
                      </c:pt>
                      <c:pt idx="217">
                        <c:v>22</c:v>
                      </c:pt>
                      <c:pt idx="218">
                        <c:v>20</c:v>
                      </c:pt>
                      <c:pt idx="219">
                        <c:v>15</c:v>
                      </c:pt>
                      <c:pt idx="220">
                        <c:v>17</c:v>
                      </c:pt>
                      <c:pt idx="221">
                        <c:v>23</c:v>
                      </c:pt>
                      <c:pt idx="222">
                        <c:v>12</c:v>
                      </c:pt>
                      <c:pt idx="223">
                        <c:v>19</c:v>
                      </c:pt>
                      <c:pt idx="224">
                        <c:v>17</c:v>
                      </c:pt>
                      <c:pt idx="225">
                        <c:v>23</c:v>
                      </c:pt>
                      <c:pt idx="226">
                        <c:v>14</c:v>
                      </c:pt>
                      <c:pt idx="227">
                        <c:v>19</c:v>
                      </c:pt>
                      <c:pt idx="228">
                        <c:v>21</c:v>
                      </c:pt>
                      <c:pt idx="229">
                        <c:v>15</c:v>
                      </c:pt>
                      <c:pt idx="230">
                        <c:v>12</c:v>
                      </c:pt>
                      <c:pt idx="231">
                        <c:v>24</c:v>
                      </c:pt>
                      <c:pt idx="232">
                        <c:v>17</c:v>
                      </c:pt>
                      <c:pt idx="233">
                        <c:v>27</c:v>
                      </c:pt>
                      <c:pt idx="234">
                        <c:v>20</c:v>
                      </c:pt>
                      <c:pt idx="235">
                        <c:v>14</c:v>
                      </c:pt>
                      <c:pt idx="236">
                        <c:v>13</c:v>
                      </c:pt>
                      <c:pt idx="237">
                        <c:v>14</c:v>
                      </c:pt>
                      <c:pt idx="238">
                        <c:v>20</c:v>
                      </c:pt>
                      <c:pt idx="239">
                        <c:v>17</c:v>
                      </c:pt>
                      <c:pt idx="240">
                        <c:v>12</c:v>
                      </c:pt>
                      <c:pt idx="241">
                        <c:v>29</c:v>
                      </c:pt>
                      <c:pt idx="242">
                        <c:v>15</c:v>
                      </c:pt>
                      <c:pt idx="243">
                        <c:v>21</c:v>
                      </c:pt>
                      <c:pt idx="244">
                        <c:v>23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23</c:v>
                      </c:pt>
                      <c:pt idx="248">
                        <c:v>18</c:v>
                      </c:pt>
                      <c:pt idx="249">
                        <c:v>17</c:v>
                      </c:pt>
                      <c:pt idx="250">
                        <c:v>15</c:v>
                      </c:pt>
                      <c:pt idx="251">
                        <c:v>16</c:v>
                      </c:pt>
                      <c:pt idx="252">
                        <c:v>19</c:v>
                      </c:pt>
                      <c:pt idx="253">
                        <c:v>17</c:v>
                      </c:pt>
                      <c:pt idx="254">
                        <c:v>23</c:v>
                      </c:pt>
                      <c:pt idx="255">
                        <c:v>18</c:v>
                      </c:pt>
                      <c:pt idx="256">
                        <c:v>15</c:v>
                      </c:pt>
                      <c:pt idx="257">
                        <c:v>16</c:v>
                      </c:pt>
                      <c:pt idx="258">
                        <c:v>18</c:v>
                      </c:pt>
                      <c:pt idx="259">
                        <c:v>17</c:v>
                      </c:pt>
                      <c:pt idx="260">
                        <c:v>19</c:v>
                      </c:pt>
                      <c:pt idx="261">
                        <c:v>11</c:v>
                      </c:pt>
                      <c:pt idx="262">
                        <c:v>16</c:v>
                      </c:pt>
                      <c:pt idx="263">
                        <c:v>14</c:v>
                      </c:pt>
                      <c:pt idx="264">
                        <c:v>25</c:v>
                      </c:pt>
                      <c:pt idx="265">
                        <c:v>24</c:v>
                      </c:pt>
                      <c:pt idx="266">
                        <c:v>17</c:v>
                      </c:pt>
                      <c:pt idx="267">
                        <c:v>20</c:v>
                      </c:pt>
                      <c:pt idx="268">
                        <c:v>16</c:v>
                      </c:pt>
                      <c:pt idx="269">
                        <c:v>14</c:v>
                      </c:pt>
                      <c:pt idx="270">
                        <c:v>18</c:v>
                      </c:pt>
                      <c:pt idx="271">
                        <c:v>9</c:v>
                      </c:pt>
                      <c:pt idx="272">
                        <c:v>24</c:v>
                      </c:pt>
                      <c:pt idx="273">
                        <c:v>14</c:v>
                      </c:pt>
                      <c:pt idx="274">
                        <c:v>16</c:v>
                      </c:pt>
                      <c:pt idx="275">
                        <c:v>19</c:v>
                      </c:pt>
                      <c:pt idx="276">
                        <c:v>29</c:v>
                      </c:pt>
                      <c:pt idx="277">
                        <c:v>23</c:v>
                      </c:pt>
                      <c:pt idx="278">
                        <c:v>18</c:v>
                      </c:pt>
                      <c:pt idx="279">
                        <c:v>23</c:v>
                      </c:pt>
                      <c:pt idx="280">
                        <c:v>24</c:v>
                      </c:pt>
                      <c:pt idx="281">
                        <c:v>12</c:v>
                      </c:pt>
                      <c:pt idx="282">
                        <c:v>16</c:v>
                      </c:pt>
                      <c:pt idx="283">
                        <c:v>16</c:v>
                      </c:pt>
                      <c:pt idx="284">
                        <c:v>14</c:v>
                      </c:pt>
                      <c:pt idx="285">
                        <c:v>16</c:v>
                      </c:pt>
                      <c:pt idx="286">
                        <c:v>21</c:v>
                      </c:pt>
                      <c:pt idx="287">
                        <c:v>23</c:v>
                      </c:pt>
                      <c:pt idx="288">
                        <c:v>21</c:v>
                      </c:pt>
                      <c:pt idx="289">
                        <c:v>14</c:v>
                      </c:pt>
                      <c:pt idx="290">
                        <c:v>17</c:v>
                      </c:pt>
                      <c:pt idx="291">
                        <c:v>17</c:v>
                      </c:pt>
                      <c:pt idx="292">
                        <c:v>24</c:v>
                      </c:pt>
                      <c:pt idx="293">
                        <c:v>10</c:v>
                      </c:pt>
                      <c:pt idx="294">
                        <c:v>31</c:v>
                      </c:pt>
                      <c:pt idx="295">
                        <c:v>18</c:v>
                      </c:pt>
                      <c:pt idx="296">
                        <c:v>20</c:v>
                      </c:pt>
                      <c:pt idx="297">
                        <c:v>24</c:v>
                      </c:pt>
                      <c:pt idx="298">
                        <c:v>14</c:v>
                      </c:pt>
                      <c:pt idx="299">
                        <c:v>12</c:v>
                      </c:pt>
                      <c:pt idx="300">
                        <c:v>13</c:v>
                      </c:pt>
                      <c:pt idx="301">
                        <c:v>17</c:v>
                      </c:pt>
                      <c:pt idx="302">
                        <c:v>17</c:v>
                      </c:pt>
                      <c:pt idx="303">
                        <c:v>23</c:v>
                      </c:pt>
                      <c:pt idx="304">
                        <c:v>17</c:v>
                      </c:pt>
                      <c:pt idx="305">
                        <c:v>20</c:v>
                      </c:pt>
                      <c:pt idx="306">
                        <c:v>17</c:v>
                      </c:pt>
                      <c:pt idx="307">
                        <c:v>15</c:v>
                      </c:pt>
                      <c:pt idx="308">
                        <c:v>23</c:v>
                      </c:pt>
                      <c:pt idx="309">
                        <c:v>25</c:v>
                      </c:pt>
                      <c:pt idx="310">
                        <c:v>21</c:v>
                      </c:pt>
                      <c:pt idx="311">
                        <c:v>25</c:v>
                      </c:pt>
                      <c:pt idx="312">
                        <c:v>20</c:v>
                      </c:pt>
                      <c:pt idx="313">
                        <c:v>21</c:v>
                      </c:pt>
                      <c:pt idx="314">
                        <c:v>16</c:v>
                      </c:pt>
                      <c:pt idx="315">
                        <c:v>22</c:v>
                      </c:pt>
                      <c:pt idx="316">
                        <c:v>19</c:v>
                      </c:pt>
                      <c:pt idx="317">
                        <c:v>18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19</c:v>
                      </c:pt>
                      <c:pt idx="321">
                        <c:v>15</c:v>
                      </c:pt>
                      <c:pt idx="322">
                        <c:v>17</c:v>
                      </c:pt>
                      <c:pt idx="323">
                        <c:v>22</c:v>
                      </c:pt>
                      <c:pt idx="324">
                        <c:v>25</c:v>
                      </c:pt>
                      <c:pt idx="325">
                        <c:v>15</c:v>
                      </c:pt>
                      <c:pt idx="326">
                        <c:v>18</c:v>
                      </c:pt>
                      <c:pt idx="327">
                        <c:v>23</c:v>
                      </c:pt>
                      <c:pt idx="328">
                        <c:v>17</c:v>
                      </c:pt>
                      <c:pt idx="329">
                        <c:v>19</c:v>
                      </c:pt>
                      <c:pt idx="330">
                        <c:v>14</c:v>
                      </c:pt>
                      <c:pt idx="331">
                        <c:v>20</c:v>
                      </c:pt>
                      <c:pt idx="332">
                        <c:v>24</c:v>
                      </c:pt>
                      <c:pt idx="333">
                        <c:v>14</c:v>
                      </c:pt>
                      <c:pt idx="334">
                        <c:v>23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21</c:v>
                      </c:pt>
                      <c:pt idx="338">
                        <c:v>18</c:v>
                      </c:pt>
                      <c:pt idx="339">
                        <c:v>16</c:v>
                      </c:pt>
                      <c:pt idx="340">
                        <c:v>14</c:v>
                      </c:pt>
                      <c:pt idx="341">
                        <c:v>20</c:v>
                      </c:pt>
                      <c:pt idx="342">
                        <c:v>13</c:v>
                      </c:pt>
                      <c:pt idx="343">
                        <c:v>25</c:v>
                      </c:pt>
                      <c:pt idx="344">
                        <c:v>24</c:v>
                      </c:pt>
                      <c:pt idx="345">
                        <c:v>19</c:v>
                      </c:pt>
                      <c:pt idx="346">
                        <c:v>18</c:v>
                      </c:pt>
                      <c:pt idx="347">
                        <c:v>16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24</c:v>
                      </c:pt>
                      <c:pt idx="351">
                        <c:v>25</c:v>
                      </c:pt>
                      <c:pt idx="352">
                        <c:v>18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19</c:v>
                      </c:pt>
                      <c:pt idx="356">
                        <c:v>25</c:v>
                      </c:pt>
                      <c:pt idx="357">
                        <c:v>30</c:v>
                      </c:pt>
                      <c:pt idx="358">
                        <c:v>25</c:v>
                      </c:pt>
                      <c:pt idx="359">
                        <c:v>14</c:v>
                      </c:pt>
                      <c:pt idx="360">
                        <c:v>20</c:v>
                      </c:pt>
                      <c:pt idx="361">
                        <c:v>13</c:v>
                      </c:pt>
                      <c:pt idx="362">
                        <c:v>29</c:v>
                      </c:pt>
                      <c:pt idx="363">
                        <c:v>16</c:v>
                      </c:pt>
                      <c:pt idx="364">
                        <c:v>27</c:v>
                      </c:pt>
                      <c:pt idx="365">
                        <c:v>25</c:v>
                      </c:pt>
                      <c:pt idx="366">
                        <c:v>21</c:v>
                      </c:pt>
                      <c:pt idx="367">
                        <c:v>17</c:v>
                      </c:pt>
                      <c:pt idx="368">
                        <c:v>23</c:v>
                      </c:pt>
                      <c:pt idx="369">
                        <c:v>18</c:v>
                      </c:pt>
                      <c:pt idx="370">
                        <c:v>16</c:v>
                      </c:pt>
                      <c:pt idx="371">
                        <c:v>21</c:v>
                      </c:pt>
                      <c:pt idx="372">
                        <c:v>29</c:v>
                      </c:pt>
                      <c:pt idx="373">
                        <c:v>30</c:v>
                      </c:pt>
                      <c:pt idx="374">
                        <c:v>26</c:v>
                      </c:pt>
                      <c:pt idx="375">
                        <c:v>21</c:v>
                      </c:pt>
                      <c:pt idx="376">
                        <c:v>25</c:v>
                      </c:pt>
                      <c:pt idx="377">
                        <c:v>22</c:v>
                      </c:pt>
                      <c:pt idx="378">
                        <c:v>28</c:v>
                      </c:pt>
                      <c:pt idx="379">
                        <c:v>27</c:v>
                      </c:pt>
                      <c:pt idx="380">
                        <c:v>35</c:v>
                      </c:pt>
                      <c:pt idx="381">
                        <c:v>23</c:v>
                      </c:pt>
                      <c:pt idx="382">
                        <c:v>23</c:v>
                      </c:pt>
                      <c:pt idx="383">
                        <c:v>20</c:v>
                      </c:pt>
                      <c:pt idx="384">
                        <c:v>28</c:v>
                      </c:pt>
                      <c:pt idx="385">
                        <c:v>26</c:v>
                      </c:pt>
                      <c:pt idx="386">
                        <c:v>22</c:v>
                      </c:pt>
                      <c:pt idx="387">
                        <c:v>25</c:v>
                      </c:pt>
                      <c:pt idx="388">
                        <c:v>22</c:v>
                      </c:pt>
                      <c:pt idx="389">
                        <c:v>26</c:v>
                      </c:pt>
                      <c:pt idx="390">
                        <c:v>22</c:v>
                      </c:pt>
                      <c:pt idx="391">
                        <c:v>26</c:v>
                      </c:pt>
                      <c:pt idx="392">
                        <c:v>33</c:v>
                      </c:pt>
                      <c:pt idx="393">
                        <c:v>27</c:v>
                      </c:pt>
                      <c:pt idx="394">
                        <c:v>24</c:v>
                      </c:pt>
                      <c:pt idx="395">
                        <c:v>19</c:v>
                      </c:pt>
                      <c:pt idx="396">
                        <c:v>27</c:v>
                      </c:pt>
                      <c:pt idx="397">
                        <c:v>26</c:v>
                      </c:pt>
                      <c:pt idx="398">
                        <c:v>22</c:v>
                      </c:pt>
                      <c:pt idx="399">
                        <c:v>19</c:v>
                      </c:pt>
                      <c:pt idx="400">
                        <c:v>19</c:v>
                      </c:pt>
                      <c:pt idx="401">
                        <c:v>26</c:v>
                      </c:pt>
                      <c:pt idx="402">
                        <c:v>24</c:v>
                      </c:pt>
                      <c:pt idx="403">
                        <c:v>20</c:v>
                      </c:pt>
                      <c:pt idx="404">
                        <c:v>27</c:v>
                      </c:pt>
                      <c:pt idx="405">
                        <c:v>16</c:v>
                      </c:pt>
                      <c:pt idx="406">
                        <c:v>20</c:v>
                      </c:pt>
                      <c:pt idx="407">
                        <c:v>26</c:v>
                      </c:pt>
                      <c:pt idx="408">
                        <c:v>19</c:v>
                      </c:pt>
                      <c:pt idx="409">
                        <c:v>19</c:v>
                      </c:pt>
                      <c:pt idx="410">
                        <c:v>22</c:v>
                      </c:pt>
                      <c:pt idx="411">
                        <c:v>20</c:v>
                      </c:pt>
                      <c:pt idx="412">
                        <c:v>14</c:v>
                      </c:pt>
                      <c:pt idx="413">
                        <c:v>30</c:v>
                      </c:pt>
                      <c:pt idx="414">
                        <c:v>19</c:v>
                      </c:pt>
                      <c:pt idx="415">
                        <c:v>18</c:v>
                      </c:pt>
                      <c:pt idx="416">
                        <c:v>21</c:v>
                      </c:pt>
                      <c:pt idx="417">
                        <c:v>11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17</c:v>
                      </c:pt>
                      <c:pt idx="421">
                        <c:v>18</c:v>
                      </c:pt>
                      <c:pt idx="422">
                        <c:v>21</c:v>
                      </c:pt>
                      <c:pt idx="423">
                        <c:v>23</c:v>
                      </c:pt>
                      <c:pt idx="424">
                        <c:v>16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21</c:v>
                      </c:pt>
                      <c:pt idx="428">
                        <c:v>19</c:v>
                      </c:pt>
                      <c:pt idx="429">
                        <c:v>14</c:v>
                      </c:pt>
                      <c:pt idx="430">
                        <c:v>22</c:v>
                      </c:pt>
                      <c:pt idx="431">
                        <c:v>17</c:v>
                      </c:pt>
                      <c:pt idx="432">
                        <c:v>18</c:v>
                      </c:pt>
                      <c:pt idx="433">
                        <c:v>24</c:v>
                      </c:pt>
                      <c:pt idx="434">
                        <c:v>16</c:v>
                      </c:pt>
                      <c:pt idx="435">
                        <c:v>19</c:v>
                      </c:pt>
                      <c:pt idx="436">
                        <c:v>15</c:v>
                      </c:pt>
                      <c:pt idx="437">
                        <c:v>27</c:v>
                      </c:pt>
                      <c:pt idx="438">
                        <c:v>11</c:v>
                      </c:pt>
                      <c:pt idx="439">
                        <c:v>22</c:v>
                      </c:pt>
                      <c:pt idx="440">
                        <c:v>25</c:v>
                      </c:pt>
                      <c:pt idx="441">
                        <c:v>17</c:v>
                      </c:pt>
                      <c:pt idx="442">
                        <c:v>20</c:v>
                      </c:pt>
                      <c:pt idx="443">
                        <c:v>22</c:v>
                      </c:pt>
                      <c:pt idx="444">
                        <c:v>16</c:v>
                      </c:pt>
                      <c:pt idx="445">
                        <c:v>20</c:v>
                      </c:pt>
                      <c:pt idx="446">
                        <c:v>23</c:v>
                      </c:pt>
                      <c:pt idx="447">
                        <c:v>23</c:v>
                      </c:pt>
                      <c:pt idx="448">
                        <c:v>23</c:v>
                      </c:pt>
                      <c:pt idx="449">
                        <c:v>20</c:v>
                      </c:pt>
                      <c:pt idx="450">
                        <c:v>30</c:v>
                      </c:pt>
                      <c:pt idx="451">
                        <c:v>25</c:v>
                      </c:pt>
                      <c:pt idx="452">
                        <c:v>25</c:v>
                      </c:pt>
                      <c:pt idx="453">
                        <c:v>24</c:v>
                      </c:pt>
                      <c:pt idx="454">
                        <c:v>18</c:v>
                      </c:pt>
                      <c:pt idx="455">
                        <c:v>27</c:v>
                      </c:pt>
                      <c:pt idx="456">
                        <c:v>19</c:v>
                      </c:pt>
                      <c:pt idx="457">
                        <c:v>19</c:v>
                      </c:pt>
                      <c:pt idx="458">
                        <c:v>18</c:v>
                      </c:pt>
                      <c:pt idx="459">
                        <c:v>22</c:v>
                      </c:pt>
                      <c:pt idx="460">
                        <c:v>18</c:v>
                      </c:pt>
                      <c:pt idx="461">
                        <c:v>21</c:v>
                      </c:pt>
                      <c:pt idx="462">
                        <c:v>20</c:v>
                      </c:pt>
                      <c:pt idx="463">
                        <c:v>21</c:v>
                      </c:pt>
                      <c:pt idx="464">
                        <c:v>28</c:v>
                      </c:pt>
                      <c:pt idx="465">
                        <c:v>37</c:v>
                      </c:pt>
                      <c:pt idx="466">
                        <c:v>26</c:v>
                      </c:pt>
                      <c:pt idx="467">
                        <c:v>29</c:v>
                      </c:pt>
                      <c:pt idx="468">
                        <c:v>20</c:v>
                      </c:pt>
                      <c:pt idx="469">
                        <c:v>28</c:v>
                      </c:pt>
                      <c:pt idx="470">
                        <c:v>23</c:v>
                      </c:pt>
                      <c:pt idx="471">
                        <c:v>24</c:v>
                      </c:pt>
                      <c:pt idx="472">
                        <c:v>24</c:v>
                      </c:pt>
                      <c:pt idx="473">
                        <c:v>18</c:v>
                      </c:pt>
                      <c:pt idx="474">
                        <c:v>24</c:v>
                      </c:pt>
                      <c:pt idx="475">
                        <c:v>28</c:v>
                      </c:pt>
                      <c:pt idx="476">
                        <c:v>28</c:v>
                      </c:pt>
                      <c:pt idx="477">
                        <c:v>21</c:v>
                      </c:pt>
                      <c:pt idx="478">
                        <c:v>20</c:v>
                      </c:pt>
                      <c:pt idx="479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2A-4DBD-AAC7-29ECF676C2F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Sakarya!$G$2:$G$481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</c:v>
                      </c:pt>
                      <c:pt idx="3">
                        <c:v>11</c:v>
                      </c:pt>
                      <c:pt idx="4">
                        <c:v>-6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3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-1</c:v>
                      </c:pt>
                      <c:pt idx="11">
                        <c:v>7</c:v>
                      </c:pt>
                      <c:pt idx="12">
                        <c:v>-2</c:v>
                      </c:pt>
                      <c:pt idx="13">
                        <c:v>2</c:v>
                      </c:pt>
                      <c:pt idx="14">
                        <c:v>5</c:v>
                      </c:pt>
                      <c:pt idx="15">
                        <c:v>11</c:v>
                      </c:pt>
                      <c:pt idx="16">
                        <c:v>2</c:v>
                      </c:pt>
                      <c:pt idx="17">
                        <c:v>1</c:v>
                      </c:pt>
                      <c:pt idx="18">
                        <c:v>2</c:v>
                      </c:pt>
                      <c:pt idx="19">
                        <c:v>9</c:v>
                      </c:pt>
                      <c:pt idx="20">
                        <c:v>7</c:v>
                      </c:pt>
                      <c:pt idx="21">
                        <c:v>-5</c:v>
                      </c:pt>
                      <c:pt idx="22">
                        <c:v>-3</c:v>
                      </c:pt>
                      <c:pt idx="23">
                        <c:v>-4</c:v>
                      </c:pt>
                      <c:pt idx="24">
                        <c:v>7</c:v>
                      </c:pt>
                      <c:pt idx="25">
                        <c:v>0</c:v>
                      </c:pt>
                      <c:pt idx="26">
                        <c:v>-3</c:v>
                      </c:pt>
                      <c:pt idx="27">
                        <c:v>11</c:v>
                      </c:pt>
                      <c:pt idx="28">
                        <c:v>-4</c:v>
                      </c:pt>
                      <c:pt idx="29">
                        <c:v>-5</c:v>
                      </c:pt>
                      <c:pt idx="30">
                        <c:v>-2</c:v>
                      </c:pt>
                      <c:pt idx="31">
                        <c:v>2</c:v>
                      </c:pt>
                      <c:pt idx="32">
                        <c:v>0</c:v>
                      </c:pt>
                      <c:pt idx="33">
                        <c:v>1</c:v>
                      </c:pt>
                      <c:pt idx="34">
                        <c:v>-16</c:v>
                      </c:pt>
                      <c:pt idx="35">
                        <c:v>1</c:v>
                      </c:pt>
                      <c:pt idx="36">
                        <c:v>-5</c:v>
                      </c:pt>
                      <c:pt idx="37">
                        <c:v>5</c:v>
                      </c:pt>
                      <c:pt idx="38">
                        <c:v>-2</c:v>
                      </c:pt>
                      <c:pt idx="39">
                        <c:v>2</c:v>
                      </c:pt>
                      <c:pt idx="40">
                        <c:v>-3</c:v>
                      </c:pt>
                      <c:pt idx="41">
                        <c:v>0</c:v>
                      </c:pt>
                      <c:pt idx="42">
                        <c:v>3</c:v>
                      </c:pt>
                      <c:pt idx="43">
                        <c:v>7</c:v>
                      </c:pt>
                      <c:pt idx="44">
                        <c:v>-5</c:v>
                      </c:pt>
                      <c:pt idx="45">
                        <c:v>-4</c:v>
                      </c:pt>
                      <c:pt idx="46">
                        <c:v>3</c:v>
                      </c:pt>
                      <c:pt idx="47">
                        <c:v>-4</c:v>
                      </c:pt>
                      <c:pt idx="48">
                        <c:v>6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6</c:v>
                      </c:pt>
                      <c:pt idx="52">
                        <c:v>-4</c:v>
                      </c:pt>
                      <c:pt idx="53">
                        <c:v>-5</c:v>
                      </c:pt>
                      <c:pt idx="54">
                        <c:v>-5</c:v>
                      </c:pt>
                      <c:pt idx="55">
                        <c:v>-4</c:v>
                      </c:pt>
                      <c:pt idx="56">
                        <c:v>0</c:v>
                      </c:pt>
                      <c:pt idx="57">
                        <c:v>4</c:v>
                      </c:pt>
                      <c:pt idx="58">
                        <c:v>12</c:v>
                      </c:pt>
                      <c:pt idx="59">
                        <c:v>0</c:v>
                      </c:pt>
                      <c:pt idx="60">
                        <c:v>-5</c:v>
                      </c:pt>
                      <c:pt idx="61">
                        <c:v>-3</c:v>
                      </c:pt>
                      <c:pt idx="62">
                        <c:v>3</c:v>
                      </c:pt>
                      <c:pt idx="63">
                        <c:v>3</c:v>
                      </c:pt>
                      <c:pt idx="64">
                        <c:v>-7</c:v>
                      </c:pt>
                      <c:pt idx="65">
                        <c:v>4</c:v>
                      </c:pt>
                      <c:pt idx="66">
                        <c:v>-4</c:v>
                      </c:pt>
                      <c:pt idx="67">
                        <c:v>-2</c:v>
                      </c:pt>
                      <c:pt idx="68">
                        <c:v>6</c:v>
                      </c:pt>
                      <c:pt idx="69">
                        <c:v>4</c:v>
                      </c:pt>
                      <c:pt idx="70">
                        <c:v>-5</c:v>
                      </c:pt>
                      <c:pt idx="71">
                        <c:v>3</c:v>
                      </c:pt>
                      <c:pt idx="72">
                        <c:v>8</c:v>
                      </c:pt>
                      <c:pt idx="73">
                        <c:v>-10</c:v>
                      </c:pt>
                      <c:pt idx="74">
                        <c:v>4</c:v>
                      </c:pt>
                      <c:pt idx="75">
                        <c:v>8</c:v>
                      </c:pt>
                      <c:pt idx="76">
                        <c:v>-4</c:v>
                      </c:pt>
                      <c:pt idx="77">
                        <c:v>3</c:v>
                      </c:pt>
                      <c:pt idx="78">
                        <c:v>8</c:v>
                      </c:pt>
                      <c:pt idx="79">
                        <c:v>2</c:v>
                      </c:pt>
                      <c:pt idx="80">
                        <c:v>6</c:v>
                      </c:pt>
                      <c:pt idx="81">
                        <c:v>13</c:v>
                      </c:pt>
                      <c:pt idx="82">
                        <c:v>7</c:v>
                      </c:pt>
                      <c:pt idx="83">
                        <c:v>10</c:v>
                      </c:pt>
                      <c:pt idx="84">
                        <c:v>4</c:v>
                      </c:pt>
                      <c:pt idx="85">
                        <c:v>11</c:v>
                      </c:pt>
                      <c:pt idx="86">
                        <c:v>7</c:v>
                      </c:pt>
                      <c:pt idx="87">
                        <c:v>8</c:v>
                      </c:pt>
                      <c:pt idx="88">
                        <c:v>7</c:v>
                      </c:pt>
                      <c:pt idx="89">
                        <c:v>2</c:v>
                      </c:pt>
                      <c:pt idx="90">
                        <c:v>8</c:v>
                      </c:pt>
                      <c:pt idx="91">
                        <c:v>2</c:v>
                      </c:pt>
                      <c:pt idx="92">
                        <c:v>-2</c:v>
                      </c:pt>
                      <c:pt idx="93">
                        <c:v>3</c:v>
                      </c:pt>
                      <c:pt idx="94">
                        <c:v>6</c:v>
                      </c:pt>
                      <c:pt idx="95">
                        <c:v>2</c:v>
                      </c:pt>
                      <c:pt idx="96">
                        <c:v>9</c:v>
                      </c:pt>
                      <c:pt idx="97">
                        <c:v>0</c:v>
                      </c:pt>
                      <c:pt idx="98">
                        <c:v>-7</c:v>
                      </c:pt>
                      <c:pt idx="99">
                        <c:v>15</c:v>
                      </c:pt>
                      <c:pt idx="100">
                        <c:v>25</c:v>
                      </c:pt>
                      <c:pt idx="101">
                        <c:v>-4</c:v>
                      </c:pt>
                      <c:pt idx="102">
                        <c:v>15</c:v>
                      </c:pt>
                      <c:pt idx="103">
                        <c:v>0</c:v>
                      </c:pt>
                      <c:pt idx="104">
                        <c:v>6</c:v>
                      </c:pt>
                      <c:pt idx="105">
                        <c:v>5</c:v>
                      </c:pt>
                      <c:pt idx="106">
                        <c:v>6</c:v>
                      </c:pt>
                      <c:pt idx="107">
                        <c:v>5</c:v>
                      </c:pt>
                      <c:pt idx="108">
                        <c:v>6</c:v>
                      </c:pt>
                      <c:pt idx="109">
                        <c:v>5</c:v>
                      </c:pt>
                      <c:pt idx="110">
                        <c:v>6</c:v>
                      </c:pt>
                      <c:pt idx="111">
                        <c:v>12</c:v>
                      </c:pt>
                      <c:pt idx="112">
                        <c:v>-1</c:v>
                      </c:pt>
                      <c:pt idx="113">
                        <c:v>13</c:v>
                      </c:pt>
                      <c:pt idx="114">
                        <c:v>7</c:v>
                      </c:pt>
                      <c:pt idx="115">
                        <c:v>8</c:v>
                      </c:pt>
                      <c:pt idx="116">
                        <c:v>11</c:v>
                      </c:pt>
                      <c:pt idx="117">
                        <c:v>-11</c:v>
                      </c:pt>
                      <c:pt idx="118">
                        <c:v>0</c:v>
                      </c:pt>
                      <c:pt idx="119">
                        <c:v>2</c:v>
                      </c:pt>
                      <c:pt idx="120">
                        <c:v>7</c:v>
                      </c:pt>
                      <c:pt idx="121">
                        <c:v>2</c:v>
                      </c:pt>
                      <c:pt idx="122">
                        <c:v>-1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4</c:v>
                      </c:pt>
                      <c:pt idx="126">
                        <c:v>-5</c:v>
                      </c:pt>
                      <c:pt idx="127">
                        <c:v>4</c:v>
                      </c:pt>
                      <c:pt idx="128">
                        <c:v>1</c:v>
                      </c:pt>
                      <c:pt idx="129">
                        <c:v>-2</c:v>
                      </c:pt>
                      <c:pt idx="130">
                        <c:v>9</c:v>
                      </c:pt>
                      <c:pt idx="131">
                        <c:v>-1</c:v>
                      </c:pt>
                      <c:pt idx="132">
                        <c:v>3</c:v>
                      </c:pt>
                      <c:pt idx="133">
                        <c:v>-7</c:v>
                      </c:pt>
                      <c:pt idx="134">
                        <c:v>-2</c:v>
                      </c:pt>
                      <c:pt idx="135">
                        <c:v>10</c:v>
                      </c:pt>
                      <c:pt idx="136">
                        <c:v>-3</c:v>
                      </c:pt>
                      <c:pt idx="137">
                        <c:v>2</c:v>
                      </c:pt>
                      <c:pt idx="138">
                        <c:v>-3</c:v>
                      </c:pt>
                      <c:pt idx="139">
                        <c:v>-7</c:v>
                      </c:pt>
                      <c:pt idx="140">
                        <c:v>-11</c:v>
                      </c:pt>
                      <c:pt idx="141">
                        <c:v>10</c:v>
                      </c:pt>
                      <c:pt idx="142">
                        <c:v>1</c:v>
                      </c:pt>
                      <c:pt idx="143">
                        <c:v>-9</c:v>
                      </c:pt>
                      <c:pt idx="144">
                        <c:v>-2</c:v>
                      </c:pt>
                      <c:pt idx="145">
                        <c:v>-3</c:v>
                      </c:pt>
                      <c:pt idx="146">
                        <c:v>0</c:v>
                      </c:pt>
                      <c:pt idx="147">
                        <c:v>-7</c:v>
                      </c:pt>
                      <c:pt idx="148">
                        <c:v>-5</c:v>
                      </c:pt>
                      <c:pt idx="149">
                        <c:v>-6</c:v>
                      </c:pt>
                      <c:pt idx="150">
                        <c:v>-5</c:v>
                      </c:pt>
                      <c:pt idx="151">
                        <c:v>-7</c:v>
                      </c:pt>
                      <c:pt idx="152">
                        <c:v>3</c:v>
                      </c:pt>
                      <c:pt idx="153">
                        <c:v>-2</c:v>
                      </c:pt>
                      <c:pt idx="154">
                        <c:v>-1</c:v>
                      </c:pt>
                      <c:pt idx="155">
                        <c:v>4</c:v>
                      </c:pt>
                      <c:pt idx="156">
                        <c:v>-4</c:v>
                      </c:pt>
                      <c:pt idx="157">
                        <c:v>-2</c:v>
                      </c:pt>
                      <c:pt idx="158">
                        <c:v>-7</c:v>
                      </c:pt>
                      <c:pt idx="159">
                        <c:v>3</c:v>
                      </c:pt>
                      <c:pt idx="160">
                        <c:v>2</c:v>
                      </c:pt>
                      <c:pt idx="161">
                        <c:v>-5</c:v>
                      </c:pt>
                      <c:pt idx="162">
                        <c:v>-7</c:v>
                      </c:pt>
                      <c:pt idx="163">
                        <c:v>-2</c:v>
                      </c:pt>
                      <c:pt idx="164">
                        <c:v>-8</c:v>
                      </c:pt>
                      <c:pt idx="165">
                        <c:v>4</c:v>
                      </c:pt>
                      <c:pt idx="166">
                        <c:v>0</c:v>
                      </c:pt>
                      <c:pt idx="167">
                        <c:v>10</c:v>
                      </c:pt>
                      <c:pt idx="168">
                        <c:v>-7</c:v>
                      </c:pt>
                      <c:pt idx="169">
                        <c:v>2</c:v>
                      </c:pt>
                      <c:pt idx="170">
                        <c:v>8</c:v>
                      </c:pt>
                      <c:pt idx="171">
                        <c:v>-2</c:v>
                      </c:pt>
                      <c:pt idx="172">
                        <c:v>-6</c:v>
                      </c:pt>
                      <c:pt idx="173">
                        <c:v>3</c:v>
                      </c:pt>
                      <c:pt idx="174">
                        <c:v>12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6</c:v>
                      </c:pt>
                      <c:pt idx="178">
                        <c:v>2</c:v>
                      </c:pt>
                      <c:pt idx="179">
                        <c:v>5</c:v>
                      </c:pt>
                      <c:pt idx="180">
                        <c:v>-8</c:v>
                      </c:pt>
                      <c:pt idx="181">
                        <c:v>5</c:v>
                      </c:pt>
                      <c:pt idx="182">
                        <c:v>4</c:v>
                      </c:pt>
                      <c:pt idx="183">
                        <c:v>-6</c:v>
                      </c:pt>
                      <c:pt idx="184">
                        <c:v>1</c:v>
                      </c:pt>
                      <c:pt idx="185">
                        <c:v>3</c:v>
                      </c:pt>
                      <c:pt idx="186">
                        <c:v>10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-6</c:v>
                      </c:pt>
                      <c:pt idx="190">
                        <c:v>18</c:v>
                      </c:pt>
                      <c:pt idx="191">
                        <c:v>2</c:v>
                      </c:pt>
                      <c:pt idx="192">
                        <c:v>13</c:v>
                      </c:pt>
                      <c:pt idx="193">
                        <c:v>6</c:v>
                      </c:pt>
                      <c:pt idx="194">
                        <c:v>-2</c:v>
                      </c:pt>
                      <c:pt idx="195">
                        <c:v>1</c:v>
                      </c:pt>
                      <c:pt idx="196">
                        <c:v>2</c:v>
                      </c:pt>
                      <c:pt idx="197">
                        <c:v>15</c:v>
                      </c:pt>
                      <c:pt idx="198">
                        <c:v>3</c:v>
                      </c:pt>
                      <c:pt idx="199">
                        <c:v>8</c:v>
                      </c:pt>
                      <c:pt idx="200">
                        <c:v>-3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-1</c:v>
                      </c:pt>
                      <c:pt idx="204">
                        <c:v>10</c:v>
                      </c:pt>
                      <c:pt idx="205">
                        <c:v>-5</c:v>
                      </c:pt>
                      <c:pt idx="206">
                        <c:v>12</c:v>
                      </c:pt>
                      <c:pt idx="207">
                        <c:v>-2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6</c:v>
                      </c:pt>
                      <c:pt idx="211">
                        <c:v>-7</c:v>
                      </c:pt>
                      <c:pt idx="212">
                        <c:v>-1</c:v>
                      </c:pt>
                      <c:pt idx="213">
                        <c:v>0</c:v>
                      </c:pt>
                      <c:pt idx="214">
                        <c:v>-1</c:v>
                      </c:pt>
                      <c:pt idx="215">
                        <c:v>3</c:v>
                      </c:pt>
                      <c:pt idx="216">
                        <c:v>5</c:v>
                      </c:pt>
                      <c:pt idx="217">
                        <c:v>2</c:v>
                      </c:pt>
                      <c:pt idx="218">
                        <c:v>4</c:v>
                      </c:pt>
                      <c:pt idx="219">
                        <c:v>1</c:v>
                      </c:pt>
                      <c:pt idx="220">
                        <c:v>3</c:v>
                      </c:pt>
                      <c:pt idx="221">
                        <c:v>-2</c:v>
                      </c:pt>
                      <c:pt idx="222">
                        <c:v>4</c:v>
                      </c:pt>
                      <c:pt idx="223">
                        <c:v>-1</c:v>
                      </c:pt>
                      <c:pt idx="224">
                        <c:v>-2</c:v>
                      </c:pt>
                      <c:pt idx="225">
                        <c:v>0</c:v>
                      </c:pt>
                      <c:pt idx="226">
                        <c:v>7</c:v>
                      </c:pt>
                      <c:pt idx="227">
                        <c:v>0</c:v>
                      </c:pt>
                      <c:pt idx="228">
                        <c:v>-12</c:v>
                      </c:pt>
                      <c:pt idx="229">
                        <c:v>0</c:v>
                      </c:pt>
                      <c:pt idx="230">
                        <c:v>11</c:v>
                      </c:pt>
                      <c:pt idx="231">
                        <c:v>-11</c:v>
                      </c:pt>
                      <c:pt idx="232">
                        <c:v>0</c:v>
                      </c:pt>
                      <c:pt idx="233">
                        <c:v>-5</c:v>
                      </c:pt>
                      <c:pt idx="234">
                        <c:v>7</c:v>
                      </c:pt>
                      <c:pt idx="235">
                        <c:v>2</c:v>
                      </c:pt>
                      <c:pt idx="236">
                        <c:v>13</c:v>
                      </c:pt>
                      <c:pt idx="237">
                        <c:v>3</c:v>
                      </c:pt>
                      <c:pt idx="238">
                        <c:v>2</c:v>
                      </c:pt>
                      <c:pt idx="239">
                        <c:v>5</c:v>
                      </c:pt>
                      <c:pt idx="240">
                        <c:v>4</c:v>
                      </c:pt>
                      <c:pt idx="241">
                        <c:v>-10</c:v>
                      </c:pt>
                      <c:pt idx="242">
                        <c:v>-2</c:v>
                      </c:pt>
                      <c:pt idx="243">
                        <c:v>1</c:v>
                      </c:pt>
                      <c:pt idx="244">
                        <c:v>-2</c:v>
                      </c:pt>
                      <c:pt idx="245">
                        <c:v>5</c:v>
                      </c:pt>
                      <c:pt idx="246">
                        <c:v>-5</c:v>
                      </c:pt>
                      <c:pt idx="247">
                        <c:v>3</c:v>
                      </c:pt>
                      <c:pt idx="248">
                        <c:v>-8</c:v>
                      </c:pt>
                      <c:pt idx="249">
                        <c:v>-6</c:v>
                      </c:pt>
                      <c:pt idx="250">
                        <c:v>10</c:v>
                      </c:pt>
                      <c:pt idx="251">
                        <c:v>4</c:v>
                      </c:pt>
                      <c:pt idx="252">
                        <c:v>0</c:v>
                      </c:pt>
                      <c:pt idx="253">
                        <c:v>8</c:v>
                      </c:pt>
                      <c:pt idx="254">
                        <c:v>-8</c:v>
                      </c:pt>
                      <c:pt idx="255">
                        <c:v>2</c:v>
                      </c:pt>
                      <c:pt idx="256">
                        <c:v>9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9</c:v>
                      </c:pt>
                      <c:pt idx="260">
                        <c:v>1</c:v>
                      </c:pt>
                      <c:pt idx="261">
                        <c:v>9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-7</c:v>
                      </c:pt>
                      <c:pt idx="265">
                        <c:v>-8</c:v>
                      </c:pt>
                      <c:pt idx="266">
                        <c:v>-2</c:v>
                      </c:pt>
                      <c:pt idx="267">
                        <c:v>-5</c:v>
                      </c:pt>
                      <c:pt idx="268">
                        <c:v>0</c:v>
                      </c:pt>
                      <c:pt idx="269">
                        <c:v>14</c:v>
                      </c:pt>
                      <c:pt idx="270">
                        <c:v>-1</c:v>
                      </c:pt>
                      <c:pt idx="271">
                        <c:v>9</c:v>
                      </c:pt>
                      <c:pt idx="272">
                        <c:v>2</c:v>
                      </c:pt>
                      <c:pt idx="273">
                        <c:v>10</c:v>
                      </c:pt>
                      <c:pt idx="274">
                        <c:v>9</c:v>
                      </c:pt>
                      <c:pt idx="275">
                        <c:v>6</c:v>
                      </c:pt>
                      <c:pt idx="276">
                        <c:v>-6</c:v>
                      </c:pt>
                      <c:pt idx="277">
                        <c:v>-9</c:v>
                      </c:pt>
                      <c:pt idx="278">
                        <c:v>3</c:v>
                      </c:pt>
                      <c:pt idx="279">
                        <c:v>-6</c:v>
                      </c:pt>
                      <c:pt idx="280">
                        <c:v>-8</c:v>
                      </c:pt>
                      <c:pt idx="281">
                        <c:v>7</c:v>
                      </c:pt>
                      <c:pt idx="282">
                        <c:v>4</c:v>
                      </c:pt>
                      <c:pt idx="283">
                        <c:v>6</c:v>
                      </c:pt>
                      <c:pt idx="284">
                        <c:v>3</c:v>
                      </c:pt>
                      <c:pt idx="285">
                        <c:v>6</c:v>
                      </c:pt>
                      <c:pt idx="286">
                        <c:v>-5</c:v>
                      </c:pt>
                      <c:pt idx="287">
                        <c:v>1</c:v>
                      </c:pt>
                      <c:pt idx="288">
                        <c:v>-1</c:v>
                      </c:pt>
                      <c:pt idx="289">
                        <c:v>14</c:v>
                      </c:pt>
                      <c:pt idx="290">
                        <c:v>4</c:v>
                      </c:pt>
                      <c:pt idx="291">
                        <c:v>3</c:v>
                      </c:pt>
                      <c:pt idx="292">
                        <c:v>-7</c:v>
                      </c:pt>
                      <c:pt idx="293">
                        <c:v>5</c:v>
                      </c:pt>
                      <c:pt idx="294">
                        <c:v>-11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3</c:v>
                      </c:pt>
                      <c:pt idx="298">
                        <c:v>4</c:v>
                      </c:pt>
                      <c:pt idx="299">
                        <c:v>11</c:v>
                      </c:pt>
                      <c:pt idx="300">
                        <c:v>10</c:v>
                      </c:pt>
                      <c:pt idx="301">
                        <c:v>4</c:v>
                      </c:pt>
                      <c:pt idx="302">
                        <c:v>6</c:v>
                      </c:pt>
                      <c:pt idx="303">
                        <c:v>-5</c:v>
                      </c:pt>
                      <c:pt idx="304">
                        <c:v>10</c:v>
                      </c:pt>
                      <c:pt idx="305">
                        <c:v>5</c:v>
                      </c:pt>
                      <c:pt idx="306">
                        <c:v>9</c:v>
                      </c:pt>
                      <c:pt idx="307">
                        <c:v>22</c:v>
                      </c:pt>
                      <c:pt idx="308">
                        <c:v>-1</c:v>
                      </c:pt>
                      <c:pt idx="309">
                        <c:v>9</c:v>
                      </c:pt>
                      <c:pt idx="310">
                        <c:v>10</c:v>
                      </c:pt>
                      <c:pt idx="311">
                        <c:v>0</c:v>
                      </c:pt>
                      <c:pt idx="312">
                        <c:v>3</c:v>
                      </c:pt>
                      <c:pt idx="313">
                        <c:v>23</c:v>
                      </c:pt>
                      <c:pt idx="314">
                        <c:v>15</c:v>
                      </c:pt>
                      <c:pt idx="315">
                        <c:v>4</c:v>
                      </c:pt>
                      <c:pt idx="316">
                        <c:v>22</c:v>
                      </c:pt>
                      <c:pt idx="317">
                        <c:v>12</c:v>
                      </c:pt>
                      <c:pt idx="318">
                        <c:v>24</c:v>
                      </c:pt>
                      <c:pt idx="319">
                        <c:v>18</c:v>
                      </c:pt>
                      <c:pt idx="320">
                        <c:v>14</c:v>
                      </c:pt>
                      <c:pt idx="321">
                        <c:v>26</c:v>
                      </c:pt>
                      <c:pt idx="322">
                        <c:v>21</c:v>
                      </c:pt>
                      <c:pt idx="323">
                        <c:v>17</c:v>
                      </c:pt>
                      <c:pt idx="324">
                        <c:v>26</c:v>
                      </c:pt>
                      <c:pt idx="325">
                        <c:v>30</c:v>
                      </c:pt>
                      <c:pt idx="326">
                        <c:v>34</c:v>
                      </c:pt>
                      <c:pt idx="327">
                        <c:v>22</c:v>
                      </c:pt>
                      <c:pt idx="328">
                        <c:v>38</c:v>
                      </c:pt>
                      <c:pt idx="329">
                        <c:v>33</c:v>
                      </c:pt>
                      <c:pt idx="330">
                        <c:v>34</c:v>
                      </c:pt>
                      <c:pt idx="331">
                        <c:v>31</c:v>
                      </c:pt>
                      <c:pt idx="332">
                        <c:v>23</c:v>
                      </c:pt>
                      <c:pt idx="333">
                        <c:v>32</c:v>
                      </c:pt>
                      <c:pt idx="334">
                        <c:v>28</c:v>
                      </c:pt>
                      <c:pt idx="335">
                        <c:v>44</c:v>
                      </c:pt>
                      <c:pt idx="336">
                        <c:v>29</c:v>
                      </c:pt>
                      <c:pt idx="337">
                        <c:v>22</c:v>
                      </c:pt>
                      <c:pt idx="338">
                        <c:v>25</c:v>
                      </c:pt>
                      <c:pt idx="339">
                        <c:v>25</c:v>
                      </c:pt>
                      <c:pt idx="340">
                        <c:v>41</c:v>
                      </c:pt>
                      <c:pt idx="341">
                        <c:v>29</c:v>
                      </c:pt>
                      <c:pt idx="342">
                        <c:v>33</c:v>
                      </c:pt>
                      <c:pt idx="343">
                        <c:v>10</c:v>
                      </c:pt>
                      <c:pt idx="344">
                        <c:v>26</c:v>
                      </c:pt>
                      <c:pt idx="345">
                        <c:v>31</c:v>
                      </c:pt>
                      <c:pt idx="346">
                        <c:v>22</c:v>
                      </c:pt>
                      <c:pt idx="347">
                        <c:v>28</c:v>
                      </c:pt>
                      <c:pt idx="348">
                        <c:v>13</c:v>
                      </c:pt>
                      <c:pt idx="349">
                        <c:v>15</c:v>
                      </c:pt>
                      <c:pt idx="350">
                        <c:v>15</c:v>
                      </c:pt>
                      <c:pt idx="351">
                        <c:v>12</c:v>
                      </c:pt>
                      <c:pt idx="352">
                        <c:v>21</c:v>
                      </c:pt>
                      <c:pt idx="353">
                        <c:v>14</c:v>
                      </c:pt>
                      <c:pt idx="354">
                        <c:v>20</c:v>
                      </c:pt>
                      <c:pt idx="355">
                        <c:v>19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23</c:v>
                      </c:pt>
                      <c:pt idx="359">
                        <c:v>17</c:v>
                      </c:pt>
                      <c:pt idx="360">
                        <c:v>10</c:v>
                      </c:pt>
                      <c:pt idx="361">
                        <c:v>14</c:v>
                      </c:pt>
                      <c:pt idx="362">
                        <c:v>0</c:v>
                      </c:pt>
                      <c:pt idx="363">
                        <c:v>16</c:v>
                      </c:pt>
                      <c:pt idx="364">
                        <c:v>5</c:v>
                      </c:pt>
                      <c:pt idx="365">
                        <c:v>-2</c:v>
                      </c:pt>
                      <c:pt idx="366">
                        <c:v>10</c:v>
                      </c:pt>
                      <c:pt idx="367">
                        <c:v>18</c:v>
                      </c:pt>
                      <c:pt idx="368">
                        <c:v>2</c:v>
                      </c:pt>
                      <c:pt idx="369">
                        <c:v>17</c:v>
                      </c:pt>
                      <c:pt idx="370">
                        <c:v>17</c:v>
                      </c:pt>
                      <c:pt idx="371">
                        <c:v>4</c:v>
                      </c:pt>
                      <c:pt idx="372">
                        <c:v>-6</c:v>
                      </c:pt>
                      <c:pt idx="373">
                        <c:v>-6</c:v>
                      </c:pt>
                      <c:pt idx="374">
                        <c:v>-5</c:v>
                      </c:pt>
                      <c:pt idx="375">
                        <c:v>0</c:v>
                      </c:pt>
                      <c:pt idx="376">
                        <c:v>-6</c:v>
                      </c:pt>
                      <c:pt idx="377">
                        <c:v>9</c:v>
                      </c:pt>
                      <c:pt idx="378">
                        <c:v>3</c:v>
                      </c:pt>
                      <c:pt idx="379">
                        <c:v>-1</c:v>
                      </c:pt>
                      <c:pt idx="380">
                        <c:v>-15</c:v>
                      </c:pt>
                      <c:pt idx="381">
                        <c:v>-4</c:v>
                      </c:pt>
                      <c:pt idx="382">
                        <c:v>4</c:v>
                      </c:pt>
                      <c:pt idx="383">
                        <c:v>10</c:v>
                      </c:pt>
                      <c:pt idx="384">
                        <c:v>-7</c:v>
                      </c:pt>
                      <c:pt idx="385">
                        <c:v>-5</c:v>
                      </c:pt>
                      <c:pt idx="386">
                        <c:v>9</c:v>
                      </c:pt>
                      <c:pt idx="387">
                        <c:v>-6</c:v>
                      </c:pt>
                      <c:pt idx="388">
                        <c:v>-2</c:v>
                      </c:pt>
                      <c:pt idx="389">
                        <c:v>-4</c:v>
                      </c:pt>
                      <c:pt idx="390">
                        <c:v>9</c:v>
                      </c:pt>
                      <c:pt idx="391">
                        <c:v>-4</c:v>
                      </c:pt>
                      <c:pt idx="392">
                        <c:v>-19</c:v>
                      </c:pt>
                      <c:pt idx="393">
                        <c:v>-2</c:v>
                      </c:pt>
                      <c:pt idx="394">
                        <c:v>-6</c:v>
                      </c:pt>
                      <c:pt idx="395">
                        <c:v>3</c:v>
                      </c:pt>
                      <c:pt idx="396">
                        <c:v>1</c:v>
                      </c:pt>
                      <c:pt idx="397">
                        <c:v>-3</c:v>
                      </c:pt>
                      <c:pt idx="398">
                        <c:v>-5</c:v>
                      </c:pt>
                      <c:pt idx="399">
                        <c:v>6</c:v>
                      </c:pt>
                      <c:pt idx="400">
                        <c:v>3</c:v>
                      </c:pt>
                      <c:pt idx="401">
                        <c:v>-10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-10</c:v>
                      </c:pt>
                      <c:pt idx="405">
                        <c:v>6</c:v>
                      </c:pt>
                      <c:pt idx="406">
                        <c:v>12</c:v>
                      </c:pt>
                      <c:pt idx="407">
                        <c:v>-7</c:v>
                      </c:pt>
                      <c:pt idx="408">
                        <c:v>4</c:v>
                      </c:pt>
                      <c:pt idx="409">
                        <c:v>-1</c:v>
                      </c:pt>
                      <c:pt idx="410">
                        <c:v>1</c:v>
                      </c:pt>
                      <c:pt idx="411">
                        <c:v>9</c:v>
                      </c:pt>
                      <c:pt idx="412">
                        <c:v>10</c:v>
                      </c:pt>
                      <c:pt idx="413">
                        <c:v>-15</c:v>
                      </c:pt>
                      <c:pt idx="414">
                        <c:v>4</c:v>
                      </c:pt>
                      <c:pt idx="415">
                        <c:v>1</c:v>
                      </c:pt>
                      <c:pt idx="416">
                        <c:v>16</c:v>
                      </c:pt>
                      <c:pt idx="417">
                        <c:v>8</c:v>
                      </c:pt>
                      <c:pt idx="418">
                        <c:v>9</c:v>
                      </c:pt>
                      <c:pt idx="419">
                        <c:v>6</c:v>
                      </c:pt>
                      <c:pt idx="420">
                        <c:v>10</c:v>
                      </c:pt>
                      <c:pt idx="421">
                        <c:v>6</c:v>
                      </c:pt>
                      <c:pt idx="422">
                        <c:v>-3</c:v>
                      </c:pt>
                      <c:pt idx="423">
                        <c:v>-9</c:v>
                      </c:pt>
                      <c:pt idx="424">
                        <c:v>8</c:v>
                      </c:pt>
                      <c:pt idx="425">
                        <c:v>6</c:v>
                      </c:pt>
                      <c:pt idx="426">
                        <c:v>7</c:v>
                      </c:pt>
                      <c:pt idx="427">
                        <c:v>0</c:v>
                      </c:pt>
                      <c:pt idx="428">
                        <c:v>3</c:v>
                      </c:pt>
                      <c:pt idx="429">
                        <c:v>7</c:v>
                      </c:pt>
                      <c:pt idx="430">
                        <c:v>-6</c:v>
                      </c:pt>
                      <c:pt idx="431">
                        <c:v>6</c:v>
                      </c:pt>
                      <c:pt idx="432">
                        <c:v>4</c:v>
                      </c:pt>
                      <c:pt idx="433">
                        <c:v>-4</c:v>
                      </c:pt>
                      <c:pt idx="434">
                        <c:v>5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-4</c:v>
                      </c:pt>
                      <c:pt idx="438">
                        <c:v>13</c:v>
                      </c:pt>
                      <c:pt idx="439">
                        <c:v>4</c:v>
                      </c:pt>
                      <c:pt idx="440">
                        <c:v>-7</c:v>
                      </c:pt>
                      <c:pt idx="441">
                        <c:v>-2</c:v>
                      </c:pt>
                      <c:pt idx="442">
                        <c:v>0</c:v>
                      </c:pt>
                      <c:pt idx="443">
                        <c:v>-1</c:v>
                      </c:pt>
                      <c:pt idx="444">
                        <c:v>-6</c:v>
                      </c:pt>
                      <c:pt idx="445">
                        <c:v>0</c:v>
                      </c:pt>
                      <c:pt idx="446">
                        <c:v>-9</c:v>
                      </c:pt>
                      <c:pt idx="447">
                        <c:v>-2</c:v>
                      </c:pt>
                      <c:pt idx="448">
                        <c:v>-6</c:v>
                      </c:pt>
                      <c:pt idx="449">
                        <c:v>7</c:v>
                      </c:pt>
                      <c:pt idx="450">
                        <c:v>-10</c:v>
                      </c:pt>
                      <c:pt idx="451">
                        <c:v>10</c:v>
                      </c:pt>
                      <c:pt idx="452">
                        <c:v>2</c:v>
                      </c:pt>
                      <c:pt idx="453">
                        <c:v>-7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11</c:v>
                      </c:pt>
                      <c:pt idx="457">
                        <c:v>13</c:v>
                      </c:pt>
                      <c:pt idx="458">
                        <c:v>11</c:v>
                      </c:pt>
                      <c:pt idx="459">
                        <c:v>2</c:v>
                      </c:pt>
                      <c:pt idx="460">
                        <c:v>7</c:v>
                      </c:pt>
                      <c:pt idx="461">
                        <c:v>13</c:v>
                      </c:pt>
                      <c:pt idx="462">
                        <c:v>9</c:v>
                      </c:pt>
                      <c:pt idx="463">
                        <c:v>-1</c:v>
                      </c:pt>
                      <c:pt idx="464">
                        <c:v>0</c:v>
                      </c:pt>
                      <c:pt idx="465">
                        <c:v>-13</c:v>
                      </c:pt>
                      <c:pt idx="466">
                        <c:v>0</c:v>
                      </c:pt>
                      <c:pt idx="467">
                        <c:v>-5</c:v>
                      </c:pt>
                      <c:pt idx="468">
                        <c:v>-1</c:v>
                      </c:pt>
                      <c:pt idx="469">
                        <c:v>-7</c:v>
                      </c:pt>
                      <c:pt idx="470">
                        <c:v>10</c:v>
                      </c:pt>
                      <c:pt idx="471">
                        <c:v>-1</c:v>
                      </c:pt>
                      <c:pt idx="472">
                        <c:v>-10</c:v>
                      </c:pt>
                      <c:pt idx="473">
                        <c:v>11</c:v>
                      </c:pt>
                      <c:pt idx="474">
                        <c:v>4</c:v>
                      </c:pt>
                      <c:pt idx="475">
                        <c:v>-6</c:v>
                      </c:pt>
                      <c:pt idx="476">
                        <c:v>-1</c:v>
                      </c:pt>
                      <c:pt idx="477">
                        <c:v>8</c:v>
                      </c:pt>
                      <c:pt idx="478">
                        <c:v>2</c:v>
                      </c:pt>
                      <c:pt idx="479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2A-4DBD-AAC7-29ECF676C2F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Sakarya!$I$2:$I$481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20.857142857142858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19.857142857142858</c:v>
                      </c:pt>
                      <c:pt idx="10">
                        <c:v>21.285714285714285</c:v>
                      </c:pt>
                      <c:pt idx="11">
                        <c:v>20.428571428571427</c:v>
                      </c:pt>
                      <c:pt idx="12">
                        <c:v>21.428571428571427</c:v>
                      </c:pt>
                      <c:pt idx="13">
                        <c:v>22.142857142857142</c:v>
                      </c:pt>
                      <c:pt idx="14">
                        <c:v>21.571428571428573</c:v>
                      </c:pt>
                      <c:pt idx="15">
                        <c:v>22</c:v>
                      </c:pt>
                      <c:pt idx="16">
                        <c:v>22.428571428571427</c:v>
                      </c:pt>
                      <c:pt idx="17">
                        <c:v>22.428571428571427</c:v>
                      </c:pt>
                      <c:pt idx="18">
                        <c:v>22.428571428571427</c:v>
                      </c:pt>
                      <c:pt idx="19">
                        <c:v>21.714285714285715</c:v>
                      </c:pt>
                      <c:pt idx="20">
                        <c:v>20.714285714285715</c:v>
                      </c:pt>
                      <c:pt idx="21">
                        <c:v>21.428571428571427</c:v>
                      </c:pt>
                      <c:pt idx="22">
                        <c:v>22</c:v>
                      </c:pt>
                      <c:pt idx="23">
                        <c:v>22.714285714285715</c:v>
                      </c:pt>
                      <c:pt idx="24">
                        <c:v>22.285714285714285</c:v>
                      </c:pt>
                      <c:pt idx="25">
                        <c:v>22.857142857142858</c:v>
                      </c:pt>
                      <c:pt idx="26">
                        <c:v>24.285714285714285</c:v>
                      </c:pt>
                      <c:pt idx="27">
                        <c:v>24.714285714285715</c:v>
                      </c:pt>
                      <c:pt idx="28">
                        <c:v>25.285714285714285</c:v>
                      </c:pt>
                      <c:pt idx="29">
                        <c:v>25.428571428571427</c:v>
                      </c:pt>
                      <c:pt idx="30">
                        <c:v>24.714285714285715</c:v>
                      </c:pt>
                      <c:pt idx="31">
                        <c:v>25.571428571428573</c:v>
                      </c:pt>
                      <c:pt idx="32">
                        <c:v>26.142857142857142</c:v>
                      </c:pt>
                      <c:pt idx="33">
                        <c:v>25</c:v>
                      </c:pt>
                      <c:pt idx="34">
                        <c:v>26.857142857142858</c:v>
                      </c:pt>
                      <c:pt idx="35">
                        <c:v>25</c:v>
                      </c:pt>
                      <c:pt idx="36">
                        <c:v>25.285714285714285</c:v>
                      </c:pt>
                      <c:pt idx="37">
                        <c:v>25</c:v>
                      </c:pt>
                      <c:pt idx="38">
                        <c:v>24.571428571428573</c:v>
                      </c:pt>
                      <c:pt idx="39">
                        <c:v>24.428571428571427</c:v>
                      </c:pt>
                      <c:pt idx="40">
                        <c:v>24.142857142857142</c:v>
                      </c:pt>
                      <c:pt idx="41">
                        <c:v>22</c:v>
                      </c:pt>
                      <c:pt idx="42">
                        <c:v>22.714285714285715</c:v>
                      </c:pt>
                      <c:pt idx="43">
                        <c:v>20</c:v>
                      </c:pt>
                      <c:pt idx="44">
                        <c:v>20.714285714285715</c:v>
                      </c:pt>
                      <c:pt idx="45">
                        <c:v>21.285714285714285</c:v>
                      </c:pt>
                      <c:pt idx="46">
                        <c:v>20.142857142857142</c:v>
                      </c:pt>
                      <c:pt idx="47">
                        <c:v>20</c:v>
                      </c:pt>
                      <c:pt idx="48">
                        <c:v>20.571428571428573</c:v>
                      </c:pt>
                      <c:pt idx="49">
                        <c:v>20.142857142857142</c:v>
                      </c:pt>
                      <c:pt idx="50">
                        <c:v>21.142857142857142</c:v>
                      </c:pt>
                      <c:pt idx="51">
                        <c:v>19.857142857142858</c:v>
                      </c:pt>
                      <c:pt idx="52">
                        <c:v>18.285714285714285</c:v>
                      </c:pt>
                      <c:pt idx="53">
                        <c:v>18.714285714285715</c:v>
                      </c:pt>
                      <c:pt idx="54">
                        <c:v>19</c:v>
                      </c:pt>
                      <c:pt idx="55">
                        <c:v>18.571428571428573</c:v>
                      </c:pt>
                      <c:pt idx="56">
                        <c:v>18.285714285714285</c:v>
                      </c:pt>
                      <c:pt idx="57">
                        <c:v>18</c:v>
                      </c:pt>
                      <c:pt idx="58">
                        <c:v>17.428571428571427</c:v>
                      </c:pt>
                      <c:pt idx="59">
                        <c:v>17.571428571428573</c:v>
                      </c:pt>
                      <c:pt idx="60">
                        <c:v>17.571428571428573</c:v>
                      </c:pt>
                      <c:pt idx="61">
                        <c:v>17.285714285714285</c:v>
                      </c:pt>
                      <c:pt idx="62">
                        <c:v>16.857142857142858</c:v>
                      </c:pt>
                      <c:pt idx="63">
                        <c:v>16.571428571428573</c:v>
                      </c:pt>
                      <c:pt idx="64">
                        <c:v>17.142857142857142</c:v>
                      </c:pt>
                      <c:pt idx="65">
                        <c:v>18.142857142857142</c:v>
                      </c:pt>
                      <c:pt idx="66">
                        <c:v>18.857142857142858</c:v>
                      </c:pt>
                      <c:pt idx="67">
                        <c:v>18.857142857142858</c:v>
                      </c:pt>
                      <c:pt idx="68">
                        <c:v>18.857142857142858</c:v>
                      </c:pt>
                      <c:pt idx="69">
                        <c:v>18</c:v>
                      </c:pt>
                      <c:pt idx="70">
                        <c:v>19.142857142857142</c:v>
                      </c:pt>
                      <c:pt idx="71">
                        <c:v>17.857142857142858</c:v>
                      </c:pt>
                      <c:pt idx="72">
                        <c:v>18</c:v>
                      </c:pt>
                      <c:pt idx="73">
                        <c:v>18</c:v>
                      </c:pt>
                      <c:pt idx="74">
                        <c:v>17.714285714285715</c:v>
                      </c:pt>
                      <c:pt idx="75">
                        <c:v>17.571428571428573</c:v>
                      </c:pt>
                      <c:pt idx="76">
                        <c:v>18.857142857142858</c:v>
                      </c:pt>
                      <c:pt idx="77">
                        <c:v>17.857142857142858</c:v>
                      </c:pt>
                      <c:pt idx="78">
                        <c:v>18.142857142857142</c:v>
                      </c:pt>
                      <c:pt idx="79">
                        <c:v>17.428571428571427</c:v>
                      </c:pt>
                      <c:pt idx="80">
                        <c:v>16.428571428571427</c:v>
                      </c:pt>
                      <c:pt idx="81">
                        <c:v>15.285714285714286</c:v>
                      </c:pt>
                      <c:pt idx="82">
                        <c:v>15.142857142857142</c:v>
                      </c:pt>
                      <c:pt idx="83">
                        <c:v>14</c:v>
                      </c:pt>
                      <c:pt idx="84">
                        <c:v>13.857142857142858</c:v>
                      </c:pt>
                      <c:pt idx="85">
                        <c:v>14.571428571428571</c:v>
                      </c:pt>
                      <c:pt idx="86">
                        <c:v>15.142857142857142</c:v>
                      </c:pt>
                      <c:pt idx="87">
                        <c:v>15.571428571428571</c:v>
                      </c:pt>
                      <c:pt idx="88">
                        <c:v>16.571428571428573</c:v>
                      </c:pt>
                      <c:pt idx="89">
                        <c:v>16.571428571428573</c:v>
                      </c:pt>
                      <c:pt idx="90">
                        <c:v>17.428571428571427</c:v>
                      </c:pt>
                      <c:pt idx="91">
                        <c:v>17.571428571428573</c:v>
                      </c:pt>
                      <c:pt idx="92">
                        <c:v>17.857142857142858</c:v>
                      </c:pt>
                      <c:pt idx="93">
                        <c:v>17.428571428571427</c:v>
                      </c:pt>
                      <c:pt idx="94">
                        <c:v>17.285714285714285</c:v>
                      </c:pt>
                      <c:pt idx="95">
                        <c:v>17.142857142857142</c:v>
                      </c:pt>
                      <c:pt idx="96">
                        <c:v>16.571428571428573</c:v>
                      </c:pt>
                      <c:pt idx="97">
                        <c:v>16.714285714285715</c:v>
                      </c:pt>
                      <c:pt idx="98">
                        <c:v>18.285714285714285</c:v>
                      </c:pt>
                      <c:pt idx="99">
                        <c:v>17.142857142857142</c:v>
                      </c:pt>
                      <c:pt idx="100">
                        <c:v>16.714285714285715</c:v>
                      </c:pt>
                      <c:pt idx="101">
                        <c:v>17.142857142857142</c:v>
                      </c:pt>
                      <c:pt idx="102">
                        <c:v>16.857142857142858</c:v>
                      </c:pt>
                      <c:pt idx="103">
                        <c:v>18</c:v>
                      </c:pt>
                      <c:pt idx="104">
                        <c:v>18.285714285714285</c:v>
                      </c:pt>
                      <c:pt idx="105">
                        <c:v>16.857142857142858</c:v>
                      </c:pt>
                      <c:pt idx="106">
                        <c:v>17.571428571428573</c:v>
                      </c:pt>
                      <c:pt idx="107">
                        <c:v>18.571428571428573</c:v>
                      </c:pt>
                      <c:pt idx="108">
                        <c:v>17.571428571428573</c:v>
                      </c:pt>
                      <c:pt idx="109">
                        <c:v>18.285714285714285</c:v>
                      </c:pt>
                      <c:pt idx="110">
                        <c:v>18.571428571428573</c:v>
                      </c:pt>
                      <c:pt idx="111">
                        <c:v>17.714285714285715</c:v>
                      </c:pt>
                      <c:pt idx="112">
                        <c:v>18.285714285714285</c:v>
                      </c:pt>
                      <c:pt idx="113">
                        <c:v>16.714285714285715</c:v>
                      </c:pt>
                      <c:pt idx="114">
                        <c:v>16.285714285714285</c:v>
                      </c:pt>
                      <c:pt idx="115">
                        <c:v>17</c:v>
                      </c:pt>
                      <c:pt idx="116">
                        <c:v>16.285714285714285</c:v>
                      </c:pt>
                      <c:pt idx="117">
                        <c:v>17.571428571428573</c:v>
                      </c:pt>
                      <c:pt idx="118">
                        <c:v>18</c:v>
                      </c:pt>
                      <c:pt idx="119">
                        <c:v>17.285714285714285</c:v>
                      </c:pt>
                      <c:pt idx="120">
                        <c:v>18.285714285714285</c:v>
                      </c:pt>
                      <c:pt idx="121">
                        <c:v>18.714285714285715</c:v>
                      </c:pt>
                      <c:pt idx="122">
                        <c:v>18.428571428571427</c:v>
                      </c:pt>
                      <c:pt idx="123">
                        <c:v>19.714285714285715</c:v>
                      </c:pt>
                      <c:pt idx="124">
                        <c:v>17.428571428571427</c:v>
                      </c:pt>
                      <c:pt idx="125">
                        <c:v>16.857142857142858</c:v>
                      </c:pt>
                      <c:pt idx="126">
                        <c:v>17.857142857142858</c:v>
                      </c:pt>
                      <c:pt idx="127">
                        <c:v>18.857142857142858</c:v>
                      </c:pt>
                      <c:pt idx="128">
                        <c:v>18.285714285714285</c:v>
                      </c:pt>
                      <c:pt idx="129">
                        <c:v>18.142857142857142</c:v>
                      </c:pt>
                      <c:pt idx="130">
                        <c:v>16.857142857142858</c:v>
                      </c:pt>
                      <c:pt idx="131">
                        <c:v>17</c:v>
                      </c:pt>
                      <c:pt idx="132">
                        <c:v>17.714285714285715</c:v>
                      </c:pt>
                      <c:pt idx="133">
                        <c:v>17.142857142857142</c:v>
                      </c:pt>
                      <c:pt idx="134">
                        <c:v>16.571428571428573</c:v>
                      </c:pt>
                      <c:pt idx="135">
                        <c:v>17</c:v>
                      </c:pt>
                      <c:pt idx="136">
                        <c:v>18.428571428571427</c:v>
                      </c:pt>
                      <c:pt idx="137">
                        <c:v>18.857142857142858</c:v>
                      </c:pt>
                      <c:pt idx="138">
                        <c:v>19.571428571428573</c:v>
                      </c:pt>
                      <c:pt idx="139">
                        <c:v>19.142857142857142</c:v>
                      </c:pt>
                      <c:pt idx="140">
                        <c:v>19.857142857142858</c:v>
                      </c:pt>
                      <c:pt idx="141">
                        <c:v>18.857142857142858</c:v>
                      </c:pt>
                      <c:pt idx="142">
                        <c:v>18.571428571428573</c:v>
                      </c:pt>
                      <c:pt idx="143">
                        <c:v>18</c:v>
                      </c:pt>
                      <c:pt idx="144">
                        <c:v>19</c:v>
                      </c:pt>
                      <c:pt idx="145">
                        <c:v>18.714285714285715</c:v>
                      </c:pt>
                      <c:pt idx="146">
                        <c:v>18.428571428571427</c:v>
                      </c:pt>
                      <c:pt idx="147">
                        <c:v>17.857142857142858</c:v>
                      </c:pt>
                      <c:pt idx="148">
                        <c:v>19.285714285714285</c:v>
                      </c:pt>
                      <c:pt idx="149">
                        <c:v>19.571428571428573</c:v>
                      </c:pt>
                      <c:pt idx="150">
                        <c:v>18.571428571428573</c:v>
                      </c:pt>
                      <c:pt idx="151">
                        <c:v>19</c:v>
                      </c:pt>
                      <c:pt idx="152">
                        <c:v>19</c:v>
                      </c:pt>
                      <c:pt idx="153">
                        <c:v>19.285714285714285</c:v>
                      </c:pt>
                      <c:pt idx="154">
                        <c:v>18.714285714285715</c:v>
                      </c:pt>
                      <c:pt idx="155">
                        <c:v>18.142857142857142</c:v>
                      </c:pt>
                      <c:pt idx="156">
                        <c:v>18.428571428571427</c:v>
                      </c:pt>
                      <c:pt idx="157">
                        <c:v>18.857142857142858</c:v>
                      </c:pt>
                      <c:pt idx="158">
                        <c:v>19.142857142857142</c:v>
                      </c:pt>
                      <c:pt idx="159">
                        <c:v>18.714285714285715</c:v>
                      </c:pt>
                      <c:pt idx="160">
                        <c:v>18.142857142857142</c:v>
                      </c:pt>
                      <c:pt idx="161">
                        <c:v>19.714285714285715</c:v>
                      </c:pt>
                      <c:pt idx="162">
                        <c:v>20.714285714285715</c:v>
                      </c:pt>
                      <c:pt idx="163">
                        <c:v>20</c:v>
                      </c:pt>
                      <c:pt idx="164">
                        <c:v>21.285714285714285</c:v>
                      </c:pt>
                      <c:pt idx="165">
                        <c:v>19.142857142857142</c:v>
                      </c:pt>
                      <c:pt idx="166">
                        <c:v>19.428571428571427</c:v>
                      </c:pt>
                      <c:pt idx="167">
                        <c:v>19.428571428571427</c:v>
                      </c:pt>
                      <c:pt idx="168">
                        <c:v>18.428571428571427</c:v>
                      </c:pt>
                      <c:pt idx="169">
                        <c:v>17.714285714285715</c:v>
                      </c:pt>
                      <c:pt idx="170">
                        <c:v>17.714285714285715</c:v>
                      </c:pt>
                      <c:pt idx="171">
                        <c:v>16.857142857142858</c:v>
                      </c:pt>
                      <c:pt idx="172">
                        <c:v>17.857142857142858</c:v>
                      </c:pt>
                      <c:pt idx="173">
                        <c:v>17.428571428571427</c:v>
                      </c:pt>
                      <c:pt idx="174">
                        <c:v>17.571428571428573</c:v>
                      </c:pt>
                      <c:pt idx="175">
                        <c:v>16.714285714285715</c:v>
                      </c:pt>
                      <c:pt idx="176">
                        <c:v>16.285714285714285</c:v>
                      </c:pt>
                      <c:pt idx="177">
                        <c:v>16.428571428571427</c:v>
                      </c:pt>
                      <c:pt idx="178">
                        <c:v>14.857142857142858</c:v>
                      </c:pt>
                      <c:pt idx="179">
                        <c:v>14</c:v>
                      </c:pt>
                      <c:pt idx="180">
                        <c:v>14.857142857142858</c:v>
                      </c:pt>
                      <c:pt idx="181">
                        <c:v>15.285714285714286</c:v>
                      </c:pt>
                      <c:pt idx="182">
                        <c:v>16</c:v>
                      </c:pt>
                      <c:pt idx="183">
                        <c:v>17.142857142857142</c:v>
                      </c:pt>
                      <c:pt idx="184">
                        <c:v>18</c:v>
                      </c:pt>
                      <c:pt idx="185">
                        <c:v>19.857142857142858</c:v>
                      </c:pt>
                      <c:pt idx="186">
                        <c:v>19.714285714285715</c:v>
                      </c:pt>
                      <c:pt idx="187">
                        <c:v>18.714285714285715</c:v>
                      </c:pt>
                      <c:pt idx="188">
                        <c:v>19</c:v>
                      </c:pt>
                      <c:pt idx="189">
                        <c:v>19.142857142857142</c:v>
                      </c:pt>
                      <c:pt idx="190">
                        <c:v>18</c:v>
                      </c:pt>
                      <c:pt idx="191">
                        <c:v>17.571428571428573</c:v>
                      </c:pt>
                      <c:pt idx="192">
                        <c:v>16.285714285714285</c:v>
                      </c:pt>
                      <c:pt idx="193">
                        <c:v>16.714285714285715</c:v>
                      </c:pt>
                      <c:pt idx="194">
                        <c:v>17</c:v>
                      </c:pt>
                      <c:pt idx="195">
                        <c:v>16.571428571428573</c:v>
                      </c:pt>
                      <c:pt idx="196">
                        <c:v>16.142857142857142</c:v>
                      </c:pt>
                      <c:pt idx="197">
                        <c:v>15.714285714285714</c:v>
                      </c:pt>
                      <c:pt idx="198">
                        <c:v>14.857142857142858</c:v>
                      </c:pt>
                      <c:pt idx="199">
                        <c:v>14.571428571428571</c:v>
                      </c:pt>
                      <c:pt idx="200">
                        <c:v>14.714285714285714</c:v>
                      </c:pt>
                      <c:pt idx="201">
                        <c:v>13.857142857142858</c:v>
                      </c:pt>
                      <c:pt idx="202">
                        <c:v>13.714285714285714</c:v>
                      </c:pt>
                      <c:pt idx="203">
                        <c:v>14</c:v>
                      </c:pt>
                      <c:pt idx="204">
                        <c:v>15</c:v>
                      </c:pt>
                      <c:pt idx="205">
                        <c:v>16.428571428571427</c:v>
                      </c:pt>
                      <c:pt idx="206">
                        <c:v>17</c:v>
                      </c:pt>
                      <c:pt idx="207">
                        <c:v>17</c:v>
                      </c:pt>
                      <c:pt idx="208">
                        <c:v>17.857142857142858</c:v>
                      </c:pt>
                      <c:pt idx="209">
                        <c:v>17.714285714285715</c:v>
                      </c:pt>
                      <c:pt idx="210">
                        <c:v>17.571428571428573</c:v>
                      </c:pt>
                      <c:pt idx="211">
                        <c:v>18.428571428571427</c:v>
                      </c:pt>
                      <c:pt idx="212">
                        <c:v>17.714285714285715</c:v>
                      </c:pt>
                      <c:pt idx="213">
                        <c:v>17.428571428571427</c:v>
                      </c:pt>
                      <c:pt idx="214">
                        <c:v>17.571428571428573</c:v>
                      </c:pt>
                      <c:pt idx="215">
                        <c:v>17.857142857142858</c:v>
                      </c:pt>
                      <c:pt idx="216">
                        <c:v>17.285714285714285</c:v>
                      </c:pt>
                      <c:pt idx="217">
                        <c:v>17.714285714285715</c:v>
                      </c:pt>
                      <c:pt idx="218">
                        <c:v>17</c:v>
                      </c:pt>
                      <c:pt idx="219">
                        <c:v>16.571428571428573</c:v>
                      </c:pt>
                      <c:pt idx="220">
                        <c:v>17.285714285714285</c:v>
                      </c:pt>
                      <c:pt idx="221">
                        <c:v>17.857142857142858</c:v>
                      </c:pt>
                      <c:pt idx="222">
                        <c:v>17</c:v>
                      </c:pt>
                      <c:pt idx="223">
                        <c:v>18.285714285714285</c:v>
                      </c:pt>
                      <c:pt idx="224">
                        <c:v>17.571428571428573</c:v>
                      </c:pt>
                      <c:pt idx="225">
                        <c:v>18</c:v>
                      </c:pt>
                      <c:pt idx="226">
                        <c:v>17.857142857142858</c:v>
                      </c:pt>
                      <c:pt idx="227">
                        <c:v>18.142857142857142</c:v>
                      </c:pt>
                      <c:pt idx="228">
                        <c:v>17.857142857142858</c:v>
                      </c:pt>
                      <c:pt idx="229">
                        <c:v>18.285714285714285</c:v>
                      </c:pt>
                      <c:pt idx="230">
                        <c:v>17.285714285714285</c:v>
                      </c:pt>
                      <c:pt idx="231">
                        <c:v>18.285714285714285</c:v>
                      </c:pt>
                      <c:pt idx="232">
                        <c:v>17.428571428571427</c:v>
                      </c:pt>
                      <c:pt idx="233">
                        <c:v>19.285714285714285</c:v>
                      </c:pt>
                      <c:pt idx="234">
                        <c:v>19.428571428571427</c:v>
                      </c:pt>
                      <c:pt idx="235">
                        <c:v>18.428571428571427</c:v>
                      </c:pt>
                      <c:pt idx="236">
                        <c:v>18.142857142857142</c:v>
                      </c:pt>
                      <c:pt idx="237">
                        <c:v>18.428571428571427</c:v>
                      </c:pt>
                      <c:pt idx="238">
                        <c:v>17.857142857142858</c:v>
                      </c:pt>
                      <c:pt idx="239">
                        <c:v>17.857142857142858</c:v>
                      </c:pt>
                      <c:pt idx="240">
                        <c:v>15.714285714285714</c:v>
                      </c:pt>
                      <c:pt idx="241">
                        <c:v>17</c:v>
                      </c:pt>
                      <c:pt idx="242">
                        <c:v>17.142857142857142</c:v>
                      </c:pt>
                      <c:pt idx="243">
                        <c:v>18.285714285714285</c:v>
                      </c:pt>
                      <c:pt idx="244">
                        <c:v>19.571428571428573</c:v>
                      </c:pt>
                      <c:pt idx="245">
                        <c:v>19.714285714285715</c:v>
                      </c:pt>
                      <c:pt idx="246">
                        <c:v>20.142857142857142</c:v>
                      </c:pt>
                      <c:pt idx="247">
                        <c:v>21.714285714285715</c:v>
                      </c:pt>
                      <c:pt idx="248">
                        <c:v>20.142857142857142</c:v>
                      </c:pt>
                      <c:pt idx="249">
                        <c:v>20.428571428571427</c:v>
                      </c:pt>
                      <c:pt idx="250">
                        <c:v>19.571428571428573</c:v>
                      </c:pt>
                      <c:pt idx="251">
                        <c:v>18.571428571428573</c:v>
                      </c:pt>
                      <c:pt idx="252">
                        <c:v>18.285714285714285</c:v>
                      </c:pt>
                      <c:pt idx="253">
                        <c:v>17.857142857142858</c:v>
                      </c:pt>
                      <c:pt idx="254">
                        <c:v>17.857142857142858</c:v>
                      </c:pt>
                      <c:pt idx="255">
                        <c:v>17.857142857142858</c:v>
                      </c:pt>
                      <c:pt idx="256">
                        <c:v>17.571428571428573</c:v>
                      </c:pt>
                      <c:pt idx="257">
                        <c:v>17.714285714285715</c:v>
                      </c:pt>
                      <c:pt idx="258">
                        <c:v>18</c:v>
                      </c:pt>
                      <c:pt idx="259">
                        <c:v>17.714285714285715</c:v>
                      </c:pt>
                      <c:pt idx="260">
                        <c:v>18</c:v>
                      </c:pt>
                      <c:pt idx="261">
                        <c:v>16.285714285714285</c:v>
                      </c:pt>
                      <c:pt idx="262">
                        <c:v>16</c:v>
                      </c:pt>
                      <c:pt idx="263">
                        <c:v>15.857142857142858</c:v>
                      </c:pt>
                      <c:pt idx="264">
                        <c:v>17.142857142857142</c:v>
                      </c:pt>
                      <c:pt idx="265">
                        <c:v>18</c:v>
                      </c:pt>
                      <c:pt idx="266">
                        <c:v>18</c:v>
                      </c:pt>
                      <c:pt idx="267">
                        <c:v>18.142857142857142</c:v>
                      </c:pt>
                      <c:pt idx="268">
                        <c:v>18.857142857142858</c:v>
                      </c:pt>
                      <c:pt idx="269">
                        <c:v>18.571428571428573</c:v>
                      </c:pt>
                      <c:pt idx="270">
                        <c:v>19.142857142857142</c:v>
                      </c:pt>
                      <c:pt idx="271">
                        <c:v>16.857142857142858</c:v>
                      </c:pt>
                      <c:pt idx="272">
                        <c:v>16.857142857142858</c:v>
                      </c:pt>
                      <c:pt idx="273">
                        <c:v>16.428571428571427</c:v>
                      </c:pt>
                      <c:pt idx="274">
                        <c:v>15.857142857142858</c:v>
                      </c:pt>
                      <c:pt idx="275">
                        <c:v>16.285714285714285</c:v>
                      </c:pt>
                      <c:pt idx="276">
                        <c:v>18.428571428571427</c:v>
                      </c:pt>
                      <c:pt idx="277">
                        <c:v>19.142857142857142</c:v>
                      </c:pt>
                      <c:pt idx="278">
                        <c:v>20.428571428571427</c:v>
                      </c:pt>
                      <c:pt idx="279">
                        <c:v>20.285714285714285</c:v>
                      </c:pt>
                      <c:pt idx="280">
                        <c:v>21.714285714285715</c:v>
                      </c:pt>
                      <c:pt idx="281">
                        <c:v>21.142857142857142</c:v>
                      </c:pt>
                      <c:pt idx="282">
                        <c:v>20.714285714285715</c:v>
                      </c:pt>
                      <c:pt idx="283">
                        <c:v>18.857142857142858</c:v>
                      </c:pt>
                      <c:pt idx="284">
                        <c:v>17.571428571428573</c:v>
                      </c:pt>
                      <c:pt idx="285">
                        <c:v>17.285714285714285</c:v>
                      </c:pt>
                      <c:pt idx="286">
                        <c:v>17</c:v>
                      </c:pt>
                      <c:pt idx="287">
                        <c:v>16.857142857142858</c:v>
                      </c:pt>
                      <c:pt idx="288">
                        <c:v>18.142857142857142</c:v>
                      </c:pt>
                      <c:pt idx="289">
                        <c:v>17.857142857142858</c:v>
                      </c:pt>
                      <c:pt idx="290">
                        <c:v>18</c:v>
                      </c:pt>
                      <c:pt idx="291">
                        <c:v>18.428571428571427</c:v>
                      </c:pt>
                      <c:pt idx="292">
                        <c:v>19.571428571428573</c:v>
                      </c:pt>
                      <c:pt idx="293">
                        <c:v>18</c:v>
                      </c:pt>
                      <c:pt idx="294">
                        <c:v>19.142857142857142</c:v>
                      </c:pt>
                      <c:pt idx="295">
                        <c:v>18.714285714285715</c:v>
                      </c:pt>
                      <c:pt idx="296">
                        <c:v>19.571428571428573</c:v>
                      </c:pt>
                      <c:pt idx="297">
                        <c:v>20.571428571428573</c:v>
                      </c:pt>
                      <c:pt idx="298">
                        <c:v>20.142857142857142</c:v>
                      </c:pt>
                      <c:pt idx="299">
                        <c:v>18.428571428571427</c:v>
                      </c:pt>
                      <c:pt idx="300">
                        <c:v>18.857142857142858</c:v>
                      </c:pt>
                      <c:pt idx="301">
                        <c:v>16.857142857142858</c:v>
                      </c:pt>
                      <c:pt idx="302">
                        <c:v>16.714285714285715</c:v>
                      </c:pt>
                      <c:pt idx="303">
                        <c:v>17.142857142857142</c:v>
                      </c:pt>
                      <c:pt idx="304">
                        <c:v>16.142857142857142</c:v>
                      </c:pt>
                      <c:pt idx="305">
                        <c:v>17</c:v>
                      </c:pt>
                      <c:pt idx="306">
                        <c:v>17.714285714285715</c:v>
                      </c:pt>
                      <c:pt idx="307">
                        <c:v>18</c:v>
                      </c:pt>
                      <c:pt idx="308">
                        <c:v>18.857142857142858</c:v>
                      </c:pt>
                      <c:pt idx="309">
                        <c:v>20</c:v>
                      </c:pt>
                      <c:pt idx="310">
                        <c:v>19.714285714285715</c:v>
                      </c:pt>
                      <c:pt idx="311">
                        <c:v>20.857142857142858</c:v>
                      </c:pt>
                      <c:pt idx="312">
                        <c:v>20.857142857142858</c:v>
                      </c:pt>
                      <c:pt idx="313">
                        <c:v>21.428571428571427</c:v>
                      </c:pt>
                      <c:pt idx="314">
                        <c:v>21.571428571428573</c:v>
                      </c:pt>
                      <c:pt idx="315">
                        <c:v>21.428571428571427</c:v>
                      </c:pt>
                      <c:pt idx="316">
                        <c:v>20.571428571428573</c:v>
                      </c:pt>
                      <c:pt idx="317">
                        <c:v>20.142857142857142</c:v>
                      </c:pt>
                      <c:pt idx="318">
                        <c:v>18.714285714285715</c:v>
                      </c:pt>
                      <c:pt idx="319">
                        <c:v>18</c:v>
                      </c:pt>
                      <c:pt idx="320">
                        <c:v>17.714285714285715</c:v>
                      </c:pt>
                      <c:pt idx="321">
                        <c:v>17.571428571428573</c:v>
                      </c:pt>
                      <c:pt idx="322">
                        <c:v>16.857142857142858</c:v>
                      </c:pt>
                      <c:pt idx="323">
                        <c:v>17.285714285714285</c:v>
                      </c:pt>
                      <c:pt idx="324">
                        <c:v>18.285714285714285</c:v>
                      </c:pt>
                      <c:pt idx="325">
                        <c:v>18.285714285714285</c:v>
                      </c:pt>
                      <c:pt idx="326">
                        <c:v>18.714285714285715</c:v>
                      </c:pt>
                      <c:pt idx="327">
                        <c:v>19.285714285714285</c:v>
                      </c:pt>
                      <c:pt idx="328">
                        <c:v>19.571428571428573</c:v>
                      </c:pt>
                      <c:pt idx="329">
                        <c:v>19.857142857142858</c:v>
                      </c:pt>
                      <c:pt idx="330">
                        <c:v>18.714285714285715</c:v>
                      </c:pt>
                      <c:pt idx="331">
                        <c:v>18</c:v>
                      </c:pt>
                      <c:pt idx="332">
                        <c:v>19.285714285714285</c:v>
                      </c:pt>
                      <c:pt idx="333">
                        <c:v>18.714285714285715</c:v>
                      </c:pt>
                      <c:pt idx="334">
                        <c:v>18.714285714285715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20</c:v>
                      </c:pt>
                      <c:pt idx="338">
                        <c:v>19.714285714285715</c:v>
                      </c:pt>
                      <c:pt idx="339">
                        <c:v>18.571428571428573</c:v>
                      </c:pt>
                      <c:pt idx="340">
                        <c:v>18.571428571428573</c:v>
                      </c:pt>
                      <c:pt idx="341">
                        <c:v>18.142857142857142</c:v>
                      </c:pt>
                      <c:pt idx="342">
                        <c:v>17.285714285714285</c:v>
                      </c:pt>
                      <c:pt idx="343">
                        <c:v>18.142857142857142</c:v>
                      </c:pt>
                      <c:pt idx="344">
                        <c:v>18.571428571428573</c:v>
                      </c:pt>
                      <c:pt idx="345">
                        <c:v>18.714285714285715</c:v>
                      </c:pt>
                      <c:pt idx="346">
                        <c:v>19</c:v>
                      </c:pt>
                      <c:pt idx="347">
                        <c:v>19.285714285714285</c:v>
                      </c:pt>
                      <c:pt idx="348">
                        <c:v>19.285714285714285</c:v>
                      </c:pt>
                      <c:pt idx="349">
                        <c:v>20.285714285714285</c:v>
                      </c:pt>
                      <c:pt idx="350">
                        <c:v>20.142857142857142</c:v>
                      </c:pt>
                      <c:pt idx="351">
                        <c:v>20.285714285714285</c:v>
                      </c:pt>
                      <c:pt idx="352">
                        <c:v>20.142857142857142</c:v>
                      </c:pt>
                      <c:pt idx="353">
                        <c:v>20.428571428571427</c:v>
                      </c:pt>
                      <c:pt idx="354">
                        <c:v>21</c:v>
                      </c:pt>
                      <c:pt idx="355">
                        <c:v>20.857142857142858</c:v>
                      </c:pt>
                      <c:pt idx="356">
                        <c:v>21.571428571428573</c:v>
                      </c:pt>
                      <c:pt idx="357">
                        <c:v>22.428571428571427</c:v>
                      </c:pt>
                      <c:pt idx="358">
                        <c:v>22.428571428571427</c:v>
                      </c:pt>
                      <c:pt idx="359">
                        <c:v>21.857142857142858</c:v>
                      </c:pt>
                      <c:pt idx="360">
                        <c:v>21.857142857142858</c:v>
                      </c:pt>
                      <c:pt idx="361">
                        <c:v>20.857142857142858</c:v>
                      </c:pt>
                      <c:pt idx="362">
                        <c:v>22.285714285714285</c:v>
                      </c:pt>
                      <c:pt idx="363">
                        <c:v>21</c:v>
                      </c:pt>
                      <c:pt idx="364">
                        <c:v>20.571428571428573</c:v>
                      </c:pt>
                      <c:pt idx="365">
                        <c:v>20.571428571428573</c:v>
                      </c:pt>
                      <c:pt idx="366">
                        <c:v>21.571428571428573</c:v>
                      </c:pt>
                      <c:pt idx="367">
                        <c:v>21.142857142857142</c:v>
                      </c:pt>
                      <c:pt idx="368">
                        <c:v>22.571428571428573</c:v>
                      </c:pt>
                      <c:pt idx="369">
                        <c:v>21</c:v>
                      </c:pt>
                      <c:pt idx="370">
                        <c:v>21</c:v>
                      </c:pt>
                      <c:pt idx="371">
                        <c:v>20.142857142857142</c:v>
                      </c:pt>
                      <c:pt idx="372">
                        <c:v>20.714285714285715</c:v>
                      </c:pt>
                      <c:pt idx="373">
                        <c:v>22</c:v>
                      </c:pt>
                      <c:pt idx="374">
                        <c:v>23.285714285714285</c:v>
                      </c:pt>
                      <c:pt idx="375">
                        <c:v>23</c:v>
                      </c:pt>
                      <c:pt idx="376">
                        <c:v>24</c:v>
                      </c:pt>
                      <c:pt idx="377">
                        <c:v>24.857142857142858</c:v>
                      </c:pt>
                      <c:pt idx="378">
                        <c:v>25.857142857142858</c:v>
                      </c:pt>
                      <c:pt idx="379">
                        <c:v>25.571428571428573</c:v>
                      </c:pt>
                      <c:pt idx="380">
                        <c:v>26.285714285714285</c:v>
                      </c:pt>
                      <c:pt idx="381">
                        <c:v>25.857142857142858</c:v>
                      </c:pt>
                      <c:pt idx="382">
                        <c:v>26.142857142857142</c:v>
                      </c:pt>
                      <c:pt idx="383">
                        <c:v>25.428571428571427</c:v>
                      </c:pt>
                      <c:pt idx="384">
                        <c:v>26.285714285714285</c:v>
                      </c:pt>
                      <c:pt idx="385">
                        <c:v>26</c:v>
                      </c:pt>
                      <c:pt idx="386">
                        <c:v>25.285714285714285</c:v>
                      </c:pt>
                      <c:pt idx="387">
                        <c:v>23.857142857142858</c:v>
                      </c:pt>
                      <c:pt idx="388">
                        <c:v>23.714285714285715</c:v>
                      </c:pt>
                      <c:pt idx="389">
                        <c:v>24.142857142857142</c:v>
                      </c:pt>
                      <c:pt idx="390">
                        <c:v>24.428571428571427</c:v>
                      </c:pt>
                      <c:pt idx="391">
                        <c:v>24.142857142857142</c:v>
                      </c:pt>
                      <c:pt idx="392">
                        <c:v>25.142857142857142</c:v>
                      </c:pt>
                      <c:pt idx="393">
                        <c:v>25.857142857142858</c:v>
                      </c:pt>
                      <c:pt idx="394">
                        <c:v>25.714285714285715</c:v>
                      </c:pt>
                      <c:pt idx="395">
                        <c:v>25.285714285714285</c:v>
                      </c:pt>
                      <c:pt idx="396">
                        <c:v>25.428571428571427</c:v>
                      </c:pt>
                      <c:pt idx="397">
                        <c:v>26</c:v>
                      </c:pt>
                      <c:pt idx="398">
                        <c:v>25.428571428571427</c:v>
                      </c:pt>
                      <c:pt idx="399">
                        <c:v>23.428571428571427</c:v>
                      </c:pt>
                      <c:pt idx="400">
                        <c:v>22.285714285714285</c:v>
                      </c:pt>
                      <c:pt idx="401">
                        <c:v>22.571428571428573</c:v>
                      </c:pt>
                      <c:pt idx="402">
                        <c:v>23.285714285714285</c:v>
                      </c:pt>
                      <c:pt idx="403">
                        <c:v>22.285714285714285</c:v>
                      </c:pt>
                      <c:pt idx="404">
                        <c:v>22.428571428571427</c:v>
                      </c:pt>
                      <c:pt idx="405">
                        <c:v>21.571428571428573</c:v>
                      </c:pt>
                      <c:pt idx="406">
                        <c:v>21.714285714285715</c:v>
                      </c:pt>
                      <c:pt idx="407">
                        <c:v>22.714285714285715</c:v>
                      </c:pt>
                      <c:pt idx="408">
                        <c:v>21.714285714285715</c:v>
                      </c:pt>
                      <c:pt idx="409">
                        <c:v>21</c:v>
                      </c:pt>
                      <c:pt idx="410">
                        <c:v>21.285714285714285</c:v>
                      </c:pt>
                      <c:pt idx="411">
                        <c:v>20.285714285714285</c:v>
                      </c:pt>
                      <c:pt idx="412">
                        <c:v>20</c:v>
                      </c:pt>
                      <c:pt idx="413">
                        <c:v>21.428571428571427</c:v>
                      </c:pt>
                      <c:pt idx="414">
                        <c:v>20.428571428571427</c:v>
                      </c:pt>
                      <c:pt idx="415">
                        <c:v>20.285714285714285</c:v>
                      </c:pt>
                      <c:pt idx="416">
                        <c:v>20.571428571428573</c:v>
                      </c:pt>
                      <c:pt idx="417">
                        <c:v>19</c:v>
                      </c:pt>
                      <c:pt idx="418">
                        <c:v>18.285714285714285</c:v>
                      </c:pt>
                      <c:pt idx="419">
                        <c:v>18.428571428571427</c:v>
                      </c:pt>
                      <c:pt idx="420">
                        <c:v>16.571428571428573</c:v>
                      </c:pt>
                      <c:pt idx="421">
                        <c:v>16.428571428571427</c:v>
                      </c:pt>
                      <c:pt idx="422">
                        <c:v>16.857142857142858</c:v>
                      </c:pt>
                      <c:pt idx="423">
                        <c:v>17.142857142857142</c:v>
                      </c:pt>
                      <c:pt idx="424">
                        <c:v>17.857142857142858</c:v>
                      </c:pt>
                      <c:pt idx="425">
                        <c:v>17.857142857142858</c:v>
                      </c:pt>
                      <c:pt idx="426">
                        <c:v>17.857142857142858</c:v>
                      </c:pt>
                      <c:pt idx="427">
                        <c:v>18.428571428571427</c:v>
                      </c:pt>
                      <c:pt idx="428">
                        <c:v>18.571428571428573</c:v>
                      </c:pt>
                      <c:pt idx="429">
                        <c:v>17.571428571428573</c:v>
                      </c:pt>
                      <c:pt idx="430">
                        <c:v>17.428571428571427</c:v>
                      </c:pt>
                      <c:pt idx="431">
                        <c:v>17.571428571428573</c:v>
                      </c:pt>
                      <c:pt idx="432">
                        <c:v>18</c:v>
                      </c:pt>
                      <c:pt idx="433">
                        <c:v>19.285714285714285</c:v>
                      </c:pt>
                      <c:pt idx="434">
                        <c:v>18.571428571428573</c:v>
                      </c:pt>
                      <c:pt idx="435">
                        <c:v>18.571428571428573</c:v>
                      </c:pt>
                      <c:pt idx="436">
                        <c:v>18.714285714285715</c:v>
                      </c:pt>
                      <c:pt idx="437">
                        <c:v>19.428571428571427</c:v>
                      </c:pt>
                      <c:pt idx="438">
                        <c:v>18.571428571428573</c:v>
                      </c:pt>
                      <c:pt idx="439">
                        <c:v>19.142857142857142</c:v>
                      </c:pt>
                      <c:pt idx="440">
                        <c:v>19.285714285714285</c:v>
                      </c:pt>
                      <c:pt idx="441">
                        <c:v>19.428571428571427</c:v>
                      </c:pt>
                      <c:pt idx="442">
                        <c:v>19.571428571428573</c:v>
                      </c:pt>
                      <c:pt idx="443">
                        <c:v>20.571428571428573</c:v>
                      </c:pt>
                      <c:pt idx="444">
                        <c:v>19</c:v>
                      </c:pt>
                      <c:pt idx="445">
                        <c:v>20.285714285714285</c:v>
                      </c:pt>
                      <c:pt idx="446">
                        <c:v>20.428571428571427</c:v>
                      </c:pt>
                      <c:pt idx="447">
                        <c:v>20.142857142857142</c:v>
                      </c:pt>
                      <c:pt idx="448">
                        <c:v>21</c:v>
                      </c:pt>
                      <c:pt idx="449">
                        <c:v>21</c:v>
                      </c:pt>
                      <c:pt idx="450">
                        <c:v>22.142857142857142</c:v>
                      </c:pt>
                      <c:pt idx="451">
                        <c:v>23.428571428571427</c:v>
                      </c:pt>
                      <c:pt idx="452">
                        <c:v>24.142857142857142</c:v>
                      </c:pt>
                      <c:pt idx="453">
                        <c:v>24.285714285714285</c:v>
                      </c:pt>
                      <c:pt idx="454">
                        <c:v>23.571428571428573</c:v>
                      </c:pt>
                      <c:pt idx="455">
                        <c:v>24.142857142857142</c:v>
                      </c:pt>
                      <c:pt idx="456">
                        <c:v>24</c:v>
                      </c:pt>
                      <c:pt idx="457">
                        <c:v>22.428571428571427</c:v>
                      </c:pt>
                      <c:pt idx="458">
                        <c:v>21.428571428571427</c:v>
                      </c:pt>
                      <c:pt idx="459">
                        <c:v>21</c:v>
                      </c:pt>
                      <c:pt idx="460">
                        <c:v>20.142857142857142</c:v>
                      </c:pt>
                      <c:pt idx="461">
                        <c:v>20.571428571428573</c:v>
                      </c:pt>
                      <c:pt idx="462">
                        <c:v>19.571428571428573</c:v>
                      </c:pt>
                      <c:pt idx="463">
                        <c:v>19.857142857142858</c:v>
                      </c:pt>
                      <c:pt idx="464">
                        <c:v>21.142857142857142</c:v>
                      </c:pt>
                      <c:pt idx="465">
                        <c:v>23.857142857142858</c:v>
                      </c:pt>
                      <c:pt idx="466">
                        <c:v>24.428571428571427</c:v>
                      </c:pt>
                      <c:pt idx="467">
                        <c:v>26</c:v>
                      </c:pt>
                      <c:pt idx="468">
                        <c:v>25.857142857142858</c:v>
                      </c:pt>
                      <c:pt idx="469">
                        <c:v>27</c:v>
                      </c:pt>
                      <c:pt idx="470">
                        <c:v>27.285714285714285</c:v>
                      </c:pt>
                      <c:pt idx="471">
                        <c:v>26.714285714285715</c:v>
                      </c:pt>
                      <c:pt idx="472">
                        <c:v>24.857142857142858</c:v>
                      </c:pt>
                      <c:pt idx="473">
                        <c:v>23.714285714285715</c:v>
                      </c:pt>
                      <c:pt idx="474">
                        <c:v>23</c:v>
                      </c:pt>
                      <c:pt idx="475">
                        <c:v>24.142857142857142</c:v>
                      </c:pt>
                      <c:pt idx="476">
                        <c:v>24.142857142857142</c:v>
                      </c:pt>
                      <c:pt idx="477">
                        <c:v>23.857142857142858</c:v>
                      </c:pt>
                      <c:pt idx="478">
                        <c:v>23.285714285714285</c:v>
                      </c:pt>
                      <c:pt idx="479">
                        <c:v>23.142857142857142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2A-4DBD-AAC7-29ECF676C2F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Sakarya!$J$2:$J$481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13.428571428571429</c:v>
                      </c:pt>
                      <c:pt idx="7">
                        <c:v>13.285714285714286</c:v>
                      </c:pt>
                      <c:pt idx="8">
                        <c:v>13.857142857142858</c:v>
                      </c:pt>
                      <c:pt idx="9">
                        <c:v>13.714285714285714</c:v>
                      </c:pt>
                      <c:pt idx="10">
                        <c:v>13.571428571428571</c:v>
                      </c:pt>
                      <c:pt idx="11">
                        <c:v>14</c:v>
                      </c:pt>
                      <c:pt idx="12">
                        <c:v>13.714285714285714</c:v>
                      </c:pt>
                      <c:pt idx="13">
                        <c:v>13.857142857142858</c:v>
                      </c:pt>
                      <c:pt idx="14">
                        <c:v>13.285714285714286</c:v>
                      </c:pt>
                      <c:pt idx="15">
                        <c:v>13.285714285714286</c:v>
                      </c:pt>
                      <c:pt idx="16">
                        <c:v>14.571428571428571</c:v>
                      </c:pt>
                      <c:pt idx="17">
                        <c:v>15.142857142857142</c:v>
                      </c:pt>
                      <c:pt idx="18">
                        <c:v>13.857142857142858</c:v>
                      </c:pt>
                      <c:pt idx="19">
                        <c:v>13.857142857142858</c:v>
                      </c:pt>
                      <c:pt idx="20">
                        <c:v>13.428571428571429</c:v>
                      </c:pt>
                      <c:pt idx="21">
                        <c:v>14</c:v>
                      </c:pt>
                      <c:pt idx="22">
                        <c:v>13.714285714285714</c:v>
                      </c:pt>
                      <c:pt idx="23">
                        <c:v>13.285714285714286</c:v>
                      </c:pt>
                      <c:pt idx="24">
                        <c:v>12.857142857142858</c:v>
                      </c:pt>
                      <c:pt idx="25">
                        <c:v>12.428571428571429</c:v>
                      </c:pt>
                      <c:pt idx="26">
                        <c:v>11.571428571428571</c:v>
                      </c:pt>
                      <c:pt idx="27">
                        <c:v>13</c:v>
                      </c:pt>
                      <c:pt idx="28">
                        <c:v>12.857142857142858</c:v>
                      </c:pt>
                      <c:pt idx="29">
                        <c:v>13.285714285714286</c:v>
                      </c:pt>
                      <c:pt idx="30">
                        <c:v>12.428571428571429</c:v>
                      </c:pt>
                      <c:pt idx="31">
                        <c:v>13.142857142857142</c:v>
                      </c:pt>
                      <c:pt idx="32">
                        <c:v>14.571428571428571</c:v>
                      </c:pt>
                      <c:pt idx="33">
                        <c:v>14.857142857142858</c:v>
                      </c:pt>
                      <c:pt idx="34">
                        <c:v>13.142857142857142</c:v>
                      </c:pt>
                      <c:pt idx="35">
                        <c:v>13</c:v>
                      </c:pt>
                      <c:pt idx="36">
                        <c:v>13.142857142857142</c:v>
                      </c:pt>
                      <c:pt idx="37">
                        <c:v>12.571428571428571</c:v>
                      </c:pt>
                      <c:pt idx="38">
                        <c:v>12.571428571428571</c:v>
                      </c:pt>
                      <c:pt idx="39">
                        <c:v>13.285714285714286</c:v>
                      </c:pt>
                      <c:pt idx="40">
                        <c:v>13.142857142857142</c:v>
                      </c:pt>
                      <c:pt idx="41">
                        <c:v>13.142857142857142</c:v>
                      </c:pt>
                      <c:pt idx="42">
                        <c:v>13.857142857142858</c:v>
                      </c:pt>
                      <c:pt idx="43">
                        <c:v>13.428571428571429</c:v>
                      </c:pt>
                      <c:pt idx="44">
                        <c:v>13.857142857142858</c:v>
                      </c:pt>
                      <c:pt idx="45">
                        <c:v>12.857142857142858</c:v>
                      </c:pt>
                      <c:pt idx="46">
                        <c:v>12</c:v>
                      </c:pt>
                      <c:pt idx="47">
                        <c:v>13.142857142857142</c:v>
                      </c:pt>
                      <c:pt idx="48">
                        <c:v>14.142857142857142</c:v>
                      </c:pt>
                      <c:pt idx="49">
                        <c:v>14.714285714285714</c:v>
                      </c:pt>
                      <c:pt idx="50">
                        <c:v>14.714285714285714</c:v>
                      </c:pt>
                      <c:pt idx="51">
                        <c:v>15.571428571428571</c:v>
                      </c:pt>
                      <c:pt idx="52">
                        <c:v>15.714285714285714</c:v>
                      </c:pt>
                      <c:pt idx="53">
                        <c:v>15.571428571428571</c:v>
                      </c:pt>
                      <c:pt idx="54">
                        <c:v>15.142857142857142</c:v>
                      </c:pt>
                      <c:pt idx="55">
                        <c:v>14.285714285714286</c:v>
                      </c:pt>
                      <c:pt idx="56">
                        <c:v>13.142857142857142</c:v>
                      </c:pt>
                      <c:pt idx="57">
                        <c:v>12.428571428571429</c:v>
                      </c:pt>
                      <c:pt idx="58">
                        <c:v>11</c:v>
                      </c:pt>
                      <c:pt idx="59">
                        <c:v>11.714285714285714</c:v>
                      </c:pt>
                      <c:pt idx="60">
                        <c:v>12.142857142857142</c:v>
                      </c:pt>
                      <c:pt idx="61">
                        <c:v>11.428571428571429</c:v>
                      </c:pt>
                      <c:pt idx="62">
                        <c:v>11.285714285714286</c:v>
                      </c:pt>
                      <c:pt idx="63">
                        <c:v>11.857142857142858</c:v>
                      </c:pt>
                      <c:pt idx="64">
                        <c:v>12</c:v>
                      </c:pt>
                      <c:pt idx="65">
                        <c:v>13.142857142857142</c:v>
                      </c:pt>
                      <c:pt idx="66">
                        <c:v>12.428571428571429</c:v>
                      </c:pt>
                      <c:pt idx="67">
                        <c:v>12.428571428571429</c:v>
                      </c:pt>
                      <c:pt idx="68">
                        <c:v>12</c:v>
                      </c:pt>
                      <c:pt idx="69">
                        <c:v>12.142857142857142</c:v>
                      </c:pt>
                      <c:pt idx="70">
                        <c:v>12.142857142857142</c:v>
                      </c:pt>
                      <c:pt idx="71">
                        <c:v>13.142857142857142</c:v>
                      </c:pt>
                      <c:pt idx="72">
                        <c:v>13.142857142857142</c:v>
                      </c:pt>
                      <c:pt idx="73">
                        <c:v>12.714285714285714</c:v>
                      </c:pt>
                      <c:pt idx="74">
                        <c:v>11.285714285714286</c:v>
                      </c:pt>
                      <c:pt idx="75">
                        <c:v>12.428571428571429</c:v>
                      </c:pt>
                      <c:pt idx="76">
                        <c:v>11.714285714285714</c:v>
                      </c:pt>
                      <c:pt idx="77">
                        <c:v>10.428571428571429</c:v>
                      </c:pt>
                      <c:pt idx="78">
                        <c:v>8.8571428571428577</c:v>
                      </c:pt>
                      <c:pt idx="79">
                        <c:v>8.2857142857142865</c:v>
                      </c:pt>
                      <c:pt idx="80">
                        <c:v>8.8571428571428577</c:v>
                      </c:pt>
                      <c:pt idx="81">
                        <c:v>9.2857142857142865</c:v>
                      </c:pt>
                      <c:pt idx="82">
                        <c:v>8.5714285714285712</c:v>
                      </c:pt>
                      <c:pt idx="83">
                        <c:v>9.4285714285714288</c:v>
                      </c:pt>
                      <c:pt idx="84">
                        <c:v>9.4285714285714288</c:v>
                      </c:pt>
                      <c:pt idx="85">
                        <c:v>10.714285714285714</c:v>
                      </c:pt>
                      <c:pt idx="86">
                        <c:v>10.857142857142858</c:v>
                      </c:pt>
                      <c:pt idx="87">
                        <c:v>11.285714285714286</c:v>
                      </c:pt>
                      <c:pt idx="88">
                        <c:v>11.285714285714286</c:v>
                      </c:pt>
                      <c:pt idx="89">
                        <c:v>11.857142857142858</c:v>
                      </c:pt>
                      <c:pt idx="90">
                        <c:v>11.142857142857142</c:v>
                      </c:pt>
                      <c:pt idx="91">
                        <c:v>11.571428571428571</c:v>
                      </c:pt>
                      <c:pt idx="92">
                        <c:v>11.714285714285714</c:v>
                      </c:pt>
                      <c:pt idx="93">
                        <c:v>12.428571428571429</c:v>
                      </c:pt>
                      <c:pt idx="94">
                        <c:v>11.857142857142858</c:v>
                      </c:pt>
                      <c:pt idx="95">
                        <c:v>12</c:v>
                      </c:pt>
                      <c:pt idx="96">
                        <c:v>12.142857142857142</c:v>
                      </c:pt>
                      <c:pt idx="97">
                        <c:v>12.714285714285714</c:v>
                      </c:pt>
                      <c:pt idx="98">
                        <c:v>13.714285714285714</c:v>
                      </c:pt>
                      <c:pt idx="99">
                        <c:v>13.714285714285714</c:v>
                      </c:pt>
                      <c:pt idx="100">
                        <c:v>13.142857142857142</c:v>
                      </c:pt>
                      <c:pt idx="101">
                        <c:v>13</c:v>
                      </c:pt>
                      <c:pt idx="102">
                        <c:v>13.285714285714286</c:v>
                      </c:pt>
                      <c:pt idx="103">
                        <c:v>12.714285714285714</c:v>
                      </c:pt>
                      <c:pt idx="104">
                        <c:v>12</c:v>
                      </c:pt>
                      <c:pt idx="105">
                        <c:v>11.571428571428571</c:v>
                      </c:pt>
                      <c:pt idx="106">
                        <c:v>11.285714285714286</c:v>
                      </c:pt>
                      <c:pt idx="107">
                        <c:v>11.857142857142858</c:v>
                      </c:pt>
                      <c:pt idx="108">
                        <c:v>11.714285714285714</c:v>
                      </c:pt>
                      <c:pt idx="109">
                        <c:v>11</c:v>
                      </c:pt>
                      <c:pt idx="110">
                        <c:v>11.285714285714286</c:v>
                      </c:pt>
                      <c:pt idx="111">
                        <c:v>13.142857142857142</c:v>
                      </c:pt>
                      <c:pt idx="112">
                        <c:v>12.857142857142858</c:v>
                      </c:pt>
                      <c:pt idx="113">
                        <c:v>12.571428571428571</c:v>
                      </c:pt>
                      <c:pt idx="114">
                        <c:v>11.714285714285714</c:v>
                      </c:pt>
                      <c:pt idx="115">
                        <c:v>12.857142857142858</c:v>
                      </c:pt>
                      <c:pt idx="116">
                        <c:v>14.428571428571429</c:v>
                      </c:pt>
                      <c:pt idx="117">
                        <c:v>13.428571428571429</c:v>
                      </c:pt>
                      <c:pt idx="118">
                        <c:v>12.142857142857142</c:v>
                      </c:pt>
                      <c:pt idx="119">
                        <c:v>12.571428571428571</c:v>
                      </c:pt>
                      <c:pt idx="120">
                        <c:v>12.142857142857142</c:v>
                      </c:pt>
                      <c:pt idx="121">
                        <c:v>12.285714285714286</c:v>
                      </c:pt>
                      <c:pt idx="122">
                        <c:v>11.857142857142858</c:v>
                      </c:pt>
                      <c:pt idx="123">
                        <c:v>11.857142857142858</c:v>
                      </c:pt>
                      <c:pt idx="124">
                        <c:v>12.428571428571429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14</c:v>
                      </c:pt>
                      <c:pt idx="128">
                        <c:v>13.714285714285714</c:v>
                      </c:pt>
                      <c:pt idx="129">
                        <c:v>13</c:v>
                      </c:pt>
                      <c:pt idx="130">
                        <c:v>11.571428571428571</c:v>
                      </c:pt>
                      <c:pt idx="131">
                        <c:v>11.142857142857142</c:v>
                      </c:pt>
                      <c:pt idx="132">
                        <c:v>11</c:v>
                      </c:pt>
                      <c:pt idx="133">
                        <c:v>9.4285714285714288</c:v>
                      </c:pt>
                      <c:pt idx="134">
                        <c:v>8.1428571428571423</c:v>
                      </c:pt>
                      <c:pt idx="135">
                        <c:v>7.8571428571428568</c:v>
                      </c:pt>
                      <c:pt idx="136">
                        <c:v>8.1428571428571423</c:v>
                      </c:pt>
                      <c:pt idx="137">
                        <c:v>9</c:v>
                      </c:pt>
                      <c:pt idx="138">
                        <c:v>9.7142857142857135</c:v>
                      </c:pt>
                      <c:pt idx="139">
                        <c:v>9.2857142857142865</c:v>
                      </c:pt>
                      <c:pt idx="140">
                        <c:v>9.8571428571428577</c:v>
                      </c:pt>
                      <c:pt idx="141">
                        <c:v>10.428571428571429</c:v>
                      </c:pt>
                      <c:pt idx="142">
                        <c:v>10.142857142857142</c:v>
                      </c:pt>
                      <c:pt idx="143">
                        <c:v>10</c:v>
                      </c:pt>
                      <c:pt idx="144">
                        <c:v>9.7142857142857135</c:v>
                      </c:pt>
                      <c:pt idx="145">
                        <c:v>9.8571428571428577</c:v>
                      </c:pt>
                      <c:pt idx="146">
                        <c:v>9.7142857142857135</c:v>
                      </c:pt>
                      <c:pt idx="147">
                        <c:v>9.5714285714285712</c:v>
                      </c:pt>
                      <c:pt idx="148">
                        <c:v>10</c:v>
                      </c:pt>
                      <c:pt idx="149">
                        <c:v>10.285714285714286</c:v>
                      </c:pt>
                      <c:pt idx="150">
                        <c:v>10.428571428571429</c:v>
                      </c:pt>
                      <c:pt idx="151">
                        <c:v>10.571428571428571</c:v>
                      </c:pt>
                      <c:pt idx="152">
                        <c:v>10.714285714285714</c:v>
                      </c:pt>
                      <c:pt idx="153">
                        <c:v>11</c:v>
                      </c:pt>
                      <c:pt idx="154">
                        <c:v>11.571428571428571</c:v>
                      </c:pt>
                      <c:pt idx="155">
                        <c:v>11.714285714285714</c:v>
                      </c:pt>
                      <c:pt idx="156">
                        <c:v>11.714285714285714</c:v>
                      </c:pt>
                      <c:pt idx="157">
                        <c:v>12</c:v>
                      </c:pt>
                      <c:pt idx="158">
                        <c:v>12.857142857142858</c:v>
                      </c:pt>
                      <c:pt idx="159">
                        <c:v>12.857142857142858</c:v>
                      </c:pt>
                      <c:pt idx="160">
                        <c:v>12.857142857142858</c:v>
                      </c:pt>
                      <c:pt idx="161">
                        <c:v>12.714285714285714</c:v>
                      </c:pt>
                      <c:pt idx="162">
                        <c:v>12.285714285714286</c:v>
                      </c:pt>
                      <c:pt idx="163">
                        <c:v>13.285714285714286</c:v>
                      </c:pt>
                      <c:pt idx="164">
                        <c:v>12.857142857142858</c:v>
                      </c:pt>
                      <c:pt idx="165">
                        <c:v>12.285714285714286</c:v>
                      </c:pt>
                      <c:pt idx="166">
                        <c:v>11.714285714285714</c:v>
                      </c:pt>
                      <c:pt idx="167">
                        <c:v>12.142857142857142</c:v>
                      </c:pt>
                      <c:pt idx="168">
                        <c:v>12.285714285714286</c:v>
                      </c:pt>
                      <c:pt idx="169">
                        <c:v>12.428571428571429</c:v>
                      </c:pt>
                      <c:pt idx="170">
                        <c:v>12.571428571428571</c:v>
                      </c:pt>
                      <c:pt idx="171">
                        <c:v>12.285714285714286</c:v>
                      </c:pt>
                      <c:pt idx="172">
                        <c:v>12.714285714285714</c:v>
                      </c:pt>
                      <c:pt idx="173">
                        <c:v>12.714285714285714</c:v>
                      </c:pt>
                      <c:pt idx="174">
                        <c:v>12.142857142857142</c:v>
                      </c:pt>
                      <c:pt idx="175">
                        <c:v>11.857142857142858</c:v>
                      </c:pt>
                      <c:pt idx="176">
                        <c:v>11.714285714285714</c:v>
                      </c:pt>
                      <c:pt idx="177">
                        <c:v>11.142857142857142</c:v>
                      </c:pt>
                      <c:pt idx="178">
                        <c:v>10.571428571428571</c:v>
                      </c:pt>
                      <c:pt idx="179">
                        <c:v>9.2857142857142865</c:v>
                      </c:pt>
                      <c:pt idx="180">
                        <c:v>10.714285714285714</c:v>
                      </c:pt>
                      <c:pt idx="181">
                        <c:v>10.142857142857142</c:v>
                      </c:pt>
                      <c:pt idx="182">
                        <c:v>10.285714285714286</c:v>
                      </c:pt>
                      <c:pt idx="183">
                        <c:v>10.428571428571429</c:v>
                      </c:pt>
                      <c:pt idx="184">
                        <c:v>9.8571428571428577</c:v>
                      </c:pt>
                      <c:pt idx="185">
                        <c:v>11</c:v>
                      </c:pt>
                      <c:pt idx="186">
                        <c:v>11.571428571428571</c:v>
                      </c:pt>
                      <c:pt idx="187">
                        <c:v>11</c:v>
                      </c:pt>
                      <c:pt idx="188">
                        <c:v>11.857142857142858</c:v>
                      </c:pt>
                      <c:pt idx="189">
                        <c:v>11.714285714285714</c:v>
                      </c:pt>
                      <c:pt idx="190">
                        <c:v>11.857142857142858</c:v>
                      </c:pt>
                      <c:pt idx="191">
                        <c:v>11.142857142857142</c:v>
                      </c:pt>
                      <c:pt idx="192">
                        <c:v>11.142857142857142</c:v>
                      </c:pt>
                      <c:pt idx="193">
                        <c:v>10.428571428571429</c:v>
                      </c:pt>
                      <c:pt idx="194">
                        <c:v>9.5714285714285712</c:v>
                      </c:pt>
                      <c:pt idx="195">
                        <c:v>9.7142857142857135</c:v>
                      </c:pt>
                      <c:pt idx="196">
                        <c:v>10.285714285714286</c:v>
                      </c:pt>
                      <c:pt idx="197">
                        <c:v>10.285714285714286</c:v>
                      </c:pt>
                      <c:pt idx="198">
                        <c:v>11.571428571428571</c:v>
                      </c:pt>
                      <c:pt idx="199">
                        <c:v>11.857142857142858</c:v>
                      </c:pt>
                      <c:pt idx="200">
                        <c:v>11.142857142857142</c:v>
                      </c:pt>
                      <c:pt idx="201">
                        <c:v>12</c:v>
                      </c:pt>
                      <c:pt idx="202">
                        <c:v>12.285714285714286</c:v>
                      </c:pt>
                      <c:pt idx="203">
                        <c:v>12.142857142857142</c:v>
                      </c:pt>
                      <c:pt idx="204">
                        <c:v>12.285714285714286</c:v>
                      </c:pt>
                      <c:pt idx="205">
                        <c:v>11.428571428571429</c:v>
                      </c:pt>
                      <c:pt idx="206">
                        <c:v>11.285714285714286</c:v>
                      </c:pt>
                      <c:pt idx="207">
                        <c:v>12.142857142857142</c:v>
                      </c:pt>
                      <c:pt idx="208">
                        <c:v>12.571428571428571</c:v>
                      </c:pt>
                      <c:pt idx="209">
                        <c:v>12.428571428571429</c:v>
                      </c:pt>
                      <c:pt idx="210">
                        <c:v>12.142857142857142</c:v>
                      </c:pt>
                      <c:pt idx="211">
                        <c:v>12.857142857142858</c:v>
                      </c:pt>
                      <c:pt idx="212">
                        <c:v>14.714285714285714</c:v>
                      </c:pt>
                      <c:pt idx="213">
                        <c:v>14.285714285714286</c:v>
                      </c:pt>
                      <c:pt idx="214">
                        <c:v>15</c:v>
                      </c:pt>
                      <c:pt idx="215">
                        <c:v>14</c:v>
                      </c:pt>
                      <c:pt idx="216">
                        <c:v>13.285714285714286</c:v>
                      </c:pt>
                      <c:pt idx="217">
                        <c:v>13.428571428571429</c:v>
                      </c:pt>
                      <c:pt idx="218">
                        <c:v>12.571428571428571</c:v>
                      </c:pt>
                      <c:pt idx="219">
                        <c:v>12.142857142857142</c:v>
                      </c:pt>
                      <c:pt idx="220">
                        <c:v>12.142857142857142</c:v>
                      </c:pt>
                      <c:pt idx="221">
                        <c:v>13.714285714285714</c:v>
                      </c:pt>
                      <c:pt idx="222">
                        <c:v>13.428571428571429</c:v>
                      </c:pt>
                      <c:pt idx="223">
                        <c:v>13.714285714285714</c:v>
                      </c:pt>
                      <c:pt idx="224">
                        <c:v>13.857142857142858</c:v>
                      </c:pt>
                      <c:pt idx="225">
                        <c:v>14.428571428571429</c:v>
                      </c:pt>
                      <c:pt idx="226">
                        <c:v>14</c:v>
                      </c:pt>
                      <c:pt idx="227">
                        <c:v>14.428571428571429</c:v>
                      </c:pt>
                      <c:pt idx="228">
                        <c:v>13.285714285714286</c:v>
                      </c:pt>
                      <c:pt idx="229">
                        <c:v>13.142857142857142</c:v>
                      </c:pt>
                      <c:pt idx="230">
                        <c:v>13.428571428571429</c:v>
                      </c:pt>
                      <c:pt idx="231">
                        <c:v>13.857142857142858</c:v>
                      </c:pt>
                      <c:pt idx="232">
                        <c:v>12.571428571428571</c:v>
                      </c:pt>
                      <c:pt idx="233">
                        <c:v>12.285714285714286</c:v>
                      </c:pt>
                      <c:pt idx="234">
                        <c:v>12.285714285714286</c:v>
                      </c:pt>
                      <c:pt idx="235">
                        <c:v>11.285714285714286</c:v>
                      </c:pt>
                      <c:pt idx="236">
                        <c:v>11.714285714285714</c:v>
                      </c:pt>
                      <c:pt idx="237">
                        <c:v>11.428571428571429</c:v>
                      </c:pt>
                      <c:pt idx="238">
                        <c:v>10.714285714285714</c:v>
                      </c:pt>
                      <c:pt idx="239">
                        <c:v>11.285714285714286</c:v>
                      </c:pt>
                      <c:pt idx="240">
                        <c:v>12.142857142857142</c:v>
                      </c:pt>
                      <c:pt idx="241">
                        <c:v>12.571428571428571</c:v>
                      </c:pt>
                      <c:pt idx="242">
                        <c:v>12.714285714285714</c:v>
                      </c:pt>
                      <c:pt idx="243">
                        <c:v>12.857142857142858</c:v>
                      </c:pt>
                      <c:pt idx="244">
                        <c:v>13</c:v>
                      </c:pt>
                      <c:pt idx="245">
                        <c:v>13.714285714285714</c:v>
                      </c:pt>
                      <c:pt idx="246">
                        <c:v>14.142857142857142</c:v>
                      </c:pt>
                      <c:pt idx="247">
                        <c:v>15</c:v>
                      </c:pt>
                      <c:pt idx="248">
                        <c:v>14.285714285714286</c:v>
                      </c:pt>
                      <c:pt idx="249">
                        <c:v>14.714285714285714</c:v>
                      </c:pt>
                      <c:pt idx="250">
                        <c:v>15</c:v>
                      </c:pt>
                      <c:pt idx="251">
                        <c:v>15.857142857142858</c:v>
                      </c:pt>
                      <c:pt idx="252">
                        <c:v>15.571428571428571</c:v>
                      </c:pt>
                      <c:pt idx="253">
                        <c:v>14.571428571428571</c:v>
                      </c:pt>
                      <c:pt idx="254">
                        <c:v>13.428571428571429</c:v>
                      </c:pt>
                      <c:pt idx="255">
                        <c:v>14.571428571428571</c:v>
                      </c:pt>
                      <c:pt idx="256">
                        <c:v>13.857142857142858</c:v>
                      </c:pt>
                      <c:pt idx="257">
                        <c:v>14.714285714285714</c:v>
                      </c:pt>
                      <c:pt idx="258">
                        <c:v>13.428571428571429</c:v>
                      </c:pt>
                      <c:pt idx="259">
                        <c:v>13.857142857142858</c:v>
                      </c:pt>
                      <c:pt idx="260">
                        <c:v>14.857142857142858</c:v>
                      </c:pt>
                      <c:pt idx="261">
                        <c:v>13.714285714285714</c:v>
                      </c:pt>
                      <c:pt idx="262">
                        <c:v>13.285714285714286</c:v>
                      </c:pt>
                      <c:pt idx="263">
                        <c:v>14.428571428571429</c:v>
                      </c:pt>
                      <c:pt idx="264">
                        <c:v>13.571428571428571</c:v>
                      </c:pt>
                      <c:pt idx="265">
                        <c:v>14.142857142857142</c:v>
                      </c:pt>
                      <c:pt idx="266">
                        <c:v>13.857142857142858</c:v>
                      </c:pt>
                      <c:pt idx="267">
                        <c:v>13.428571428571429</c:v>
                      </c:pt>
                      <c:pt idx="268">
                        <c:v>14.142857142857142</c:v>
                      </c:pt>
                      <c:pt idx="269">
                        <c:v>13.142857142857142</c:v>
                      </c:pt>
                      <c:pt idx="270">
                        <c:v>12.285714285714286</c:v>
                      </c:pt>
                      <c:pt idx="271">
                        <c:v>13.285714285714286</c:v>
                      </c:pt>
                      <c:pt idx="272">
                        <c:v>14.142857142857142</c:v>
                      </c:pt>
                      <c:pt idx="273">
                        <c:v>14.142857142857142</c:v>
                      </c:pt>
                      <c:pt idx="274">
                        <c:v>13.857142857142858</c:v>
                      </c:pt>
                      <c:pt idx="275">
                        <c:v>13.857142857142858</c:v>
                      </c:pt>
                      <c:pt idx="276">
                        <c:v>14.285714285714286</c:v>
                      </c:pt>
                      <c:pt idx="277">
                        <c:v>14.142857142857142</c:v>
                      </c:pt>
                      <c:pt idx="278">
                        <c:v>12.857142857142858</c:v>
                      </c:pt>
                      <c:pt idx="279">
                        <c:v>11.571428571428571</c:v>
                      </c:pt>
                      <c:pt idx="280">
                        <c:v>11.571428571428571</c:v>
                      </c:pt>
                      <c:pt idx="281">
                        <c:v>11.714285714285714</c:v>
                      </c:pt>
                      <c:pt idx="282">
                        <c:v>12</c:v>
                      </c:pt>
                      <c:pt idx="283">
                        <c:v>12.428571428571429</c:v>
                      </c:pt>
                      <c:pt idx="284">
                        <c:v>13</c:v>
                      </c:pt>
                      <c:pt idx="285">
                        <c:v>12.714285714285714</c:v>
                      </c:pt>
                      <c:pt idx="286">
                        <c:v>13.285714285714286</c:v>
                      </c:pt>
                      <c:pt idx="287">
                        <c:v>13.428571428571429</c:v>
                      </c:pt>
                      <c:pt idx="288">
                        <c:v>14</c:v>
                      </c:pt>
                      <c:pt idx="289">
                        <c:v>13.857142857142858</c:v>
                      </c:pt>
                      <c:pt idx="290">
                        <c:v>14.285714285714286</c:v>
                      </c:pt>
                      <c:pt idx="291">
                        <c:v>14</c:v>
                      </c:pt>
                      <c:pt idx="292">
                        <c:v>15.285714285714286</c:v>
                      </c:pt>
                      <c:pt idx="293">
                        <c:v>15.285714285714286</c:v>
                      </c:pt>
                      <c:pt idx="294">
                        <c:v>14.714285714285714</c:v>
                      </c:pt>
                      <c:pt idx="295">
                        <c:v>14.428571428571429</c:v>
                      </c:pt>
                      <c:pt idx="296">
                        <c:v>13.714285714285714</c:v>
                      </c:pt>
                      <c:pt idx="297">
                        <c:v>12.714285714285714</c:v>
                      </c:pt>
                      <c:pt idx="298">
                        <c:v>12</c:v>
                      </c:pt>
                      <c:pt idx="299">
                        <c:v>11.142857142857142</c:v>
                      </c:pt>
                      <c:pt idx="300">
                        <c:v>11</c:v>
                      </c:pt>
                      <c:pt idx="301">
                        <c:v>10.571428571428571</c:v>
                      </c:pt>
                      <c:pt idx="302">
                        <c:v>10.857142857142858</c:v>
                      </c:pt>
                      <c:pt idx="303">
                        <c:v>11</c:v>
                      </c:pt>
                      <c:pt idx="304">
                        <c:v>10.285714285714286</c:v>
                      </c:pt>
                      <c:pt idx="305">
                        <c:v>11.571428571428571</c:v>
                      </c:pt>
                      <c:pt idx="306">
                        <c:v>11.714285714285714</c:v>
                      </c:pt>
                      <c:pt idx="307">
                        <c:v>11</c:v>
                      </c:pt>
                      <c:pt idx="308">
                        <c:v>11.285714285714286</c:v>
                      </c:pt>
                      <c:pt idx="309">
                        <c:v>10.571428571428571</c:v>
                      </c:pt>
                      <c:pt idx="310">
                        <c:v>10.285714285714286</c:v>
                      </c:pt>
                      <c:pt idx="311">
                        <c:v>11.142857142857142</c:v>
                      </c:pt>
                      <c:pt idx="312">
                        <c:v>9.8571428571428577</c:v>
                      </c:pt>
                      <c:pt idx="313">
                        <c:v>9.7142857142857135</c:v>
                      </c:pt>
                      <c:pt idx="314">
                        <c:v>10.142857142857142</c:v>
                      </c:pt>
                      <c:pt idx="315">
                        <c:v>10.714285714285714</c:v>
                      </c:pt>
                      <c:pt idx="316">
                        <c:v>11.571428571428571</c:v>
                      </c:pt>
                      <c:pt idx="317">
                        <c:v>13</c:v>
                      </c:pt>
                      <c:pt idx="318">
                        <c:v>14</c:v>
                      </c:pt>
                      <c:pt idx="319">
                        <c:v>14.571428571428571</c:v>
                      </c:pt>
                      <c:pt idx="320">
                        <c:v>14.285714285714286</c:v>
                      </c:pt>
                      <c:pt idx="321">
                        <c:v>14.571428571428571</c:v>
                      </c:pt>
                      <c:pt idx="322">
                        <c:v>14.714285714285714</c:v>
                      </c:pt>
                      <c:pt idx="323">
                        <c:v>14.714285714285714</c:v>
                      </c:pt>
                      <c:pt idx="324">
                        <c:v>14.428571428571429</c:v>
                      </c:pt>
                      <c:pt idx="325">
                        <c:v>13</c:v>
                      </c:pt>
                      <c:pt idx="326">
                        <c:v>13.571428571428571</c:v>
                      </c:pt>
                      <c:pt idx="327">
                        <c:v>13.428571428571429</c:v>
                      </c:pt>
                      <c:pt idx="328">
                        <c:v>13.285714285714286</c:v>
                      </c:pt>
                      <c:pt idx="329">
                        <c:v>13.571428571428571</c:v>
                      </c:pt>
                      <c:pt idx="330">
                        <c:v>13.428571428571429</c:v>
                      </c:pt>
                      <c:pt idx="331">
                        <c:v>13.428571428571429</c:v>
                      </c:pt>
                      <c:pt idx="332">
                        <c:v>14.571428571428571</c:v>
                      </c:pt>
                      <c:pt idx="333">
                        <c:v>14.857142857142858</c:v>
                      </c:pt>
                      <c:pt idx="334">
                        <c:v>15.571428571428571</c:v>
                      </c:pt>
                      <c:pt idx="335">
                        <c:v>15.857142857142858</c:v>
                      </c:pt>
                      <c:pt idx="336">
                        <c:v>15.571428571428571</c:v>
                      </c:pt>
                      <c:pt idx="337">
                        <c:v>16.428571428571427</c:v>
                      </c:pt>
                      <c:pt idx="338">
                        <c:v>16.285714285714285</c:v>
                      </c:pt>
                      <c:pt idx="339">
                        <c:v>17.142857142857142</c:v>
                      </c:pt>
                      <c:pt idx="340">
                        <c:v>17.714285714285715</c:v>
                      </c:pt>
                      <c:pt idx="341">
                        <c:v>16.571428571428573</c:v>
                      </c:pt>
                      <c:pt idx="342">
                        <c:v>18.428571428571427</c:v>
                      </c:pt>
                      <c:pt idx="343">
                        <c:v>18.714285714285715</c:v>
                      </c:pt>
                      <c:pt idx="344">
                        <c:v>20.142857142857142</c:v>
                      </c:pt>
                      <c:pt idx="345">
                        <c:v>20</c:v>
                      </c:pt>
                      <c:pt idx="346">
                        <c:v>20.285714285714285</c:v>
                      </c:pt>
                      <c:pt idx="347">
                        <c:v>19.428571428571427</c:v>
                      </c:pt>
                      <c:pt idx="348">
                        <c:v>20</c:v>
                      </c:pt>
                      <c:pt idx="349">
                        <c:v>18.142857142857142</c:v>
                      </c:pt>
                      <c:pt idx="350">
                        <c:v>18</c:v>
                      </c:pt>
                      <c:pt idx="351">
                        <c:v>16.285714285714285</c:v>
                      </c:pt>
                      <c:pt idx="352">
                        <c:v>16.428571428571427</c:v>
                      </c:pt>
                      <c:pt idx="353">
                        <c:v>15.571428571428571</c:v>
                      </c:pt>
                      <c:pt idx="354">
                        <c:v>16.142857142857142</c:v>
                      </c:pt>
                      <c:pt idx="355">
                        <c:v>16.428571428571427</c:v>
                      </c:pt>
                      <c:pt idx="356">
                        <c:v>16.142857142857142</c:v>
                      </c:pt>
                      <c:pt idx="357">
                        <c:v>16.714285714285715</c:v>
                      </c:pt>
                      <c:pt idx="358">
                        <c:v>16.571428571428573</c:v>
                      </c:pt>
                      <c:pt idx="359">
                        <c:v>17.142857142857142</c:v>
                      </c:pt>
                      <c:pt idx="360">
                        <c:v>17.285714285714285</c:v>
                      </c:pt>
                      <c:pt idx="361">
                        <c:v>16.285714285714285</c:v>
                      </c:pt>
                      <c:pt idx="362">
                        <c:v>17.428571428571427</c:v>
                      </c:pt>
                      <c:pt idx="363">
                        <c:v>19.285714285714285</c:v>
                      </c:pt>
                      <c:pt idx="364">
                        <c:v>18.428571428571427</c:v>
                      </c:pt>
                      <c:pt idx="365">
                        <c:v>19.428571428571427</c:v>
                      </c:pt>
                      <c:pt idx="366">
                        <c:v>19.857142857142858</c:v>
                      </c:pt>
                      <c:pt idx="367">
                        <c:v>20.714285714285715</c:v>
                      </c:pt>
                      <c:pt idx="368">
                        <c:v>20.714285714285715</c:v>
                      </c:pt>
                      <c:pt idx="369">
                        <c:v>21</c:v>
                      </c:pt>
                      <c:pt idx="370">
                        <c:v>19.857142857142858</c:v>
                      </c:pt>
                      <c:pt idx="371">
                        <c:v>20.857142857142858</c:v>
                      </c:pt>
                      <c:pt idx="372">
                        <c:v>21</c:v>
                      </c:pt>
                      <c:pt idx="373">
                        <c:v>21</c:v>
                      </c:pt>
                      <c:pt idx="374">
                        <c:v>19.857142857142858</c:v>
                      </c:pt>
                      <c:pt idx="375">
                        <c:v>21.285714285714285</c:v>
                      </c:pt>
                      <c:pt idx="376">
                        <c:v>20.571428571428573</c:v>
                      </c:pt>
                      <c:pt idx="377">
                        <c:v>21.571428571428573</c:v>
                      </c:pt>
                      <c:pt idx="378">
                        <c:v>22.285714285714285</c:v>
                      </c:pt>
                      <c:pt idx="379">
                        <c:v>21.714285714285715</c:v>
                      </c:pt>
                      <c:pt idx="380">
                        <c:v>22.142857142857142</c:v>
                      </c:pt>
                      <c:pt idx="381">
                        <c:v>22.571428571428573</c:v>
                      </c:pt>
                      <c:pt idx="382">
                        <c:v>22.571428571428573</c:v>
                      </c:pt>
                      <c:pt idx="383">
                        <c:v>22.428571428571427</c:v>
                      </c:pt>
                      <c:pt idx="384">
                        <c:v>21.714285714285715</c:v>
                      </c:pt>
                      <c:pt idx="385">
                        <c:v>20.714285714285715</c:v>
                      </c:pt>
                      <c:pt idx="386">
                        <c:v>21.428571428571427</c:v>
                      </c:pt>
                      <c:pt idx="387">
                        <c:v>22</c:v>
                      </c:pt>
                      <c:pt idx="388">
                        <c:v>22.714285714285715</c:v>
                      </c:pt>
                      <c:pt idx="389">
                        <c:v>22.285714285714285</c:v>
                      </c:pt>
                      <c:pt idx="390">
                        <c:v>22.857142857142858</c:v>
                      </c:pt>
                      <c:pt idx="391">
                        <c:v>24.285714285714285</c:v>
                      </c:pt>
                      <c:pt idx="392">
                        <c:v>24.714285714285715</c:v>
                      </c:pt>
                      <c:pt idx="393">
                        <c:v>25.285714285714285</c:v>
                      </c:pt>
                      <c:pt idx="394">
                        <c:v>25.428571428571427</c:v>
                      </c:pt>
                      <c:pt idx="395">
                        <c:v>24.714285714285715</c:v>
                      </c:pt>
                      <c:pt idx="396">
                        <c:v>25.571428571428573</c:v>
                      </c:pt>
                      <c:pt idx="397">
                        <c:v>26.142857142857142</c:v>
                      </c:pt>
                      <c:pt idx="398">
                        <c:v>25</c:v>
                      </c:pt>
                      <c:pt idx="399">
                        <c:v>26.857142857142858</c:v>
                      </c:pt>
                      <c:pt idx="400">
                        <c:v>25</c:v>
                      </c:pt>
                      <c:pt idx="401">
                        <c:v>25.285714285714285</c:v>
                      </c:pt>
                      <c:pt idx="402">
                        <c:v>25</c:v>
                      </c:pt>
                      <c:pt idx="403">
                        <c:v>24.571428571428573</c:v>
                      </c:pt>
                      <c:pt idx="404">
                        <c:v>24.428571428571427</c:v>
                      </c:pt>
                      <c:pt idx="405">
                        <c:v>24.142857142857142</c:v>
                      </c:pt>
                      <c:pt idx="406">
                        <c:v>22</c:v>
                      </c:pt>
                      <c:pt idx="407">
                        <c:v>22.714285714285715</c:v>
                      </c:pt>
                      <c:pt idx="408">
                        <c:v>20</c:v>
                      </c:pt>
                      <c:pt idx="409">
                        <c:v>20.714285714285715</c:v>
                      </c:pt>
                      <c:pt idx="410">
                        <c:v>21.285714285714285</c:v>
                      </c:pt>
                      <c:pt idx="411">
                        <c:v>20.142857142857142</c:v>
                      </c:pt>
                      <c:pt idx="412">
                        <c:v>20</c:v>
                      </c:pt>
                      <c:pt idx="413">
                        <c:v>20.571428571428573</c:v>
                      </c:pt>
                      <c:pt idx="414">
                        <c:v>20.142857142857142</c:v>
                      </c:pt>
                      <c:pt idx="415">
                        <c:v>21.142857142857142</c:v>
                      </c:pt>
                      <c:pt idx="416">
                        <c:v>19.857142857142858</c:v>
                      </c:pt>
                      <c:pt idx="417">
                        <c:v>18.285714285714285</c:v>
                      </c:pt>
                      <c:pt idx="418">
                        <c:v>18.714285714285715</c:v>
                      </c:pt>
                      <c:pt idx="419">
                        <c:v>19</c:v>
                      </c:pt>
                      <c:pt idx="420">
                        <c:v>18.571428571428573</c:v>
                      </c:pt>
                      <c:pt idx="421">
                        <c:v>18.285714285714285</c:v>
                      </c:pt>
                      <c:pt idx="422">
                        <c:v>18</c:v>
                      </c:pt>
                      <c:pt idx="423">
                        <c:v>17.428571428571427</c:v>
                      </c:pt>
                      <c:pt idx="424">
                        <c:v>17.571428571428573</c:v>
                      </c:pt>
                      <c:pt idx="425">
                        <c:v>17.571428571428573</c:v>
                      </c:pt>
                      <c:pt idx="426">
                        <c:v>17.285714285714285</c:v>
                      </c:pt>
                      <c:pt idx="427">
                        <c:v>16.857142857142858</c:v>
                      </c:pt>
                      <c:pt idx="428">
                        <c:v>16.571428571428573</c:v>
                      </c:pt>
                      <c:pt idx="429">
                        <c:v>17.142857142857142</c:v>
                      </c:pt>
                      <c:pt idx="430">
                        <c:v>18.142857142857142</c:v>
                      </c:pt>
                      <c:pt idx="431">
                        <c:v>18.857142857142858</c:v>
                      </c:pt>
                      <c:pt idx="432">
                        <c:v>18.857142857142858</c:v>
                      </c:pt>
                      <c:pt idx="433">
                        <c:v>18.857142857142858</c:v>
                      </c:pt>
                      <c:pt idx="434">
                        <c:v>18</c:v>
                      </c:pt>
                      <c:pt idx="435">
                        <c:v>19.142857142857142</c:v>
                      </c:pt>
                      <c:pt idx="436">
                        <c:v>17.857142857142858</c:v>
                      </c:pt>
                      <c:pt idx="437">
                        <c:v>18</c:v>
                      </c:pt>
                      <c:pt idx="438">
                        <c:v>18</c:v>
                      </c:pt>
                      <c:pt idx="439">
                        <c:v>17.714285714285715</c:v>
                      </c:pt>
                      <c:pt idx="440">
                        <c:v>17.571428571428573</c:v>
                      </c:pt>
                      <c:pt idx="441">
                        <c:v>18.857142857142858</c:v>
                      </c:pt>
                      <c:pt idx="442">
                        <c:v>17.857142857142858</c:v>
                      </c:pt>
                      <c:pt idx="443">
                        <c:v>18.142857142857142</c:v>
                      </c:pt>
                      <c:pt idx="444">
                        <c:v>17.428571428571427</c:v>
                      </c:pt>
                      <c:pt idx="445">
                        <c:v>16.428571428571427</c:v>
                      </c:pt>
                      <c:pt idx="446">
                        <c:v>15.285714285714286</c:v>
                      </c:pt>
                      <c:pt idx="447">
                        <c:v>15.142857142857142</c:v>
                      </c:pt>
                      <c:pt idx="448">
                        <c:v>14</c:v>
                      </c:pt>
                      <c:pt idx="449">
                        <c:v>13.857142857142858</c:v>
                      </c:pt>
                      <c:pt idx="450">
                        <c:v>14.571428571428571</c:v>
                      </c:pt>
                      <c:pt idx="451">
                        <c:v>15.142857142857142</c:v>
                      </c:pt>
                      <c:pt idx="452">
                        <c:v>15.571428571428571</c:v>
                      </c:pt>
                      <c:pt idx="453">
                        <c:v>16.571428571428573</c:v>
                      </c:pt>
                      <c:pt idx="454">
                        <c:v>16.571428571428573</c:v>
                      </c:pt>
                      <c:pt idx="455">
                        <c:v>17.428571428571427</c:v>
                      </c:pt>
                      <c:pt idx="456">
                        <c:v>17.571428571428573</c:v>
                      </c:pt>
                      <c:pt idx="457">
                        <c:v>17.857142857142858</c:v>
                      </c:pt>
                      <c:pt idx="458">
                        <c:v>17.428571428571427</c:v>
                      </c:pt>
                      <c:pt idx="459">
                        <c:v>17.285714285714285</c:v>
                      </c:pt>
                      <c:pt idx="460">
                        <c:v>17.142857142857142</c:v>
                      </c:pt>
                      <c:pt idx="461">
                        <c:v>16.571428571428573</c:v>
                      </c:pt>
                      <c:pt idx="462">
                        <c:v>16.714285714285715</c:v>
                      </c:pt>
                      <c:pt idx="463">
                        <c:v>18.285714285714285</c:v>
                      </c:pt>
                      <c:pt idx="464">
                        <c:v>17.142857142857142</c:v>
                      </c:pt>
                      <c:pt idx="465">
                        <c:v>16.714285714285715</c:v>
                      </c:pt>
                      <c:pt idx="466">
                        <c:v>17.142857142857142</c:v>
                      </c:pt>
                      <c:pt idx="467">
                        <c:v>16.857142857142858</c:v>
                      </c:pt>
                      <c:pt idx="468">
                        <c:v>18</c:v>
                      </c:pt>
                      <c:pt idx="469">
                        <c:v>18.285714285714285</c:v>
                      </c:pt>
                      <c:pt idx="470">
                        <c:v>16.857142857142858</c:v>
                      </c:pt>
                      <c:pt idx="471">
                        <c:v>17.571428571428573</c:v>
                      </c:pt>
                      <c:pt idx="472">
                        <c:v>18.571428571428573</c:v>
                      </c:pt>
                      <c:pt idx="473">
                        <c:v>17.571428571428573</c:v>
                      </c:pt>
                      <c:pt idx="474">
                        <c:v>18.285714285714285</c:v>
                      </c:pt>
                      <c:pt idx="475">
                        <c:v>18.571428571428573</c:v>
                      </c:pt>
                      <c:pt idx="476">
                        <c:v>17.714285714285715</c:v>
                      </c:pt>
                      <c:pt idx="477">
                        <c:v>18.285714285714285</c:v>
                      </c:pt>
                      <c:pt idx="478">
                        <c:v>16.714285714285715</c:v>
                      </c:pt>
                      <c:pt idx="479">
                        <c:v>16.285714285714285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2A-4DBD-AAC7-29ECF676C2F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Sakarya!$K$2:$K$481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13.142857142857142</c:v>
                      </c:pt>
                      <c:pt idx="7">
                        <c:v>13.428571428571429</c:v>
                      </c:pt>
                      <c:pt idx="8">
                        <c:v>12.571428571428571</c:v>
                      </c:pt>
                      <c:pt idx="9">
                        <c:v>12.285714285714286</c:v>
                      </c:pt>
                      <c:pt idx="10">
                        <c:v>14</c:v>
                      </c:pt>
                      <c:pt idx="11">
                        <c:v>15.571428571428571</c:v>
                      </c:pt>
                      <c:pt idx="12">
                        <c:v>15.714285714285714</c:v>
                      </c:pt>
                      <c:pt idx="13">
                        <c:v>16.571428571428573</c:v>
                      </c:pt>
                      <c:pt idx="14">
                        <c:v>16.285714285714285</c:v>
                      </c:pt>
                      <c:pt idx="15">
                        <c:v>16</c:v>
                      </c:pt>
                      <c:pt idx="16">
                        <c:v>16.428571428571427</c:v>
                      </c:pt>
                      <c:pt idx="17">
                        <c:v>15.285714285714286</c:v>
                      </c:pt>
                      <c:pt idx="18">
                        <c:v>13</c:v>
                      </c:pt>
                      <c:pt idx="19">
                        <c:v>13.571428571428571</c:v>
                      </c:pt>
                      <c:pt idx="20">
                        <c:v>13.285714285714286</c:v>
                      </c:pt>
                      <c:pt idx="21">
                        <c:v>14.285714285714286</c:v>
                      </c:pt>
                      <c:pt idx="22">
                        <c:v>13.285714285714286</c:v>
                      </c:pt>
                      <c:pt idx="23">
                        <c:v>13.285714285714286</c:v>
                      </c:pt>
                      <c:pt idx="24">
                        <c:v>13.428571428571429</c:v>
                      </c:pt>
                      <c:pt idx="25">
                        <c:v>15.571428571428571</c:v>
                      </c:pt>
                      <c:pt idx="26">
                        <c:v>15.428571428571429</c:v>
                      </c:pt>
                      <c:pt idx="27">
                        <c:v>14.857142857142858</c:v>
                      </c:pt>
                      <c:pt idx="28">
                        <c:v>13.571428571428571</c:v>
                      </c:pt>
                      <c:pt idx="29">
                        <c:v>14</c:v>
                      </c:pt>
                      <c:pt idx="30">
                        <c:v>14.285714285714286</c:v>
                      </c:pt>
                      <c:pt idx="31">
                        <c:v>13.714285714285714</c:v>
                      </c:pt>
                      <c:pt idx="32">
                        <c:v>12.142857142857142</c:v>
                      </c:pt>
                      <c:pt idx="33">
                        <c:v>11.285714285714286</c:v>
                      </c:pt>
                      <c:pt idx="34">
                        <c:v>11.714285714285714</c:v>
                      </c:pt>
                      <c:pt idx="35">
                        <c:v>11.571428571428571</c:v>
                      </c:pt>
                      <c:pt idx="36">
                        <c:v>11.714285714285714</c:v>
                      </c:pt>
                      <c:pt idx="37">
                        <c:v>10.857142857142858</c:v>
                      </c:pt>
                      <c:pt idx="38">
                        <c:v>10.285714285714286</c:v>
                      </c:pt>
                      <c:pt idx="39">
                        <c:v>9.8571428571428577</c:v>
                      </c:pt>
                      <c:pt idx="40">
                        <c:v>10.857142857142858</c:v>
                      </c:pt>
                      <c:pt idx="41">
                        <c:v>11.428571428571429</c:v>
                      </c:pt>
                      <c:pt idx="42">
                        <c:v>10.857142857142858</c:v>
                      </c:pt>
                      <c:pt idx="43">
                        <c:v>11.285714285714286</c:v>
                      </c:pt>
                      <c:pt idx="44">
                        <c:v>11.142857142857142</c:v>
                      </c:pt>
                      <c:pt idx="45">
                        <c:v>11.571428571428571</c:v>
                      </c:pt>
                      <c:pt idx="46">
                        <c:v>11.285714285714286</c:v>
                      </c:pt>
                      <c:pt idx="47">
                        <c:v>10.142857142857142</c:v>
                      </c:pt>
                      <c:pt idx="48">
                        <c:v>9.4285714285714288</c:v>
                      </c:pt>
                      <c:pt idx="49">
                        <c:v>9.7142857142857135</c:v>
                      </c:pt>
                      <c:pt idx="50">
                        <c:v>8.5714285714285712</c:v>
                      </c:pt>
                      <c:pt idx="51">
                        <c:v>9.7142857142857135</c:v>
                      </c:pt>
                      <c:pt idx="52">
                        <c:v>10</c:v>
                      </c:pt>
                      <c:pt idx="53">
                        <c:v>10.142857142857142</c:v>
                      </c:pt>
                      <c:pt idx="54">
                        <c:v>9.8571428571428577</c:v>
                      </c:pt>
                      <c:pt idx="55">
                        <c:v>9.8571428571428577</c:v>
                      </c:pt>
                      <c:pt idx="56">
                        <c:v>9.7142857142857135</c:v>
                      </c:pt>
                      <c:pt idx="57">
                        <c:v>10.142857142857142</c:v>
                      </c:pt>
                      <c:pt idx="58">
                        <c:v>9.1428571428571423</c:v>
                      </c:pt>
                      <c:pt idx="59">
                        <c:v>9.2857142857142865</c:v>
                      </c:pt>
                      <c:pt idx="60">
                        <c:v>11.142857142857142</c:v>
                      </c:pt>
                      <c:pt idx="61">
                        <c:v>11.571428571428571</c:v>
                      </c:pt>
                      <c:pt idx="62">
                        <c:v>12.285714285714286</c:v>
                      </c:pt>
                      <c:pt idx="63">
                        <c:v>12.714285714285714</c:v>
                      </c:pt>
                      <c:pt idx="64">
                        <c:v>13.714285714285714</c:v>
                      </c:pt>
                      <c:pt idx="65">
                        <c:v>13.428571428571429</c:v>
                      </c:pt>
                      <c:pt idx="66">
                        <c:v>13.142857142857142</c:v>
                      </c:pt>
                      <c:pt idx="67">
                        <c:v>12.714285714285714</c:v>
                      </c:pt>
                      <c:pt idx="68">
                        <c:v>12.428571428571429</c:v>
                      </c:pt>
                      <c:pt idx="69">
                        <c:v>12.714285714285714</c:v>
                      </c:pt>
                      <c:pt idx="70">
                        <c:v>13.142857142857142</c:v>
                      </c:pt>
                      <c:pt idx="71">
                        <c:v>11.857142857142858</c:v>
                      </c:pt>
                      <c:pt idx="72">
                        <c:v>13</c:v>
                      </c:pt>
                      <c:pt idx="73">
                        <c:v>13.142857142857142</c:v>
                      </c:pt>
                      <c:pt idx="74">
                        <c:v>12.142857142857142</c:v>
                      </c:pt>
                      <c:pt idx="75">
                        <c:v>12.142857142857142</c:v>
                      </c:pt>
                      <c:pt idx="76">
                        <c:v>11.428571428571429</c:v>
                      </c:pt>
                      <c:pt idx="77">
                        <c:v>10.571428571428571</c:v>
                      </c:pt>
                      <c:pt idx="78">
                        <c:v>11.285714285714286</c:v>
                      </c:pt>
                      <c:pt idx="79">
                        <c:v>11.285714285714286</c:v>
                      </c:pt>
                      <c:pt idx="80">
                        <c:v>11</c:v>
                      </c:pt>
                      <c:pt idx="81">
                        <c:v>12.285714285714286</c:v>
                      </c:pt>
                      <c:pt idx="82">
                        <c:v>12.571428571428571</c:v>
                      </c:pt>
                      <c:pt idx="83">
                        <c:v>12.571428571428571</c:v>
                      </c:pt>
                      <c:pt idx="84">
                        <c:v>12.857142857142858</c:v>
                      </c:pt>
                      <c:pt idx="85">
                        <c:v>12.857142857142858</c:v>
                      </c:pt>
                      <c:pt idx="86">
                        <c:v>12.142857142857142</c:v>
                      </c:pt>
                      <c:pt idx="87">
                        <c:v>12.857142857142858</c:v>
                      </c:pt>
                      <c:pt idx="88">
                        <c:v>12.571428571428571</c:v>
                      </c:pt>
                      <c:pt idx="89">
                        <c:v>13.714285714285714</c:v>
                      </c:pt>
                      <c:pt idx="90">
                        <c:v>13.285714285714286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12.571428571428571</c:v>
                      </c:pt>
                      <c:pt idx="94">
                        <c:v>12.285714285714286</c:v>
                      </c:pt>
                      <c:pt idx="95">
                        <c:v>11.714285714285714</c:v>
                      </c:pt>
                      <c:pt idx="96">
                        <c:v>10.428571428571429</c:v>
                      </c:pt>
                      <c:pt idx="97">
                        <c:v>11.714285714285714</c:v>
                      </c:pt>
                      <c:pt idx="98">
                        <c:v>12</c:v>
                      </c:pt>
                      <c:pt idx="99">
                        <c:v>12.857142857142858</c:v>
                      </c:pt>
                      <c:pt idx="100">
                        <c:v>12.714285714285714</c:v>
                      </c:pt>
                      <c:pt idx="101">
                        <c:v>13</c:v>
                      </c:pt>
                      <c:pt idx="102">
                        <c:v>12.857142857142858</c:v>
                      </c:pt>
                      <c:pt idx="103">
                        <c:v>13.428571428571429</c:v>
                      </c:pt>
                      <c:pt idx="104">
                        <c:v>11.857142857142858</c:v>
                      </c:pt>
                      <c:pt idx="105">
                        <c:v>11.285714285714286</c:v>
                      </c:pt>
                      <c:pt idx="106">
                        <c:v>11.142857142857142</c:v>
                      </c:pt>
                      <c:pt idx="107">
                        <c:v>10.571428571428571</c:v>
                      </c:pt>
                      <c:pt idx="108">
                        <c:v>10</c:v>
                      </c:pt>
                      <c:pt idx="109">
                        <c:v>9.4285714285714288</c:v>
                      </c:pt>
                      <c:pt idx="110">
                        <c:v>8.8571428571428577</c:v>
                      </c:pt>
                      <c:pt idx="111">
                        <c:v>8.7142857142857135</c:v>
                      </c:pt>
                      <c:pt idx="112">
                        <c:v>9.1428571428571423</c:v>
                      </c:pt>
                      <c:pt idx="113">
                        <c:v>8.5714285714285712</c:v>
                      </c:pt>
                      <c:pt idx="114">
                        <c:v>9.1428571428571423</c:v>
                      </c:pt>
                      <c:pt idx="115">
                        <c:v>8.8571428571428577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9.4285714285714288</c:v>
                      </c:pt>
                      <c:pt idx="119">
                        <c:v>9.8571428571428577</c:v>
                      </c:pt>
                      <c:pt idx="120">
                        <c:v>10.142857142857142</c:v>
                      </c:pt>
                      <c:pt idx="121">
                        <c:v>9.7142857142857135</c:v>
                      </c:pt>
                      <c:pt idx="122">
                        <c:v>10</c:v>
                      </c:pt>
                      <c:pt idx="123">
                        <c:v>9.7142857142857135</c:v>
                      </c:pt>
                      <c:pt idx="124">
                        <c:v>9.2857142857142865</c:v>
                      </c:pt>
                      <c:pt idx="125">
                        <c:v>9.4285714285714288</c:v>
                      </c:pt>
                      <c:pt idx="126">
                        <c:v>8.2857142857142865</c:v>
                      </c:pt>
                      <c:pt idx="127">
                        <c:v>8.4285714285714288</c:v>
                      </c:pt>
                      <c:pt idx="128">
                        <c:v>8.1428571428571423</c:v>
                      </c:pt>
                      <c:pt idx="129">
                        <c:v>7.4285714285714288</c:v>
                      </c:pt>
                      <c:pt idx="130">
                        <c:v>7.5714285714285712</c:v>
                      </c:pt>
                      <c:pt idx="131">
                        <c:v>7.8571428571428568</c:v>
                      </c:pt>
                      <c:pt idx="132">
                        <c:v>7.8571428571428568</c:v>
                      </c:pt>
                      <c:pt idx="133">
                        <c:v>8.5714285714285712</c:v>
                      </c:pt>
                      <c:pt idx="134">
                        <c:v>8.7142857142857135</c:v>
                      </c:pt>
                      <c:pt idx="135">
                        <c:v>8.5714285714285712</c:v>
                      </c:pt>
                      <c:pt idx="136">
                        <c:v>8.8571428571428577</c:v>
                      </c:pt>
                      <c:pt idx="137">
                        <c:v>8.8571428571428577</c:v>
                      </c:pt>
                      <c:pt idx="138">
                        <c:v>9.4285714285714288</c:v>
                      </c:pt>
                      <c:pt idx="139">
                        <c:v>9.5714285714285712</c:v>
                      </c:pt>
                      <c:pt idx="140">
                        <c:v>9.5714285714285712</c:v>
                      </c:pt>
                      <c:pt idx="141">
                        <c:v>9.2857142857142865</c:v>
                      </c:pt>
                      <c:pt idx="142">
                        <c:v>9.7142857142857135</c:v>
                      </c:pt>
                      <c:pt idx="143">
                        <c:v>10.428571428571429</c:v>
                      </c:pt>
                      <c:pt idx="144">
                        <c:v>10.571428571428571</c:v>
                      </c:pt>
                      <c:pt idx="145">
                        <c:v>10.857142857142858</c:v>
                      </c:pt>
                      <c:pt idx="146">
                        <c:v>9.8571428571428577</c:v>
                      </c:pt>
                      <c:pt idx="147">
                        <c:v>9.7142857142857135</c:v>
                      </c:pt>
                      <c:pt idx="148">
                        <c:v>9.8571428571428577</c:v>
                      </c:pt>
                      <c:pt idx="149">
                        <c:v>9.8571428571428577</c:v>
                      </c:pt>
                      <c:pt idx="150">
                        <c:v>8.4285714285714288</c:v>
                      </c:pt>
                      <c:pt idx="151">
                        <c:v>8.5714285714285712</c:v>
                      </c:pt>
                      <c:pt idx="152">
                        <c:v>8.2857142857142865</c:v>
                      </c:pt>
                      <c:pt idx="153">
                        <c:v>9</c:v>
                      </c:pt>
                      <c:pt idx="154">
                        <c:v>9.2857142857142865</c:v>
                      </c:pt>
                      <c:pt idx="155">
                        <c:v>9.1428571428571423</c:v>
                      </c:pt>
                      <c:pt idx="156">
                        <c:v>8.2857142857142865</c:v>
                      </c:pt>
                      <c:pt idx="157">
                        <c:v>9.7142857142857135</c:v>
                      </c:pt>
                      <c:pt idx="158">
                        <c:v>10.142857142857142</c:v>
                      </c:pt>
                      <c:pt idx="159">
                        <c:v>9.4285714285714288</c:v>
                      </c:pt>
                      <c:pt idx="160">
                        <c:v>9</c:v>
                      </c:pt>
                      <c:pt idx="161">
                        <c:v>8.8571428571428577</c:v>
                      </c:pt>
                      <c:pt idx="162">
                        <c:v>9</c:v>
                      </c:pt>
                      <c:pt idx="163">
                        <c:v>10.142857142857142</c:v>
                      </c:pt>
                      <c:pt idx="164">
                        <c:v>10.142857142857142</c:v>
                      </c:pt>
                      <c:pt idx="165">
                        <c:v>10.285714285714286</c:v>
                      </c:pt>
                      <c:pt idx="166">
                        <c:v>10</c:v>
                      </c:pt>
                      <c:pt idx="167">
                        <c:v>10</c:v>
                      </c:pt>
                      <c:pt idx="168">
                        <c:v>9.5714285714285712</c:v>
                      </c:pt>
                      <c:pt idx="169">
                        <c:v>9.4285714285714288</c:v>
                      </c:pt>
                      <c:pt idx="170">
                        <c:v>9.1428571428571423</c:v>
                      </c:pt>
                      <c:pt idx="171">
                        <c:v>9.8571428571428577</c:v>
                      </c:pt>
                      <c:pt idx="172">
                        <c:v>9.8571428571428577</c:v>
                      </c:pt>
                      <c:pt idx="173">
                        <c:v>10.571428571428571</c:v>
                      </c:pt>
                      <c:pt idx="174">
                        <c:v>11.714285714285714</c:v>
                      </c:pt>
                      <c:pt idx="175">
                        <c:v>11.857142857142858</c:v>
                      </c:pt>
                      <c:pt idx="176">
                        <c:v>11.571428571428571</c:v>
                      </c:pt>
                      <c:pt idx="177">
                        <c:v>11</c:v>
                      </c:pt>
                      <c:pt idx="178">
                        <c:v>11</c:v>
                      </c:pt>
                      <c:pt idx="179">
                        <c:v>10.428571428571429</c:v>
                      </c:pt>
                      <c:pt idx="180">
                        <c:v>9.8571428571428577</c:v>
                      </c:pt>
                      <c:pt idx="181">
                        <c:v>10.285714285714286</c:v>
                      </c:pt>
                      <c:pt idx="182">
                        <c:v>12</c:v>
                      </c:pt>
                      <c:pt idx="183">
                        <c:v>12</c:v>
                      </c:pt>
                      <c:pt idx="184">
                        <c:v>12.857142857142858</c:v>
                      </c:pt>
                      <c:pt idx="185">
                        <c:v>12.142857142857142</c:v>
                      </c:pt>
                      <c:pt idx="186">
                        <c:v>13</c:v>
                      </c:pt>
                      <c:pt idx="187">
                        <c:v>14</c:v>
                      </c:pt>
                      <c:pt idx="188">
                        <c:v>13.285714285714286</c:v>
                      </c:pt>
                      <c:pt idx="189">
                        <c:v>11.857142857142858</c:v>
                      </c:pt>
                      <c:pt idx="190">
                        <c:v>11.714285714285714</c:v>
                      </c:pt>
                      <c:pt idx="191">
                        <c:v>12</c:v>
                      </c:pt>
                      <c:pt idx="192">
                        <c:v>12.142857142857142</c:v>
                      </c:pt>
                      <c:pt idx="193">
                        <c:v>12.142857142857142</c:v>
                      </c:pt>
                      <c:pt idx="194">
                        <c:v>11.142857142857142</c:v>
                      </c:pt>
                      <c:pt idx="195">
                        <c:v>10.285714285714286</c:v>
                      </c:pt>
                      <c:pt idx="196">
                        <c:v>11</c:v>
                      </c:pt>
                      <c:pt idx="197">
                        <c:v>12.142857142857142</c:v>
                      </c:pt>
                      <c:pt idx="198">
                        <c:v>11.428571428571429</c:v>
                      </c:pt>
                      <c:pt idx="199">
                        <c:v>10.857142857142858</c:v>
                      </c:pt>
                      <c:pt idx="200">
                        <c:v>10.428571428571429</c:v>
                      </c:pt>
                      <c:pt idx="201">
                        <c:v>11.142857142857142</c:v>
                      </c:pt>
                      <c:pt idx="202">
                        <c:v>11</c:v>
                      </c:pt>
                      <c:pt idx="203">
                        <c:v>11</c:v>
                      </c:pt>
                      <c:pt idx="204">
                        <c:v>10.857142857142858</c:v>
                      </c:pt>
                      <c:pt idx="205">
                        <c:v>10.285714285714286</c:v>
                      </c:pt>
                      <c:pt idx="206">
                        <c:v>10.285714285714286</c:v>
                      </c:pt>
                      <c:pt idx="207">
                        <c:v>9.8571428571428577</c:v>
                      </c:pt>
                      <c:pt idx="208">
                        <c:v>9.2857142857142865</c:v>
                      </c:pt>
                      <c:pt idx="209">
                        <c:v>10.428571428571429</c:v>
                      </c:pt>
                      <c:pt idx="210">
                        <c:v>9.2857142857142865</c:v>
                      </c:pt>
                      <c:pt idx="211">
                        <c:v>8.7142857142857135</c:v>
                      </c:pt>
                      <c:pt idx="212">
                        <c:v>8.7142857142857135</c:v>
                      </c:pt>
                      <c:pt idx="213">
                        <c:v>8</c:v>
                      </c:pt>
                      <c:pt idx="214">
                        <c:v>6.8571428571428568</c:v>
                      </c:pt>
                      <c:pt idx="215">
                        <c:v>6.4285714285714288</c:v>
                      </c:pt>
                      <c:pt idx="216">
                        <c:v>5.1428571428571432</c:v>
                      </c:pt>
                      <c:pt idx="217">
                        <c:v>4.5714285714285712</c:v>
                      </c:pt>
                      <c:pt idx="218">
                        <c:v>3.8571428571428572</c:v>
                      </c:pt>
                      <c:pt idx="219">
                        <c:v>3.5714285714285716</c:v>
                      </c:pt>
                      <c:pt idx="220">
                        <c:v>3</c:v>
                      </c:pt>
                      <c:pt idx="221">
                        <c:v>3.5714285714285716</c:v>
                      </c:pt>
                      <c:pt idx="222">
                        <c:v>4</c:v>
                      </c:pt>
                      <c:pt idx="223">
                        <c:v>4.2857142857142856</c:v>
                      </c:pt>
                      <c:pt idx="224">
                        <c:v>4</c:v>
                      </c:pt>
                      <c:pt idx="225">
                        <c:v>4.2857142857142856</c:v>
                      </c:pt>
                      <c:pt idx="226">
                        <c:v>4.4285714285714288</c:v>
                      </c:pt>
                      <c:pt idx="227">
                        <c:v>5.8571428571428568</c:v>
                      </c:pt>
                      <c:pt idx="228">
                        <c:v>6.4285714285714288</c:v>
                      </c:pt>
                      <c:pt idx="229">
                        <c:v>6.8571428571428568</c:v>
                      </c:pt>
                      <c:pt idx="230">
                        <c:v>8.1428571428571423</c:v>
                      </c:pt>
                      <c:pt idx="231">
                        <c:v>9.1428571428571423</c:v>
                      </c:pt>
                      <c:pt idx="232">
                        <c:v>9.2857142857142865</c:v>
                      </c:pt>
                      <c:pt idx="233">
                        <c:v>10.142857142857142</c:v>
                      </c:pt>
                      <c:pt idx="234">
                        <c:v>10.857142857142858</c:v>
                      </c:pt>
                      <c:pt idx="235">
                        <c:v>10.857142857142858</c:v>
                      </c:pt>
                      <c:pt idx="236">
                        <c:v>11.142857142857142</c:v>
                      </c:pt>
                      <c:pt idx="237">
                        <c:v>10</c:v>
                      </c:pt>
                      <c:pt idx="238">
                        <c:v>10.142857142857142</c:v>
                      </c:pt>
                      <c:pt idx="239">
                        <c:v>10.428571428571429</c:v>
                      </c:pt>
                      <c:pt idx="240">
                        <c:v>10.428571428571429</c:v>
                      </c:pt>
                      <c:pt idx="241">
                        <c:v>9.2857142857142865</c:v>
                      </c:pt>
                      <c:pt idx="242">
                        <c:v>8.5714285714285712</c:v>
                      </c:pt>
                      <c:pt idx="243">
                        <c:v>7.7142857142857144</c:v>
                      </c:pt>
                      <c:pt idx="244">
                        <c:v>8.5714285714285712</c:v>
                      </c:pt>
                      <c:pt idx="245">
                        <c:v>8.4285714285714288</c:v>
                      </c:pt>
                      <c:pt idx="246">
                        <c:v>8.7142857142857135</c:v>
                      </c:pt>
                      <c:pt idx="247">
                        <c:v>7.8571428571428568</c:v>
                      </c:pt>
                      <c:pt idx="248">
                        <c:v>7.7142857142857144</c:v>
                      </c:pt>
                      <c:pt idx="249">
                        <c:v>8.7142857142857135</c:v>
                      </c:pt>
                      <c:pt idx="250">
                        <c:v>8.8571428571428577</c:v>
                      </c:pt>
                      <c:pt idx="251">
                        <c:v>8.5714285714285712</c:v>
                      </c:pt>
                      <c:pt idx="252">
                        <c:v>8</c:v>
                      </c:pt>
                      <c:pt idx="253">
                        <c:v>6.8571428571428568</c:v>
                      </c:pt>
                      <c:pt idx="254">
                        <c:v>8.1428571428571423</c:v>
                      </c:pt>
                      <c:pt idx="255">
                        <c:v>8.8571428571428577</c:v>
                      </c:pt>
                      <c:pt idx="256">
                        <c:v>8</c:v>
                      </c:pt>
                      <c:pt idx="257">
                        <c:v>8.2857142857142865</c:v>
                      </c:pt>
                      <c:pt idx="258">
                        <c:v>7.8571428571428568</c:v>
                      </c:pt>
                      <c:pt idx="259">
                        <c:v>9.1428571428571423</c:v>
                      </c:pt>
                      <c:pt idx="260">
                        <c:v>9.8571428571428577</c:v>
                      </c:pt>
                      <c:pt idx="261">
                        <c:v>8.7142857142857135</c:v>
                      </c:pt>
                      <c:pt idx="262">
                        <c:v>8.2857142857142865</c:v>
                      </c:pt>
                      <c:pt idx="263">
                        <c:v>9.4285714285714288</c:v>
                      </c:pt>
                      <c:pt idx="264">
                        <c:v>9.2857142857142865</c:v>
                      </c:pt>
                      <c:pt idx="265">
                        <c:v>9.4285714285714288</c:v>
                      </c:pt>
                      <c:pt idx="266">
                        <c:v>9.5714285714285712</c:v>
                      </c:pt>
                      <c:pt idx="267">
                        <c:v>9.2857142857142865</c:v>
                      </c:pt>
                      <c:pt idx="268">
                        <c:v>10.142857142857142</c:v>
                      </c:pt>
                      <c:pt idx="269">
                        <c:v>10.571428571428571</c:v>
                      </c:pt>
                      <c:pt idx="270">
                        <c:v>10</c:v>
                      </c:pt>
                      <c:pt idx="271">
                        <c:v>9.4285714285714288</c:v>
                      </c:pt>
                      <c:pt idx="272">
                        <c:v>10</c:v>
                      </c:pt>
                      <c:pt idx="273">
                        <c:v>8.8571428571428577</c:v>
                      </c:pt>
                      <c:pt idx="274">
                        <c:v>8.5714285714285712</c:v>
                      </c:pt>
                      <c:pt idx="275">
                        <c:v>7.7142857142857144</c:v>
                      </c:pt>
                      <c:pt idx="276">
                        <c:v>6.1428571428571432</c:v>
                      </c:pt>
                      <c:pt idx="277">
                        <c:v>5.2857142857142856</c:v>
                      </c:pt>
                      <c:pt idx="278">
                        <c:v>5.1428571428571432</c:v>
                      </c:pt>
                      <c:pt idx="279">
                        <c:v>3.8571428571428572</c:v>
                      </c:pt>
                      <c:pt idx="280">
                        <c:v>3.2857142857142856</c:v>
                      </c:pt>
                      <c:pt idx="281">
                        <c:v>3</c:v>
                      </c:pt>
                      <c:pt idx="282">
                        <c:v>3.1428571428571428</c:v>
                      </c:pt>
                      <c:pt idx="283">
                        <c:v>3.7142857142857144</c:v>
                      </c:pt>
                      <c:pt idx="284">
                        <c:v>3.5714285714285716</c:v>
                      </c:pt>
                      <c:pt idx="285">
                        <c:v>3.5714285714285716</c:v>
                      </c:pt>
                      <c:pt idx="286">
                        <c:v>3.1428571428571428</c:v>
                      </c:pt>
                      <c:pt idx="287">
                        <c:v>3</c:v>
                      </c:pt>
                      <c:pt idx="288">
                        <c:v>3</c:v>
                      </c:pt>
                      <c:pt idx="289">
                        <c:v>3.1428571428571428</c:v>
                      </c:pt>
                      <c:pt idx="290">
                        <c:v>2.8571428571428572</c:v>
                      </c:pt>
                      <c:pt idx="291">
                        <c:v>3</c:v>
                      </c:pt>
                      <c:pt idx="292">
                        <c:v>3</c:v>
                      </c:pt>
                      <c:pt idx="293">
                        <c:v>3</c:v>
                      </c:pt>
                      <c:pt idx="294">
                        <c:v>3.2857142857142856</c:v>
                      </c:pt>
                      <c:pt idx="295">
                        <c:v>3.4285714285714284</c:v>
                      </c:pt>
                      <c:pt idx="296">
                        <c:v>2.8571428571428572</c:v>
                      </c:pt>
                      <c:pt idx="297">
                        <c:v>2.8571428571428572</c:v>
                      </c:pt>
                      <c:pt idx="298">
                        <c:v>2.7142857142857144</c:v>
                      </c:pt>
                      <c:pt idx="299">
                        <c:v>2.7142857142857144</c:v>
                      </c:pt>
                      <c:pt idx="300">
                        <c:v>2.7142857142857144</c:v>
                      </c:pt>
                      <c:pt idx="301">
                        <c:v>2.8571428571428572</c:v>
                      </c:pt>
                      <c:pt idx="302">
                        <c:v>3</c:v>
                      </c:pt>
                      <c:pt idx="303">
                        <c:v>2.8571428571428572</c:v>
                      </c:pt>
                      <c:pt idx="304">
                        <c:v>3</c:v>
                      </c:pt>
                      <c:pt idx="305">
                        <c:v>2.8571428571428572</c:v>
                      </c:pt>
                      <c:pt idx="306">
                        <c:v>2.5714285714285716</c:v>
                      </c:pt>
                      <c:pt idx="307">
                        <c:v>3</c:v>
                      </c:pt>
                      <c:pt idx="308">
                        <c:v>3</c:v>
                      </c:pt>
                      <c:pt idx="309">
                        <c:v>2.7142857142857144</c:v>
                      </c:pt>
                      <c:pt idx="310">
                        <c:v>2.7142857142857144</c:v>
                      </c:pt>
                      <c:pt idx="311">
                        <c:v>2.5714285714285716</c:v>
                      </c:pt>
                      <c:pt idx="312">
                        <c:v>2.7142857142857144</c:v>
                      </c:pt>
                      <c:pt idx="313">
                        <c:v>2.8571428571428572</c:v>
                      </c:pt>
                      <c:pt idx="314">
                        <c:v>3.2857142857142856</c:v>
                      </c:pt>
                      <c:pt idx="315">
                        <c:v>3.4285714285714284</c:v>
                      </c:pt>
                      <c:pt idx="316">
                        <c:v>3.2857142857142856</c:v>
                      </c:pt>
                      <c:pt idx="317">
                        <c:v>3.5714285714285716</c:v>
                      </c:pt>
                      <c:pt idx="318">
                        <c:v>3.1428571428571428</c:v>
                      </c:pt>
                      <c:pt idx="319">
                        <c:v>3.2857142857142856</c:v>
                      </c:pt>
                      <c:pt idx="320">
                        <c:v>3.1428571428571428</c:v>
                      </c:pt>
                      <c:pt idx="321">
                        <c:v>2.7142857142857144</c:v>
                      </c:pt>
                      <c:pt idx="322">
                        <c:v>2.5714285714285716</c:v>
                      </c:pt>
                      <c:pt idx="323">
                        <c:v>2.8571428571428572</c:v>
                      </c:pt>
                      <c:pt idx="324">
                        <c:v>2.5714285714285716</c:v>
                      </c:pt>
                      <c:pt idx="325">
                        <c:v>4.2857142857142856</c:v>
                      </c:pt>
                      <c:pt idx="326">
                        <c:v>4.8571428571428568</c:v>
                      </c:pt>
                      <c:pt idx="327">
                        <c:v>6.4285714285714288</c:v>
                      </c:pt>
                      <c:pt idx="328">
                        <c:v>7.1428571428571432</c:v>
                      </c:pt>
                      <c:pt idx="329">
                        <c:v>8</c:v>
                      </c:pt>
                      <c:pt idx="330">
                        <c:v>9.7142857142857135</c:v>
                      </c:pt>
                      <c:pt idx="331">
                        <c:v>11</c:v>
                      </c:pt>
                      <c:pt idx="332">
                        <c:v>11.428571428571429</c:v>
                      </c:pt>
                      <c:pt idx="333">
                        <c:v>12</c:v>
                      </c:pt>
                      <c:pt idx="334">
                        <c:v>10.571428571428571</c:v>
                      </c:pt>
                      <c:pt idx="335">
                        <c:v>9.5714285714285712</c:v>
                      </c:pt>
                      <c:pt idx="336">
                        <c:v>9</c:v>
                      </c:pt>
                      <c:pt idx="337">
                        <c:v>7.2857142857142856</c:v>
                      </c:pt>
                      <c:pt idx="338">
                        <c:v>6.1428571428571432</c:v>
                      </c:pt>
                      <c:pt idx="339">
                        <c:v>4.2857142857142856</c:v>
                      </c:pt>
                      <c:pt idx="340">
                        <c:v>3.4285714285714284</c:v>
                      </c:pt>
                      <c:pt idx="341">
                        <c:v>3.1428571428571428</c:v>
                      </c:pt>
                      <c:pt idx="342">
                        <c:v>3.7142857142857144</c:v>
                      </c:pt>
                      <c:pt idx="343">
                        <c:v>3.2857142857142856</c:v>
                      </c:pt>
                      <c:pt idx="344">
                        <c:v>3.5714285714285716</c:v>
                      </c:pt>
                      <c:pt idx="345">
                        <c:v>3.5714285714285716</c:v>
                      </c:pt>
                      <c:pt idx="346">
                        <c:v>4</c:v>
                      </c:pt>
                      <c:pt idx="347">
                        <c:v>3.7142857142857144</c:v>
                      </c:pt>
                      <c:pt idx="348">
                        <c:v>3.8571428571428572</c:v>
                      </c:pt>
                      <c:pt idx="349">
                        <c:v>3.8571428571428572</c:v>
                      </c:pt>
                      <c:pt idx="350">
                        <c:v>3.7142857142857144</c:v>
                      </c:pt>
                      <c:pt idx="351">
                        <c:v>4</c:v>
                      </c:pt>
                      <c:pt idx="352">
                        <c:v>3.7142857142857144</c:v>
                      </c:pt>
                      <c:pt idx="353">
                        <c:v>3.4285714285714284</c:v>
                      </c:pt>
                      <c:pt idx="354">
                        <c:v>3.4285714285714284</c:v>
                      </c:pt>
                      <c:pt idx="355">
                        <c:v>3.5714285714285716</c:v>
                      </c:pt>
                      <c:pt idx="356">
                        <c:v>3</c:v>
                      </c:pt>
                      <c:pt idx="357">
                        <c:v>3.8571428571428572</c:v>
                      </c:pt>
                      <c:pt idx="358">
                        <c:v>3.1428571428571428</c:v>
                      </c:pt>
                      <c:pt idx="359">
                        <c:v>3.7142857142857144</c:v>
                      </c:pt>
                      <c:pt idx="360">
                        <c:v>3.5714285714285716</c:v>
                      </c:pt>
                      <c:pt idx="361">
                        <c:v>3.2857142857142856</c:v>
                      </c:pt>
                      <c:pt idx="362">
                        <c:v>3.4285714285714284</c:v>
                      </c:pt>
                      <c:pt idx="363">
                        <c:v>4</c:v>
                      </c:pt>
                      <c:pt idx="364">
                        <c:v>3.1428571428571428</c:v>
                      </c:pt>
                      <c:pt idx="365">
                        <c:v>4.8571428571428568</c:v>
                      </c:pt>
                      <c:pt idx="366">
                        <c:v>5.5714285714285712</c:v>
                      </c:pt>
                      <c:pt idx="367">
                        <c:v>7.1428571428571432</c:v>
                      </c:pt>
                      <c:pt idx="368">
                        <c:v>8.7142857142857135</c:v>
                      </c:pt>
                      <c:pt idx="369">
                        <c:v>10.142857142857142</c:v>
                      </c:pt>
                      <c:pt idx="370">
                        <c:v>11.714285714285714</c:v>
                      </c:pt>
                      <c:pt idx="371">
                        <c:v>13.428571428571429</c:v>
                      </c:pt>
                      <c:pt idx="372">
                        <c:v>13.285714285714286</c:v>
                      </c:pt>
                      <c:pt idx="373">
                        <c:v>13.857142857142858</c:v>
                      </c:pt>
                      <c:pt idx="374">
                        <c:v>13.714285714285714</c:v>
                      </c:pt>
                      <c:pt idx="375">
                        <c:v>13.571428571428571</c:v>
                      </c:pt>
                      <c:pt idx="376">
                        <c:v>14</c:v>
                      </c:pt>
                      <c:pt idx="377">
                        <c:v>13.714285714285714</c:v>
                      </c:pt>
                      <c:pt idx="378">
                        <c:v>13.857142857142858</c:v>
                      </c:pt>
                      <c:pt idx="379">
                        <c:v>13.285714285714286</c:v>
                      </c:pt>
                      <c:pt idx="380">
                        <c:v>13.285714285714286</c:v>
                      </c:pt>
                      <c:pt idx="381">
                        <c:v>14.571428571428571</c:v>
                      </c:pt>
                      <c:pt idx="382">
                        <c:v>15.142857142857142</c:v>
                      </c:pt>
                      <c:pt idx="383">
                        <c:v>13.857142857142858</c:v>
                      </c:pt>
                      <c:pt idx="384">
                        <c:v>13.857142857142858</c:v>
                      </c:pt>
                      <c:pt idx="385">
                        <c:v>13.428571428571429</c:v>
                      </c:pt>
                      <c:pt idx="386">
                        <c:v>14</c:v>
                      </c:pt>
                      <c:pt idx="387">
                        <c:v>13.714285714285714</c:v>
                      </c:pt>
                      <c:pt idx="388">
                        <c:v>13.285714285714286</c:v>
                      </c:pt>
                      <c:pt idx="389">
                        <c:v>12.857142857142858</c:v>
                      </c:pt>
                      <c:pt idx="390">
                        <c:v>12.428571428571429</c:v>
                      </c:pt>
                      <c:pt idx="391">
                        <c:v>11.571428571428571</c:v>
                      </c:pt>
                      <c:pt idx="392">
                        <c:v>13</c:v>
                      </c:pt>
                      <c:pt idx="393">
                        <c:v>12.857142857142858</c:v>
                      </c:pt>
                      <c:pt idx="394">
                        <c:v>13.285714285714286</c:v>
                      </c:pt>
                      <c:pt idx="395">
                        <c:v>12.428571428571429</c:v>
                      </c:pt>
                      <c:pt idx="396">
                        <c:v>13.142857142857142</c:v>
                      </c:pt>
                      <c:pt idx="397">
                        <c:v>14.571428571428571</c:v>
                      </c:pt>
                      <c:pt idx="398">
                        <c:v>14.857142857142858</c:v>
                      </c:pt>
                      <c:pt idx="399">
                        <c:v>13.142857142857142</c:v>
                      </c:pt>
                      <c:pt idx="400">
                        <c:v>13</c:v>
                      </c:pt>
                      <c:pt idx="401">
                        <c:v>13.142857142857142</c:v>
                      </c:pt>
                      <c:pt idx="402">
                        <c:v>12.571428571428571</c:v>
                      </c:pt>
                      <c:pt idx="403">
                        <c:v>12.571428571428571</c:v>
                      </c:pt>
                      <c:pt idx="404">
                        <c:v>13.285714285714286</c:v>
                      </c:pt>
                      <c:pt idx="405">
                        <c:v>13.142857142857142</c:v>
                      </c:pt>
                      <c:pt idx="406">
                        <c:v>13.142857142857142</c:v>
                      </c:pt>
                      <c:pt idx="407">
                        <c:v>13.857142857142858</c:v>
                      </c:pt>
                      <c:pt idx="408">
                        <c:v>13.428571428571429</c:v>
                      </c:pt>
                      <c:pt idx="409">
                        <c:v>13.857142857142858</c:v>
                      </c:pt>
                      <c:pt idx="410">
                        <c:v>12.857142857142858</c:v>
                      </c:pt>
                      <c:pt idx="411">
                        <c:v>12</c:v>
                      </c:pt>
                      <c:pt idx="412">
                        <c:v>13.142857142857142</c:v>
                      </c:pt>
                      <c:pt idx="413">
                        <c:v>14.142857142857142</c:v>
                      </c:pt>
                      <c:pt idx="414">
                        <c:v>14.714285714285714</c:v>
                      </c:pt>
                      <c:pt idx="415">
                        <c:v>14.714285714285714</c:v>
                      </c:pt>
                      <c:pt idx="416">
                        <c:v>15.571428571428571</c:v>
                      </c:pt>
                      <c:pt idx="417">
                        <c:v>15.714285714285714</c:v>
                      </c:pt>
                      <c:pt idx="418">
                        <c:v>15.571428571428571</c:v>
                      </c:pt>
                      <c:pt idx="419">
                        <c:v>15.142857142857142</c:v>
                      </c:pt>
                      <c:pt idx="420">
                        <c:v>14.285714285714286</c:v>
                      </c:pt>
                      <c:pt idx="421">
                        <c:v>13.142857142857142</c:v>
                      </c:pt>
                      <c:pt idx="422">
                        <c:v>12.428571428571429</c:v>
                      </c:pt>
                      <c:pt idx="423">
                        <c:v>11</c:v>
                      </c:pt>
                      <c:pt idx="424">
                        <c:v>11.714285714285714</c:v>
                      </c:pt>
                      <c:pt idx="425">
                        <c:v>12.142857142857142</c:v>
                      </c:pt>
                      <c:pt idx="426">
                        <c:v>11.428571428571429</c:v>
                      </c:pt>
                      <c:pt idx="427">
                        <c:v>11.285714285714286</c:v>
                      </c:pt>
                      <c:pt idx="428">
                        <c:v>11.857142857142858</c:v>
                      </c:pt>
                      <c:pt idx="429">
                        <c:v>12</c:v>
                      </c:pt>
                      <c:pt idx="430">
                        <c:v>13.142857142857142</c:v>
                      </c:pt>
                      <c:pt idx="431">
                        <c:v>12.428571428571429</c:v>
                      </c:pt>
                      <c:pt idx="432">
                        <c:v>12.428571428571429</c:v>
                      </c:pt>
                      <c:pt idx="433">
                        <c:v>12</c:v>
                      </c:pt>
                      <c:pt idx="434">
                        <c:v>12.142857142857142</c:v>
                      </c:pt>
                      <c:pt idx="435">
                        <c:v>12.142857142857142</c:v>
                      </c:pt>
                      <c:pt idx="436">
                        <c:v>13.142857142857142</c:v>
                      </c:pt>
                      <c:pt idx="437">
                        <c:v>13.142857142857142</c:v>
                      </c:pt>
                      <c:pt idx="438">
                        <c:v>12.714285714285714</c:v>
                      </c:pt>
                      <c:pt idx="439">
                        <c:v>11.285714285714286</c:v>
                      </c:pt>
                      <c:pt idx="440">
                        <c:v>12.428571428571429</c:v>
                      </c:pt>
                      <c:pt idx="441">
                        <c:v>11.714285714285714</c:v>
                      </c:pt>
                      <c:pt idx="442">
                        <c:v>10.428571428571429</c:v>
                      </c:pt>
                      <c:pt idx="443">
                        <c:v>8.8571428571428577</c:v>
                      </c:pt>
                      <c:pt idx="444">
                        <c:v>8.2857142857142865</c:v>
                      </c:pt>
                      <c:pt idx="445">
                        <c:v>8.8571428571428577</c:v>
                      </c:pt>
                      <c:pt idx="446">
                        <c:v>9.2857142857142865</c:v>
                      </c:pt>
                      <c:pt idx="447">
                        <c:v>8.5714285714285712</c:v>
                      </c:pt>
                      <c:pt idx="448">
                        <c:v>9.4285714285714288</c:v>
                      </c:pt>
                      <c:pt idx="449">
                        <c:v>9.4285714285714288</c:v>
                      </c:pt>
                      <c:pt idx="450">
                        <c:v>10.714285714285714</c:v>
                      </c:pt>
                      <c:pt idx="451">
                        <c:v>10.857142857142858</c:v>
                      </c:pt>
                      <c:pt idx="452">
                        <c:v>11.285714285714286</c:v>
                      </c:pt>
                      <c:pt idx="453">
                        <c:v>11.285714285714286</c:v>
                      </c:pt>
                      <c:pt idx="454">
                        <c:v>11.857142857142858</c:v>
                      </c:pt>
                      <c:pt idx="455">
                        <c:v>11.142857142857142</c:v>
                      </c:pt>
                      <c:pt idx="456">
                        <c:v>11.571428571428571</c:v>
                      </c:pt>
                      <c:pt idx="457">
                        <c:v>11.714285714285714</c:v>
                      </c:pt>
                      <c:pt idx="458">
                        <c:v>12.428571428571429</c:v>
                      </c:pt>
                      <c:pt idx="459">
                        <c:v>11.857142857142858</c:v>
                      </c:pt>
                      <c:pt idx="460">
                        <c:v>12</c:v>
                      </c:pt>
                      <c:pt idx="461">
                        <c:v>12.142857142857142</c:v>
                      </c:pt>
                      <c:pt idx="462">
                        <c:v>12.714285714285714</c:v>
                      </c:pt>
                      <c:pt idx="463">
                        <c:v>13.714285714285714</c:v>
                      </c:pt>
                      <c:pt idx="464">
                        <c:v>13.714285714285714</c:v>
                      </c:pt>
                      <c:pt idx="465">
                        <c:v>13.142857142857142</c:v>
                      </c:pt>
                      <c:pt idx="466">
                        <c:v>13</c:v>
                      </c:pt>
                      <c:pt idx="467">
                        <c:v>13.285714285714286</c:v>
                      </c:pt>
                      <c:pt idx="468">
                        <c:v>12.714285714285714</c:v>
                      </c:pt>
                      <c:pt idx="469">
                        <c:v>12</c:v>
                      </c:pt>
                      <c:pt idx="470">
                        <c:v>11.571428571428571</c:v>
                      </c:pt>
                      <c:pt idx="471">
                        <c:v>11.285714285714286</c:v>
                      </c:pt>
                      <c:pt idx="472">
                        <c:v>11.857142857142858</c:v>
                      </c:pt>
                      <c:pt idx="473">
                        <c:v>11.714285714285714</c:v>
                      </c:pt>
                      <c:pt idx="474">
                        <c:v>11</c:v>
                      </c:pt>
                      <c:pt idx="475">
                        <c:v>11.285714285714286</c:v>
                      </c:pt>
                      <c:pt idx="476">
                        <c:v>13.142857142857142</c:v>
                      </c:pt>
                      <c:pt idx="477">
                        <c:v>12.857142857142858</c:v>
                      </c:pt>
                      <c:pt idx="478">
                        <c:v>12.571428571428571</c:v>
                      </c:pt>
                      <c:pt idx="479">
                        <c:v>11.714285714285714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2A-4DBD-AAC7-29ECF676C2F7}"/>
                  </c:ext>
                </c:extLst>
              </c15:ser>
            </c15:filteredLineSeries>
          </c:ext>
        </c:extLst>
      </c:lineChart>
      <c:catAx>
        <c:axId val="143205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70447"/>
        <c:crosses val="autoZero"/>
        <c:auto val="1"/>
        <c:lblAlgn val="ctr"/>
        <c:lblOffset val="100"/>
        <c:noMultiLvlLbl val="0"/>
      </c:catAx>
      <c:valAx>
        <c:axId val="109607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5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Kocaeli Bykş. Bld. </a:t>
            </a:r>
            <a:r>
              <a:rPr lang="tr-TR"/>
              <a:t>COVID</a:t>
            </a:r>
            <a:r>
              <a:rPr lang="en-US"/>
              <a:t> v</a:t>
            </a:r>
            <a:r>
              <a:rPr lang="tr-TR"/>
              <a:t>s</a:t>
            </a:r>
            <a:r>
              <a:rPr lang="en-US"/>
              <a:t>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Kocaeli!$H$1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Kocaeli!$A$2:$A$481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Kocaeli!$H$2:$H$481</c:f>
              <c:numCache>
                <c:formatCode>General</c:formatCode>
                <c:ptCount val="480"/>
                <c:pt idx="6">
                  <c:v>31</c:v>
                </c:pt>
                <c:pt idx="7">
                  <c:v>32.428571428571431</c:v>
                </c:pt>
                <c:pt idx="8">
                  <c:v>30.285714285714285</c:v>
                </c:pt>
                <c:pt idx="9">
                  <c:v>30.571428571428573</c:v>
                </c:pt>
                <c:pt idx="10">
                  <c:v>33.142857142857146</c:v>
                </c:pt>
                <c:pt idx="11">
                  <c:v>32.714285714285715</c:v>
                </c:pt>
                <c:pt idx="12">
                  <c:v>33</c:v>
                </c:pt>
                <c:pt idx="13">
                  <c:v>36.142857142857146</c:v>
                </c:pt>
                <c:pt idx="14">
                  <c:v>36</c:v>
                </c:pt>
                <c:pt idx="15">
                  <c:v>37.714285714285715</c:v>
                </c:pt>
                <c:pt idx="16">
                  <c:v>37.571428571428569</c:v>
                </c:pt>
                <c:pt idx="17">
                  <c:v>34.571428571428569</c:v>
                </c:pt>
                <c:pt idx="18">
                  <c:v>35</c:v>
                </c:pt>
                <c:pt idx="19">
                  <c:v>35.142857142857146</c:v>
                </c:pt>
                <c:pt idx="20">
                  <c:v>33.285714285714285</c:v>
                </c:pt>
                <c:pt idx="21">
                  <c:v>34.571428571428569</c:v>
                </c:pt>
                <c:pt idx="22">
                  <c:v>33.714285714285715</c:v>
                </c:pt>
                <c:pt idx="23">
                  <c:v>32.571428571428569</c:v>
                </c:pt>
                <c:pt idx="24">
                  <c:v>34.142857142857146</c:v>
                </c:pt>
                <c:pt idx="25">
                  <c:v>34</c:v>
                </c:pt>
                <c:pt idx="26">
                  <c:v>32.714285714285715</c:v>
                </c:pt>
                <c:pt idx="27">
                  <c:v>33.571428571428569</c:v>
                </c:pt>
                <c:pt idx="28">
                  <c:v>33.428571428571431</c:v>
                </c:pt>
                <c:pt idx="29">
                  <c:v>33.142857142857146</c:v>
                </c:pt>
                <c:pt idx="30">
                  <c:v>33.857142857142854</c:v>
                </c:pt>
                <c:pt idx="31">
                  <c:v>32.857142857142854</c:v>
                </c:pt>
                <c:pt idx="32">
                  <c:v>31.428571428571427</c:v>
                </c:pt>
                <c:pt idx="33">
                  <c:v>31.428571428571427</c:v>
                </c:pt>
                <c:pt idx="34">
                  <c:v>29.285714285714285</c:v>
                </c:pt>
                <c:pt idx="35">
                  <c:v>29.571428571428573</c:v>
                </c:pt>
                <c:pt idx="36">
                  <c:v>29.857142857142858</c:v>
                </c:pt>
                <c:pt idx="37">
                  <c:v>29.857142857142858</c:v>
                </c:pt>
                <c:pt idx="38">
                  <c:v>30.428571428571427</c:v>
                </c:pt>
                <c:pt idx="39">
                  <c:v>31.142857142857142</c:v>
                </c:pt>
                <c:pt idx="40">
                  <c:v>32.571428571428569</c:v>
                </c:pt>
                <c:pt idx="41">
                  <c:v>32.714285714285715</c:v>
                </c:pt>
                <c:pt idx="42">
                  <c:v>29.857142857142858</c:v>
                </c:pt>
                <c:pt idx="43">
                  <c:v>28.142857142857142</c:v>
                </c:pt>
                <c:pt idx="44">
                  <c:v>27.428571428571427</c:v>
                </c:pt>
                <c:pt idx="45">
                  <c:v>27.428571428571427</c:v>
                </c:pt>
                <c:pt idx="46">
                  <c:v>26.857142857142858</c:v>
                </c:pt>
                <c:pt idx="47">
                  <c:v>25.714285714285715</c:v>
                </c:pt>
                <c:pt idx="48">
                  <c:v>25.714285714285715</c:v>
                </c:pt>
                <c:pt idx="49">
                  <c:v>25.857142857142858</c:v>
                </c:pt>
                <c:pt idx="50">
                  <c:v>27.428571428571427</c:v>
                </c:pt>
                <c:pt idx="51">
                  <c:v>27</c:v>
                </c:pt>
                <c:pt idx="52">
                  <c:v>25.714285714285715</c:v>
                </c:pt>
                <c:pt idx="53">
                  <c:v>27.285714285714285</c:v>
                </c:pt>
                <c:pt idx="54">
                  <c:v>26.285714285714285</c:v>
                </c:pt>
                <c:pt idx="55">
                  <c:v>27.428571428571427</c:v>
                </c:pt>
                <c:pt idx="56">
                  <c:v>27.857142857142858</c:v>
                </c:pt>
                <c:pt idx="57">
                  <c:v>26.857142857142858</c:v>
                </c:pt>
                <c:pt idx="58">
                  <c:v>28.428571428571427</c:v>
                </c:pt>
                <c:pt idx="59">
                  <c:v>28.571428571428573</c:v>
                </c:pt>
                <c:pt idx="60">
                  <c:v>27.857142857142858</c:v>
                </c:pt>
                <c:pt idx="61">
                  <c:v>29.428571428571427</c:v>
                </c:pt>
                <c:pt idx="62">
                  <c:v>29.285714285714285</c:v>
                </c:pt>
                <c:pt idx="63">
                  <c:v>28.714285714285715</c:v>
                </c:pt>
                <c:pt idx="64">
                  <c:v>27.857142857142858</c:v>
                </c:pt>
                <c:pt idx="65">
                  <c:v>26.142857142857142</c:v>
                </c:pt>
                <c:pt idx="66">
                  <c:v>25.857142857142858</c:v>
                </c:pt>
                <c:pt idx="67">
                  <c:v>25.714285714285715</c:v>
                </c:pt>
                <c:pt idx="68">
                  <c:v>24.285714285714285</c:v>
                </c:pt>
                <c:pt idx="69">
                  <c:v>24.571428571428573</c:v>
                </c:pt>
                <c:pt idx="70">
                  <c:v>24.571428571428573</c:v>
                </c:pt>
                <c:pt idx="71">
                  <c:v>27</c:v>
                </c:pt>
                <c:pt idx="72">
                  <c:v>28.285714285714285</c:v>
                </c:pt>
                <c:pt idx="73">
                  <c:v>29.142857142857142</c:v>
                </c:pt>
                <c:pt idx="74">
                  <c:v>27.428571428571427</c:v>
                </c:pt>
                <c:pt idx="75">
                  <c:v>28.285714285714285</c:v>
                </c:pt>
                <c:pt idx="76">
                  <c:v>27.142857142857142</c:v>
                </c:pt>
                <c:pt idx="77">
                  <c:v>26.714285714285715</c:v>
                </c:pt>
                <c:pt idx="78">
                  <c:v>25.428571428571427</c:v>
                </c:pt>
                <c:pt idx="79">
                  <c:v>24.285714285714285</c:v>
                </c:pt>
                <c:pt idx="80">
                  <c:v>24.285714285714285</c:v>
                </c:pt>
                <c:pt idx="81">
                  <c:v>25.571428571428573</c:v>
                </c:pt>
                <c:pt idx="82">
                  <c:v>25.714285714285715</c:v>
                </c:pt>
                <c:pt idx="83">
                  <c:v>26.142857142857142</c:v>
                </c:pt>
                <c:pt idx="84">
                  <c:v>25.857142857142858</c:v>
                </c:pt>
                <c:pt idx="85">
                  <c:v>25.142857142857142</c:v>
                </c:pt>
                <c:pt idx="86">
                  <c:v>24.428571428571427</c:v>
                </c:pt>
                <c:pt idx="87">
                  <c:v>24.285714285714285</c:v>
                </c:pt>
                <c:pt idx="88">
                  <c:v>25.428571428571427</c:v>
                </c:pt>
                <c:pt idx="89">
                  <c:v>24.428571428571427</c:v>
                </c:pt>
                <c:pt idx="90">
                  <c:v>25.714285714285715</c:v>
                </c:pt>
                <c:pt idx="91">
                  <c:v>26.857142857142858</c:v>
                </c:pt>
                <c:pt idx="92">
                  <c:v>26.857142857142858</c:v>
                </c:pt>
                <c:pt idx="93">
                  <c:v>26.714285714285715</c:v>
                </c:pt>
                <c:pt idx="94">
                  <c:v>26.571428571428573</c:v>
                </c:pt>
                <c:pt idx="95">
                  <c:v>26.285714285714285</c:v>
                </c:pt>
                <c:pt idx="96">
                  <c:v>28.142857142857142</c:v>
                </c:pt>
                <c:pt idx="97">
                  <c:v>27.857142857142858</c:v>
                </c:pt>
                <c:pt idx="98">
                  <c:v>27.285714285714285</c:v>
                </c:pt>
                <c:pt idx="99">
                  <c:v>27.714285714285715</c:v>
                </c:pt>
                <c:pt idx="100">
                  <c:v>27.857142857142858</c:v>
                </c:pt>
                <c:pt idx="101">
                  <c:v>27.428571428571427</c:v>
                </c:pt>
                <c:pt idx="102">
                  <c:v>29</c:v>
                </c:pt>
                <c:pt idx="103">
                  <c:v>28</c:v>
                </c:pt>
                <c:pt idx="104">
                  <c:v>27.857142857142858</c:v>
                </c:pt>
                <c:pt idx="105">
                  <c:v>29.714285714285715</c:v>
                </c:pt>
                <c:pt idx="106">
                  <c:v>30.857142857142858</c:v>
                </c:pt>
                <c:pt idx="107">
                  <c:v>31.571428571428573</c:v>
                </c:pt>
                <c:pt idx="108">
                  <c:v>32.571428571428569</c:v>
                </c:pt>
                <c:pt idx="109">
                  <c:v>32.714285714285715</c:v>
                </c:pt>
                <c:pt idx="110">
                  <c:v>33.571428571428569</c:v>
                </c:pt>
                <c:pt idx="111">
                  <c:v>34</c:v>
                </c:pt>
                <c:pt idx="112">
                  <c:v>32.285714285714285</c:v>
                </c:pt>
                <c:pt idx="113">
                  <c:v>31</c:v>
                </c:pt>
                <c:pt idx="114">
                  <c:v>31.428571428571427</c:v>
                </c:pt>
                <c:pt idx="115">
                  <c:v>31</c:v>
                </c:pt>
                <c:pt idx="116">
                  <c:v>31.857142857142858</c:v>
                </c:pt>
                <c:pt idx="117">
                  <c:v>31</c:v>
                </c:pt>
                <c:pt idx="118">
                  <c:v>30.285714285714285</c:v>
                </c:pt>
                <c:pt idx="119">
                  <c:v>30.571428571428573</c:v>
                </c:pt>
                <c:pt idx="120">
                  <c:v>31.142857142857142</c:v>
                </c:pt>
                <c:pt idx="121">
                  <c:v>29.428571428571427</c:v>
                </c:pt>
                <c:pt idx="122">
                  <c:v>28.571428571428573</c:v>
                </c:pt>
                <c:pt idx="123">
                  <c:v>25.857142857142858</c:v>
                </c:pt>
                <c:pt idx="124">
                  <c:v>24.857142857142858</c:v>
                </c:pt>
                <c:pt idx="125">
                  <c:v>24.571428571428573</c:v>
                </c:pt>
                <c:pt idx="126">
                  <c:v>24.285714285714285</c:v>
                </c:pt>
                <c:pt idx="127">
                  <c:v>24.285714285714285</c:v>
                </c:pt>
                <c:pt idx="128">
                  <c:v>25.571428571428573</c:v>
                </c:pt>
                <c:pt idx="129">
                  <c:v>26.714285714285715</c:v>
                </c:pt>
                <c:pt idx="130">
                  <c:v>26.571428571428573</c:v>
                </c:pt>
                <c:pt idx="131">
                  <c:v>27.857142857142858</c:v>
                </c:pt>
                <c:pt idx="132">
                  <c:v>26.428571428571427</c:v>
                </c:pt>
                <c:pt idx="133">
                  <c:v>27.714285714285715</c:v>
                </c:pt>
                <c:pt idx="134">
                  <c:v>27</c:v>
                </c:pt>
                <c:pt idx="135">
                  <c:v>25.714285714285715</c:v>
                </c:pt>
                <c:pt idx="136">
                  <c:v>24.142857142857142</c:v>
                </c:pt>
                <c:pt idx="137">
                  <c:v>22.285714285714285</c:v>
                </c:pt>
                <c:pt idx="138">
                  <c:v>21</c:v>
                </c:pt>
                <c:pt idx="139">
                  <c:v>21.857142857142858</c:v>
                </c:pt>
                <c:pt idx="140">
                  <c:v>20.857142857142858</c:v>
                </c:pt>
                <c:pt idx="141">
                  <c:v>20.714285714285715</c:v>
                </c:pt>
                <c:pt idx="142">
                  <c:v>20.285714285714285</c:v>
                </c:pt>
                <c:pt idx="143">
                  <c:v>20.857142857142858</c:v>
                </c:pt>
                <c:pt idx="144">
                  <c:v>21</c:v>
                </c:pt>
                <c:pt idx="145">
                  <c:v>20.285714285714285</c:v>
                </c:pt>
                <c:pt idx="146">
                  <c:v>19</c:v>
                </c:pt>
                <c:pt idx="147">
                  <c:v>19.857142857142858</c:v>
                </c:pt>
                <c:pt idx="148">
                  <c:v>19.714285714285715</c:v>
                </c:pt>
                <c:pt idx="149">
                  <c:v>20.714285714285715</c:v>
                </c:pt>
                <c:pt idx="150">
                  <c:v>20.142857142857142</c:v>
                </c:pt>
                <c:pt idx="151">
                  <c:v>20.714285714285715</c:v>
                </c:pt>
                <c:pt idx="152">
                  <c:v>21</c:v>
                </c:pt>
                <c:pt idx="153">
                  <c:v>21.428571428571427</c:v>
                </c:pt>
                <c:pt idx="154">
                  <c:v>20.285714285714285</c:v>
                </c:pt>
                <c:pt idx="155">
                  <c:v>20.428571428571427</c:v>
                </c:pt>
                <c:pt idx="156">
                  <c:v>19.857142857142858</c:v>
                </c:pt>
                <c:pt idx="157">
                  <c:v>19.571428571428573</c:v>
                </c:pt>
                <c:pt idx="158">
                  <c:v>20.714285714285715</c:v>
                </c:pt>
                <c:pt idx="159">
                  <c:v>20.857142857142858</c:v>
                </c:pt>
                <c:pt idx="160">
                  <c:v>21.857142857142858</c:v>
                </c:pt>
                <c:pt idx="161">
                  <c:v>22.571428571428573</c:v>
                </c:pt>
                <c:pt idx="162">
                  <c:v>22.285714285714285</c:v>
                </c:pt>
                <c:pt idx="163">
                  <c:v>23.142857142857142</c:v>
                </c:pt>
                <c:pt idx="164">
                  <c:v>24.857142857142858</c:v>
                </c:pt>
                <c:pt idx="165">
                  <c:v>24.142857142857142</c:v>
                </c:pt>
                <c:pt idx="166">
                  <c:v>23.857142857142858</c:v>
                </c:pt>
                <c:pt idx="167">
                  <c:v>23.714285714285715</c:v>
                </c:pt>
                <c:pt idx="168">
                  <c:v>22</c:v>
                </c:pt>
                <c:pt idx="169">
                  <c:v>22.285714285714285</c:v>
                </c:pt>
                <c:pt idx="170">
                  <c:v>22.428571428571427</c:v>
                </c:pt>
                <c:pt idx="171">
                  <c:v>21.428571428571427</c:v>
                </c:pt>
                <c:pt idx="172">
                  <c:v>22.285714285714285</c:v>
                </c:pt>
                <c:pt idx="173">
                  <c:v>23.285714285714285</c:v>
                </c:pt>
                <c:pt idx="174">
                  <c:v>22.571428571428573</c:v>
                </c:pt>
                <c:pt idx="175">
                  <c:v>23.285714285714285</c:v>
                </c:pt>
                <c:pt idx="176">
                  <c:v>25.428571428571427</c:v>
                </c:pt>
                <c:pt idx="177">
                  <c:v>25.142857142857142</c:v>
                </c:pt>
                <c:pt idx="178">
                  <c:v>25</c:v>
                </c:pt>
                <c:pt idx="179">
                  <c:v>23.714285714285715</c:v>
                </c:pt>
                <c:pt idx="180">
                  <c:v>24.428571428571427</c:v>
                </c:pt>
                <c:pt idx="181">
                  <c:v>23.857142857142858</c:v>
                </c:pt>
                <c:pt idx="182">
                  <c:v>24.285714285714285</c:v>
                </c:pt>
                <c:pt idx="183">
                  <c:v>24.428571428571427</c:v>
                </c:pt>
                <c:pt idx="184">
                  <c:v>23.714285714285715</c:v>
                </c:pt>
                <c:pt idx="185">
                  <c:v>24.428571428571427</c:v>
                </c:pt>
                <c:pt idx="186">
                  <c:v>25.142857142857142</c:v>
                </c:pt>
                <c:pt idx="187">
                  <c:v>25.428571428571427</c:v>
                </c:pt>
                <c:pt idx="188">
                  <c:v>28</c:v>
                </c:pt>
                <c:pt idx="189">
                  <c:v>29</c:v>
                </c:pt>
                <c:pt idx="190">
                  <c:v>27.714285714285715</c:v>
                </c:pt>
                <c:pt idx="191">
                  <c:v>27.142857142857142</c:v>
                </c:pt>
                <c:pt idx="192">
                  <c:v>27.857142857142858</c:v>
                </c:pt>
                <c:pt idx="193">
                  <c:v>26.428571428571427</c:v>
                </c:pt>
                <c:pt idx="194">
                  <c:v>25.857142857142858</c:v>
                </c:pt>
                <c:pt idx="195">
                  <c:v>23.857142857142858</c:v>
                </c:pt>
                <c:pt idx="196">
                  <c:v>22</c:v>
                </c:pt>
                <c:pt idx="197">
                  <c:v>20.857142857142858</c:v>
                </c:pt>
                <c:pt idx="198">
                  <c:v>21.285714285714285</c:v>
                </c:pt>
                <c:pt idx="199">
                  <c:v>20.571428571428573</c:v>
                </c:pt>
                <c:pt idx="200">
                  <c:v>20.857142857142858</c:v>
                </c:pt>
                <c:pt idx="201">
                  <c:v>20.428571428571427</c:v>
                </c:pt>
                <c:pt idx="202">
                  <c:v>19.714285714285715</c:v>
                </c:pt>
                <c:pt idx="203">
                  <c:v>21.714285714285715</c:v>
                </c:pt>
                <c:pt idx="204">
                  <c:v>21.285714285714285</c:v>
                </c:pt>
                <c:pt idx="205">
                  <c:v>21.571428571428573</c:v>
                </c:pt>
                <c:pt idx="206">
                  <c:v>21.142857142857142</c:v>
                </c:pt>
                <c:pt idx="207">
                  <c:v>21.285714285714285</c:v>
                </c:pt>
                <c:pt idx="208">
                  <c:v>20.428571428571427</c:v>
                </c:pt>
                <c:pt idx="209">
                  <c:v>20.428571428571427</c:v>
                </c:pt>
                <c:pt idx="210">
                  <c:v>19.428571428571427</c:v>
                </c:pt>
                <c:pt idx="211">
                  <c:v>19.142857142857142</c:v>
                </c:pt>
                <c:pt idx="212">
                  <c:v>20.571428571428573</c:v>
                </c:pt>
                <c:pt idx="213">
                  <c:v>21</c:v>
                </c:pt>
                <c:pt idx="214">
                  <c:v>20.857142857142858</c:v>
                </c:pt>
                <c:pt idx="215">
                  <c:v>21.571428571428573</c:v>
                </c:pt>
                <c:pt idx="216">
                  <c:v>22</c:v>
                </c:pt>
                <c:pt idx="217">
                  <c:v>21.428571428571427</c:v>
                </c:pt>
                <c:pt idx="218">
                  <c:v>22.142857142857142</c:v>
                </c:pt>
                <c:pt idx="219">
                  <c:v>21</c:v>
                </c:pt>
                <c:pt idx="220">
                  <c:v>21.428571428571427</c:v>
                </c:pt>
                <c:pt idx="221">
                  <c:v>21.857142857142858</c:v>
                </c:pt>
                <c:pt idx="222">
                  <c:v>22.142857142857142</c:v>
                </c:pt>
                <c:pt idx="223">
                  <c:v>22.428571428571427</c:v>
                </c:pt>
                <c:pt idx="224">
                  <c:v>22.428571428571427</c:v>
                </c:pt>
                <c:pt idx="225">
                  <c:v>22.714285714285715</c:v>
                </c:pt>
                <c:pt idx="226">
                  <c:v>23.285714285714285</c:v>
                </c:pt>
                <c:pt idx="227">
                  <c:v>21.857142857142858</c:v>
                </c:pt>
                <c:pt idx="228">
                  <c:v>22</c:v>
                </c:pt>
                <c:pt idx="229">
                  <c:v>22.285714285714285</c:v>
                </c:pt>
                <c:pt idx="230">
                  <c:v>23</c:v>
                </c:pt>
                <c:pt idx="231">
                  <c:v>22.285714285714285</c:v>
                </c:pt>
                <c:pt idx="232">
                  <c:v>22.571428571428573</c:v>
                </c:pt>
                <c:pt idx="233">
                  <c:v>22.142857142857142</c:v>
                </c:pt>
                <c:pt idx="234">
                  <c:v>22</c:v>
                </c:pt>
                <c:pt idx="235">
                  <c:v>20.142857142857142</c:v>
                </c:pt>
                <c:pt idx="236">
                  <c:v>19.714285714285715</c:v>
                </c:pt>
                <c:pt idx="237">
                  <c:v>18.142857142857142</c:v>
                </c:pt>
                <c:pt idx="238">
                  <c:v>18.142857142857142</c:v>
                </c:pt>
                <c:pt idx="239">
                  <c:v>17.285714285714285</c:v>
                </c:pt>
                <c:pt idx="240">
                  <c:v>17.428571428571427</c:v>
                </c:pt>
                <c:pt idx="241">
                  <c:v>18.285714285714285</c:v>
                </c:pt>
                <c:pt idx="242">
                  <c:v>20.857142857142858</c:v>
                </c:pt>
                <c:pt idx="243">
                  <c:v>20.857142857142858</c:v>
                </c:pt>
                <c:pt idx="244">
                  <c:v>21.571428571428573</c:v>
                </c:pt>
                <c:pt idx="245">
                  <c:v>20.571428571428573</c:v>
                </c:pt>
                <c:pt idx="246">
                  <c:v>20.571428571428573</c:v>
                </c:pt>
                <c:pt idx="247">
                  <c:v>20.142857142857142</c:v>
                </c:pt>
                <c:pt idx="248">
                  <c:v>20.714285714285715</c:v>
                </c:pt>
                <c:pt idx="249">
                  <c:v>20.285714285714285</c:v>
                </c:pt>
                <c:pt idx="250">
                  <c:v>20.857142857142858</c:v>
                </c:pt>
                <c:pt idx="251">
                  <c:v>22.142857142857142</c:v>
                </c:pt>
                <c:pt idx="252">
                  <c:v>24.285714285714285</c:v>
                </c:pt>
                <c:pt idx="253">
                  <c:v>24.428571428571427</c:v>
                </c:pt>
                <c:pt idx="254">
                  <c:v>23.285714285714285</c:v>
                </c:pt>
                <c:pt idx="255">
                  <c:v>23.142857142857142</c:v>
                </c:pt>
                <c:pt idx="256">
                  <c:v>22</c:v>
                </c:pt>
                <c:pt idx="257">
                  <c:v>20.285714285714285</c:v>
                </c:pt>
                <c:pt idx="258">
                  <c:v>19.857142857142858</c:v>
                </c:pt>
                <c:pt idx="259">
                  <c:v>20.571428571428573</c:v>
                </c:pt>
                <c:pt idx="260">
                  <c:v>21.428571428571427</c:v>
                </c:pt>
                <c:pt idx="261">
                  <c:v>22.428571428571427</c:v>
                </c:pt>
                <c:pt idx="262">
                  <c:v>22</c:v>
                </c:pt>
                <c:pt idx="263">
                  <c:v>22.571428571428573</c:v>
                </c:pt>
                <c:pt idx="264">
                  <c:v>22.571428571428573</c:v>
                </c:pt>
                <c:pt idx="265">
                  <c:v>23.285714285714285</c:v>
                </c:pt>
                <c:pt idx="266">
                  <c:v>22.571428571428573</c:v>
                </c:pt>
                <c:pt idx="267">
                  <c:v>21.428571428571427</c:v>
                </c:pt>
                <c:pt idx="268">
                  <c:v>22</c:v>
                </c:pt>
                <c:pt idx="269">
                  <c:v>22.142857142857142</c:v>
                </c:pt>
                <c:pt idx="270">
                  <c:v>23</c:v>
                </c:pt>
                <c:pt idx="271">
                  <c:v>24</c:v>
                </c:pt>
                <c:pt idx="272">
                  <c:v>22.857142857142858</c:v>
                </c:pt>
                <c:pt idx="273">
                  <c:v>22.285714285714285</c:v>
                </c:pt>
                <c:pt idx="274">
                  <c:v>24</c:v>
                </c:pt>
                <c:pt idx="275">
                  <c:v>23.428571428571427</c:v>
                </c:pt>
                <c:pt idx="276">
                  <c:v>24.571428571428573</c:v>
                </c:pt>
                <c:pt idx="277">
                  <c:v>23.857142857142858</c:v>
                </c:pt>
                <c:pt idx="278">
                  <c:v>24.285714285714285</c:v>
                </c:pt>
                <c:pt idx="279">
                  <c:v>25</c:v>
                </c:pt>
                <c:pt idx="280">
                  <c:v>25.714285714285715</c:v>
                </c:pt>
                <c:pt idx="281">
                  <c:v>23.714285714285715</c:v>
                </c:pt>
                <c:pt idx="282">
                  <c:v>24.428571428571427</c:v>
                </c:pt>
                <c:pt idx="283">
                  <c:v>24.714285714285715</c:v>
                </c:pt>
                <c:pt idx="284">
                  <c:v>24.714285714285715</c:v>
                </c:pt>
                <c:pt idx="285">
                  <c:v>25.571428571428573</c:v>
                </c:pt>
                <c:pt idx="286">
                  <c:v>23.857142857142858</c:v>
                </c:pt>
                <c:pt idx="287">
                  <c:v>23.142857142857142</c:v>
                </c:pt>
                <c:pt idx="288">
                  <c:v>25</c:v>
                </c:pt>
                <c:pt idx="289">
                  <c:v>25.714285714285715</c:v>
                </c:pt>
                <c:pt idx="290">
                  <c:v>24.857142857142858</c:v>
                </c:pt>
                <c:pt idx="291">
                  <c:v>25.428571428571427</c:v>
                </c:pt>
                <c:pt idx="292">
                  <c:v>24.285714285714285</c:v>
                </c:pt>
                <c:pt idx="293">
                  <c:v>24.142857142857142</c:v>
                </c:pt>
                <c:pt idx="294">
                  <c:v>24.571428571428573</c:v>
                </c:pt>
                <c:pt idx="295">
                  <c:v>25.142857142857142</c:v>
                </c:pt>
                <c:pt idx="296">
                  <c:v>24.857142857142858</c:v>
                </c:pt>
                <c:pt idx="297">
                  <c:v>26.714285714285715</c:v>
                </c:pt>
                <c:pt idx="298">
                  <c:v>27.428571428571427</c:v>
                </c:pt>
                <c:pt idx="299">
                  <c:v>27.857142857142858</c:v>
                </c:pt>
                <c:pt idx="300">
                  <c:v>29</c:v>
                </c:pt>
                <c:pt idx="301">
                  <c:v>30.285714285714285</c:v>
                </c:pt>
                <c:pt idx="302">
                  <c:v>30.714285714285715</c:v>
                </c:pt>
                <c:pt idx="303">
                  <c:v>31.857142857142858</c:v>
                </c:pt>
                <c:pt idx="304">
                  <c:v>30.571428571428573</c:v>
                </c:pt>
                <c:pt idx="305">
                  <c:v>31.571428571428573</c:v>
                </c:pt>
                <c:pt idx="306">
                  <c:v>31</c:v>
                </c:pt>
                <c:pt idx="307">
                  <c:v>33.428571428571431</c:v>
                </c:pt>
                <c:pt idx="308">
                  <c:v>34.285714285714285</c:v>
                </c:pt>
                <c:pt idx="309">
                  <c:v>34.714285714285715</c:v>
                </c:pt>
                <c:pt idx="310">
                  <c:v>35</c:v>
                </c:pt>
                <c:pt idx="311">
                  <c:v>35.428571428571431</c:v>
                </c:pt>
                <c:pt idx="312">
                  <c:v>35.142857142857146</c:v>
                </c:pt>
                <c:pt idx="313">
                  <c:v>36</c:v>
                </c:pt>
                <c:pt idx="314">
                  <c:v>36</c:v>
                </c:pt>
                <c:pt idx="315">
                  <c:v>37.285714285714285</c:v>
                </c:pt>
                <c:pt idx="316">
                  <c:v>37.285714285714285</c:v>
                </c:pt>
                <c:pt idx="317">
                  <c:v>35.571428571428569</c:v>
                </c:pt>
                <c:pt idx="318">
                  <c:v>38.142857142857146</c:v>
                </c:pt>
                <c:pt idx="319">
                  <c:v>39</c:v>
                </c:pt>
                <c:pt idx="320">
                  <c:v>41.857142857142854</c:v>
                </c:pt>
                <c:pt idx="321">
                  <c:v>41.857142857142854</c:v>
                </c:pt>
                <c:pt idx="322">
                  <c:v>40.857142857142854</c:v>
                </c:pt>
                <c:pt idx="323">
                  <c:v>43.142857142857146</c:v>
                </c:pt>
                <c:pt idx="324">
                  <c:v>48.428571428571431</c:v>
                </c:pt>
                <c:pt idx="325">
                  <c:v>47.285714285714285</c:v>
                </c:pt>
                <c:pt idx="326">
                  <c:v>48.857142857142854</c:v>
                </c:pt>
                <c:pt idx="327">
                  <c:v>49.285714285714285</c:v>
                </c:pt>
                <c:pt idx="328">
                  <c:v>51.571428571428569</c:v>
                </c:pt>
                <c:pt idx="329">
                  <c:v>52.857142857142854</c:v>
                </c:pt>
                <c:pt idx="330">
                  <c:v>56.714285714285715</c:v>
                </c:pt>
                <c:pt idx="331">
                  <c:v>56.571428571428569</c:v>
                </c:pt>
                <c:pt idx="332">
                  <c:v>58.571428571428569</c:v>
                </c:pt>
                <c:pt idx="333">
                  <c:v>59.142857142857146</c:v>
                </c:pt>
                <c:pt idx="334">
                  <c:v>58.428571428571431</c:v>
                </c:pt>
                <c:pt idx="335">
                  <c:v>58.571428571428569</c:v>
                </c:pt>
                <c:pt idx="336">
                  <c:v>60.428571428571431</c:v>
                </c:pt>
                <c:pt idx="337">
                  <c:v>56.857142857142854</c:v>
                </c:pt>
                <c:pt idx="338">
                  <c:v>57.714285714285715</c:v>
                </c:pt>
                <c:pt idx="339">
                  <c:v>56.285714285714285</c:v>
                </c:pt>
                <c:pt idx="340">
                  <c:v>57.428571428571431</c:v>
                </c:pt>
                <c:pt idx="341">
                  <c:v>58.428571428571431</c:v>
                </c:pt>
                <c:pt idx="342">
                  <c:v>58.571428571428569</c:v>
                </c:pt>
                <c:pt idx="343">
                  <c:v>58</c:v>
                </c:pt>
                <c:pt idx="344">
                  <c:v>57.857142857142854</c:v>
                </c:pt>
                <c:pt idx="345">
                  <c:v>54.857142857142854</c:v>
                </c:pt>
                <c:pt idx="346">
                  <c:v>56</c:v>
                </c:pt>
                <c:pt idx="347">
                  <c:v>59.285714285714285</c:v>
                </c:pt>
                <c:pt idx="348">
                  <c:v>59.714285714285715</c:v>
                </c:pt>
                <c:pt idx="349">
                  <c:v>58.285714285714285</c:v>
                </c:pt>
                <c:pt idx="350">
                  <c:v>56.428571428571431</c:v>
                </c:pt>
                <c:pt idx="351">
                  <c:v>55.142857142857146</c:v>
                </c:pt>
                <c:pt idx="352">
                  <c:v>53</c:v>
                </c:pt>
                <c:pt idx="353">
                  <c:v>50.857142857142854</c:v>
                </c:pt>
                <c:pt idx="354">
                  <c:v>46</c:v>
                </c:pt>
                <c:pt idx="355">
                  <c:v>44.142857142857146</c:v>
                </c:pt>
                <c:pt idx="356">
                  <c:v>46.428571428571431</c:v>
                </c:pt>
                <c:pt idx="357">
                  <c:v>46.285714285714285</c:v>
                </c:pt>
                <c:pt idx="358">
                  <c:v>46.142857142857146</c:v>
                </c:pt>
                <c:pt idx="359">
                  <c:v>49.285714285714285</c:v>
                </c:pt>
                <c:pt idx="360">
                  <c:v>49.571428571428569</c:v>
                </c:pt>
                <c:pt idx="361">
                  <c:v>48.857142857142854</c:v>
                </c:pt>
                <c:pt idx="362">
                  <c:v>49</c:v>
                </c:pt>
                <c:pt idx="363">
                  <c:v>46.285714285714285</c:v>
                </c:pt>
                <c:pt idx="364">
                  <c:v>45.571428571428569</c:v>
                </c:pt>
                <c:pt idx="365">
                  <c:v>44.285714285714285</c:v>
                </c:pt>
                <c:pt idx="366">
                  <c:v>41.714285714285715</c:v>
                </c:pt>
                <c:pt idx="367">
                  <c:v>39.285714285714285</c:v>
                </c:pt>
                <c:pt idx="368">
                  <c:v>35.857142857142854</c:v>
                </c:pt>
                <c:pt idx="369">
                  <c:v>35.714285714285715</c:v>
                </c:pt>
                <c:pt idx="370">
                  <c:v>32.857142857142854</c:v>
                </c:pt>
                <c:pt idx="371">
                  <c:v>32.428571428571431</c:v>
                </c:pt>
                <c:pt idx="372">
                  <c:v>31.428571428571427</c:v>
                </c:pt>
                <c:pt idx="373">
                  <c:v>32.428571428571431</c:v>
                </c:pt>
                <c:pt idx="374">
                  <c:v>32.714285714285715</c:v>
                </c:pt>
                <c:pt idx="375">
                  <c:v>34.142857142857146</c:v>
                </c:pt>
                <c:pt idx="376">
                  <c:v>32.857142857142854</c:v>
                </c:pt>
                <c:pt idx="377">
                  <c:v>35.571428571428569</c:v>
                </c:pt>
                <c:pt idx="378">
                  <c:v>33.857142857142854</c:v>
                </c:pt>
                <c:pt idx="379">
                  <c:v>32.571428571428569</c:v>
                </c:pt>
                <c:pt idx="380">
                  <c:v>29.428571428571427</c:v>
                </c:pt>
                <c:pt idx="381">
                  <c:v>29.285714285714285</c:v>
                </c:pt>
                <c:pt idx="382">
                  <c:v>30.428571428571427</c:v>
                </c:pt>
                <c:pt idx="383">
                  <c:v>30.428571428571427</c:v>
                </c:pt>
                <c:pt idx="384">
                  <c:v>28.285714285714285</c:v>
                </c:pt>
                <c:pt idx="385">
                  <c:v>29.857142857142858</c:v>
                </c:pt>
                <c:pt idx="386">
                  <c:v>30.714285714285715</c:v>
                </c:pt>
                <c:pt idx="387">
                  <c:v>33.142857142857146</c:v>
                </c:pt>
                <c:pt idx="388">
                  <c:v>33.428571428571431</c:v>
                </c:pt>
                <c:pt idx="389">
                  <c:v>33</c:v>
                </c:pt>
                <c:pt idx="390">
                  <c:v>32</c:v>
                </c:pt>
                <c:pt idx="391">
                  <c:v>31.857142857142858</c:v>
                </c:pt>
                <c:pt idx="392">
                  <c:v>30.857142857142858</c:v>
                </c:pt>
                <c:pt idx="393">
                  <c:v>32.857142857142854</c:v>
                </c:pt>
                <c:pt idx="394">
                  <c:v>30.428571428571427</c:v>
                </c:pt>
                <c:pt idx="395">
                  <c:v>29.285714285714285</c:v>
                </c:pt>
                <c:pt idx="396">
                  <c:v>28.142857142857142</c:v>
                </c:pt>
                <c:pt idx="397">
                  <c:v>27.857142857142858</c:v>
                </c:pt>
                <c:pt idx="398">
                  <c:v>28.142857142857142</c:v>
                </c:pt>
                <c:pt idx="399">
                  <c:v>28.142857142857142</c:v>
                </c:pt>
                <c:pt idx="400">
                  <c:v>26</c:v>
                </c:pt>
                <c:pt idx="401">
                  <c:v>26.571428571428573</c:v>
                </c:pt>
                <c:pt idx="402">
                  <c:v>27.714285714285715</c:v>
                </c:pt>
                <c:pt idx="403">
                  <c:v>29.714285714285715</c:v>
                </c:pt>
                <c:pt idx="404">
                  <c:v>30.857142857142858</c:v>
                </c:pt>
                <c:pt idx="405">
                  <c:v>32.285714285714285</c:v>
                </c:pt>
                <c:pt idx="406">
                  <c:v>33.857142857142854</c:v>
                </c:pt>
                <c:pt idx="407">
                  <c:v>34</c:v>
                </c:pt>
                <c:pt idx="408">
                  <c:v>34.142857142857146</c:v>
                </c:pt>
                <c:pt idx="409">
                  <c:v>33</c:v>
                </c:pt>
                <c:pt idx="410">
                  <c:v>30.571428571428573</c:v>
                </c:pt>
                <c:pt idx="411">
                  <c:v>29.857142857142858</c:v>
                </c:pt>
                <c:pt idx="412">
                  <c:v>28.142857142857142</c:v>
                </c:pt>
                <c:pt idx="413">
                  <c:v>26.285714285714285</c:v>
                </c:pt>
                <c:pt idx="414">
                  <c:v>27</c:v>
                </c:pt>
                <c:pt idx="415">
                  <c:v>27.571428571428573</c:v>
                </c:pt>
                <c:pt idx="416">
                  <c:v>29</c:v>
                </c:pt>
                <c:pt idx="417">
                  <c:v>27.857142857142858</c:v>
                </c:pt>
                <c:pt idx="418">
                  <c:v>27.285714285714285</c:v>
                </c:pt>
                <c:pt idx="419">
                  <c:v>26.857142857142858</c:v>
                </c:pt>
                <c:pt idx="420">
                  <c:v>26.714285714285715</c:v>
                </c:pt>
                <c:pt idx="421">
                  <c:v>27.428571428571427</c:v>
                </c:pt>
                <c:pt idx="422">
                  <c:v>27.285714285714285</c:v>
                </c:pt>
                <c:pt idx="423">
                  <c:v>26.571428571428573</c:v>
                </c:pt>
                <c:pt idx="424">
                  <c:v>27.571428571428573</c:v>
                </c:pt>
                <c:pt idx="425">
                  <c:v>29.571428571428573</c:v>
                </c:pt>
                <c:pt idx="426">
                  <c:v>32.428571428571431</c:v>
                </c:pt>
                <c:pt idx="427">
                  <c:v>33.285714285714285</c:v>
                </c:pt>
                <c:pt idx="428">
                  <c:v>33.857142857142854</c:v>
                </c:pt>
                <c:pt idx="429">
                  <c:v>34.428571428571431</c:v>
                </c:pt>
                <c:pt idx="430">
                  <c:v>34.571428571428569</c:v>
                </c:pt>
                <c:pt idx="431">
                  <c:v>34.285714285714285</c:v>
                </c:pt>
                <c:pt idx="432">
                  <c:v>33.285714285714285</c:v>
                </c:pt>
                <c:pt idx="433">
                  <c:v>32.571428571428569</c:v>
                </c:pt>
                <c:pt idx="434">
                  <c:v>32.142857142857146</c:v>
                </c:pt>
                <c:pt idx="435">
                  <c:v>32</c:v>
                </c:pt>
                <c:pt idx="436">
                  <c:v>33.142857142857146</c:v>
                </c:pt>
                <c:pt idx="437">
                  <c:v>33.428571428571431</c:v>
                </c:pt>
                <c:pt idx="438">
                  <c:v>35.142857142857146</c:v>
                </c:pt>
                <c:pt idx="439">
                  <c:v>36</c:v>
                </c:pt>
                <c:pt idx="440">
                  <c:v>34.857142857142854</c:v>
                </c:pt>
                <c:pt idx="441">
                  <c:v>36.285714285714285</c:v>
                </c:pt>
                <c:pt idx="442">
                  <c:v>35.142857142857146</c:v>
                </c:pt>
                <c:pt idx="443">
                  <c:v>35</c:v>
                </c:pt>
                <c:pt idx="444">
                  <c:v>34.857142857142854</c:v>
                </c:pt>
                <c:pt idx="445">
                  <c:v>36.571428571428569</c:v>
                </c:pt>
                <c:pt idx="446">
                  <c:v>36.571428571428569</c:v>
                </c:pt>
                <c:pt idx="447">
                  <c:v>37.142857142857146</c:v>
                </c:pt>
                <c:pt idx="448">
                  <c:v>36.571428571428569</c:v>
                </c:pt>
                <c:pt idx="449">
                  <c:v>37.142857142857146</c:v>
                </c:pt>
                <c:pt idx="450">
                  <c:v>36.285714285714285</c:v>
                </c:pt>
                <c:pt idx="451">
                  <c:v>38.428571428571431</c:v>
                </c:pt>
                <c:pt idx="452">
                  <c:v>36.285714285714285</c:v>
                </c:pt>
                <c:pt idx="453">
                  <c:v>35.428571428571431</c:v>
                </c:pt>
                <c:pt idx="454">
                  <c:v>35.428571428571431</c:v>
                </c:pt>
                <c:pt idx="455">
                  <c:v>34.714285714285715</c:v>
                </c:pt>
                <c:pt idx="456">
                  <c:v>35.285714285714285</c:v>
                </c:pt>
                <c:pt idx="457">
                  <c:v>36.571428571428569</c:v>
                </c:pt>
                <c:pt idx="458">
                  <c:v>34.714285714285715</c:v>
                </c:pt>
                <c:pt idx="459">
                  <c:v>35</c:v>
                </c:pt>
                <c:pt idx="460">
                  <c:v>36.714285714285715</c:v>
                </c:pt>
                <c:pt idx="461">
                  <c:v>35.714285714285715</c:v>
                </c:pt>
                <c:pt idx="462">
                  <c:v>37.428571428571431</c:v>
                </c:pt>
                <c:pt idx="463">
                  <c:v>37.714285714285715</c:v>
                </c:pt>
                <c:pt idx="464">
                  <c:v>36.857142857142854</c:v>
                </c:pt>
                <c:pt idx="465">
                  <c:v>37.428571428571431</c:v>
                </c:pt>
                <c:pt idx="466">
                  <c:v>37</c:v>
                </c:pt>
                <c:pt idx="467">
                  <c:v>37.857142857142854</c:v>
                </c:pt>
                <c:pt idx="468">
                  <c:v>38.142857142857146</c:v>
                </c:pt>
                <c:pt idx="469">
                  <c:v>37.142857142857146</c:v>
                </c:pt>
                <c:pt idx="470">
                  <c:v>38</c:v>
                </c:pt>
                <c:pt idx="471">
                  <c:v>38.857142857142854</c:v>
                </c:pt>
                <c:pt idx="472">
                  <c:v>40.857142857142854</c:v>
                </c:pt>
                <c:pt idx="473">
                  <c:v>41.142857142857146</c:v>
                </c:pt>
                <c:pt idx="474">
                  <c:v>41.142857142857146</c:v>
                </c:pt>
                <c:pt idx="475">
                  <c:v>42.857142857142854</c:v>
                </c:pt>
                <c:pt idx="476">
                  <c:v>44.571428571428569</c:v>
                </c:pt>
                <c:pt idx="477">
                  <c:v>45</c:v>
                </c:pt>
                <c:pt idx="478">
                  <c:v>46.571428571428569</c:v>
                </c:pt>
                <c:pt idx="479">
                  <c:v>45.714285714285715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4B-414A-ACBB-EDB74AEAEA39}"/>
            </c:ext>
          </c:extLst>
        </c:ser>
        <c:ser>
          <c:idx val="10"/>
          <c:order val="10"/>
          <c:tx>
            <c:strRef>
              <c:f>Kocaeli!$L$1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Kocaeli!$A$2:$A$481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Kocaeli!$L$2:$L$481</c:f>
              <c:numCache>
                <c:formatCode>General</c:formatCode>
                <c:ptCount val="480"/>
                <c:pt idx="6">
                  <c:v>28.785714285714285</c:v>
                </c:pt>
                <c:pt idx="7">
                  <c:v>28</c:v>
                </c:pt>
                <c:pt idx="8">
                  <c:v>27.428571428571427</c:v>
                </c:pt>
                <c:pt idx="9">
                  <c:v>27.857142857142858</c:v>
                </c:pt>
                <c:pt idx="10">
                  <c:v>29</c:v>
                </c:pt>
                <c:pt idx="11">
                  <c:v>27.428571428571427</c:v>
                </c:pt>
                <c:pt idx="12">
                  <c:v>26.642857142857142</c:v>
                </c:pt>
                <c:pt idx="13">
                  <c:v>27.5</c:v>
                </c:pt>
                <c:pt idx="14">
                  <c:v>28.285714285714285</c:v>
                </c:pt>
                <c:pt idx="15">
                  <c:v>28.857142857142858</c:v>
                </c:pt>
                <c:pt idx="16">
                  <c:v>28.357142857142858</c:v>
                </c:pt>
                <c:pt idx="17">
                  <c:v>28.357142857142858</c:v>
                </c:pt>
                <c:pt idx="18">
                  <c:v>29.714285714285715</c:v>
                </c:pt>
                <c:pt idx="19">
                  <c:v>30.928571428571427</c:v>
                </c:pt>
                <c:pt idx="20">
                  <c:v>30.285714285714285</c:v>
                </c:pt>
                <c:pt idx="21">
                  <c:v>31.5</c:v>
                </c:pt>
                <c:pt idx="22">
                  <c:v>32.5</c:v>
                </c:pt>
                <c:pt idx="23">
                  <c:v>32.857142857142854</c:v>
                </c:pt>
                <c:pt idx="24">
                  <c:v>32.714285714285715</c:v>
                </c:pt>
                <c:pt idx="25">
                  <c:v>31.857142857142858</c:v>
                </c:pt>
                <c:pt idx="26">
                  <c:v>31.285714285714285</c:v>
                </c:pt>
                <c:pt idx="27">
                  <c:v>31.785714285714285</c:v>
                </c:pt>
                <c:pt idx="28">
                  <c:v>30.785714285714285</c:v>
                </c:pt>
                <c:pt idx="29">
                  <c:v>29.285714285714285</c:v>
                </c:pt>
                <c:pt idx="30">
                  <c:v>28.642857142857142</c:v>
                </c:pt>
                <c:pt idx="31">
                  <c:v>27.428571428571427</c:v>
                </c:pt>
                <c:pt idx="32">
                  <c:v>27</c:v>
                </c:pt>
                <c:pt idx="33">
                  <c:v>27</c:v>
                </c:pt>
                <c:pt idx="34">
                  <c:v>27.428571428571427</c:v>
                </c:pt>
                <c:pt idx="35">
                  <c:v>27.785714285714285</c:v>
                </c:pt>
                <c:pt idx="36">
                  <c:v>28.142857142857142</c:v>
                </c:pt>
                <c:pt idx="37">
                  <c:v>28.571428571428573</c:v>
                </c:pt>
                <c:pt idx="38">
                  <c:v>28.714285714285715</c:v>
                </c:pt>
                <c:pt idx="39">
                  <c:v>30</c:v>
                </c:pt>
                <c:pt idx="40">
                  <c:v>30.214285714285715</c:v>
                </c:pt>
                <c:pt idx="41">
                  <c:v>29.928571428571427</c:v>
                </c:pt>
                <c:pt idx="42">
                  <c:v>28.785714285714285</c:v>
                </c:pt>
                <c:pt idx="43">
                  <c:v>28.071428571428573</c:v>
                </c:pt>
                <c:pt idx="44">
                  <c:v>28</c:v>
                </c:pt>
                <c:pt idx="45">
                  <c:v>28.142857142857142</c:v>
                </c:pt>
                <c:pt idx="46">
                  <c:v>27.5</c:v>
                </c:pt>
                <c:pt idx="47">
                  <c:v>27.571428571428573</c:v>
                </c:pt>
                <c:pt idx="48">
                  <c:v>25.857142857142858</c:v>
                </c:pt>
                <c:pt idx="49">
                  <c:v>25.428571428571427</c:v>
                </c:pt>
                <c:pt idx="50">
                  <c:v>25.642857142857142</c:v>
                </c:pt>
                <c:pt idx="51">
                  <c:v>25.928571428571427</c:v>
                </c:pt>
                <c:pt idx="52">
                  <c:v>25.142857142857142</c:v>
                </c:pt>
                <c:pt idx="53">
                  <c:v>25.357142857142858</c:v>
                </c:pt>
                <c:pt idx="54">
                  <c:v>24.5</c:v>
                </c:pt>
                <c:pt idx="55">
                  <c:v>24.5</c:v>
                </c:pt>
                <c:pt idx="56">
                  <c:v>25.857142857142858</c:v>
                </c:pt>
                <c:pt idx="57">
                  <c:v>26.357142857142858</c:v>
                </c:pt>
                <c:pt idx="58">
                  <c:v>25.428571428571427</c:v>
                </c:pt>
                <c:pt idx="59">
                  <c:v>26.5</c:v>
                </c:pt>
                <c:pt idx="60">
                  <c:v>25.857142857142858</c:v>
                </c:pt>
                <c:pt idx="61">
                  <c:v>26.285714285714285</c:v>
                </c:pt>
                <c:pt idx="62">
                  <c:v>26.857142857142858</c:v>
                </c:pt>
                <c:pt idx="63">
                  <c:v>26.642857142857142</c:v>
                </c:pt>
                <c:pt idx="64">
                  <c:v>26.285714285714285</c:v>
                </c:pt>
                <c:pt idx="65">
                  <c:v>27.357142857142858</c:v>
                </c:pt>
                <c:pt idx="66">
                  <c:v>27.857142857142858</c:v>
                </c:pt>
                <c:pt idx="67">
                  <c:v>28.642857142857142</c:v>
                </c:pt>
                <c:pt idx="68">
                  <c:v>28.5</c:v>
                </c:pt>
                <c:pt idx="69">
                  <c:v>27.928571428571427</c:v>
                </c:pt>
                <c:pt idx="70">
                  <c:v>27.428571428571427</c:v>
                </c:pt>
                <c:pt idx="71">
                  <c:v>27.714285714285715</c:v>
                </c:pt>
                <c:pt idx="72">
                  <c:v>27.5</c:v>
                </c:pt>
                <c:pt idx="73">
                  <c:v>27.214285714285715</c:v>
                </c:pt>
                <c:pt idx="74">
                  <c:v>27.071428571428573</c:v>
                </c:pt>
                <c:pt idx="75">
                  <c:v>27.142857142857142</c:v>
                </c:pt>
                <c:pt idx="76">
                  <c:v>27.571428571428573</c:v>
                </c:pt>
                <c:pt idx="77">
                  <c:v>27</c:v>
                </c:pt>
                <c:pt idx="78">
                  <c:v>25.928571428571427</c:v>
                </c:pt>
                <c:pt idx="79">
                  <c:v>24.928571428571427</c:v>
                </c:pt>
                <c:pt idx="80">
                  <c:v>24.357142857142858</c:v>
                </c:pt>
                <c:pt idx="81">
                  <c:v>23.285714285714285</c:v>
                </c:pt>
                <c:pt idx="82">
                  <c:v>23.714285714285715</c:v>
                </c:pt>
                <c:pt idx="83">
                  <c:v>23.357142857142858</c:v>
                </c:pt>
                <c:pt idx="84">
                  <c:v>23.785714285714285</c:v>
                </c:pt>
                <c:pt idx="85">
                  <c:v>24.357142857142858</c:v>
                </c:pt>
                <c:pt idx="86">
                  <c:v>24.428571428571427</c:v>
                </c:pt>
                <c:pt idx="87">
                  <c:v>24.285714285714285</c:v>
                </c:pt>
                <c:pt idx="88">
                  <c:v>25.357142857142858</c:v>
                </c:pt>
                <c:pt idx="89">
                  <c:v>24.857142857142858</c:v>
                </c:pt>
                <c:pt idx="90">
                  <c:v>25.357142857142858</c:v>
                </c:pt>
                <c:pt idx="91">
                  <c:v>25.5</c:v>
                </c:pt>
                <c:pt idx="92">
                  <c:v>25.928571428571427</c:v>
                </c:pt>
                <c:pt idx="93">
                  <c:v>27.571428571428573</c:v>
                </c:pt>
                <c:pt idx="94">
                  <c:v>27.357142857142858</c:v>
                </c:pt>
                <c:pt idx="95">
                  <c:v>27</c:v>
                </c:pt>
                <c:pt idx="96">
                  <c:v>26.357142857142858</c:v>
                </c:pt>
                <c:pt idx="97">
                  <c:v>26.142857142857142</c:v>
                </c:pt>
                <c:pt idx="98">
                  <c:v>25.785714285714285</c:v>
                </c:pt>
                <c:pt idx="99">
                  <c:v>25.142857142857142</c:v>
                </c:pt>
                <c:pt idx="100">
                  <c:v>23.571428571428573</c:v>
                </c:pt>
                <c:pt idx="101">
                  <c:v>23.142857142857142</c:v>
                </c:pt>
                <c:pt idx="102">
                  <c:v>22.357142857142858</c:v>
                </c:pt>
                <c:pt idx="103">
                  <c:v>22.642857142857142</c:v>
                </c:pt>
                <c:pt idx="104">
                  <c:v>22.428571428571427</c:v>
                </c:pt>
                <c:pt idx="105">
                  <c:v>22.142857142857142</c:v>
                </c:pt>
                <c:pt idx="106">
                  <c:v>21.857142857142858</c:v>
                </c:pt>
                <c:pt idx="107">
                  <c:v>22.214285714285715</c:v>
                </c:pt>
                <c:pt idx="108">
                  <c:v>22.428571428571427</c:v>
                </c:pt>
                <c:pt idx="109">
                  <c:v>22.5</c:v>
                </c:pt>
                <c:pt idx="110">
                  <c:v>21.928571428571427</c:v>
                </c:pt>
                <c:pt idx="111">
                  <c:v>22.214285714285715</c:v>
                </c:pt>
                <c:pt idx="112">
                  <c:v>21.928571428571427</c:v>
                </c:pt>
                <c:pt idx="113">
                  <c:v>21.642857142857142</c:v>
                </c:pt>
                <c:pt idx="114">
                  <c:v>21.357142857142858</c:v>
                </c:pt>
                <c:pt idx="115">
                  <c:v>20.857142857142858</c:v>
                </c:pt>
                <c:pt idx="116">
                  <c:v>21.285714285714285</c:v>
                </c:pt>
                <c:pt idx="117">
                  <c:v>22.214285714285715</c:v>
                </c:pt>
                <c:pt idx="118">
                  <c:v>22.642857142857142</c:v>
                </c:pt>
                <c:pt idx="119">
                  <c:v>22.214285714285715</c:v>
                </c:pt>
                <c:pt idx="120">
                  <c:v>22.476190476190478</c:v>
                </c:pt>
                <c:pt idx="121">
                  <c:v>21.595238095238098</c:v>
                </c:pt>
                <c:pt idx="122">
                  <c:v>21.809523809523807</c:v>
                </c:pt>
                <c:pt idx="123">
                  <c:v>21.428571428571427</c:v>
                </c:pt>
                <c:pt idx="124">
                  <c:v>20.952380952380953</c:v>
                </c:pt>
                <c:pt idx="125">
                  <c:v>19.976190476190474</c:v>
                </c:pt>
                <c:pt idx="126">
                  <c:v>20.095238095238098</c:v>
                </c:pt>
                <c:pt idx="127">
                  <c:v>19.952380952380953</c:v>
                </c:pt>
                <c:pt idx="128">
                  <c:v>21.095238095238095</c:v>
                </c:pt>
                <c:pt idx="129">
                  <c:v>21.714285714285715</c:v>
                </c:pt>
                <c:pt idx="130">
                  <c:v>21.666666666666664</c:v>
                </c:pt>
                <c:pt idx="131">
                  <c:v>21.238095238095237</c:v>
                </c:pt>
                <c:pt idx="132">
                  <c:v>21.809523809523807</c:v>
                </c:pt>
                <c:pt idx="133">
                  <c:v>22.428571428571427</c:v>
                </c:pt>
                <c:pt idx="134">
                  <c:v>22.666666666666664</c:v>
                </c:pt>
                <c:pt idx="135">
                  <c:v>22.523809523809526</c:v>
                </c:pt>
                <c:pt idx="136">
                  <c:v>22.285714285714285</c:v>
                </c:pt>
                <c:pt idx="137">
                  <c:v>23.095238095238095</c:v>
                </c:pt>
                <c:pt idx="138">
                  <c:v>23.857142857142858</c:v>
                </c:pt>
                <c:pt idx="139">
                  <c:v>23.523809523809526</c:v>
                </c:pt>
                <c:pt idx="140">
                  <c:v>23.333333333333336</c:v>
                </c:pt>
                <c:pt idx="141">
                  <c:v>23.476190476190478</c:v>
                </c:pt>
                <c:pt idx="142">
                  <c:v>23.285714285714285</c:v>
                </c:pt>
                <c:pt idx="143">
                  <c:v>22.999999999999996</c:v>
                </c:pt>
                <c:pt idx="144">
                  <c:v>23.190476190476186</c:v>
                </c:pt>
                <c:pt idx="145">
                  <c:v>23.761904761904759</c:v>
                </c:pt>
                <c:pt idx="146">
                  <c:v>24.523809523809522</c:v>
                </c:pt>
                <c:pt idx="147">
                  <c:v>24.809523809523814</c:v>
                </c:pt>
                <c:pt idx="148">
                  <c:v>25.095238095238098</c:v>
                </c:pt>
                <c:pt idx="149">
                  <c:v>24.380952380952383</c:v>
                </c:pt>
                <c:pt idx="150">
                  <c:v>24.047619047619047</c:v>
                </c:pt>
                <c:pt idx="151">
                  <c:v>23.238095238095241</c:v>
                </c:pt>
                <c:pt idx="152">
                  <c:v>22.714285714285715</c:v>
                </c:pt>
                <c:pt idx="153">
                  <c:v>21.952380952380953</c:v>
                </c:pt>
                <c:pt idx="154">
                  <c:v>20.904761904761902</c:v>
                </c:pt>
                <c:pt idx="155">
                  <c:v>20.476190476190474</c:v>
                </c:pt>
                <c:pt idx="156">
                  <c:v>20.619047619047617</c:v>
                </c:pt>
                <c:pt idx="157">
                  <c:v>21.190476190476193</c:v>
                </c:pt>
                <c:pt idx="158">
                  <c:v>20.857142857142858</c:v>
                </c:pt>
                <c:pt idx="159">
                  <c:v>21.428571428571427</c:v>
                </c:pt>
                <c:pt idx="160">
                  <c:v>21.714285714285715</c:v>
                </c:pt>
                <c:pt idx="161">
                  <c:v>22.428571428571427</c:v>
                </c:pt>
                <c:pt idx="162">
                  <c:v>22.571428571428573</c:v>
                </c:pt>
                <c:pt idx="163">
                  <c:v>22.61904761904762</c:v>
                </c:pt>
                <c:pt idx="164">
                  <c:v>22.61904761904762</c:v>
                </c:pt>
                <c:pt idx="165">
                  <c:v>22.523809523809522</c:v>
                </c:pt>
                <c:pt idx="166">
                  <c:v>21.666666666666664</c:v>
                </c:pt>
                <c:pt idx="167">
                  <c:v>21.285714285714281</c:v>
                </c:pt>
                <c:pt idx="168">
                  <c:v>21.095238095238095</c:v>
                </c:pt>
                <c:pt idx="169">
                  <c:v>20.61904761904762</c:v>
                </c:pt>
                <c:pt idx="170">
                  <c:v>21.476190476190478</c:v>
                </c:pt>
                <c:pt idx="171">
                  <c:v>21.285714285714285</c:v>
                </c:pt>
                <c:pt idx="172">
                  <c:v>21.142857142857146</c:v>
                </c:pt>
                <c:pt idx="173">
                  <c:v>21.142857142857142</c:v>
                </c:pt>
                <c:pt idx="174">
                  <c:v>21.285714285714285</c:v>
                </c:pt>
                <c:pt idx="175">
                  <c:v>21.714285714285712</c:v>
                </c:pt>
                <c:pt idx="176">
                  <c:v>21.476190476190474</c:v>
                </c:pt>
                <c:pt idx="177">
                  <c:v>21.238095238095237</c:v>
                </c:pt>
                <c:pt idx="178">
                  <c:v>20.904761904761905</c:v>
                </c:pt>
                <c:pt idx="179">
                  <c:v>22.190476190476193</c:v>
                </c:pt>
                <c:pt idx="180">
                  <c:v>21.476190476190478</c:v>
                </c:pt>
                <c:pt idx="181">
                  <c:v>21.142857142857146</c:v>
                </c:pt>
                <c:pt idx="182">
                  <c:v>20.904761904761902</c:v>
                </c:pt>
                <c:pt idx="183">
                  <c:v>23.095238095238095</c:v>
                </c:pt>
                <c:pt idx="184">
                  <c:v>23.190476190476193</c:v>
                </c:pt>
                <c:pt idx="185">
                  <c:v>23.571428571428577</c:v>
                </c:pt>
                <c:pt idx="186">
                  <c:v>22.571428571428573</c:v>
                </c:pt>
                <c:pt idx="187">
                  <c:v>23.809523809523807</c:v>
                </c:pt>
                <c:pt idx="188">
                  <c:v>24.476190476190474</c:v>
                </c:pt>
                <c:pt idx="189">
                  <c:v>25.666666666666664</c:v>
                </c:pt>
                <c:pt idx="190">
                  <c:v>23.666666666666668</c:v>
                </c:pt>
                <c:pt idx="191">
                  <c:v>23.571428571428566</c:v>
                </c:pt>
                <c:pt idx="192">
                  <c:v>24.428571428571427</c:v>
                </c:pt>
                <c:pt idx="193">
                  <c:v>25.047619047619044</c:v>
                </c:pt>
                <c:pt idx="194">
                  <c:v>24.476190476190474</c:v>
                </c:pt>
                <c:pt idx="195">
                  <c:v>24.333333333333332</c:v>
                </c:pt>
                <c:pt idx="196">
                  <c:v>22.761904761904763</c:v>
                </c:pt>
                <c:pt idx="197">
                  <c:v>23.523809523809522</c:v>
                </c:pt>
                <c:pt idx="198">
                  <c:v>23</c:v>
                </c:pt>
                <c:pt idx="199">
                  <c:v>21.809523809523814</c:v>
                </c:pt>
                <c:pt idx="200">
                  <c:v>21.761904761904763</c:v>
                </c:pt>
                <c:pt idx="201">
                  <c:v>22.476190476190478</c:v>
                </c:pt>
                <c:pt idx="202">
                  <c:v>22.238095238095237</c:v>
                </c:pt>
                <c:pt idx="203">
                  <c:v>22.809523809523814</c:v>
                </c:pt>
                <c:pt idx="204">
                  <c:v>21.952380952380953</c:v>
                </c:pt>
                <c:pt idx="205">
                  <c:v>22.095238095238095</c:v>
                </c:pt>
                <c:pt idx="206">
                  <c:v>22.523809523809522</c:v>
                </c:pt>
                <c:pt idx="207">
                  <c:v>22.285714285714281</c:v>
                </c:pt>
                <c:pt idx="208">
                  <c:v>20.809523809523807</c:v>
                </c:pt>
                <c:pt idx="209">
                  <c:v>21.047619047619047</c:v>
                </c:pt>
                <c:pt idx="210">
                  <c:v>20.571428571428573</c:v>
                </c:pt>
                <c:pt idx="211">
                  <c:v>21.571428571428573</c:v>
                </c:pt>
                <c:pt idx="212">
                  <c:v>21.857142857142858</c:v>
                </c:pt>
                <c:pt idx="213">
                  <c:v>21.809523809523807</c:v>
                </c:pt>
                <c:pt idx="214">
                  <c:v>21.761904761904763</c:v>
                </c:pt>
                <c:pt idx="215">
                  <c:v>22.761904761904763</c:v>
                </c:pt>
                <c:pt idx="216">
                  <c:v>23.047619047619047</c:v>
                </c:pt>
                <c:pt idx="217">
                  <c:v>24.238095238095241</c:v>
                </c:pt>
                <c:pt idx="218">
                  <c:v>23.523809523809522</c:v>
                </c:pt>
                <c:pt idx="219">
                  <c:v>23.285714285714285</c:v>
                </c:pt>
                <c:pt idx="220">
                  <c:v>23.047619047619047</c:v>
                </c:pt>
                <c:pt idx="221">
                  <c:v>23.38095238095238</c:v>
                </c:pt>
                <c:pt idx="222">
                  <c:v>23.857142857142858</c:v>
                </c:pt>
                <c:pt idx="223">
                  <c:v>23.38095238095238</c:v>
                </c:pt>
                <c:pt idx="224">
                  <c:v>22.142857142857142</c:v>
                </c:pt>
                <c:pt idx="225">
                  <c:v>22.523809523809526</c:v>
                </c:pt>
                <c:pt idx="226">
                  <c:v>21.666666666666668</c:v>
                </c:pt>
                <c:pt idx="227">
                  <c:v>22.190476190476193</c:v>
                </c:pt>
                <c:pt idx="228">
                  <c:v>21.238095238095237</c:v>
                </c:pt>
                <c:pt idx="229">
                  <c:v>19.904761904761905</c:v>
                </c:pt>
                <c:pt idx="230">
                  <c:v>20.857142857142858</c:v>
                </c:pt>
                <c:pt idx="231">
                  <c:v>21.523809523809522</c:v>
                </c:pt>
                <c:pt idx="232">
                  <c:v>21</c:v>
                </c:pt>
                <c:pt idx="233">
                  <c:v>21.809523809523807</c:v>
                </c:pt>
                <c:pt idx="234">
                  <c:v>21.761904761904763</c:v>
                </c:pt>
                <c:pt idx="235">
                  <c:v>21.61904761904762</c:v>
                </c:pt>
                <c:pt idx="236">
                  <c:v>22.38095238095238</c:v>
                </c:pt>
                <c:pt idx="237">
                  <c:v>21.952380952380953</c:v>
                </c:pt>
                <c:pt idx="238">
                  <c:v>22.666666666666668</c:v>
                </c:pt>
                <c:pt idx="239">
                  <c:v>22.571428571428573</c:v>
                </c:pt>
                <c:pt idx="240">
                  <c:v>22.285714285714285</c:v>
                </c:pt>
                <c:pt idx="241">
                  <c:v>22.190476190476186</c:v>
                </c:pt>
                <c:pt idx="242">
                  <c:v>23.047619047619044</c:v>
                </c:pt>
                <c:pt idx="243">
                  <c:v>22.666666666666664</c:v>
                </c:pt>
                <c:pt idx="244">
                  <c:v>22.761904761904763</c:v>
                </c:pt>
                <c:pt idx="245">
                  <c:v>21.714285714285715</c:v>
                </c:pt>
                <c:pt idx="246">
                  <c:v>21.666666666666664</c:v>
                </c:pt>
                <c:pt idx="247">
                  <c:v>22.333333333333332</c:v>
                </c:pt>
                <c:pt idx="248">
                  <c:v>22.714285714285715</c:v>
                </c:pt>
                <c:pt idx="249">
                  <c:v>22.428571428571427</c:v>
                </c:pt>
                <c:pt idx="250">
                  <c:v>22.714285714285719</c:v>
                </c:pt>
                <c:pt idx="251">
                  <c:v>22.095238095238095</c:v>
                </c:pt>
                <c:pt idx="252">
                  <c:v>21.904761904761902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21.666666666666664</c:v>
                </c:pt>
                <c:pt idx="257">
                  <c:v>21.857142857142858</c:v>
                </c:pt>
                <c:pt idx="258">
                  <c:v>21.952380952380956</c:v>
                </c:pt>
                <c:pt idx="259">
                  <c:v>22.238095238095237</c:v>
                </c:pt>
                <c:pt idx="260">
                  <c:v>21.952380952380956</c:v>
                </c:pt>
                <c:pt idx="261">
                  <c:v>22.333333333333336</c:v>
                </c:pt>
                <c:pt idx="262">
                  <c:v>21.857142857142858</c:v>
                </c:pt>
                <c:pt idx="263">
                  <c:v>21.761904761904759</c:v>
                </c:pt>
                <c:pt idx="264">
                  <c:v>23.142857142857142</c:v>
                </c:pt>
                <c:pt idx="265">
                  <c:v>23.095238095238095</c:v>
                </c:pt>
                <c:pt idx="266">
                  <c:v>22.952380952380953</c:v>
                </c:pt>
                <c:pt idx="267">
                  <c:v>24.190476190476186</c:v>
                </c:pt>
                <c:pt idx="268">
                  <c:v>24.142857142857142</c:v>
                </c:pt>
                <c:pt idx="269">
                  <c:v>24.047619047619047</c:v>
                </c:pt>
                <c:pt idx="270">
                  <c:v>25.428571428571427</c:v>
                </c:pt>
                <c:pt idx="271">
                  <c:v>24.38095238095238</c:v>
                </c:pt>
                <c:pt idx="272">
                  <c:v>24.761904761904763</c:v>
                </c:pt>
                <c:pt idx="273">
                  <c:v>25.047619047619044</c:v>
                </c:pt>
                <c:pt idx="274">
                  <c:v>24.047619047619047</c:v>
                </c:pt>
                <c:pt idx="275">
                  <c:v>23.904761904761905</c:v>
                </c:pt>
                <c:pt idx="276">
                  <c:v>24.238095238095237</c:v>
                </c:pt>
                <c:pt idx="277">
                  <c:v>24</c:v>
                </c:pt>
                <c:pt idx="278">
                  <c:v>23.857142857142858</c:v>
                </c:pt>
                <c:pt idx="279">
                  <c:v>24.523809523809526</c:v>
                </c:pt>
                <c:pt idx="280">
                  <c:v>25.38095238095238</c:v>
                </c:pt>
                <c:pt idx="281">
                  <c:v>25.333333333333332</c:v>
                </c:pt>
                <c:pt idx="282">
                  <c:v>24.666666666666664</c:v>
                </c:pt>
                <c:pt idx="283">
                  <c:v>24.666666666666664</c:v>
                </c:pt>
                <c:pt idx="284">
                  <c:v>23.952380952380953</c:v>
                </c:pt>
                <c:pt idx="285">
                  <c:v>24.095238095238098</c:v>
                </c:pt>
                <c:pt idx="286">
                  <c:v>23.428571428571427</c:v>
                </c:pt>
                <c:pt idx="287">
                  <c:v>22.571428571428573</c:v>
                </c:pt>
                <c:pt idx="288">
                  <c:v>22.666666666666668</c:v>
                </c:pt>
                <c:pt idx="289">
                  <c:v>23.190476190476193</c:v>
                </c:pt>
                <c:pt idx="290">
                  <c:v>23.000000000000004</c:v>
                </c:pt>
                <c:pt idx="291">
                  <c:v>23.904761904761905</c:v>
                </c:pt>
                <c:pt idx="292">
                  <c:v>23.428571428571427</c:v>
                </c:pt>
                <c:pt idx="293">
                  <c:v>22.523809523809522</c:v>
                </c:pt>
                <c:pt idx="294">
                  <c:v>22.238095238095237</c:v>
                </c:pt>
                <c:pt idx="295">
                  <c:v>22.999999999999996</c:v>
                </c:pt>
                <c:pt idx="296">
                  <c:v>22.61904761904762</c:v>
                </c:pt>
                <c:pt idx="297">
                  <c:v>22.714285714285715</c:v>
                </c:pt>
                <c:pt idx="298">
                  <c:v>21.761904761904763</c:v>
                </c:pt>
                <c:pt idx="299">
                  <c:v>21.190476190476186</c:v>
                </c:pt>
                <c:pt idx="300">
                  <c:v>22.666666666666664</c:v>
                </c:pt>
                <c:pt idx="301">
                  <c:v>23.571428571428573</c:v>
                </c:pt>
                <c:pt idx="302">
                  <c:v>22.523809523809526</c:v>
                </c:pt>
                <c:pt idx="303">
                  <c:v>23.285714285714285</c:v>
                </c:pt>
                <c:pt idx="304">
                  <c:v>23.428571428571427</c:v>
                </c:pt>
                <c:pt idx="305">
                  <c:v>24</c:v>
                </c:pt>
                <c:pt idx="306">
                  <c:v>25.238095238095241</c:v>
                </c:pt>
                <c:pt idx="307">
                  <c:v>24.190476190476193</c:v>
                </c:pt>
                <c:pt idx="308">
                  <c:v>23.761904761904763</c:v>
                </c:pt>
                <c:pt idx="309">
                  <c:v>24.285714285714285</c:v>
                </c:pt>
                <c:pt idx="310">
                  <c:v>23.38095238095238</c:v>
                </c:pt>
                <c:pt idx="311">
                  <c:v>23.285714285714285</c:v>
                </c:pt>
                <c:pt idx="312">
                  <c:v>23.047619047619044</c:v>
                </c:pt>
                <c:pt idx="313">
                  <c:v>22.523809523809522</c:v>
                </c:pt>
                <c:pt idx="314">
                  <c:v>22.952380952380953</c:v>
                </c:pt>
                <c:pt idx="315">
                  <c:v>23.095238095238095</c:v>
                </c:pt>
                <c:pt idx="316">
                  <c:v>23.285714285714285</c:v>
                </c:pt>
                <c:pt idx="317">
                  <c:v>23.952380952380953</c:v>
                </c:pt>
                <c:pt idx="318">
                  <c:v>23.952380952380953</c:v>
                </c:pt>
                <c:pt idx="319">
                  <c:v>24.809523809523807</c:v>
                </c:pt>
                <c:pt idx="320">
                  <c:v>25.095238095238095</c:v>
                </c:pt>
                <c:pt idx="321">
                  <c:v>24.904761904761902</c:v>
                </c:pt>
                <c:pt idx="322">
                  <c:v>25.142857142857139</c:v>
                </c:pt>
                <c:pt idx="323">
                  <c:v>24.714285714285715</c:v>
                </c:pt>
                <c:pt idx="324">
                  <c:v>24.238095238095237</c:v>
                </c:pt>
                <c:pt idx="325">
                  <c:v>23.190476190476193</c:v>
                </c:pt>
                <c:pt idx="326">
                  <c:v>22.428571428571427</c:v>
                </c:pt>
                <c:pt idx="327">
                  <c:v>22.714285714285715</c:v>
                </c:pt>
                <c:pt idx="328">
                  <c:v>23.142857142857142</c:v>
                </c:pt>
                <c:pt idx="329">
                  <c:v>22.761904761904763</c:v>
                </c:pt>
                <c:pt idx="330">
                  <c:v>23.238095238095237</c:v>
                </c:pt>
                <c:pt idx="331">
                  <c:v>23.714285714285715</c:v>
                </c:pt>
                <c:pt idx="332">
                  <c:v>24.666666666666664</c:v>
                </c:pt>
                <c:pt idx="333">
                  <c:v>25.476190476190478</c:v>
                </c:pt>
                <c:pt idx="334">
                  <c:v>24.61904761904762</c:v>
                </c:pt>
                <c:pt idx="335">
                  <c:v>24.904761904761905</c:v>
                </c:pt>
                <c:pt idx="336">
                  <c:v>24.714285714285715</c:v>
                </c:pt>
                <c:pt idx="337">
                  <c:v>25.095238095238098</c:v>
                </c:pt>
                <c:pt idx="338">
                  <c:v>24.714285714285719</c:v>
                </c:pt>
                <c:pt idx="339">
                  <c:v>24.380952380952383</c:v>
                </c:pt>
                <c:pt idx="340">
                  <c:v>23.904761904761905</c:v>
                </c:pt>
                <c:pt idx="341">
                  <c:v>25.047619047619044</c:v>
                </c:pt>
                <c:pt idx="342">
                  <c:v>24.809523809523807</c:v>
                </c:pt>
                <c:pt idx="343">
                  <c:v>24.285714285714285</c:v>
                </c:pt>
                <c:pt idx="344">
                  <c:v>24.333333333333332</c:v>
                </c:pt>
                <c:pt idx="345">
                  <c:v>25.047619047619047</c:v>
                </c:pt>
                <c:pt idx="346">
                  <c:v>25.523809523809522</c:v>
                </c:pt>
                <c:pt idx="347">
                  <c:v>25.333333333333332</c:v>
                </c:pt>
                <c:pt idx="348">
                  <c:v>24.333333333333332</c:v>
                </c:pt>
                <c:pt idx="349">
                  <c:v>24.095238095238095</c:v>
                </c:pt>
                <c:pt idx="350">
                  <c:v>25.666666666666668</c:v>
                </c:pt>
                <c:pt idx="351">
                  <c:v>25.047619047619047</c:v>
                </c:pt>
                <c:pt idx="352">
                  <c:v>25.38095238095238</c:v>
                </c:pt>
                <c:pt idx="353">
                  <c:v>25.190476190476193</c:v>
                </c:pt>
                <c:pt idx="354">
                  <c:v>24.904761904761905</c:v>
                </c:pt>
                <c:pt idx="355">
                  <c:v>24.952380952380953</c:v>
                </c:pt>
                <c:pt idx="356">
                  <c:v>25.095238095238095</c:v>
                </c:pt>
                <c:pt idx="357">
                  <c:v>24.38095238095238</c:v>
                </c:pt>
                <c:pt idx="358">
                  <c:v>24.714285714285715</c:v>
                </c:pt>
                <c:pt idx="359">
                  <c:v>24</c:v>
                </c:pt>
                <c:pt idx="360">
                  <c:v>23.904761904761905</c:v>
                </c:pt>
                <c:pt idx="361">
                  <c:v>23.809523809523814</c:v>
                </c:pt>
                <c:pt idx="362">
                  <c:v>24.714285714285719</c:v>
                </c:pt>
                <c:pt idx="363">
                  <c:v>25.190476190476193</c:v>
                </c:pt>
                <c:pt idx="364">
                  <c:v>24.809523809523807</c:v>
                </c:pt>
                <c:pt idx="365">
                  <c:v>25.238095238095237</c:v>
                </c:pt>
                <c:pt idx="366">
                  <c:v>26.571428571428573</c:v>
                </c:pt>
                <c:pt idx="367">
                  <c:v>27.809523809523807</c:v>
                </c:pt>
                <c:pt idx="368">
                  <c:v>28.476190476190474</c:v>
                </c:pt>
                <c:pt idx="369">
                  <c:v>29.142857142857142</c:v>
                </c:pt>
                <c:pt idx="370">
                  <c:v>29.333333333333336</c:v>
                </c:pt>
                <c:pt idx="371">
                  <c:v>29.666666666666668</c:v>
                </c:pt>
                <c:pt idx="372">
                  <c:v>29.523809523809522</c:v>
                </c:pt>
                <c:pt idx="373">
                  <c:v>28.428571428571427</c:v>
                </c:pt>
                <c:pt idx="374">
                  <c:v>28.809523809523814</c:v>
                </c:pt>
                <c:pt idx="375">
                  <c:v>30.38095238095238</c:v>
                </c:pt>
                <c:pt idx="376">
                  <c:v>29.190476190476186</c:v>
                </c:pt>
                <c:pt idx="377">
                  <c:v>28.761904761904763</c:v>
                </c:pt>
                <c:pt idx="378">
                  <c:v>30.38095238095238</c:v>
                </c:pt>
                <c:pt idx="379">
                  <c:v>30.857142857142858</c:v>
                </c:pt>
                <c:pt idx="380">
                  <c:v>31.857142857142858</c:v>
                </c:pt>
                <c:pt idx="381">
                  <c:v>31.476190476190478</c:v>
                </c:pt>
                <c:pt idx="382">
                  <c:v>30.476190476190478</c:v>
                </c:pt>
                <c:pt idx="383">
                  <c:v>31.523809523809522</c:v>
                </c:pt>
                <c:pt idx="384">
                  <c:v>32.380952380952387</c:v>
                </c:pt>
                <c:pt idx="385">
                  <c:v>31.333333333333336</c:v>
                </c:pt>
                <c:pt idx="386">
                  <c:v>32.571428571428569</c:v>
                </c:pt>
                <c:pt idx="387">
                  <c:v>32.904761904761905</c:v>
                </c:pt>
                <c:pt idx="388">
                  <c:v>32.761904761904766</c:v>
                </c:pt>
                <c:pt idx="389">
                  <c:v>33.19047619047619</c:v>
                </c:pt>
                <c:pt idx="390">
                  <c:v>32.571428571428569</c:v>
                </c:pt>
                <c:pt idx="391">
                  <c:v>31.761904761904759</c:v>
                </c:pt>
                <c:pt idx="392">
                  <c:v>32.380952380952372</c:v>
                </c:pt>
                <c:pt idx="393">
                  <c:v>31.666666666666661</c:v>
                </c:pt>
                <c:pt idx="394">
                  <c:v>30.571428571428573</c:v>
                </c:pt>
                <c:pt idx="395">
                  <c:v>30.38095238095238</c:v>
                </c:pt>
                <c:pt idx="396">
                  <c:v>29.238095238095237</c:v>
                </c:pt>
                <c:pt idx="397">
                  <c:v>28.476190476190478</c:v>
                </c:pt>
                <c:pt idx="398">
                  <c:v>28.476190476190474</c:v>
                </c:pt>
                <c:pt idx="399">
                  <c:v>28.047619047619044</c:v>
                </c:pt>
                <c:pt idx="400">
                  <c:v>28.38095238095238</c:v>
                </c:pt>
                <c:pt idx="401">
                  <c:v>28.714285714285719</c:v>
                </c:pt>
                <c:pt idx="402">
                  <c:v>29.000000000000004</c:v>
                </c:pt>
                <c:pt idx="403">
                  <c:v>29.285714285714285</c:v>
                </c:pt>
                <c:pt idx="404">
                  <c:v>30.38095238095238</c:v>
                </c:pt>
                <c:pt idx="405">
                  <c:v>30.999999999999996</c:v>
                </c:pt>
                <c:pt idx="406">
                  <c:v>30.857142857142858</c:v>
                </c:pt>
                <c:pt idx="407">
                  <c:v>29.142857142857142</c:v>
                </c:pt>
                <c:pt idx="408">
                  <c:v>28.095238095238098</c:v>
                </c:pt>
                <c:pt idx="409">
                  <c:v>27.809523809523814</c:v>
                </c:pt>
                <c:pt idx="410">
                  <c:v>27.904761904761905</c:v>
                </c:pt>
                <c:pt idx="411">
                  <c:v>27.285714285714285</c:v>
                </c:pt>
                <c:pt idx="412">
                  <c:v>26.952380952380953</c:v>
                </c:pt>
                <c:pt idx="413">
                  <c:v>25.761904761904759</c:v>
                </c:pt>
                <c:pt idx="414">
                  <c:v>25.523809523809522</c:v>
                </c:pt>
                <c:pt idx="415">
                  <c:v>26.190476190476193</c:v>
                </c:pt>
                <c:pt idx="416">
                  <c:v>26.238095238095241</c:v>
                </c:pt>
                <c:pt idx="417">
                  <c:v>25.285714285714285</c:v>
                </c:pt>
                <c:pt idx="418">
                  <c:v>25.952380952380956</c:v>
                </c:pt>
                <c:pt idx="419">
                  <c:v>25.047619047619047</c:v>
                </c:pt>
                <c:pt idx="420">
                  <c:v>25.476190476190478</c:v>
                </c:pt>
                <c:pt idx="421">
                  <c:v>26.523809523809522</c:v>
                </c:pt>
                <c:pt idx="422">
                  <c:v>26.523809523809522</c:v>
                </c:pt>
                <c:pt idx="423">
                  <c:v>26.428571428571427</c:v>
                </c:pt>
                <c:pt idx="424">
                  <c:v>27.190476190476186</c:v>
                </c:pt>
                <c:pt idx="425">
                  <c:v>26.523809523809522</c:v>
                </c:pt>
                <c:pt idx="426">
                  <c:v>27.333333333333336</c:v>
                </c:pt>
                <c:pt idx="427">
                  <c:v>27.666666666666664</c:v>
                </c:pt>
                <c:pt idx="428">
                  <c:v>27.333333333333336</c:v>
                </c:pt>
                <c:pt idx="429">
                  <c:v>26.809523809523814</c:v>
                </c:pt>
                <c:pt idx="430">
                  <c:v>26.952380952380953</c:v>
                </c:pt>
                <c:pt idx="431">
                  <c:v>27.190476190476186</c:v>
                </c:pt>
                <c:pt idx="432">
                  <c:v>27.666666666666664</c:v>
                </c:pt>
                <c:pt idx="433">
                  <c:v>27.095238095238095</c:v>
                </c:pt>
                <c:pt idx="434">
                  <c:v>26.809523809523814</c:v>
                </c:pt>
                <c:pt idx="435">
                  <c:v>26.476190476190478</c:v>
                </c:pt>
                <c:pt idx="436">
                  <c:v>27.476190476190478</c:v>
                </c:pt>
                <c:pt idx="437">
                  <c:v>27.761904761904763</c:v>
                </c:pt>
                <c:pt idx="438">
                  <c:v>27.857142857142858</c:v>
                </c:pt>
                <c:pt idx="439">
                  <c:v>27.190476190476193</c:v>
                </c:pt>
                <c:pt idx="440">
                  <c:v>27.523809523809526</c:v>
                </c:pt>
                <c:pt idx="441">
                  <c:v>27.428571428571434</c:v>
                </c:pt>
                <c:pt idx="442">
                  <c:v>26.904761904761905</c:v>
                </c:pt>
                <c:pt idx="443">
                  <c:v>25.809523809523814</c:v>
                </c:pt>
                <c:pt idx="444">
                  <c:v>24.761904761904763</c:v>
                </c:pt>
                <c:pt idx="445">
                  <c:v>24.38095238095238</c:v>
                </c:pt>
                <c:pt idx="446">
                  <c:v>24.095238095238095</c:v>
                </c:pt>
                <c:pt idx="447">
                  <c:v>24.428571428571427</c:v>
                </c:pt>
                <c:pt idx="448">
                  <c:v>24.333333333333332</c:v>
                </c:pt>
                <c:pt idx="449">
                  <c:v>24.523809523809522</c:v>
                </c:pt>
                <c:pt idx="450">
                  <c:v>24.61904761904762</c:v>
                </c:pt>
                <c:pt idx="451">
                  <c:v>24.428571428571427</c:v>
                </c:pt>
                <c:pt idx="452">
                  <c:v>24.285714285714285</c:v>
                </c:pt>
                <c:pt idx="453">
                  <c:v>25.38095238095238</c:v>
                </c:pt>
                <c:pt idx="454">
                  <c:v>24.761904761904763</c:v>
                </c:pt>
                <c:pt idx="455">
                  <c:v>25.523809523809526</c:v>
                </c:pt>
                <c:pt idx="456">
                  <c:v>26</c:v>
                </c:pt>
                <c:pt idx="457">
                  <c:v>26.285714285714285</c:v>
                </c:pt>
                <c:pt idx="458">
                  <c:v>27.333333333333336</c:v>
                </c:pt>
                <c:pt idx="459">
                  <c:v>27.142857142857142</c:v>
                </c:pt>
                <c:pt idx="460">
                  <c:v>26.809523809523807</c:v>
                </c:pt>
                <c:pt idx="461">
                  <c:v>26.952380952380953</c:v>
                </c:pt>
                <c:pt idx="462">
                  <c:v>26.714285714285715</c:v>
                </c:pt>
                <c:pt idx="463">
                  <c:v>26.285714285714285</c:v>
                </c:pt>
                <c:pt idx="464">
                  <c:v>26</c:v>
                </c:pt>
                <c:pt idx="465">
                  <c:v>25</c:v>
                </c:pt>
                <c:pt idx="466">
                  <c:v>24.571428571428573</c:v>
                </c:pt>
                <c:pt idx="467">
                  <c:v>24.571428571428566</c:v>
                </c:pt>
                <c:pt idx="468">
                  <c:v>24.428571428571427</c:v>
                </c:pt>
                <c:pt idx="469">
                  <c:v>24.238095238095237</c:v>
                </c:pt>
                <c:pt idx="470">
                  <c:v>24.666666666666664</c:v>
                </c:pt>
                <c:pt idx="471">
                  <c:v>24.857142857142858</c:v>
                </c:pt>
                <c:pt idx="472">
                  <c:v>25.38095238095238</c:v>
                </c:pt>
                <c:pt idx="473">
                  <c:v>25.857142857142858</c:v>
                </c:pt>
                <c:pt idx="474">
                  <c:v>25.952380952380953</c:v>
                </c:pt>
                <c:pt idx="475">
                  <c:v>25.857142857142858</c:v>
                </c:pt>
                <c:pt idx="476">
                  <c:v>26.142857142857142</c:v>
                </c:pt>
                <c:pt idx="477">
                  <c:v>25.38095238095238</c:v>
                </c:pt>
                <c:pt idx="478">
                  <c:v>24.761904761904763</c:v>
                </c:pt>
                <c:pt idx="479">
                  <c:v>24.714285714285715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4B-414A-ACBB-EDB74AEAE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185071"/>
        <c:axId val="10960650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Kocaeli!$B$1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Kocaeli!$A$2:$A$481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Kocaeli!$B$2:$B$481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25</c:v>
                      </c:pt>
                      <c:pt idx="1">
                        <c:v>41</c:v>
                      </c:pt>
                      <c:pt idx="2">
                        <c:v>37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31</c:v>
                      </c:pt>
                      <c:pt idx="6">
                        <c:v>25</c:v>
                      </c:pt>
                      <c:pt idx="7">
                        <c:v>35</c:v>
                      </c:pt>
                      <c:pt idx="8">
                        <c:v>26</c:v>
                      </c:pt>
                      <c:pt idx="9">
                        <c:v>39</c:v>
                      </c:pt>
                      <c:pt idx="10">
                        <c:v>43</c:v>
                      </c:pt>
                      <c:pt idx="11">
                        <c:v>30</c:v>
                      </c:pt>
                      <c:pt idx="12">
                        <c:v>33</c:v>
                      </c:pt>
                      <c:pt idx="13">
                        <c:v>47</c:v>
                      </c:pt>
                      <c:pt idx="14">
                        <c:v>34</c:v>
                      </c:pt>
                      <c:pt idx="15">
                        <c:v>38</c:v>
                      </c:pt>
                      <c:pt idx="16">
                        <c:v>38</c:v>
                      </c:pt>
                      <c:pt idx="17">
                        <c:v>22</c:v>
                      </c:pt>
                      <c:pt idx="18">
                        <c:v>33</c:v>
                      </c:pt>
                      <c:pt idx="19">
                        <c:v>34</c:v>
                      </c:pt>
                      <c:pt idx="20">
                        <c:v>34</c:v>
                      </c:pt>
                      <c:pt idx="21">
                        <c:v>43</c:v>
                      </c:pt>
                      <c:pt idx="22">
                        <c:v>32</c:v>
                      </c:pt>
                      <c:pt idx="23">
                        <c:v>30</c:v>
                      </c:pt>
                      <c:pt idx="24">
                        <c:v>33</c:v>
                      </c:pt>
                      <c:pt idx="25">
                        <c:v>32</c:v>
                      </c:pt>
                      <c:pt idx="26">
                        <c:v>25</c:v>
                      </c:pt>
                      <c:pt idx="27">
                        <c:v>40</c:v>
                      </c:pt>
                      <c:pt idx="28">
                        <c:v>42</c:v>
                      </c:pt>
                      <c:pt idx="29">
                        <c:v>30</c:v>
                      </c:pt>
                      <c:pt idx="30">
                        <c:v>35</c:v>
                      </c:pt>
                      <c:pt idx="31">
                        <c:v>26</c:v>
                      </c:pt>
                      <c:pt idx="32">
                        <c:v>22</c:v>
                      </c:pt>
                      <c:pt idx="33">
                        <c:v>25</c:v>
                      </c:pt>
                      <c:pt idx="34">
                        <c:v>25</c:v>
                      </c:pt>
                      <c:pt idx="35">
                        <c:v>44</c:v>
                      </c:pt>
                      <c:pt idx="36">
                        <c:v>32</c:v>
                      </c:pt>
                      <c:pt idx="37">
                        <c:v>35</c:v>
                      </c:pt>
                      <c:pt idx="38">
                        <c:v>30</c:v>
                      </c:pt>
                      <c:pt idx="39">
                        <c:v>27</c:v>
                      </c:pt>
                      <c:pt idx="40">
                        <c:v>35</c:v>
                      </c:pt>
                      <c:pt idx="41">
                        <c:v>26</c:v>
                      </c:pt>
                      <c:pt idx="42">
                        <c:v>24</c:v>
                      </c:pt>
                      <c:pt idx="43">
                        <c:v>20</c:v>
                      </c:pt>
                      <c:pt idx="44">
                        <c:v>30</c:v>
                      </c:pt>
                      <c:pt idx="45">
                        <c:v>30</c:v>
                      </c:pt>
                      <c:pt idx="46">
                        <c:v>23</c:v>
                      </c:pt>
                      <c:pt idx="47">
                        <c:v>27</c:v>
                      </c:pt>
                      <c:pt idx="48">
                        <c:v>26</c:v>
                      </c:pt>
                      <c:pt idx="49">
                        <c:v>25</c:v>
                      </c:pt>
                      <c:pt idx="50">
                        <c:v>31</c:v>
                      </c:pt>
                      <c:pt idx="51">
                        <c:v>27</c:v>
                      </c:pt>
                      <c:pt idx="52">
                        <c:v>21</c:v>
                      </c:pt>
                      <c:pt idx="53">
                        <c:v>34</c:v>
                      </c:pt>
                      <c:pt idx="54">
                        <c:v>20</c:v>
                      </c:pt>
                      <c:pt idx="55">
                        <c:v>34</c:v>
                      </c:pt>
                      <c:pt idx="56">
                        <c:v>28</c:v>
                      </c:pt>
                      <c:pt idx="57">
                        <c:v>24</c:v>
                      </c:pt>
                      <c:pt idx="58">
                        <c:v>38</c:v>
                      </c:pt>
                      <c:pt idx="59">
                        <c:v>22</c:v>
                      </c:pt>
                      <c:pt idx="60">
                        <c:v>29</c:v>
                      </c:pt>
                      <c:pt idx="61">
                        <c:v>31</c:v>
                      </c:pt>
                      <c:pt idx="62">
                        <c:v>33</c:v>
                      </c:pt>
                      <c:pt idx="63">
                        <c:v>24</c:v>
                      </c:pt>
                      <c:pt idx="64">
                        <c:v>18</c:v>
                      </c:pt>
                      <c:pt idx="65">
                        <c:v>26</c:v>
                      </c:pt>
                      <c:pt idx="66">
                        <c:v>20</c:v>
                      </c:pt>
                      <c:pt idx="67">
                        <c:v>28</c:v>
                      </c:pt>
                      <c:pt idx="68">
                        <c:v>21</c:v>
                      </c:pt>
                      <c:pt idx="69">
                        <c:v>35</c:v>
                      </c:pt>
                      <c:pt idx="70">
                        <c:v>24</c:v>
                      </c:pt>
                      <c:pt idx="71">
                        <c:v>35</c:v>
                      </c:pt>
                      <c:pt idx="72">
                        <c:v>35</c:v>
                      </c:pt>
                      <c:pt idx="73">
                        <c:v>26</c:v>
                      </c:pt>
                      <c:pt idx="74">
                        <c:v>16</c:v>
                      </c:pt>
                      <c:pt idx="75">
                        <c:v>27</c:v>
                      </c:pt>
                      <c:pt idx="76">
                        <c:v>27</c:v>
                      </c:pt>
                      <c:pt idx="77">
                        <c:v>21</c:v>
                      </c:pt>
                      <c:pt idx="78">
                        <c:v>26</c:v>
                      </c:pt>
                      <c:pt idx="79">
                        <c:v>27</c:v>
                      </c:pt>
                      <c:pt idx="80">
                        <c:v>26</c:v>
                      </c:pt>
                      <c:pt idx="81">
                        <c:v>25</c:v>
                      </c:pt>
                      <c:pt idx="82">
                        <c:v>28</c:v>
                      </c:pt>
                      <c:pt idx="83">
                        <c:v>30</c:v>
                      </c:pt>
                      <c:pt idx="84">
                        <c:v>19</c:v>
                      </c:pt>
                      <c:pt idx="85">
                        <c:v>21</c:v>
                      </c:pt>
                      <c:pt idx="86">
                        <c:v>22</c:v>
                      </c:pt>
                      <c:pt idx="87">
                        <c:v>25</c:v>
                      </c:pt>
                      <c:pt idx="88">
                        <c:v>33</c:v>
                      </c:pt>
                      <c:pt idx="89">
                        <c:v>21</c:v>
                      </c:pt>
                      <c:pt idx="90">
                        <c:v>39</c:v>
                      </c:pt>
                      <c:pt idx="91">
                        <c:v>27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24</c:v>
                      </c:pt>
                      <c:pt idx="95">
                        <c:v>31</c:v>
                      </c:pt>
                      <c:pt idx="96">
                        <c:v>34</c:v>
                      </c:pt>
                      <c:pt idx="97">
                        <c:v>37</c:v>
                      </c:pt>
                      <c:pt idx="98">
                        <c:v>23</c:v>
                      </c:pt>
                      <c:pt idx="99">
                        <c:v>24</c:v>
                      </c:pt>
                      <c:pt idx="100">
                        <c:v>22</c:v>
                      </c:pt>
                      <c:pt idx="101">
                        <c:v>21</c:v>
                      </c:pt>
                      <c:pt idx="102">
                        <c:v>42</c:v>
                      </c:pt>
                      <c:pt idx="103">
                        <c:v>27</c:v>
                      </c:pt>
                      <c:pt idx="104">
                        <c:v>36</c:v>
                      </c:pt>
                      <c:pt idx="105">
                        <c:v>36</c:v>
                      </c:pt>
                      <c:pt idx="106">
                        <c:v>32</c:v>
                      </c:pt>
                      <c:pt idx="107">
                        <c:v>27</c:v>
                      </c:pt>
                      <c:pt idx="108">
                        <c:v>28</c:v>
                      </c:pt>
                      <c:pt idx="109">
                        <c:v>43</c:v>
                      </c:pt>
                      <c:pt idx="110">
                        <c:v>33</c:v>
                      </c:pt>
                      <c:pt idx="111">
                        <c:v>39</c:v>
                      </c:pt>
                      <c:pt idx="112">
                        <c:v>24</c:v>
                      </c:pt>
                      <c:pt idx="113">
                        <c:v>23</c:v>
                      </c:pt>
                      <c:pt idx="114">
                        <c:v>30</c:v>
                      </c:pt>
                      <c:pt idx="115">
                        <c:v>25</c:v>
                      </c:pt>
                      <c:pt idx="116">
                        <c:v>49</c:v>
                      </c:pt>
                      <c:pt idx="117">
                        <c:v>27</c:v>
                      </c:pt>
                      <c:pt idx="118">
                        <c:v>34</c:v>
                      </c:pt>
                      <c:pt idx="119">
                        <c:v>26</c:v>
                      </c:pt>
                      <c:pt idx="120">
                        <c:v>27</c:v>
                      </c:pt>
                      <c:pt idx="121">
                        <c:v>18</c:v>
                      </c:pt>
                      <c:pt idx="122">
                        <c:v>19</c:v>
                      </c:pt>
                      <c:pt idx="123">
                        <c:v>30</c:v>
                      </c:pt>
                      <c:pt idx="124">
                        <c:v>20</c:v>
                      </c:pt>
                      <c:pt idx="125">
                        <c:v>32</c:v>
                      </c:pt>
                      <c:pt idx="126">
                        <c:v>24</c:v>
                      </c:pt>
                      <c:pt idx="127">
                        <c:v>27</c:v>
                      </c:pt>
                      <c:pt idx="128">
                        <c:v>27</c:v>
                      </c:pt>
                      <c:pt idx="129">
                        <c:v>27</c:v>
                      </c:pt>
                      <c:pt idx="130">
                        <c:v>29</c:v>
                      </c:pt>
                      <c:pt idx="131">
                        <c:v>29</c:v>
                      </c:pt>
                      <c:pt idx="132">
                        <c:v>22</c:v>
                      </c:pt>
                      <c:pt idx="133">
                        <c:v>33</c:v>
                      </c:pt>
                      <c:pt idx="134">
                        <c:v>22</c:v>
                      </c:pt>
                      <c:pt idx="135">
                        <c:v>18</c:v>
                      </c:pt>
                      <c:pt idx="136">
                        <c:v>16</c:v>
                      </c:pt>
                      <c:pt idx="137">
                        <c:v>16</c:v>
                      </c:pt>
                      <c:pt idx="138">
                        <c:v>20</c:v>
                      </c:pt>
                      <c:pt idx="139">
                        <c:v>28</c:v>
                      </c:pt>
                      <c:pt idx="140">
                        <c:v>26</c:v>
                      </c:pt>
                      <c:pt idx="141">
                        <c:v>21</c:v>
                      </c:pt>
                      <c:pt idx="142">
                        <c:v>15</c:v>
                      </c:pt>
                      <c:pt idx="143">
                        <c:v>20</c:v>
                      </c:pt>
                      <c:pt idx="144">
                        <c:v>17</c:v>
                      </c:pt>
                      <c:pt idx="145">
                        <c:v>15</c:v>
                      </c:pt>
                      <c:pt idx="146">
                        <c:v>19</c:v>
                      </c:pt>
                      <c:pt idx="147">
                        <c:v>32</c:v>
                      </c:pt>
                      <c:pt idx="148">
                        <c:v>20</c:v>
                      </c:pt>
                      <c:pt idx="149">
                        <c:v>22</c:v>
                      </c:pt>
                      <c:pt idx="150">
                        <c:v>16</c:v>
                      </c:pt>
                      <c:pt idx="151">
                        <c:v>21</c:v>
                      </c:pt>
                      <c:pt idx="152">
                        <c:v>17</c:v>
                      </c:pt>
                      <c:pt idx="153">
                        <c:v>22</c:v>
                      </c:pt>
                      <c:pt idx="154">
                        <c:v>24</c:v>
                      </c:pt>
                      <c:pt idx="155">
                        <c:v>21</c:v>
                      </c:pt>
                      <c:pt idx="156">
                        <c:v>18</c:v>
                      </c:pt>
                      <c:pt idx="157">
                        <c:v>14</c:v>
                      </c:pt>
                      <c:pt idx="158">
                        <c:v>29</c:v>
                      </c:pt>
                      <c:pt idx="159">
                        <c:v>18</c:v>
                      </c:pt>
                      <c:pt idx="160">
                        <c:v>29</c:v>
                      </c:pt>
                      <c:pt idx="161">
                        <c:v>29</c:v>
                      </c:pt>
                      <c:pt idx="162">
                        <c:v>19</c:v>
                      </c:pt>
                      <c:pt idx="163">
                        <c:v>24</c:v>
                      </c:pt>
                      <c:pt idx="164">
                        <c:v>26</c:v>
                      </c:pt>
                      <c:pt idx="165">
                        <c:v>24</c:v>
                      </c:pt>
                      <c:pt idx="166">
                        <c:v>16</c:v>
                      </c:pt>
                      <c:pt idx="167">
                        <c:v>28</c:v>
                      </c:pt>
                      <c:pt idx="168">
                        <c:v>17</c:v>
                      </c:pt>
                      <c:pt idx="169">
                        <c:v>21</c:v>
                      </c:pt>
                      <c:pt idx="170">
                        <c:v>25</c:v>
                      </c:pt>
                      <c:pt idx="171">
                        <c:v>19</c:v>
                      </c:pt>
                      <c:pt idx="172">
                        <c:v>30</c:v>
                      </c:pt>
                      <c:pt idx="173">
                        <c:v>23</c:v>
                      </c:pt>
                      <c:pt idx="174">
                        <c:v>23</c:v>
                      </c:pt>
                      <c:pt idx="175">
                        <c:v>22</c:v>
                      </c:pt>
                      <c:pt idx="176">
                        <c:v>36</c:v>
                      </c:pt>
                      <c:pt idx="177">
                        <c:v>23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28</c:v>
                      </c:pt>
                      <c:pt idx="181">
                        <c:v>19</c:v>
                      </c:pt>
                      <c:pt idx="182">
                        <c:v>25</c:v>
                      </c:pt>
                      <c:pt idx="183">
                        <c:v>37</c:v>
                      </c:pt>
                      <c:pt idx="184">
                        <c:v>18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30</c:v>
                      </c:pt>
                      <c:pt idx="188">
                        <c:v>37</c:v>
                      </c:pt>
                      <c:pt idx="189">
                        <c:v>32</c:v>
                      </c:pt>
                      <c:pt idx="190">
                        <c:v>28</c:v>
                      </c:pt>
                      <c:pt idx="191">
                        <c:v>14</c:v>
                      </c:pt>
                      <c:pt idx="192">
                        <c:v>28</c:v>
                      </c:pt>
                      <c:pt idx="193">
                        <c:v>16</c:v>
                      </c:pt>
                      <c:pt idx="194">
                        <c:v>26</c:v>
                      </c:pt>
                      <c:pt idx="195">
                        <c:v>23</c:v>
                      </c:pt>
                      <c:pt idx="196">
                        <c:v>19</c:v>
                      </c:pt>
                      <c:pt idx="197">
                        <c:v>20</c:v>
                      </c:pt>
                      <c:pt idx="198">
                        <c:v>17</c:v>
                      </c:pt>
                      <c:pt idx="199">
                        <c:v>23</c:v>
                      </c:pt>
                      <c:pt idx="200">
                        <c:v>18</c:v>
                      </c:pt>
                      <c:pt idx="201">
                        <c:v>23</c:v>
                      </c:pt>
                      <c:pt idx="202">
                        <c:v>18</c:v>
                      </c:pt>
                      <c:pt idx="203">
                        <c:v>33</c:v>
                      </c:pt>
                      <c:pt idx="204">
                        <c:v>17</c:v>
                      </c:pt>
                      <c:pt idx="205">
                        <c:v>19</c:v>
                      </c:pt>
                      <c:pt idx="206">
                        <c:v>20</c:v>
                      </c:pt>
                      <c:pt idx="207">
                        <c:v>19</c:v>
                      </c:pt>
                      <c:pt idx="208">
                        <c:v>17</c:v>
                      </c:pt>
                      <c:pt idx="209">
                        <c:v>18</c:v>
                      </c:pt>
                      <c:pt idx="210">
                        <c:v>26</c:v>
                      </c:pt>
                      <c:pt idx="211">
                        <c:v>15</c:v>
                      </c:pt>
                      <c:pt idx="212">
                        <c:v>29</c:v>
                      </c:pt>
                      <c:pt idx="213">
                        <c:v>23</c:v>
                      </c:pt>
                      <c:pt idx="214">
                        <c:v>18</c:v>
                      </c:pt>
                      <c:pt idx="215">
                        <c:v>22</c:v>
                      </c:pt>
                      <c:pt idx="216">
                        <c:v>21</c:v>
                      </c:pt>
                      <c:pt idx="217">
                        <c:v>22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26</c:v>
                      </c:pt>
                      <c:pt idx="221">
                        <c:v>21</c:v>
                      </c:pt>
                      <c:pt idx="222">
                        <c:v>24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22</c:v>
                      </c:pt>
                      <c:pt idx="226">
                        <c:v>25</c:v>
                      </c:pt>
                      <c:pt idx="227">
                        <c:v>16</c:v>
                      </c:pt>
                      <c:pt idx="228">
                        <c:v>22</c:v>
                      </c:pt>
                      <c:pt idx="229">
                        <c:v>26</c:v>
                      </c:pt>
                      <c:pt idx="230">
                        <c:v>28</c:v>
                      </c:pt>
                      <c:pt idx="231">
                        <c:v>17</c:v>
                      </c:pt>
                      <c:pt idx="232">
                        <c:v>24</c:v>
                      </c:pt>
                      <c:pt idx="233">
                        <c:v>22</c:v>
                      </c:pt>
                      <c:pt idx="234">
                        <c:v>15</c:v>
                      </c:pt>
                      <c:pt idx="235">
                        <c:v>9</c:v>
                      </c:pt>
                      <c:pt idx="236">
                        <c:v>23</c:v>
                      </c:pt>
                      <c:pt idx="237">
                        <c:v>17</c:v>
                      </c:pt>
                      <c:pt idx="238">
                        <c:v>17</c:v>
                      </c:pt>
                      <c:pt idx="239">
                        <c:v>18</c:v>
                      </c:pt>
                      <c:pt idx="240">
                        <c:v>23</c:v>
                      </c:pt>
                      <c:pt idx="241">
                        <c:v>21</c:v>
                      </c:pt>
                      <c:pt idx="242">
                        <c:v>27</c:v>
                      </c:pt>
                      <c:pt idx="243">
                        <c:v>23</c:v>
                      </c:pt>
                      <c:pt idx="244">
                        <c:v>22</c:v>
                      </c:pt>
                      <c:pt idx="245">
                        <c:v>10</c:v>
                      </c:pt>
                      <c:pt idx="246">
                        <c:v>18</c:v>
                      </c:pt>
                      <c:pt idx="247">
                        <c:v>20</c:v>
                      </c:pt>
                      <c:pt idx="248">
                        <c:v>25</c:v>
                      </c:pt>
                      <c:pt idx="249">
                        <c:v>24</c:v>
                      </c:pt>
                      <c:pt idx="250">
                        <c:v>27</c:v>
                      </c:pt>
                      <c:pt idx="251">
                        <c:v>31</c:v>
                      </c:pt>
                      <c:pt idx="252">
                        <c:v>25</c:v>
                      </c:pt>
                      <c:pt idx="253">
                        <c:v>19</c:v>
                      </c:pt>
                      <c:pt idx="254">
                        <c:v>12</c:v>
                      </c:pt>
                      <c:pt idx="255">
                        <c:v>24</c:v>
                      </c:pt>
                      <c:pt idx="256">
                        <c:v>16</c:v>
                      </c:pt>
                      <c:pt idx="257">
                        <c:v>15</c:v>
                      </c:pt>
                      <c:pt idx="258">
                        <c:v>28</c:v>
                      </c:pt>
                      <c:pt idx="259">
                        <c:v>30</c:v>
                      </c:pt>
                      <c:pt idx="260">
                        <c:v>25</c:v>
                      </c:pt>
                      <c:pt idx="261">
                        <c:v>19</c:v>
                      </c:pt>
                      <c:pt idx="262">
                        <c:v>21</c:v>
                      </c:pt>
                      <c:pt idx="263">
                        <c:v>20</c:v>
                      </c:pt>
                      <c:pt idx="264">
                        <c:v>15</c:v>
                      </c:pt>
                      <c:pt idx="265">
                        <c:v>33</c:v>
                      </c:pt>
                      <c:pt idx="266">
                        <c:v>25</c:v>
                      </c:pt>
                      <c:pt idx="267">
                        <c:v>17</c:v>
                      </c:pt>
                      <c:pt idx="268">
                        <c:v>23</c:v>
                      </c:pt>
                      <c:pt idx="269">
                        <c:v>22</c:v>
                      </c:pt>
                      <c:pt idx="270">
                        <c:v>26</c:v>
                      </c:pt>
                      <c:pt idx="271">
                        <c:v>22</c:v>
                      </c:pt>
                      <c:pt idx="272">
                        <c:v>25</c:v>
                      </c:pt>
                      <c:pt idx="273">
                        <c:v>21</c:v>
                      </c:pt>
                      <c:pt idx="274">
                        <c:v>29</c:v>
                      </c:pt>
                      <c:pt idx="275">
                        <c:v>19</c:v>
                      </c:pt>
                      <c:pt idx="276">
                        <c:v>30</c:v>
                      </c:pt>
                      <c:pt idx="277">
                        <c:v>21</c:v>
                      </c:pt>
                      <c:pt idx="278">
                        <c:v>25</c:v>
                      </c:pt>
                      <c:pt idx="279">
                        <c:v>30</c:v>
                      </c:pt>
                      <c:pt idx="280">
                        <c:v>26</c:v>
                      </c:pt>
                      <c:pt idx="281">
                        <c:v>15</c:v>
                      </c:pt>
                      <c:pt idx="282">
                        <c:v>24</c:v>
                      </c:pt>
                      <c:pt idx="283">
                        <c:v>32</c:v>
                      </c:pt>
                      <c:pt idx="284">
                        <c:v>21</c:v>
                      </c:pt>
                      <c:pt idx="285">
                        <c:v>31</c:v>
                      </c:pt>
                      <c:pt idx="286">
                        <c:v>18</c:v>
                      </c:pt>
                      <c:pt idx="287">
                        <c:v>21</c:v>
                      </c:pt>
                      <c:pt idx="288">
                        <c:v>28</c:v>
                      </c:pt>
                      <c:pt idx="289">
                        <c:v>29</c:v>
                      </c:pt>
                      <c:pt idx="290">
                        <c:v>26</c:v>
                      </c:pt>
                      <c:pt idx="291">
                        <c:v>25</c:v>
                      </c:pt>
                      <c:pt idx="292">
                        <c:v>23</c:v>
                      </c:pt>
                      <c:pt idx="293">
                        <c:v>17</c:v>
                      </c:pt>
                      <c:pt idx="294">
                        <c:v>24</c:v>
                      </c:pt>
                      <c:pt idx="295">
                        <c:v>32</c:v>
                      </c:pt>
                      <c:pt idx="296">
                        <c:v>27</c:v>
                      </c:pt>
                      <c:pt idx="297">
                        <c:v>39</c:v>
                      </c:pt>
                      <c:pt idx="298">
                        <c:v>30</c:v>
                      </c:pt>
                      <c:pt idx="299">
                        <c:v>26</c:v>
                      </c:pt>
                      <c:pt idx="300">
                        <c:v>25</c:v>
                      </c:pt>
                      <c:pt idx="301">
                        <c:v>33</c:v>
                      </c:pt>
                      <c:pt idx="302">
                        <c:v>35</c:v>
                      </c:pt>
                      <c:pt idx="303">
                        <c:v>35</c:v>
                      </c:pt>
                      <c:pt idx="304">
                        <c:v>30</c:v>
                      </c:pt>
                      <c:pt idx="305">
                        <c:v>37</c:v>
                      </c:pt>
                      <c:pt idx="306">
                        <c:v>22</c:v>
                      </c:pt>
                      <c:pt idx="307">
                        <c:v>42</c:v>
                      </c:pt>
                      <c:pt idx="308">
                        <c:v>39</c:v>
                      </c:pt>
                      <c:pt idx="309">
                        <c:v>38</c:v>
                      </c:pt>
                      <c:pt idx="310">
                        <c:v>37</c:v>
                      </c:pt>
                      <c:pt idx="311">
                        <c:v>33</c:v>
                      </c:pt>
                      <c:pt idx="312">
                        <c:v>35</c:v>
                      </c:pt>
                      <c:pt idx="313">
                        <c:v>28</c:v>
                      </c:pt>
                      <c:pt idx="314">
                        <c:v>42</c:v>
                      </c:pt>
                      <c:pt idx="315">
                        <c:v>48</c:v>
                      </c:pt>
                      <c:pt idx="316">
                        <c:v>38</c:v>
                      </c:pt>
                      <c:pt idx="317">
                        <c:v>25</c:v>
                      </c:pt>
                      <c:pt idx="318">
                        <c:v>51</c:v>
                      </c:pt>
                      <c:pt idx="319">
                        <c:v>41</c:v>
                      </c:pt>
                      <c:pt idx="320">
                        <c:v>48</c:v>
                      </c:pt>
                      <c:pt idx="321">
                        <c:v>42</c:v>
                      </c:pt>
                      <c:pt idx="322">
                        <c:v>41</c:v>
                      </c:pt>
                      <c:pt idx="323">
                        <c:v>54</c:v>
                      </c:pt>
                      <c:pt idx="324">
                        <c:v>62</c:v>
                      </c:pt>
                      <c:pt idx="325">
                        <c:v>43</c:v>
                      </c:pt>
                      <c:pt idx="326">
                        <c:v>52</c:v>
                      </c:pt>
                      <c:pt idx="327">
                        <c:v>51</c:v>
                      </c:pt>
                      <c:pt idx="328">
                        <c:v>58</c:v>
                      </c:pt>
                      <c:pt idx="329">
                        <c:v>50</c:v>
                      </c:pt>
                      <c:pt idx="330">
                        <c:v>81</c:v>
                      </c:pt>
                      <c:pt idx="331">
                        <c:v>61</c:v>
                      </c:pt>
                      <c:pt idx="332">
                        <c:v>57</c:v>
                      </c:pt>
                      <c:pt idx="333">
                        <c:v>56</c:v>
                      </c:pt>
                      <c:pt idx="334">
                        <c:v>46</c:v>
                      </c:pt>
                      <c:pt idx="335">
                        <c:v>59</c:v>
                      </c:pt>
                      <c:pt idx="336">
                        <c:v>63</c:v>
                      </c:pt>
                      <c:pt idx="337">
                        <c:v>56</c:v>
                      </c:pt>
                      <c:pt idx="338">
                        <c:v>67</c:v>
                      </c:pt>
                      <c:pt idx="339">
                        <c:v>47</c:v>
                      </c:pt>
                      <c:pt idx="340">
                        <c:v>64</c:v>
                      </c:pt>
                      <c:pt idx="341">
                        <c:v>53</c:v>
                      </c:pt>
                      <c:pt idx="342">
                        <c:v>60</c:v>
                      </c:pt>
                      <c:pt idx="343">
                        <c:v>59</c:v>
                      </c:pt>
                      <c:pt idx="344">
                        <c:v>55</c:v>
                      </c:pt>
                      <c:pt idx="345">
                        <c:v>46</c:v>
                      </c:pt>
                      <c:pt idx="346">
                        <c:v>55</c:v>
                      </c:pt>
                      <c:pt idx="347">
                        <c:v>87</c:v>
                      </c:pt>
                      <c:pt idx="348">
                        <c:v>56</c:v>
                      </c:pt>
                      <c:pt idx="349">
                        <c:v>50</c:v>
                      </c:pt>
                      <c:pt idx="350">
                        <c:v>46</c:v>
                      </c:pt>
                      <c:pt idx="351">
                        <c:v>46</c:v>
                      </c:pt>
                      <c:pt idx="352">
                        <c:v>31</c:v>
                      </c:pt>
                      <c:pt idx="353">
                        <c:v>40</c:v>
                      </c:pt>
                      <c:pt idx="354">
                        <c:v>53</c:v>
                      </c:pt>
                      <c:pt idx="355">
                        <c:v>43</c:v>
                      </c:pt>
                      <c:pt idx="356">
                        <c:v>66</c:v>
                      </c:pt>
                      <c:pt idx="357">
                        <c:v>45</c:v>
                      </c:pt>
                      <c:pt idx="358">
                        <c:v>45</c:v>
                      </c:pt>
                      <c:pt idx="359">
                        <c:v>53</c:v>
                      </c:pt>
                      <c:pt idx="360">
                        <c:v>42</c:v>
                      </c:pt>
                      <c:pt idx="361">
                        <c:v>48</c:v>
                      </c:pt>
                      <c:pt idx="362">
                        <c:v>44</c:v>
                      </c:pt>
                      <c:pt idx="363">
                        <c:v>47</c:v>
                      </c:pt>
                      <c:pt idx="364">
                        <c:v>40</c:v>
                      </c:pt>
                      <c:pt idx="365">
                        <c:v>36</c:v>
                      </c:pt>
                      <c:pt idx="366">
                        <c:v>35</c:v>
                      </c:pt>
                      <c:pt idx="367">
                        <c:v>25</c:v>
                      </c:pt>
                      <c:pt idx="368">
                        <c:v>24</c:v>
                      </c:pt>
                      <c:pt idx="369">
                        <c:v>43</c:v>
                      </c:pt>
                      <c:pt idx="370">
                        <c:v>27</c:v>
                      </c:pt>
                      <c:pt idx="371">
                        <c:v>37</c:v>
                      </c:pt>
                      <c:pt idx="372">
                        <c:v>29</c:v>
                      </c:pt>
                      <c:pt idx="373">
                        <c:v>42</c:v>
                      </c:pt>
                      <c:pt idx="374">
                        <c:v>27</c:v>
                      </c:pt>
                      <c:pt idx="375">
                        <c:v>34</c:v>
                      </c:pt>
                      <c:pt idx="376">
                        <c:v>34</c:v>
                      </c:pt>
                      <c:pt idx="377">
                        <c:v>46</c:v>
                      </c:pt>
                      <c:pt idx="378">
                        <c:v>25</c:v>
                      </c:pt>
                      <c:pt idx="379">
                        <c:v>20</c:v>
                      </c:pt>
                      <c:pt idx="380">
                        <c:v>20</c:v>
                      </c:pt>
                      <c:pt idx="381">
                        <c:v>26</c:v>
                      </c:pt>
                      <c:pt idx="382">
                        <c:v>42</c:v>
                      </c:pt>
                      <c:pt idx="383">
                        <c:v>34</c:v>
                      </c:pt>
                      <c:pt idx="384">
                        <c:v>31</c:v>
                      </c:pt>
                      <c:pt idx="385">
                        <c:v>36</c:v>
                      </c:pt>
                      <c:pt idx="386">
                        <c:v>26</c:v>
                      </c:pt>
                      <c:pt idx="387">
                        <c:v>37</c:v>
                      </c:pt>
                      <c:pt idx="388">
                        <c:v>28</c:v>
                      </c:pt>
                      <c:pt idx="389">
                        <c:v>39</c:v>
                      </c:pt>
                      <c:pt idx="390">
                        <c:v>27</c:v>
                      </c:pt>
                      <c:pt idx="391">
                        <c:v>30</c:v>
                      </c:pt>
                      <c:pt idx="392">
                        <c:v>29</c:v>
                      </c:pt>
                      <c:pt idx="393">
                        <c:v>40</c:v>
                      </c:pt>
                      <c:pt idx="394">
                        <c:v>20</c:v>
                      </c:pt>
                      <c:pt idx="395">
                        <c:v>20</c:v>
                      </c:pt>
                      <c:pt idx="396">
                        <c:v>31</c:v>
                      </c:pt>
                      <c:pt idx="397">
                        <c:v>25</c:v>
                      </c:pt>
                      <c:pt idx="398">
                        <c:v>32</c:v>
                      </c:pt>
                      <c:pt idx="399">
                        <c:v>29</c:v>
                      </c:pt>
                      <c:pt idx="400">
                        <c:v>25</c:v>
                      </c:pt>
                      <c:pt idx="401">
                        <c:v>24</c:v>
                      </c:pt>
                      <c:pt idx="402">
                        <c:v>28</c:v>
                      </c:pt>
                      <c:pt idx="403">
                        <c:v>45</c:v>
                      </c:pt>
                      <c:pt idx="404">
                        <c:v>33</c:v>
                      </c:pt>
                      <c:pt idx="405">
                        <c:v>42</c:v>
                      </c:pt>
                      <c:pt idx="406">
                        <c:v>40</c:v>
                      </c:pt>
                      <c:pt idx="407">
                        <c:v>26</c:v>
                      </c:pt>
                      <c:pt idx="408">
                        <c:v>25</c:v>
                      </c:pt>
                      <c:pt idx="409">
                        <c:v>20</c:v>
                      </c:pt>
                      <c:pt idx="410">
                        <c:v>28</c:v>
                      </c:pt>
                      <c:pt idx="411">
                        <c:v>28</c:v>
                      </c:pt>
                      <c:pt idx="412">
                        <c:v>30</c:v>
                      </c:pt>
                      <c:pt idx="413">
                        <c:v>27</c:v>
                      </c:pt>
                      <c:pt idx="414">
                        <c:v>31</c:v>
                      </c:pt>
                      <c:pt idx="415">
                        <c:v>29</c:v>
                      </c:pt>
                      <c:pt idx="416">
                        <c:v>30</c:v>
                      </c:pt>
                      <c:pt idx="417">
                        <c:v>20</c:v>
                      </c:pt>
                      <c:pt idx="418">
                        <c:v>24</c:v>
                      </c:pt>
                      <c:pt idx="419">
                        <c:v>27</c:v>
                      </c:pt>
                      <c:pt idx="420">
                        <c:v>26</c:v>
                      </c:pt>
                      <c:pt idx="421">
                        <c:v>36</c:v>
                      </c:pt>
                      <c:pt idx="422">
                        <c:v>28</c:v>
                      </c:pt>
                      <c:pt idx="423">
                        <c:v>25</c:v>
                      </c:pt>
                      <c:pt idx="424">
                        <c:v>27</c:v>
                      </c:pt>
                      <c:pt idx="425">
                        <c:v>38</c:v>
                      </c:pt>
                      <c:pt idx="426">
                        <c:v>47</c:v>
                      </c:pt>
                      <c:pt idx="427">
                        <c:v>32</c:v>
                      </c:pt>
                      <c:pt idx="428">
                        <c:v>40</c:v>
                      </c:pt>
                      <c:pt idx="429">
                        <c:v>32</c:v>
                      </c:pt>
                      <c:pt idx="430">
                        <c:v>26</c:v>
                      </c:pt>
                      <c:pt idx="431">
                        <c:v>25</c:v>
                      </c:pt>
                      <c:pt idx="432">
                        <c:v>31</c:v>
                      </c:pt>
                      <c:pt idx="433">
                        <c:v>42</c:v>
                      </c:pt>
                      <c:pt idx="434">
                        <c:v>29</c:v>
                      </c:pt>
                      <c:pt idx="435">
                        <c:v>39</c:v>
                      </c:pt>
                      <c:pt idx="436">
                        <c:v>40</c:v>
                      </c:pt>
                      <c:pt idx="437">
                        <c:v>28</c:v>
                      </c:pt>
                      <c:pt idx="438">
                        <c:v>37</c:v>
                      </c:pt>
                      <c:pt idx="439">
                        <c:v>37</c:v>
                      </c:pt>
                      <c:pt idx="440">
                        <c:v>34</c:v>
                      </c:pt>
                      <c:pt idx="441">
                        <c:v>39</c:v>
                      </c:pt>
                      <c:pt idx="442">
                        <c:v>31</c:v>
                      </c:pt>
                      <c:pt idx="443">
                        <c:v>39</c:v>
                      </c:pt>
                      <c:pt idx="444">
                        <c:v>27</c:v>
                      </c:pt>
                      <c:pt idx="445">
                        <c:v>49</c:v>
                      </c:pt>
                      <c:pt idx="446">
                        <c:v>37</c:v>
                      </c:pt>
                      <c:pt idx="447">
                        <c:v>38</c:v>
                      </c:pt>
                      <c:pt idx="448">
                        <c:v>35</c:v>
                      </c:pt>
                      <c:pt idx="449">
                        <c:v>35</c:v>
                      </c:pt>
                      <c:pt idx="450">
                        <c:v>33</c:v>
                      </c:pt>
                      <c:pt idx="451">
                        <c:v>42</c:v>
                      </c:pt>
                      <c:pt idx="452">
                        <c:v>34</c:v>
                      </c:pt>
                      <c:pt idx="453">
                        <c:v>31</c:v>
                      </c:pt>
                      <c:pt idx="454">
                        <c:v>38</c:v>
                      </c:pt>
                      <c:pt idx="455">
                        <c:v>30</c:v>
                      </c:pt>
                      <c:pt idx="456">
                        <c:v>39</c:v>
                      </c:pt>
                      <c:pt idx="457">
                        <c:v>42</c:v>
                      </c:pt>
                      <c:pt idx="458">
                        <c:v>29</c:v>
                      </c:pt>
                      <c:pt idx="459">
                        <c:v>36</c:v>
                      </c:pt>
                      <c:pt idx="460">
                        <c:v>43</c:v>
                      </c:pt>
                      <c:pt idx="461">
                        <c:v>31</c:v>
                      </c:pt>
                      <c:pt idx="462">
                        <c:v>42</c:v>
                      </c:pt>
                      <c:pt idx="463">
                        <c:v>41</c:v>
                      </c:pt>
                      <c:pt idx="464">
                        <c:v>36</c:v>
                      </c:pt>
                      <c:pt idx="465">
                        <c:v>33</c:v>
                      </c:pt>
                      <c:pt idx="466">
                        <c:v>33</c:v>
                      </c:pt>
                      <c:pt idx="467">
                        <c:v>49</c:v>
                      </c:pt>
                      <c:pt idx="468">
                        <c:v>33</c:v>
                      </c:pt>
                      <c:pt idx="469">
                        <c:v>35</c:v>
                      </c:pt>
                      <c:pt idx="470">
                        <c:v>47</c:v>
                      </c:pt>
                      <c:pt idx="471">
                        <c:v>42</c:v>
                      </c:pt>
                      <c:pt idx="472">
                        <c:v>47</c:v>
                      </c:pt>
                      <c:pt idx="473">
                        <c:v>35</c:v>
                      </c:pt>
                      <c:pt idx="474">
                        <c:v>49</c:v>
                      </c:pt>
                      <c:pt idx="475">
                        <c:v>45</c:v>
                      </c:pt>
                      <c:pt idx="476">
                        <c:v>47</c:v>
                      </c:pt>
                      <c:pt idx="477">
                        <c:v>50</c:v>
                      </c:pt>
                      <c:pt idx="478">
                        <c:v>53</c:v>
                      </c:pt>
                      <c:pt idx="479">
                        <c:v>41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74B-414A-ACBB-EDB74AEAEA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Kocaeli!$C$2:$C$481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37</c:v>
                      </c:pt>
                      <c:pt idx="1">
                        <c:v>35</c:v>
                      </c:pt>
                      <c:pt idx="2">
                        <c:v>31</c:v>
                      </c:pt>
                      <c:pt idx="3">
                        <c:v>27</c:v>
                      </c:pt>
                      <c:pt idx="4">
                        <c:v>30</c:v>
                      </c:pt>
                      <c:pt idx="5">
                        <c:v>29</c:v>
                      </c:pt>
                      <c:pt idx="6">
                        <c:v>28</c:v>
                      </c:pt>
                      <c:pt idx="7">
                        <c:v>29</c:v>
                      </c:pt>
                      <c:pt idx="8">
                        <c:v>32</c:v>
                      </c:pt>
                      <c:pt idx="9">
                        <c:v>37</c:v>
                      </c:pt>
                      <c:pt idx="10">
                        <c:v>39</c:v>
                      </c:pt>
                      <c:pt idx="11">
                        <c:v>20</c:v>
                      </c:pt>
                      <c:pt idx="12">
                        <c:v>24</c:v>
                      </c:pt>
                      <c:pt idx="13">
                        <c:v>28</c:v>
                      </c:pt>
                      <c:pt idx="14">
                        <c:v>35</c:v>
                      </c:pt>
                      <c:pt idx="15">
                        <c:v>34</c:v>
                      </c:pt>
                      <c:pt idx="16">
                        <c:v>35</c:v>
                      </c:pt>
                      <c:pt idx="17">
                        <c:v>44</c:v>
                      </c:pt>
                      <c:pt idx="18">
                        <c:v>39</c:v>
                      </c:pt>
                      <c:pt idx="19">
                        <c:v>34</c:v>
                      </c:pt>
                      <c:pt idx="20">
                        <c:v>31</c:v>
                      </c:pt>
                      <c:pt idx="21">
                        <c:v>47</c:v>
                      </c:pt>
                      <c:pt idx="22">
                        <c:v>39</c:v>
                      </c:pt>
                      <c:pt idx="23">
                        <c:v>33</c:v>
                      </c:pt>
                      <c:pt idx="24">
                        <c:v>46</c:v>
                      </c:pt>
                      <c:pt idx="25">
                        <c:v>29</c:v>
                      </c:pt>
                      <c:pt idx="26">
                        <c:v>30</c:v>
                      </c:pt>
                      <c:pt idx="27">
                        <c:v>34</c:v>
                      </c:pt>
                      <c:pt idx="28">
                        <c:v>37</c:v>
                      </c:pt>
                      <c:pt idx="29">
                        <c:v>33</c:v>
                      </c:pt>
                      <c:pt idx="30">
                        <c:v>31</c:v>
                      </c:pt>
                      <c:pt idx="31">
                        <c:v>27</c:v>
                      </c:pt>
                      <c:pt idx="32">
                        <c:v>28</c:v>
                      </c:pt>
                      <c:pt idx="33">
                        <c:v>31</c:v>
                      </c:pt>
                      <c:pt idx="34">
                        <c:v>43</c:v>
                      </c:pt>
                      <c:pt idx="35">
                        <c:v>41</c:v>
                      </c:pt>
                      <c:pt idx="36">
                        <c:v>27</c:v>
                      </c:pt>
                      <c:pt idx="37">
                        <c:v>27</c:v>
                      </c:pt>
                      <c:pt idx="38">
                        <c:v>29</c:v>
                      </c:pt>
                      <c:pt idx="39">
                        <c:v>32</c:v>
                      </c:pt>
                      <c:pt idx="40">
                        <c:v>27</c:v>
                      </c:pt>
                      <c:pt idx="41">
                        <c:v>32</c:v>
                      </c:pt>
                      <c:pt idx="42">
                        <c:v>27</c:v>
                      </c:pt>
                      <c:pt idx="43">
                        <c:v>28</c:v>
                      </c:pt>
                      <c:pt idx="44">
                        <c:v>29</c:v>
                      </c:pt>
                      <c:pt idx="45">
                        <c:v>30</c:v>
                      </c:pt>
                      <c:pt idx="46">
                        <c:v>21</c:v>
                      </c:pt>
                      <c:pt idx="47">
                        <c:v>26</c:v>
                      </c:pt>
                      <c:pt idx="48">
                        <c:v>19</c:v>
                      </c:pt>
                      <c:pt idx="49">
                        <c:v>22</c:v>
                      </c:pt>
                      <c:pt idx="50">
                        <c:v>23</c:v>
                      </c:pt>
                      <c:pt idx="51">
                        <c:v>28</c:v>
                      </c:pt>
                      <c:pt idx="52">
                        <c:v>25</c:v>
                      </c:pt>
                      <c:pt idx="53">
                        <c:v>29</c:v>
                      </c:pt>
                      <c:pt idx="54">
                        <c:v>26</c:v>
                      </c:pt>
                      <c:pt idx="55">
                        <c:v>21</c:v>
                      </c:pt>
                      <c:pt idx="56">
                        <c:v>35</c:v>
                      </c:pt>
                      <c:pt idx="57">
                        <c:v>38</c:v>
                      </c:pt>
                      <c:pt idx="58">
                        <c:v>26</c:v>
                      </c:pt>
                      <c:pt idx="59">
                        <c:v>27</c:v>
                      </c:pt>
                      <c:pt idx="60">
                        <c:v>22</c:v>
                      </c:pt>
                      <c:pt idx="61">
                        <c:v>31</c:v>
                      </c:pt>
                      <c:pt idx="62">
                        <c:v>21</c:v>
                      </c:pt>
                      <c:pt idx="63">
                        <c:v>32</c:v>
                      </c:pt>
                      <c:pt idx="64">
                        <c:v>34</c:v>
                      </c:pt>
                      <c:pt idx="65">
                        <c:v>28</c:v>
                      </c:pt>
                      <c:pt idx="66">
                        <c:v>38</c:v>
                      </c:pt>
                      <c:pt idx="67">
                        <c:v>30</c:v>
                      </c:pt>
                      <c:pt idx="68">
                        <c:v>25</c:v>
                      </c:pt>
                      <c:pt idx="69">
                        <c:v>17</c:v>
                      </c:pt>
                      <c:pt idx="70">
                        <c:v>33</c:v>
                      </c:pt>
                      <c:pt idx="71">
                        <c:v>34</c:v>
                      </c:pt>
                      <c:pt idx="72">
                        <c:v>32</c:v>
                      </c:pt>
                      <c:pt idx="73">
                        <c:v>32</c:v>
                      </c:pt>
                      <c:pt idx="74">
                        <c:v>32</c:v>
                      </c:pt>
                      <c:pt idx="75">
                        <c:v>20</c:v>
                      </c:pt>
                      <c:pt idx="76">
                        <c:v>27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25</c:v>
                      </c:pt>
                      <c:pt idx="80">
                        <c:v>29</c:v>
                      </c:pt>
                      <c:pt idx="81">
                        <c:v>26</c:v>
                      </c:pt>
                      <c:pt idx="82">
                        <c:v>29</c:v>
                      </c:pt>
                      <c:pt idx="83">
                        <c:v>18</c:v>
                      </c:pt>
                      <c:pt idx="84">
                        <c:v>29</c:v>
                      </c:pt>
                      <c:pt idx="85">
                        <c:v>22</c:v>
                      </c:pt>
                      <c:pt idx="86">
                        <c:v>28</c:v>
                      </c:pt>
                      <c:pt idx="87">
                        <c:v>25</c:v>
                      </c:pt>
                      <c:pt idx="88">
                        <c:v>28</c:v>
                      </c:pt>
                      <c:pt idx="89">
                        <c:v>18</c:v>
                      </c:pt>
                      <c:pt idx="90">
                        <c:v>23</c:v>
                      </c:pt>
                      <c:pt idx="91">
                        <c:v>25</c:v>
                      </c:pt>
                      <c:pt idx="92">
                        <c:v>30</c:v>
                      </c:pt>
                      <c:pt idx="93">
                        <c:v>35</c:v>
                      </c:pt>
                      <c:pt idx="94">
                        <c:v>26</c:v>
                      </c:pt>
                      <c:pt idx="95">
                        <c:v>24</c:v>
                      </c:pt>
                      <c:pt idx="96">
                        <c:v>19</c:v>
                      </c:pt>
                      <c:pt idx="97">
                        <c:v>22</c:v>
                      </c:pt>
                      <c:pt idx="98">
                        <c:v>27</c:v>
                      </c:pt>
                      <c:pt idx="99">
                        <c:v>28</c:v>
                      </c:pt>
                      <c:pt idx="100">
                        <c:v>22</c:v>
                      </c:pt>
                      <c:pt idx="101">
                        <c:v>24</c:v>
                      </c:pt>
                      <c:pt idx="102">
                        <c:v>17</c:v>
                      </c:pt>
                      <c:pt idx="103">
                        <c:v>20</c:v>
                      </c:pt>
                      <c:pt idx="104">
                        <c:v>22</c:v>
                      </c:pt>
                      <c:pt idx="105">
                        <c:v>26</c:v>
                      </c:pt>
                      <c:pt idx="106">
                        <c:v>29</c:v>
                      </c:pt>
                      <c:pt idx="107">
                        <c:v>29</c:v>
                      </c:pt>
                      <c:pt idx="108">
                        <c:v>23</c:v>
                      </c:pt>
                      <c:pt idx="109">
                        <c:v>19</c:v>
                      </c:pt>
                      <c:pt idx="110">
                        <c:v>12</c:v>
                      </c:pt>
                      <c:pt idx="111">
                        <c:v>22</c:v>
                      </c:pt>
                      <c:pt idx="112">
                        <c:v>21</c:v>
                      </c:pt>
                      <c:pt idx="113">
                        <c:v>26</c:v>
                      </c:pt>
                      <c:pt idx="114">
                        <c:v>21</c:v>
                      </c:pt>
                      <c:pt idx="115">
                        <c:v>20</c:v>
                      </c:pt>
                      <c:pt idx="116">
                        <c:v>27</c:v>
                      </c:pt>
                      <c:pt idx="117">
                        <c:v>28</c:v>
                      </c:pt>
                      <c:pt idx="118">
                        <c:v>33</c:v>
                      </c:pt>
                      <c:pt idx="119">
                        <c:v>14</c:v>
                      </c:pt>
                      <c:pt idx="120">
                        <c:v>23</c:v>
                      </c:pt>
                      <c:pt idx="121">
                        <c:v>24</c:v>
                      </c:pt>
                      <c:pt idx="122">
                        <c:v>26</c:v>
                      </c:pt>
                      <c:pt idx="123">
                        <c:v>21</c:v>
                      </c:pt>
                      <c:pt idx="124">
                        <c:v>17</c:v>
                      </c:pt>
                      <c:pt idx="125">
                        <c:v>16</c:v>
                      </c:pt>
                      <c:pt idx="126">
                        <c:v>24</c:v>
                      </c:pt>
                      <c:pt idx="127">
                        <c:v>22</c:v>
                      </c:pt>
                      <c:pt idx="128">
                        <c:v>27</c:v>
                      </c:pt>
                      <c:pt idx="129">
                        <c:v>23</c:v>
                      </c:pt>
                      <c:pt idx="130">
                        <c:v>13</c:v>
                      </c:pt>
                      <c:pt idx="131">
                        <c:v>15</c:v>
                      </c:pt>
                      <c:pt idx="132">
                        <c:v>30</c:v>
                      </c:pt>
                      <c:pt idx="133">
                        <c:v>21</c:v>
                      </c:pt>
                      <c:pt idx="134">
                        <c:v>20</c:v>
                      </c:pt>
                      <c:pt idx="135">
                        <c:v>26</c:v>
                      </c:pt>
                      <c:pt idx="136">
                        <c:v>17</c:v>
                      </c:pt>
                      <c:pt idx="137">
                        <c:v>24</c:v>
                      </c:pt>
                      <c:pt idx="138">
                        <c:v>27</c:v>
                      </c:pt>
                      <c:pt idx="139">
                        <c:v>20</c:v>
                      </c:pt>
                      <c:pt idx="140">
                        <c:v>20</c:v>
                      </c:pt>
                      <c:pt idx="141">
                        <c:v>16</c:v>
                      </c:pt>
                      <c:pt idx="142">
                        <c:v>25</c:v>
                      </c:pt>
                      <c:pt idx="143">
                        <c:v>21</c:v>
                      </c:pt>
                      <c:pt idx="144">
                        <c:v>34</c:v>
                      </c:pt>
                      <c:pt idx="145">
                        <c:v>30</c:v>
                      </c:pt>
                      <c:pt idx="146">
                        <c:v>26</c:v>
                      </c:pt>
                      <c:pt idx="147">
                        <c:v>21</c:v>
                      </c:pt>
                      <c:pt idx="148">
                        <c:v>26</c:v>
                      </c:pt>
                      <c:pt idx="149">
                        <c:v>25</c:v>
                      </c:pt>
                      <c:pt idx="150">
                        <c:v>21</c:v>
                      </c:pt>
                      <c:pt idx="151">
                        <c:v>28</c:v>
                      </c:pt>
                      <c:pt idx="152">
                        <c:v>16</c:v>
                      </c:pt>
                      <c:pt idx="153">
                        <c:v>21</c:v>
                      </c:pt>
                      <c:pt idx="154">
                        <c:v>18</c:v>
                      </c:pt>
                      <c:pt idx="155">
                        <c:v>26</c:v>
                      </c:pt>
                      <c:pt idx="156">
                        <c:v>17</c:v>
                      </c:pt>
                      <c:pt idx="157">
                        <c:v>23</c:v>
                      </c:pt>
                      <c:pt idx="158">
                        <c:v>22</c:v>
                      </c:pt>
                      <c:pt idx="159">
                        <c:v>23</c:v>
                      </c:pt>
                      <c:pt idx="160">
                        <c:v>23</c:v>
                      </c:pt>
                      <c:pt idx="161">
                        <c:v>24</c:v>
                      </c:pt>
                      <c:pt idx="162">
                        <c:v>23</c:v>
                      </c:pt>
                      <c:pt idx="163">
                        <c:v>27</c:v>
                      </c:pt>
                      <c:pt idx="164">
                        <c:v>26</c:v>
                      </c:pt>
                      <c:pt idx="165">
                        <c:v>21</c:v>
                      </c:pt>
                      <c:pt idx="166">
                        <c:v>24</c:v>
                      </c:pt>
                      <c:pt idx="167">
                        <c:v>16</c:v>
                      </c:pt>
                      <c:pt idx="168">
                        <c:v>19</c:v>
                      </c:pt>
                      <c:pt idx="169">
                        <c:v>27</c:v>
                      </c:pt>
                      <c:pt idx="170">
                        <c:v>21</c:v>
                      </c:pt>
                      <c:pt idx="171">
                        <c:v>26</c:v>
                      </c:pt>
                      <c:pt idx="172">
                        <c:v>23</c:v>
                      </c:pt>
                      <c:pt idx="173">
                        <c:v>16</c:v>
                      </c:pt>
                      <c:pt idx="174">
                        <c:v>29</c:v>
                      </c:pt>
                      <c:pt idx="175">
                        <c:v>30</c:v>
                      </c:pt>
                      <c:pt idx="176">
                        <c:v>25</c:v>
                      </c:pt>
                      <c:pt idx="177">
                        <c:v>29</c:v>
                      </c:pt>
                      <c:pt idx="178">
                        <c:v>23</c:v>
                      </c:pt>
                      <c:pt idx="179">
                        <c:v>20</c:v>
                      </c:pt>
                      <c:pt idx="180">
                        <c:v>13</c:v>
                      </c:pt>
                      <c:pt idx="181">
                        <c:v>19</c:v>
                      </c:pt>
                      <c:pt idx="182">
                        <c:v>27</c:v>
                      </c:pt>
                      <c:pt idx="183">
                        <c:v>33</c:v>
                      </c:pt>
                      <c:pt idx="184">
                        <c:v>28</c:v>
                      </c:pt>
                      <c:pt idx="185">
                        <c:v>23</c:v>
                      </c:pt>
                      <c:pt idx="186">
                        <c:v>18</c:v>
                      </c:pt>
                      <c:pt idx="187">
                        <c:v>24</c:v>
                      </c:pt>
                      <c:pt idx="188">
                        <c:v>26</c:v>
                      </c:pt>
                      <c:pt idx="189">
                        <c:v>23</c:v>
                      </c:pt>
                      <c:pt idx="190">
                        <c:v>17</c:v>
                      </c:pt>
                      <c:pt idx="191">
                        <c:v>20</c:v>
                      </c:pt>
                      <c:pt idx="192">
                        <c:v>28</c:v>
                      </c:pt>
                      <c:pt idx="193">
                        <c:v>24</c:v>
                      </c:pt>
                      <c:pt idx="194">
                        <c:v>13</c:v>
                      </c:pt>
                      <c:pt idx="195">
                        <c:v>15</c:v>
                      </c:pt>
                      <c:pt idx="196">
                        <c:v>15</c:v>
                      </c:pt>
                      <c:pt idx="197">
                        <c:v>19</c:v>
                      </c:pt>
                      <c:pt idx="198">
                        <c:v>18</c:v>
                      </c:pt>
                      <c:pt idx="199">
                        <c:v>19</c:v>
                      </c:pt>
                      <c:pt idx="200">
                        <c:v>27</c:v>
                      </c:pt>
                      <c:pt idx="201">
                        <c:v>27</c:v>
                      </c:pt>
                      <c:pt idx="202">
                        <c:v>23</c:v>
                      </c:pt>
                      <c:pt idx="203">
                        <c:v>26</c:v>
                      </c:pt>
                      <c:pt idx="204">
                        <c:v>16</c:v>
                      </c:pt>
                      <c:pt idx="205">
                        <c:v>21</c:v>
                      </c:pt>
                      <c:pt idx="206">
                        <c:v>29</c:v>
                      </c:pt>
                      <c:pt idx="207">
                        <c:v>20</c:v>
                      </c:pt>
                      <c:pt idx="208">
                        <c:v>18</c:v>
                      </c:pt>
                      <c:pt idx="209">
                        <c:v>31</c:v>
                      </c:pt>
                      <c:pt idx="210">
                        <c:v>23</c:v>
                      </c:pt>
                      <c:pt idx="211">
                        <c:v>20</c:v>
                      </c:pt>
                      <c:pt idx="212">
                        <c:v>24</c:v>
                      </c:pt>
                      <c:pt idx="213">
                        <c:v>24</c:v>
                      </c:pt>
                      <c:pt idx="214">
                        <c:v>18</c:v>
                      </c:pt>
                      <c:pt idx="215">
                        <c:v>18</c:v>
                      </c:pt>
                      <c:pt idx="216">
                        <c:v>31</c:v>
                      </c:pt>
                      <c:pt idx="217">
                        <c:v>35</c:v>
                      </c:pt>
                      <c:pt idx="218">
                        <c:v>15</c:v>
                      </c:pt>
                      <c:pt idx="219">
                        <c:v>18</c:v>
                      </c:pt>
                      <c:pt idx="220">
                        <c:v>27</c:v>
                      </c:pt>
                      <c:pt idx="221">
                        <c:v>29</c:v>
                      </c:pt>
                      <c:pt idx="222">
                        <c:v>23</c:v>
                      </c:pt>
                      <c:pt idx="223">
                        <c:v>21</c:v>
                      </c:pt>
                      <c:pt idx="224">
                        <c:v>16</c:v>
                      </c:pt>
                      <c:pt idx="225">
                        <c:v>33</c:v>
                      </c:pt>
                      <c:pt idx="226">
                        <c:v>15</c:v>
                      </c:pt>
                      <c:pt idx="227">
                        <c:v>20</c:v>
                      </c:pt>
                      <c:pt idx="228">
                        <c:v>16</c:v>
                      </c:pt>
                      <c:pt idx="229">
                        <c:v>19</c:v>
                      </c:pt>
                      <c:pt idx="230">
                        <c:v>31</c:v>
                      </c:pt>
                      <c:pt idx="231">
                        <c:v>25</c:v>
                      </c:pt>
                      <c:pt idx="232">
                        <c:v>19</c:v>
                      </c:pt>
                      <c:pt idx="233">
                        <c:v>27</c:v>
                      </c:pt>
                      <c:pt idx="234">
                        <c:v>24</c:v>
                      </c:pt>
                      <c:pt idx="235">
                        <c:v>19</c:v>
                      </c:pt>
                      <c:pt idx="236">
                        <c:v>21</c:v>
                      </c:pt>
                      <c:pt idx="237">
                        <c:v>28</c:v>
                      </c:pt>
                      <c:pt idx="238">
                        <c:v>32</c:v>
                      </c:pt>
                      <c:pt idx="239">
                        <c:v>23</c:v>
                      </c:pt>
                      <c:pt idx="240">
                        <c:v>20</c:v>
                      </c:pt>
                      <c:pt idx="241">
                        <c:v>28</c:v>
                      </c:pt>
                      <c:pt idx="242">
                        <c:v>26</c:v>
                      </c:pt>
                      <c:pt idx="243">
                        <c:v>21</c:v>
                      </c:pt>
                      <c:pt idx="244">
                        <c:v>31</c:v>
                      </c:pt>
                      <c:pt idx="245">
                        <c:v>29</c:v>
                      </c:pt>
                      <c:pt idx="246">
                        <c:v>33</c:v>
                      </c:pt>
                      <c:pt idx="247">
                        <c:v>24</c:v>
                      </c:pt>
                      <c:pt idx="248">
                        <c:v>33</c:v>
                      </c:pt>
                      <c:pt idx="249">
                        <c:v>23</c:v>
                      </c:pt>
                      <c:pt idx="250">
                        <c:v>29</c:v>
                      </c:pt>
                      <c:pt idx="251">
                        <c:v>27</c:v>
                      </c:pt>
                      <c:pt idx="252">
                        <c:v>22</c:v>
                      </c:pt>
                      <c:pt idx="253">
                        <c:v>22</c:v>
                      </c:pt>
                      <c:pt idx="254">
                        <c:v>18</c:v>
                      </c:pt>
                      <c:pt idx="255">
                        <c:v>19</c:v>
                      </c:pt>
                      <c:pt idx="256">
                        <c:v>16</c:v>
                      </c:pt>
                      <c:pt idx="257">
                        <c:v>18</c:v>
                      </c:pt>
                      <c:pt idx="258">
                        <c:v>30</c:v>
                      </c:pt>
                      <c:pt idx="259">
                        <c:v>24</c:v>
                      </c:pt>
                      <c:pt idx="260">
                        <c:v>20</c:v>
                      </c:pt>
                      <c:pt idx="261">
                        <c:v>22</c:v>
                      </c:pt>
                      <c:pt idx="262">
                        <c:v>24</c:v>
                      </c:pt>
                      <c:pt idx="263">
                        <c:v>16</c:v>
                      </c:pt>
                      <c:pt idx="264">
                        <c:v>33</c:v>
                      </c:pt>
                      <c:pt idx="265">
                        <c:v>24</c:v>
                      </c:pt>
                      <c:pt idx="266">
                        <c:v>30</c:v>
                      </c:pt>
                      <c:pt idx="267">
                        <c:v>24</c:v>
                      </c:pt>
                      <c:pt idx="268">
                        <c:v>18</c:v>
                      </c:pt>
                      <c:pt idx="269">
                        <c:v>18</c:v>
                      </c:pt>
                      <c:pt idx="270">
                        <c:v>29</c:v>
                      </c:pt>
                      <c:pt idx="271">
                        <c:v>36</c:v>
                      </c:pt>
                      <c:pt idx="272">
                        <c:v>31</c:v>
                      </c:pt>
                      <c:pt idx="273">
                        <c:v>29</c:v>
                      </c:pt>
                      <c:pt idx="274">
                        <c:v>23</c:v>
                      </c:pt>
                      <c:pt idx="275">
                        <c:v>28</c:v>
                      </c:pt>
                      <c:pt idx="276">
                        <c:v>25</c:v>
                      </c:pt>
                      <c:pt idx="277">
                        <c:v>27</c:v>
                      </c:pt>
                      <c:pt idx="278">
                        <c:v>22</c:v>
                      </c:pt>
                      <c:pt idx="279">
                        <c:v>25</c:v>
                      </c:pt>
                      <c:pt idx="280">
                        <c:v>35</c:v>
                      </c:pt>
                      <c:pt idx="281">
                        <c:v>20</c:v>
                      </c:pt>
                      <c:pt idx="282">
                        <c:v>18</c:v>
                      </c:pt>
                      <c:pt idx="283">
                        <c:v>18</c:v>
                      </c:pt>
                      <c:pt idx="284">
                        <c:v>23</c:v>
                      </c:pt>
                      <c:pt idx="285">
                        <c:v>26</c:v>
                      </c:pt>
                      <c:pt idx="286">
                        <c:v>28</c:v>
                      </c:pt>
                      <c:pt idx="287">
                        <c:v>27</c:v>
                      </c:pt>
                      <c:pt idx="288">
                        <c:v>20</c:v>
                      </c:pt>
                      <c:pt idx="289">
                        <c:v>23</c:v>
                      </c:pt>
                      <c:pt idx="290">
                        <c:v>23</c:v>
                      </c:pt>
                      <c:pt idx="291">
                        <c:v>22</c:v>
                      </c:pt>
                      <c:pt idx="292">
                        <c:v>24</c:v>
                      </c:pt>
                      <c:pt idx="293">
                        <c:v>22</c:v>
                      </c:pt>
                      <c:pt idx="294">
                        <c:v>21</c:v>
                      </c:pt>
                      <c:pt idx="295">
                        <c:v>26</c:v>
                      </c:pt>
                      <c:pt idx="296">
                        <c:v>23</c:v>
                      </c:pt>
                      <c:pt idx="297">
                        <c:v>31</c:v>
                      </c:pt>
                      <c:pt idx="298">
                        <c:v>12</c:v>
                      </c:pt>
                      <c:pt idx="299">
                        <c:v>16</c:v>
                      </c:pt>
                      <c:pt idx="300">
                        <c:v>24</c:v>
                      </c:pt>
                      <c:pt idx="301">
                        <c:v>37</c:v>
                      </c:pt>
                      <c:pt idx="302">
                        <c:v>23</c:v>
                      </c:pt>
                      <c:pt idx="303">
                        <c:v>29</c:v>
                      </c:pt>
                      <c:pt idx="304">
                        <c:v>20</c:v>
                      </c:pt>
                      <c:pt idx="305">
                        <c:v>26</c:v>
                      </c:pt>
                      <c:pt idx="306">
                        <c:v>29</c:v>
                      </c:pt>
                      <c:pt idx="307">
                        <c:v>18</c:v>
                      </c:pt>
                      <c:pt idx="308">
                        <c:v>32</c:v>
                      </c:pt>
                      <c:pt idx="309">
                        <c:v>18</c:v>
                      </c:pt>
                      <c:pt idx="310">
                        <c:v>24</c:v>
                      </c:pt>
                      <c:pt idx="311">
                        <c:v>27</c:v>
                      </c:pt>
                      <c:pt idx="312">
                        <c:v>27</c:v>
                      </c:pt>
                      <c:pt idx="313">
                        <c:v>25</c:v>
                      </c:pt>
                      <c:pt idx="314">
                        <c:v>34</c:v>
                      </c:pt>
                      <c:pt idx="315">
                        <c:v>31</c:v>
                      </c:pt>
                      <c:pt idx="316">
                        <c:v>25</c:v>
                      </c:pt>
                      <c:pt idx="317">
                        <c:v>26</c:v>
                      </c:pt>
                      <c:pt idx="318">
                        <c:v>27</c:v>
                      </c:pt>
                      <c:pt idx="319">
                        <c:v>25</c:v>
                      </c:pt>
                      <c:pt idx="320">
                        <c:v>25</c:v>
                      </c:pt>
                      <c:pt idx="321">
                        <c:v>25</c:v>
                      </c:pt>
                      <c:pt idx="322">
                        <c:v>30</c:v>
                      </c:pt>
                      <c:pt idx="323">
                        <c:v>27</c:v>
                      </c:pt>
                      <c:pt idx="324">
                        <c:v>30</c:v>
                      </c:pt>
                      <c:pt idx="325">
                        <c:v>17</c:v>
                      </c:pt>
                      <c:pt idx="326">
                        <c:v>15</c:v>
                      </c:pt>
                      <c:pt idx="327">
                        <c:v>25</c:v>
                      </c:pt>
                      <c:pt idx="328">
                        <c:v>22</c:v>
                      </c:pt>
                      <c:pt idx="329">
                        <c:v>27</c:v>
                      </c:pt>
                      <c:pt idx="330">
                        <c:v>27</c:v>
                      </c:pt>
                      <c:pt idx="331">
                        <c:v>28</c:v>
                      </c:pt>
                      <c:pt idx="332">
                        <c:v>22</c:v>
                      </c:pt>
                      <c:pt idx="333">
                        <c:v>32</c:v>
                      </c:pt>
                      <c:pt idx="334">
                        <c:v>20</c:v>
                      </c:pt>
                      <c:pt idx="335">
                        <c:v>25</c:v>
                      </c:pt>
                      <c:pt idx="336">
                        <c:v>22</c:v>
                      </c:pt>
                      <c:pt idx="337">
                        <c:v>30</c:v>
                      </c:pt>
                      <c:pt idx="338">
                        <c:v>22</c:v>
                      </c:pt>
                      <c:pt idx="339">
                        <c:v>27</c:v>
                      </c:pt>
                      <c:pt idx="340">
                        <c:v>33</c:v>
                      </c:pt>
                      <c:pt idx="341">
                        <c:v>33</c:v>
                      </c:pt>
                      <c:pt idx="342">
                        <c:v>31</c:v>
                      </c:pt>
                      <c:pt idx="343">
                        <c:v>18</c:v>
                      </c:pt>
                      <c:pt idx="344">
                        <c:v>31</c:v>
                      </c:pt>
                      <c:pt idx="345">
                        <c:v>29</c:v>
                      </c:pt>
                      <c:pt idx="346">
                        <c:v>25</c:v>
                      </c:pt>
                      <c:pt idx="347">
                        <c:v>30</c:v>
                      </c:pt>
                      <c:pt idx="348">
                        <c:v>29</c:v>
                      </c:pt>
                      <c:pt idx="349">
                        <c:v>29</c:v>
                      </c:pt>
                      <c:pt idx="350">
                        <c:v>42</c:v>
                      </c:pt>
                      <c:pt idx="351">
                        <c:v>28</c:v>
                      </c:pt>
                      <c:pt idx="352">
                        <c:v>26</c:v>
                      </c:pt>
                      <c:pt idx="353">
                        <c:v>29</c:v>
                      </c:pt>
                      <c:pt idx="354">
                        <c:v>18</c:v>
                      </c:pt>
                      <c:pt idx="355">
                        <c:v>27</c:v>
                      </c:pt>
                      <c:pt idx="356">
                        <c:v>25</c:v>
                      </c:pt>
                      <c:pt idx="357">
                        <c:v>28</c:v>
                      </c:pt>
                      <c:pt idx="358">
                        <c:v>27</c:v>
                      </c:pt>
                      <c:pt idx="359">
                        <c:v>30</c:v>
                      </c:pt>
                      <c:pt idx="360">
                        <c:v>23</c:v>
                      </c:pt>
                      <c:pt idx="361">
                        <c:v>25</c:v>
                      </c:pt>
                      <c:pt idx="362">
                        <c:v>27</c:v>
                      </c:pt>
                      <c:pt idx="363">
                        <c:v>34</c:v>
                      </c:pt>
                      <c:pt idx="364">
                        <c:v>31</c:v>
                      </c:pt>
                      <c:pt idx="365">
                        <c:v>27</c:v>
                      </c:pt>
                      <c:pt idx="366">
                        <c:v>41</c:v>
                      </c:pt>
                      <c:pt idx="367">
                        <c:v>37</c:v>
                      </c:pt>
                      <c:pt idx="368">
                        <c:v>26</c:v>
                      </c:pt>
                      <c:pt idx="369">
                        <c:v>33</c:v>
                      </c:pt>
                      <c:pt idx="370">
                        <c:v>31</c:v>
                      </c:pt>
                      <c:pt idx="371">
                        <c:v>25</c:v>
                      </c:pt>
                      <c:pt idx="372">
                        <c:v>35</c:v>
                      </c:pt>
                      <c:pt idx="373">
                        <c:v>26</c:v>
                      </c:pt>
                      <c:pt idx="374">
                        <c:v>39</c:v>
                      </c:pt>
                      <c:pt idx="375">
                        <c:v>43</c:v>
                      </c:pt>
                      <c:pt idx="376">
                        <c:v>30</c:v>
                      </c:pt>
                      <c:pt idx="377">
                        <c:v>33</c:v>
                      </c:pt>
                      <c:pt idx="378">
                        <c:v>47</c:v>
                      </c:pt>
                      <c:pt idx="379">
                        <c:v>34</c:v>
                      </c:pt>
                      <c:pt idx="380">
                        <c:v>39</c:v>
                      </c:pt>
                      <c:pt idx="381">
                        <c:v>38</c:v>
                      </c:pt>
                      <c:pt idx="382">
                        <c:v>22</c:v>
                      </c:pt>
                      <c:pt idx="383">
                        <c:v>33</c:v>
                      </c:pt>
                      <c:pt idx="384">
                        <c:v>34</c:v>
                      </c:pt>
                      <c:pt idx="385">
                        <c:v>34</c:v>
                      </c:pt>
                      <c:pt idx="386">
                        <c:v>43</c:v>
                      </c:pt>
                      <c:pt idx="387">
                        <c:v>32</c:v>
                      </c:pt>
                      <c:pt idx="388">
                        <c:v>30</c:v>
                      </c:pt>
                      <c:pt idx="389">
                        <c:v>33</c:v>
                      </c:pt>
                      <c:pt idx="390">
                        <c:v>32</c:v>
                      </c:pt>
                      <c:pt idx="391">
                        <c:v>25</c:v>
                      </c:pt>
                      <c:pt idx="392">
                        <c:v>40</c:v>
                      </c:pt>
                      <c:pt idx="393">
                        <c:v>42</c:v>
                      </c:pt>
                      <c:pt idx="394">
                        <c:v>30</c:v>
                      </c:pt>
                      <c:pt idx="395">
                        <c:v>35</c:v>
                      </c:pt>
                      <c:pt idx="396">
                        <c:v>26</c:v>
                      </c:pt>
                      <c:pt idx="397">
                        <c:v>22</c:v>
                      </c:pt>
                      <c:pt idx="398">
                        <c:v>25</c:v>
                      </c:pt>
                      <c:pt idx="399">
                        <c:v>25</c:v>
                      </c:pt>
                      <c:pt idx="400">
                        <c:v>44</c:v>
                      </c:pt>
                      <c:pt idx="401">
                        <c:v>32</c:v>
                      </c:pt>
                      <c:pt idx="402">
                        <c:v>35</c:v>
                      </c:pt>
                      <c:pt idx="403">
                        <c:v>30</c:v>
                      </c:pt>
                      <c:pt idx="404">
                        <c:v>27</c:v>
                      </c:pt>
                      <c:pt idx="405">
                        <c:v>35</c:v>
                      </c:pt>
                      <c:pt idx="406">
                        <c:v>26</c:v>
                      </c:pt>
                      <c:pt idx="407">
                        <c:v>24</c:v>
                      </c:pt>
                      <c:pt idx="408">
                        <c:v>20</c:v>
                      </c:pt>
                      <c:pt idx="409">
                        <c:v>30</c:v>
                      </c:pt>
                      <c:pt idx="410">
                        <c:v>30</c:v>
                      </c:pt>
                      <c:pt idx="411">
                        <c:v>23</c:v>
                      </c:pt>
                      <c:pt idx="412">
                        <c:v>27</c:v>
                      </c:pt>
                      <c:pt idx="413">
                        <c:v>25</c:v>
                      </c:pt>
                      <c:pt idx="414">
                        <c:v>25</c:v>
                      </c:pt>
                      <c:pt idx="415">
                        <c:v>31</c:v>
                      </c:pt>
                      <c:pt idx="416">
                        <c:v>27</c:v>
                      </c:pt>
                      <c:pt idx="417">
                        <c:v>21</c:v>
                      </c:pt>
                      <c:pt idx="418">
                        <c:v>34</c:v>
                      </c:pt>
                      <c:pt idx="419">
                        <c:v>20</c:v>
                      </c:pt>
                      <c:pt idx="420">
                        <c:v>34</c:v>
                      </c:pt>
                      <c:pt idx="421">
                        <c:v>28</c:v>
                      </c:pt>
                      <c:pt idx="422">
                        <c:v>24</c:v>
                      </c:pt>
                      <c:pt idx="423">
                        <c:v>38</c:v>
                      </c:pt>
                      <c:pt idx="424">
                        <c:v>22</c:v>
                      </c:pt>
                      <c:pt idx="425">
                        <c:v>29</c:v>
                      </c:pt>
                      <c:pt idx="426">
                        <c:v>31</c:v>
                      </c:pt>
                      <c:pt idx="427">
                        <c:v>33</c:v>
                      </c:pt>
                      <c:pt idx="428">
                        <c:v>24</c:v>
                      </c:pt>
                      <c:pt idx="429">
                        <c:v>18</c:v>
                      </c:pt>
                      <c:pt idx="430">
                        <c:v>26</c:v>
                      </c:pt>
                      <c:pt idx="431">
                        <c:v>20</c:v>
                      </c:pt>
                      <c:pt idx="432">
                        <c:v>28</c:v>
                      </c:pt>
                      <c:pt idx="433">
                        <c:v>21</c:v>
                      </c:pt>
                      <c:pt idx="434">
                        <c:v>35</c:v>
                      </c:pt>
                      <c:pt idx="435">
                        <c:v>24</c:v>
                      </c:pt>
                      <c:pt idx="436">
                        <c:v>35</c:v>
                      </c:pt>
                      <c:pt idx="437">
                        <c:v>35</c:v>
                      </c:pt>
                      <c:pt idx="438">
                        <c:v>26</c:v>
                      </c:pt>
                      <c:pt idx="439">
                        <c:v>16</c:v>
                      </c:pt>
                      <c:pt idx="440">
                        <c:v>27</c:v>
                      </c:pt>
                      <c:pt idx="441">
                        <c:v>27</c:v>
                      </c:pt>
                      <c:pt idx="442">
                        <c:v>21</c:v>
                      </c:pt>
                      <c:pt idx="443">
                        <c:v>27</c:v>
                      </c:pt>
                      <c:pt idx="444">
                        <c:v>27</c:v>
                      </c:pt>
                      <c:pt idx="445">
                        <c:v>26</c:v>
                      </c:pt>
                      <c:pt idx="446">
                        <c:v>25</c:v>
                      </c:pt>
                      <c:pt idx="447">
                        <c:v>28</c:v>
                      </c:pt>
                      <c:pt idx="448">
                        <c:v>30</c:v>
                      </c:pt>
                      <c:pt idx="449">
                        <c:v>19</c:v>
                      </c:pt>
                      <c:pt idx="450">
                        <c:v>21</c:v>
                      </c:pt>
                      <c:pt idx="451">
                        <c:v>22</c:v>
                      </c:pt>
                      <c:pt idx="452">
                        <c:v>25</c:v>
                      </c:pt>
                      <c:pt idx="453">
                        <c:v>33</c:v>
                      </c:pt>
                      <c:pt idx="454">
                        <c:v>22</c:v>
                      </c:pt>
                      <c:pt idx="455">
                        <c:v>39</c:v>
                      </c:pt>
                      <c:pt idx="456">
                        <c:v>27</c:v>
                      </c:pt>
                      <c:pt idx="457">
                        <c:v>21</c:v>
                      </c:pt>
                      <c:pt idx="458">
                        <c:v>21</c:v>
                      </c:pt>
                      <c:pt idx="459">
                        <c:v>24</c:v>
                      </c:pt>
                      <c:pt idx="460">
                        <c:v>31</c:v>
                      </c:pt>
                      <c:pt idx="461">
                        <c:v>34</c:v>
                      </c:pt>
                      <c:pt idx="462">
                        <c:v>37</c:v>
                      </c:pt>
                      <c:pt idx="463">
                        <c:v>23</c:v>
                      </c:pt>
                      <c:pt idx="464">
                        <c:v>24</c:v>
                      </c:pt>
                      <c:pt idx="465">
                        <c:v>22</c:v>
                      </c:pt>
                      <c:pt idx="466">
                        <c:v>21</c:v>
                      </c:pt>
                      <c:pt idx="467">
                        <c:v>42</c:v>
                      </c:pt>
                      <c:pt idx="468">
                        <c:v>27</c:v>
                      </c:pt>
                      <c:pt idx="469">
                        <c:v>36</c:v>
                      </c:pt>
                      <c:pt idx="470">
                        <c:v>36</c:v>
                      </c:pt>
                      <c:pt idx="471">
                        <c:v>32</c:v>
                      </c:pt>
                      <c:pt idx="472">
                        <c:v>28</c:v>
                      </c:pt>
                      <c:pt idx="473">
                        <c:v>28</c:v>
                      </c:pt>
                      <c:pt idx="474">
                        <c:v>43</c:v>
                      </c:pt>
                      <c:pt idx="475">
                        <c:v>33</c:v>
                      </c:pt>
                      <c:pt idx="476">
                        <c:v>38</c:v>
                      </c:pt>
                      <c:pt idx="477">
                        <c:v>24</c:v>
                      </c:pt>
                      <c:pt idx="478">
                        <c:v>23</c:v>
                      </c:pt>
                      <c:pt idx="479">
                        <c:v>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74B-414A-ACBB-EDB74AEAEA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Kocaeli!$D$2:$D$481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22</c:v>
                      </c:pt>
                      <c:pt idx="1">
                        <c:v>29</c:v>
                      </c:pt>
                      <c:pt idx="2">
                        <c:v>26</c:v>
                      </c:pt>
                      <c:pt idx="3">
                        <c:v>27</c:v>
                      </c:pt>
                      <c:pt idx="4">
                        <c:v>36</c:v>
                      </c:pt>
                      <c:pt idx="5">
                        <c:v>25</c:v>
                      </c:pt>
                      <c:pt idx="6">
                        <c:v>21</c:v>
                      </c:pt>
                      <c:pt idx="7">
                        <c:v>19</c:v>
                      </c:pt>
                      <c:pt idx="8">
                        <c:v>24</c:v>
                      </c:pt>
                      <c:pt idx="9">
                        <c:v>26</c:v>
                      </c:pt>
                      <c:pt idx="10">
                        <c:v>31</c:v>
                      </c:pt>
                      <c:pt idx="11">
                        <c:v>24</c:v>
                      </c:pt>
                      <c:pt idx="12">
                        <c:v>19</c:v>
                      </c:pt>
                      <c:pt idx="13">
                        <c:v>33</c:v>
                      </c:pt>
                      <c:pt idx="14">
                        <c:v>24</c:v>
                      </c:pt>
                      <c:pt idx="15">
                        <c:v>30</c:v>
                      </c:pt>
                      <c:pt idx="16">
                        <c:v>21</c:v>
                      </c:pt>
                      <c:pt idx="17">
                        <c:v>26</c:v>
                      </c:pt>
                      <c:pt idx="18">
                        <c:v>24</c:v>
                      </c:pt>
                      <c:pt idx="19">
                        <c:v>26</c:v>
                      </c:pt>
                      <c:pt idx="20">
                        <c:v>21</c:v>
                      </c:pt>
                      <c:pt idx="21">
                        <c:v>29</c:v>
                      </c:pt>
                      <c:pt idx="22">
                        <c:v>39</c:v>
                      </c:pt>
                      <c:pt idx="23">
                        <c:v>28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25</c:v>
                      </c:pt>
                      <c:pt idx="28">
                        <c:v>25</c:v>
                      </c:pt>
                      <c:pt idx="29">
                        <c:v>24</c:v>
                      </c:pt>
                      <c:pt idx="30">
                        <c:v>21</c:v>
                      </c:pt>
                      <c:pt idx="31">
                        <c:v>24</c:v>
                      </c:pt>
                      <c:pt idx="32">
                        <c:v>17</c:v>
                      </c:pt>
                      <c:pt idx="33">
                        <c:v>21</c:v>
                      </c:pt>
                      <c:pt idx="34">
                        <c:v>22</c:v>
                      </c:pt>
                      <c:pt idx="35">
                        <c:v>26</c:v>
                      </c:pt>
                      <c:pt idx="36">
                        <c:v>35</c:v>
                      </c:pt>
                      <c:pt idx="37">
                        <c:v>31</c:v>
                      </c:pt>
                      <c:pt idx="38">
                        <c:v>24</c:v>
                      </c:pt>
                      <c:pt idx="39">
                        <c:v>31</c:v>
                      </c:pt>
                      <c:pt idx="40">
                        <c:v>28</c:v>
                      </c:pt>
                      <c:pt idx="41">
                        <c:v>29</c:v>
                      </c:pt>
                      <c:pt idx="42">
                        <c:v>24</c:v>
                      </c:pt>
                      <c:pt idx="43">
                        <c:v>24</c:v>
                      </c:pt>
                      <c:pt idx="44">
                        <c:v>28</c:v>
                      </c:pt>
                      <c:pt idx="45">
                        <c:v>25</c:v>
                      </c:pt>
                      <c:pt idx="46">
                        <c:v>33</c:v>
                      </c:pt>
                      <c:pt idx="47">
                        <c:v>30</c:v>
                      </c:pt>
                      <c:pt idx="48">
                        <c:v>18</c:v>
                      </c:pt>
                      <c:pt idx="49">
                        <c:v>23</c:v>
                      </c:pt>
                      <c:pt idx="50">
                        <c:v>32</c:v>
                      </c:pt>
                      <c:pt idx="51">
                        <c:v>33</c:v>
                      </c:pt>
                      <c:pt idx="52">
                        <c:v>19</c:v>
                      </c:pt>
                      <c:pt idx="53">
                        <c:v>28</c:v>
                      </c:pt>
                      <c:pt idx="54">
                        <c:v>18</c:v>
                      </c:pt>
                      <c:pt idx="55">
                        <c:v>16</c:v>
                      </c:pt>
                      <c:pt idx="56">
                        <c:v>29</c:v>
                      </c:pt>
                      <c:pt idx="57">
                        <c:v>24</c:v>
                      </c:pt>
                      <c:pt idx="58">
                        <c:v>22</c:v>
                      </c:pt>
                      <c:pt idx="59">
                        <c:v>32</c:v>
                      </c:pt>
                      <c:pt idx="60">
                        <c:v>26</c:v>
                      </c:pt>
                      <c:pt idx="61">
                        <c:v>19</c:v>
                      </c:pt>
                      <c:pt idx="62">
                        <c:v>24</c:v>
                      </c:pt>
                      <c:pt idx="63">
                        <c:v>29</c:v>
                      </c:pt>
                      <c:pt idx="64">
                        <c:v>23</c:v>
                      </c:pt>
                      <c:pt idx="65">
                        <c:v>35</c:v>
                      </c:pt>
                      <c:pt idx="66">
                        <c:v>28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20</c:v>
                      </c:pt>
                      <c:pt idx="70">
                        <c:v>21</c:v>
                      </c:pt>
                      <c:pt idx="71">
                        <c:v>27</c:v>
                      </c:pt>
                      <c:pt idx="72">
                        <c:v>28</c:v>
                      </c:pt>
                      <c:pt idx="73">
                        <c:v>30</c:v>
                      </c:pt>
                      <c:pt idx="74">
                        <c:v>25</c:v>
                      </c:pt>
                      <c:pt idx="75">
                        <c:v>29</c:v>
                      </c:pt>
                      <c:pt idx="76">
                        <c:v>16</c:v>
                      </c:pt>
                      <c:pt idx="77">
                        <c:v>27</c:v>
                      </c:pt>
                      <c:pt idx="78">
                        <c:v>26</c:v>
                      </c:pt>
                      <c:pt idx="79">
                        <c:v>21</c:v>
                      </c:pt>
                      <c:pt idx="80">
                        <c:v>25</c:v>
                      </c:pt>
                      <c:pt idx="81">
                        <c:v>16</c:v>
                      </c:pt>
                      <c:pt idx="82">
                        <c:v>26</c:v>
                      </c:pt>
                      <c:pt idx="83">
                        <c:v>20</c:v>
                      </c:pt>
                      <c:pt idx="84">
                        <c:v>23</c:v>
                      </c:pt>
                      <c:pt idx="85">
                        <c:v>32</c:v>
                      </c:pt>
                      <c:pt idx="86">
                        <c:v>19</c:v>
                      </c:pt>
                      <c:pt idx="87">
                        <c:v>27</c:v>
                      </c:pt>
                      <c:pt idx="88">
                        <c:v>29</c:v>
                      </c:pt>
                      <c:pt idx="89">
                        <c:v>30</c:v>
                      </c:pt>
                      <c:pt idx="90">
                        <c:v>22</c:v>
                      </c:pt>
                      <c:pt idx="91">
                        <c:v>29</c:v>
                      </c:pt>
                      <c:pt idx="92">
                        <c:v>30</c:v>
                      </c:pt>
                      <c:pt idx="93">
                        <c:v>35</c:v>
                      </c:pt>
                      <c:pt idx="94">
                        <c:v>23</c:v>
                      </c:pt>
                      <c:pt idx="95">
                        <c:v>28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22</c:v>
                      </c:pt>
                      <c:pt idx="99">
                        <c:v>23</c:v>
                      </c:pt>
                      <c:pt idx="100">
                        <c:v>26</c:v>
                      </c:pt>
                      <c:pt idx="101">
                        <c:v>19</c:v>
                      </c:pt>
                      <c:pt idx="102">
                        <c:v>24</c:v>
                      </c:pt>
                      <c:pt idx="103">
                        <c:v>23</c:v>
                      </c:pt>
                      <c:pt idx="104">
                        <c:v>17</c:v>
                      </c:pt>
                      <c:pt idx="105">
                        <c:v>19</c:v>
                      </c:pt>
                      <c:pt idx="106">
                        <c:v>18</c:v>
                      </c:pt>
                      <c:pt idx="107">
                        <c:v>24</c:v>
                      </c:pt>
                      <c:pt idx="108">
                        <c:v>23</c:v>
                      </c:pt>
                      <c:pt idx="109">
                        <c:v>23</c:v>
                      </c:pt>
                      <c:pt idx="110">
                        <c:v>23</c:v>
                      </c:pt>
                      <c:pt idx="111">
                        <c:v>21</c:v>
                      </c:pt>
                      <c:pt idx="112">
                        <c:v>20</c:v>
                      </c:pt>
                      <c:pt idx="113">
                        <c:v>17</c:v>
                      </c:pt>
                      <c:pt idx="114">
                        <c:v>28</c:v>
                      </c:pt>
                      <c:pt idx="115">
                        <c:v>19</c:v>
                      </c:pt>
                      <c:pt idx="116">
                        <c:v>21</c:v>
                      </c:pt>
                      <c:pt idx="117">
                        <c:v>20</c:v>
                      </c:pt>
                      <c:pt idx="118">
                        <c:v>16</c:v>
                      </c:pt>
                      <c:pt idx="119">
                        <c:v>21</c:v>
                      </c:pt>
                      <c:pt idx="120">
                        <c:v>24</c:v>
                      </c:pt>
                      <c:pt idx="121">
                        <c:v>12</c:v>
                      </c:pt>
                      <c:pt idx="122">
                        <c:v>19</c:v>
                      </c:pt>
                      <c:pt idx="123">
                        <c:v>18</c:v>
                      </c:pt>
                      <c:pt idx="124">
                        <c:v>23</c:v>
                      </c:pt>
                      <c:pt idx="125">
                        <c:v>24</c:v>
                      </c:pt>
                      <c:pt idx="126">
                        <c:v>21</c:v>
                      </c:pt>
                      <c:pt idx="127">
                        <c:v>21</c:v>
                      </c:pt>
                      <c:pt idx="128">
                        <c:v>25</c:v>
                      </c:pt>
                      <c:pt idx="129">
                        <c:v>25</c:v>
                      </c:pt>
                      <c:pt idx="130">
                        <c:v>28</c:v>
                      </c:pt>
                      <c:pt idx="131">
                        <c:v>22</c:v>
                      </c:pt>
                      <c:pt idx="132">
                        <c:v>23</c:v>
                      </c:pt>
                      <c:pt idx="133">
                        <c:v>18</c:v>
                      </c:pt>
                      <c:pt idx="134">
                        <c:v>28</c:v>
                      </c:pt>
                      <c:pt idx="135">
                        <c:v>23</c:v>
                      </c:pt>
                      <c:pt idx="136">
                        <c:v>20</c:v>
                      </c:pt>
                      <c:pt idx="137">
                        <c:v>28</c:v>
                      </c:pt>
                      <c:pt idx="138">
                        <c:v>25</c:v>
                      </c:pt>
                      <c:pt idx="139">
                        <c:v>23</c:v>
                      </c:pt>
                      <c:pt idx="140">
                        <c:v>28</c:v>
                      </c:pt>
                      <c:pt idx="141">
                        <c:v>33</c:v>
                      </c:pt>
                      <c:pt idx="142">
                        <c:v>27</c:v>
                      </c:pt>
                      <c:pt idx="143">
                        <c:v>20</c:v>
                      </c:pt>
                      <c:pt idx="144">
                        <c:v>22</c:v>
                      </c:pt>
                      <c:pt idx="145">
                        <c:v>27</c:v>
                      </c:pt>
                      <c:pt idx="146">
                        <c:v>21</c:v>
                      </c:pt>
                      <c:pt idx="147">
                        <c:v>23</c:v>
                      </c:pt>
                      <c:pt idx="148">
                        <c:v>30</c:v>
                      </c:pt>
                      <c:pt idx="149">
                        <c:v>17</c:v>
                      </c:pt>
                      <c:pt idx="150">
                        <c:v>20</c:v>
                      </c:pt>
                      <c:pt idx="151">
                        <c:v>18</c:v>
                      </c:pt>
                      <c:pt idx="152">
                        <c:v>23</c:v>
                      </c:pt>
                      <c:pt idx="153">
                        <c:v>19</c:v>
                      </c:pt>
                      <c:pt idx="154">
                        <c:v>19</c:v>
                      </c:pt>
                      <c:pt idx="155">
                        <c:v>23</c:v>
                      </c:pt>
                      <c:pt idx="156">
                        <c:v>19</c:v>
                      </c:pt>
                      <c:pt idx="157">
                        <c:v>26</c:v>
                      </c:pt>
                      <c:pt idx="158">
                        <c:v>20</c:v>
                      </c:pt>
                      <c:pt idx="159">
                        <c:v>30</c:v>
                      </c:pt>
                      <c:pt idx="160">
                        <c:v>30</c:v>
                      </c:pt>
                      <c:pt idx="161">
                        <c:v>25</c:v>
                      </c:pt>
                      <c:pt idx="162">
                        <c:v>20</c:v>
                      </c:pt>
                      <c:pt idx="163">
                        <c:v>17</c:v>
                      </c:pt>
                      <c:pt idx="164">
                        <c:v>25</c:v>
                      </c:pt>
                      <c:pt idx="165">
                        <c:v>15</c:v>
                      </c:pt>
                      <c:pt idx="166">
                        <c:v>27</c:v>
                      </c:pt>
                      <c:pt idx="167">
                        <c:v>29</c:v>
                      </c:pt>
                      <c:pt idx="168">
                        <c:v>23</c:v>
                      </c:pt>
                      <c:pt idx="169">
                        <c:v>18</c:v>
                      </c:pt>
                      <c:pt idx="170">
                        <c:v>29</c:v>
                      </c:pt>
                      <c:pt idx="171">
                        <c:v>16</c:v>
                      </c:pt>
                      <c:pt idx="172">
                        <c:v>13</c:v>
                      </c:pt>
                      <c:pt idx="173">
                        <c:v>25</c:v>
                      </c:pt>
                      <c:pt idx="174">
                        <c:v>19</c:v>
                      </c:pt>
                      <c:pt idx="175">
                        <c:v>24</c:v>
                      </c:pt>
                      <c:pt idx="176">
                        <c:v>16</c:v>
                      </c:pt>
                      <c:pt idx="177">
                        <c:v>25</c:v>
                      </c:pt>
                      <c:pt idx="178">
                        <c:v>18</c:v>
                      </c:pt>
                      <c:pt idx="179">
                        <c:v>30</c:v>
                      </c:pt>
                      <c:pt idx="180">
                        <c:v>20</c:v>
                      </c:pt>
                      <c:pt idx="181">
                        <c:v>21</c:v>
                      </c:pt>
                      <c:pt idx="182">
                        <c:v>22</c:v>
                      </c:pt>
                      <c:pt idx="183">
                        <c:v>28</c:v>
                      </c:pt>
                      <c:pt idx="184">
                        <c:v>24</c:v>
                      </c:pt>
                      <c:pt idx="185">
                        <c:v>26</c:v>
                      </c:pt>
                      <c:pt idx="186">
                        <c:v>21</c:v>
                      </c:pt>
                      <c:pt idx="187">
                        <c:v>28</c:v>
                      </c:pt>
                      <c:pt idx="188">
                        <c:v>18</c:v>
                      </c:pt>
                      <c:pt idx="189">
                        <c:v>38</c:v>
                      </c:pt>
                      <c:pt idx="190">
                        <c:v>23</c:v>
                      </c:pt>
                      <c:pt idx="191">
                        <c:v>25</c:v>
                      </c:pt>
                      <c:pt idx="192">
                        <c:v>25</c:v>
                      </c:pt>
                      <c:pt idx="193">
                        <c:v>26</c:v>
                      </c:pt>
                      <c:pt idx="194">
                        <c:v>20</c:v>
                      </c:pt>
                      <c:pt idx="195">
                        <c:v>19</c:v>
                      </c:pt>
                      <c:pt idx="196">
                        <c:v>19</c:v>
                      </c:pt>
                      <c:pt idx="197">
                        <c:v>25</c:v>
                      </c:pt>
                      <c:pt idx="198">
                        <c:v>21</c:v>
                      </c:pt>
                      <c:pt idx="199">
                        <c:v>15</c:v>
                      </c:pt>
                      <c:pt idx="200">
                        <c:v>22</c:v>
                      </c:pt>
                      <c:pt idx="201">
                        <c:v>22</c:v>
                      </c:pt>
                      <c:pt idx="202">
                        <c:v>20</c:v>
                      </c:pt>
                      <c:pt idx="203">
                        <c:v>21</c:v>
                      </c:pt>
                      <c:pt idx="204">
                        <c:v>23</c:v>
                      </c:pt>
                      <c:pt idx="205">
                        <c:v>21</c:v>
                      </c:pt>
                      <c:pt idx="206">
                        <c:v>20</c:v>
                      </c:pt>
                      <c:pt idx="207">
                        <c:v>24</c:v>
                      </c:pt>
                      <c:pt idx="208">
                        <c:v>17</c:v>
                      </c:pt>
                      <c:pt idx="209">
                        <c:v>19</c:v>
                      </c:pt>
                      <c:pt idx="210">
                        <c:v>14</c:v>
                      </c:pt>
                      <c:pt idx="211">
                        <c:v>31</c:v>
                      </c:pt>
                      <c:pt idx="212">
                        <c:v>22</c:v>
                      </c:pt>
                      <c:pt idx="213">
                        <c:v>29</c:v>
                      </c:pt>
                      <c:pt idx="214">
                        <c:v>22</c:v>
                      </c:pt>
                      <c:pt idx="215">
                        <c:v>22</c:v>
                      </c:pt>
                      <c:pt idx="216">
                        <c:v>18</c:v>
                      </c:pt>
                      <c:pt idx="217">
                        <c:v>29</c:v>
                      </c:pt>
                      <c:pt idx="218">
                        <c:v>25</c:v>
                      </c:pt>
                      <c:pt idx="219">
                        <c:v>22</c:v>
                      </c:pt>
                      <c:pt idx="220">
                        <c:v>12</c:v>
                      </c:pt>
                      <c:pt idx="221">
                        <c:v>16</c:v>
                      </c:pt>
                      <c:pt idx="222">
                        <c:v>30</c:v>
                      </c:pt>
                      <c:pt idx="223">
                        <c:v>25</c:v>
                      </c:pt>
                      <c:pt idx="224">
                        <c:v>22</c:v>
                      </c:pt>
                      <c:pt idx="225">
                        <c:v>24</c:v>
                      </c:pt>
                      <c:pt idx="226">
                        <c:v>18</c:v>
                      </c:pt>
                      <c:pt idx="227">
                        <c:v>22</c:v>
                      </c:pt>
                      <c:pt idx="228">
                        <c:v>18</c:v>
                      </c:pt>
                      <c:pt idx="229">
                        <c:v>16</c:v>
                      </c:pt>
                      <c:pt idx="230">
                        <c:v>19</c:v>
                      </c:pt>
                      <c:pt idx="231">
                        <c:v>26</c:v>
                      </c:pt>
                      <c:pt idx="232">
                        <c:v>18</c:v>
                      </c:pt>
                      <c:pt idx="233">
                        <c:v>12</c:v>
                      </c:pt>
                      <c:pt idx="234">
                        <c:v>22</c:v>
                      </c:pt>
                      <c:pt idx="235">
                        <c:v>17</c:v>
                      </c:pt>
                      <c:pt idx="236">
                        <c:v>17</c:v>
                      </c:pt>
                      <c:pt idx="237">
                        <c:v>20</c:v>
                      </c:pt>
                      <c:pt idx="238">
                        <c:v>28</c:v>
                      </c:pt>
                      <c:pt idx="239">
                        <c:v>17</c:v>
                      </c:pt>
                      <c:pt idx="240">
                        <c:v>18</c:v>
                      </c:pt>
                      <c:pt idx="241">
                        <c:v>22</c:v>
                      </c:pt>
                      <c:pt idx="242">
                        <c:v>18</c:v>
                      </c:pt>
                      <c:pt idx="243">
                        <c:v>26</c:v>
                      </c:pt>
                      <c:pt idx="244">
                        <c:v>19</c:v>
                      </c:pt>
                      <c:pt idx="245">
                        <c:v>19</c:v>
                      </c:pt>
                      <c:pt idx="246">
                        <c:v>15</c:v>
                      </c:pt>
                      <c:pt idx="247">
                        <c:v>29</c:v>
                      </c:pt>
                      <c:pt idx="248">
                        <c:v>18</c:v>
                      </c:pt>
                      <c:pt idx="249">
                        <c:v>22</c:v>
                      </c:pt>
                      <c:pt idx="250">
                        <c:v>18</c:v>
                      </c:pt>
                      <c:pt idx="251">
                        <c:v>17</c:v>
                      </c:pt>
                      <c:pt idx="252">
                        <c:v>16</c:v>
                      </c:pt>
                      <c:pt idx="253">
                        <c:v>21</c:v>
                      </c:pt>
                      <c:pt idx="254">
                        <c:v>31</c:v>
                      </c:pt>
                      <c:pt idx="255">
                        <c:v>30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19</c:v>
                      </c:pt>
                      <c:pt idx="259">
                        <c:v>21</c:v>
                      </c:pt>
                      <c:pt idx="260">
                        <c:v>21</c:v>
                      </c:pt>
                      <c:pt idx="261">
                        <c:v>32</c:v>
                      </c:pt>
                      <c:pt idx="262">
                        <c:v>23</c:v>
                      </c:pt>
                      <c:pt idx="263">
                        <c:v>16</c:v>
                      </c:pt>
                      <c:pt idx="264">
                        <c:v>23</c:v>
                      </c:pt>
                      <c:pt idx="265">
                        <c:v>22</c:v>
                      </c:pt>
                      <c:pt idx="266">
                        <c:v>24</c:v>
                      </c:pt>
                      <c:pt idx="267">
                        <c:v>32</c:v>
                      </c:pt>
                      <c:pt idx="268">
                        <c:v>29</c:v>
                      </c:pt>
                      <c:pt idx="269">
                        <c:v>18</c:v>
                      </c:pt>
                      <c:pt idx="270">
                        <c:v>24</c:v>
                      </c:pt>
                      <c:pt idx="271">
                        <c:v>23</c:v>
                      </c:pt>
                      <c:pt idx="272">
                        <c:v>19</c:v>
                      </c:pt>
                      <c:pt idx="273">
                        <c:v>21</c:v>
                      </c:pt>
                      <c:pt idx="274">
                        <c:v>22</c:v>
                      </c:pt>
                      <c:pt idx="275">
                        <c:v>25</c:v>
                      </c:pt>
                      <c:pt idx="276">
                        <c:v>27</c:v>
                      </c:pt>
                      <c:pt idx="277">
                        <c:v>26</c:v>
                      </c:pt>
                      <c:pt idx="278">
                        <c:v>24</c:v>
                      </c:pt>
                      <c:pt idx="279">
                        <c:v>36</c:v>
                      </c:pt>
                      <c:pt idx="280">
                        <c:v>31</c:v>
                      </c:pt>
                      <c:pt idx="281">
                        <c:v>21</c:v>
                      </c:pt>
                      <c:pt idx="282">
                        <c:v>23</c:v>
                      </c:pt>
                      <c:pt idx="283">
                        <c:v>31</c:v>
                      </c:pt>
                      <c:pt idx="284">
                        <c:v>17</c:v>
                      </c:pt>
                      <c:pt idx="285">
                        <c:v>23</c:v>
                      </c:pt>
                      <c:pt idx="286">
                        <c:v>19</c:v>
                      </c:pt>
                      <c:pt idx="287">
                        <c:v>23</c:v>
                      </c:pt>
                      <c:pt idx="288">
                        <c:v>19</c:v>
                      </c:pt>
                      <c:pt idx="289">
                        <c:v>27</c:v>
                      </c:pt>
                      <c:pt idx="290">
                        <c:v>26</c:v>
                      </c:pt>
                      <c:pt idx="291">
                        <c:v>36</c:v>
                      </c:pt>
                      <c:pt idx="292">
                        <c:v>21</c:v>
                      </c:pt>
                      <c:pt idx="293">
                        <c:v>13</c:v>
                      </c:pt>
                      <c:pt idx="294">
                        <c:v>26</c:v>
                      </c:pt>
                      <c:pt idx="295">
                        <c:v>33</c:v>
                      </c:pt>
                      <c:pt idx="296">
                        <c:v>22</c:v>
                      </c:pt>
                      <c:pt idx="297">
                        <c:v>24</c:v>
                      </c:pt>
                      <c:pt idx="298">
                        <c:v>30</c:v>
                      </c:pt>
                      <c:pt idx="299">
                        <c:v>19</c:v>
                      </c:pt>
                      <c:pt idx="300">
                        <c:v>30</c:v>
                      </c:pt>
                      <c:pt idx="301">
                        <c:v>24</c:v>
                      </c:pt>
                      <c:pt idx="302">
                        <c:v>17</c:v>
                      </c:pt>
                      <c:pt idx="303">
                        <c:v>29</c:v>
                      </c:pt>
                      <c:pt idx="304">
                        <c:v>26</c:v>
                      </c:pt>
                      <c:pt idx="305">
                        <c:v>27</c:v>
                      </c:pt>
                      <c:pt idx="306">
                        <c:v>20</c:v>
                      </c:pt>
                      <c:pt idx="307">
                        <c:v>20</c:v>
                      </c:pt>
                      <c:pt idx="308">
                        <c:v>21</c:v>
                      </c:pt>
                      <c:pt idx="309">
                        <c:v>28</c:v>
                      </c:pt>
                      <c:pt idx="310">
                        <c:v>16</c:v>
                      </c:pt>
                      <c:pt idx="311">
                        <c:v>27</c:v>
                      </c:pt>
                      <c:pt idx="312">
                        <c:v>22</c:v>
                      </c:pt>
                      <c:pt idx="313">
                        <c:v>24</c:v>
                      </c:pt>
                      <c:pt idx="314">
                        <c:v>21</c:v>
                      </c:pt>
                      <c:pt idx="315">
                        <c:v>34</c:v>
                      </c:pt>
                      <c:pt idx="316">
                        <c:v>26</c:v>
                      </c:pt>
                      <c:pt idx="317">
                        <c:v>28</c:v>
                      </c:pt>
                      <c:pt idx="318">
                        <c:v>27</c:v>
                      </c:pt>
                      <c:pt idx="319">
                        <c:v>24</c:v>
                      </c:pt>
                      <c:pt idx="320">
                        <c:v>24</c:v>
                      </c:pt>
                      <c:pt idx="321">
                        <c:v>21</c:v>
                      </c:pt>
                      <c:pt idx="322">
                        <c:v>26</c:v>
                      </c:pt>
                      <c:pt idx="323">
                        <c:v>20</c:v>
                      </c:pt>
                      <c:pt idx="324">
                        <c:v>21</c:v>
                      </c:pt>
                      <c:pt idx="325">
                        <c:v>19</c:v>
                      </c:pt>
                      <c:pt idx="326">
                        <c:v>31</c:v>
                      </c:pt>
                      <c:pt idx="327">
                        <c:v>26</c:v>
                      </c:pt>
                      <c:pt idx="328">
                        <c:v>27</c:v>
                      </c:pt>
                      <c:pt idx="329">
                        <c:v>20</c:v>
                      </c:pt>
                      <c:pt idx="330">
                        <c:v>21</c:v>
                      </c:pt>
                      <c:pt idx="331">
                        <c:v>29</c:v>
                      </c:pt>
                      <c:pt idx="332">
                        <c:v>28</c:v>
                      </c:pt>
                      <c:pt idx="333">
                        <c:v>33</c:v>
                      </c:pt>
                      <c:pt idx="334">
                        <c:v>21</c:v>
                      </c:pt>
                      <c:pt idx="335">
                        <c:v>27</c:v>
                      </c:pt>
                      <c:pt idx="336">
                        <c:v>19</c:v>
                      </c:pt>
                      <c:pt idx="337">
                        <c:v>29</c:v>
                      </c:pt>
                      <c:pt idx="338">
                        <c:v>25</c:v>
                      </c:pt>
                      <c:pt idx="339">
                        <c:v>18</c:v>
                      </c:pt>
                      <c:pt idx="340">
                        <c:v>22</c:v>
                      </c:pt>
                      <c:pt idx="341">
                        <c:v>27</c:v>
                      </c:pt>
                      <c:pt idx="342">
                        <c:v>25</c:v>
                      </c:pt>
                      <c:pt idx="343">
                        <c:v>20</c:v>
                      </c:pt>
                      <c:pt idx="344">
                        <c:v>32</c:v>
                      </c:pt>
                      <c:pt idx="345">
                        <c:v>30</c:v>
                      </c:pt>
                      <c:pt idx="346">
                        <c:v>26</c:v>
                      </c:pt>
                      <c:pt idx="347">
                        <c:v>25</c:v>
                      </c:pt>
                      <c:pt idx="348">
                        <c:v>16</c:v>
                      </c:pt>
                      <c:pt idx="349">
                        <c:v>26</c:v>
                      </c:pt>
                      <c:pt idx="350">
                        <c:v>26</c:v>
                      </c:pt>
                      <c:pt idx="351">
                        <c:v>17</c:v>
                      </c:pt>
                      <c:pt idx="352">
                        <c:v>33</c:v>
                      </c:pt>
                      <c:pt idx="353">
                        <c:v>21</c:v>
                      </c:pt>
                      <c:pt idx="354">
                        <c:v>24</c:v>
                      </c:pt>
                      <c:pt idx="355">
                        <c:v>18</c:v>
                      </c:pt>
                      <c:pt idx="356">
                        <c:v>22</c:v>
                      </c:pt>
                      <c:pt idx="357">
                        <c:v>28</c:v>
                      </c:pt>
                      <c:pt idx="358">
                        <c:v>24</c:v>
                      </c:pt>
                      <c:pt idx="359">
                        <c:v>25</c:v>
                      </c:pt>
                      <c:pt idx="360">
                        <c:v>29</c:v>
                      </c:pt>
                      <c:pt idx="361">
                        <c:v>25</c:v>
                      </c:pt>
                      <c:pt idx="362">
                        <c:v>31</c:v>
                      </c:pt>
                      <c:pt idx="363">
                        <c:v>20</c:v>
                      </c:pt>
                      <c:pt idx="364">
                        <c:v>19</c:v>
                      </c:pt>
                      <c:pt idx="365">
                        <c:v>37</c:v>
                      </c:pt>
                      <c:pt idx="366">
                        <c:v>35</c:v>
                      </c:pt>
                      <c:pt idx="367">
                        <c:v>31</c:v>
                      </c:pt>
                      <c:pt idx="368">
                        <c:v>27</c:v>
                      </c:pt>
                      <c:pt idx="369">
                        <c:v>30</c:v>
                      </c:pt>
                      <c:pt idx="370">
                        <c:v>29</c:v>
                      </c:pt>
                      <c:pt idx="371">
                        <c:v>28</c:v>
                      </c:pt>
                      <c:pt idx="372">
                        <c:v>29</c:v>
                      </c:pt>
                      <c:pt idx="373">
                        <c:v>32</c:v>
                      </c:pt>
                      <c:pt idx="374">
                        <c:v>37</c:v>
                      </c:pt>
                      <c:pt idx="375">
                        <c:v>39</c:v>
                      </c:pt>
                      <c:pt idx="376">
                        <c:v>20</c:v>
                      </c:pt>
                      <c:pt idx="377">
                        <c:v>24</c:v>
                      </c:pt>
                      <c:pt idx="378">
                        <c:v>28</c:v>
                      </c:pt>
                      <c:pt idx="379">
                        <c:v>35</c:v>
                      </c:pt>
                      <c:pt idx="380">
                        <c:v>34</c:v>
                      </c:pt>
                      <c:pt idx="381">
                        <c:v>35</c:v>
                      </c:pt>
                      <c:pt idx="382">
                        <c:v>44</c:v>
                      </c:pt>
                      <c:pt idx="383">
                        <c:v>39</c:v>
                      </c:pt>
                      <c:pt idx="384">
                        <c:v>34</c:v>
                      </c:pt>
                      <c:pt idx="385">
                        <c:v>31</c:v>
                      </c:pt>
                      <c:pt idx="386">
                        <c:v>47</c:v>
                      </c:pt>
                      <c:pt idx="387">
                        <c:v>39</c:v>
                      </c:pt>
                      <c:pt idx="388">
                        <c:v>33</c:v>
                      </c:pt>
                      <c:pt idx="389">
                        <c:v>46</c:v>
                      </c:pt>
                      <c:pt idx="390">
                        <c:v>29</c:v>
                      </c:pt>
                      <c:pt idx="391">
                        <c:v>30</c:v>
                      </c:pt>
                      <c:pt idx="392">
                        <c:v>34</c:v>
                      </c:pt>
                      <c:pt idx="393">
                        <c:v>37</c:v>
                      </c:pt>
                      <c:pt idx="394">
                        <c:v>33</c:v>
                      </c:pt>
                      <c:pt idx="395">
                        <c:v>31</c:v>
                      </c:pt>
                      <c:pt idx="396">
                        <c:v>27</c:v>
                      </c:pt>
                      <c:pt idx="397">
                        <c:v>28</c:v>
                      </c:pt>
                      <c:pt idx="398">
                        <c:v>31</c:v>
                      </c:pt>
                      <c:pt idx="399">
                        <c:v>43</c:v>
                      </c:pt>
                      <c:pt idx="400">
                        <c:v>41</c:v>
                      </c:pt>
                      <c:pt idx="401">
                        <c:v>27</c:v>
                      </c:pt>
                      <c:pt idx="402">
                        <c:v>27</c:v>
                      </c:pt>
                      <c:pt idx="403">
                        <c:v>29</c:v>
                      </c:pt>
                      <c:pt idx="404">
                        <c:v>32</c:v>
                      </c:pt>
                      <c:pt idx="405">
                        <c:v>27</c:v>
                      </c:pt>
                      <c:pt idx="406">
                        <c:v>32</c:v>
                      </c:pt>
                      <c:pt idx="407">
                        <c:v>27</c:v>
                      </c:pt>
                      <c:pt idx="408">
                        <c:v>28</c:v>
                      </c:pt>
                      <c:pt idx="409">
                        <c:v>29</c:v>
                      </c:pt>
                      <c:pt idx="410">
                        <c:v>30</c:v>
                      </c:pt>
                      <c:pt idx="411">
                        <c:v>21</c:v>
                      </c:pt>
                      <c:pt idx="412">
                        <c:v>26</c:v>
                      </c:pt>
                      <c:pt idx="413">
                        <c:v>19</c:v>
                      </c:pt>
                      <c:pt idx="414">
                        <c:v>22</c:v>
                      </c:pt>
                      <c:pt idx="415">
                        <c:v>23</c:v>
                      </c:pt>
                      <c:pt idx="416">
                        <c:v>28</c:v>
                      </c:pt>
                      <c:pt idx="417">
                        <c:v>25</c:v>
                      </c:pt>
                      <c:pt idx="418">
                        <c:v>29</c:v>
                      </c:pt>
                      <c:pt idx="419">
                        <c:v>26</c:v>
                      </c:pt>
                      <c:pt idx="420">
                        <c:v>21</c:v>
                      </c:pt>
                      <c:pt idx="421">
                        <c:v>35</c:v>
                      </c:pt>
                      <c:pt idx="422">
                        <c:v>38</c:v>
                      </c:pt>
                      <c:pt idx="423">
                        <c:v>26</c:v>
                      </c:pt>
                      <c:pt idx="424">
                        <c:v>27</c:v>
                      </c:pt>
                      <c:pt idx="425">
                        <c:v>22</c:v>
                      </c:pt>
                      <c:pt idx="426">
                        <c:v>31</c:v>
                      </c:pt>
                      <c:pt idx="427">
                        <c:v>21</c:v>
                      </c:pt>
                      <c:pt idx="428">
                        <c:v>32</c:v>
                      </c:pt>
                      <c:pt idx="429">
                        <c:v>34</c:v>
                      </c:pt>
                      <c:pt idx="430">
                        <c:v>28</c:v>
                      </c:pt>
                      <c:pt idx="431">
                        <c:v>38</c:v>
                      </c:pt>
                      <c:pt idx="432">
                        <c:v>30</c:v>
                      </c:pt>
                      <c:pt idx="433">
                        <c:v>25</c:v>
                      </c:pt>
                      <c:pt idx="434">
                        <c:v>17</c:v>
                      </c:pt>
                      <c:pt idx="435">
                        <c:v>33</c:v>
                      </c:pt>
                      <c:pt idx="436">
                        <c:v>34</c:v>
                      </c:pt>
                      <c:pt idx="437">
                        <c:v>32</c:v>
                      </c:pt>
                      <c:pt idx="438">
                        <c:v>32</c:v>
                      </c:pt>
                      <c:pt idx="439">
                        <c:v>32</c:v>
                      </c:pt>
                      <c:pt idx="440">
                        <c:v>20</c:v>
                      </c:pt>
                      <c:pt idx="441">
                        <c:v>27</c:v>
                      </c:pt>
                      <c:pt idx="442">
                        <c:v>19</c:v>
                      </c:pt>
                      <c:pt idx="443">
                        <c:v>20</c:v>
                      </c:pt>
                      <c:pt idx="444">
                        <c:v>25</c:v>
                      </c:pt>
                      <c:pt idx="445">
                        <c:v>29</c:v>
                      </c:pt>
                      <c:pt idx="446">
                        <c:v>26</c:v>
                      </c:pt>
                      <c:pt idx="447">
                        <c:v>29</c:v>
                      </c:pt>
                      <c:pt idx="448">
                        <c:v>18</c:v>
                      </c:pt>
                      <c:pt idx="449">
                        <c:v>29</c:v>
                      </c:pt>
                      <c:pt idx="450">
                        <c:v>22</c:v>
                      </c:pt>
                      <c:pt idx="451">
                        <c:v>28</c:v>
                      </c:pt>
                      <c:pt idx="452">
                        <c:v>25</c:v>
                      </c:pt>
                      <c:pt idx="453">
                        <c:v>28</c:v>
                      </c:pt>
                      <c:pt idx="454">
                        <c:v>18</c:v>
                      </c:pt>
                      <c:pt idx="455">
                        <c:v>23</c:v>
                      </c:pt>
                      <c:pt idx="456">
                        <c:v>25</c:v>
                      </c:pt>
                      <c:pt idx="457">
                        <c:v>30</c:v>
                      </c:pt>
                      <c:pt idx="458">
                        <c:v>35</c:v>
                      </c:pt>
                      <c:pt idx="459">
                        <c:v>26</c:v>
                      </c:pt>
                      <c:pt idx="460">
                        <c:v>24</c:v>
                      </c:pt>
                      <c:pt idx="461">
                        <c:v>19</c:v>
                      </c:pt>
                      <c:pt idx="462">
                        <c:v>22</c:v>
                      </c:pt>
                      <c:pt idx="463">
                        <c:v>27</c:v>
                      </c:pt>
                      <c:pt idx="464">
                        <c:v>28</c:v>
                      </c:pt>
                      <c:pt idx="465">
                        <c:v>22</c:v>
                      </c:pt>
                      <c:pt idx="466">
                        <c:v>24</c:v>
                      </c:pt>
                      <c:pt idx="467">
                        <c:v>17</c:v>
                      </c:pt>
                      <c:pt idx="468">
                        <c:v>20</c:v>
                      </c:pt>
                      <c:pt idx="469">
                        <c:v>22</c:v>
                      </c:pt>
                      <c:pt idx="470">
                        <c:v>26</c:v>
                      </c:pt>
                      <c:pt idx="471">
                        <c:v>29</c:v>
                      </c:pt>
                      <c:pt idx="472">
                        <c:v>29</c:v>
                      </c:pt>
                      <c:pt idx="473">
                        <c:v>23</c:v>
                      </c:pt>
                      <c:pt idx="474">
                        <c:v>19</c:v>
                      </c:pt>
                      <c:pt idx="475">
                        <c:v>12</c:v>
                      </c:pt>
                      <c:pt idx="476">
                        <c:v>22</c:v>
                      </c:pt>
                      <c:pt idx="477">
                        <c:v>21</c:v>
                      </c:pt>
                      <c:pt idx="478">
                        <c:v>26</c:v>
                      </c:pt>
                      <c:pt idx="479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74B-414A-ACBB-EDB74AEAEA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Kocaeli!$E$2:$E$481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120">
                        <c:v>23</c:v>
                      </c:pt>
                      <c:pt idx="121">
                        <c:v>19</c:v>
                      </c:pt>
                      <c:pt idx="122">
                        <c:v>18</c:v>
                      </c:pt>
                      <c:pt idx="123">
                        <c:v>25</c:v>
                      </c:pt>
                      <c:pt idx="124">
                        <c:v>22</c:v>
                      </c:pt>
                      <c:pt idx="125">
                        <c:v>13</c:v>
                      </c:pt>
                      <c:pt idx="126">
                        <c:v>10</c:v>
                      </c:pt>
                      <c:pt idx="127">
                        <c:v>24</c:v>
                      </c:pt>
                      <c:pt idx="128">
                        <c:v>27</c:v>
                      </c:pt>
                      <c:pt idx="129">
                        <c:v>28</c:v>
                      </c:pt>
                      <c:pt idx="130">
                        <c:v>22</c:v>
                      </c:pt>
                      <c:pt idx="131">
                        <c:v>16</c:v>
                      </c:pt>
                      <c:pt idx="132">
                        <c:v>12</c:v>
                      </c:pt>
                      <c:pt idx="133">
                        <c:v>29</c:v>
                      </c:pt>
                      <c:pt idx="134">
                        <c:v>24</c:v>
                      </c:pt>
                      <c:pt idx="135">
                        <c:v>27</c:v>
                      </c:pt>
                      <c:pt idx="136">
                        <c:v>34</c:v>
                      </c:pt>
                      <c:pt idx="137">
                        <c:v>28</c:v>
                      </c:pt>
                      <c:pt idx="138">
                        <c:v>17</c:v>
                      </c:pt>
                      <c:pt idx="139">
                        <c:v>15</c:v>
                      </c:pt>
                      <c:pt idx="140">
                        <c:v>16</c:v>
                      </c:pt>
                      <c:pt idx="141">
                        <c:v>26</c:v>
                      </c:pt>
                      <c:pt idx="142">
                        <c:v>20</c:v>
                      </c:pt>
                      <c:pt idx="143">
                        <c:v>24</c:v>
                      </c:pt>
                      <c:pt idx="144">
                        <c:v>28</c:v>
                      </c:pt>
                      <c:pt idx="145">
                        <c:v>24</c:v>
                      </c:pt>
                      <c:pt idx="146">
                        <c:v>27</c:v>
                      </c:pt>
                      <c:pt idx="147">
                        <c:v>26</c:v>
                      </c:pt>
                      <c:pt idx="148">
                        <c:v>25</c:v>
                      </c:pt>
                      <c:pt idx="149">
                        <c:v>15</c:v>
                      </c:pt>
                      <c:pt idx="150">
                        <c:v>17</c:v>
                      </c:pt>
                      <c:pt idx="151">
                        <c:v>21</c:v>
                      </c:pt>
                      <c:pt idx="152">
                        <c:v>31</c:v>
                      </c:pt>
                      <c:pt idx="153">
                        <c:v>18</c:v>
                      </c:pt>
                      <c:pt idx="154">
                        <c:v>11</c:v>
                      </c:pt>
                      <c:pt idx="155">
                        <c:v>23</c:v>
                      </c:pt>
                      <c:pt idx="156">
                        <c:v>24</c:v>
                      </c:pt>
                      <c:pt idx="157">
                        <c:v>21</c:v>
                      </c:pt>
                      <c:pt idx="158">
                        <c:v>18</c:v>
                      </c:pt>
                      <c:pt idx="159">
                        <c:v>29</c:v>
                      </c:pt>
                      <c:pt idx="160">
                        <c:v>11</c:v>
                      </c:pt>
                      <c:pt idx="161">
                        <c:v>14</c:v>
                      </c:pt>
                      <c:pt idx="162">
                        <c:v>32</c:v>
                      </c:pt>
                      <c:pt idx="163">
                        <c:v>17</c:v>
                      </c:pt>
                      <c:pt idx="164">
                        <c:v>19</c:v>
                      </c:pt>
                      <c:pt idx="165">
                        <c:v>22</c:v>
                      </c:pt>
                      <c:pt idx="166">
                        <c:v>13</c:v>
                      </c:pt>
                      <c:pt idx="167">
                        <c:v>11</c:v>
                      </c:pt>
                      <c:pt idx="168">
                        <c:v>17</c:v>
                      </c:pt>
                      <c:pt idx="169">
                        <c:v>20</c:v>
                      </c:pt>
                      <c:pt idx="170">
                        <c:v>29</c:v>
                      </c:pt>
                      <c:pt idx="171">
                        <c:v>24</c:v>
                      </c:pt>
                      <c:pt idx="172">
                        <c:v>19</c:v>
                      </c:pt>
                      <c:pt idx="173">
                        <c:v>23</c:v>
                      </c:pt>
                      <c:pt idx="174">
                        <c:v>11</c:v>
                      </c:pt>
                      <c:pt idx="175">
                        <c:v>14</c:v>
                      </c:pt>
                      <c:pt idx="176">
                        <c:v>19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32</c:v>
                      </c:pt>
                      <c:pt idx="180">
                        <c:v>16</c:v>
                      </c:pt>
                      <c:pt idx="181">
                        <c:v>12</c:v>
                      </c:pt>
                      <c:pt idx="182">
                        <c:v>14</c:v>
                      </c:pt>
                      <c:pt idx="183">
                        <c:v>45</c:v>
                      </c:pt>
                      <c:pt idx="184">
                        <c:v>24</c:v>
                      </c:pt>
                      <c:pt idx="185">
                        <c:v>18</c:v>
                      </c:pt>
                      <c:pt idx="186">
                        <c:v>22</c:v>
                      </c:pt>
                      <c:pt idx="187">
                        <c:v>23</c:v>
                      </c:pt>
                      <c:pt idx="188">
                        <c:v>22</c:v>
                      </c:pt>
                      <c:pt idx="189">
                        <c:v>27</c:v>
                      </c:pt>
                      <c:pt idx="190">
                        <c:v>24</c:v>
                      </c:pt>
                      <c:pt idx="191">
                        <c:v>29</c:v>
                      </c:pt>
                      <c:pt idx="192">
                        <c:v>32</c:v>
                      </c:pt>
                      <c:pt idx="193">
                        <c:v>24</c:v>
                      </c:pt>
                      <c:pt idx="194">
                        <c:v>30</c:v>
                      </c:pt>
                      <c:pt idx="195">
                        <c:v>29</c:v>
                      </c:pt>
                      <c:pt idx="196">
                        <c:v>21</c:v>
                      </c:pt>
                      <c:pt idx="197">
                        <c:v>36</c:v>
                      </c:pt>
                      <c:pt idx="198">
                        <c:v>24</c:v>
                      </c:pt>
                      <c:pt idx="199">
                        <c:v>26</c:v>
                      </c:pt>
                      <c:pt idx="200">
                        <c:v>24</c:v>
                      </c:pt>
                      <c:pt idx="201">
                        <c:v>29</c:v>
                      </c:pt>
                      <c:pt idx="202">
                        <c:v>15</c:v>
                      </c:pt>
                      <c:pt idx="203">
                        <c:v>20</c:v>
                      </c:pt>
                      <c:pt idx="204">
                        <c:v>23</c:v>
                      </c:pt>
                      <c:pt idx="205">
                        <c:v>24</c:v>
                      </c:pt>
                      <c:pt idx="206">
                        <c:v>20</c:v>
                      </c:pt>
                      <c:pt idx="207">
                        <c:v>24</c:v>
                      </c:pt>
                      <c:pt idx="208">
                        <c:v>12</c:v>
                      </c:pt>
                      <c:pt idx="209">
                        <c:v>13</c:v>
                      </c:pt>
                      <c:pt idx="210">
                        <c:v>20</c:v>
                      </c:pt>
                      <c:pt idx="211">
                        <c:v>32</c:v>
                      </c:pt>
                      <c:pt idx="212">
                        <c:v>26</c:v>
                      </c:pt>
                      <c:pt idx="213">
                        <c:v>15</c:v>
                      </c:pt>
                      <c:pt idx="214">
                        <c:v>27</c:v>
                      </c:pt>
                      <c:pt idx="215">
                        <c:v>28</c:v>
                      </c:pt>
                      <c:pt idx="216">
                        <c:v>20</c:v>
                      </c:pt>
                      <c:pt idx="217">
                        <c:v>18</c:v>
                      </c:pt>
                      <c:pt idx="218">
                        <c:v>28</c:v>
                      </c:pt>
                      <c:pt idx="219">
                        <c:v>27</c:v>
                      </c:pt>
                      <c:pt idx="220">
                        <c:v>24</c:v>
                      </c:pt>
                      <c:pt idx="221">
                        <c:v>29</c:v>
                      </c:pt>
                      <c:pt idx="222">
                        <c:v>25</c:v>
                      </c:pt>
                      <c:pt idx="223">
                        <c:v>13</c:v>
                      </c:pt>
                      <c:pt idx="224">
                        <c:v>18</c:v>
                      </c:pt>
                      <c:pt idx="225">
                        <c:v>19</c:v>
                      </c:pt>
                      <c:pt idx="226">
                        <c:v>16</c:v>
                      </c:pt>
                      <c:pt idx="227">
                        <c:v>32</c:v>
                      </c:pt>
                      <c:pt idx="228">
                        <c:v>20</c:v>
                      </c:pt>
                      <c:pt idx="229">
                        <c:v>15</c:v>
                      </c:pt>
                      <c:pt idx="230">
                        <c:v>29</c:v>
                      </c:pt>
                      <c:pt idx="231">
                        <c:v>19</c:v>
                      </c:pt>
                      <c:pt idx="232">
                        <c:v>28</c:v>
                      </c:pt>
                      <c:pt idx="233">
                        <c:v>27</c:v>
                      </c:pt>
                      <c:pt idx="234">
                        <c:v>27</c:v>
                      </c:pt>
                      <c:pt idx="235">
                        <c:v>15</c:v>
                      </c:pt>
                      <c:pt idx="236">
                        <c:v>28</c:v>
                      </c:pt>
                      <c:pt idx="237">
                        <c:v>22</c:v>
                      </c:pt>
                      <c:pt idx="238">
                        <c:v>25</c:v>
                      </c:pt>
                      <c:pt idx="239">
                        <c:v>23</c:v>
                      </c:pt>
                      <c:pt idx="240">
                        <c:v>22</c:v>
                      </c:pt>
                      <c:pt idx="241">
                        <c:v>21</c:v>
                      </c:pt>
                      <c:pt idx="242">
                        <c:v>25</c:v>
                      </c:pt>
                      <c:pt idx="243">
                        <c:v>11</c:v>
                      </c:pt>
                      <c:pt idx="244">
                        <c:v>22</c:v>
                      </c:pt>
                      <c:pt idx="245">
                        <c:v>15</c:v>
                      </c:pt>
                      <c:pt idx="246">
                        <c:v>14</c:v>
                      </c:pt>
                      <c:pt idx="247">
                        <c:v>21</c:v>
                      </c:pt>
                      <c:pt idx="248">
                        <c:v>28</c:v>
                      </c:pt>
                      <c:pt idx="249">
                        <c:v>18</c:v>
                      </c:pt>
                      <c:pt idx="250">
                        <c:v>17</c:v>
                      </c:pt>
                      <c:pt idx="251">
                        <c:v>15</c:v>
                      </c:pt>
                      <c:pt idx="252">
                        <c:v>21</c:v>
                      </c:pt>
                      <c:pt idx="253">
                        <c:v>21</c:v>
                      </c:pt>
                      <c:pt idx="254">
                        <c:v>25</c:v>
                      </c:pt>
                      <c:pt idx="255">
                        <c:v>30</c:v>
                      </c:pt>
                      <c:pt idx="256">
                        <c:v>19</c:v>
                      </c:pt>
                      <c:pt idx="257">
                        <c:v>27</c:v>
                      </c:pt>
                      <c:pt idx="258">
                        <c:v>12</c:v>
                      </c:pt>
                      <c:pt idx="259">
                        <c:v>20</c:v>
                      </c:pt>
                      <c:pt idx="260">
                        <c:v>17</c:v>
                      </c:pt>
                      <c:pt idx="261">
                        <c:v>28</c:v>
                      </c:pt>
                      <c:pt idx="262">
                        <c:v>22</c:v>
                      </c:pt>
                      <c:pt idx="263">
                        <c:v>22</c:v>
                      </c:pt>
                      <c:pt idx="264">
                        <c:v>41</c:v>
                      </c:pt>
                      <c:pt idx="265">
                        <c:v>14</c:v>
                      </c:pt>
                      <c:pt idx="266">
                        <c:v>8</c:v>
                      </c:pt>
                      <c:pt idx="267">
                        <c:v>28</c:v>
                      </c:pt>
                      <c:pt idx="268">
                        <c:v>34</c:v>
                      </c:pt>
                      <c:pt idx="269">
                        <c:v>31</c:v>
                      </c:pt>
                      <c:pt idx="270">
                        <c:v>30</c:v>
                      </c:pt>
                      <c:pt idx="271">
                        <c:v>16</c:v>
                      </c:pt>
                      <c:pt idx="272">
                        <c:v>18</c:v>
                      </c:pt>
                      <c:pt idx="273">
                        <c:v>18</c:v>
                      </c:pt>
                      <c:pt idx="274">
                        <c:v>18</c:v>
                      </c:pt>
                      <c:pt idx="275">
                        <c:v>25</c:v>
                      </c:pt>
                      <c:pt idx="276">
                        <c:v>22</c:v>
                      </c:pt>
                      <c:pt idx="277">
                        <c:v>25</c:v>
                      </c:pt>
                      <c:pt idx="278">
                        <c:v>26</c:v>
                      </c:pt>
                      <c:pt idx="279">
                        <c:v>21</c:v>
                      </c:pt>
                      <c:pt idx="280">
                        <c:v>20</c:v>
                      </c:pt>
                      <c:pt idx="281">
                        <c:v>21</c:v>
                      </c:pt>
                      <c:pt idx="282">
                        <c:v>23</c:v>
                      </c:pt>
                      <c:pt idx="283">
                        <c:v>25</c:v>
                      </c:pt>
                      <c:pt idx="284">
                        <c:v>23</c:v>
                      </c:pt>
                      <c:pt idx="285">
                        <c:v>26</c:v>
                      </c:pt>
                      <c:pt idx="286">
                        <c:v>21</c:v>
                      </c:pt>
                      <c:pt idx="287">
                        <c:v>18</c:v>
                      </c:pt>
                      <c:pt idx="288">
                        <c:v>25</c:v>
                      </c:pt>
                      <c:pt idx="289">
                        <c:v>25</c:v>
                      </c:pt>
                      <c:pt idx="290">
                        <c:v>21</c:v>
                      </c:pt>
                      <c:pt idx="291">
                        <c:v>24</c:v>
                      </c:pt>
                      <c:pt idx="292">
                        <c:v>20</c:v>
                      </c:pt>
                      <c:pt idx="293">
                        <c:v>14</c:v>
                      </c:pt>
                      <c:pt idx="294">
                        <c:v>15</c:v>
                      </c:pt>
                      <c:pt idx="295">
                        <c:v>21</c:v>
                      </c:pt>
                      <c:pt idx="296">
                        <c:v>22</c:v>
                      </c:pt>
                      <c:pt idx="297">
                        <c:v>17</c:v>
                      </c:pt>
                      <c:pt idx="298">
                        <c:v>20</c:v>
                      </c:pt>
                      <c:pt idx="299">
                        <c:v>18</c:v>
                      </c:pt>
                      <c:pt idx="300">
                        <c:v>26</c:v>
                      </c:pt>
                      <c:pt idx="301">
                        <c:v>20</c:v>
                      </c:pt>
                      <c:pt idx="302">
                        <c:v>18</c:v>
                      </c:pt>
                      <c:pt idx="303">
                        <c:v>25</c:v>
                      </c:pt>
                      <c:pt idx="304">
                        <c:v>29</c:v>
                      </c:pt>
                      <c:pt idx="305">
                        <c:v>21</c:v>
                      </c:pt>
                      <c:pt idx="306">
                        <c:v>30</c:v>
                      </c:pt>
                      <c:pt idx="307">
                        <c:v>20</c:v>
                      </c:pt>
                      <c:pt idx="308">
                        <c:v>19</c:v>
                      </c:pt>
                      <c:pt idx="309">
                        <c:v>23</c:v>
                      </c:pt>
                      <c:pt idx="310">
                        <c:v>24</c:v>
                      </c:pt>
                      <c:pt idx="311">
                        <c:v>19</c:v>
                      </c:pt>
                      <c:pt idx="312">
                        <c:v>20</c:v>
                      </c:pt>
                      <c:pt idx="313">
                        <c:v>19</c:v>
                      </c:pt>
                      <c:pt idx="314">
                        <c:v>12</c:v>
                      </c:pt>
                      <c:pt idx="315">
                        <c:v>10</c:v>
                      </c:pt>
                      <c:pt idx="316">
                        <c:v>22</c:v>
                      </c:pt>
                      <c:pt idx="317">
                        <c:v>24</c:v>
                      </c:pt>
                      <c:pt idx="318">
                        <c:v>19</c:v>
                      </c:pt>
                      <c:pt idx="319">
                        <c:v>38</c:v>
                      </c:pt>
                      <c:pt idx="320">
                        <c:v>25</c:v>
                      </c:pt>
                      <c:pt idx="321">
                        <c:v>17</c:v>
                      </c:pt>
                      <c:pt idx="322">
                        <c:v>24</c:v>
                      </c:pt>
                      <c:pt idx="323">
                        <c:v>17</c:v>
                      </c:pt>
                      <c:pt idx="324">
                        <c:v>17</c:v>
                      </c:pt>
                      <c:pt idx="325">
                        <c:v>15</c:v>
                      </c:pt>
                      <c:pt idx="326">
                        <c:v>25</c:v>
                      </c:pt>
                      <c:pt idx="327">
                        <c:v>29</c:v>
                      </c:pt>
                      <c:pt idx="328">
                        <c:v>23</c:v>
                      </c:pt>
                      <c:pt idx="329">
                        <c:v>25</c:v>
                      </c:pt>
                      <c:pt idx="330">
                        <c:v>26</c:v>
                      </c:pt>
                      <c:pt idx="331">
                        <c:v>21</c:v>
                      </c:pt>
                      <c:pt idx="332">
                        <c:v>21</c:v>
                      </c:pt>
                      <c:pt idx="333">
                        <c:v>23</c:v>
                      </c:pt>
                      <c:pt idx="334">
                        <c:v>21</c:v>
                      </c:pt>
                      <c:pt idx="335">
                        <c:v>26</c:v>
                      </c:pt>
                      <c:pt idx="336">
                        <c:v>27</c:v>
                      </c:pt>
                      <c:pt idx="337">
                        <c:v>23</c:v>
                      </c:pt>
                      <c:pt idx="338">
                        <c:v>23</c:v>
                      </c:pt>
                      <c:pt idx="339">
                        <c:v>19</c:v>
                      </c:pt>
                      <c:pt idx="340">
                        <c:v>23</c:v>
                      </c:pt>
                      <c:pt idx="341">
                        <c:v>26</c:v>
                      </c:pt>
                      <c:pt idx="342">
                        <c:v>17</c:v>
                      </c:pt>
                      <c:pt idx="343">
                        <c:v>19</c:v>
                      </c:pt>
                      <c:pt idx="344">
                        <c:v>20</c:v>
                      </c:pt>
                      <c:pt idx="345">
                        <c:v>26</c:v>
                      </c:pt>
                      <c:pt idx="346">
                        <c:v>23</c:v>
                      </c:pt>
                      <c:pt idx="347">
                        <c:v>19</c:v>
                      </c:pt>
                      <c:pt idx="348">
                        <c:v>20</c:v>
                      </c:pt>
                      <c:pt idx="349">
                        <c:v>13</c:v>
                      </c:pt>
                      <c:pt idx="350">
                        <c:v>22</c:v>
                      </c:pt>
                      <c:pt idx="351">
                        <c:v>25</c:v>
                      </c:pt>
                      <c:pt idx="352">
                        <c:v>33</c:v>
                      </c:pt>
                      <c:pt idx="353">
                        <c:v>20</c:v>
                      </c:pt>
                      <c:pt idx="354">
                        <c:v>26</c:v>
                      </c:pt>
                      <c:pt idx="355">
                        <c:v>21</c:v>
                      </c:pt>
                      <c:pt idx="356">
                        <c:v>24</c:v>
                      </c:pt>
                      <c:pt idx="357">
                        <c:v>19</c:v>
                      </c:pt>
                      <c:pt idx="358">
                        <c:v>26</c:v>
                      </c:pt>
                      <c:pt idx="359">
                        <c:v>22</c:v>
                      </c:pt>
                      <c:pt idx="360">
                        <c:v>16</c:v>
                      </c:pt>
                      <c:pt idx="361">
                        <c:v>16</c:v>
                      </c:pt>
                      <c:pt idx="362">
                        <c:v>27</c:v>
                      </c:pt>
                      <c:pt idx="363">
                        <c:v>27</c:v>
                      </c:pt>
                      <c:pt idx="364">
                        <c:v>17</c:v>
                      </c:pt>
                      <c:pt idx="365">
                        <c:v>22</c:v>
                      </c:pt>
                      <c:pt idx="366">
                        <c:v>29</c:v>
                      </c:pt>
                      <c:pt idx="367">
                        <c:v>26</c:v>
                      </c:pt>
                      <c:pt idx="368">
                        <c:v>27</c:v>
                      </c:pt>
                      <c:pt idx="369">
                        <c:v>36</c:v>
                      </c:pt>
                      <c:pt idx="370">
                        <c:v>25</c:v>
                      </c:pt>
                      <c:pt idx="371">
                        <c:v>21</c:v>
                      </c:pt>
                      <c:pt idx="372">
                        <c:v>19</c:v>
                      </c:pt>
                      <c:pt idx="373">
                        <c:v>24</c:v>
                      </c:pt>
                      <c:pt idx="374">
                        <c:v>26</c:v>
                      </c:pt>
                      <c:pt idx="375">
                        <c:v>31</c:v>
                      </c:pt>
                      <c:pt idx="376">
                        <c:v>24</c:v>
                      </c:pt>
                      <c:pt idx="377">
                        <c:v>19</c:v>
                      </c:pt>
                      <c:pt idx="378">
                        <c:v>33</c:v>
                      </c:pt>
                      <c:pt idx="379">
                        <c:v>24</c:v>
                      </c:pt>
                      <c:pt idx="380">
                        <c:v>30</c:v>
                      </c:pt>
                      <c:pt idx="381">
                        <c:v>21</c:v>
                      </c:pt>
                      <c:pt idx="382">
                        <c:v>26</c:v>
                      </c:pt>
                      <c:pt idx="383">
                        <c:v>24</c:v>
                      </c:pt>
                      <c:pt idx="384">
                        <c:v>26</c:v>
                      </c:pt>
                      <c:pt idx="385">
                        <c:v>21</c:v>
                      </c:pt>
                      <c:pt idx="386">
                        <c:v>29</c:v>
                      </c:pt>
                      <c:pt idx="387">
                        <c:v>39</c:v>
                      </c:pt>
                      <c:pt idx="388">
                        <c:v>28</c:v>
                      </c:pt>
                      <c:pt idx="389">
                        <c:v>22</c:v>
                      </c:pt>
                      <c:pt idx="390">
                        <c:v>22</c:v>
                      </c:pt>
                      <c:pt idx="391">
                        <c:v>22</c:v>
                      </c:pt>
                      <c:pt idx="392">
                        <c:v>25</c:v>
                      </c:pt>
                      <c:pt idx="393">
                        <c:v>25</c:v>
                      </c:pt>
                      <c:pt idx="394">
                        <c:v>24</c:v>
                      </c:pt>
                      <c:pt idx="395">
                        <c:v>21</c:v>
                      </c:pt>
                      <c:pt idx="396">
                        <c:v>24</c:v>
                      </c:pt>
                      <c:pt idx="397">
                        <c:v>17</c:v>
                      </c:pt>
                      <c:pt idx="398">
                        <c:v>21</c:v>
                      </c:pt>
                      <c:pt idx="399">
                        <c:v>22</c:v>
                      </c:pt>
                      <c:pt idx="400">
                        <c:v>26</c:v>
                      </c:pt>
                      <c:pt idx="401">
                        <c:v>35</c:v>
                      </c:pt>
                      <c:pt idx="402">
                        <c:v>31</c:v>
                      </c:pt>
                      <c:pt idx="403">
                        <c:v>24</c:v>
                      </c:pt>
                      <c:pt idx="404">
                        <c:v>31</c:v>
                      </c:pt>
                      <c:pt idx="405">
                        <c:v>28</c:v>
                      </c:pt>
                      <c:pt idx="406">
                        <c:v>29</c:v>
                      </c:pt>
                      <c:pt idx="407">
                        <c:v>24</c:v>
                      </c:pt>
                      <c:pt idx="408">
                        <c:v>24</c:v>
                      </c:pt>
                      <c:pt idx="409">
                        <c:v>28</c:v>
                      </c:pt>
                      <c:pt idx="410">
                        <c:v>25</c:v>
                      </c:pt>
                      <c:pt idx="411">
                        <c:v>33</c:v>
                      </c:pt>
                      <c:pt idx="412">
                        <c:v>30</c:v>
                      </c:pt>
                      <c:pt idx="413">
                        <c:v>18</c:v>
                      </c:pt>
                      <c:pt idx="414">
                        <c:v>23</c:v>
                      </c:pt>
                      <c:pt idx="415">
                        <c:v>32</c:v>
                      </c:pt>
                      <c:pt idx="416">
                        <c:v>33</c:v>
                      </c:pt>
                      <c:pt idx="417">
                        <c:v>19</c:v>
                      </c:pt>
                      <c:pt idx="418">
                        <c:v>28</c:v>
                      </c:pt>
                      <c:pt idx="419">
                        <c:v>18</c:v>
                      </c:pt>
                      <c:pt idx="420">
                        <c:v>16</c:v>
                      </c:pt>
                      <c:pt idx="421">
                        <c:v>29</c:v>
                      </c:pt>
                      <c:pt idx="422">
                        <c:v>24</c:v>
                      </c:pt>
                      <c:pt idx="423">
                        <c:v>22</c:v>
                      </c:pt>
                      <c:pt idx="424">
                        <c:v>32</c:v>
                      </c:pt>
                      <c:pt idx="425">
                        <c:v>26</c:v>
                      </c:pt>
                      <c:pt idx="426">
                        <c:v>19</c:v>
                      </c:pt>
                      <c:pt idx="427">
                        <c:v>24</c:v>
                      </c:pt>
                      <c:pt idx="428">
                        <c:v>29</c:v>
                      </c:pt>
                      <c:pt idx="429">
                        <c:v>23</c:v>
                      </c:pt>
                      <c:pt idx="430">
                        <c:v>35</c:v>
                      </c:pt>
                      <c:pt idx="431">
                        <c:v>28</c:v>
                      </c:pt>
                      <c:pt idx="432">
                        <c:v>29</c:v>
                      </c:pt>
                      <c:pt idx="433">
                        <c:v>23</c:v>
                      </c:pt>
                      <c:pt idx="434">
                        <c:v>20</c:v>
                      </c:pt>
                      <c:pt idx="435">
                        <c:v>21</c:v>
                      </c:pt>
                      <c:pt idx="436">
                        <c:v>27</c:v>
                      </c:pt>
                      <c:pt idx="437">
                        <c:v>28</c:v>
                      </c:pt>
                      <c:pt idx="438">
                        <c:v>30</c:v>
                      </c:pt>
                      <c:pt idx="439">
                        <c:v>25</c:v>
                      </c:pt>
                      <c:pt idx="440">
                        <c:v>29</c:v>
                      </c:pt>
                      <c:pt idx="441">
                        <c:v>16</c:v>
                      </c:pt>
                      <c:pt idx="442">
                        <c:v>27</c:v>
                      </c:pt>
                      <c:pt idx="443">
                        <c:v>26</c:v>
                      </c:pt>
                      <c:pt idx="444">
                        <c:v>21</c:v>
                      </c:pt>
                      <c:pt idx="445">
                        <c:v>25</c:v>
                      </c:pt>
                      <c:pt idx="446">
                        <c:v>16</c:v>
                      </c:pt>
                      <c:pt idx="447">
                        <c:v>26</c:v>
                      </c:pt>
                      <c:pt idx="448">
                        <c:v>20</c:v>
                      </c:pt>
                      <c:pt idx="449">
                        <c:v>23</c:v>
                      </c:pt>
                      <c:pt idx="450">
                        <c:v>32</c:v>
                      </c:pt>
                      <c:pt idx="451">
                        <c:v>19</c:v>
                      </c:pt>
                      <c:pt idx="452">
                        <c:v>27</c:v>
                      </c:pt>
                      <c:pt idx="453">
                        <c:v>29</c:v>
                      </c:pt>
                      <c:pt idx="454">
                        <c:v>30</c:v>
                      </c:pt>
                      <c:pt idx="455">
                        <c:v>22</c:v>
                      </c:pt>
                      <c:pt idx="456">
                        <c:v>29</c:v>
                      </c:pt>
                      <c:pt idx="457">
                        <c:v>30</c:v>
                      </c:pt>
                      <c:pt idx="458">
                        <c:v>35</c:v>
                      </c:pt>
                      <c:pt idx="459">
                        <c:v>23</c:v>
                      </c:pt>
                      <c:pt idx="460">
                        <c:v>28</c:v>
                      </c:pt>
                      <c:pt idx="461">
                        <c:v>20</c:v>
                      </c:pt>
                      <c:pt idx="462">
                        <c:v>20</c:v>
                      </c:pt>
                      <c:pt idx="463">
                        <c:v>22</c:v>
                      </c:pt>
                      <c:pt idx="464">
                        <c:v>23</c:v>
                      </c:pt>
                      <c:pt idx="465">
                        <c:v>26</c:v>
                      </c:pt>
                      <c:pt idx="466">
                        <c:v>19</c:v>
                      </c:pt>
                      <c:pt idx="467">
                        <c:v>24</c:v>
                      </c:pt>
                      <c:pt idx="468">
                        <c:v>23</c:v>
                      </c:pt>
                      <c:pt idx="469">
                        <c:v>17</c:v>
                      </c:pt>
                      <c:pt idx="470">
                        <c:v>19</c:v>
                      </c:pt>
                      <c:pt idx="471">
                        <c:v>18</c:v>
                      </c:pt>
                      <c:pt idx="472">
                        <c:v>24</c:v>
                      </c:pt>
                      <c:pt idx="473">
                        <c:v>23</c:v>
                      </c:pt>
                      <c:pt idx="474">
                        <c:v>23</c:v>
                      </c:pt>
                      <c:pt idx="475">
                        <c:v>23</c:v>
                      </c:pt>
                      <c:pt idx="476">
                        <c:v>21</c:v>
                      </c:pt>
                      <c:pt idx="477">
                        <c:v>20</c:v>
                      </c:pt>
                      <c:pt idx="478">
                        <c:v>17</c:v>
                      </c:pt>
                      <c:pt idx="479">
                        <c:v>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74B-414A-ACBB-EDB74AEAEA3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Kocaeli!$F$2:$F$481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29.5</c:v>
                      </c:pt>
                      <c:pt idx="1">
                        <c:v>32</c:v>
                      </c:pt>
                      <c:pt idx="2">
                        <c:v>28.5</c:v>
                      </c:pt>
                      <c:pt idx="3">
                        <c:v>27</c:v>
                      </c:pt>
                      <c:pt idx="4">
                        <c:v>33</c:v>
                      </c:pt>
                      <c:pt idx="5">
                        <c:v>27</c:v>
                      </c:pt>
                      <c:pt idx="6">
                        <c:v>24.5</c:v>
                      </c:pt>
                      <c:pt idx="7">
                        <c:v>24</c:v>
                      </c:pt>
                      <c:pt idx="8">
                        <c:v>28</c:v>
                      </c:pt>
                      <c:pt idx="9">
                        <c:v>31.5</c:v>
                      </c:pt>
                      <c:pt idx="10">
                        <c:v>35</c:v>
                      </c:pt>
                      <c:pt idx="11">
                        <c:v>22</c:v>
                      </c:pt>
                      <c:pt idx="12">
                        <c:v>21.5</c:v>
                      </c:pt>
                      <c:pt idx="13">
                        <c:v>30.5</c:v>
                      </c:pt>
                      <c:pt idx="14">
                        <c:v>29.5</c:v>
                      </c:pt>
                      <c:pt idx="15">
                        <c:v>32</c:v>
                      </c:pt>
                      <c:pt idx="16">
                        <c:v>28</c:v>
                      </c:pt>
                      <c:pt idx="17">
                        <c:v>35</c:v>
                      </c:pt>
                      <c:pt idx="18">
                        <c:v>31.5</c:v>
                      </c:pt>
                      <c:pt idx="19">
                        <c:v>30</c:v>
                      </c:pt>
                      <c:pt idx="20">
                        <c:v>26</c:v>
                      </c:pt>
                      <c:pt idx="21">
                        <c:v>38</c:v>
                      </c:pt>
                      <c:pt idx="22">
                        <c:v>39</c:v>
                      </c:pt>
                      <c:pt idx="23">
                        <c:v>30.5</c:v>
                      </c:pt>
                      <c:pt idx="24">
                        <c:v>34</c:v>
                      </c:pt>
                      <c:pt idx="25">
                        <c:v>25.5</c:v>
                      </c:pt>
                      <c:pt idx="26">
                        <c:v>26</c:v>
                      </c:pt>
                      <c:pt idx="27">
                        <c:v>29.5</c:v>
                      </c:pt>
                      <c:pt idx="28">
                        <c:v>31</c:v>
                      </c:pt>
                      <c:pt idx="29">
                        <c:v>28.5</c:v>
                      </c:pt>
                      <c:pt idx="30">
                        <c:v>26</c:v>
                      </c:pt>
                      <c:pt idx="31">
                        <c:v>25.5</c:v>
                      </c:pt>
                      <c:pt idx="32">
                        <c:v>22.5</c:v>
                      </c:pt>
                      <c:pt idx="33">
                        <c:v>26</c:v>
                      </c:pt>
                      <c:pt idx="34">
                        <c:v>32.5</c:v>
                      </c:pt>
                      <c:pt idx="35">
                        <c:v>33.5</c:v>
                      </c:pt>
                      <c:pt idx="36">
                        <c:v>31</c:v>
                      </c:pt>
                      <c:pt idx="37">
                        <c:v>29</c:v>
                      </c:pt>
                      <c:pt idx="38">
                        <c:v>26.5</c:v>
                      </c:pt>
                      <c:pt idx="39">
                        <c:v>31.5</c:v>
                      </c:pt>
                      <c:pt idx="40">
                        <c:v>27.5</c:v>
                      </c:pt>
                      <c:pt idx="41">
                        <c:v>30.5</c:v>
                      </c:pt>
                      <c:pt idx="42">
                        <c:v>25.5</c:v>
                      </c:pt>
                      <c:pt idx="43">
                        <c:v>26</c:v>
                      </c:pt>
                      <c:pt idx="44">
                        <c:v>28.5</c:v>
                      </c:pt>
                      <c:pt idx="45">
                        <c:v>27.5</c:v>
                      </c:pt>
                      <c:pt idx="46">
                        <c:v>27</c:v>
                      </c:pt>
                      <c:pt idx="47">
                        <c:v>28</c:v>
                      </c:pt>
                      <c:pt idx="48">
                        <c:v>18.5</c:v>
                      </c:pt>
                      <c:pt idx="49">
                        <c:v>22.5</c:v>
                      </c:pt>
                      <c:pt idx="50">
                        <c:v>27.5</c:v>
                      </c:pt>
                      <c:pt idx="51">
                        <c:v>30.5</c:v>
                      </c:pt>
                      <c:pt idx="52">
                        <c:v>22</c:v>
                      </c:pt>
                      <c:pt idx="53">
                        <c:v>28.5</c:v>
                      </c:pt>
                      <c:pt idx="54">
                        <c:v>22</c:v>
                      </c:pt>
                      <c:pt idx="55">
                        <c:v>18.5</c:v>
                      </c:pt>
                      <c:pt idx="56">
                        <c:v>32</c:v>
                      </c:pt>
                      <c:pt idx="57">
                        <c:v>31</c:v>
                      </c:pt>
                      <c:pt idx="58">
                        <c:v>24</c:v>
                      </c:pt>
                      <c:pt idx="59">
                        <c:v>29.5</c:v>
                      </c:pt>
                      <c:pt idx="60">
                        <c:v>24</c:v>
                      </c:pt>
                      <c:pt idx="61">
                        <c:v>25</c:v>
                      </c:pt>
                      <c:pt idx="62">
                        <c:v>22.5</c:v>
                      </c:pt>
                      <c:pt idx="63">
                        <c:v>30.5</c:v>
                      </c:pt>
                      <c:pt idx="64">
                        <c:v>28.5</c:v>
                      </c:pt>
                      <c:pt idx="65">
                        <c:v>31.5</c:v>
                      </c:pt>
                      <c:pt idx="66">
                        <c:v>33</c:v>
                      </c:pt>
                      <c:pt idx="67">
                        <c:v>29.5</c:v>
                      </c:pt>
                      <c:pt idx="68">
                        <c:v>24</c:v>
                      </c:pt>
                      <c:pt idx="69">
                        <c:v>18.5</c:v>
                      </c:pt>
                      <c:pt idx="70">
                        <c:v>27</c:v>
                      </c:pt>
                      <c:pt idx="71">
                        <c:v>30.5</c:v>
                      </c:pt>
                      <c:pt idx="72">
                        <c:v>30</c:v>
                      </c:pt>
                      <c:pt idx="73">
                        <c:v>31</c:v>
                      </c:pt>
                      <c:pt idx="74">
                        <c:v>28.5</c:v>
                      </c:pt>
                      <c:pt idx="75">
                        <c:v>24.5</c:v>
                      </c:pt>
                      <c:pt idx="76">
                        <c:v>21.5</c:v>
                      </c:pt>
                      <c:pt idx="77">
                        <c:v>23</c:v>
                      </c:pt>
                      <c:pt idx="78">
                        <c:v>23</c:v>
                      </c:pt>
                      <c:pt idx="79">
                        <c:v>23</c:v>
                      </c:pt>
                      <c:pt idx="80">
                        <c:v>27</c:v>
                      </c:pt>
                      <c:pt idx="81">
                        <c:v>21</c:v>
                      </c:pt>
                      <c:pt idx="82">
                        <c:v>27.5</c:v>
                      </c:pt>
                      <c:pt idx="83">
                        <c:v>19</c:v>
                      </c:pt>
                      <c:pt idx="84">
                        <c:v>26</c:v>
                      </c:pt>
                      <c:pt idx="85">
                        <c:v>27</c:v>
                      </c:pt>
                      <c:pt idx="86">
                        <c:v>23.5</c:v>
                      </c:pt>
                      <c:pt idx="87">
                        <c:v>26</c:v>
                      </c:pt>
                      <c:pt idx="88">
                        <c:v>28.5</c:v>
                      </c:pt>
                      <c:pt idx="89">
                        <c:v>24</c:v>
                      </c:pt>
                      <c:pt idx="90">
                        <c:v>22.5</c:v>
                      </c:pt>
                      <c:pt idx="91">
                        <c:v>27</c:v>
                      </c:pt>
                      <c:pt idx="92">
                        <c:v>30</c:v>
                      </c:pt>
                      <c:pt idx="93">
                        <c:v>35</c:v>
                      </c:pt>
                      <c:pt idx="94">
                        <c:v>24.5</c:v>
                      </c:pt>
                      <c:pt idx="95">
                        <c:v>26</c:v>
                      </c:pt>
                      <c:pt idx="96">
                        <c:v>19.5</c:v>
                      </c:pt>
                      <c:pt idx="97">
                        <c:v>21</c:v>
                      </c:pt>
                      <c:pt idx="98">
                        <c:v>24.5</c:v>
                      </c:pt>
                      <c:pt idx="99">
                        <c:v>25.5</c:v>
                      </c:pt>
                      <c:pt idx="100">
                        <c:v>24</c:v>
                      </c:pt>
                      <c:pt idx="101">
                        <c:v>21.5</c:v>
                      </c:pt>
                      <c:pt idx="102">
                        <c:v>20.5</c:v>
                      </c:pt>
                      <c:pt idx="103">
                        <c:v>21.5</c:v>
                      </c:pt>
                      <c:pt idx="104">
                        <c:v>19.5</c:v>
                      </c:pt>
                      <c:pt idx="105">
                        <c:v>22.5</c:v>
                      </c:pt>
                      <c:pt idx="106">
                        <c:v>23.5</c:v>
                      </c:pt>
                      <c:pt idx="107">
                        <c:v>26.5</c:v>
                      </c:pt>
                      <c:pt idx="108">
                        <c:v>23</c:v>
                      </c:pt>
                      <c:pt idx="109">
                        <c:v>21</c:v>
                      </c:pt>
                      <c:pt idx="110">
                        <c:v>17.5</c:v>
                      </c:pt>
                      <c:pt idx="111">
                        <c:v>21.5</c:v>
                      </c:pt>
                      <c:pt idx="112">
                        <c:v>20.5</c:v>
                      </c:pt>
                      <c:pt idx="113">
                        <c:v>21.5</c:v>
                      </c:pt>
                      <c:pt idx="114">
                        <c:v>24.5</c:v>
                      </c:pt>
                      <c:pt idx="115">
                        <c:v>19.5</c:v>
                      </c:pt>
                      <c:pt idx="116">
                        <c:v>24</c:v>
                      </c:pt>
                      <c:pt idx="117">
                        <c:v>24</c:v>
                      </c:pt>
                      <c:pt idx="118">
                        <c:v>24.5</c:v>
                      </c:pt>
                      <c:pt idx="119">
                        <c:v>17.5</c:v>
                      </c:pt>
                      <c:pt idx="120">
                        <c:v>23.333333333333332</c:v>
                      </c:pt>
                      <c:pt idx="121">
                        <c:v>18.333333333333332</c:v>
                      </c:pt>
                      <c:pt idx="122">
                        <c:v>21</c:v>
                      </c:pt>
                      <c:pt idx="123">
                        <c:v>21.333333333333332</c:v>
                      </c:pt>
                      <c:pt idx="124">
                        <c:v>20.666666666666668</c:v>
                      </c:pt>
                      <c:pt idx="125">
                        <c:v>17.666666666666668</c:v>
                      </c:pt>
                      <c:pt idx="126">
                        <c:v>18.333333333333332</c:v>
                      </c:pt>
                      <c:pt idx="127">
                        <c:v>22.333333333333332</c:v>
                      </c:pt>
                      <c:pt idx="128">
                        <c:v>26.333333333333332</c:v>
                      </c:pt>
                      <c:pt idx="129">
                        <c:v>25.333333333333332</c:v>
                      </c:pt>
                      <c:pt idx="130">
                        <c:v>21</c:v>
                      </c:pt>
                      <c:pt idx="131">
                        <c:v>17.666666666666668</c:v>
                      </c:pt>
                      <c:pt idx="132">
                        <c:v>21.666666666666668</c:v>
                      </c:pt>
                      <c:pt idx="133">
                        <c:v>22.666666666666668</c:v>
                      </c:pt>
                      <c:pt idx="134">
                        <c:v>24</c:v>
                      </c:pt>
                      <c:pt idx="135">
                        <c:v>25.333333333333332</c:v>
                      </c:pt>
                      <c:pt idx="136">
                        <c:v>23.666666666666668</c:v>
                      </c:pt>
                      <c:pt idx="137">
                        <c:v>26.666666666666668</c:v>
                      </c:pt>
                      <c:pt idx="138">
                        <c:v>23</c:v>
                      </c:pt>
                      <c:pt idx="139">
                        <c:v>19.333333333333332</c:v>
                      </c:pt>
                      <c:pt idx="140">
                        <c:v>21.333333333333332</c:v>
                      </c:pt>
                      <c:pt idx="141">
                        <c:v>25</c:v>
                      </c:pt>
                      <c:pt idx="142">
                        <c:v>24</c:v>
                      </c:pt>
                      <c:pt idx="143">
                        <c:v>21.666666666666668</c:v>
                      </c:pt>
                      <c:pt idx="144">
                        <c:v>28</c:v>
                      </c:pt>
                      <c:pt idx="145">
                        <c:v>27</c:v>
                      </c:pt>
                      <c:pt idx="146">
                        <c:v>24.666666666666668</c:v>
                      </c:pt>
                      <c:pt idx="147">
                        <c:v>23.333333333333332</c:v>
                      </c:pt>
                      <c:pt idx="148">
                        <c:v>27</c:v>
                      </c:pt>
                      <c:pt idx="149">
                        <c:v>19</c:v>
                      </c:pt>
                      <c:pt idx="150">
                        <c:v>19.333333333333332</c:v>
                      </c:pt>
                      <c:pt idx="151">
                        <c:v>22.333333333333332</c:v>
                      </c:pt>
                      <c:pt idx="152">
                        <c:v>23.333333333333332</c:v>
                      </c:pt>
                      <c:pt idx="153">
                        <c:v>19.333333333333332</c:v>
                      </c:pt>
                      <c:pt idx="154">
                        <c:v>16</c:v>
                      </c:pt>
                      <c:pt idx="155">
                        <c:v>24</c:v>
                      </c:pt>
                      <c:pt idx="156">
                        <c:v>20</c:v>
                      </c:pt>
                      <c:pt idx="157">
                        <c:v>23.333333333333332</c:v>
                      </c:pt>
                      <c:pt idx="158">
                        <c:v>20</c:v>
                      </c:pt>
                      <c:pt idx="159">
                        <c:v>27.333333333333332</c:v>
                      </c:pt>
                      <c:pt idx="160">
                        <c:v>21.333333333333332</c:v>
                      </c:pt>
                      <c:pt idx="161">
                        <c:v>21</c:v>
                      </c:pt>
                      <c:pt idx="162">
                        <c:v>25</c:v>
                      </c:pt>
                      <c:pt idx="163">
                        <c:v>20.333333333333332</c:v>
                      </c:pt>
                      <c:pt idx="164">
                        <c:v>23.333333333333332</c:v>
                      </c:pt>
                      <c:pt idx="165">
                        <c:v>19.333333333333332</c:v>
                      </c:pt>
                      <c:pt idx="166">
                        <c:v>21.333333333333332</c:v>
                      </c:pt>
                      <c:pt idx="167">
                        <c:v>18.666666666666668</c:v>
                      </c:pt>
                      <c:pt idx="168">
                        <c:v>19.666666666666668</c:v>
                      </c:pt>
                      <c:pt idx="169">
                        <c:v>21.666666666666668</c:v>
                      </c:pt>
                      <c:pt idx="170">
                        <c:v>26.333333333333332</c:v>
                      </c:pt>
                      <c:pt idx="171">
                        <c:v>22</c:v>
                      </c:pt>
                      <c:pt idx="172">
                        <c:v>18.333333333333332</c:v>
                      </c:pt>
                      <c:pt idx="173">
                        <c:v>21.333333333333332</c:v>
                      </c:pt>
                      <c:pt idx="174">
                        <c:v>19.666666666666668</c:v>
                      </c:pt>
                      <c:pt idx="175">
                        <c:v>22.666666666666668</c:v>
                      </c:pt>
                      <c:pt idx="176">
                        <c:v>20</c:v>
                      </c:pt>
                      <c:pt idx="177">
                        <c:v>24.666666666666668</c:v>
                      </c:pt>
                      <c:pt idx="178">
                        <c:v>19.666666666666668</c:v>
                      </c:pt>
                      <c:pt idx="179">
                        <c:v>27.333333333333332</c:v>
                      </c:pt>
                      <c:pt idx="180">
                        <c:v>16.333333333333332</c:v>
                      </c:pt>
                      <c:pt idx="181">
                        <c:v>17.333333333333332</c:v>
                      </c:pt>
                      <c:pt idx="182">
                        <c:v>21</c:v>
                      </c:pt>
                      <c:pt idx="183">
                        <c:v>35.333333333333336</c:v>
                      </c:pt>
                      <c:pt idx="184">
                        <c:v>25.333333333333332</c:v>
                      </c:pt>
                      <c:pt idx="185">
                        <c:v>22.333333333333332</c:v>
                      </c:pt>
                      <c:pt idx="186">
                        <c:v>20.333333333333332</c:v>
                      </c:pt>
                      <c:pt idx="187">
                        <c:v>25</c:v>
                      </c:pt>
                      <c:pt idx="188">
                        <c:v>22</c:v>
                      </c:pt>
                      <c:pt idx="189">
                        <c:v>29.333333333333332</c:v>
                      </c:pt>
                      <c:pt idx="190">
                        <c:v>21.333333333333332</c:v>
                      </c:pt>
                      <c:pt idx="191">
                        <c:v>24.666666666666668</c:v>
                      </c:pt>
                      <c:pt idx="192">
                        <c:v>28.333333333333332</c:v>
                      </c:pt>
                      <c:pt idx="193">
                        <c:v>24.666666666666668</c:v>
                      </c:pt>
                      <c:pt idx="194">
                        <c:v>21</c:v>
                      </c:pt>
                      <c:pt idx="195">
                        <c:v>21</c:v>
                      </c:pt>
                      <c:pt idx="196">
                        <c:v>18.333333333333332</c:v>
                      </c:pt>
                      <c:pt idx="197">
                        <c:v>26.666666666666668</c:v>
                      </c:pt>
                      <c:pt idx="198">
                        <c:v>21</c:v>
                      </c:pt>
                      <c:pt idx="199">
                        <c:v>20</c:v>
                      </c:pt>
                      <c:pt idx="200">
                        <c:v>24.333333333333332</c:v>
                      </c:pt>
                      <c:pt idx="201">
                        <c:v>26</c:v>
                      </c:pt>
                      <c:pt idx="202">
                        <c:v>19.333333333333332</c:v>
                      </c:pt>
                      <c:pt idx="203">
                        <c:v>22.333333333333332</c:v>
                      </c:pt>
                      <c:pt idx="204">
                        <c:v>20.666666666666668</c:v>
                      </c:pt>
                      <c:pt idx="205">
                        <c:v>22</c:v>
                      </c:pt>
                      <c:pt idx="206">
                        <c:v>23</c:v>
                      </c:pt>
                      <c:pt idx="207">
                        <c:v>22.666666666666668</c:v>
                      </c:pt>
                      <c:pt idx="208">
                        <c:v>15.666666666666666</c:v>
                      </c:pt>
                      <c:pt idx="209">
                        <c:v>21</c:v>
                      </c:pt>
                      <c:pt idx="210">
                        <c:v>19</c:v>
                      </c:pt>
                      <c:pt idx="211">
                        <c:v>27.666666666666668</c:v>
                      </c:pt>
                      <c:pt idx="212">
                        <c:v>24</c:v>
                      </c:pt>
                      <c:pt idx="213">
                        <c:v>22.666666666666668</c:v>
                      </c:pt>
                      <c:pt idx="214">
                        <c:v>22.333333333333332</c:v>
                      </c:pt>
                      <c:pt idx="215">
                        <c:v>22.666666666666668</c:v>
                      </c:pt>
                      <c:pt idx="216">
                        <c:v>23</c:v>
                      </c:pt>
                      <c:pt idx="217">
                        <c:v>27.333333333333332</c:v>
                      </c:pt>
                      <c:pt idx="218">
                        <c:v>22.666666666666668</c:v>
                      </c:pt>
                      <c:pt idx="219">
                        <c:v>22.333333333333332</c:v>
                      </c:pt>
                      <c:pt idx="220">
                        <c:v>21</c:v>
                      </c:pt>
                      <c:pt idx="221">
                        <c:v>24.666666666666668</c:v>
                      </c:pt>
                      <c:pt idx="222">
                        <c:v>26</c:v>
                      </c:pt>
                      <c:pt idx="223">
                        <c:v>19.666666666666668</c:v>
                      </c:pt>
                      <c:pt idx="224">
                        <c:v>18.666666666666668</c:v>
                      </c:pt>
                      <c:pt idx="225">
                        <c:v>25.333333333333332</c:v>
                      </c:pt>
                      <c:pt idx="226">
                        <c:v>16.333333333333332</c:v>
                      </c:pt>
                      <c:pt idx="227">
                        <c:v>24.666666666666668</c:v>
                      </c:pt>
                      <c:pt idx="228">
                        <c:v>18</c:v>
                      </c:pt>
                      <c:pt idx="229">
                        <c:v>16.666666666666668</c:v>
                      </c:pt>
                      <c:pt idx="230">
                        <c:v>26.333333333333332</c:v>
                      </c:pt>
                      <c:pt idx="231">
                        <c:v>23.333333333333332</c:v>
                      </c:pt>
                      <c:pt idx="232">
                        <c:v>21.666666666666668</c:v>
                      </c:pt>
                      <c:pt idx="233">
                        <c:v>22</c:v>
                      </c:pt>
                      <c:pt idx="234">
                        <c:v>24.333333333333332</c:v>
                      </c:pt>
                      <c:pt idx="235">
                        <c:v>17</c:v>
                      </c:pt>
                      <c:pt idx="236">
                        <c:v>22</c:v>
                      </c:pt>
                      <c:pt idx="237">
                        <c:v>23.333333333333332</c:v>
                      </c:pt>
                      <c:pt idx="238">
                        <c:v>28.333333333333332</c:v>
                      </c:pt>
                      <c:pt idx="239">
                        <c:v>21</c:v>
                      </c:pt>
                      <c:pt idx="240">
                        <c:v>20</c:v>
                      </c:pt>
                      <c:pt idx="241">
                        <c:v>23.666666666666668</c:v>
                      </c:pt>
                      <c:pt idx="242">
                        <c:v>23</c:v>
                      </c:pt>
                      <c:pt idx="243">
                        <c:v>19.333333333333332</c:v>
                      </c:pt>
                      <c:pt idx="244">
                        <c:v>24</c:v>
                      </c:pt>
                      <c:pt idx="245">
                        <c:v>21</c:v>
                      </c:pt>
                      <c:pt idx="246">
                        <c:v>20.666666666666668</c:v>
                      </c:pt>
                      <c:pt idx="247">
                        <c:v>24.666666666666668</c:v>
                      </c:pt>
                      <c:pt idx="248">
                        <c:v>26.333333333333332</c:v>
                      </c:pt>
                      <c:pt idx="249">
                        <c:v>21</c:v>
                      </c:pt>
                      <c:pt idx="250">
                        <c:v>21.333333333333332</c:v>
                      </c:pt>
                      <c:pt idx="251">
                        <c:v>19.666666666666668</c:v>
                      </c:pt>
                      <c:pt idx="252">
                        <c:v>19.666666666666668</c:v>
                      </c:pt>
                      <c:pt idx="253">
                        <c:v>21.333333333333332</c:v>
                      </c:pt>
                      <c:pt idx="254">
                        <c:v>24.666666666666668</c:v>
                      </c:pt>
                      <c:pt idx="255">
                        <c:v>26.333333333333332</c:v>
                      </c:pt>
                      <c:pt idx="256">
                        <c:v>18.666666666666668</c:v>
                      </c:pt>
                      <c:pt idx="257">
                        <c:v>22.666666666666668</c:v>
                      </c:pt>
                      <c:pt idx="258">
                        <c:v>20.333333333333332</c:v>
                      </c:pt>
                      <c:pt idx="259">
                        <c:v>21.666666666666668</c:v>
                      </c:pt>
                      <c:pt idx="260">
                        <c:v>19.333333333333332</c:v>
                      </c:pt>
                      <c:pt idx="261">
                        <c:v>27.333333333333332</c:v>
                      </c:pt>
                      <c:pt idx="262">
                        <c:v>23</c:v>
                      </c:pt>
                      <c:pt idx="263">
                        <c:v>18</c:v>
                      </c:pt>
                      <c:pt idx="264">
                        <c:v>32.333333333333336</c:v>
                      </c:pt>
                      <c:pt idx="265">
                        <c:v>20</c:v>
                      </c:pt>
                      <c:pt idx="266">
                        <c:v>20.666666666666668</c:v>
                      </c:pt>
                      <c:pt idx="267">
                        <c:v>28</c:v>
                      </c:pt>
                      <c:pt idx="268">
                        <c:v>27</c:v>
                      </c:pt>
                      <c:pt idx="269">
                        <c:v>22.333333333333332</c:v>
                      </c:pt>
                      <c:pt idx="270">
                        <c:v>27.666666666666668</c:v>
                      </c:pt>
                      <c:pt idx="271">
                        <c:v>25</c:v>
                      </c:pt>
                      <c:pt idx="272">
                        <c:v>22.666666666666668</c:v>
                      </c:pt>
                      <c:pt idx="273">
                        <c:v>22.666666666666668</c:v>
                      </c:pt>
                      <c:pt idx="274">
                        <c:v>21</c:v>
                      </c:pt>
                      <c:pt idx="275">
                        <c:v>26</c:v>
                      </c:pt>
                      <c:pt idx="276">
                        <c:v>24.666666666666668</c:v>
                      </c:pt>
                      <c:pt idx="277">
                        <c:v>26</c:v>
                      </c:pt>
                      <c:pt idx="278">
                        <c:v>24</c:v>
                      </c:pt>
                      <c:pt idx="279">
                        <c:v>27.333333333333332</c:v>
                      </c:pt>
                      <c:pt idx="280">
                        <c:v>28.666666666666668</c:v>
                      </c:pt>
                      <c:pt idx="281">
                        <c:v>20.666666666666668</c:v>
                      </c:pt>
                      <c:pt idx="282">
                        <c:v>21.333333333333332</c:v>
                      </c:pt>
                      <c:pt idx="283">
                        <c:v>24.666666666666668</c:v>
                      </c:pt>
                      <c:pt idx="284">
                        <c:v>21</c:v>
                      </c:pt>
                      <c:pt idx="285">
                        <c:v>25</c:v>
                      </c:pt>
                      <c:pt idx="286">
                        <c:v>22.666666666666668</c:v>
                      </c:pt>
                      <c:pt idx="287">
                        <c:v>22.666666666666668</c:v>
                      </c:pt>
                      <c:pt idx="288">
                        <c:v>21.333333333333332</c:v>
                      </c:pt>
                      <c:pt idx="289">
                        <c:v>25</c:v>
                      </c:pt>
                      <c:pt idx="290">
                        <c:v>23.333333333333332</c:v>
                      </c:pt>
                      <c:pt idx="291">
                        <c:v>27.333333333333332</c:v>
                      </c:pt>
                      <c:pt idx="292">
                        <c:v>21.666666666666668</c:v>
                      </c:pt>
                      <c:pt idx="293">
                        <c:v>16.333333333333332</c:v>
                      </c:pt>
                      <c:pt idx="294">
                        <c:v>20.666666666666668</c:v>
                      </c:pt>
                      <c:pt idx="295">
                        <c:v>26.666666666666668</c:v>
                      </c:pt>
                      <c:pt idx="296">
                        <c:v>22.333333333333332</c:v>
                      </c:pt>
                      <c:pt idx="297">
                        <c:v>24</c:v>
                      </c:pt>
                      <c:pt idx="298">
                        <c:v>20.666666666666668</c:v>
                      </c:pt>
                      <c:pt idx="299">
                        <c:v>17.666666666666668</c:v>
                      </c:pt>
                      <c:pt idx="300">
                        <c:v>26.666666666666668</c:v>
                      </c:pt>
                      <c:pt idx="301">
                        <c:v>27</c:v>
                      </c:pt>
                      <c:pt idx="302">
                        <c:v>19.333333333333332</c:v>
                      </c:pt>
                      <c:pt idx="303">
                        <c:v>27.666666666666668</c:v>
                      </c:pt>
                      <c:pt idx="304">
                        <c:v>25</c:v>
                      </c:pt>
                      <c:pt idx="305">
                        <c:v>24.666666666666668</c:v>
                      </c:pt>
                      <c:pt idx="306">
                        <c:v>26.333333333333332</c:v>
                      </c:pt>
                      <c:pt idx="307">
                        <c:v>19.333333333333332</c:v>
                      </c:pt>
                      <c:pt idx="308">
                        <c:v>24</c:v>
                      </c:pt>
                      <c:pt idx="309">
                        <c:v>23</c:v>
                      </c:pt>
                      <c:pt idx="310">
                        <c:v>21.333333333333332</c:v>
                      </c:pt>
                      <c:pt idx="311">
                        <c:v>24.333333333333332</c:v>
                      </c:pt>
                      <c:pt idx="312">
                        <c:v>23</c:v>
                      </c:pt>
                      <c:pt idx="313">
                        <c:v>22.666666666666668</c:v>
                      </c:pt>
                      <c:pt idx="314">
                        <c:v>22.333333333333332</c:v>
                      </c:pt>
                      <c:pt idx="315">
                        <c:v>25</c:v>
                      </c:pt>
                      <c:pt idx="316">
                        <c:v>24.333333333333332</c:v>
                      </c:pt>
                      <c:pt idx="317">
                        <c:v>26</c:v>
                      </c:pt>
                      <c:pt idx="318">
                        <c:v>24.333333333333332</c:v>
                      </c:pt>
                      <c:pt idx="319">
                        <c:v>29</c:v>
                      </c:pt>
                      <c:pt idx="320">
                        <c:v>24.666666666666668</c:v>
                      </c:pt>
                      <c:pt idx="321">
                        <c:v>21</c:v>
                      </c:pt>
                      <c:pt idx="322">
                        <c:v>26.666666666666668</c:v>
                      </c:pt>
                      <c:pt idx="323">
                        <c:v>21.333333333333332</c:v>
                      </c:pt>
                      <c:pt idx="324">
                        <c:v>22.666666666666668</c:v>
                      </c:pt>
                      <c:pt idx="325">
                        <c:v>17</c:v>
                      </c:pt>
                      <c:pt idx="326">
                        <c:v>23.666666666666668</c:v>
                      </c:pt>
                      <c:pt idx="327">
                        <c:v>26.666666666666668</c:v>
                      </c:pt>
                      <c:pt idx="328">
                        <c:v>24</c:v>
                      </c:pt>
                      <c:pt idx="329">
                        <c:v>24</c:v>
                      </c:pt>
                      <c:pt idx="330">
                        <c:v>24.666666666666668</c:v>
                      </c:pt>
                      <c:pt idx="331">
                        <c:v>26</c:v>
                      </c:pt>
                      <c:pt idx="332">
                        <c:v>23.666666666666668</c:v>
                      </c:pt>
                      <c:pt idx="333">
                        <c:v>29.333333333333332</c:v>
                      </c:pt>
                      <c:pt idx="334">
                        <c:v>20.666666666666668</c:v>
                      </c:pt>
                      <c:pt idx="335">
                        <c:v>26</c:v>
                      </c:pt>
                      <c:pt idx="336">
                        <c:v>22.666666666666668</c:v>
                      </c:pt>
                      <c:pt idx="337">
                        <c:v>27.333333333333332</c:v>
                      </c:pt>
                      <c:pt idx="338">
                        <c:v>23.333333333333332</c:v>
                      </c:pt>
                      <c:pt idx="339">
                        <c:v>21.333333333333332</c:v>
                      </c:pt>
                      <c:pt idx="340">
                        <c:v>26</c:v>
                      </c:pt>
                      <c:pt idx="341">
                        <c:v>28.666666666666668</c:v>
                      </c:pt>
                      <c:pt idx="342">
                        <c:v>24.333333333333332</c:v>
                      </c:pt>
                      <c:pt idx="343">
                        <c:v>19</c:v>
                      </c:pt>
                      <c:pt idx="344">
                        <c:v>27.666666666666668</c:v>
                      </c:pt>
                      <c:pt idx="345">
                        <c:v>28.333333333333332</c:v>
                      </c:pt>
                      <c:pt idx="346">
                        <c:v>24.666666666666668</c:v>
                      </c:pt>
                      <c:pt idx="347">
                        <c:v>24.666666666666668</c:v>
                      </c:pt>
                      <c:pt idx="348">
                        <c:v>21.666666666666668</c:v>
                      </c:pt>
                      <c:pt idx="349">
                        <c:v>22.666666666666668</c:v>
                      </c:pt>
                      <c:pt idx="350">
                        <c:v>30</c:v>
                      </c:pt>
                      <c:pt idx="351">
                        <c:v>23.333333333333332</c:v>
                      </c:pt>
                      <c:pt idx="352">
                        <c:v>30.666666666666668</c:v>
                      </c:pt>
                      <c:pt idx="353">
                        <c:v>23.333333333333332</c:v>
                      </c:pt>
                      <c:pt idx="354">
                        <c:v>22.666666666666668</c:v>
                      </c:pt>
                      <c:pt idx="355">
                        <c:v>22</c:v>
                      </c:pt>
                      <c:pt idx="356">
                        <c:v>23.666666666666668</c:v>
                      </c:pt>
                      <c:pt idx="357">
                        <c:v>25</c:v>
                      </c:pt>
                      <c:pt idx="358">
                        <c:v>25.666666666666668</c:v>
                      </c:pt>
                      <c:pt idx="359">
                        <c:v>25.666666666666668</c:v>
                      </c:pt>
                      <c:pt idx="360">
                        <c:v>22.666666666666668</c:v>
                      </c:pt>
                      <c:pt idx="361">
                        <c:v>22</c:v>
                      </c:pt>
                      <c:pt idx="362">
                        <c:v>28.333333333333332</c:v>
                      </c:pt>
                      <c:pt idx="363">
                        <c:v>27</c:v>
                      </c:pt>
                      <c:pt idx="364">
                        <c:v>22.333333333333332</c:v>
                      </c:pt>
                      <c:pt idx="365">
                        <c:v>28.666666666666668</c:v>
                      </c:pt>
                      <c:pt idx="366">
                        <c:v>35</c:v>
                      </c:pt>
                      <c:pt idx="367">
                        <c:v>31.333333333333332</c:v>
                      </c:pt>
                      <c:pt idx="368">
                        <c:v>26.666666666666668</c:v>
                      </c:pt>
                      <c:pt idx="369">
                        <c:v>33</c:v>
                      </c:pt>
                      <c:pt idx="370">
                        <c:v>28.333333333333332</c:v>
                      </c:pt>
                      <c:pt idx="371">
                        <c:v>24.666666666666668</c:v>
                      </c:pt>
                      <c:pt idx="372">
                        <c:v>27.666666666666668</c:v>
                      </c:pt>
                      <c:pt idx="373">
                        <c:v>27.333333333333332</c:v>
                      </c:pt>
                      <c:pt idx="374">
                        <c:v>34</c:v>
                      </c:pt>
                      <c:pt idx="375">
                        <c:v>37.666666666666664</c:v>
                      </c:pt>
                      <c:pt idx="376">
                        <c:v>24.666666666666668</c:v>
                      </c:pt>
                      <c:pt idx="377">
                        <c:v>25.333333333333332</c:v>
                      </c:pt>
                      <c:pt idx="378">
                        <c:v>36</c:v>
                      </c:pt>
                      <c:pt idx="379">
                        <c:v>31</c:v>
                      </c:pt>
                      <c:pt idx="380">
                        <c:v>34.333333333333336</c:v>
                      </c:pt>
                      <c:pt idx="381">
                        <c:v>31.333333333333332</c:v>
                      </c:pt>
                      <c:pt idx="382">
                        <c:v>30.666666666666668</c:v>
                      </c:pt>
                      <c:pt idx="383">
                        <c:v>32</c:v>
                      </c:pt>
                      <c:pt idx="384">
                        <c:v>31.333333333333332</c:v>
                      </c:pt>
                      <c:pt idx="385">
                        <c:v>28.666666666666668</c:v>
                      </c:pt>
                      <c:pt idx="386">
                        <c:v>39.666666666666664</c:v>
                      </c:pt>
                      <c:pt idx="387">
                        <c:v>36.666666666666664</c:v>
                      </c:pt>
                      <c:pt idx="388">
                        <c:v>30.333333333333332</c:v>
                      </c:pt>
                      <c:pt idx="389">
                        <c:v>33.666666666666664</c:v>
                      </c:pt>
                      <c:pt idx="390">
                        <c:v>27.666666666666668</c:v>
                      </c:pt>
                      <c:pt idx="391">
                        <c:v>25.666666666666668</c:v>
                      </c:pt>
                      <c:pt idx="392">
                        <c:v>33</c:v>
                      </c:pt>
                      <c:pt idx="393">
                        <c:v>34.666666666666664</c:v>
                      </c:pt>
                      <c:pt idx="394">
                        <c:v>29</c:v>
                      </c:pt>
                      <c:pt idx="395">
                        <c:v>29</c:v>
                      </c:pt>
                      <c:pt idx="396">
                        <c:v>25.666666666666668</c:v>
                      </c:pt>
                      <c:pt idx="397">
                        <c:v>22.333333333333332</c:v>
                      </c:pt>
                      <c:pt idx="398">
                        <c:v>25.666666666666668</c:v>
                      </c:pt>
                      <c:pt idx="399">
                        <c:v>30</c:v>
                      </c:pt>
                      <c:pt idx="400">
                        <c:v>37</c:v>
                      </c:pt>
                      <c:pt idx="401">
                        <c:v>31.333333333333332</c:v>
                      </c:pt>
                      <c:pt idx="402">
                        <c:v>31</c:v>
                      </c:pt>
                      <c:pt idx="403">
                        <c:v>27.666666666666668</c:v>
                      </c:pt>
                      <c:pt idx="404">
                        <c:v>30</c:v>
                      </c:pt>
                      <c:pt idx="405">
                        <c:v>30</c:v>
                      </c:pt>
                      <c:pt idx="406">
                        <c:v>29</c:v>
                      </c:pt>
                      <c:pt idx="407">
                        <c:v>25</c:v>
                      </c:pt>
                      <c:pt idx="408">
                        <c:v>24</c:v>
                      </c:pt>
                      <c:pt idx="409">
                        <c:v>29</c:v>
                      </c:pt>
                      <c:pt idx="410">
                        <c:v>28.333333333333332</c:v>
                      </c:pt>
                      <c:pt idx="411">
                        <c:v>25.666666666666668</c:v>
                      </c:pt>
                      <c:pt idx="412">
                        <c:v>27.666666666666668</c:v>
                      </c:pt>
                      <c:pt idx="413">
                        <c:v>20.666666666666668</c:v>
                      </c:pt>
                      <c:pt idx="414">
                        <c:v>23.333333333333332</c:v>
                      </c:pt>
                      <c:pt idx="415">
                        <c:v>28.666666666666668</c:v>
                      </c:pt>
                      <c:pt idx="416">
                        <c:v>29.333333333333332</c:v>
                      </c:pt>
                      <c:pt idx="417">
                        <c:v>21.666666666666668</c:v>
                      </c:pt>
                      <c:pt idx="418">
                        <c:v>30.333333333333332</c:v>
                      </c:pt>
                      <c:pt idx="419">
                        <c:v>21.333333333333332</c:v>
                      </c:pt>
                      <c:pt idx="420">
                        <c:v>23.666666666666668</c:v>
                      </c:pt>
                      <c:pt idx="421">
                        <c:v>30.666666666666668</c:v>
                      </c:pt>
                      <c:pt idx="422">
                        <c:v>28.666666666666668</c:v>
                      </c:pt>
                      <c:pt idx="423">
                        <c:v>28.666666666666668</c:v>
                      </c:pt>
                      <c:pt idx="424">
                        <c:v>27</c:v>
                      </c:pt>
                      <c:pt idx="425">
                        <c:v>25.666666666666668</c:v>
                      </c:pt>
                      <c:pt idx="426">
                        <c:v>27</c:v>
                      </c:pt>
                      <c:pt idx="427">
                        <c:v>26</c:v>
                      </c:pt>
                      <c:pt idx="428">
                        <c:v>28.333333333333332</c:v>
                      </c:pt>
                      <c:pt idx="429">
                        <c:v>25</c:v>
                      </c:pt>
                      <c:pt idx="430">
                        <c:v>29.666666666666668</c:v>
                      </c:pt>
                      <c:pt idx="431">
                        <c:v>28.666666666666668</c:v>
                      </c:pt>
                      <c:pt idx="432">
                        <c:v>29</c:v>
                      </c:pt>
                      <c:pt idx="433">
                        <c:v>23</c:v>
                      </c:pt>
                      <c:pt idx="434">
                        <c:v>24</c:v>
                      </c:pt>
                      <c:pt idx="435">
                        <c:v>26</c:v>
                      </c:pt>
                      <c:pt idx="436">
                        <c:v>32</c:v>
                      </c:pt>
                      <c:pt idx="437">
                        <c:v>31.666666666666668</c:v>
                      </c:pt>
                      <c:pt idx="438">
                        <c:v>29.333333333333332</c:v>
                      </c:pt>
                      <c:pt idx="439">
                        <c:v>24.333333333333332</c:v>
                      </c:pt>
                      <c:pt idx="440">
                        <c:v>25.333333333333332</c:v>
                      </c:pt>
                      <c:pt idx="441">
                        <c:v>23.333333333333332</c:v>
                      </c:pt>
                      <c:pt idx="442">
                        <c:v>22.333333333333332</c:v>
                      </c:pt>
                      <c:pt idx="443">
                        <c:v>24.333333333333332</c:v>
                      </c:pt>
                      <c:pt idx="444">
                        <c:v>24.333333333333332</c:v>
                      </c:pt>
                      <c:pt idx="445">
                        <c:v>26.666666666666668</c:v>
                      </c:pt>
                      <c:pt idx="446">
                        <c:v>22.333333333333332</c:v>
                      </c:pt>
                      <c:pt idx="447">
                        <c:v>27.666666666666668</c:v>
                      </c:pt>
                      <c:pt idx="448">
                        <c:v>22.666666666666668</c:v>
                      </c:pt>
                      <c:pt idx="449">
                        <c:v>23.666666666666668</c:v>
                      </c:pt>
                      <c:pt idx="450">
                        <c:v>25</c:v>
                      </c:pt>
                      <c:pt idx="451">
                        <c:v>23</c:v>
                      </c:pt>
                      <c:pt idx="452">
                        <c:v>25.666666666666668</c:v>
                      </c:pt>
                      <c:pt idx="453">
                        <c:v>30</c:v>
                      </c:pt>
                      <c:pt idx="454">
                        <c:v>23.333333333333332</c:v>
                      </c:pt>
                      <c:pt idx="455">
                        <c:v>28</c:v>
                      </c:pt>
                      <c:pt idx="456">
                        <c:v>27</c:v>
                      </c:pt>
                      <c:pt idx="457">
                        <c:v>27</c:v>
                      </c:pt>
                      <c:pt idx="458">
                        <c:v>30.333333333333332</c:v>
                      </c:pt>
                      <c:pt idx="459">
                        <c:v>24.333333333333332</c:v>
                      </c:pt>
                      <c:pt idx="460">
                        <c:v>27.666666666666668</c:v>
                      </c:pt>
                      <c:pt idx="461">
                        <c:v>24.333333333333332</c:v>
                      </c:pt>
                      <c:pt idx="462">
                        <c:v>26.333333333333332</c:v>
                      </c:pt>
                      <c:pt idx="463">
                        <c:v>24</c:v>
                      </c:pt>
                      <c:pt idx="464">
                        <c:v>25</c:v>
                      </c:pt>
                      <c:pt idx="465">
                        <c:v>23.333333333333332</c:v>
                      </c:pt>
                      <c:pt idx="466">
                        <c:v>21.333333333333332</c:v>
                      </c:pt>
                      <c:pt idx="467">
                        <c:v>27.666666666666668</c:v>
                      </c:pt>
                      <c:pt idx="468">
                        <c:v>23.333333333333332</c:v>
                      </c:pt>
                      <c:pt idx="469">
                        <c:v>25</c:v>
                      </c:pt>
                      <c:pt idx="470">
                        <c:v>27</c:v>
                      </c:pt>
                      <c:pt idx="471">
                        <c:v>26.333333333333332</c:v>
                      </c:pt>
                      <c:pt idx="472">
                        <c:v>27</c:v>
                      </c:pt>
                      <c:pt idx="473">
                        <c:v>24.666666666666668</c:v>
                      </c:pt>
                      <c:pt idx="474">
                        <c:v>28.333333333333332</c:v>
                      </c:pt>
                      <c:pt idx="475">
                        <c:v>22.666666666666668</c:v>
                      </c:pt>
                      <c:pt idx="476">
                        <c:v>27</c:v>
                      </c:pt>
                      <c:pt idx="477">
                        <c:v>21.666666666666668</c:v>
                      </c:pt>
                      <c:pt idx="478">
                        <c:v>22</c:v>
                      </c:pt>
                      <c:pt idx="479">
                        <c:v>26.666666666666668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4B-414A-ACBB-EDB74AEAEA3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Kocaeli!$G$2:$G$481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-4.5</c:v>
                      </c:pt>
                      <c:pt idx="1">
                        <c:v>9</c:v>
                      </c:pt>
                      <c:pt idx="2">
                        <c:v>8.5</c:v>
                      </c:pt>
                      <c:pt idx="3">
                        <c:v>-2</c:v>
                      </c:pt>
                      <c:pt idx="4">
                        <c:v>0</c:v>
                      </c:pt>
                      <c:pt idx="5">
                        <c:v>4</c:v>
                      </c:pt>
                      <c:pt idx="6">
                        <c:v>0.5</c:v>
                      </c:pt>
                      <c:pt idx="7">
                        <c:v>11</c:v>
                      </c:pt>
                      <c:pt idx="8">
                        <c:v>-2</c:v>
                      </c:pt>
                      <c:pt idx="9">
                        <c:v>7.5</c:v>
                      </c:pt>
                      <c:pt idx="10">
                        <c:v>8</c:v>
                      </c:pt>
                      <c:pt idx="11">
                        <c:v>8</c:v>
                      </c:pt>
                      <c:pt idx="12">
                        <c:v>11.5</c:v>
                      </c:pt>
                      <c:pt idx="13">
                        <c:v>16.5</c:v>
                      </c:pt>
                      <c:pt idx="14">
                        <c:v>4.5</c:v>
                      </c:pt>
                      <c:pt idx="15">
                        <c:v>6</c:v>
                      </c:pt>
                      <c:pt idx="16">
                        <c:v>10</c:v>
                      </c:pt>
                      <c:pt idx="17">
                        <c:v>-13</c:v>
                      </c:pt>
                      <c:pt idx="18">
                        <c:v>1.5</c:v>
                      </c:pt>
                      <c:pt idx="19">
                        <c:v>4</c:v>
                      </c:pt>
                      <c:pt idx="20">
                        <c:v>8</c:v>
                      </c:pt>
                      <c:pt idx="21">
                        <c:v>5</c:v>
                      </c:pt>
                      <c:pt idx="22">
                        <c:v>-7</c:v>
                      </c:pt>
                      <c:pt idx="23">
                        <c:v>-0.5</c:v>
                      </c:pt>
                      <c:pt idx="24">
                        <c:v>-1</c:v>
                      </c:pt>
                      <c:pt idx="25">
                        <c:v>6.5</c:v>
                      </c:pt>
                      <c:pt idx="26">
                        <c:v>-1</c:v>
                      </c:pt>
                      <c:pt idx="27">
                        <c:v>10.5</c:v>
                      </c:pt>
                      <c:pt idx="28">
                        <c:v>11</c:v>
                      </c:pt>
                      <c:pt idx="29">
                        <c:v>1.5</c:v>
                      </c:pt>
                      <c:pt idx="30">
                        <c:v>9</c:v>
                      </c:pt>
                      <c:pt idx="31">
                        <c:v>0.5</c:v>
                      </c:pt>
                      <c:pt idx="32">
                        <c:v>-0.5</c:v>
                      </c:pt>
                      <c:pt idx="33">
                        <c:v>-1</c:v>
                      </c:pt>
                      <c:pt idx="34">
                        <c:v>-7.5</c:v>
                      </c:pt>
                      <c:pt idx="35">
                        <c:v>10.5</c:v>
                      </c:pt>
                      <c:pt idx="36">
                        <c:v>1</c:v>
                      </c:pt>
                      <c:pt idx="37">
                        <c:v>6</c:v>
                      </c:pt>
                      <c:pt idx="38">
                        <c:v>3.5</c:v>
                      </c:pt>
                      <c:pt idx="39">
                        <c:v>-4.5</c:v>
                      </c:pt>
                      <c:pt idx="40">
                        <c:v>7.5</c:v>
                      </c:pt>
                      <c:pt idx="41">
                        <c:v>-4.5</c:v>
                      </c:pt>
                      <c:pt idx="42">
                        <c:v>-1.5</c:v>
                      </c:pt>
                      <c:pt idx="43">
                        <c:v>-6</c:v>
                      </c:pt>
                      <c:pt idx="44">
                        <c:v>1.5</c:v>
                      </c:pt>
                      <c:pt idx="45">
                        <c:v>2.5</c:v>
                      </c:pt>
                      <c:pt idx="46">
                        <c:v>-4</c:v>
                      </c:pt>
                      <c:pt idx="47">
                        <c:v>-1</c:v>
                      </c:pt>
                      <c:pt idx="48">
                        <c:v>7.5</c:v>
                      </c:pt>
                      <c:pt idx="49">
                        <c:v>2.5</c:v>
                      </c:pt>
                      <c:pt idx="50">
                        <c:v>3.5</c:v>
                      </c:pt>
                      <c:pt idx="51">
                        <c:v>-3.5</c:v>
                      </c:pt>
                      <c:pt idx="52">
                        <c:v>-1</c:v>
                      </c:pt>
                      <c:pt idx="53">
                        <c:v>5.5</c:v>
                      </c:pt>
                      <c:pt idx="54">
                        <c:v>-2</c:v>
                      </c:pt>
                      <c:pt idx="55">
                        <c:v>15.5</c:v>
                      </c:pt>
                      <c:pt idx="56">
                        <c:v>-4</c:v>
                      </c:pt>
                      <c:pt idx="57">
                        <c:v>-7</c:v>
                      </c:pt>
                      <c:pt idx="58">
                        <c:v>14</c:v>
                      </c:pt>
                      <c:pt idx="59">
                        <c:v>-7.5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10.5</c:v>
                      </c:pt>
                      <c:pt idx="63">
                        <c:v>-6.5</c:v>
                      </c:pt>
                      <c:pt idx="64">
                        <c:v>-10.5</c:v>
                      </c:pt>
                      <c:pt idx="65">
                        <c:v>-5.5</c:v>
                      </c:pt>
                      <c:pt idx="66">
                        <c:v>-13</c:v>
                      </c:pt>
                      <c:pt idx="67">
                        <c:v>-1.5</c:v>
                      </c:pt>
                      <c:pt idx="68">
                        <c:v>-3</c:v>
                      </c:pt>
                      <c:pt idx="69">
                        <c:v>16.5</c:v>
                      </c:pt>
                      <c:pt idx="70">
                        <c:v>-3</c:v>
                      </c:pt>
                      <c:pt idx="71">
                        <c:v>4.5</c:v>
                      </c:pt>
                      <c:pt idx="72">
                        <c:v>5</c:v>
                      </c:pt>
                      <c:pt idx="73">
                        <c:v>-5</c:v>
                      </c:pt>
                      <c:pt idx="74">
                        <c:v>-12.5</c:v>
                      </c:pt>
                      <c:pt idx="75">
                        <c:v>2.5</c:v>
                      </c:pt>
                      <c:pt idx="76">
                        <c:v>5.5</c:v>
                      </c:pt>
                      <c:pt idx="77">
                        <c:v>-2</c:v>
                      </c:pt>
                      <c:pt idx="78">
                        <c:v>3</c:v>
                      </c:pt>
                      <c:pt idx="79">
                        <c:v>4</c:v>
                      </c:pt>
                      <c:pt idx="80">
                        <c:v>-1</c:v>
                      </c:pt>
                      <c:pt idx="81">
                        <c:v>4</c:v>
                      </c:pt>
                      <c:pt idx="82">
                        <c:v>0.5</c:v>
                      </c:pt>
                      <c:pt idx="83">
                        <c:v>11</c:v>
                      </c:pt>
                      <c:pt idx="84">
                        <c:v>-7</c:v>
                      </c:pt>
                      <c:pt idx="85">
                        <c:v>-6</c:v>
                      </c:pt>
                      <c:pt idx="86">
                        <c:v>-1.5</c:v>
                      </c:pt>
                      <c:pt idx="87">
                        <c:v>-1</c:v>
                      </c:pt>
                      <c:pt idx="88">
                        <c:v>4.5</c:v>
                      </c:pt>
                      <c:pt idx="89">
                        <c:v>-3</c:v>
                      </c:pt>
                      <c:pt idx="90">
                        <c:v>16.5</c:v>
                      </c:pt>
                      <c:pt idx="91">
                        <c:v>0</c:v>
                      </c:pt>
                      <c:pt idx="92">
                        <c:v>-9</c:v>
                      </c:pt>
                      <c:pt idx="93">
                        <c:v>-14</c:v>
                      </c:pt>
                      <c:pt idx="94">
                        <c:v>-0.5</c:v>
                      </c:pt>
                      <c:pt idx="95">
                        <c:v>5</c:v>
                      </c:pt>
                      <c:pt idx="96">
                        <c:v>14.5</c:v>
                      </c:pt>
                      <c:pt idx="97">
                        <c:v>16</c:v>
                      </c:pt>
                      <c:pt idx="98">
                        <c:v>-1.5</c:v>
                      </c:pt>
                      <c:pt idx="99">
                        <c:v>-1.5</c:v>
                      </c:pt>
                      <c:pt idx="100">
                        <c:v>-2</c:v>
                      </c:pt>
                      <c:pt idx="101">
                        <c:v>-0.5</c:v>
                      </c:pt>
                      <c:pt idx="102">
                        <c:v>21.5</c:v>
                      </c:pt>
                      <c:pt idx="103">
                        <c:v>5.5</c:v>
                      </c:pt>
                      <c:pt idx="104">
                        <c:v>16.5</c:v>
                      </c:pt>
                      <c:pt idx="105">
                        <c:v>13.5</c:v>
                      </c:pt>
                      <c:pt idx="106">
                        <c:v>8.5</c:v>
                      </c:pt>
                      <c:pt idx="107">
                        <c:v>0.5</c:v>
                      </c:pt>
                      <c:pt idx="108">
                        <c:v>5</c:v>
                      </c:pt>
                      <c:pt idx="109">
                        <c:v>22</c:v>
                      </c:pt>
                      <c:pt idx="110">
                        <c:v>15.5</c:v>
                      </c:pt>
                      <c:pt idx="111">
                        <c:v>17.5</c:v>
                      </c:pt>
                      <c:pt idx="112">
                        <c:v>3.5</c:v>
                      </c:pt>
                      <c:pt idx="113">
                        <c:v>1.5</c:v>
                      </c:pt>
                      <c:pt idx="114">
                        <c:v>5.5</c:v>
                      </c:pt>
                      <c:pt idx="115">
                        <c:v>5.5</c:v>
                      </c:pt>
                      <c:pt idx="116">
                        <c:v>25</c:v>
                      </c:pt>
                      <c:pt idx="117">
                        <c:v>3</c:v>
                      </c:pt>
                      <c:pt idx="118">
                        <c:v>9.5</c:v>
                      </c:pt>
                      <c:pt idx="119">
                        <c:v>8.5</c:v>
                      </c:pt>
                      <c:pt idx="120">
                        <c:v>3.6666666666666679</c:v>
                      </c:pt>
                      <c:pt idx="121">
                        <c:v>-0.33333333333333215</c:v>
                      </c:pt>
                      <c:pt idx="122">
                        <c:v>-2</c:v>
                      </c:pt>
                      <c:pt idx="123">
                        <c:v>8.6666666666666679</c:v>
                      </c:pt>
                      <c:pt idx="124">
                        <c:v>-0.66666666666666785</c:v>
                      </c:pt>
                      <c:pt idx="125">
                        <c:v>14.333333333333332</c:v>
                      </c:pt>
                      <c:pt idx="126">
                        <c:v>5.6666666666666679</c:v>
                      </c:pt>
                      <c:pt idx="127">
                        <c:v>4.6666666666666679</c:v>
                      </c:pt>
                      <c:pt idx="128">
                        <c:v>0.66666666666666785</c:v>
                      </c:pt>
                      <c:pt idx="129">
                        <c:v>1.6666666666666679</c:v>
                      </c:pt>
                      <c:pt idx="130">
                        <c:v>8</c:v>
                      </c:pt>
                      <c:pt idx="131">
                        <c:v>11.333333333333332</c:v>
                      </c:pt>
                      <c:pt idx="132">
                        <c:v>0.33333333333333215</c:v>
                      </c:pt>
                      <c:pt idx="133">
                        <c:v>10.333333333333332</c:v>
                      </c:pt>
                      <c:pt idx="134">
                        <c:v>-2</c:v>
                      </c:pt>
                      <c:pt idx="135">
                        <c:v>-7.3333333333333321</c:v>
                      </c:pt>
                      <c:pt idx="136">
                        <c:v>-7.6666666666666679</c:v>
                      </c:pt>
                      <c:pt idx="137">
                        <c:v>-10.666666666666668</c:v>
                      </c:pt>
                      <c:pt idx="138">
                        <c:v>-3</c:v>
                      </c:pt>
                      <c:pt idx="139">
                        <c:v>8.6666666666666679</c:v>
                      </c:pt>
                      <c:pt idx="140">
                        <c:v>4.6666666666666679</c:v>
                      </c:pt>
                      <c:pt idx="141">
                        <c:v>-4</c:v>
                      </c:pt>
                      <c:pt idx="142">
                        <c:v>-9</c:v>
                      </c:pt>
                      <c:pt idx="143">
                        <c:v>-1.6666666666666679</c:v>
                      </c:pt>
                      <c:pt idx="144">
                        <c:v>-11</c:v>
                      </c:pt>
                      <c:pt idx="145">
                        <c:v>-12</c:v>
                      </c:pt>
                      <c:pt idx="146">
                        <c:v>-5.6666666666666679</c:v>
                      </c:pt>
                      <c:pt idx="147">
                        <c:v>8.6666666666666679</c:v>
                      </c:pt>
                      <c:pt idx="148">
                        <c:v>-7</c:v>
                      </c:pt>
                      <c:pt idx="149">
                        <c:v>3</c:v>
                      </c:pt>
                      <c:pt idx="150">
                        <c:v>-3.3333333333333321</c:v>
                      </c:pt>
                      <c:pt idx="151">
                        <c:v>-1.3333333333333321</c:v>
                      </c:pt>
                      <c:pt idx="152">
                        <c:v>-6.3333333333333321</c:v>
                      </c:pt>
                      <c:pt idx="153">
                        <c:v>2.6666666666666679</c:v>
                      </c:pt>
                      <c:pt idx="154">
                        <c:v>8</c:v>
                      </c:pt>
                      <c:pt idx="155">
                        <c:v>-3</c:v>
                      </c:pt>
                      <c:pt idx="156">
                        <c:v>-2</c:v>
                      </c:pt>
                      <c:pt idx="157">
                        <c:v>-9.3333333333333321</c:v>
                      </c:pt>
                      <c:pt idx="158">
                        <c:v>9</c:v>
                      </c:pt>
                      <c:pt idx="159">
                        <c:v>-9.3333333333333321</c:v>
                      </c:pt>
                      <c:pt idx="160">
                        <c:v>7.6666666666666679</c:v>
                      </c:pt>
                      <c:pt idx="161">
                        <c:v>8</c:v>
                      </c:pt>
                      <c:pt idx="162">
                        <c:v>-6</c:v>
                      </c:pt>
                      <c:pt idx="163">
                        <c:v>3.6666666666666679</c:v>
                      </c:pt>
                      <c:pt idx="164">
                        <c:v>2.6666666666666679</c:v>
                      </c:pt>
                      <c:pt idx="165">
                        <c:v>4.6666666666666679</c:v>
                      </c:pt>
                      <c:pt idx="166">
                        <c:v>-5.3333333333333321</c:v>
                      </c:pt>
                      <c:pt idx="167">
                        <c:v>9.3333333333333321</c:v>
                      </c:pt>
                      <c:pt idx="168">
                        <c:v>-2.6666666666666679</c:v>
                      </c:pt>
                      <c:pt idx="169">
                        <c:v>-0.66666666666666785</c:v>
                      </c:pt>
                      <c:pt idx="170">
                        <c:v>-1.3333333333333321</c:v>
                      </c:pt>
                      <c:pt idx="171">
                        <c:v>-3</c:v>
                      </c:pt>
                      <c:pt idx="172">
                        <c:v>11.666666666666668</c:v>
                      </c:pt>
                      <c:pt idx="173">
                        <c:v>1.6666666666666679</c:v>
                      </c:pt>
                      <c:pt idx="174">
                        <c:v>3.3333333333333321</c:v>
                      </c:pt>
                      <c:pt idx="175">
                        <c:v>-0.66666666666666785</c:v>
                      </c:pt>
                      <c:pt idx="176">
                        <c:v>16</c:v>
                      </c:pt>
                      <c:pt idx="177">
                        <c:v>-1.6666666666666679</c:v>
                      </c:pt>
                      <c:pt idx="178">
                        <c:v>-1.6666666666666679</c:v>
                      </c:pt>
                      <c:pt idx="179">
                        <c:v>-6.3333333333333321</c:v>
                      </c:pt>
                      <c:pt idx="180">
                        <c:v>11.666666666666668</c:v>
                      </c:pt>
                      <c:pt idx="181">
                        <c:v>1.6666666666666679</c:v>
                      </c:pt>
                      <c:pt idx="182">
                        <c:v>4</c:v>
                      </c:pt>
                      <c:pt idx="183">
                        <c:v>1.6666666666666643</c:v>
                      </c:pt>
                      <c:pt idx="184">
                        <c:v>-7.3333333333333321</c:v>
                      </c:pt>
                      <c:pt idx="185">
                        <c:v>0.66666666666666785</c:v>
                      </c:pt>
                      <c:pt idx="186">
                        <c:v>5.6666666666666679</c:v>
                      </c:pt>
                      <c:pt idx="187">
                        <c:v>5</c:v>
                      </c:pt>
                      <c:pt idx="188">
                        <c:v>15</c:v>
                      </c:pt>
                      <c:pt idx="189">
                        <c:v>2.6666666666666679</c:v>
                      </c:pt>
                      <c:pt idx="190">
                        <c:v>6.6666666666666679</c:v>
                      </c:pt>
                      <c:pt idx="191">
                        <c:v>-10.666666666666668</c:v>
                      </c:pt>
                      <c:pt idx="192">
                        <c:v>-0.33333333333333215</c:v>
                      </c:pt>
                      <c:pt idx="193">
                        <c:v>-8.6666666666666679</c:v>
                      </c:pt>
                      <c:pt idx="194">
                        <c:v>5</c:v>
                      </c:pt>
                      <c:pt idx="195">
                        <c:v>2</c:v>
                      </c:pt>
                      <c:pt idx="196">
                        <c:v>0.66666666666666785</c:v>
                      </c:pt>
                      <c:pt idx="197">
                        <c:v>-6.6666666666666679</c:v>
                      </c:pt>
                      <c:pt idx="198">
                        <c:v>-4</c:v>
                      </c:pt>
                      <c:pt idx="199">
                        <c:v>3</c:v>
                      </c:pt>
                      <c:pt idx="200">
                        <c:v>-6.3333333333333321</c:v>
                      </c:pt>
                      <c:pt idx="201">
                        <c:v>-3</c:v>
                      </c:pt>
                      <c:pt idx="202">
                        <c:v>-1.3333333333333321</c:v>
                      </c:pt>
                      <c:pt idx="203">
                        <c:v>10.666666666666668</c:v>
                      </c:pt>
                      <c:pt idx="204">
                        <c:v>-3.6666666666666679</c:v>
                      </c:pt>
                      <c:pt idx="205">
                        <c:v>-3</c:v>
                      </c:pt>
                      <c:pt idx="206">
                        <c:v>-3</c:v>
                      </c:pt>
                      <c:pt idx="207">
                        <c:v>-3.6666666666666679</c:v>
                      </c:pt>
                      <c:pt idx="208">
                        <c:v>1.3333333333333339</c:v>
                      </c:pt>
                      <c:pt idx="209">
                        <c:v>-3</c:v>
                      </c:pt>
                      <c:pt idx="210">
                        <c:v>7</c:v>
                      </c:pt>
                      <c:pt idx="211">
                        <c:v>-12.666666666666668</c:v>
                      </c:pt>
                      <c:pt idx="212">
                        <c:v>5</c:v>
                      </c:pt>
                      <c:pt idx="213">
                        <c:v>0.33333333333333215</c:v>
                      </c:pt>
                      <c:pt idx="214">
                        <c:v>-4.3333333333333321</c:v>
                      </c:pt>
                      <c:pt idx="215">
                        <c:v>-0.66666666666666785</c:v>
                      </c:pt>
                      <c:pt idx="216">
                        <c:v>-2</c:v>
                      </c:pt>
                      <c:pt idx="217">
                        <c:v>-5.3333333333333321</c:v>
                      </c:pt>
                      <c:pt idx="218">
                        <c:v>-2.6666666666666679</c:v>
                      </c:pt>
                      <c:pt idx="219">
                        <c:v>-1.3333333333333321</c:v>
                      </c:pt>
                      <c:pt idx="220">
                        <c:v>5</c:v>
                      </c:pt>
                      <c:pt idx="221">
                        <c:v>-3.6666666666666679</c:v>
                      </c:pt>
                      <c:pt idx="222">
                        <c:v>-2</c:v>
                      </c:pt>
                      <c:pt idx="223">
                        <c:v>3.3333333333333321</c:v>
                      </c:pt>
                      <c:pt idx="224">
                        <c:v>3.3333333333333321</c:v>
                      </c:pt>
                      <c:pt idx="225">
                        <c:v>-3.3333333333333321</c:v>
                      </c:pt>
                      <c:pt idx="226">
                        <c:v>8.6666666666666679</c:v>
                      </c:pt>
                      <c:pt idx="227">
                        <c:v>-8.6666666666666679</c:v>
                      </c:pt>
                      <c:pt idx="228">
                        <c:v>4</c:v>
                      </c:pt>
                      <c:pt idx="229">
                        <c:v>9.3333333333333321</c:v>
                      </c:pt>
                      <c:pt idx="230">
                        <c:v>1.6666666666666679</c:v>
                      </c:pt>
                      <c:pt idx="231">
                        <c:v>-6.3333333333333321</c:v>
                      </c:pt>
                      <c:pt idx="232">
                        <c:v>2.3333333333333321</c:v>
                      </c:pt>
                      <c:pt idx="233">
                        <c:v>0</c:v>
                      </c:pt>
                      <c:pt idx="234">
                        <c:v>-9.3333333333333321</c:v>
                      </c:pt>
                      <c:pt idx="235">
                        <c:v>-8</c:v>
                      </c:pt>
                      <c:pt idx="236">
                        <c:v>1</c:v>
                      </c:pt>
                      <c:pt idx="237">
                        <c:v>-6.3333333333333321</c:v>
                      </c:pt>
                      <c:pt idx="238">
                        <c:v>-11.333333333333332</c:v>
                      </c:pt>
                      <c:pt idx="239">
                        <c:v>-3</c:v>
                      </c:pt>
                      <c:pt idx="240">
                        <c:v>3</c:v>
                      </c:pt>
                      <c:pt idx="241">
                        <c:v>-2.6666666666666679</c:v>
                      </c:pt>
                      <c:pt idx="242">
                        <c:v>4</c:v>
                      </c:pt>
                      <c:pt idx="243">
                        <c:v>3.6666666666666679</c:v>
                      </c:pt>
                      <c:pt idx="244">
                        <c:v>-2</c:v>
                      </c:pt>
                      <c:pt idx="245">
                        <c:v>-11</c:v>
                      </c:pt>
                      <c:pt idx="246">
                        <c:v>-2.6666666666666679</c:v>
                      </c:pt>
                      <c:pt idx="247">
                        <c:v>-4.6666666666666679</c:v>
                      </c:pt>
                      <c:pt idx="248">
                        <c:v>-1.3333333333333321</c:v>
                      </c:pt>
                      <c:pt idx="249">
                        <c:v>3</c:v>
                      </c:pt>
                      <c:pt idx="250">
                        <c:v>5.6666666666666679</c:v>
                      </c:pt>
                      <c:pt idx="251">
                        <c:v>11.333333333333332</c:v>
                      </c:pt>
                      <c:pt idx="252">
                        <c:v>5.3333333333333321</c:v>
                      </c:pt>
                      <c:pt idx="253">
                        <c:v>-2.3333333333333321</c:v>
                      </c:pt>
                      <c:pt idx="254">
                        <c:v>-12.666666666666668</c:v>
                      </c:pt>
                      <c:pt idx="255">
                        <c:v>-2.3333333333333321</c:v>
                      </c:pt>
                      <c:pt idx="256">
                        <c:v>-2.6666666666666679</c:v>
                      </c:pt>
                      <c:pt idx="257">
                        <c:v>-7.6666666666666679</c:v>
                      </c:pt>
                      <c:pt idx="258">
                        <c:v>7.6666666666666679</c:v>
                      </c:pt>
                      <c:pt idx="259">
                        <c:v>8.3333333333333321</c:v>
                      </c:pt>
                      <c:pt idx="260">
                        <c:v>5.6666666666666679</c:v>
                      </c:pt>
                      <c:pt idx="261">
                        <c:v>-8.3333333333333321</c:v>
                      </c:pt>
                      <c:pt idx="262">
                        <c:v>-2</c:v>
                      </c:pt>
                      <c:pt idx="263">
                        <c:v>2</c:v>
                      </c:pt>
                      <c:pt idx="264">
                        <c:v>-17.333333333333336</c:v>
                      </c:pt>
                      <c:pt idx="265">
                        <c:v>13</c:v>
                      </c:pt>
                      <c:pt idx="266">
                        <c:v>4.3333333333333321</c:v>
                      </c:pt>
                      <c:pt idx="267">
                        <c:v>-11</c:v>
                      </c:pt>
                      <c:pt idx="268">
                        <c:v>-4</c:v>
                      </c:pt>
                      <c:pt idx="269">
                        <c:v>-0.33333333333333215</c:v>
                      </c:pt>
                      <c:pt idx="270">
                        <c:v>-1.6666666666666679</c:v>
                      </c:pt>
                      <c:pt idx="271">
                        <c:v>-3</c:v>
                      </c:pt>
                      <c:pt idx="272">
                        <c:v>2.3333333333333321</c:v>
                      </c:pt>
                      <c:pt idx="273">
                        <c:v>-1.6666666666666679</c:v>
                      </c:pt>
                      <c:pt idx="274">
                        <c:v>8</c:v>
                      </c:pt>
                      <c:pt idx="275">
                        <c:v>-7</c:v>
                      </c:pt>
                      <c:pt idx="276">
                        <c:v>5.3333333333333321</c:v>
                      </c:pt>
                      <c:pt idx="277">
                        <c:v>-5</c:v>
                      </c:pt>
                      <c:pt idx="278">
                        <c:v>1</c:v>
                      </c:pt>
                      <c:pt idx="279">
                        <c:v>2.6666666666666679</c:v>
                      </c:pt>
                      <c:pt idx="280">
                        <c:v>-2.6666666666666679</c:v>
                      </c:pt>
                      <c:pt idx="281">
                        <c:v>-5.6666666666666679</c:v>
                      </c:pt>
                      <c:pt idx="282">
                        <c:v>2.6666666666666679</c:v>
                      </c:pt>
                      <c:pt idx="283">
                        <c:v>7.3333333333333321</c:v>
                      </c:pt>
                      <c:pt idx="284">
                        <c:v>0</c:v>
                      </c:pt>
                      <c:pt idx="285">
                        <c:v>6</c:v>
                      </c:pt>
                      <c:pt idx="286">
                        <c:v>-4.6666666666666679</c:v>
                      </c:pt>
                      <c:pt idx="287">
                        <c:v>-1.6666666666666679</c:v>
                      </c:pt>
                      <c:pt idx="288">
                        <c:v>6.6666666666666679</c:v>
                      </c:pt>
                      <c:pt idx="289">
                        <c:v>4</c:v>
                      </c:pt>
                      <c:pt idx="290">
                        <c:v>2.6666666666666679</c:v>
                      </c:pt>
                      <c:pt idx="291">
                        <c:v>-2.3333333333333321</c:v>
                      </c:pt>
                      <c:pt idx="292">
                        <c:v>1.3333333333333321</c:v>
                      </c:pt>
                      <c:pt idx="293">
                        <c:v>0.66666666666666785</c:v>
                      </c:pt>
                      <c:pt idx="294">
                        <c:v>3.3333333333333321</c:v>
                      </c:pt>
                      <c:pt idx="295">
                        <c:v>5.3333333333333321</c:v>
                      </c:pt>
                      <c:pt idx="296">
                        <c:v>4.6666666666666679</c:v>
                      </c:pt>
                      <c:pt idx="297">
                        <c:v>15</c:v>
                      </c:pt>
                      <c:pt idx="298">
                        <c:v>9.3333333333333321</c:v>
                      </c:pt>
                      <c:pt idx="299">
                        <c:v>8.3333333333333321</c:v>
                      </c:pt>
                      <c:pt idx="300">
                        <c:v>-1.6666666666666679</c:v>
                      </c:pt>
                      <c:pt idx="301">
                        <c:v>6</c:v>
                      </c:pt>
                      <c:pt idx="302">
                        <c:v>15.666666666666668</c:v>
                      </c:pt>
                      <c:pt idx="303">
                        <c:v>7.3333333333333321</c:v>
                      </c:pt>
                      <c:pt idx="304">
                        <c:v>5</c:v>
                      </c:pt>
                      <c:pt idx="305">
                        <c:v>12.333333333333332</c:v>
                      </c:pt>
                      <c:pt idx="306">
                        <c:v>-4.3333333333333321</c:v>
                      </c:pt>
                      <c:pt idx="307">
                        <c:v>22.666666666666668</c:v>
                      </c:pt>
                      <c:pt idx="308">
                        <c:v>15</c:v>
                      </c:pt>
                      <c:pt idx="309">
                        <c:v>15</c:v>
                      </c:pt>
                      <c:pt idx="310">
                        <c:v>15.666666666666668</c:v>
                      </c:pt>
                      <c:pt idx="311">
                        <c:v>8.6666666666666679</c:v>
                      </c:pt>
                      <c:pt idx="312">
                        <c:v>12</c:v>
                      </c:pt>
                      <c:pt idx="313">
                        <c:v>5.3333333333333321</c:v>
                      </c:pt>
                      <c:pt idx="314">
                        <c:v>19.666666666666668</c:v>
                      </c:pt>
                      <c:pt idx="315">
                        <c:v>23</c:v>
                      </c:pt>
                      <c:pt idx="316">
                        <c:v>13.666666666666668</c:v>
                      </c:pt>
                      <c:pt idx="317">
                        <c:v>-1</c:v>
                      </c:pt>
                      <c:pt idx="318">
                        <c:v>26.666666666666668</c:v>
                      </c:pt>
                      <c:pt idx="319">
                        <c:v>12</c:v>
                      </c:pt>
                      <c:pt idx="320">
                        <c:v>23.333333333333332</c:v>
                      </c:pt>
                      <c:pt idx="321">
                        <c:v>21</c:v>
                      </c:pt>
                      <c:pt idx="322">
                        <c:v>14.333333333333332</c:v>
                      </c:pt>
                      <c:pt idx="323">
                        <c:v>32.666666666666671</c:v>
                      </c:pt>
                      <c:pt idx="324">
                        <c:v>39.333333333333329</c:v>
                      </c:pt>
                      <c:pt idx="325">
                        <c:v>26</c:v>
                      </c:pt>
                      <c:pt idx="326">
                        <c:v>28.333333333333332</c:v>
                      </c:pt>
                      <c:pt idx="327">
                        <c:v>24.333333333333332</c:v>
                      </c:pt>
                      <c:pt idx="328">
                        <c:v>34</c:v>
                      </c:pt>
                      <c:pt idx="329">
                        <c:v>26</c:v>
                      </c:pt>
                      <c:pt idx="330">
                        <c:v>56.333333333333329</c:v>
                      </c:pt>
                      <c:pt idx="331">
                        <c:v>35</c:v>
                      </c:pt>
                      <c:pt idx="332">
                        <c:v>33.333333333333329</c:v>
                      </c:pt>
                      <c:pt idx="333">
                        <c:v>26.666666666666668</c:v>
                      </c:pt>
                      <c:pt idx="334">
                        <c:v>25.333333333333332</c:v>
                      </c:pt>
                      <c:pt idx="335">
                        <c:v>33</c:v>
                      </c:pt>
                      <c:pt idx="336">
                        <c:v>40.333333333333329</c:v>
                      </c:pt>
                      <c:pt idx="337">
                        <c:v>28.666666666666668</c:v>
                      </c:pt>
                      <c:pt idx="338">
                        <c:v>43.666666666666671</c:v>
                      </c:pt>
                      <c:pt idx="339">
                        <c:v>25.666666666666668</c:v>
                      </c:pt>
                      <c:pt idx="340">
                        <c:v>38</c:v>
                      </c:pt>
                      <c:pt idx="341">
                        <c:v>24.333333333333332</c:v>
                      </c:pt>
                      <c:pt idx="342">
                        <c:v>35.666666666666671</c:v>
                      </c:pt>
                      <c:pt idx="343">
                        <c:v>40</c:v>
                      </c:pt>
                      <c:pt idx="344">
                        <c:v>27.333333333333332</c:v>
                      </c:pt>
                      <c:pt idx="345">
                        <c:v>17.666666666666668</c:v>
                      </c:pt>
                      <c:pt idx="346">
                        <c:v>30.333333333333332</c:v>
                      </c:pt>
                      <c:pt idx="347">
                        <c:v>62.333333333333329</c:v>
                      </c:pt>
                      <c:pt idx="348">
                        <c:v>34.333333333333329</c:v>
                      </c:pt>
                      <c:pt idx="349">
                        <c:v>27.333333333333332</c:v>
                      </c:pt>
                      <c:pt idx="350">
                        <c:v>16</c:v>
                      </c:pt>
                      <c:pt idx="351">
                        <c:v>22.666666666666668</c:v>
                      </c:pt>
                      <c:pt idx="352">
                        <c:v>0.33333333333333215</c:v>
                      </c:pt>
                      <c:pt idx="353">
                        <c:v>16.666666666666668</c:v>
                      </c:pt>
                      <c:pt idx="354">
                        <c:v>30.333333333333332</c:v>
                      </c:pt>
                      <c:pt idx="355">
                        <c:v>21</c:v>
                      </c:pt>
                      <c:pt idx="356">
                        <c:v>42.333333333333329</c:v>
                      </c:pt>
                      <c:pt idx="357">
                        <c:v>20</c:v>
                      </c:pt>
                      <c:pt idx="358">
                        <c:v>19.333333333333332</c:v>
                      </c:pt>
                      <c:pt idx="359">
                        <c:v>27.333333333333332</c:v>
                      </c:pt>
                      <c:pt idx="360">
                        <c:v>19.333333333333332</c:v>
                      </c:pt>
                      <c:pt idx="361">
                        <c:v>26</c:v>
                      </c:pt>
                      <c:pt idx="362">
                        <c:v>15.666666666666668</c:v>
                      </c:pt>
                      <c:pt idx="363">
                        <c:v>20</c:v>
                      </c:pt>
                      <c:pt idx="364">
                        <c:v>17.666666666666668</c:v>
                      </c:pt>
                      <c:pt idx="365">
                        <c:v>7.3333333333333321</c:v>
                      </c:pt>
                      <c:pt idx="366">
                        <c:v>0</c:v>
                      </c:pt>
                      <c:pt idx="367">
                        <c:v>-6.3333333333333321</c:v>
                      </c:pt>
                      <c:pt idx="368">
                        <c:v>-2.6666666666666679</c:v>
                      </c:pt>
                      <c:pt idx="369">
                        <c:v>10</c:v>
                      </c:pt>
                      <c:pt idx="370">
                        <c:v>-1.3333333333333321</c:v>
                      </c:pt>
                      <c:pt idx="371">
                        <c:v>12.333333333333332</c:v>
                      </c:pt>
                      <c:pt idx="372">
                        <c:v>1.3333333333333321</c:v>
                      </c:pt>
                      <c:pt idx="373">
                        <c:v>14.666666666666668</c:v>
                      </c:pt>
                      <c:pt idx="374">
                        <c:v>-7</c:v>
                      </c:pt>
                      <c:pt idx="375">
                        <c:v>-3.6666666666666643</c:v>
                      </c:pt>
                      <c:pt idx="376">
                        <c:v>9.3333333333333321</c:v>
                      </c:pt>
                      <c:pt idx="377">
                        <c:v>20.666666666666668</c:v>
                      </c:pt>
                      <c:pt idx="378">
                        <c:v>-11</c:v>
                      </c:pt>
                      <c:pt idx="379">
                        <c:v>-11</c:v>
                      </c:pt>
                      <c:pt idx="380">
                        <c:v>-14.333333333333336</c:v>
                      </c:pt>
                      <c:pt idx="381">
                        <c:v>-5.3333333333333321</c:v>
                      </c:pt>
                      <c:pt idx="382">
                        <c:v>11.333333333333332</c:v>
                      </c:pt>
                      <c:pt idx="383">
                        <c:v>2</c:v>
                      </c:pt>
                      <c:pt idx="384">
                        <c:v>-0.33333333333333215</c:v>
                      </c:pt>
                      <c:pt idx="385">
                        <c:v>7.3333333333333321</c:v>
                      </c:pt>
                      <c:pt idx="386">
                        <c:v>-13.666666666666664</c:v>
                      </c:pt>
                      <c:pt idx="387">
                        <c:v>0.3333333333333357</c:v>
                      </c:pt>
                      <c:pt idx="388">
                        <c:v>-2.3333333333333321</c:v>
                      </c:pt>
                      <c:pt idx="389">
                        <c:v>5.3333333333333357</c:v>
                      </c:pt>
                      <c:pt idx="390">
                        <c:v>-0.66666666666666785</c:v>
                      </c:pt>
                      <c:pt idx="391">
                        <c:v>4.3333333333333321</c:v>
                      </c:pt>
                      <c:pt idx="392">
                        <c:v>-4</c:v>
                      </c:pt>
                      <c:pt idx="393">
                        <c:v>5.3333333333333357</c:v>
                      </c:pt>
                      <c:pt idx="394">
                        <c:v>-9</c:v>
                      </c:pt>
                      <c:pt idx="395">
                        <c:v>-9</c:v>
                      </c:pt>
                      <c:pt idx="396">
                        <c:v>5.3333333333333321</c:v>
                      </c:pt>
                      <c:pt idx="397">
                        <c:v>2.6666666666666679</c:v>
                      </c:pt>
                      <c:pt idx="398">
                        <c:v>6.3333333333333321</c:v>
                      </c:pt>
                      <c:pt idx="399">
                        <c:v>-1</c:v>
                      </c:pt>
                      <c:pt idx="400">
                        <c:v>-12</c:v>
                      </c:pt>
                      <c:pt idx="401">
                        <c:v>-7.3333333333333321</c:v>
                      </c:pt>
                      <c:pt idx="402">
                        <c:v>-3</c:v>
                      </c:pt>
                      <c:pt idx="403">
                        <c:v>17.333333333333332</c:v>
                      </c:pt>
                      <c:pt idx="404">
                        <c:v>3</c:v>
                      </c:pt>
                      <c:pt idx="405">
                        <c:v>12</c:v>
                      </c:pt>
                      <c:pt idx="406">
                        <c:v>11</c:v>
                      </c:pt>
                      <c:pt idx="407">
                        <c:v>1</c:v>
                      </c:pt>
                      <c:pt idx="408">
                        <c:v>1</c:v>
                      </c:pt>
                      <c:pt idx="409">
                        <c:v>-9</c:v>
                      </c:pt>
                      <c:pt idx="410">
                        <c:v>-0.33333333333333215</c:v>
                      </c:pt>
                      <c:pt idx="411">
                        <c:v>2.3333333333333321</c:v>
                      </c:pt>
                      <c:pt idx="412">
                        <c:v>2.3333333333333321</c:v>
                      </c:pt>
                      <c:pt idx="413">
                        <c:v>6.3333333333333321</c:v>
                      </c:pt>
                      <c:pt idx="414">
                        <c:v>7.6666666666666679</c:v>
                      </c:pt>
                      <c:pt idx="415">
                        <c:v>0.33333333333333215</c:v>
                      </c:pt>
                      <c:pt idx="416">
                        <c:v>0.66666666666666785</c:v>
                      </c:pt>
                      <c:pt idx="417">
                        <c:v>-1.6666666666666679</c:v>
                      </c:pt>
                      <c:pt idx="418">
                        <c:v>-6.3333333333333321</c:v>
                      </c:pt>
                      <c:pt idx="419">
                        <c:v>5.6666666666666679</c:v>
                      </c:pt>
                      <c:pt idx="420">
                        <c:v>2.3333333333333321</c:v>
                      </c:pt>
                      <c:pt idx="421">
                        <c:v>5.3333333333333321</c:v>
                      </c:pt>
                      <c:pt idx="422">
                        <c:v>-0.66666666666666785</c:v>
                      </c:pt>
                      <c:pt idx="423">
                        <c:v>-3.6666666666666679</c:v>
                      </c:pt>
                      <c:pt idx="424">
                        <c:v>0</c:v>
                      </c:pt>
                      <c:pt idx="425">
                        <c:v>12.333333333333332</c:v>
                      </c:pt>
                      <c:pt idx="426">
                        <c:v>20</c:v>
                      </c:pt>
                      <c:pt idx="427">
                        <c:v>6</c:v>
                      </c:pt>
                      <c:pt idx="428">
                        <c:v>11.666666666666668</c:v>
                      </c:pt>
                      <c:pt idx="429">
                        <c:v>7</c:v>
                      </c:pt>
                      <c:pt idx="430">
                        <c:v>-3.6666666666666679</c:v>
                      </c:pt>
                      <c:pt idx="431">
                        <c:v>-3.6666666666666679</c:v>
                      </c:pt>
                      <c:pt idx="432">
                        <c:v>2</c:v>
                      </c:pt>
                      <c:pt idx="433">
                        <c:v>19</c:v>
                      </c:pt>
                      <c:pt idx="434">
                        <c:v>5</c:v>
                      </c:pt>
                      <c:pt idx="435">
                        <c:v>13</c:v>
                      </c:pt>
                      <c:pt idx="436">
                        <c:v>8</c:v>
                      </c:pt>
                      <c:pt idx="437">
                        <c:v>-3.6666666666666679</c:v>
                      </c:pt>
                      <c:pt idx="438">
                        <c:v>7.6666666666666679</c:v>
                      </c:pt>
                      <c:pt idx="439">
                        <c:v>12.666666666666668</c:v>
                      </c:pt>
                      <c:pt idx="440">
                        <c:v>8.6666666666666679</c:v>
                      </c:pt>
                      <c:pt idx="441">
                        <c:v>15.666666666666668</c:v>
                      </c:pt>
                      <c:pt idx="442">
                        <c:v>8.6666666666666679</c:v>
                      </c:pt>
                      <c:pt idx="443">
                        <c:v>14.666666666666668</c:v>
                      </c:pt>
                      <c:pt idx="444">
                        <c:v>2.6666666666666679</c:v>
                      </c:pt>
                      <c:pt idx="445">
                        <c:v>22.333333333333332</c:v>
                      </c:pt>
                      <c:pt idx="446">
                        <c:v>14.666666666666668</c:v>
                      </c:pt>
                      <c:pt idx="447">
                        <c:v>10.333333333333332</c:v>
                      </c:pt>
                      <c:pt idx="448">
                        <c:v>12.333333333333332</c:v>
                      </c:pt>
                      <c:pt idx="449">
                        <c:v>11.333333333333332</c:v>
                      </c:pt>
                      <c:pt idx="450">
                        <c:v>8</c:v>
                      </c:pt>
                      <c:pt idx="451">
                        <c:v>19</c:v>
                      </c:pt>
                      <c:pt idx="452">
                        <c:v>8.3333333333333321</c:v>
                      </c:pt>
                      <c:pt idx="453">
                        <c:v>1</c:v>
                      </c:pt>
                      <c:pt idx="454">
                        <c:v>14.666666666666668</c:v>
                      </c:pt>
                      <c:pt idx="455">
                        <c:v>2</c:v>
                      </c:pt>
                      <c:pt idx="456">
                        <c:v>12</c:v>
                      </c:pt>
                      <c:pt idx="457">
                        <c:v>15</c:v>
                      </c:pt>
                      <c:pt idx="458">
                        <c:v>-1.3333333333333321</c:v>
                      </c:pt>
                      <c:pt idx="459">
                        <c:v>11.666666666666668</c:v>
                      </c:pt>
                      <c:pt idx="460">
                        <c:v>15.333333333333332</c:v>
                      </c:pt>
                      <c:pt idx="461">
                        <c:v>6.6666666666666679</c:v>
                      </c:pt>
                      <c:pt idx="462">
                        <c:v>15.666666666666668</c:v>
                      </c:pt>
                      <c:pt idx="463">
                        <c:v>17</c:v>
                      </c:pt>
                      <c:pt idx="464">
                        <c:v>11</c:v>
                      </c:pt>
                      <c:pt idx="465">
                        <c:v>9.6666666666666679</c:v>
                      </c:pt>
                      <c:pt idx="466">
                        <c:v>11.666666666666668</c:v>
                      </c:pt>
                      <c:pt idx="467">
                        <c:v>21.333333333333332</c:v>
                      </c:pt>
                      <c:pt idx="468">
                        <c:v>9.6666666666666679</c:v>
                      </c:pt>
                      <c:pt idx="469">
                        <c:v>10</c:v>
                      </c:pt>
                      <c:pt idx="470">
                        <c:v>20</c:v>
                      </c:pt>
                      <c:pt idx="471">
                        <c:v>15.666666666666668</c:v>
                      </c:pt>
                      <c:pt idx="472">
                        <c:v>20</c:v>
                      </c:pt>
                      <c:pt idx="473">
                        <c:v>10.333333333333332</c:v>
                      </c:pt>
                      <c:pt idx="474">
                        <c:v>20.666666666666668</c:v>
                      </c:pt>
                      <c:pt idx="475">
                        <c:v>22.333333333333332</c:v>
                      </c:pt>
                      <c:pt idx="476">
                        <c:v>20</c:v>
                      </c:pt>
                      <c:pt idx="477">
                        <c:v>28.333333333333332</c:v>
                      </c:pt>
                      <c:pt idx="478">
                        <c:v>31</c:v>
                      </c:pt>
                      <c:pt idx="479">
                        <c:v>14.333333333333332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4B-414A-ACBB-EDB74AEAEA3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Kocaeli!$I$2:$I$481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31</c:v>
                      </c:pt>
                      <c:pt idx="7">
                        <c:v>29.857142857142858</c:v>
                      </c:pt>
                      <c:pt idx="8">
                        <c:v>29.428571428571427</c:v>
                      </c:pt>
                      <c:pt idx="9">
                        <c:v>30.285714285714285</c:v>
                      </c:pt>
                      <c:pt idx="10">
                        <c:v>32</c:v>
                      </c:pt>
                      <c:pt idx="11">
                        <c:v>30.571428571428573</c:v>
                      </c:pt>
                      <c:pt idx="12">
                        <c:v>29.857142857142858</c:v>
                      </c:pt>
                      <c:pt idx="13">
                        <c:v>29.857142857142858</c:v>
                      </c:pt>
                      <c:pt idx="14">
                        <c:v>30.714285714285715</c:v>
                      </c:pt>
                      <c:pt idx="15">
                        <c:v>31</c:v>
                      </c:pt>
                      <c:pt idx="16">
                        <c:v>30.714285714285715</c:v>
                      </c:pt>
                      <c:pt idx="17">
                        <c:v>31.428571428571427</c:v>
                      </c:pt>
                      <c:pt idx="18">
                        <c:v>34.142857142857146</c:v>
                      </c:pt>
                      <c:pt idx="19">
                        <c:v>35.571428571428569</c:v>
                      </c:pt>
                      <c:pt idx="20">
                        <c:v>36</c:v>
                      </c:pt>
                      <c:pt idx="21">
                        <c:v>37.714285714285715</c:v>
                      </c:pt>
                      <c:pt idx="22">
                        <c:v>38.428571428571431</c:v>
                      </c:pt>
                      <c:pt idx="23">
                        <c:v>38.142857142857146</c:v>
                      </c:pt>
                      <c:pt idx="24">
                        <c:v>38.428571428571431</c:v>
                      </c:pt>
                      <c:pt idx="25">
                        <c:v>37</c:v>
                      </c:pt>
                      <c:pt idx="26">
                        <c:v>36.428571428571431</c:v>
                      </c:pt>
                      <c:pt idx="27">
                        <c:v>36.857142857142854</c:v>
                      </c:pt>
                      <c:pt idx="28">
                        <c:v>35.428571428571431</c:v>
                      </c:pt>
                      <c:pt idx="29">
                        <c:v>34.571428571428569</c:v>
                      </c:pt>
                      <c:pt idx="30">
                        <c:v>34.285714285714285</c:v>
                      </c:pt>
                      <c:pt idx="31">
                        <c:v>31.571428571428573</c:v>
                      </c:pt>
                      <c:pt idx="32">
                        <c:v>31.428571428571427</c:v>
                      </c:pt>
                      <c:pt idx="33">
                        <c:v>31.571428571428573</c:v>
                      </c:pt>
                      <c:pt idx="34">
                        <c:v>32.857142857142854</c:v>
                      </c:pt>
                      <c:pt idx="35">
                        <c:v>33.428571428571431</c:v>
                      </c:pt>
                      <c:pt idx="36">
                        <c:v>32.571428571428569</c:v>
                      </c:pt>
                      <c:pt idx="37">
                        <c:v>32</c:v>
                      </c:pt>
                      <c:pt idx="38">
                        <c:v>32.285714285714285</c:v>
                      </c:pt>
                      <c:pt idx="39">
                        <c:v>32.857142857142854</c:v>
                      </c:pt>
                      <c:pt idx="40">
                        <c:v>32.285714285714285</c:v>
                      </c:pt>
                      <c:pt idx="41">
                        <c:v>30.714285714285715</c:v>
                      </c:pt>
                      <c:pt idx="42">
                        <c:v>28.714285714285715</c:v>
                      </c:pt>
                      <c:pt idx="43">
                        <c:v>28.857142857142858</c:v>
                      </c:pt>
                      <c:pt idx="44">
                        <c:v>29.142857142857142</c:v>
                      </c:pt>
                      <c:pt idx="45">
                        <c:v>29.285714285714285</c:v>
                      </c:pt>
                      <c:pt idx="46">
                        <c:v>27.714285714285715</c:v>
                      </c:pt>
                      <c:pt idx="47">
                        <c:v>27.571428571428573</c:v>
                      </c:pt>
                      <c:pt idx="48">
                        <c:v>25.714285714285715</c:v>
                      </c:pt>
                      <c:pt idx="49">
                        <c:v>25</c:v>
                      </c:pt>
                      <c:pt idx="50">
                        <c:v>24.285714285714285</c:v>
                      </c:pt>
                      <c:pt idx="51">
                        <c:v>24.142857142857142</c:v>
                      </c:pt>
                      <c:pt idx="52">
                        <c:v>23.428571428571427</c:v>
                      </c:pt>
                      <c:pt idx="53">
                        <c:v>24.571428571428573</c:v>
                      </c:pt>
                      <c:pt idx="54">
                        <c:v>24.571428571428573</c:v>
                      </c:pt>
                      <c:pt idx="55">
                        <c:v>24.857142857142858</c:v>
                      </c:pt>
                      <c:pt idx="56">
                        <c:v>26.714285714285715</c:v>
                      </c:pt>
                      <c:pt idx="57">
                        <c:v>28.857142857142858</c:v>
                      </c:pt>
                      <c:pt idx="58">
                        <c:v>28.571428571428573</c:v>
                      </c:pt>
                      <c:pt idx="59">
                        <c:v>28.857142857142858</c:v>
                      </c:pt>
                      <c:pt idx="60">
                        <c:v>27.857142857142858</c:v>
                      </c:pt>
                      <c:pt idx="61">
                        <c:v>28.571428571428573</c:v>
                      </c:pt>
                      <c:pt idx="62">
                        <c:v>28.571428571428573</c:v>
                      </c:pt>
                      <c:pt idx="63">
                        <c:v>28.142857142857142</c:v>
                      </c:pt>
                      <c:pt idx="64">
                        <c:v>27.571428571428573</c:v>
                      </c:pt>
                      <c:pt idx="65">
                        <c:v>27.857142857142858</c:v>
                      </c:pt>
                      <c:pt idx="66">
                        <c:v>29.428571428571427</c:v>
                      </c:pt>
                      <c:pt idx="67">
                        <c:v>30.571428571428573</c:v>
                      </c:pt>
                      <c:pt idx="68">
                        <c:v>29.714285714285715</c:v>
                      </c:pt>
                      <c:pt idx="69">
                        <c:v>29.142857142857142</c:v>
                      </c:pt>
                      <c:pt idx="70">
                        <c:v>29.285714285714285</c:v>
                      </c:pt>
                      <c:pt idx="71">
                        <c:v>29.285714285714285</c:v>
                      </c:pt>
                      <c:pt idx="72">
                        <c:v>29.857142857142858</c:v>
                      </c:pt>
                      <c:pt idx="73">
                        <c:v>29</c:v>
                      </c:pt>
                      <c:pt idx="74">
                        <c:v>29.285714285714285</c:v>
                      </c:pt>
                      <c:pt idx="75">
                        <c:v>28.571428571428573</c:v>
                      </c:pt>
                      <c:pt idx="76">
                        <c:v>30</c:v>
                      </c:pt>
                      <c:pt idx="77">
                        <c:v>28</c:v>
                      </c:pt>
                      <c:pt idx="78">
                        <c:v>26</c:v>
                      </c:pt>
                      <c:pt idx="79">
                        <c:v>25</c:v>
                      </c:pt>
                      <c:pt idx="80">
                        <c:v>24.571428571428573</c:v>
                      </c:pt>
                      <c:pt idx="81">
                        <c:v>23.714285714285715</c:v>
                      </c:pt>
                      <c:pt idx="82">
                        <c:v>25</c:v>
                      </c:pt>
                      <c:pt idx="83">
                        <c:v>23.714285714285715</c:v>
                      </c:pt>
                      <c:pt idx="84">
                        <c:v>25.142857142857142</c:v>
                      </c:pt>
                      <c:pt idx="85">
                        <c:v>25.428571428571427</c:v>
                      </c:pt>
                      <c:pt idx="86">
                        <c:v>25.857142857142858</c:v>
                      </c:pt>
                      <c:pt idx="87">
                        <c:v>25.285714285714285</c:v>
                      </c:pt>
                      <c:pt idx="88">
                        <c:v>25.571428571428573</c:v>
                      </c:pt>
                      <c:pt idx="89">
                        <c:v>24</c:v>
                      </c:pt>
                      <c:pt idx="90">
                        <c:v>24.714285714285715</c:v>
                      </c:pt>
                      <c:pt idx="91">
                        <c:v>24.142857142857142</c:v>
                      </c:pt>
                      <c:pt idx="92">
                        <c:v>25.285714285714285</c:v>
                      </c:pt>
                      <c:pt idx="93">
                        <c:v>26.285714285714285</c:v>
                      </c:pt>
                      <c:pt idx="94">
                        <c:v>26.428571428571427</c:v>
                      </c:pt>
                      <c:pt idx="95">
                        <c:v>25.857142857142858</c:v>
                      </c:pt>
                      <c:pt idx="96">
                        <c:v>26</c:v>
                      </c:pt>
                      <c:pt idx="97">
                        <c:v>25.857142857142858</c:v>
                      </c:pt>
                      <c:pt idx="98">
                        <c:v>26.142857142857142</c:v>
                      </c:pt>
                      <c:pt idx="99">
                        <c:v>25.857142857142858</c:v>
                      </c:pt>
                      <c:pt idx="100">
                        <c:v>24</c:v>
                      </c:pt>
                      <c:pt idx="101">
                        <c:v>23.714285714285715</c:v>
                      </c:pt>
                      <c:pt idx="102">
                        <c:v>22.714285714285715</c:v>
                      </c:pt>
                      <c:pt idx="103">
                        <c:v>22.857142857142858</c:v>
                      </c:pt>
                      <c:pt idx="104">
                        <c:v>22.857142857142858</c:v>
                      </c:pt>
                      <c:pt idx="105">
                        <c:v>22.714285714285715</c:v>
                      </c:pt>
                      <c:pt idx="106">
                        <c:v>22.857142857142858</c:v>
                      </c:pt>
                      <c:pt idx="107">
                        <c:v>23.857142857142858</c:v>
                      </c:pt>
                      <c:pt idx="108">
                        <c:v>23.714285714285715</c:v>
                      </c:pt>
                      <c:pt idx="109">
                        <c:v>24</c:v>
                      </c:pt>
                      <c:pt idx="110">
                        <c:v>22.857142857142858</c:v>
                      </c:pt>
                      <c:pt idx="111">
                        <c:v>22.857142857142858</c:v>
                      </c:pt>
                      <c:pt idx="112">
                        <c:v>22.142857142857142</c:v>
                      </c:pt>
                      <c:pt idx="113">
                        <c:v>21.714285714285715</c:v>
                      </c:pt>
                      <c:pt idx="114">
                        <c:v>20.571428571428573</c:v>
                      </c:pt>
                      <c:pt idx="115">
                        <c:v>20.142857142857142</c:v>
                      </c:pt>
                      <c:pt idx="116">
                        <c:v>21.285714285714285</c:v>
                      </c:pt>
                      <c:pt idx="117">
                        <c:v>23.571428571428573</c:v>
                      </c:pt>
                      <c:pt idx="118">
                        <c:v>25.142857142857142</c:v>
                      </c:pt>
                      <c:pt idx="119">
                        <c:v>24.142857142857142</c:v>
                      </c:pt>
                      <c:pt idx="120">
                        <c:v>23.714285714285715</c:v>
                      </c:pt>
                      <c:pt idx="121">
                        <c:v>24.142857142857142</c:v>
                      </c:pt>
                      <c:pt idx="122">
                        <c:v>25</c:v>
                      </c:pt>
                      <c:pt idx="123">
                        <c:v>24.142857142857142</c:v>
                      </c:pt>
                      <c:pt idx="124">
                        <c:v>22.571428571428573</c:v>
                      </c:pt>
                      <c:pt idx="125">
                        <c:v>20.142857142857142</c:v>
                      </c:pt>
                      <c:pt idx="126">
                        <c:v>21.571428571428573</c:v>
                      </c:pt>
                      <c:pt idx="127">
                        <c:v>21.428571428571427</c:v>
                      </c:pt>
                      <c:pt idx="128">
                        <c:v>21.857142857142858</c:v>
                      </c:pt>
                      <c:pt idx="129">
                        <c:v>21.428571428571427</c:v>
                      </c:pt>
                      <c:pt idx="130">
                        <c:v>20.285714285714285</c:v>
                      </c:pt>
                      <c:pt idx="131">
                        <c:v>20</c:v>
                      </c:pt>
                      <c:pt idx="132">
                        <c:v>22</c:v>
                      </c:pt>
                      <c:pt idx="133">
                        <c:v>21.571428571428573</c:v>
                      </c:pt>
                      <c:pt idx="134">
                        <c:v>21.285714285714285</c:v>
                      </c:pt>
                      <c:pt idx="135">
                        <c:v>21.142857142857142</c:v>
                      </c:pt>
                      <c:pt idx="136">
                        <c:v>20.285714285714285</c:v>
                      </c:pt>
                      <c:pt idx="137">
                        <c:v>21.857142857142858</c:v>
                      </c:pt>
                      <c:pt idx="138">
                        <c:v>23.571428571428573</c:v>
                      </c:pt>
                      <c:pt idx="139">
                        <c:v>22.142857142857142</c:v>
                      </c:pt>
                      <c:pt idx="140">
                        <c:v>22</c:v>
                      </c:pt>
                      <c:pt idx="141">
                        <c:v>21.428571428571427</c:v>
                      </c:pt>
                      <c:pt idx="142">
                        <c:v>21.285714285714285</c:v>
                      </c:pt>
                      <c:pt idx="143">
                        <c:v>21.857142857142858</c:v>
                      </c:pt>
                      <c:pt idx="144">
                        <c:v>23.285714285714285</c:v>
                      </c:pt>
                      <c:pt idx="145">
                        <c:v>23.714285714285715</c:v>
                      </c:pt>
                      <c:pt idx="146">
                        <c:v>24.571428571428573</c:v>
                      </c:pt>
                      <c:pt idx="147">
                        <c:v>24.714285714285715</c:v>
                      </c:pt>
                      <c:pt idx="148">
                        <c:v>26.142857142857142</c:v>
                      </c:pt>
                      <c:pt idx="149">
                        <c:v>26.142857142857142</c:v>
                      </c:pt>
                      <c:pt idx="150">
                        <c:v>26.142857142857142</c:v>
                      </c:pt>
                      <c:pt idx="151">
                        <c:v>25.285714285714285</c:v>
                      </c:pt>
                      <c:pt idx="152">
                        <c:v>23.285714285714285</c:v>
                      </c:pt>
                      <c:pt idx="153">
                        <c:v>22.571428571428573</c:v>
                      </c:pt>
                      <c:pt idx="154">
                        <c:v>22.142857142857142</c:v>
                      </c:pt>
                      <c:pt idx="155">
                        <c:v>22.142857142857142</c:v>
                      </c:pt>
                      <c:pt idx="156">
                        <c:v>21</c:v>
                      </c:pt>
                      <c:pt idx="157">
                        <c:v>21.285714285714285</c:v>
                      </c:pt>
                      <c:pt idx="158">
                        <c:v>20.428571428571427</c:v>
                      </c:pt>
                      <c:pt idx="159">
                        <c:v>21.428571428571427</c:v>
                      </c:pt>
                      <c:pt idx="160">
                        <c:v>21.714285714285715</c:v>
                      </c:pt>
                      <c:pt idx="161">
                        <c:v>22.571428571428573</c:v>
                      </c:pt>
                      <c:pt idx="162">
                        <c:v>22.142857142857142</c:v>
                      </c:pt>
                      <c:pt idx="163">
                        <c:v>23.571428571428573</c:v>
                      </c:pt>
                      <c:pt idx="164">
                        <c:v>24</c:v>
                      </c:pt>
                      <c:pt idx="165">
                        <c:v>23.857142857142858</c:v>
                      </c:pt>
                      <c:pt idx="166">
                        <c:v>24</c:v>
                      </c:pt>
                      <c:pt idx="167">
                        <c:v>23</c:v>
                      </c:pt>
                      <c:pt idx="168">
                        <c:v>22.285714285714285</c:v>
                      </c:pt>
                      <c:pt idx="169">
                        <c:v>22.857142857142858</c:v>
                      </c:pt>
                      <c:pt idx="170">
                        <c:v>22</c:v>
                      </c:pt>
                      <c:pt idx="171">
                        <c:v>22</c:v>
                      </c:pt>
                      <c:pt idx="172">
                        <c:v>22.285714285714285</c:v>
                      </c:pt>
                      <c:pt idx="173">
                        <c:v>21.142857142857142</c:v>
                      </c:pt>
                      <c:pt idx="174">
                        <c:v>23</c:v>
                      </c:pt>
                      <c:pt idx="175">
                        <c:v>24.571428571428573</c:v>
                      </c:pt>
                      <c:pt idx="176">
                        <c:v>24.285714285714285</c:v>
                      </c:pt>
                      <c:pt idx="177">
                        <c:v>25.428571428571427</c:v>
                      </c:pt>
                      <c:pt idx="178">
                        <c:v>25</c:v>
                      </c:pt>
                      <c:pt idx="179">
                        <c:v>24.571428571428573</c:v>
                      </c:pt>
                      <c:pt idx="180">
                        <c:v>24.142857142857142</c:v>
                      </c:pt>
                      <c:pt idx="181">
                        <c:v>22.714285714285715</c:v>
                      </c:pt>
                      <c:pt idx="182">
                        <c:v>22.285714285714285</c:v>
                      </c:pt>
                      <c:pt idx="183">
                        <c:v>23.428571428571427</c:v>
                      </c:pt>
                      <c:pt idx="184">
                        <c:v>23.285714285714285</c:v>
                      </c:pt>
                      <c:pt idx="185">
                        <c:v>23.285714285714285</c:v>
                      </c:pt>
                      <c:pt idx="186">
                        <c:v>23</c:v>
                      </c:pt>
                      <c:pt idx="187">
                        <c:v>24.571428571428573</c:v>
                      </c:pt>
                      <c:pt idx="188">
                        <c:v>25.571428571428573</c:v>
                      </c:pt>
                      <c:pt idx="189">
                        <c:v>25</c:v>
                      </c:pt>
                      <c:pt idx="190">
                        <c:v>22.714285714285715</c:v>
                      </c:pt>
                      <c:pt idx="191">
                        <c:v>21.571428571428573</c:v>
                      </c:pt>
                      <c:pt idx="192">
                        <c:v>22.285714285714285</c:v>
                      </c:pt>
                      <c:pt idx="193">
                        <c:v>23.142857142857142</c:v>
                      </c:pt>
                      <c:pt idx="194">
                        <c:v>21.571428571428573</c:v>
                      </c:pt>
                      <c:pt idx="195">
                        <c:v>20</c:v>
                      </c:pt>
                      <c:pt idx="196">
                        <c:v>18.857142857142858</c:v>
                      </c:pt>
                      <c:pt idx="197">
                        <c:v>19.142857142857142</c:v>
                      </c:pt>
                      <c:pt idx="198">
                        <c:v>18.857142857142858</c:v>
                      </c:pt>
                      <c:pt idx="199">
                        <c:v>17.571428571428573</c:v>
                      </c:pt>
                      <c:pt idx="200">
                        <c:v>18</c:v>
                      </c:pt>
                      <c:pt idx="201">
                        <c:v>20</c:v>
                      </c:pt>
                      <c:pt idx="202">
                        <c:v>21.142857142857142</c:v>
                      </c:pt>
                      <c:pt idx="203">
                        <c:v>22.714285714285715</c:v>
                      </c:pt>
                      <c:pt idx="204">
                        <c:v>22.285714285714285</c:v>
                      </c:pt>
                      <c:pt idx="205">
                        <c:v>22.714285714285715</c:v>
                      </c:pt>
                      <c:pt idx="206">
                        <c:v>24.142857142857142</c:v>
                      </c:pt>
                      <c:pt idx="207">
                        <c:v>23.142857142857142</c:v>
                      </c:pt>
                      <c:pt idx="208">
                        <c:v>21.857142857142858</c:v>
                      </c:pt>
                      <c:pt idx="209">
                        <c:v>23</c:v>
                      </c:pt>
                      <c:pt idx="210">
                        <c:v>22.571428571428573</c:v>
                      </c:pt>
                      <c:pt idx="211">
                        <c:v>23.142857142857142</c:v>
                      </c:pt>
                      <c:pt idx="212">
                        <c:v>23.571428571428573</c:v>
                      </c:pt>
                      <c:pt idx="213">
                        <c:v>22.857142857142858</c:v>
                      </c:pt>
                      <c:pt idx="214">
                        <c:v>22.571428571428573</c:v>
                      </c:pt>
                      <c:pt idx="215">
                        <c:v>22.571428571428573</c:v>
                      </c:pt>
                      <c:pt idx="216">
                        <c:v>22.571428571428573</c:v>
                      </c:pt>
                      <c:pt idx="217">
                        <c:v>24.285714285714285</c:v>
                      </c:pt>
                      <c:pt idx="218">
                        <c:v>23.571428571428573</c:v>
                      </c:pt>
                      <c:pt idx="219">
                        <c:v>22.714285714285715</c:v>
                      </c:pt>
                      <c:pt idx="220">
                        <c:v>23.142857142857142</c:v>
                      </c:pt>
                      <c:pt idx="221">
                        <c:v>24.714285714285715</c:v>
                      </c:pt>
                      <c:pt idx="222">
                        <c:v>25.428571428571427</c:v>
                      </c:pt>
                      <c:pt idx="223">
                        <c:v>24</c:v>
                      </c:pt>
                      <c:pt idx="224">
                        <c:v>21.285714285714285</c:v>
                      </c:pt>
                      <c:pt idx="225">
                        <c:v>23.857142857142858</c:v>
                      </c:pt>
                      <c:pt idx="226">
                        <c:v>23.428571428571427</c:v>
                      </c:pt>
                      <c:pt idx="227">
                        <c:v>22.428571428571427</c:v>
                      </c:pt>
                      <c:pt idx="228">
                        <c:v>20.571428571428573</c:v>
                      </c:pt>
                      <c:pt idx="229">
                        <c:v>20</c:v>
                      </c:pt>
                      <c:pt idx="230">
                        <c:v>21.428571428571427</c:v>
                      </c:pt>
                      <c:pt idx="231">
                        <c:v>22.714285714285715</c:v>
                      </c:pt>
                      <c:pt idx="232">
                        <c:v>20.714285714285715</c:v>
                      </c:pt>
                      <c:pt idx="233">
                        <c:v>22.428571428571427</c:v>
                      </c:pt>
                      <c:pt idx="234">
                        <c:v>23</c:v>
                      </c:pt>
                      <c:pt idx="235">
                        <c:v>23.428571428571427</c:v>
                      </c:pt>
                      <c:pt idx="236">
                        <c:v>23.714285714285715</c:v>
                      </c:pt>
                      <c:pt idx="237">
                        <c:v>23.285714285714285</c:v>
                      </c:pt>
                      <c:pt idx="238">
                        <c:v>24.285714285714285</c:v>
                      </c:pt>
                      <c:pt idx="239">
                        <c:v>24.857142857142858</c:v>
                      </c:pt>
                      <c:pt idx="240">
                        <c:v>23.857142857142858</c:v>
                      </c:pt>
                      <c:pt idx="241">
                        <c:v>24.428571428571427</c:v>
                      </c:pt>
                      <c:pt idx="242">
                        <c:v>25.428571428571427</c:v>
                      </c:pt>
                      <c:pt idx="243">
                        <c:v>25.428571428571427</c:v>
                      </c:pt>
                      <c:pt idx="244">
                        <c:v>25.857142857142858</c:v>
                      </c:pt>
                      <c:pt idx="245">
                        <c:v>25.428571428571427</c:v>
                      </c:pt>
                      <c:pt idx="246">
                        <c:v>26.857142857142858</c:v>
                      </c:pt>
                      <c:pt idx="247">
                        <c:v>27.428571428571427</c:v>
                      </c:pt>
                      <c:pt idx="248">
                        <c:v>28.142857142857142</c:v>
                      </c:pt>
                      <c:pt idx="249">
                        <c:v>27.714285714285715</c:v>
                      </c:pt>
                      <c:pt idx="250">
                        <c:v>28.857142857142858</c:v>
                      </c:pt>
                      <c:pt idx="251">
                        <c:v>28.285714285714285</c:v>
                      </c:pt>
                      <c:pt idx="252">
                        <c:v>27.285714285714285</c:v>
                      </c:pt>
                      <c:pt idx="253">
                        <c:v>25.714285714285715</c:v>
                      </c:pt>
                      <c:pt idx="254">
                        <c:v>24.857142857142858</c:v>
                      </c:pt>
                      <c:pt idx="255">
                        <c:v>22.857142857142858</c:v>
                      </c:pt>
                      <c:pt idx="256">
                        <c:v>21.857142857142858</c:v>
                      </c:pt>
                      <c:pt idx="257">
                        <c:v>20.285714285714285</c:v>
                      </c:pt>
                      <c:pt idx="258">
                        <c:v>20.714285714285715</c:v>
                      </c:pt>
                      <c:pt idx="259">
                        <c:v>21</c:v>
                      </c:pt>
                      <c:pt idx="260">
                        <c:v>20.714285714285715</c:v>
                      </c:pt>
                      <c:pt idx="261">
                        <c:v>21.285714285714285</c:v>
                      </c:pt>
                      <c:pt idx="262">
                        <c:v>22</c:v>
                      </c:pt>
                      <c:pt idx="263">
                        <c:v>22</c:v>
                      </c:pt>
                      <c:pt idx="264">
                        <c:v>24.142857142857142</c:v>
                      </c:pt>
                      <c:pt idx="265">
                        <c:v>23.285714285714285</c:v>
                      </c:pt>
                      <c:pt idx="266">
                        <c:v>24.142857142857142</c:v>
                      </c:pt>
                      <c:pt idx="267">
                        <c:v>24.714285714285715</c:v>
                      </c:pt>
                      <c:pt idx="268">
                        <c:v>24.142857142857142</c:v>
                      </c:pt>
                      <c:pt idx="269">
                        <c:v>23.285714285714285</c:v>
                      </c:pt>
                      <c:pt idx="270">
                        <c:v>25.142857142857142</c:v>
                      </c:pt>
                      <c:pt idx="271">
                        <c:v>25.571428571428573</c:v>
                      </c:pt>
                      <c:pt idx="272">
                        <c:v>26.571428571428573</c:v>
                      </c:pt>
                      <c:pt idx="273">
                        <c:v>26.428571428571427</c:v>
                      </c:pt>
                      <c:pt idx="274">
                        <c:v>26.285714285714285</c:v>
                      </c:pt>
                      <c:pt idx="275">
                        <c:v>27.714285714285715</c:v>
                      </c:pt>
                      <c:pt idx="276">
                        <c:v>28.714285714285715</c:v>
                      </c:pt>
                      <c:pt idx="277">
                        <c:v>28.428571428571427</c:v>
                      </c:pt>
                      <c:pt idx="278">
                        <c:v>26.428571428571427</c:v>
                      </c:pt>
                      <c:pt idx="279">
                        <c:v>25.571428571428573</c:v>
                      </c:pt>
                      <c:pt idx="280">
                        <c:v>26.428571428571427</c:v>
                      </c:pt>
                      <c:pt idx="281">
                        <c:v>26</c:v>
                      </c:pt>
                      <c:pt idx="282">
                        <c:v>24.571428571428573</c:v>
                      </c:pt>
                      <c:pt idx="283">
                        <c:v>23.571428571428573</c:v>
                      </c:pt>
                      <c:pt idx="284">
                        <c:v>23</c:v>
                      </c:pt>
                      <c:pt idx="285">
                        <c:v>23.571428571428573</c:v>
                      </c:pt>
                      <c:pt idx="286">
                        <c:v>24</c:v>
                      </c:pt>
                      <c:pt idx="287">
                        <c:v>22.857142857142858</c:v>
                      </c:pt>
                      <c:pt idx="288">
                        <c:v>22.857142857142858</c:v>
                      </c:pt>
                      <c:pt idx="289">
                        <c:v>23.571428571428573</c:v>
                      </c:pt>
                      <c:pt idx="290">
                        <c:v>24.285714285714285</c:v>
                      </c:pt>
                      <c:pt idx="291">
                        <c:v>24.142857142857142</c:v>
                      </c:pt>
                      <c:pt idx="292">
                        <c:v>23.857142857142858</c:v>
                      </c:pt>
                      <c:pt idx="293">
                        <c:v>23</c:v>
                      </c:pt>
                      <c:pt idx="294">
                        <c:v>22.142857142857142</c:v>
                      </c:pt>
                      <c:pt idx="295">
                        <c:v>23</c:v>
                      </c:pt>
                      <c:pt idx="296">
                        <c:v>23</c:v>
                      </c:pt>
                      <c:pt idx="297">
                        <c:v>24.142857142857142</c:v>
                      </c:pt>
                      <c:pt idx="298">
                        <c:v>22.714285714285715</c:v>
                      </c:pt>
                      <c:pt idx="299">
                        <c:v>21.571428571428573</c:v>
                      </c:pt>
                      <c:pt idx="300">
                        <c:v>21.857142857142858</c:v>
                      </c:pt>
                      <c:pt idx="301">
                        <c:v>24.142857142857142</c:v>
                      </c:pt>
                      <c:pt idx="302">
                        <c:v>23.714285714285715</c:v>
                      </c:pt>
                      <c:pt idx="303">
                        <c:v>24.571428571428573</c:v>
                      </c:pt>
                      <c:pt idx="304">
                        <c:v>23</c:v>
                      </c:pt>
                      <c:pt idx="305">
                        <c:v>25</c:v>
                      </c:pt>
                      <c:pt idx="306">
                        <c:v>26.857142857142858</c:v>
                      </c:pt>
                      <c:pt idx="307">
                        <c:v>26</c:v>
                      </c:pt>
                      <c:pt idx="308">
                        <c:v>25.285714285714285</c:v>
                      </c:pt>
                      <c:pt idx="309">
                        <c:v>24.571428571428573</c:v>
                      </c:pt>
                      <c:pt idx="310">
                        <c:v>23.857142857142858</c:v>
                      </c:pt>
                      <c:pt idx="311">
                        <c:v>24.857142857142858</c:v>
                      </c:pt>
                      <c:pt idx="312">
                        <c:v>25</c:v>
                      </c:pt>
                      <c:pt idx="313">
                        <c:v>24.428571428571427</c:v>
                      </c:pt>
                      <c:pt idx="314">
                        <c:v>26.714285714285715</c:v>
                      </c:pt>
                      <c:pt idx="315">
                        <c:v>26.571428571428573</c:v>
                      </c:pt>
                      <c:pt idx="316">
                        <c:v>27.571428571428573</c:v>
                      </c:pt>
                      <c:pt idx="317">
                        <c:v>27.857142857142858</c:v>
                      </c:pt>
                      <c:pt idx="318">
                        <c:v>27.857142857142858</c:v>
                      </c:pt>
                      <c:pt idx="319">
                        <c:v>27.571428571428573</c:v>
                      </c:pt>
                      <c:pt idx="320">
                        <c:v>27.571428571428573</c:v>
                      </c:pt>
                      <c:pt idx="321">
                        <c:v>26.285714285714285</c:v>
                      </c:pt>
                      <c:pt idx="322">
                        <c:v>26.142857142857142</c:v>
                      </c:pt>
                      <c:pt idx="323">
                        <c:v>26.428571428571427</c:v>
                      </c:pt>
                      <c:pt idx="324">
                        <c:v>27</c:v>
                      </c:pt>
                      <c:pt idx="325">
                        <c:v>25.571428571428573</c:v>
                      </c:pt>
                      <c:pt idx="326">
                        <c:v>24.142857142857142</c:v>
                      </c:pt>
                      <c:pt idx="327">
                        <c:v>24.142857142857142</c:v>
                      </c:pt>
                      <c:pt idx="328">
                        <c:v>23.714285714285715</c:v>
                      </c:pt>
                      <c:pt idx="329">
                        <c:v>23.285714285714285</c:v>
                      </c:pt>
                      <c:pt idx="330">
                        <c:v>23.285714285714285</c:v>
                      </c:pt>
                      <c:pt idx="331">
                        <c:v>23</c:v>
                      </c:pt>
                      <c:pt idx="332">
                        <c:v>23.714285714285715</c:v>
                      </c:pt>
                      <c:pt idx="333">
                        <c:v>26.142857142857142</c:v>
                      </c:pt>
                      <c:pt idx="334">
                        <c:v>25.428571428571427</c:v>
                      </c:pt>
                      <c:pt idx="335">
                        <c:v>25.857142857142858</c:v>
                      </c:pt>
                      <c:pt idx="336">
                        <c:v>25.142857142857142</c:v>
                      </c:pt>
                      <c:pt idx="337">
                        <c:v>25.571428571428573</c:v>
                      </c:pt>
                      <c:pt idx="338">
                        <c:v>24.714285714285715</c:v>
                      </c:pt>
                      <c:pt idx="339">
                        <c:v>25.428571428571427</c:v>
                      </c:pt>
                      <c:pt idx="340">
                        <c:v>25.571428571428573</c:v>
                      </c:pt>
                      <c:pt idx="341">
                        <c:v>27.428571428571427</c:v>
                      </c:pt>
                      <c:pt idx="342">
                        <c:v>28.285714285714285</c:v>
                      </c:pt>
                      <c:pt idx="343">
                        <c:v>27.714285714285715</c:v>
                      </c:pt>
                      <c:pt idx="344">
                        <c:v>27.857142857142858</c:v>
                      </c:pt>
                      <c:pt idx="345">
                        <c:v>28.857142857142858</c:v>
                      </c:pt>
                      <c:pt idx="346">
                        <c:v>28.571428571428573</c:v>
                      </c:pt>
                      <c:pt idx="347">
                        <c:v>28.142857142857142</c:v>
                      </c:pt>
                      <c:pt idx="348">
                        <c:v>27.571428571428573</c:v>
                      </c:pt>
                      <c:pt idx="349">
                        <c:v>27.285714285714285</c:v>
                      </c:pt>
                      <c:pt idx="350">
                        <c:v>30.714285714285715</c:v>
                      </c:pt>
                      <c:pt idx="351">
                        <c:v>30.285714285714285</c:v>
                      </c:pt>
                      <c:pt idx="352">
                        <c:v>29.857142857142858</c:v>
                      </c:pt>
                      <c:pt idx="353">
                        <c:v>30.428571428571427</c:v>
                      </c:pt>
                      <c:pt idx="354">
                        <c:v>28.714285714285715</c:v>
                      </c:pt>
                      <c:pt idx="355">
                        <c:v>28.428571428571427</c:v>
                      </c:pt>
                      <c:pt idx="356">
                        <c:v>27.857142857142858</c:v>
                      </c:pt>
                      <c:pt idx="357">
                        <c:v>25.857142857142858</c:v>
                      </c:pt>
                      <c:pt idx="358">
                        <c:v>25.714285714285715</c:v>
                      </c:pt>
                      <c:pt idx="359">
                        <c:v>26.285714285714285</c:v>
                      </c:pt>
                      <c:pt idx="360">
                        <c:v>25.428571428571427</c:v>
                      </c:pt>
                      <c:pt idx="361">
                        <c:v>26.428571428571427</c:v>
                      </c:pt>
                      <c:pt idx="362">
                        <c:v>26.428571428571427</c:v>
                      </c:pt>
                      <c:pt idx="363">
                        <c:v>27.714285714285715</c:v>
                      </c:pt>
                      <c:pt idx="364">
                        <c:v>28.142857142857142</c:v>
                      </c:pt>
                      <c:pt idx="365">
                        <c:v>28.142857142857142</c:v>
                      </c:pt>
                      <c:pt idx="366">
                        <c:v>29.714285714285715</c:v>
                      </c:pt>
                      <c:pt idx="367">
                        <c:v>31.714285714285715</c:v>
                      </c:pt>
                      <c:pt idx="368">
                        <c:v>31.857142857142858</c:v>
                      </c:pt>
                      <c:pt idx="369">
                        <c:v>32.714285714285715</c:v>
                      </c:pt>
                      <c:pt idx="370">
                        <c:v>32.285714285714285</c:v>
                      </c:pt>
                      <c:pt idx="371">
                        <c:v>31.428571428571427</c:v>
                      </c:pt>
                      <c:pt idx="372">
                        <c:v>32.571428571428569</c:v>
                      </c:pt>
                      <c:pt idx="373">
                        <c:v>30.428571428571427</c:v>
                      </c:pt>
                      <c:pt idx="374">
                        <c:v>30.714285714285715</c:v>
                      </c:pt>
                      <c:pt idx="375">
                        <c:v>33.142857142857146</c:v>
                      </c:pt>
                      <c:pt idx="376">
                        <c:v>32.714285714285715</c:v>
                      </c:pt>
                      <c:pt idx="377">
                        <c:v>33</c:v>
                      </c:pt>
                      <c:pt idx="378">
                        <c:v>36.142857142857146</c:v>
                      </c:pt>
                      <c:pt idx="379">
                        <c:v>36</c:v>
                      </c:pt>
                      <c:pt idx="380">
                        <c:v>37.857142857142854</c:v>
                      </c:pt>
                      <c:pt idx="381">
                        <c:v>37.714285714285715</c:v>
                      </c:pt>
                      <c:pt idx="382">
                        <c:v>34.714285714285715</c:v>
                      </c:pt>
                      <c:pt idx="383">
                        <c:v>35.142857142857146</c:v>
                      </c:pt>
                      <c:pt idx="384">
                        <c:v>35.285714285714285</c:v>
                      </c:pt>
                      <c:pt idx="385">
                        <c:v>33.428571428571431</c:v>
                      </c:pt>
                      <c:pt idx="386">
                        <c:v>34.714285714285715</c:v>
                      </c:pt>
                      <c:pt idx="387">
                        <c:v>33.714285714285715</c:v>
                      </c:pt>
                      <c:pt idx="388">
                        <c:v>32.571428571428569</c:v>
                      </c:pt>
                      <c:pt idx="389">
                        <c:v>34.142857142857146</c:v>
                      </c:pt>
                      <c:pt idx="390">
                        <c:v>34</c:v>
                      </c:pt>
                      <c:pt idx="391">
                        <c:v>32.714285714285715</c:v>
                      </c:pt>
                      <c:pt idx="392">
                        <c:v>33.571428571428569</c:v>
                      </c:pt>
                      <c:pt idx="393">
                        <c:v>33.428571428571431</c:v>
                      </c:pt>
                      <c:pt idx="394">
                        <c:v>33.142857142857146</c:v>
                      </c:pt>
                      <c:pt idx="395">
                        <c:v>33.857142857142854</c:v>
                      </c:pt>
                      <c:pt idx="396">
                        <c:v>32.857142857142854</c:v>
                      </c:pt>
                      <c:pt idx="397">
                        <c:v>31.428571428571427</c:v>
                      </c:pt>
                      <c:pt idx="398">
                        <c:v>31.428571428571427</c:v>
                      </c:pt>
                      <c:pt idx="399">
                        <c:v>29.285714285714285</c:v>
                      </c:pt>
                      <c:pt idx="400">
                        <c:v>29.571428571428573</c:v>
                      </c:pt>
                      <c:pt idx="401">
                        <c:v>29.857142857142858</c:v>
                      </c:pt>
                      <c:pt idx="402">
                        <c:v>29.857142857142858</c:v>
                      </c:pt>
                      <c:pt idx="403">
                        <c:v>30.428571428571427</c:v>
                      </c:pt>
                      <c:pt idx="404">
                        <c:v>31.142857142857142</c:v>
                      </c:pt>
                      <c:pt idx="405">
                        <c:v>32.571428571428569</c:v>
                      </c:pt>
                      <c:pt idx="406">
                        <c:v>32.714285714285715</c:v>
                      </c:pt>
                      <c:pt idx="407">
                        <c:v>29.857142857142858</c:v>
                      </c:pt>
                      <c:pt idx="408">
                        <c:v>28.142857142857142</c:v>
                      </c:pt>
                      <c:pt idx="409">
                        <c:v>27.428571428571427</c:v>
                      </c:pt>
                      <c:pt idx="410">
                        <c:v>27.428571428571427</c:v>
                      </c:pt>
                      <c:pt idx="411">
                        <c:v>26.857142857142858</c:v>
                      </c:pt>
                      <c:pt idx="412">
                        <c:v>25.714285714285715</c:v>
                      </c:pt>
                      <c:pt idx="413">
                        <c:v>25.571428571428573</c:v>
                      </c:pt>
                      <c:pt idx="414">
                        <c:v>25.714285714285715</c:v>
                      </c:pt>
                      <c:pt idx="415">
                        <c:v>27.285714285714285</c:v>
                      </c:pt>
                      <c:pt idx="416">
                        <c:v>26.857142857142858</c:v>
                      </c:pt>
                      <c:pt idx="417">
                        <c:v>25.571428571428573</c:v>
                      </c:pt>
                      <c:pt idx="418">
                        <c:v>27.142857142857142</c:v>
                      </c:pt>
                      <c:pt idx="419">
                        <c:v>26.142857142857142</c:v>
                      </c:pt>
                      <c:pt idx="420">
                        <c:v>27.428571428571427</c:v>
                      </c:pt>
                      <c:pt idx="421">
                        <c:v>27.857142857142858</c:v>
                      </c:pt>
                      <c:pt idx="422">
                        <c:v>26.857142857142858</c:v>
                      </c:pt>
                      <c:pt idx="423">
                        <c:v>28.428571428571427</c:v>
                      </c:pt>
                      <c:pt idx="424">
                        <c:v>28.571428571428573</c:v>
                      </c:pt>
                      <c:pt idx="425">
                        <c:v>27.857142857142858</c:v>
                      </c:pt>
                      <c:pt idx="426">
                        <c:v>29.428571428571427</c:v>
                      </c:pt>
                      <c:pt idx="427">
                        <c:v>29.285714285714285</c:v>
                      </c:pt>
                      <c:pt idx="428">
                        <c:v>28.714285714285715</c:v>
                      </c:pt>
                      <c:pt idx="429">
                        <c:v>27.857142857142858</c:v>
                      </c:pt>
                      <c:pt idx="430">
                        <c:v>26.142857142857142</c:v>
                      </c:pt>
                      <c:pt idx="431">
                        <c:v>25.857142857142858</c:v>
                      </c:pt>
                      <c:pt idx="432">
                        <c:v>25.714285714285715</c:v>
                      </c:pt>
                      <c:pt idx="433">
                        <c:v>24.285714285714285</c:v>
                      </c:pt>
                      <c:pt idx="434">
                        <c:v>24.571428571428573</c:v>
                      </c:pt>
                      <c:pt idx="435">
                        <c:v>24.571428571428573</c:v>
                      </c:pt>
                      <c:pt idx="436">
                        <c:v>27</c:v>
                      </c:pt>
                      <c:pt idx="437">
                        <c:v>28.285714285714285</c:v>
                      </c:pt>
                      <c:pt idx="438">
                        <c:v>29.142857142857142</c:v>
                      </c:pt>
                      <c:pt idx="439">
                        <c:v>27.428571428571427</c:v>
                      </c:pt>
                      <c:pt idx="440">
                        <c:v>28.285714285714285</c:v>
                      </c:pt>
                      <c:pt idx="441">
                        <c:v>27.142857142857142</c:v>
                      </c:pt>
                      <c:pt idx="442">
                        <c:v>26.714285714285715</c:v>
                      </c:pt>
                      <c:pt idx="443">
                        <c:v>25.571428571428573</c:v>
                      </c:pt>
                      <c:pt idx="444">
                        <c:v>24.428571428571427</c:v>
                      </c:pt>
                      <c:pt idx="445">
                        <c:v>24.428571428571427</c:v>
                      </c:pt>
                      <c:pt idx="446">
                        <c:v>25.714285714285715</c:v>
                      </c:pt>
                      <c:pt idx="447">
                        <c:v>25.857142857142858</c:v>
                      </c:pt>
                      <c:pt idx="448">
                        <c:v>26.285714285714285</c:v>
                      </c:pt>
                      <c:pt idx="449">
                        <c:v>26</c:v>
                      </c:pt>
                      <c:pt idx="450">
                        <c:v>25.142857142857142</c:v>
                      </c:pt>
                      <c:pt idx="451">
                        <c:v>24.428571428571427</c:v>
                      </c:pt>
                      <c:pt idx="452">
                        <c:v>24.285714285714285</c:v>
                      </c:pt>
                      <c:pt idx="453">
                        <c:v>25.428571428571427</c:v>
                      </c:pt>
                      <c:pt idx="454">
                        <c:v>24.571428571428573</c:v>
                      </c:pt>
                      <c:pt idx="455">
                        <c:v>25.857142857142858</c:v>
                      </c:pt>
                      <c:pt idx="456">
                        <c:v>27</c:v>
                      </c:pt>
                      <c:pt idx="457">
                        <c:v>27</c:v>
                      </c:pt>
                      <c:pt idx="458">
                        <c:v>26.857142857142858</c:v>
                      </c:pt>
                      <c:pt idx="459">
                        <c:v>26.714285714285715</c:v>
                      </c:pt>
                      <c:pt idx="460">
                        <c:v>26.428571428571427</c:v>
                      </c:pt>
                      <c:pt idx="461">
                        <c:v>28.142857142857142</c:v>
                      </c:pt>
                      <c:pt idx="462">
                        <c:v>27.857142857142858</c:v>
                      </c:pt>
                      <c:pt idx="463">
                        <c:v>27.285714285714285</c:v>
                      </c:pt>
                      <c:pt idx="464">
                        <c:v>27.714285714285715</c:v>
                      </c:pt>
                      <c:pt idx="465">
                        <c:v>27.857142857142858</c:v>
                      </c:pt>
                      <c:pt idx="466">
                        <c:v>27.428571428571427</c:v>
                      </c:pt>
                      <c:pt idx="467">
                        <c:v>29</c:v>
                      </c:pt>
                      <c:pt idx="468">
                        <c:v>28</c:v>
                      </c:pt>
                      <c:pt idx="469">
                        <c:v>27.857142857142858</c:v>
                      </c:pt>
                      <c:pt idx="470">
                        <c:v>29.714285714285715</c:v>
                      </c:pt>
                      <c:pt idx="471">
                        <c:v>30.857142857142858</c:v>
                      </c:pt>
                      <c:pt idx="472">
                        <c:v>31.714285714285715</c:v>
                      </c:pt>
                      <c:pt idx="473">
                        <c:v>32.714285714285715</c:v>
                      </c:pt>
                      <c:pt idx="474">
                        <c:v>32.857142857142854</c:v>
                      </c:pt>
                      <c:pt idx="475">
                        <c:v>33.714285714285715</c:v>
                      </c:pt>
                      <c:pt idx="476">
                        <c:v>34</c:v>
                      </c:pt>
                      <c:pt idx="477">
                        <c:v>32.285714285714285</c:v>
                      </c:pt>
                      <c:pt idx="478">
                        <c:v>31</c:v>
                      </c:pt>
                      <c:pt idx="479">
                        <c:v>31.428571428571427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74B-414A-ACBB-EDB74AEAEA3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Kocaeli!$J$2:$J$481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26.571428571428573</c:v>
                      </c:pt>
                      <c:pt idx="7">
                        <c:v>26.142857142857142</c:v>
                      </c:pt>
                      <c:pt idx="8">
                        <c:v>25.428571428571427</c:v>
                      </c:pt>
                      <c:pt idx="9">
                        <c:v>25.428571428571427</c:v>
                      </c:pt>
                      <c:pt idx="10">
                        <c:v>26</c:v>
                      </c:pt>
                      <c:pt idx="11">
                        <c:v>24.285714285714285</c:v>
                      </c:pt>
                      <c:pt idx="12">
                        <c:v>23.428571428571427</c:v>
                      </c:pt>
                      <c:pt idx="13">
                        <c:v>25.142857142857142</c:v>
                      </c:pt>
                      <c:pt idx="14">
                        <c:v>25.857142857142858</c:v>
                      </c:pt>
                      <c:pt idx="15">
                        <c:v>26.714285714285715</c:v>
                      </c:pt>
                      <c:pt idx="16">
                        <c:v>26</c:v>
                      </c:pt>
                      <c:pt idx="17">
                        <c:v>25.285714285714285</c:v>
                      </c:pt>
                      <c:pt idx="18">
                        <c:v>25.285714285714285</c:v>
                      </c:pt>
                      <c:pt idx="19">
                        <c:v>26.285714285714285</c:v>
                      </c:pt>
                      <c:pt idx="20">
                        <c:v>24.571428571428573</c:v>
                      </c:pt>
                      <c:pt idx="21">
                        <c:v>25.285714285714285</c:v>
                      </c:pt>
                      <c:pt idx="22">
                        <c:v>26.571428571428573</c:v>
                      </c:pt>
                      <c:pt idx="23">
                        <c:v>27.571428571428573</c:v>
                      </c:pt>
                      <c:pt idx="24">
                        <c:v>27</c:v>
                      </c:pt>
                      <c:pt idx="25">
                        <c:v>26.714285714285715</c:v>
                      </c:pt>
                      <c:pt idx="26">
                        <c:v>26.142857142857142</c:v>
                      </c:pt>
                      <c:pt idx="27">
                        <c:v>26.714285714285715</c:v>
                      </c:pt>
                      <c:pt idx="28">
                        <c:v>26.142857142857142</c:v>
                      </c:pt>
                      <c:pt idx="29">
                        <c:v>24</c:v>
                      </c:pt>
                      <c:pt idx="30">
                        <c:v>23</c:v>
                      </c:pt>
                      <c:pt idx="31">
                        <c:v>23.285714285714285</c:v>
                      </c:pt>
                      <c:pt idx="32">
                        <c:v>22.571428571428573</c:v>
                      </c:pt>
                      <c:pt idx="33">
                        <c:v>22.428571428571427</c:v>
                      </c:pt>
                      <c:pt idx="34">
                        <c:v>22</c:v>
                      </c:pt>
                      <c:pt idx="35">
                        <c:v>22.142857142857142</c:v>
                      </c:pt>
                      <c:pt idx="36">
                        <c:v>23.714285714285715</c:v>
                      </c:pt>
                      <c:pt idx="37">
                        <c:v>25.142857142857142</c:v>
                      </c:pt>
                      <c:pt idx="38">
                        <c:v>25.142857142857142</c:v>
                      </c:pt>
                      <c:pt idx="39">
                        <c:v>27.142857142857142</c:v>
                      </c:pt>
                      <c:pt idx="40">
                        <c:v>28.142857142857142</c:v>
                      </c:pt>
                      <c:pt idx="41">
                        <c:v>29.142857142857142</c:v>
                      </c:pt>
                      <c:pt idx="42">
                        <c:v>28.857142857142858</c:v>
                      </c:pt>
                      <c:pt idx="43">
                        <c:v>27.285714285714285</c:v>
                      </c:pt>
                      <c:pt idx="44">
                        <c:v>26.857142857142858</c:v>
                      </c:pt>
                      <c:pt idx="45">
                        <c:v>27</c:v>
                      </c:pt>
                      <c:pt idx="46">
                        <c:v>27.285714285714285</c:v>
                      </c:pt>
                      <c:pt idx="47">
                        <c:v>27.571428571428573</c:v>
                      </c:pt>
                      <c:pt idx="48">
                        <c:v>26</c:v>
                      </c:pt>
                      <c:pt idx="49">
                        <c:v>25.857142857142858</c:v>
                      </c:pt>
                      <c:pt idx="50">
                        <c:v>27</c:v>
                      </c:pt>
                      <c:pt idx="51">
                        <c:v>27.714285714285715</c:v>
                      </c:pt>
                      <c:pt idx="52">
                        <c:v>26.857142857142858</c:v>
                      </c:pt>
                      <c:pt idx="53">
                        <c:v>26.142857142857142</c:v>
                      </c:pt>
                      <c:pt idx="54">
                        <c:v>24.428571428571427</c:v>
                      </c:pt>
                      <c:pt idx="55">
                        <c:v>24.142857142857142</c:v>
                      </c:pt>
                      <c:pt idx="56">
                        <c:v>25</c:v>
                      </c:pt>
                      <c:pt idx="57">
                        <c:v>23.857142857142858</c:v>
                      </c:pt>
                      <c:pt idx="58">
                        <c:v>22.285714285714285</c:v>
                      </c:pt>
                      <c:pt idx="59">
                        <c:v>24.142857142857142</c:v>
                      </c:pt>
                      <c:pt idx="60">
                        <c:v>23.857142857142858</c:v>
                      </c:pt>
                      <c:pt idx="61">
                        <c:v>24</c:v>
                      </c:pt>
                      <c:pt idx="62">
                        <c:v>25.142857142857142</c:v>
                      </c:pt>
                      <c:pt idx="63">
                        <c:v>25.142857142857142</c:v>
                      </c:pt>
                      <c:pt idx="64">
                        <c:v>25</c:v>
                      </c:pt>
                      <c:pt idx="65">
                        <c:v>26.857142857142858</c:v>
                      </c:pt>
                      <c:pt idx="66">
                        <c:v>26.285714285714285</c:v>
                      </c:pt>
                      <c:pt idx="67">
                        <c:v>26.714285714285715</c:v>
                      </c:pt>
                      <c:pt idx="68">
                        <c:v>27.285714285714285</c:v>
                      </c:pt>
                      <c:pt idx="69">
                        <c:v>26.714285714285715</c:v>
                      </c:pt>
                      <c:pt idx="70">
                        <c:v>25.571428571428573</c:v>
                      </c:pt>
                      <c:pt idx="71">
                        <c:v>26.142857142857142</c:v>
                      </c:pt>
                      <c:pt idx="72">
                        <c:v>25.142857142857142</c:v>
                      </c:pt>
                      <c:pt idx="73">
                        <c:v>25.428571428571427</c:v>
                      </c:pt>
                      <c:pt idx="74">
                        <c:v>24.857142857142858</c:v>
                      </c:pt>
                      <c:pt idx="75">
                        <c:v>25.714285714285715</c:v>
                      </c:pt>
                      <c:pt idx="76">
                        <c:v>25.142857142857142</c:v>
                      </c:pt>
                      <c:pt idx="77">
                        <c:v>26</c:v>
                      </c:pt>
                      <c:pt idx="78">
                        <c:v>25.857142857142858</c:v>
                      </c:pt>
                      <c:pt idx="79">
                        <c:v>24.857142857142858</c:v>
                      </c:pt>
                      <c:pt idx="80">
                        <c:v>24.142857142857142</c:v>
                      </c:pt>
                      <c:pt idx="81">
                        <c:v>22.857142857142858</c:v>
                      </c:pt>
                      <c:pt idx="82">
                        <c:v>22.428571428571427</c:v>
                      </c:pt>
                      <c:pt idx="83">
                        <c:v>23</c:v>
                      </c:pt>
                      <c:pt idx="84">
                        <c:v>22.428571428571427</c:v>
                      </c:pt>
                      <c:pt idx="85">
                        <c:v>23.285714285714285</c:v>
                      </c:pt>
                      <c:pt idx="86">
                        <c:v>23</c:v>
                      </c:pt>
                      <c:pt idx="87">
                        <c:v>23.285714285714285</c:v>
                      </c:pt>
                      <c:pt idx="88">
                        <c:v>25.142857142857142</c:v>
                      </c:pt>
                      <c:pt idx="89">
                        <c:v>25.714285714285715</c:v>
                      </c:pt>
                      <c:pt idx="90">
                        <c:v>26</c:v>
                      </c:pt>
                      <c:pt idx="91">
                        <c:v>26.857142857142858</c:v>
                      </c:pt>
                      <c:pt idx="92">
                        <c:v>26.571428571428573</c:v>
                      </c:pt>
                      <c:pt idx="93">
                        <c:v>28.857142857142858</c:v>
                      </c:pt>
                      <c:pt idx="94">
                        <c:v>28.285714285714285</c:v>
                      </c:pt>
                      <c:pt idx="95">
                        <c:v>28.142857142857142</c:v>
                      </c:pt>
                      <c:pt idx="96">
                        <c:v>26.714285714285715</c:v>
                      </c:pt>
                      <c:pt idx="97">
                        <c:v>26.428571428571427</c:v>
                      </c:pt>
                      <c:pt idx="98">
                        <c:v>25.428571428571427</c:v>
                      </c:pt>
                      <c:pt idx="99">
                        <c:v>24.428571428571427</c:v>
                      </c:pt>
                      <c:pt idx="100">
                        <c:v>23.142857142857142</c:v>
                      </c:pt>
                      <c:pt idx="101">
                        <c:v>22.571428571428573</c:v>
                      </c:pt>
                      <c:pt idx="102">
                        <c:v>22</c:v>
                      </c:pt>
                      <c:pt idx="103">
                        <c:v>22.428571428571427</c:v>
                      </c:pt>
                      <c:pt idx="104">
                        <c:v>22</c:v>
                      </c:pt>
                      <c:pt idx="105">
                        <c:v>21.571428571428573</c:v>
                      </c:pt>
                      <c:pt idx="106">
                        <c:v>20.857142857142858</c:v>
                      </c:pt>
                      <c:pt idx="107">
                        <c:v>20.571428571428573</c:v>
                      </c:pt>
                      <c:pt idx="108">
                        <c:v>21.142857142857142</c:v>
                      </c:pt>
                      <c:pt idx="109">
                        <c:v>21</c:v>
                      </c:pt>
                      <c:pt idx="110">
                        <c:v>21</c:v>
                      </c:pt>
                      <c:pt idx="111">
                        <c:v>21.571428571428573</c:v>
                      </c:pt>
                      <c:pt idx="112">
                        <c:v>21.714285714285715</c:v>
                      </c:pt>
                      <c:pt idx="113">
                        <c:v>21.571428571428573</c:v>
                      </c:pt>
                      <c:pt idx="114">
                        <c:v>22.142857142857142</c:v>
                      </c:pt>
                      <c:pt idx="115">
                        <c:v>21.571428571428573</c:v>
                      </c:pt>
                      <c:pt idx="116">
                        <c:v>21.285714285714285</c:v>
                      </c:pt>
                      <c:pt idx="117">
                        <c:v>20.857142857142858</c:v>
                      </c:pt>
                      <c:pt idx="118">
                        <c:v>20.142857142857142</c:v>
                      </c:pt>
                      <c:pt idx="119">
                        <c:v>20.285714285714285</c:v>
                      </c:pt>
                      <c:pt idx="120">
                        <c:v>21.285714285714285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18.571428571428573</c:v>
                      </c:pt>
                      <c:pt idx="124">
                        <c:v>19</c:v>
                      </c:pt>
                      <c:pt idx="125">
                        <c:v>20.142857142857142</c:v>
                      </c:pt>
                      <c:pt idx="126">
                        <c:v>20.142857142857142</c:v>
                      </c:pt>
                      <c:pt idx="127">
                        <c:v>19.714285714285715</c:v>
                      </c:pt>
                      <c:pt idx="128">
                        <c:v>21.571428571428573</c:v>
                      </c:pt>
                      <c:pt idx="129">
                        <c:v>22.428571428571427</c:v>
                      </c:pt>
                      <c:pt idx="130">
                        <c:v>23.857142857142858</c:v>
                      </c:pt>
                      <c:pt idx="131">
                        <c:v>23.714285714285715</c:v>
                      </c:pt>
                      <c:pt idx="132">
                        <c:v>23.571428571428573</c:v>
                      </c:pt>
                      <c:pt idx="133">
                        <c:v>23.142857142857142</c:v>
                      </c:pt>
                      <c:pt idx="134">
                        <c:v>24.142857142857142</c:v>
                      </c:pt>
                      <c:pt idx="135">
                        <c:v>23.857142857142858</c:v>
                      </c:pt>
                      <c:pt idx="136">
                        <c:v>23.142857142857142</c:v>
                      </c:pt>
                      <c:pt idx="137">
                        <c:v>23.142857142857142</c:v>
                      </c:pt>
                      <c:pt idx="138">
                        <c:v>23.571428571428573</c:v>
                      </c:pt>
                      <c:pt idx="139">
                        <c:v>23.571428571428573</c:v>
                      </c:pt>
                      <c:pt idx="140">
                        <c:v>25</c:v>
                      </c:pt>
                      <c:pt idx="141">
                        <c:v>25.714285714285715</c:v>
                      </c:pt>
                      <c:pt idx="142">
                        <c:v>26.285714285714285</c:v>
                      </c:pt>
                      <c:pt idx="143">
                        <c:v>26.285714285714285</c:v>
                      </c:pt>
                      <c:pt idx="144">
                        <c:v>25.428571428571427</c:v>
                      </c:pt>
                      <c:pt idx="145">
                        <c:v>25.714285714285715</c:v>
                      </c:pt>
                      <c:pt idx="146">
                        <c:v>25.428571428571427</c:v>
                      </c:pt>
                      <c:pt idx="147">
                        <c:v>24.714285714285715</c:v>
                      </c:pt>
                      <c:pt idx="148">
                        <c:v>24.285714285714285</c:v>
                      </c:pt>
                      <c:pt idx="149">
                        <c:v>22.857142857142858</c:v>
                      </c:pt>
                      <c:pt idx="150">
                        <c:v>22.857142857142858</c:v>
                      </c:pt>
                      <c:pt idx="151">
                        <c:v>22.285714285714285</c:v>
                      </c:pt>
                      <c:pt idx="152">
                        <c:v>21.714285714285715</c:v>
                      </c:pt>
                      <c:pt idx="153">
                        <c:v>21.428571428571427</c:v>
                      </c:pt>
                      <c:pt idx="154">
                        <c:v>20.857142857142858</c:v>
                      </c:pt>
                      <c:pt idx="155">
                        <c:v>19.857142857142858</c:v>
                      </c:pt>
                      <c:pt idx="156">
                        <c:v>20.142857142857142</c:v>
                      </c:pt>
                      <c:pt idx="157">
                        <c:v>21</c:v>
                      </c:pt>
                      <c:pt idx="158">
                        <c:v>21.285714285714285</c:v>
                      </c:pt>
                      <c:pt idx="159">
                        <c:v>22.285714285714285</c:v>
                      </c:pt>
                      <c:pt idx="160">
                        <c:v>23.857142857142858</c:v>
                      </c:pt>
                      <c:pt idx="161">
                        <c:v>24.714285714285715</c:v>
                      </c:pt>
                      <c:pt idx="162">
                        <c:v>24.285714285714285</c:v>
                      </c:pt>
                      <c:pt idx="163">
                        <c:v>24</c:v>
                      </c:pt>
                      <c:pt idx="164">
                        <c:v>23.857142857142858</c:v>
                      </c:pt>
                      <c:pt idx="165">
                        <c:v>23.142857142857142</c:v>
                      </c:pt>
                      <c:pt idx="166">
                        <c:v>22.714285714285715</c:v>
                      </c:pt>
                      <c:pt idx="167">
                        <c:v>22.571428571428573</c:v>
                      </c:pt>
                      <c:pt idx="168">
                        <c:v>22.285714285714285</c:v>
                      </c:pt>
                      <c:pt idx="169">
                        <c:v>22</c:v>
                      </c:pt>
                      <c:pt idx="170">
                        <c:v>23.714285714285715</c:v>
                      </c:pt>
                      <c:pt idx="171">
                        <c:v>22.428571428571427</c:v>
                      </c:pt>
                      <c:pt idx="172">
                        <c:v>22.142857142857142</c:v>
                      </c:pt>
                      <c:pt idx="173">
                        <c:v>21.857142857142858</c:v>
                      </c:pt>
                      <c:pt idx="174">
                        <c:v>20.428571428571427</c:v>
                      </c:pt>
                      <c:pt idx="175">
                        <c:v>20.571428571428573</c:v>
                      </c:pt>
                      <c:pt idx="176">
                        <c:v>20.285714285714285</c:v>
                      </c:pt>
                      <c:pt idx="177">
                        <c:v>19.714285714285715</c:v>
                      </c:pt>
                      <c:pt idx="178">
                        <c:v>20</c:v>
                      </c:pt>
                      <c:pt idx="179">
                        <c:v>22.428571428571427</c:v>
                      </c:pt>
                      <c:pt idx="180">
                        <c:v>21.714285714285715</c:v>
                      </c:pt>
                      <c:pt idx="181">
                        <c:v>22</c:v>
                      </c:pt>
                      <c:pt idx="182">
                        <c:v>21.714285714285715</c:v>
                      </c:pt>
                      <c:pt idx="183">
                        <c:v>23.428571428571427</c:v>
                      </c:pt>
                      <c:pt idx="184">
                        <c:v>23.285714285714285</c:v>
                      </c:pt>
                      <c:pt idx="185">
                        <c:v>24.428571428571427</c:v>
                      </c:pt>
                      <c:pt idx="186">
                        <c:v>23.142857142857142</c:v>
                      </c:pt>
                      <c:pt idx="187">
                        <c:v>24.285714285714285</c:v>
                      </c:pt>
                      <c:pt idx="188">
                        <c:v>23.857142857142858</c:v>
                      </c:pt>
                      <c:pt idx="189">
                        <c:v>26.142857142857142</c:v>
                      </c:pt>
                      <c:pt idx="190">
                        <c:v>25.428571428571427</c:v>
                      </c:pt>
                      <c:pt idx="191">
                        <c:v>25.571428571428573</c:v>
                      </c:pt>
                      <c:pt idx="192">
                        <c:v>25.428571428571427</c:v>
                      </c:pt>
                      <c:pt idx="193">
                        <c:v>26.142857142857142</c:v>
                      </c:pt>
                      <c:pt idx="194">
                        <c:v>25</c:v>
                      </c:pt>
                      <c:pt idx="195">
                        <c:v>25.142857142857142</c:v>
                      </c:pt>
                      <c:pt idx="196">
                        <c:v>22.428571428571427</c:v>
                      </c:pt>
                      <c:pt idx="197">
                        <c:v>22.714285714285715</c:v>
                      </c:pt>
                      <c:pt idx="198">
                        <c:v>22.142857142857142</c:v>
                      </c:pt>
                      <c:pt idx="199">
                        <c:v>20.714285714285715</c:v>
                      </c:pt>
                      <c:pt idx="200">
                        <c:v>20.142857142857142</c:v>
                      </c:pt>
                      <c:pt idx="201">
                        <c:v>20.428571428571427</c:v>
                      </c:pt>
                      <c:pt idx="202">
                        <c:v>20.571428571428573</c:v>
                      </c:pt>
                      <c:pt idx="203">
                        <c:v>20.857142857142858</c:v>
                      </c:pt>
                      <c:pt idx="204">
                        <c:v>20.571428571428573</c:v>
                      </c:pt>
                      <c:pt idx="205">
                        <c:v>20.571428571428573</c:v>
                      </c:pt>
                      <c:pt idx="206">
                        <c:v>21.285714285714285</c:v>
                      </c:pt>
                      <c:pt idx="207">
                        <c:v>21.571428571428573</c:v>
                      </c:pt>
                      <c:pt idx="208">
                        <c:v>20.857142857142858</c:v>
                      </c:pt>
                      <c:pt idx="209">
                        <c:v>20.714285714285715</c:v>
                      </c:pt>
                      <c:pt idx="210">
                        <c:v>19.714285714285715</c:v>
                      </c:pt>
                      <c:pt idx="211">
                        <c:v>20.857142857142858</c:v>
                      </c:pt>
                      <c:pt idx="212">
                        <c:v>21</c:v>
                      </c:pt>
                      <c:pt idx="213">
                        <c:v>22.285714285714285</c:v>
                      </c:pt>
                      <c:pt idx="214">
                        <c:v>22</c:v>
                      </c:pt>
                      <c:pt idx="215">
                        <c:v>22.714285714285715</c:v>
                      </c:pt>
                      <c:pt idx="216">
                        <c:v>22.571428571428573</c:v>
                      </c:pt>
                      <c:pt idx="217">
                        <c:v>24.714285714285715</c:v>
                      </c:pt>
                      <c:pt idx="218">
                        <c:v>23.857142857142858</c:v>
                      </c:pt>
                      <c:pt idx="219">
                        <c:v>23.857142857142858</c:v>
                      </c:pt>
                      <c:pt idx="220">
                        <c:v>21.428571428571427</c:v>
                      </c:pt>
                      <c:pt idx="221">
                        <c:v>20.571428571428573</c:v>
                      </c:pt>
                      <c:pt idx="222">
                        <c:v>21.714285714285715</c:v>
                      </c:pt>
                      <c:pt idx="223">
                        <c:v>22.714285714285715</c:v>
                      </c:pt>
                      <c:pt idx="224">
                        <c:v>21.714285714285715</c:v>
                      </c:pt>
                      <c:pt idx="225">
                        <c:v>21.571428571428573</c:v>
                      </c:pt>
                      <c:pt idx="226">
                        <c:v>21</c:v>
                      </c:pt>
                      <c:pt idx="227">
                        <c:v>22.428571428571427</c:v>
                      </c:pt>
                      <c:pt idx="228">
                        <c:v>22.714285714285715</c:v>
                      </c:pt>
                      <c:pt idx="229">
                        <c:v>20.714285714285715</c:v>
                      </c:pt>
                      <c:pt idx="230">
                        <c:v>19.857142857142858</c:v>
                      </c:pt>
                      <c:pt idx="231">
                        <c:v>20.428571428571427</c:v>
                      </c:pt>
                      <c:pt idx="232">
                        <c:v>19.571428571428573</c:v>
                      </c:pt>
                      <c:pt idx="233">
                        <c:v>18.714285714285715</c:v>
                      </c:pt>
                      <c:pt idx="234">
                        <c:v>18.714285714285715</c:v>
                      </c:pt>
                      <c:pt idx="235">
                        <c:v>18.571428571428573</c:v>
                      </c:pt>
                      <c:pt idx="236">
                        <c:v>18.714285714285715</c:v>
                      </c:pt>
                      <c:pt idx="237">
                        <c:v>18.857142857142858</c:v>
                      </c:pt>
                      <c:pt idx="238">
                        <c:v>19.142857142857142</c:v>
                      </c:pt>
                      <c:pt idx="239">
                        <c:v>19</c:v>
                      </c:pt>
                      <c:pt idx="240">
                        <c:v>19.857142857142858</c:v>
                      </c:pt>
                      <c:pt idx="241">
                        <c:v>19.857142857142858</c:v>
                      </c:pt>
                      <c:pt idx="242">
                        <c:v>20</c:v>
                      </c:pt>
                      <c:pt idx="243">
                        <c:v>21.285714285714285</c:v>
                      </c:pt>
                      <c:pt idx="244">
                        <c:v>21.142857142857142</c:v>
                      </c:pt>
                      <c:pt idx="245">
                        <c:v>19.857142857142858</c:v>
                      </c:pt>
                      <c:pt idx="246">
                        <c:v>19.571428571428573</c:v>
                      </c:pt>
                      <c:pt idx="247">
                        <c:v>21.142857142857142</c:v>
                      </c:pt>
                      <c:pt idx="248">
                        <c:v>20.571428571428573</c:v>
                      </c:pt>
                      <c:pt idx="249">
                        <c:v>21.142857142857142</c:v>
                      </c:pt>
                      <c:pt idx="250">
                        <c:v>20</c:v>
                      </c:pt>
                      <c:pt idx="251">
                        <c:v>19.714285714285715</c:v>
                      </c:pt>
                      <c:pt idx="252">
                        <c:v>19.285714285714285</c:v>
                      </c:pt>
                      <c:pt idx="253">
                        <c:v>20.142857142857142</c:v>
                      </c:pt>
                      <c:pt idx="254">
                        <c:v>20.428571428571427</c:v>
                      </c:pt>
                      <c:pt idx="255">
                        <c:v>22.142857142857142</c:v>
                      </c:pt>
                      <c:pt idx="256">
                        <c:v>22</c:v>
                      </c:pt>
                      <c:pt idx="257">
                        <c:v>22.714285714285715</c:v>
                      </c:pt>
                      <c:pt idx="258">
                        <c:v>23</c:v>
                      </c:pt>
                      <c:pt idx="259">
                        <c:v>23.714285714285715</c:v>
                      </c:pt>
                      <c:pt idx="260">
                        <c:v>23.714285714285715</c:v>
                      </c:pt>
                      <c:pt idx="261">
                        <c:v>23.857142857142858</c:v>
                      </c:pt>
                      <c:pt idx="262">
                        <c:v>22.857142857142858</c:v>
                      </c:pt>
                      <c:pt idx="263">
                        <c:v>22.142857142857142</c:v>
                      </c:pt>
                      <c:pt idx="264">
                        <c:v>22.142857142857142</c:v>
                      </c:pt>
                      <c:pt idx="265">
                        <c:v>22.571428571428573</c:v>
                      </c:pt>
                      <c:pt idx="266">
                        <c:v>23</c:v>
                      </c:pt>
                      <c:pt idx="267">
                        <c:v>24.571428571428573</c:v>
                      </c:pt>
                      <c:pt idx="268">
                        <c:v>24.142857142857142</c:v>
                      </c:pt>
                      <c:pt idx="269">
                        <c:v>23.428571428571427</c:v>
                      </c:pt>
                      <c:pt idx="270">
                        <c:v>24.571428571428573</c:v>
                      </c:pt>
                      <c:pt idx="271">
                        <c:v>24.571428571428573</c:v>
                      </c:pt>
                      <c:pt idx="272">
                        <c:v>24.142857142857142</c:v>
                      </c:pt>
                      <c:pt idx="273">
                        <c:v>23.714285714285715</c:v>
                      </c:pt>
                      <c:pt idx="274">
                        <c:v>22.285714285714285</c:v>
                      </c:pt>
                      <c:pt idx="275">
                        <c:v>21.714285714285715</c:v>
                      </c:pt>
                      <c:pt idx="276">
                        <c:v>23</c:v>
                      </c:pt>
                      <c:pt idx="277">
                        <c:v>23.285714285714285</c:v>
                      </c:pt>
                      <c:pt idx="278">
                        <c:v>23.428571428571427</c:v>
                      </c:pt>
                      <c:pt idx="279">
                        <c:v>25.857142857142858</c:v>
                      </c:pt>
                      <c:pt idx="280">
                        <c:v>27.285714285714285</c:v>
                      </c:pt>
                      <c:pt idx="281">
                        <c:v>27.142857142857142</c:v>
                      </c:pt>
                      <c:pt idx="282">
                        <c:v>26.857142857142858</c:v>
                      </c:pt>
                      <c:pt idx="283">
                        <c:v>27.428571428571427</c:v>
                      </c:pt>
                      <c:pt idx="284">
                        <c:v>26.142857142857142</c:v>
                      </c:pt>
                      <c:pt idx="285">
                        <c:v>26</c:v>
                      </c:pt>
                      <c:pt idx="286">
                        <c:v>23.571428571428573</c:v>
                      </c:pt>
                      <c:pt idx="287">
                        <c:v>22.428571428571427</c:v>
                      </c:pt>
                      <c:pt idx="288">
                        <c:v>22.142857142857142</c:v>
                      </c:pt>
                      <c:pt idx="289">
                        <c:v>22.714285714285715</c:v>
                      </c:pt>
                      <c:pt idx="290">
                        <c:v>22</c:v>
                      </c:pt>
                      <c:pt idx="291">
                        <c:v>24.714285714285715</c:v>
                      </c:pt>
                      <c:pt idx="292">
                        <c:v>24.428571428571427</c:v>
                      </c:pt>
                      <c:pt idx="293">
                        <c:v>23.571428571428573</c:v>
                      </c:pt>
                      <c:pt idx="294">
                        <c:v>24</c:v>
                      </c:pt>
                      <c:pt idx="295">
                        <c:v>26</c:v>
                      </c:pt>
                      <c:pt idx="296">
                        <c:v>25.285714285714285</c:v>
                      </c:pt>
                      <c:pt idx="297">
                        <c:v>25</c:v>
                      </c:pt>
                      <c:pt idx="298">
                        <c:v>24.142857142857142</c:v>
                      </c:pt>
                      <c:pt idx="299">
                        <c:v>23.857142857142858</c:v>
                      </c:pt>
                      <c:pt idx="300">
                        <c:v>26.285714285714285</c:v>
                      </c:pt>
                      <c:pt idx="301">
                        <c:v>26</c:v>
                      </c:pt>
                      <c:pt idx="302">
                        <c:v>23.714285714285715</c:v>
                      </c:pt>
                      <c:pt idx="303">
                        <c:v>24.714285714285715</c:v>
                      </c:pt>
                      <c:pt idx="304">
                        <c:v>25</c:v>
                      </c:pt>
                      <c:pt idx="305">
                        <c:v>24.571428571428573</c:v>
                      </c:pt>
                      <c:pt idx="306">
                        <c:v>24.714285714285715</c:v>
                      </c:pt>
                      <c:pt idx="307">
                        <c:v>23.285714285714285</c:v>
                      </c:pt>
                      <c:pt idx="308">
                        <c:v>22.857142857142858</c:v>
                      </c:pt>
                      <c:pt idx="309">
                        <c:v>24.428571428571427</c:v>
                      </c:pt>
                      <c:pt idx="310">
                        <c:v>22.571428571428573</c:v>
                      </c:pt>
                      <c:pt idx="311">
                        <c:v>22.714285714285715</c:v>
                      </c:pt>
                      <c:pt idx="312">
                        <c:v>22</c:v>
                      </c:pt>
                      <c:pt idx="313">
                        <c:v>22.571428571428573</c:v>
                      </c:pt>
                      <c:pt idx="314">
                        <c:v>22.714285714285715</c:v>
                      </c:pt>
                      <c:pt idx="315">
                        <c:v>24.571428571428573</c:v>
                      </c:pt>
                      <c:pt idx="316">
                        <c:v>24.285714285714285</c:v>
                      </c:pt>
                      <c:pt idx="317">
                        <c:v>26</c:v>
                      </c:pt>
                      <c:pt idx="318">
                        <c:v>26</c:v>
                      </c:pt>
                      <c:pt idx="319">
                        <c:v>26.285714285714285</c:v>
                      </c:pt>
                      <c:pt idx="320">
                        <c:v>26.285714285714285</c:v>
                      </c:pt>
                      <c:pt idx="321">
                        <c:v>26.285714285714285</c:v>
                      </c:pt>
                      <c:pt idx="322">
                        <c:v>25.142857142857142</c:v>
                      </c:pt>
                      <c:pt idx="323">
                        <c:v>24.285714285714285</c:v>
                      </c:pt>
                      <c:pt idx="324">
                        <c:v>23.285714285714285</c:v>
                      </c:pt>
                      <c:pt idx="325">
                        <c:v>22.142857142857142</c:v>
                      </c:pt>
                      <c:pt idx="326">
                        <c:v>23.142857142857142</c:v>
                      </c:pt>
                      <c:pt idx="327">
                        <c:v>23.428571428571427</c:v>
                      </c:pt>
                      <c:pt idx="328">
                        <c:v>24.285714285714285</c:v>
                      </c:pt>
                      <c:pt idx="329">
                        <c:v>23.428571428571427</c:v>
                      </c:pt>
                      <c:pt idx="330">
                        <c:v>23.571428571428573</c:v>
                      </c:pt>
                      <c:pt idx="331">
                        <c:v>24.714285714285715</c:v>
                      </c:pt>
                      <c:pt idx="332">
                        <c:v>26</c:v>
                      </c:pt>
                      <c:pt idx="333">
                        <c:v>26.285714285714285</c:v>
                      </c:pt>
                      <c:pt idx="334">
                        <c:v>25.571428571428573</c:v>
                      </c:pt>
                      <c:pt idx="335">
                        <c:v>25.571428571428573</c:v>
                      </c:pt>
                      <c:pt idx="336">
                        <c:v>25.428571428571427</c:v>
                      </c:pt>
                      <c:pt idx="337">
                        <c:v>26.571428571428573</c:v>
                      </c:pt>
                      <c:pt idx="338">
                        <c:v>26</c:v>
                      </c:pt>
                      <c:pt idx="339">
                        <c:v>24.571428571428573</c:v>
                      </c:pt>
                      <c:pt idx="340">
                        <c:v>23</c:v>
                      </c:pt>
                      <c:pt idx="341">
                        <c:v>23.857142857142858</c:v>
                      </c:pt>
                      <c:pt idx="342">
                        <c:v>23.571428571428573</c:v>
                      </c:pt>
                      <c:pt idx="343">
                        <c:v>23.714285714285715</c:v>
                      </c:pt>
                      <c:pt idx="344">
                        <c:v>24.142857142857142</c:v>
                      </c:pt>
                      <c:pt idx="345">
                        <c:v>24.857142857142858</c:v>
                      </c:pt>
                      <c:pt idx="346">
                        <c:v>26</c:v>
                      </c:pt>
                      <c:pt idx="347">
                        <c:v>26.428571428571427</c:v>
                      </c:pt>
                      <c:pt idx="348">
                        <c:v>24.857142857142858</c:v>
                      </c:pt>
                      <c:pt idx="349">
                        <c:v>25</c:v>
                      </c:pt>
                      <c:pt idx="350">
                        <c:v>25.857142857142858</c:v>
                      </c:pt>
                      <c:pt idx="351">
                        <c:v>23.714285714285715</c:v>
                      </c:pt>
                      <c:pt idx="352">
                        <c:v>24.142857142857142</c:v>
                      </c:pt>
                      <c:pt idx="353">
                        <c:v>23.428571428571427</c:v>
                      </c:pt>
                      <c:pt idx="354">
                        <c:v>23.285714285714285</c:v>
                      </c:pt>
                      <c:pt idx="355">
                        <c:v>23.571428571428573</c:v>
                      </c:pt>
                      <c:pt idx="356">
                        <c:v>23</c:v>
                      </c:pt>
                      <c:pt idx="357">
                        <c:v>23.285714285714285</c:v>
                      </c:pt>
                      <c:pt idx="358">
                        <c:v>24.285714285714285</c:v>
                      </c:pt>
                      <c:pt idx="359">
                        <c:v>23.142857142857142</c:v>
                      </c:pt>
                      <c:pt idx="360">
                        <c:v>24.285714285714285</c:v>
                      </c:pt>
                      <c:pt idx="361">
                        <c:v>24.428571428571427</c:v>
                      </c:pt>
                      <c:pt idx="362">
                        <c:v>26.285714285714285</c:v>
                      </c:pt>
                      <c:pt idx="363">
                        <c:v>26</c:v>
                      </c:pt>
                      <c:pt idx="364">
                        <c:v>24.714285714285715</c:v>
                      </c:pt>
                      <c:pt idx="365">
                        <c:v>26.571428571428573</c:v>
                      </c:pt>
                      <c:pt idx="366">
                        <c:v>28</c:v>
                      </c:pt>
                      <c:pt idx="367">
                        <c:v>28.285714285714285</c:v>
                      </c:pt>
                      <c:pt idx="368">
                        <c:v>28.571428571428573</c:v>
                      </c:pt>
                      <c:pt idx="369">
                        <c:v>28.428571428571427</c:v>
                      </c:pt>
                      <c:pt idx="370">
                        <c:v>29.714285714285715</c:v>
                      </c:pt>
                      <c:pt idx="371">
                        <c:v>31</c:v>
                      </c:pt>
                      <c:pt idx="372">
                        <c:v>29.857142857142858</c:v>
                      </c:pt>
                      <c:pt idx="373">
                        <c:v>29.428571428571427</c:v>
                      </c:pt>
                      <c:pt idx="374">
                        <c:v>30.285714285714285</c:v>
                      </c:pt>
                      <c:pt idx="375">
                        <c:v>32</c:v>
                      </c:pt>
                      <c:pt idx="376">
                        <c:v>30.571428571428573</c:v>
                      </c:pt>
                      <c:pt idx="377">
                        <c:v>29.857142857142858</c:v>
                      </c:pt>
                      <c:pt idx="378">
                        <c:v>29.857142857142858</c:v>
                      </c:pt>
                      <c:pt idx="379">
                        <c:v>30.714285714285715</c:v>
                      </c:pt>
                      <c:pt idx="380">
                        <c:v>31</c:v>
                      </c:pt>
                      <c:pt idx="381">
                        <c:v>30.714285714285715</c:v>
                      </c:pt>
                      <c:pt idx="382">
                        <c:v>31.428571428571427</c:v>
                      </c:pt>
                      <c:pt idx="383">
                        <c:v>34.142857142857146</c:v>
                      </c:pt>
                      <c:pt idx="384">
                        <c:v>35.571428571428569</c:v>
                      </c:pt>
                      <c:pt idx="385">
                        <c:v>36</c:v>
                      </c:pt>
                      <c:pt idx="386">
                        <c:v>37.714285714285715</c:v>
                      </c:pt>
                      <c:pt idx="387">
                        <c:v>38.428571428571431</c:v>
                      </c:pt>
                      <c:pt idx="388">
                        <c:v>38.142857142857146</c:v>
                      </c:pt>
                      <c:pt idx="389">
                        <c:v>38.428571428571431</c:v>
                      </c:pt>
                      <c:pt idx="390">
                        <c:v>37</c:v>
                      </c:pt>
                      <c:pt idx="391">
                        <c:v>36.428571428571431</c:v>
                      </c:pt>
                      <c:pt idx="392">
                        <c:v>36.857142857142854</c:v>
                      </c:pt>
                      <c:pt idx="393">
                        <c:v>35.428571428571431</c:v>
                      </c:pt>
                      <c:pt idx="394">
                        <c:v>34.571428571428569</c:v>
                      </c:pt>
                      <c:pt idx="395">
                        <c:v>34.285714285714285</c:v>
                      </c:pt>
                      <c:pt idx="396">
                        <c:v>31.571428571428573</c:v>
                      </c:pt>
                      <c:pt idx="397">
                        <c:v>31.428571428571427</c:v>
                      </c:pt>
                      <c:pt idx="398">
                        <c:v>31.571428571428573</c:v>
                      </c:pt>
                      <c:pt idx="399">
                        <c:v>32.857142857142854</c:v>
                      </c:pt>
                      <c:pt idx="400">
                        <c:v>33.428571428571431</c:v>
                      </c:pt>
                      <c:pt idx="401">
                        <c:v>32.571428571428569</c:v>
                      </c:pt>
                      <c:pt idx="402">
                        <c:v>32</c:v>
                      </c:pt>
                      <c:pt idx="403">
                        <c:v>32.285714285714285</c:v>
                      </c:pt>
                      <c:pt idx="404">
                        <c:v>32.857142857142854</c:v>
                      </c:pt>
                      <c:pt idx="405">
                        <c:v>32.285714285714285</c:v>
                      </c:pt>
                      <c:pt idx="406">
                        <c:v>30.714285714285715</c:v>
                      </c:pt>
                      <c:pt idx="407">
                        <c:v>28.714285714285715</c:v>
                      </c:pt>
                      <c:pt idx="408">
                        <c:v>28.857142857142858</c:v>
                      </c:pt>
                      <c:pt idx="409">
                        <c:v>29.142857142857142</c:v>
                      </c:pt>
                      <c:pt idx="410">
                        <c:v>29.285714285714285</c:v>
                      </c:pt>
                      <c:pt idx="411">
                        <c:v>27.714285714285715</c:v>
                      </c:pt>
                      <c:pt idx="412">
                        <c:v>27.571428571428573</c:v>
                      </c:pt>
                      <c:pt idx="413">
                        <c:v>25.714285714285715</c:v>
                      </c:pt>
                      <c:pt idx="414">
                        <c:v>25</c:v>
                      </c:pt>
                      <c:pt idx="415">
                        <c:v>24.285714285714285</c:v>
                      </c:pt>
                      <c:pt idx="416">
                        <c:v>24.142857142857142</c:v>
                      </c:pt>
                      <c:pt idx="417">
                        <c:v>23.428571428571427</c:v>
                      </c:pt>
                      <c:pt idx="418">
                        <c:v>24.571428571428573</c:v>
                      </c:pt>
                      <c:pt idx="419">
                        <c:v>24.571428571428573</c:v>
                      </c:pt>
                      <c:pt idx="420">
                        <c:v>24.857142857142858</c:v>
                      </c:pt>
                      <c:pt idx="421">
                        <c:v>26.714285714285715</c:v>
                      </c:pt>
                      <c:pt idx="422">
                        <c:v>28.857142857142858</c:v>
                      </c:pt>
                      <c:pt idx="423">
                        <c:v>28.571428571428573</c:v>
                      </c:pt>
                      <c:pt idx="424">
                        <c:v>28.857142857142858</c:v>
                      </c:pt>
                      <c:pt idx="425">
                        <c:v>27.857142857142858</c:v>
                      </c:pt>
                      <c:pt idx="426">
                        <c:v>28.571428571428573</c:v>
                      </c:pt>
                      <c:pt idx="427">
                        <c:v>28.571428571428573</c:v>
                      </c:pt>
                      <c:pt idx="428">
                        <c:v>28.142857142857142</c:v>
                      </c:pt>
                      <c:pt idx="429">
                        <c:v>27.571428571428573</c:v>
                      </c:pt>
                      <c:pt idx="430">
                        <c:v>27.857142857142858</c:v>
                      </c:pt>
                      <c:pt idx="431">
                        <c:v>29.428571428571427</c:v>
                      </c:pt>
                      <c:pt idx="432">
                        <c:v>30.571428571428573</c:v>
                      </c:pt>
                      <c:pt idx="433">
                        <c:v>29.714285714285715</c:v>
                      </c:pt>
                      <c:pt idx="434">
                        <c:v>29.142857142857142</c:v>
                      </c:pt>
                      <c:pt idx="435">
                        <c:v>29.285714285714285</c:v>
                      </c:pt>
                      <c:pt idx="436">
                        <c:v>29.285714285714285</c:v>
                      </c:pt>
                      <c:pt idx="437">
                        <c:v>29.857142857142858</c:v>
                      </c:pt>
                      <c:pt idx="438">
                        <c:v>29</c:v>
                      </c:pt>
                      <c:pt idx="439">
                        <c:v>29.285714285714285</c:v>
                      </c:pt>
                      <c:pt idx="440">
                        <c:v>28.571428571428573</c:v>
                      </c:pt>
                      <c:pt idx="441">
                        <c:v>30</c:v>
                      </c:pt>
                      <c:pt idx="442">
                        <c:v>28</c:v>
                      </c:pt>
                      <c:pt idx="443">
                        <c:v>26</c:v>
                      </c:pt>
                      <c:pt idx="444">
                        <c:v>25</c:v>
                      </c:pt>
                      <c:pt idx="445">
                        <c:v>24.571428571428573</c:v>
                      </c:pt>
                      <c:pt idx="446">
                        <c:v>23.714285714285715</c:v>
                      </c:pt>
                      <c:pt idx="447">
                        <c:v>25</c:v>
                      </c:pt>
                      <c:pt idx="448">
                        <c:v>23.714285714285715</c:v>
                      </c:pt>
                      <c:pt idx="449">
                        <c:v>25.142857142857142</c:v>
                      </c:pt>
                      <c:pt idx="450">
                        <c:v>25.428571428571427</c:v>
                      </c:pt>
                      <c:pt idx="451">
                        <c:v>25.857142857142858</c:v>
                      </c:pt>
                      <c:pt idx="452">
                        <c:v>25.285714285714285</c:v>
                      </c:pt>
                      <c:pt idx="453">
                        <c:v>25.571428571428573</c:v>
                      </c:pt>
                      <c:pt idx="454">
                        <c:v>24</c:v>
                      </c:pt>
                      <c:pt idx="455">
                        <c:v>24.714285714285715</c:v>
                      </c:pt>
                      <c:pt idx="456">
                        <c:v>24.142857142857142</c:v>
                      </c:pt>
                      <c:pt idx="457">
                        <c:v>25.285714285714285</c:v>
                      </c:pt>
                      <c:pt idx="458">
                        <c:v>26.285714285714285</c:v>
                      </c:pt>
                      <c:pt idx="459">
                        <c:v>26.428571428571427</c:v>
                      </c:pt>
                      <c:pt idx="460">
                        <c:v>25.857142857142858</c:v>
                      </c:pt>
                      <c:pt idx="461">
                        <c:v>26</c:v>
                      </c:pt>
                      <c:pt idx="462">
                        <c:v>25.857142857142858</c:v>
                      </c:pt>
                      <c:pt idx="463">
                        <c:v>26.142857142857142</c:v>
                      </c:pt>
                      <c:pt idx="464">
                        <c:v>25.857142857142858</c:v>
                      </c:pt>
                      <c:pt idx="465">
                        <c:v>24</c:v>
                      </c:pt>
                      <c:pt idx="466">
                        <c:v>23.714285714285715</c:v>
                      </c:pt>
                      <c:pt idx="467">
                        <c:v>22.714285714285715</c:v>
                      </c:pt>
                      <c:pt idx="468">
                        <c:v>22.857142857142858</c:v>
                      </c:pt>
                      <c:pt idx="469">
                        <c:v>22.857142857142858</c:v>
                      </c:pt>
                      <c:pt idx="470">
                        <c:v>22.714285714285715</c:v>
                      </c:pt>
                      <c:pt idx="471">
                        <c:v>22.857142857142858</c:v>
                      </c:pt>
                      <c:pt idx="472">
                        <c:v>23.857142857142858</c:v>
                      </c:pt>
                      <c:pt idx="473">
                        <c:v>23.714285714285715</c:v>
                      </c:pt>
                      <c:pt idx="474">
                        <c:v>24</c:v>
                      </c:pt>
                      <c:pt idx="475">
                        <c:v>22.857142857142858</c:v>
                      </c:pt>
                      <c:pt idx="476">
                        <c:v>22.857142857142858</c:v>
                      </c:pt>
                      <c:pt idx="477">
                        <c:v>22.142857142857142</c:v>
                      </c:pt>
                      <c:pt idx="478">
                        <c:v>21.714285714285715</c:v>
                      </c:pt>
                      <c:pt idx="479">
                        <c:v>20.571428571428573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74B-414A-ACBB-EDB74AEAEA3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Kocaeli!$K$2:$K$481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120">
                        <c:v>23</c:v>
                      </c:pt>
                      <c:pt idx="121">
                        <c:v>21</c:v>
                      </c:pt>
                      <c:pt idx="122">
                        <c:v>20</c:v>
                      </c:pt>
                      <c:pt idx="123">
                        <c:v>21.25</c:v>
                      </c:pt>
                      <c:pt idx="124">
                        <c:v>21.4</c:v>
                      </c:pt>
                      <c:pt idx="125">
                        <c:v>20</c:v>
                      </c:pt>
                      <c:pt idx="126">
                        <c:v>18.571428571428573</c:v>
                      </c:pt>
                      <c:pt idx="127">
                        <c:v>18.714285714285715</c:v>
                      </c:pt>
                      <c:pt idx="128">
                        <c:v>19.857142857142858</c:v>
                      </c:pt>
                      <c:pt idx="129">
                        <c:v>21.285714285714285</c:v>
                      </c:pt>
                      <c:pt idx="130">
                        <c:v>20.857142857142858</c:v>
                      </c:pt>
                      <c:pt idx="131">
                        <c:v>20</c:v>
                      </c:pt>
                      <c:pt idx="132">
                        <c:v>19.857142857142858</c:v>
                      </c:pt>
                      <c:pt idx="133">
                        <c:v>22.571428571428573</c:v>
                      </c:pt>
                      <c:pt idx="134">
                        <c:v>22.571428571428573</c:v>
                      </c:pt>
                      <c:pt idx="135">
                        <c:v>22.571428571428573</c:v>
                      </c:pt>
                      <c:pt idx="136">
                        <c:v>23.428571428571427</c:v>
                      </c:pt>
                      <c:pt idx="137">
                        <c:v>24.285714285714285</c:v>
                      </c:pt>
                      <c:pt idx="138">
                        <c:v>24.428571428571427</c:v>
                      </c:pt>
                      <c:pt idx="139">
                        <c:v>24.857142857142858</c:v>
                      </c:pt>
                      <c:pt idx="140">
                        <c:v>23</c:v>
                      </c:pt>
                      <c:pt idx="141">
                        <c:v>23.285714285714285</c:v>
                      </c:pt>
                      <c:pt idx="142">
                        <c:v>22.285714285714285</c:v>
                      </c:pt>
                      <c:pt idx="143">
                        <c:v>20.857142857142858</c:v>
                      </c:pt>
                      <c:pt idx="144">
                        <c:v>20.857142857142858</c:v>
                      </c:pt>
                      <c:pt idx="145">
                        <c:v>21.857142857142858</c:v>
                      </c:pt>
                      <c:pt idx="146">
                        <c:v>23.571428571428573</c:v>
                      </c:pt>
                      <c:pt idx="147">
                        <c:v>25</c:v>
                      </c:pt>
                      <c:pt idx="148">
                        <c:v>24.857142857142858</c:v>
                      </c:pt>
                      <c:pt idx="149">
                        <c:v>24.142857142857142</c:v>
                      </c:pt>
                      <c:pt idx="150">
                        <c:v>23.142857142857142</c:v>
                      </c:pt>
                      <c:pt idx="151">
                        <c:v>22.142857142857142</c:v>
                      </c:pt>
                      <c:pt idx="152">
                        <c:v>23.142857142857142</c:v>
                      </c:pt>
                      <c:pt idx="153">
                        <c:v>21.857142857142858</c:v>
                      </c:pt>
                      <c:pt idx="154">
                        <c:v>19.714285714285715</c:v>
                      </c:pt>
                      <c:pt idx="155">
                        <c:v>19.428571428571427</c:v>
                      </c:pt>
                      <c:pt idx="156">
                        <c:v>20.714285714285715</c:v>
                      </c:pt>
                      <c:pt idx="157">
                        <c:v>21.285714285714285</c:v>
                      </c:pt>
                      <c:pt idx="158">
                        <c:v>20.857142857142858</c:v>
                      </c:pt>
                      <c:pt idx="159">
                        <c:v>20.571428571428573</c:v>
                      </c:pt>
                      <c:pt idx="160">
                        <c:v>19.571428571428573</c:v>
                      </c:pt>
                      <c:pt idx="161">
                        <c:v>20</c:v>
                      </c:pt>
                      <c:pt idx="162">
                        <c:v>21.285714285714285</c:v>
                      </c:pt>
                      <c:pt idx="163">
                        <c:v>20.285714285714285</c:v>
                      </c:pt>
                      <c:pt idx="164">
                        <c:v>20</c:v>
                      </c:pt>
                      <c:pt idx="165">
                        <c:v>20.571428571428573</c:v>
                      </c:pt>
                      <c:pt idx="166">
                        <c:v>18.285714285714285</c:v>
                      </c:pt>
                      <c:pt idx="167">
                        <c:v>18.285714285714285</c:v>
                      </c:pt>
                      <c:pt idx="168">
                        <c:v>18.714285714285715</c:v>
                      </c:pt>
                      <c:pt idx="169">
                        <c:v>17</c:v>
                      </c:pt>
                      <c:pt idx="170">
                        <c:v>18.714285714285715</c:v>
                      </c:pt>
                      <c:pt idx="171">
                        <c:v>19.428571428571427</c:v>
                      </c:pt>
                      <c:pt idx="172">
                        <c:v>19</c:v>
                      </c:pt>
                      <c:pt idx="173">
                        <c:v>20.428571428571427</c:v>
                      </c:pt>
                      <c:pt idx="174">
                        <c:v>20.428571428571427</c:v>
                      </c:pt>
                      <c:pt idx="175">
                        <c:v>20</c:v>
                      </c:pt>
                      <c:pt idx="176">
                        <c:v>19.857142857142858</c:v>
                      </c:pt>
                      <c:pt idx="177">
                        <c:v>18.571428571428573</c:v>
                      </c:pt>
                      <c:pt idx="178">
                        <c:v>17.714285714285715</c:v>
                      </c:pt>
                      <c:pt idx="179">
                        <c:v>19.571428571428573</c:v>
                      </c:pt>
                      <c:pt idx="180">
                        <c:v>18.571428571428573</c:v>
                      </c:pt>
                      <c:pt idx="181">
                        <c:v>18.714285714285715</c:v>
                      </c:pt>
                      <c:pt idx="182">
                        <c:v>18.714285714285715</c:v>
                      </c:pt>
                      <c:pt idx="183">
                        <c:v>22.428571428571427</c:v>
                      </c:pt>
                      <c:pt idx="184">
                        <c:v>23</c:v>
                      </c:pt>
                      <c:pt idx="185">
                        <c:v>23</c:v>
                      </c:pt>
                      <c:pt idx="186">
                        <c:v>21.571428571428573</c:v>
                      </c:pt>
                      <c:pt idx="187">
                        <c:v>22.571428571428573</c:v>
                      </c:pt>
                      <c:pt idx="188">
                        <c:v>24</c:v>
                      </c:pt>
                      <c:pt idx="189">
                        <c:v>25.857142857142858</c:v>
                      </c:pt>
                      <c:pt idx="190">
                        <c:v>22.857142857142858</c:v>
                      </c:pt>
                      <c:pt idx="191">
                        <c:v>23.571428571428573</c:v>
                      </c:pt>
                      <c:pt idx="192">
                        <c:v>25.571428571428573</c:v>
                      </c:pt>
                      <c:pt idx="193">
                        <c:v>25.857142857142858</c:v>
                      </c:pt>
                      <c:pt idx="194">
                        <c:v>26.857142857142858</c:v>
                      </c:pt>
                      <c:pt idx="195">
                        <c:v>27.857142857142858</c:v>
                      </c:pt>
                      <c:pt idx="196">
                        <c:v>27</c:v>
                      </c:pt>
                      <c:pt idx="197">
                        <c:v>28.714285714285715</c:v>
                      </c:pt>
                      <c:pt idx="198">
                        <c:v>28</c:v>
                      </c:pt>
                      <c:pt idx="199">
                        <c:v>27.142857142857142</c:v>
                      </c:pt>
                      <c:pt idx="200">
                        <c:v>27.142857142857142</c:v>
                      </c:pt>
                      <c:pt idx="201">
                        <c:v>27</c:v>
                      </c:pt>
                      <c:pt idx="202">
                        <c:v>25</c:v>
                      </c:pt>
                      <c:pt idx="203">
                        <c:v>24.857142857142858</c:v>
                      </c:pt>
                      <c:pt idx="204">
                        <c:v>23</c:v>
                      </c:pt>
                      <c:pt idx="205">
                        <c:v>23</c:v>
                      </c:pt>
                      <c:pt idx="206">
                        <c:v>22.142857142857142</c:v>
                      </c:pt>
                      <c:pt idx="207">
                        <c:v>22.142857142857142</c:v>
                      </c:pt>
                      <c:pt idx="208">
                        <c:v>19.714285714285715</c:v>
                      </c:pt>
                      <c:pt idx="209">
                        <c:v>19.428571428571427</c:v>
                      </c:pt>
                      <c:pt idx="210">
                        <c:v>19.428571428571427</c:v>
                      </c:pt>
                      <c:pt idx="211">
                        <c:v>20.714285714285715</c:v>
                      </c:pt>
                      <c:pt idx="212">
                        <c:v>21</c:v>
                      </c:pt>
                      <c:pt idx="213">
                        <c:v>20.285714285714285</c:v>
                      </c:pt>
                      <c:pt idx="214">
                        <c:v>20.714285714285715</c:v>
                      </c:pt>
                      <c:pt idx="215">
                        <c:v>23</c:v>
                      </c:pt>
                      <c:pt idx="216">
                        <c:v>24</c:v>
                      </c:pt>
                      <c:pt idx="217">
                        <c:v>23.714285714285715</c:v>
                      </c:pt>
                      <c:pt idx="218">
                        <c:v>23.142857142857142</c:v>
                      </c:pt>
                      <c:pt idx="219">
                        <c:v>23.285714285714285</c:v>
                      </c:pt>
                      <c:pt idx="220">
                        <c:v>24.571428571428573</c:v>
                      </c:pt>
                      <c:pt idx="221">
                        <c:v>24.857142857142858</c:v>
                      </c:pt>
                      <c:pt idx="222">
                        <c:v>24.428571428571427</c:v>
                      </c:pt>
                      <c:pt idx="223">
                        <c:v>23.428571428571427</c:v>
                      </c:pt>
                      <c:pt idx="224">
                        <c:v>23.428571428571427</c:v>
                      </c:pt>
                      <c:pt idx="225">
                        <c:v>22.142857142857142</c:v>
                      </c:pt>
                      <c:pt idx="226">
                        <c:v>20.571428571428573</c:v>
                      </c:pt>
                      <c:pt idx="227">
                        <c:v>21.714285714285715</c:v>
                      </c:pt>
                      <c:pt idx="228">
                        <c:v>20.428571428571427</c:v>
                      </c:pt>
                      <c:pt idx="229">
                        <c:v>19</c:v>
                      </c:pt>
                      <c:pt idx="230">
                        <c:v>21.285714285714285</c:v>
                      </c:pt>
                      <c:pt idx="231">
                        <c:v>21.428571428571427</c:v>
                      </c:pt>
                      <c:pt idx="232">
                        <c:v>22.714285714285715</c:v>
                      </c:pt>
                      <c:pt idx="233">
                        <c:v>24.285714285714285</c:v>
                      </c:pt>
                      <c:pt idx="234">
                        <c:v>23.571428571428573</c:v>
                      </c:pt>
                      <c:pt idx="235">
                        <c:v>22.857142857142858</c:v>
                      </c:pt>
                      <c:pt idx="236">
                        <c:v>24.714285714285715</c:v>
                      </c:pt>
                      <c:pt idx="237">
                        <c:v>23.714285714285715</c:v>
                      </c:pt>
                      <c:pt idx="238">
                        <c:v>24.571428571428573</c:v>
                      </c:pt>
                      <c:pt idx="239">
                        <c:v>23.857142857142858</c:v>
                      </c:pt>
                      <c:pt idx="240">
                        <c:v>23.142857142857142</c:v>
                      </c:pt>
                      <c:pt idx="241">
                        <c:v>22.285714285714285</c:v>
                      </c:pt>
                      <c:pt idx="242">
                        <c:v>23.714285714285715</c:v>
                      </c:pt>
                      <c:pt idx="243">
                        <c:v>21.285714285714285</c:v>
                      </c:pt>
                      <c:pt idx="244">
                        <c:v>21.285714285714285</c:v>
                      </c:pt>
                      <c:pt idx="245">
                        <c:v>19.857142857142858</c:v>
                      </c:pt>
                      <c:pt idx="246">
                        <c:v>18.571428571428573</c:v>
                      </c:pt>
                      <c:pt idx="247">
                        <c:v>18.428571428571427</c:v>
                      </c:pt>
                      <c:pt idx="248">
                        <c:v>19.428571428571427</c:v>
                      </c:pt>
                      <c:pt idx="249">
                        <c:v>18.428571428571427</c:v>
                      </c:pt>
                      <c:pt idx="250">
                        <c:v>19.285714285714285</c:v>
                      </c:pt>
                      <c:pt idx="251">
                        <c:v>18.285714285714285</c:v>
                      </c:pt>
                      <c:pt idx="252">
                        <c:v>19.142857142857142</c:v>
                      </c:pt>
                      <c:pt idx="253">
                        <c:v>20.142857142857142</c:v>
                      </c:pt>
                      <c:pt idx="254">
                        <c:v>20.714285714285715</c:v>
                      </c:pt>
                      <c:pt idx="255">
                        <c:v>21</c:v>
                      </c:pt>
                      <c:pt idx="256">
                        <c:v>21.142857142857142</c:v>
                      </c:pt>
                      <c:pt idx="257">
                        <c:v>22.571428571428573</c:v>
                      </c:pt>
                      <c:pt idx="258">
                        <c:v>22.142857142857142</c:v>
                      </c:pt>
                      <c:pt idx="259">
                        <c:v>22</c:v>
                      </c:pt>
                      <c:pt idx="260">
                        <c:v>21.428571428571427</c:v>
                      </c:pt>
                      <c:pt idx="261">
                        <c:v>21.857142857142858</c:v>
                      </c:pt>
                      <c:pt idx="262">
                        <c:v>20.714285714285715</c:v>
                      </c:pt>
                      <c:pt idx="263">
                        <c:v>21.142857142857142</c:v>
                      </c:pt>
                      <c:pt idx="264">
                        <c:v>23.142857142857142</c:v>
                      </c:pt>
                      <c:pt idx="265">
                        <c:v>23.428571428571427</c:v>
                      </c:pt>
                      <c:pt idx="266">
                        <c:v>21.714285714285715</c:v>
                      </c:pt>
                      <c:pt idx="267">
                        <c:v>23.285714285714285</c:v>
                      </c:pt>
                      <c:pt idx="268">
                        <c:v>24.142857142857142</c:v>
                      </c:pt>
                      <c:pt idx="269">
                        <c:v>25.428571428571427</c:v>
                      </c:pt>
                      <c:pt idx="270">
                        <c:v>26.571428571428573</c:v>
                      </c:pt>
                      <c:pt idx="271">
                        <c:v>23</c:v>
                      </c:pt>
                      <c:pt idx="272">
                        <c:v>23.571428571428573</c:v>
                      </c:pt>
                      <c:pt idx="273">
                        <c:v>25</c:v>
                      </c:pt>
                      <c:pt idx="274">
                        <c:v>23.571428571428573</c:v>
                      </c:pt>
                      <c:pt idx="275">
                        <c:v>22.285714285714285</c:v>
                      </c:pt>
                      <c:pt idx="276">
                        <c:v>21</c:v>
                      </c:pt>
                      <c:pt idx="277">
                        <c:v>20.285714285714285</c:v>
                      </c:pt>
                      <c:pt idx="278">
                        <c:v>21.714285714285715</c:v>
                      </c:pt>
                      <c:pt idx="279">
                        <c:v>22.142857142857142</c:v>
                      </c:pt>
                      <c:pt idx="280">
                        <c:v>22.428571428571427</c:v>
                      </c:pt>
                      <c:pt idx="281">
                        <c:v>22.857142857142858</c:v>
                      </c:pt>
                      <c:pt idx="282">
                        <c:v>22.571428571428573</c:v>
                      </c:pt>
                      <c:pt idx="283">
                        <c:v>23</c:v>
                      </c:pt>
                      <c:pt idx="284">
                        <c:v>22.714285714285715</c:v>
                      </c:pt>
                      <c:pt idx="285">
                        <c:v>22.714285714285715</c:v>
                      </c:pt>
                      <c:pt idx="286">
                        <c:v>22.714285714285715</c:v>
                      </c:pt>
                      <c:pt idx="287">
                        <c:v>22.428571428571427</c:v>
                      </c:pt>
                      <c:pt idx="288">
                        <c:v>23</c:v>
                      </c:pt>
                      <c:pt idx="289">
                        <c:v>23.285714285714285</c:v>
                      </c:pt>
                      <c:pt idx="290">
                        <c:v>22.714285714285715</c:v>
                      </c:pt>
                      <c:pt idx="291">
                        <c:v>22.857142857142858</c:v>
                      </c:pt>
                      <c:pt idx="292">
                        <c:v>22</c:v>
                      </c:pt>
                      <c:pt idx="293">
                        <c:v>21</c:v>
                      </c:pt>
                      <c:pt idx="294">
                        <c:v>20.571428571428573</c:v>
                      </c:pt>
                      <c:pt idx="295">
                        <c:v>20</c:v>
                      </c:pt>
                      <c:pt idx="296">
                        <c:v>19.571428571428573</c:v>
                      </c:pt>
                      <c:pt idx="297">
                        <c:v>19</c:v>
                      </c:pt>
                      <c:pt idx="298">
                        <c:v>18.428571428571427</c:v>
                      </c:pt>
                      <c:pt idx="299">
                        <c:v>18.142857142857142</c:v>
                      </c:pt>
                      <c:pt idx="300">
                        <c:v>19.857142857142858</c:v>
                      </c:pt>
                      <c:pt idx="301">
                        <c:v>20.571428571428573</c:v>
                      </c:pt>
                      <c:pt idx="302">
                        <c:v>20.142857142857142</c:v>
                      </c:pt>
                      <c:pt idx="303">
                        <c:v>20.571428571428573</c:v>
                      </c:pt>
                      <c:pt idx="304">
                        <c:v>22.285714285714285</c:v>
                      </c:pt>
                      <c:pt idx="305">
                        <c:v>22.428571428571427</c:v>
                      </c:pt>
                      <c:pt idx="306">
                        <c:v>24.142857142857142</c:v>
                      </c:pt>
                      <c:pt idx="307">
                        <c:v>23.285714285714285</c:v>
                      </c:pt>
                      <c:pt idx="308">
                        <c:v>23.142857142857142</c:v>
                      </c:pt>
                      <c:pt idx="309">
                        <c:v>23.857142857142858</c:v>
                      </c:pt>
                      <c:pt idx="310">
                        <c:v>23.714285714285715</c:v>
                      </c:pt>
                      <c:pt idx="311">
                        <c:v>22.285714285714285</c:v>
                      </c:pt>
                      <c:pt idx="312">
                        <c:v>22.142857142857142</c:v>
                      </c:pt>
                      <c:pt idx="313">
                        <c:v>20.571428571428573</c:v>
                      </c:pt>
                      <c:pt idx="314">
                        <c:v>19.428571428571427</c:v>
                      </c:pt>
                      <c:pt idx="315">
                        <c:v>18.142857142857142</c:v>
                      </c:pt>
                      <c:pt idx="316">
                        <c:v>18</c:v>
                      </c:pt>
                      <c:pt idx="317">
                        <c:v>18</c:v>
                      </c:pt>
                      <c:pt idx="318">
                        <c:v>18</c:v>
                      </c:pt>
                      <c:pt idx="319">
                        <c:v>20.571428571428573</c:v>
                      </c:pt>
                      <c:pt idx="320">
                        <c:v>21.428571428571427</c:v>
                      </c:pt>
                      <c:pt idx="321">
                        <c:v>22.142857142857142</c:v>
                      </c:pt>
                      <c:pt idx="322">
                        <c:v>24.142857142857142</c:v>
                      </c:pt>
                      <c:pt idx="323">
                        <c:v>23.428571428571427</c:v>
                      </c:pt>
                      <c:pt idx="324">
                        <c:v>22.428571428571427</c:v>
                      </c:pt>
                      <c:pt idx="325">
                        <c:v>21.857142857142858</c:v>
                      </c:pt>
                      <c:pt idx="326">
                        <c:v>20</c:v>
                      </c:pt>
                      <c:pt idx="327">
                        <c:v>20.571428571428573</c:v>
                      </c:pt>
                      <c:pt idx="328">
                        <c:v>21.428571428571427</c:v>
                      </c:pt>
                      <c:pt idx="329">
                        <c:v>21.571428571428573</c:v>
                      </c:pt>
                      <c:pt idx="330">
                        <c:v>22.857142857142858</c:v>
                      </c:pt>
                      <c:pt idx="331">
                        <c:v>23.428571428571427</c:v>
                      </c:pt>
                      <c:pt idx="332">
                        <c:v>24.285714285714285</c:v>
                      </c:pt>
                      <c:pt idx="333">
                        <c:v>24</c:v>
                      </c:pt>
                      <c:pt idx="334">
                        <c:v>22.857142857142858</c:v>
                      </c:pt>
                      <c:pt idx="335">
                        <c:v>23.285714285714285</c:v>
                      </c:pt>
                      <c:pt idx="336">
                        <c:v>23.571428571428573</c:v>
                      </c:pt>
                      <c:pt idx="337">
                        <c:v>23.142857142857142</c:v>
                      </c:pt>
                      <c:pt idx="338">
                        <c:v>23.428571428571427</c:v>
                      </c:pt>
                      <c:pt idx="339">
                        <c:v>23.142857142857142</c:v>
                      </c:pt>
                      <c:pt idx="340">
                        <c:v>23.142857142857142</c:v>
                      </c:pt>
                      <c:pt idx="341">
                        <c:v>23.857142857142858</c:v>
                      </c:pt>
                      <c:pt idx="342">
                        <c:v>22.571428571428573</c:v>
                      </c:pt>
                      <c:pt idx="343">
                        <c:v>21.428571428571427</c:v>
                      </c:pt>
                      <c:pt idx="344">
                        <c:v>21</c:v>
                      </c:pt>
                      <c:pt idx="345">
                        <c:v>21.428571428571427</c:v>
                      </c:pt>
                      <c:pt idx="346">
                        <c:v>22</c:v>
                      </c:pt>
                      <c:pt idx="347">
                        <c:v>21.428571428571427</c:v>
                      </c:pt>
                      <c:pt idx="348">
                        <c:v>20.571428571428573</c:v>
                      </c:pt>
                      <c:pt idx="349">
                        <c:v>20</c:v>
                      </c:pt>
                      <c:pt idx="350">
                        <c:v>20.428571428571427</c:v>
                      </c:pt>
                      <c:pt idx="351">
                        <c:v>21.142857142857142</c:v>
                      </c:pt>
                      <c:pt idx="352">
                        <c:v>22.142857142857142</c:v>
                      </c:pt>
                      <c:pt idx="353">
                        <c:v>21.714285714285715</c:v>
                      </c:pt>
                      <c:pt idx="354">
                        <c:v>22.714285714285715</c:v>
                      </c:pt>
                      <c:pt idx="355">
                        <c:v>22.857142857142858</c:v>
                      </c:pt>
                      <c:pt idx="356">
                        <c:v>24.428571428571427</c:v>
                      </c:pt>
                      <c:pt idx="357">
                        <c:v>24</c:v>
                      </c:pt>
                      <c:pt idx="358">
                        <c:v>24.142857142857142</c:v>
                      </c:pt>
                      <c:pt idx="359">
                        <c:v>22.571428571428573</c:v>
                      </c:pt>
                      <c:pt idx="360">
                        <c:v>22</c:v>
                      </c:pt>
                      <c:pt idx="361">
                        <c:v>20.571428571428573</c:v>
                      </c:pt>
                      <c:pt idx="362">
                        <c:v>21.428571428571427</c:v>
                      </c:pt>
                      <c:pt idx="363">
                        <c:v>21.857142857142858</c:v>
                      </c:pt>
                      <c:pt idx="364">
                        <c:v>21.571428571428573</c:v>
                      </c:pt>
                      <c:pt idx="365">
                        <c:v>21</c:v>
                      </c:pt>
                      <c:pt idx="366">
                        <c:v>22</c:v>
                      </c:pt>
                      <c:pt idx="367">
                        <c:v>23.428571428571427</c:v>
                      </c:pt>
                      <c:pt idx="368">
                        <c:v>25</c:v>
                      </c:pt>
                      <c:pt idx="369">
                        <c:v>26.285714285714285</c:v>
                      </c:pt>
                      <c:pt idx="370">
                        <c:v>26</c:v>
                      </c:pt>
                      <c:pt idx="371">
                        <c:v>26.571428571428573</c:v>
                      </c:pt>
                      <c:pt idx="372">
                        <c:v>26.142857142857142</c:v>
                      </c:pt>
                      <c:pt idx="373">
                        <c:v>25.428571428571427</c:v>
                      </c:pt>
                      <c:pt idx="374">
                        <c:v>25.428571428571427</c:v>
                      </c:pt>
                      <c:pt idx="375">
                        <c:v>26</c:v>
                      </c:pt>
                      <c:pt idx="376">
                        <c:v>24.285714285714285</c:v>
                      </c:pt>
                      <c:pt idx="377">
                        <c:v>23.428571428571427</c:v>
                      </c:pt>
                      <c:pt idx="378">
                        <c:v>25.142857142857142</c:v>
                      </c:pt>
                      <c:pt idx="379">
                        <c:v>25.857142857142858</c:v>
                      </c:pt>
                      <c:pt idx="380">
                        <c:v>26.714285714285715</c:v>
                      </c:pt>
                      <c:pt idx="381">
                        <c:v>26</c:v>
                      </c:pt>
                      <c:pt idx="382">
                        <c:v>25.285714285714285</c:v>
                      </c:pt>
                      <c:pt idx="383">
                        <c:v>25.285714285714285</c:v>
                      </c:pt>
                      <c:pt idx="384">
                        <c:v>26.285714285714285</c:v>
                      </c:pt>
                      <c:pt idx="385">
                        <c:v>24.571428571428573</c:v>
                      </c:pt>
                      <c:pt idx="386">
                        <c:v>25.285714285714285</c:v>
                      </c:pt>
                      <c:pt idx="387">
                        <c:v>26.571428571428573</c:v>
                      </c:pt>
                      <c:pt idx="388">
                        <c:v>27.571428571428573</c:v>
                      </c:pt>
                      <c:pt idx="389">
                        <c:v>27</c:v>
                      </c:pt>
                      <c:pt idx="390">
                        <c:v>26.714285714285715</c:v>
                      </c:pt>
                      <c:pt idx="391">
                        <c:v>26.142857142857142</c:v>
                      </c:pt>
                      <c:pt idx="392">
                        <c:v>26.714285714285715</c:v>
                      </c:pt>
                      <c:pt idx="393">
                        <c:v>26.142857142857142</c:v>
                      </c:pt>
                      <c:pt idx="394">
                        <c:v>24</c:v>
                      </c:pt>
                      <c:pt idx="395">
                        <c:v>23</c:v>
                      </c:pt>
                      <c:pt idx="396">
                        <c:v>23.285714285714285</c:v>
                      </c:pt>
                      <c:pt idx="397">
                        <c:v>22.571428571428573</c:v>
                      </c:pt>
                      <c:pt idx="398">
                        <c:v>22.428571428571427</c:v>
                      </c:pt>
                      <c:pt idx="399">
                        <c:v>22</c:v>
                      </c:pt>
                      <c:pt idx="400">
                        <c:v>22.142857142857142</c:v>
                      </c:pt>
                      <c:pt idx="401">
                        <c:v>23.714285714285715</c:v>
                      </c:pt>
                      <c:pt idx="402">
                        <c:v>25.142857142857142</c:v>
                      </c:pt>
                      <c:pt idx="403">
                        <c:v>25.142857142857142</c:v>
                      </c:pt>
                      <c:pt idx="404">
                        <c:v>27.142857142857142</c:v>
                      </c:pt>
                      <c:pt idx="405">
                        <c:v>28.142857142857142</c:v>
                      </c:pt>
                      <c:pt idx="406">
                        <c:v>29.142857142857142</c:v>
                      </c:pt>
                      <c:pt idx="407">
                        <c:v>28.857142857142858</c:v>
                      </c:pt>
                      <c:pt idx="408">
                        <c:v>27.285714285714285</c:v>
                      </c:pt>
                      <c:pt idx="409">
                        <c:v>26.857142857142858</c:v>
                      </c:pt>
                      <c:pt idx="410">
                        <c:v>27</c:v>
                      </c:pt>
                      <c:pt idx="411">
                        <c:v>27.285714285714285</c:v>
                      </c:pt>
                      <c:pt idx="412">
                        <c:v>27.571428571428573</c:v>
                      </c:pt>
                      <c:pt idx="413">
                        <c:v>26</c:v>
                      </c:pt>
                      <c:pt idx="414">
                        <c:v>25.857142857142858</c:v>
                      </c:pt>
                      <c:pt idx="415">
                        <c:v>27</c:v>
                      </c:pt>
                      <c:pt idx="416">
                        <c:v>27.714285714285715</c:v>
                      </c:pt>
                      <c:pt idx="417">
                        <c:v>26.857142857142858</c:v>
                      </c:pt>
                      <c:pt idx="418">
                        <c:v>26.142857142857142</c:v>
                      </c:pt>
                      <c:pt idx="419">
                        <c:v>24.428571428571427</c:v>
                      </c:pt>
                      <c:pt idx="420">
                        <c:v>24.142857142857142</c:v>
                      </c:pt>
                      <c:pt idx="421">
                        <c:v>25</c:v>
                      </c:pt>
                      <c:pt idx="422">
                        <c:v>23.857142857142858</c:v>
                      </c:pt>
                      <c:pt idx="423">
                        <c:v>22.285714285714285</c:v>
                      </c:pt>
                      <c:pt idx="424">
                        <c:v>24.142857142857142</c:v>
                      </c:pt>
                      <c:pt idx="425">
                        <c:v>23.857142857142858</c:v>
                      </c:pt>
                      <c:pt idx="426">
                        <c:v>24</c:v>
                      </c:pt>
                      <c:pt idx="427">
                        <c:v>25.142857142857142</c:v>
                      </c:pt>
                      <c:pt idx="428">
                        <c:v>25.142857142857142</c:v>
                      </c:pt>
                      <c:pt idx="429">
                        <c:v>25</c:v>
                      </c:pt>
                      <c:pt idx="430">
                        <c:v>26.857142857142858</c:v>
                      </c:pt>
                      <c:pt idx="431">
                        <c:v>26.285714285714285</c:v>
                      </c:pt>
                      <c:pt idx="432">
                        <c:v>26.714285714285715</c:v>
                      </c:pt>
                      <c:pt idx="433">
                        <c:v>27.285714285714285</c:v>
                      </c:pt>
                      <c:pt idx="434">
                        <c:v>26.714285714285715</c:v>
                      </c:pt>
                      <c:pt idx="435">
                        <c:v>25.571428571428573</c:v>
                      </c:pt>
                      <c:pt idx="436">
                        <c:v>26.142857142857142</c:v>
                      </c:pt>
                      <c:pt idx="437">
                        <c:v>25.142857142857142</c:v>
                      </c:pt>
                      <c:pt idx="438">
                        <c:v>25.428571428571427</c:v>
                      </c:pt>
                      <c:pt idx="439">
                        <c:v>24.857142857142858</c:v>
                      </c:pt>
                      <c:pt idx="440">
                        <c:v>25.714285714285715</c:v>
                      </c:pt>
                      <c:pt idx="441">
                        <c:v>25.142857142857142</c:v>
                      </c:pt>
                      <c:pt idx="442">
                        <c:v>26</c:v>
                      </c:pt>
                      <c:pt idx="443">
                        <c:v>25.857142857142858</c:v>
                      </c:pt>
                      <c:pt idx="444">
                        <c:v>24.857142857142858</c:v>
                      </c:pt>
                      <c:pt idx="445">
                        <c:v>24.142857142857142</c:v>
                      </c:pt>
                      <c:pt idx="446">
                        <c:v>22.857142857142858</c:v>
                      </c:pt>
                      <c:pt idx="447">
                        <c:v>22.428571428571427</c:v>
                      </c:pt>
                      <c:pt idx="448">
                        <c:v>23</c:v>
                      </c:pt>
                      <c:pt idx="449">
                        <c:v>22.428571428571427</c:v>
                      </c:pt>
                      <c:pt idx="450">
                        <c:v>23.285714285714285</c:v>
                      </c:pt>
                      <c:pt idx="451">
                        <c:v>23</c:v>
                      </c:pt>
                      <c:pt idx="452">
                        <c:v>23.285714285714285</c:v>
                      </c:pt>
                      <c:pt idx="453">
                        <c:v>25.142857142857142</c:v>
                      </c:pt>
                      <c:pt idx="454">
                        <c:v>25.714285714285715</c:v>
                      </c:pt>
                      <c:pt idx="455">
                        <c:v>26</c:v>
                      </c:pt>
                      <c:pt idx="456">
                        <c:v>26.857142857142858</c:v>
                      </c:pt>
                      <c:pt idx="457">
                        <c:v>26.571428571428573</c:v>
                      </c:pt>
                      <c:pt idx="458">
                        <c:v>28.857142857142858</c:v>
                      </c:pt>
                      <c:pt idx="459">
                        <c:v>28.285714285714285</c:v>
                      </c:pt>
                      <c:pt idx="460">
                        <c:v>28.142857142857142</c:v>
                      </c:pt>
                      <c:pt idx="461">
                        <c:v>26.714285714285715</c:v>
                      </c:pt>
                      <c:pt idx="462">
                        <c:v>26.428571428571427</c:v>
                      </c:pt>
                      <c:pt idx="463">
                        <c:v>25.428571428571427</c:v>
                      </c:pt>
                      <c:pt idx="464">
                        <c:v>24.428571428571427</c:v>
                      </c:pt>
                      <c:pt idx="465">
                        <c:v>23.142857142857142</c:v>
                      </c:pt>
                      <c:pt idx="466">
                        <c:v>22.571428571428573</c:v>
                      </c:pt>
                      <c:pt idx="467">
                        <c:v>22</c:v>
                      </c:pt>
                      <c:pt idx="468">
                        <c:v>22.428571428571427</c:v>
                      </c:pt>
                      <c:pt idx="469">
                        <c:v>22</c:v>
                      </c:pt>
                      <c:pt idx="470">
                        <c:v>21.571428571428573</c:v>
                      </c:pt>
                      <c:pt idx="471">
                        <c:v>20.857142857142858</c:v>
                      </c:pt>
                      <c:pt idx="472">
                        <c:v>20.571428571428573</c:v>
                      </c:pt>
                      <c:pt idx="473">
                        <c:v>21.142857142857142</c:v>
                      </c:pt>
                      <c:pt idx="474">
                        <c:v>21</c:v>
                      </c:pt>
                      <c:pt idx="475">
                        <c:v>21</c:v>
                      </c:pt>
                      <c:pt idx="476">
                        <c:v>21.571428571428573</c:v>
                      </c:pt>
                      <c:pt idx="477">
                        <c:v>21.714285714285715</c:v>
                      </c:pt>
                      <c:pt idx="478">
                        <c:v>21.571428571428573</c:v>
                      </c:pt>
                      <c:pt idx="479">
                        <c:v>22.142857142857142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74B-414A-ACBB-EDB74AEAEA39}"/>
                  </c:ext>
                </c:extLst>
              </c15:ser>
            </c15:filteredLineSeries>
          </c:ext>
        </c:extLst>
      </c:lineChart>
      <c:catAx>
        <c:axId val="145918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65039"/>
        <c:crosses val="autoZero"/>
        <c:auto val="1"/>
        <c:lblAlgn val="ctr"/>
        <c:lblOffset val="100"/>
        <c:noMultiLvlLbl val="0"/>
      </c:catAx>
      <c:valAx>
        <c:axId val="109606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18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Kahramanmaraş Bykş. Bld </a:t>
            </a:r>
            <a:r>
              <a:rPr lang="tr-TR"/>
              <a:t>COVID</a:t>
            </a:r>
            <a:r>
              <a:rPr lang="en-US"/>
              <a:t> v</a:t>
            </a:r>
            <a:r>
              <a:rPr lang="tr-TR"/>
              <a:t>s</a:t>
            </a:r>
            <a:r>
              <a:rPr lang="en-US"/>
              <a:t>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Kahramanmaras!$H$1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Kahramanmaras!$A$2:$A$481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Kahramanmaras!$H$2:$H$481</c:f>
              <c:numCache>
                <c:formatCode>General</c:formatCode>
                <c:ptCount val="480"/>
                <c:pt idx="6">
                  <c:v>16.714285714285715</c:v>
                </c:pt>
                <c:pt idx="7">
                  <c:v>16.142857142857142</c:v>
                </c:pt>
                <c:pt idx="8">
                  <c:v>17.428571428571427</c:v>
                </c:pt>
                <c:pt idx="9">
                  <c:v>19</c:v>
                </c:pt>
                <c:pt idx="10">
                  <c:v>18.714285714285715</c:v>
                </c:pt>
                <c:pt idx="11">
                  <c:v>18.142857142857142</c:v>
                </c:pt>
                <c:pt idx="12">
                  <c:v>19.428571428571427</c:v>
                </c:pt>
                <c:pt idx="13">
                  <c:v>18</c:v>
                </c:pt>
                <c:pt idx="14">
                  <c:v>17.857142857142858</c:v>
                </c:pt>
                <c:pt idx="15">
                  <c:v>16.571428571428573</c:v>
                </c:pt>
                <c:pt idx="16">
                  <c:v>15.285714285714286</c:v>
                </c:pt>
                <c:pt idx="17">
                  <c:v>15.428571428571429</c:v>
                </c:pt>
                <c:pt idx="18">
                  <c:v>16.714285714285715</c:v>
                </c:pt>
                <c:pt idx="19">
                  <c:v>17.285714285714285</c:v>
                </c:pt>
                <c:pt idx="20">
                  <c:v>17.857142857142858</c:v>
                </c:pt>
                <c:pt idx="21">
                  <c:v>17.428571428571427</c:v>
                </c:pt>
                <c:pt idx="22">
                  <c:v>18.142857142857142</c:v>
                </c:pt>
                <c:pt idx="23">
                  <c:v>17.714285714285715</c:v>
                </c:pt>
                <c:pt idx="24">
                  <c:v>17.714285714285715</c:v>
                </c:pt>
                <c:pt idx="25">
                  <c:v>18</c:v>
                </c:pt>
                <c:pt idx="26">
                  <c:v>17.714285714285715</c:v>
                </c:pt>
                <c:pt idx="27">
                  <c:v>17.428571428571427</c:v>
                </c:pt>
                <c:pt idx="28">
                  <c:v>17.857142857142858</c:v>
                </c:pt>
                <c:pt idx="29">
                  <c:v>16.857142857142858</c:v>
                </c:pt>
                <c:pt idx="30">
                  <c:v>17.714285714285715</c:v>
                </c:pt>
                <c:pt idx="31">
                  <c:v>18.428571428571427</c:v>
                </c:pt>
                <c:pt idx="32">
                  <c:v>17.857142857142858</c:v>
                </c:pt>
                <c:pt idx="33">
                  <c:v>17.714285714285715</c:v>
                </c:pt>
                <c:pt idx="34">
                  <c:v>16.857142857142858</c:v>
                </c:pt>
                <c:pt idx="35">
                  <c:v>17.142857142857142</c:v>
                </c:pt>
                <c:pt idx="36">
                  <c:v>18</c:v>
                </c:pt>
                <c:pt idx="37">
                  <c:v>16.714285714285715</c:v>
                </c:pt>
                <c:pt idx="38">
                  <c:v>15.428571428571429</c:v>
                </c:pt>
                <c:pt idx="39">
                  <c:v>16</c:v>
                </c:pt>
                <c:pt idx="40">
                  <c:v>15.857142857142858</c:v>
                </c:pt>
                <c:pt idx="41">
                  <c:v>16.428571428571427</c:v>
                </c:pt>
                <c:pt idx="42">
                  <c:v>15.714285714285714</c:v>
                </c:pt>
                <c:pt idx="43">
                  <c:v>15.571428571428571</c:v>
                </c:pt>
                <c:pt idx="44">
                  <c:v>15.571428571428571</c:v>
                </c:pt>
                <c:pt idx="45">
                  <c:v>15.857142857142858</c:v>
                </c:pt>
                <c:pt idx="46">
                  <c:v>15</c:v>
                </c:pt>
                <c:pt idx="47">
                  <c:v>14.857142857142858</c:v>
                </c:pt>
                <c:pt idx="48">
                  <c:v>14.714285714285714</c:v>
                </c:pt>
                <c:pt idx="49">
                  <c:v>15.285714285714286</c:v>
                </c:pt>
                <c:pt idx="50">
                  <c:v>14.428571428571429</c:v>
                </c:pt>
                <c:pt idx="51">
                  <c:v>14.142857142857142</c:v>
                </c:pt>
                <c:pt idx="52">
                  <c:v>15.142857142857142</c:v>
                </c:pt>
                <c:pt idx="53">
                  <c:v>15</c:v>
                </c:pt>
                <c:pt idx="54">
                  <c:v>14.714285714285714</c:v>
                </c:pt>
                <c:pt idx="55">
                  <c:v>15.571428571428571</c:v>
                </c:pt>
                <c:pt idx="56">
                  <c:v>15</c:v>
                </c:pt>
                <c:pt idx="57">
                  <c:v>16.142857142857142</c:v>
                </c:pt>
                <c:pt idx="58">
                  <c:v>16.285714285714285</c:v>
                </c:pt>
                <c:pt idx="59">
                  <c:v>15.857142857142858</c:v>
                </c:pt>
                <c:pt idx="60">
                  <c:v>16.285714285714285</c:v>
                </c:pt>
                <c:pt idx="61">
                  <c:v>15.857142857142858</c:v>
                </c:pt>
                <c:pt idx="62">
                  <c:v>15.142857142857142</c:v>
                </c:pt>
                <c:pt idx="63">
                  <c:v>15.285714285714286</c:v>
                </c:pt>
                <c:pt idx="64">
                  <c:v>14.714285714285714</c:v>
                </c:pt>
                <c:pt idx="65">
                  <c:v>14.285714285714286</c:v>
                </c:pt>
                <c:pt idx="66">
                  <c:v>13.142857142857142</c:v>
                </c:pt>
                <c:pt idx="67">
                  <c:v>13.285714285714286</c:v>
                </c:pt>
                <c:pt idx="68">
                  <c:v>13.285714285714286</c:v>
                </c:pt>
                <c:pt idx="69">
                  <c:v>14.571428571428571</c:v>
                </c:pt>
                <c:pt idx="70">
                  <c:v>14.428571428571429</c:v>
                </c:pt>
                <c:pt idx="71">
                  <c:v>15.857142857142858</c:v>
                </c:pt>
                <c:pt idx="72">
                  <c:v>16.714285714285715</c:v>
                </c:pt>
                <c:pt idx="73">
                  <c:v>17.571428571428573</c:v>
                </c:pt>
                <c:pt idx="74">
                  <c:v>18.285714285714285</c:v>
                </c:pt>
                <c:pt idx="75">
                  <c:v>17.857142857142858</c:v>
                </c:pt>
                <c:pt idx="76">
                  <c:v>17.571428571428573</c:v>
                </c:pt>
                <c:pt idx="77">
                  <c:v>17.142857142857142</c:v>
                </c:pt>
                <c:pt idx="78">
                  <c:v>15.714285714285714</c:v>
                </c:pt>
                <c:pt idx="79">
                  <c:v>17.571428571428573</c:v>
                </c:pt>
                <c:pt idx="80">
                  <c:v>17.285714285714285</c:v>
                </c:pt>
                <c:pt idx="81">
                  <c:v>16.857142857142858</c:v>
                </c:pt>
                <c:pt idx="82">
                  <c:v>16.571428571428573</c:v>
                </c:pt>
                <c:pt idx="83">
                  <c:v>16.714285714285715</c:v>
                </c:pt>
                <c:pt idx="84">
                  <c:v>17.285714285714285</c:v>
                </c:pt>
                <c:pt idx="85">
                  <c:v>17.428571428571427</c:v>
                </c:pt>
                <c:pt idx="86">
                  <c:v>16.285714285714285</c:v>
                </c:pt>
                <c:pt idx="87">
                  <c:v>15.857142857142858</c:v>
                </c:pt>
                <c:pt idx="88">
                  <c:v>16.428571428571427</c:v>
                </c:pt>
                <c:pt idx="89">
                  <c:v>17.857142857142858</c:v>
                </c:pt>
                <c:pt idx="90">
                  <c:v>16.142857142857142</c:v>
                </c:pt>
                <c:pt idx="91">
                  <c:v>16.714285714285715</c:v>
                </c:pt>
                <c:pt idx="92">
                  <c:v>16</c:v>
                </c:pt>
                <c:pt idx="93">
                  <c:v>16.571428571428573</c:v>
                </c:pt>
                <c:pt idx="94">
                  <c:v>17.285714285714285</c:v>
                </c:pt>
                <c:pt idx="95">
                  <c:v>16.285714285714285</c:v>
                </c:pt>
                <c:pt idx="96">
                  <c:v>15.714285714285714</c:v>
                </c:pt>
                <c:pt idx="97">
                  <c:v>16.142857142857142</c:v>
                </c:pt>
                <c:pt idx="98">
                  <c:v>17</c:v>
                </c:pt>
                <c:pt idx="99">
                  <c:v>17.571428571428573</c:v>
                </c:pt>
                <c:pt idx="100">
                  <c:v>15.714285714285714</c:v>
                </c:pt>
                <c:pt idx="101">
                  <c:v>15.714285714285714</c:v>
                </c:pt>
                <c:pt idx="102">
                  <c:v>15.857142857142858</c:v>
                </c:pt>
                <c:pt idx="103">
                  <c:v>16</c:v>
                </c:pt>
                <c:pt idx="104">
                  <c:v>17</c:v>
                </c:pt>
                <c:pt idx="105">
                  <c:v>15</c:v>
                </c:pt>
                <c:pt idx="106">
                  <c:v>15.714285714285714</c:v>
                </c:pt>
                <c:pt idx="107">
                  <c:v>16.857142857142858</c:v>
                </c:pt>
                <c:pt idx="108">
                  <c:v>16</c:v>
                </c:pt>
                <c:pt idx="109">
                  <c:v>16.428571428571427</c:v>
                </c:pt>
                <c:pt idx="110">
                  <c:v>17.285714285714285</c:v>
                </c:pt>
                <c:pt idx="111">
                  <c:v>16.714285714285715</c:v>
                </c:pt>
                <c:pt idx="112">
                  <c:v>17.857142857142858</c:v>
                </c:pt>
                <c:pt idx="113">
                  <c:v>17.857142857142858</c:v>
                </c:pt>
                <c:pt idx="114">
                  <c:v>16.857142857142858</c:v>
                </c:pt>
                <c:pt idx="115">
                  <c:v>16.428571428571427</c:v>
                </c:pt>
                <c:pt idx="116">
                  <c:v>16.571428571428573</c:v>
                </c:pt>
                <c:pt idx="117">
                  <c:v>15.142857142857142</c:v>
                </c:pt>
                <c:pt idx="118">
                  <c:v>14.857142857142858</c:v>
                </c:pt>
                <c:pt idx="119">
                  <c:v>14.142857142857142</c:v>
                </c:pt>
                <c:pt idx="120">
                  <c:v>13.714285714285714</c:v>
                </c:pt>
                <c:pt idx="121">
                  <c:v>13.857142857142858</c:v>
                </c:pt>
                <c:pt idx="122">
                  <c:v>15.571428571428571</c:v>
                </c:pt>
                <c:pt idx="123">
                  <c:v>14.285714285714286</c:v>
                </c:pt>
                <c:pt idx="124">
                  <c:v>14.428571428571429</c:v>
                </c:pt>
                <c:pt idx="125">
                  <c:v>15.428571428571429</c:v>
                </c:pt>
                <c:pt idx="126">
                  <c:v>15.142857142857142</c:v>
                </c:pt>
                <c:pt idx="127">
                  <c:v>14.714285714285714</c:v>
                </c:pt>
                <c:pt idx="128">
                  <c:v>15</c:v>
                </c:pt>
                <c:pt idx="129">
                  <c:v>14.571428571428571</c:v>
                </c:pt>
                <c:pt idx="130">
                  <c:v>15.571428571428571</c:v>
                </c:pt>
                <c:pt idx="131">
                  <c:v>16.428571428571427</c:v>
                </c:pt>
                <c:pt idx="132">
                  <c:v>16.142857142857142</c:v>
                </c:pt>
                <c:pt idx="133">
                  <c:v>17.428571428571427</c:v>
                </c:pt>
                <c:pt idx="134">
                  <c:v>17.428571428571427</c:v>
                </c:pt>
                <c:pt idx="135">
                  <c:v>17.571428571428573</c:v>
                </c:pt>
                <c:pt idx="136">
                  <c:v>17.571428571428573</c:v>
                </c:pt>
                <c:pt idx="137">
                  <c:v>16.857142857142858</c:v>
                </c:pt>
                <c:pt idx="138">
                  <c:v>17.571428571428573</c:v>
                </c:pt>
                <c:pt idx="139">
                  <c:v>17</c:v>
                </c:pt>
                <c:pt idx="140">
                  <c:v>15.571428571428571</c:v>
                </c:pt>
                <c:pt idx="141">
                  <c:v>16.142857142857142</c:v>
                </c:pt>
                <c:pt idx="142">
                  <c:v>16.857142857142858</c:v>
                </c:pt>
                <c:pt idx="143">
                  <c:v>16.285714285714285</c:v>
                </c:pt>
                <c:pt idx="144">
                  <c:v>15.714285714285714</c:v>
                </c:pt>
                <c:pt idx="145">
                  <c:v>14.285714285714286</c:v>
                </c:pt>
                <c:pt idx="146">
                  <c:v>14.571428571428571</c:v>
                </c:pt>
                <c:pt idx="147">
                  <c:v>15.142857142857142</c:v>
                </c:pt>
                <c:pt idx="148">
                  <c:v>15</c:v>
                </c:pt>
                <c:pt idx="149">
                  <c:v>13.428571428571429</c:v>
                </c:pt>
                <c:pt idx="150">
                  <c:v>13.428571428571429</c:v>
                </c:pt>
                <c:pt idx="151">
                  <c:v>15</c:v>
                </c:pt>
                <c:pt idx="152">
                  <c:v>15.714285714285714</c:v>
                </c:pt>
                <c:pt idx="153">
                  <c:v>15.285714285714286</c:v>
                </c:pt>
                <c:pt idx="154">
                  <c:v>15.857142857142858</c:v>
                </c:pt>
                <c:pt idx="155">
                  <c:v>15.857142857142858</c:v>
                </c:pt>
                <c:pt idx="156">
                  <c:v>16</c:v>
                </c:pt>
                <c:pt idx="157">
                  <c:v>16.428571428571427</c:v>
                </c:pt>
                <c:pt idx="158">
                  <c:v>15.571428571428571</c:v>
                </c:pt>
                <c:pt idx="159">
                  <c:v>15.571428571428571</c:v>
                </c:pt>
                <c:pt idx="160">
                  <c:v>14.857142857142858</c:v>
                </c:pt>
                <c:pt idx="161">
                  <c:v>13.428571428571429</c:v>
                </c:pt>
                <c:pt idx="162">
                  <c:v>13.142857142857142</c:v>
                </c:pt>
                <c:pt idx="163">
                  <c:v>13.142857142857142</c:v>
                </c:pt>
                <c:pt idx="164">
                  <c:v>12.285714285714286</c:v>
                </c:pt>
                <c:pt idx="165">
                  <c:v>12.285714285714286</c:v>
                </c:pt>
                <c:pt idx="166">
                  <c:v>11.428571428571429</c:v>
                </c:pt>
                <c:pt idx="167">
                  <c:v>11.428571428571429</c:v>
                </c:pt>
                <c:pt idx="168">
                  <c:v>12.142857142857142</c:v>
                </c:pt>
                <c:pt idx="169">
                  <c:v>12</c:v>
                </c:pt>
                <c:pt idx="170">
                  <c:v>12.142857142857142</c:v>
                </c:pt>
                <c:pt idx="171">
                  <c:v>12.571428571428571</c:v>
                </c:pt>
                <c:pt idx="172">
                  <c:v>13.571428571428571</c:v>
                </c:pt>
                <c:pt idx="173">
                  <c:v>13.857142857142858</c:v>
                </c:pt>
                <c:pt idx="174">
                  <c:v>15</c:v>
                </c:pt>
                <c:pt idx="175">
                  <c:v>15.428571428571429</c:v>
                </c:pt>
                <c:pt idx="176">
                  <c:v>16</c:v>
                </c:pt>
                <c:pt idx="177">
                  <c:v>17.571428571428573</c:v>
                </c:pt>
                <c:pt idx="178">
                  <c:v>18.857142857142858</c:v>
                </c:pt>
                <c:pt idx="179">
                  <c:v>18.714285714285715</c:v>
                </c:pt>
                <c:pt idx="180">
                  <c:v>17.714285714285715</c:v>
                </c:pt>
                <c:pt idx="181">
                  <c:v>17</c:v>
                </c:pt>
                <c:pt idx="182">
                  <c:v>18</c:v>
                </c:pt>
                <c:pt idx="183">
                  <c:v>17.142857142857142</c:v>
                </c:pt>
                <c:pt idx="184">
                  <c:v>16.285714285714285</c:v>
                </c:pt>
                <c:pt idx="185">
                  <c:v>16.428571428571427</c:v>
                </c:pt>
                <c:pt idx="186">
                  <c:v>16.857142857142858</c:v>
                </c:pt>
                <c:pt idx="187">
                  <c:v>19.142857142857142</c:v>
                </c:pt>
                <c:pt idx="188">
                  <c:v>19.857142857142858</c:v>
                </c:pt>
                <c:pt idx="189">
                  <c:v>18.285714285714285</c:v>
                </c:pt>
                <c:pt idx="190">
                  <c:v>18.142857142857142</c:v>
                </c:pt>
                <c:pt idx="191">
                  <c:v>18.142857142857142</c:v>
                </c:pt>
                <c:pt idx="192">
                  <c:v>16.714285714285715</c:v>
                </c:pt>
                <c:pt idx="193">
                  <c:v>17.142857142857142</c:v>
                </c:pt>
                <c:pt idx="194">
                  <c:v>16.428571428571427</c:v>
                </c:pt>
                <c:pt idx="195">
                  <c:v>15.857142857142858</c:v>
                </c:pt>
                <c:pt idx="196">
                  <c:v>15.857142857142858</c:v>
                </c:pt>
                <c:pt idx="197">
                  <c:v>17.428571428571427</c:v>
                </c:pt>
                <c:pt idx="198">
                  <c:v>17.142857142857142</c:v>
                </c:pt>
                <c:pt idx="199">
                  <c:v>18</c:v>
                </c:pt>
                <c:pt idx="200">
                  <c:v>17.285714285714285</c:v>
                </c:pt>
                <c:pt idx="201">
                  <c:v>17.285714285714285</c:v>
                </c:pt>
                <c:pt idx="202">
                  <c:v>17.571428571428573</c:v>
                </c:pt>
                <c:pt idx="203">
                  <c:v>18.571428571428573</c:v>
                </c:pt>
                <c:pt idx="204">
                  <c:v>18.857142857142858</c:v>
                </c:pt>
                <c:pt idx="205">
                  <c:v>20.142857142857142</c:v>
                </c:pt>
                <c:pt idx="206">
                  <c:v>20.571428571428573</c:v>
                </c:pt>
                <c:pt idx="207">
                  <c:v>20.142857142857142</c:v>
                </c:pt>
                <c:pt idx="208">
                  <c:v>21</c:v>
                </c:pt>
                <c:pt idx="209">
                  <c:v>21.571428571428573</c:v>
                </c:pt>
                <c:pt idx="210">
                  <c:v>21.571428571428573</c:v>
                </c:pt>
                <c:pt idx="211">
                  <c:v>20.571428571428573</c:v>
                </c:pt>
                <c:pt idx="212">
                  <c:v>20</c:v>
                </c:pt>
                <c:pt idx="213">
                  <c:v>20.571428571428573</c:v>
                </c:pt>
                <c:pt idx="214">
                  <c:v>22</c:v>
                </c:pt>
                <c:pt idx="215">
                  <c:v>22.285714285714285</c:v>
                </c:pt>
                <c:pt idx="216">
                  <c:v>22.428571428571427</c:v>
                </c:pt>
                <c:pt idx="217">
                  <c:v>23.571428571428573</c:v>
                </c:pt>
                <c:pt idx="218">
                  <c:v>24.142857142857142</c:v>
                </c:pt>
                <c:pt idx="219">
                  <c:v>23.428571428571427</c:v>
                </c:pt>
                <c:pt idx="220">
                  <c:v>23.428571428571427</c:v>
                </c:pt>
                <c:pt idx="221">
                  <c:v>22.714285714285715</c:v>
                </c:pt>
                <c:pt idx="222">
                  <c:v>22</c:v>
                </c:pt>
                <c:pt idx="223">
                  <c:v>22.571428571428573</c:v>
                </c:pt>
                <c:pt idx="224">
                  <c:v>21.142857142857142</c:v>
                </c:pt>
                <c:pt idx="225">
                  <c:v>20.571428571428573</c:v>
                </c:pt>
                <c:pt idx="226">
                  <c:v>20.714285714285715</c:v>
                </c:pt>
                <c:pt idx="227">
                  <c:v>19</c:v>
                </c:pt>
                <c:pt idx="228">
                  <c:v>19.428571428571427</c:v>
                </c:pt>
                <c:pt idx="229">
                  <c:v>18.714285714285715</c:v>
                </c:pt>
                <c:pt idx="230">
                  <c:v>18</c:v>
                </c:pt>
                <c:pt idx="231">
                  <c:v>19</c:v>
                </c:pt>
                <c:pt idx="232">
                  <c:v>20.428571428571427</c:v>
                </c:pt>
                <c:pt idx="233">
                  <c:v>20.142857142857142</c:v>
                </c:pt>
                <c:pt idx="234">
                  <c:v>21.285714285714285</c:v>
                </c:pt>
                <c:pt idx="235">
                  <c:v>21</c:v>
                </c:pt>
                <c:pt idx="236">
                  <c:v>21.571428571428573</c:v>
                </c:pt>
                <c:pt idx="237">
                  <c:v>21.571428571428573</c:v>
                </c:pt>
                <c:pt idx="238">
                  <c:v>21.714285714285715</c:v>
                </c:pt>
                <c:pt idx="239">
                  <c:v>21</c:v>
                </c:pt>
                <c:pt idx="240">
                  <c:v>22</c:v>
                </c:pt>
                <c:pt idx="241">
                  <c:v>21.714285714285715</c:v>
                </c:pt>
                <c:pt idx="242">
                  <c:v>20.857142857142858</c:v>
                </c:pt>
                <c:pt idx="243">
                  <c:v>21</c:v>
                </c:pt>
                <c:pt idx="244">
                  <c:v>22</c:v>
                </c:pt>
                <c:pt idx="245">
                  <c:v>21.285714285714285</c:v>
                </c:pt>
                <c:pt idx="246">
                  <c:v>21.142857142857142</c:v>
                </c:pt>
                <c:pt idx="247">
                  <c:v>22.714285714285715</c:v>
                </c:pt>
                <c:pt idx="248">
                  <c:v>23.285714285714285</c:v>
                </c:pt>
                <c:pt idx="249">
                  <c:v>24</c:v>
                </c:pt>
                <c:pt idx="250">
                  <c:v>23.285714285714285</c:v>
                </c:pt>
                <c:pt idx="251">
                  <c:v>22.571428571428573</c:v>
                </c:pt>
                <c:pt idx="252">
                  <c:v>23</c:v>
                </c:pt>
                <c:pt idx="253">
                  <c:v>24.142857142857142</c:v>
                </c:pt>
                <c:pt idx="254">
                  <c:v>23</c:v>
                </c:pt>
                <c:pt idx="255">
                  <c:v>22</c:v>
                </c:pt>
                <c:pt idx="256">
                  <c:v>22.285714285714285</c:v>
                </c:pt>
                <c:pt idx="257">
                  <c:v>23.428571428571427</c:v>
                </c:pt>
                <c:pt idx="258">
                  <c:v>23.714285714285715</c:v>
                </c:pt>
                <c:pt idx="259">
                  <c:v>22.857142857142858</c:v>
                </c:pt>
                <c:pt idx="260">
                  <c:v>21.714285714285715</c:v>
                </c:pt>
                <c:pt idx="261">
                  <c:v>21.857142857142858</c:v>
                </c:pt>
                <c:pt idx="262">
                  <c:v>22.857142857142858</c:v>
                </c:pt>
                <c:pt idx="263">
                  <c:v>23.857142857142858</c:v>
                </c:pt>
                <c:pt idx="264">
                  <c:v>23.714285714285715</c:v>
                </c:pt>
                <c:pt idx="265">
                  <c:v>23.428571428571427</c:v>
                </c:pt>
                <c:pt idx="266">
                  <c:v>23.571428571428573</c:v>
                </c:pt>
                <c:pt idx="267">
                  <c:v>24.142857142857142</c:v>
                </c:pt>
                <c:pt idx="268">
                  <c:v>23.285714285714285</c:v>
                </c:pt>
                <c:pt idx="269">
                  <c:v>25.571428571428573</c:v>
                </c:pt>
                <c:pt idx="270">
                  <c:v>25.428571428571427</c:v>
                </c:pt>
                <c:pt idx="271">
                  <c:v>26</c:v>
                </c:pt>
                <c:pt idx="272">
                  <c:v>26.571428571428573</c:v>
                </c:pt>
                <c:pt idx="273">
                  <c:v>25.428571428571427</c:v>
                </c:pt>
                <c:pt idx="274">
                  <c:v>24.571428571428573</c:v>
                </c:pt>
                <c:pt idx="275">
                  <c:v>26</c:v>
                </c:pt>
                <c:pt idx="276">
                  <c:v>23.142857142857142</c:v>
                </c:pt>
                <c:pt idx="277">
                  <c:v>22.142857142857142</c:v>
                </c:pt>
                <c:pt idx="278">
                  <c:v>22.571428571428573</c:v>
                </c:pt>
                <c:pt idx="279">
                  <c:v>23.142857142857142</c:v>
                </c:pt>
                <c:pt idx="280">
                  <c:v>24.285714285714285</c:v>
                </c:pt>
                <c:pt idx="281">
                  <c:v>25.285714285714285</c:v>
                </c:pt>
                <c:pt idx="282">
                  <c:v>25.142857142857142</c:v>
                </c:pt>
                <c:pt idx="283">
                  <c:v>25.714285714285715</c:v>
                </c:pt>
                <c:pt idx="284">
                  <c:v>26.571428571428573</c:v>
                </c:pt>
                <c:pt idx="285">
                  <c:v>25.285714285714285</c:v>
                </c:pt>
                <c:pt idx="286">
                  <c:v>23.714285714285715</c:v>
                </c:pt>
                <c:pt idx="287">
                  <c:v>23.142857142857142</c:v>
                </c:pt>
                <c:pt idx="288">
                  <c:v>22.285714285714285</c:v>
                </c:pt>
                <c:pt idx="289">
                  <c:v>19.428571428571427</c:v>
                </c:pt>
                <c:pt idx="290">
                  <c:v>18.857142857142858</c:v>
                </c:pt>
                <c:pt idx="291">
                  <c:v>19.285714285714285</c:v>
                </c:pt>
                <c:pt idx="292">
                  <c:v>19.428571428571427</c:v>
                </c:pt>
                <c:pt idx="293">
                  <c:v>19.714285714285715</c:v>
                </c:pt>
                <c:pt idx="294">
                  <c:v>20.571428571428573</c:v>
                </c:pt>
                <c:pt idx="295">
                  <c:v>21.714285714285715</c:v>
                </c:pt>
                <c:pt idx="296">
                  <c:v>24</c:v>
                </c:pt>
                <c:pt idx="297">
                  <c:v>25.571428571428573</c:v>
                </c:pt>
                <c:pt idx="298">
                  <c:v>25</c:v>
                </c:pt>
                <c:pt idx="299">
                  <c:v>26.428571428571427</c:v>
                </c:pt>
                <c:pt idx="300">
                  <c:v>26.428571428571427</c:v>
                </c:pt>
                <c:pt idx="301">
                  <c:v>27.142857142857142</c:v>
                </c:pt>
                <c:pt idx="302">
                  <c:v>27.714285714285715</c:v>
                </c:pt>
                <c:pt idx="303">
                  <c:v>28.142857142857142</c:v>
                </c:pt>
                <c:pt idx="304">
                  <c:v>27.571428571428573</c:v>
                </c:pt>
                <c:pt idx="305">
                  <c:v>27.571428571428573</c:v>
                </c:pt>
                <c:pt idx="306">
                  <c:v>26.857142857142858</c:v>
                </c:pt>
                <c:pt idx="307">
                  <c:v>27.142857142857142</c:v>
                </c:pt>
                <c:pt idx="308">
                  <c:v>27.571428571428573</c:v>
                </c:pt>
                <c:pt idx="309">
                  <c:v>27.714285714285715</c:v>
                </c:pt>
                <c:pt idx="310">
                  <c:v>28.285714285714285</c:v>
                </c:pt>
                <c:pt idx="311">
                  <c:v>27.857142857142858</c:v>
                </c:pt>
                <c:pt idx="312">
                  <c:v>29.571428571428573</c:v>
                </c:pt>
                <c:pt idx="313">
                  <c:v>30.857142857142858</c:v>
                </c:pt>
                <c:pt idx="314">
                  <c:v>33.571428571428569</c:v>
                </c:pt>
                <c:pt idx="315">
                  <c:v>33.571428571428569</c:v>
                </c:pt>
                <c:pt idx="316">
                  <c:v>34</c:v>
                </c:pt>
                <c:pt idx="317">
                  <c:v>35.428571428571431</c:v>
                </c:pt>
                <c:pt idx="318">
                  <c:v>38</c:v>
                </c:pt>
                <c:pt idx="319">
                  <c:v>39.428571428571431</c:v>
                </c:pt>
                <c:pt idx="320">
                  <c:v>41.142857142857146</c:v>
                </c:pt>
                <c:pt idx="321">
                  <c:v>40.285714285714285</c:v>
                </c:pt>
                <c:pt idx="322">
                  <c:v>42.285714285714285</c:v>
                </c:pt>
                <c:pt idx="323">
                  <c:v>45.142857142857146</c:v>
                </c:pt>
                <c:pt idx="324">
                  <c:v>45.428571428571431</c:v>
                </c:pt>
                <c:pt idx="325">
                  <c:v>46.428571428571431</c:v>
                </c:pt>
                <c:pt idx="326">
                  <c:v>46.857142857142854</c:v>
                </c:pt>
                <c:pt idx="327">
                  <c:v>44.857142857142854</c:v>
                </c:pt>
                <c:pt idx="328">
                  <c:v>45.857142857142854</c:v>
                </c:pt>
                <c:pt idx="329">
                  <c:v>47</c:v>
                </c:pt>
                <c:pt idx="330">
                  <c:v>44.571428571428569</c:v>
                </c:pt>
                <c:pt idx="331">
                  <c:v>45.285714285714285</c:v>
                </c:pt>
                <c:pt idx="332">
                  <c:v>43.428571428571431</c:v>
                </c:pt>
                <c:pt idx="333">
                  <c:v>40</c:v>
                </c:pt>
                <c:pt idx="334">
                  <c:v>40.857142857142854</c:v>
                </c:pt>
                <c:pt idx="335">
                  <c:v>43</c:v>
                </c:pt>
                <c:pt idx="336">
                  <c:v>40.428571428571431</c:v>
                </c:pt>
                <c:pt idx="337">
                  <c:v>41</c:v>
                </c:pt>
                <c:pt idx="338">
                  <c:v>38.428571428571431</c:v>
                </c:pt>
                <c:pt idx="339">
                  <c:v>37.857142857142854</c:v>
                </c:pt>
                <c:pt idx="340">
                  <c:v>38</c:v>
                </c:pt>
                <c:pt idx="341">
                  <c:v>37.714285714285715</c:v>
                </c:pt>
                <c:pt idx="342">
                  <c:v>36.714285714285715</c:v>
                </c:pt>
                <c:pt idx="343">
                  <c:v>35.714285714285715</c:v>
                </c:pt>
                <c:pt idx="344">
                  <c:v>35.857142857142854</c:v>
                </c:pt>
                <c:pt idx="345">
                  <c:v>37.571428571428569</c:v>
                </c:pt>
                <c:pt idx="346">
                  <c:v>37.285714285714285</c:v>
                </c:pt>
                <c:pt idx="347">
                  <c:v>38.285714285714285</c:v>
                </c:pt>
                <c:pt idx="348">
                  <c:v>37.714285714285715</c:v>
                </c:pt>
                <c:pt idx="349">
                  <c:v>36.142857142857146</c:v>
                </c:pt>
                <c:pt idx="350">
                  <c:v>38.142857142857146</c:v>
                </c:pt>
                <c:pt idx="351">
                  <c:v>37</c:v>
                </c:pt>
                <c:pt idx="352">
                  <c:v>35.714285714285715</c:v>
                </c:pt>
                <c:pt idx="353">
                  <c:v>35.428571428571431</c:v>
                </c:pt>
                <c:pt idx="354">
                  <c:v>35.428571428571431</c:v>
                </c:pt>
                <c:pt idx="355">
                  <c:v>35.571428571428569</c:v>
                </c:pt>
                <c:pt idx="356">
                  <c:v>34.428571428571431</c:v>
                </c:pt>
                <c:pt idx="357">
                  <c:v>33.142857142857146</c:v>
                </c:pt>
                <c:pt idx="358">
                  <c:v>31.857142857142858</c:v>
                </c:pt>
                <c:pt idx="359">
                  <c:v>30.571428571428573</c:v>
                </c:pt>
                <c:pt idx="360">
                  <c:v>29</c:v>
                </c:pt>
                <c:pt idx="361">
                  <c:v>26.857142857142858</c:v>
                </c:pt>
                <c:pt idx="362">
                  <c:v>25.428571428571427</c:v>
                </c:pt>
                <c:pt idx="363">
                  <c:v>24.285714285714285</c:v>
                </c:pt>
                <c:pt idx="364">
                  <c:v>23</c:v>
                </c:pt>
                <c:pt idx="365">
                  <c:v>21.857142857142858</c:v>
                </c:pt>
                <c:pt idx="366">
                  <c:v>20.285714285714285</c:v>
                </c:pt>
                <c:pt idx="367">
                  <c:v>21.142857142857142</c:v>
                </c:pt>
                <c:pt idx="368">
                  <c:v>21.857142857142858</c:v>
                </c:pt>
                <c:pt idx="369">
                  <c:v>21.714285714285715</c:v>
                </c:pt>
                <c:pt idx="370">
                  <c:v>22</c:v>
                </c:pt>
                <c:pt idx="371">
                  <c:v>21.571428571428573</c:v>
                </c:pt>
                <c:pt idx="372">
                  <c:v>21.857142857142858</c:v>
                </c:pt>
                <c:pt idx="373">
                  <c:v>22.428571428571427</c:v>
                </c:pt>
                <c:pt idx="374">
                  <c:v>22</c:v>
                </c:pt>
                <c:pt idx="375">
                  <c:v>21.857142857142858</c:v>
                </c:pt>
                <c:pt idx="376">
                  <c:v>20.428571428571427</c:v>
                </c:pt>
                <c:pt idx="377">
                  <c:v>19.428571428571427</c:v>
                </c:pt>
                <c:pt idx="378">
                  <c:v>19</c:v>
                </c:pt>
                <c:pt idx="379">
                  <c:v>18.857142857142858</c:v>
                </c:pt>
                <c:pt idx="380">
                  <c:v>19</c:v>
                </c:pt>
                <c:pt idx="381">
                  <c:v>18.428571428571427</c:v>
                </c:pt>
                <c:pt idx="382">
                  <c:v>16.428571428571427</c:v>
                </c:pt>
                <c:pt idx="383">
                  <c:v>16.714285714285715</c:v>
                </c:pt>
                <c:pt idx="384">
                  <c:v>17</c:v>
                </c:pt>
                <c:pt idx="385">
                  <c:v>18.285714285714285</c:v>
                </c:pt>
                <c:pt idx="386">
                  <c:v>17.857142857142858</c:v>
                </c:pt>
                <c:pt idx="387">
                  <c:v>17.571428571428573</c:v>
                </c:pt>
                <c:pt idx="388">
                  <c:v>17.571428571428573</c:v>
                </c:pt>
                <c:pt idx="389">
                  <c:v>18.285714285714285</c:v>
                </c:pt>
                <c:pt idx="390">
                  <c:v>17.428571428571427</c:v>
                </c:pt>
                <c:pt idx="391">
                  <c:v>15.857142857142858</c:v>
                </c:pt>
                <c:pt idx="392">
                  <c:v>15.428571428571429</c:v>
                </c:pt>
                <c:pt idx="393">
                  <c:v>15.857142857142858</c:v>
                </c:pt>
                <c:pt idx="394">
                  <c:v>15.714285714285714</c:v>
                </c:pt>
                <c:pt idx="395">
                  <c:v>15.714285714285714</c:v>
                </c:pt>
                <c:pt idx="396">
                  <c:v>15.857142857142858</c:v>
                </c:pt>
                <c:pt idx="397">
                  <c:v>16.857142857142858</c:v>
                </c:pt>
                <c:pt idx="398">
                  <c:v>17.428571428571427</c:v>
                </c:pt>
                <c:pt idx="399">
                  <c:v>16.142857142857142</c:v>
                </c:pt>
                <c:pt idx="400">
                  <c:v>16</c:v>
                </c:pt>
                <c:pt idx="401">
                  <c:v>17</c:v>
                </c:pt>
                <c:pt idx="402">
                  <c:v>16.571428571428573</c:v>
                </c:pt>
                <c:pt idx="403">
                  <c:v>16</c:v>
                </c:pt>
                <c:pt idx="404">
                  <c:v>16.142857142857142</c:v>
                </c:pt>
                <c:pt idx="405">
                  <c:v>16.428571428571427</c:v>
                </c:pt>
                <c:pt idx="406">
                  <c:v>16.714285714285715</c:v>
                </c:pt>
                <c:pt idx="407">
                  <c:v>17.857142857142858</c:v>
                </c:pt>
                <c:pt idx="408">
                  <c:v>16.285714285714285</c:v>
                </c:pt>
                <c:pt idx="409">
                  <c:v>17.571428571428573</c:v>
                </c:pt>
                <c:pt idx="410">
                  <c:v>18.142857142857142</c:v>
                </c:pt>
                <c:pt idx="411">
                  <c:v>17.857142857142858</c:v>
                </c:pt>
                <c:pt idx="412">
                  <c:v>18.428571428571427</c:v>
                </c:pt>
                <c:pt idx="413">
                  <c:v>18</c:v>
                </c:pt>
                <c:pt idx="414">
                  <c:v>15.714285714285714</c:v>
                </c:pt>
                <c:pt idx="415">
                  <c:v>15.857142857142858</c:v>
                </c:pt>
                <c:pt idx="416">
                  <c:v>14</c:v>
                </c:pt>
                <c:pt idx="417">
                  <c:v>14.285714285714286</c:v>
                </c:pt>
                <c:pt idx="418">
                  <c:v>15</c:v>
                </c:pt>
                <c:pt idx="419">
                  <c:v>15.285714285714286</c:v>
                </c:pt>
                <c:pt idx="420">
                  <c:v>15.142857142857142</c:v>
                </c:pt>
                <c:pt idx="421">
                  <c:v>15.857142857142858</c:v>
                </c:pt>
                <c:pt idx="422">
                  <c:v>17.142857142857142</c:v>
                </c:pt>
                <c:pt idx="423">
                  <c:v>19</c:v>
                </c:pt>
                <c:pt idx="424">
                  <c:v>18.285714285714285</c:v>
                </c:pt>
                <c:pt idx="425">
                  <c:v>16.285714285714285</c:v>
                </c:pt>
                <c:pt idx="426">
                  <c:v>15.571428571428571</c:v>
                </c:pt>
                <c:pt idx="427">
                  <c:v>17</c:v>
                </c:pt>
                <c:pt idx="428">
                  <c:v>16.857142857142858</c:v>
                </c:pt>
                <c:pt idx="429">
                  <c:v>15.285714285714286</c:v>
                </c:pt>
                <c:pt idx="430">
                  <c:v>14.571428571428571</c:v>
                </c:pt>
                <c:pt idx="431">
                  <c:v>14.857142857142858</c:v>
                </c:pt>
                <c:pt idx="432">
                  <c:v>16.142857142857142</c:v>
                </c:pt>
                <c:pt idx="433">
                  <c:v>16.714285714285715</c:v>
                </c:pt>
                <c:pt idx="434">
                  <c:v>16</c:v>
                </c:pt>
                <c:pt idx="435">
                  <c:v>16.142857142857142</c:v>
                </c:pt>
                <c:pt idx="436">
                  <c:v>17.285714285714285</c:v>
                </c:pt>
                <c:pt idx="437">
                  <c:v>16.571428571428573</c:v>
                </c:pt>
                <c:pt idx="438">
                  <c:v>16.142857142857142</c:v>
                </c:pt>
                <c:pt idx="439">
                  <c:v>16.571428571428573</c:v>
                </c:pt>
                <c:pt idx="440">
                  <c:v>15</c:v>
                </c:pt>
                <c:pt idx="441">
                  <c:v>14.857142857142858</c:v>
                </c:pt>
                <c:pt idx="442">
                  <c:v>14.285714285714286</c:v>
                </c:pt>
                <c:pt idx="443">
                  <c:v>13.857142857142858</c:v>
                </c:pt>
                <c:pt idx="444">
                  <c:v>14.714285714285714</c:v>
                </c:pt>
                <c:pt idx="445">
                  <c:v>14.714285714285714</c:v>
                </c:pt>
                <c:pt idx="446">
                  <c:v>13.857142857142858</c:v>
                </c:pt>
                <c:pt idx="447">
                  <c:v>14.428571428571429</c:v>
                </c:pt>
                <c:pt idx="448">
                  <c:v>13.428571428571429</c:v>
                </c:pt>
                <c:pt idx="449">
                  <c:v>13.857142857142858</c:v>
                </c:pt>
                <c:pt idx="450">
                  <c:v>14.142857142857142</c:v>
                </c:pt>
                <c:pt idx="451">
                  <c:v>13.428571428571429</c:v>
                </c:pt>
                <c:pt idx="452">
                  <c:v>13.142857142857142</c:v>
                </c:pt>
                <c:pt idx="453">
                  <c:v>13.142857142857142</c:v>
                </c:pt>
                <c:pt idx="454">
                  <c:v>12.857142857142858</c:v>
                </c:pt>
                <c:pt idx="455">
                  <c:v>13.571428571428571</c:v>
                </c:pt>
                <c:pt idx="456">
                  <c:v>14.285714285714286</c:v>
                </c:pt>
                <c:pt idx="457">
                  <c:v>13.571428571428571</c:v>
                </c:pt>
                <c:pt idx="458">
                  <c:v>14.285714285714286</c:v>
                </c:pt>
                <c:pt idx="459">
                  <c:v>15.428571428571429</c:v>
                </c:pt>
                <c:pt idx="460">
                  <c:v>15.857142857142858</c:v>
                </c:pt>
                <c:pt idx="461">
                  <c:v>15.571428571428571</c:v>
                </c:pt>
                <c:pt idx="462">
                  <c:v>16.285714285714285</c:v>
                </c:pt>
                <c:pt idx="463">
                  <c:v>16.142857142857142</c:v>
                </c:pt>
                <c:pt idx="464">
                  <c:v>17.285714285714285</c:v>
                </c:pt>
                <c:pt idx="465">
                  <c:v>17</c:v>
                </c:pt>
                <c:pt idx="466">
                  <c:v>16.714285714285715</c:v>
                </c:pt>
                <c:pt idx="467">
                  <c:v>17.142857142857142</c:v>
                </c:pt>
                <c:pt idx="468">
                  <c:v>18.142857142857142</c:v>
                </c:pt>
                <c:pt idx="469">
                  <c:v>18.285714285714285</c:v>
                </c:pt>
                <c:pt idx="470">
                  <c:v>18.428571428571427</c:v>
                </c:pt>
                <c:pt idx="471">
                  <c:v>19.285714285714285</c:v>
                </c:pt>
                <c:pt idx="472">
                  <c:v>19.571428571428573</c:v>
                </c:pt>
                <c:pt idx="473">
                  <c:v>19.142857142857142</c:v>
                </c:pt>
                <c:pt idx="474">
                  <c:v>19.142857142857142</c:v>
                </c:pt>
                <c:pt idx="475">
                  <c:v>19.428571428571427</c:v>
                </c:pt>
                <c:pt idx="476">
                  <c:v>19.285714285714285</c:v>
                </c:pt>
                <c:pt idx="477">
                  <c:v>18.571428571428573</c:v>
                </c:pt>
                <c:pt idx="478">
                  <c:v>16.428571428571427</c:v>
                </c:pt>
                <c:pt idx="479">
                  <c:v>16.142857142857142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42-4EFD-BA2D-A12771B19403}"/>
            </c:ext>
          </c:extLst>
        </c:ser>
        <c:ser>
          <c:idx val="10"/>
          <c:order val="10"/>
          <c:tx>
            <c:strRef>
              <c:f>Kahramanmaras!$L$1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Kahramanmaras!$A$2:$A$481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Kahramanmaras!$L$2:$L$481</c:f>
              <c:numCache>
                <c:formatCode>General</c:formatCode>
                <c:ptCount val="480"/>
                <c:pt idx="6">
                  <c:v>17.142857142857142</c:v>
                </c:pt>
                <c:pt idx="7">
                  <c:v>17.142857142857142</c:v>
                </c:pt>
                <c:pt idx="8">
                  <c:v>17.523809523809526</c:v>
                </c:pt>
                <c:pt idx="9">
                  <c:v>18.142857142857146</c:v>
                </c:pt>
                <c:pt idx="10">
                  <c:v>17.476190476190478</c:v>
                </c:pt>
                <c:pt idx="11">
                  <c:v>17.047619047619047</c:v>
                </c:pt>
                <c:pt idx="12">
                  <c:v>15.857142857142858</c:v>
                </c:pt>
                <c:pt idx="13">
                  <c:v>17.476190476190474</c:v>
                </c:pt>
                <c:pt idx="14">
                  <c:v>17.333333333333336</c:v>
                </c:pt>
                <c:pt idx="15">
                  <c:v>16.714285714285715</c:v>
                </c:pt>
                <c:pt idx="16">
                  <c:v>16.142857142857146</c:v>
                </c:pt>
                <c:pt idx="17">
                  <c:v>16.857142857142858</c:v>
                </c:pt>
                <c:pt idx="18">
                  <c:v>16.952380952380953</c:v>
                </c:pt>
                <c:pt idx="19">
                  <c:v>17.333333333333336</c:v>
                </c:pt>
                <c:pt idx="20">
                  <c:v>17.142857142857142</c:v>
                </c:pt>
                <c:pt idx="21">
                  <c:v>17.809523809523807</c:v>
                </c:pt>
                <c:pt idx="22">
                  <c:v>17.428571428571427</c:v>
                </c:pt>
                <c:pt idx="23">
                  <c:v>17.619047619047617</c:v>
                </c:pt>
                <c:pt idx="24">
                  <c:v>17.761904761904763</c:v>
                </c:pt>
                <c:pt idx="25">
                  <c:v>18.333333333333332</c:v>
                </c:pt>
                <c:pt idx="26">
                  <c:v>18.952380952380953</c:v>
                </c:pt>
                <c:pt idx="27">
                  <c:v>18.047619047619047</c:v>
                </c:pt>
                <c:pt idx="28">
                  <c:v>17.619047619047617</c:v>
                </c:pt>
                <c:pt idx="29">
                  <c:v>17.428571428571427</c:v>
                </c:pt>
                <c:pt idx="30">
                  <c:v>16.999999999999996</c:v>
                </c:pt>
                <c:pt idx="31">
                  <c:v>17.38095238095238</c:v>
                </c:pt>
                <c:pt idx="32">
                  <c:v>16.285714285714285</c:v>
                </c:pt>
                <c:pt idx="33">
                  <c:v>15.19047619047619</c:v>
                </c:pt>
                <c:pt idx="34">
                  <c:v>15.285714285714286</c:v>
                </c:pt>
                <c:pt idx="35">
                  <c:v>15.904761904761907</c:v>
                </c:pt>
                <c:pt idx="36">
                  <c:v>16.380952380952383</c:v>
                </c:pt>
                <c:pt idx="37">
                  <c:v>16.571428571428573</c:v>
                </c:pt>
                <c:pt idx="38">
                  <c:v>15.523809523809524</c:v>
                </c:pt>
                <c:pt idx="39">
                  <c:v>15.904761904761907</c:v>
                </c:pt>
                <c:pt idx="40">
                  <c:v>17.666666666666668</c:v>
                </c:pt>
                <c:pt idx="41">
                  <c:v>17.857142857142858</c:v>
                </c:pt>
                <c:pt idx="42">
                  <c:v>17.047619047619047</c:v>
                </c:pt>
                <c:pt idx="43">
                  <c:v>17.238095238095237</c:v>
                </c:pt>
                <c:pt idx="44">
                  <c:v>17.571428571428573</c:v>
                </c:pt>
                <c:pt idx="45">
                  <c:v>17.714285714285715</c:v>
                </c:pt>
                <c:pt idx="46">
                  <c:v>17.285714285714288</c:v>
                </c:pt>
                <c:pt idx="47">
                  <c:v>16.095238095238098</c:v>
                </c:pt>
                <c:pt idx="48">
                  <c:v>16.523809523809526</c:v>
                </c:pt>
                <c:pt idx="49">
                  <c:v>16.761904761904763</c:v>
                </c:pt>
                <c:pt idx="50">
                  <c:v>16.476190476190478</c:v>
                </c:pt>
                <c:pt idx="51">
                  <c:v>15.80952380952381</c:v>
                </c:pt>
                <c:pt idx="52">
                  <c:v>16.333333333333332</c:v>
                </c:pt>
                <c:pt idx="53">
                  <c:v>16.095238095238095</c:v>
                </c:pt>
                <c:pt idx="54">
                  <c:v>16.714285714285715</c:v>
                </c:pt>
                <c:pt idx="55">
                  <c:v>15.666666666666668</c:v>
                </c:pt>
                <c:pt idx="56">
                  <c:v>14.761904761904761</c:v>
                </c:pt>
                <c:pt idx="57">
                  <c:v>15.333333333333332</c:v>
                </c:pt>
                <c:pt idx="58">
                  <c:v>15.809523809523808</c:v>
                </c:pt>
                <c:pt idx="59">
                  <c:v>15.142857142857142</c:v>
                </c:pt>
                <c:pt idx="60">
                  <c:v>16</c:v>
                </c:pt>
                <c:pt idx="61">
                  <c:v>14.714285714285714</c:v>
                </c:pt>
                <c:pt idx="62">
                  <c:v>15.714285714285717</c:v>
                </c:pt>
                <c:pt idx="63">
                  <c:v>15.857142857142858</c:v>
                </c:pt>
                <c:pt idx="64">
                  <c:v>15.428571428571429</c:v>
                </c:pt>
                <c:pt idx="65">
                  <c:v>15.38095238095238</c:v>
                </c:pt>
                <c:pt idx="66">
                  <c:v>15.761904761904761</c:v>
                </c:pt>
                <c:pt idx="67">
                  <c:v>15.333333333333332</c:v>
                </c:pt>
                <c:pt idx="68">
                  <c:v>15.619047619047619</c:v>
                </c:pt>
                <c:pt idx="69">
                  <c:v>14.904761904761907</c:v>
                </c:pt>
                <c:pt idx="70">
                  <c:v>14.952380952380953</c:v>
                </c:pt>
                <c:pt idx="71">
                  <c:v>14.857142857142858</c:v>
                </c:pt>
                <c:pt idx="72">
                  <c:v>15.190476190476188</c:v>
                </c:pt>
                <c:pt idx="73">
                  <c:v>15.238095238095237</c:v>
                </c:pt>
                <c:pt idx="74">
                  <c:v>14.714285714285714</c:v>
                </c:pt>
                <c:pt idx="75">
                  <c:v>14.571428571428571</c:v>
                </c:pt>
                <c:pt idx="76">
                  <c:v>14.333333333333332</c:v>
                </c:pt>
                <c:pt idx="77">
                  <c:v>14.666666666666666</c:v>
                </c:pt>
                <c:pt idx="78">
                  <c:v>14.857142857142859</c:v>
                </c:pt>
                <c:pt idx="79">
                  <c:v>14.333333333333334</c:v>
                </c:pt>
                <c:pt idx="80">
                  <c:v>13.61904761904762</c:v>
                </c:pt>
                <c:pt idx="81">
                  <c:v>14.380952380952381</c:v>
                </c:pt>
                <c:pt idx="82">
                  <c:v>15.190476190476192</c:v>
                </c:pt>
                <c:pt idx="83">
                  <c:v>15.809523809523808</c:v>
                </c:pt>
                <c:pt idx="84">
                  <c:v>16.476190476190478</c:v>
                </c:pt>
                <c:pt idx="85">
                  <c:v>16.571428571428573</c:v>
                </c:pt>
                <c:pt idx="86">
                  <c:v>16.095238095238095</c:v>
                </c:pt>
                <c:pt idx="87">
                  <c:v>16.666666666666668</c:v>
                </c:pt>
                <c:pt idx="88">
                  <c:v>16.238095238095237</c:v>
                </c:pt>
                <c:pt idx="89">
                  <c:v>16</c:v>
                </c:pt>
                <c:pt idx="90">
                  <c:v>15.80952380952381</c:v>
                </c:pt>
                <c:pt idx="91">
                  <c:v>15.095238095238097</c:v>
                </c:pt>
                <c:pt idx="92">
                  <c:v>14.619047619047619</c:v>
                </c:pt>
                <c:pt idx="93">
                  <c:v>15.523809523809524</c:v>
                </c:pt>
                <c:pt idx="94">
                  <c:v>15.380952380952381</c:v>
                </c:pt>
                <c:pt idx="95">
                  <c:v>15.857142857142858</c:v>
                </c:pt>
                <c:pt idx="96">
                  <c:v>15.19047619047619</c:v>
                </c:pt>
                <c:pt idx="97">
                  <c:v>15.047619047619047</c:v>
                </c:pt>
                <c:pt idx="98">
                  <c:v>15.285714285714286</c:v>
                </c:pt>
                <c:pt idx="99">
                  <c:v>15.666666666666668</c:v>
                </c:pt>
                <c:pt idx="100">
                  <c:v>15.19047619047619</c:v>
                </c:pt>
                <c:pt idx="101">
                  <c:v>14.80952380952381</c:v>
                </c:pt>
                <c:pt idx="102">
                  <c:v>14.61904761904762</c:v>
                </c:pt>
                <c:pt idx="103">
                  <c:v>14.571428571428571</c:v>
                </c:pt>
                <c:pt idx="104">
                  <c:v>14.523809523809524</c:v>
                </c:pt>
                <c:pt idx="105">
                  <c:v>14.333333333333332</c:v>
                </c:pt>
                <c:pt idx="106">
                  <c:v>14.333333333333334</c:v>
                </c:pt>
                <c:pt idx="107">
                  <c:v>13.571428571428571</c:v>
                </c:pt>
                <c:pt idx="108">
                  <c:v>13.619047619047619</c:v>
                </c:pt>
                <c:pt idx="109">
                  <c:v>13.285714285714283</c:v>
                </c:pt>
                <c:pt idx="110">
                  <c:v>14.095238095238093</c:v>
                </c:pt>
                <c:pt idx="111">
                  <c:v>14.047619047619047</c:v>
                </c:pt>
                <c:pt idx="112">
                  <c:v>14</c:v>
                </c:pt>
                <c:pt idx="113">
                  <c:v>14.095238095238097</c:v>
                </c:pt>
                <c:pt idx="114">
                  <c:v>14.428571428571429</c:v>
                </c:pt>
                <c:pt idx="115">
                  <c:v>15.238095238095237</c:v>
                </c:pt>
                <c:pt idx="116">
                  <c:v>15.333333333333332</c:v>
                </c:pt>
                <c:pt idx="117">
                  <c:v>15.38095238095238</c:v>
                </c:pt>
                <c:pt idx="118">
                  <c:v>15.238095238095239</c:v>
                </c:pt>
                <c:pt idx="119">
                  <c:v>14.476190476190473</c:v>
                </c:pt>
                <c:pt idx="120">
                  <c:v>14.095238095238097</c:v>
                </c:pt>
                <c:pt idx="121">
                  <c:v>14.857142857142859</c:v>
                </c:pt>
                <c:pt idx="122">
                  <c:v>13.952380952380954</c:v>
                </c:pt>
                <c:pt idx="123">
                  <c:v>14.047619047619049</c:v>
                </c:pt>
                <c:pt idx="124">
                  <c:v>13.095238095238097</c:v>
                </c:pt>
                <c:pt idx="125">
                  <c:v>14.095238095238093</c:v>
                </c:pt>
                <c:pt idx="126">
                  <c:v>14.857142857142858</c:v>
                </c:pt>
                <c:pt idx="127">
                  <c:v>15.380952380952381</c:v>
                </c:pt>
                <c:pt idx="128">
                  <c:v>15.285714285714286</c:v>
                </c:pt>
                <c:pt idx="129">
                  <c:v>15.523809523809522</c:v>
                </c:pt>
                <c:pt idx="130">
                  <c:v>15.095238095238093</c:v>
                </c:pt>
                <c:pt idx="131">
                  <c:v>16.095238095238095</c:v>
                </c:pt>
                <c:pt idx="132">
                  <c:v>14.952380952380951</c:v>
                </c:pt>
                <c:pt idx="133">
                  <c:v>14.952380952380951</c:v>
                </c:pt>
                <c:pt idx="134">
                  <c:v>14.666666666666666</c:v>
                </c:pt>
                <c:pt idx="135">
                  <c:v>14.428571428571427</c:v>
                </c:pt>
                <c:pt idx="136">
                  <c:v>14.857142857142856</c:v>
                </c:pt>
                <c:pt idx="137">
                  <c:v>15.095238095238093</c:v>
                </c:pt>
                <c:pt idx="138">
                  <c:v>14.285714285714286</c:v>
                </c:pt>
                <c:pt idx="139">
                  <c:v>14.761904761904761</c:v>
                </c:pt>
                <c:pt idx="140">
                  <c:v>14.761904761904763</c:v>
                </c:pt>
                <c:pt idx="141">
                  <c:v>14</c:v>
                </c:pt>
                <c:pt idx="142">
                  <c:v>14.19047619047619</c:v>
                </c:pt>
                <c:pt idx="143">
                  <c:v>14.523809523809524</c:v>
                </c:pt>
                <c:pt idx="144">
                  <c:v>15.190476190476192</c:v>
                </c:pt>
                <c:pt idx="145">
                  <c:v>15.333333333333334</c:v>
                </c:pt>
                <c:pt idx="146">
                  <c:v>16</c:v>
                </c:pt>
                <c:pt idx="147">
                  <c:v>16.857142857142858</c:v>
                </c:pt>
                <c:pt idx="148">
                  <c:v>17.476190476190474</c:v>
                </c:pt>
                <c:pt idx="149">
                  <c:v>16.571428571428573</c:v>
                </c:pt>
                <c:pt idx="150">
                  <c:v>16.38095238095238</c:v>
                </c:pt>
                <c:pt idx="151">
                  <c:v>15.476190476190476</c:v>
                </c:pt>
                <c:pt idx="152">
                  <c:v>15.80952380952381</c:v>
                </c:pt>
                <c:pt idx="153">
                  <c:v>15.61904761904762</c:v>
                </c:pt>
                <c:pt idx="154">
                  <c:v>14.761904761904761</c:v>
                </c:pt>
                <c:pt idx="155">
                  <c:v>14.142857142857142</c:v>
                </c:pt>
                <c:pt idx="156">
                  <c:v>14.952380952380953</c:v>
                </c:pt>
                <c:pt idx="157">
                  <c:v>14.19047619047619</c:v>
                </c:pt>
                <c:pt idx="158">
                  <c:v>14.714285714285712</c:v>
                </c:pt>
                <c:pt idx="159">
                  <c:v>14.476190476190473</c:v>
                </c:pt>
                <c:pt idx="160">
                  <c:v>13.809523809523808</c:v>
                </c:pt>
                <c:pt idx="161">
                  <c:v>13.714285714285714</c:v>
                </c:pt>
                <c:pt idx="162">
                  <c:v>13.904761904761903</c:v>
                </c:pt>
                <c:pt idx="163">
                  <c:v>12.952380952380951</c:v>
                </c:pt>
                <c:pt idx="164">
                  <c:v>12.999999999999998</c:v>
                </c:pt>
                <c:pt idx="165">
                  <c:v>12.285714285714286</c:v>
                </c:pt>
                <c:pt idx="166">
                  <c:v>12.142857142857142</c:v>
                </c:pt>
                <c:pt idx="167">
                  <c:v>12.380952380952381</c:v>
                </c:pt>
                <c:pt idx="168">
                  <c:v>12.285714285714286</c:v>
                </c:pt>
                <c:pt idx="169">
                  <c:v>12.333333333333334</c:v>
                </c:pt>
                <c:pt idx="170">
                  <c:v>13.142857142857142</c:v>
                </c:pt>
                <c:pt idx="171">
                  <c:v>13</c:v>
                </c:pt>
                <c:pt idx="172">
                  <c:v>13.380952380952381</c:v>
                </c:pt>
                <c:pt idx="173">
                  <c:v>13.38095238095238</c:v>
                </c:pt>
                <c:pt idx="174">
                  <c:v>12.952380952380953</c:v>
                </c:pt>
                <c:pt idx="175">
                  <c:v>13.952380952380951</c:v>
                </c:pt>
                <c:pt idx="176">
                  <c:v>14.523809523809524</c:v>
                </c:pt>
                <c:pt idx="177">
                  <c:v>15.285714285714286</c:v>
                </c:pt>
                <c:pt idx="178">
                  <c:v>15.80952380952381</c:v>
                </c:pt>
                <c:pt idx="179">
                  <c:v>15.714285714285714</c:v>
                </c:pt>
                <c:pt idx="180">
                  <c:v>16.19047619047619</c:v>
                </c:pt>
                <c:pt idx="181">
                  <c:v>17.142857142857142</c:v>
                </c:pt>
                <c:pt idx="182">
                  <c:v>16.761904761904763</c:v>
                </c:pt>
                <c:pt idx="183">
                  <c:v>16.904761904761905</c:v>
                </c:pt>
                <c:pt idx="184">
                  <c:v>16.142857142857146</c:v>
                </c:pt>
                <c:pt idx="185">
                  <c:v>16.285714285714288</c:v>
                </c:pt>
                <c:pt idx="186">
                  <c:v>17.095238095238095</c:v>
                </c:pt>
                <c:pt idx="187">
                  <c:v>16.904761904761905</c:v>
                </c:pt>
                <c:pt idx="188">
                  <c:v>16.333333333333336</c:v>
                </c:pt>
                <c:pt idx="189">
                  <c:v>17.095238095238095</c:v>
                </c:pt>
                <c:pt idx="190">
                  <c:v>16.428571428571427</c:v>
                </c:pt>
                <c:pt idx="191">
                  <c:v>16.666666666666668</c:v>
                </c:pt>
                <c:pt idx="192">
                  <c:v>16.380952380952383</c:v>
                </c:pt>
                <c:pt idx="193">
                  <c:v>15.761904761904763</c:v>
                </c:pt>
                <c:pt idx="194">
                  <c:v>16.19047619047619</c:v>
                </c:pt>
                <c:pt idx="195">
                  <c:v>16.333333333333336</c:v>
                </c:pt>
                <c:pt idx="196">
                  <c:v>15.380952380952381</c:v>
                </c:pt>
                <c:pt idx="197">
                  <c:v>15.190476190476192</c:v>
                </c:pt>
                <c:pt idx="198">
                  <c:v>14.714285714285714</c:v>
                </c:pt>
                <c:pt idx="199">
                  <c:v>14.523809523809524</c:v>
                </c:pt>
                <c:pt idx="200">
                  <c:v>14.952380952380953</c:v>
                </c:pt>
                <c:pt idx="201">
                  <c:v>14.476190476190478</c:v>
                </c:pt>
                <c:pt idx="202">
                  <c:v>14.666666666666668</c:v>
                </c:pt>
                <c:pt idx="203">
                  <c:v>14.761904761904761</c:v>
                </c:pt>
                <c:pt idx="204">
                  <c:v>15.571428571428571</c:v>
                </c:pt>
                <c:pt idx="205">
                  <c:v>15.047619047619049</c:v>
                </c:pt>
                <c:pt idx="206">
                  <c:v>15.333333333333334</c:v>
                </c:pt>
                <c:pt idx="207">
                  <c:v>15</c:v>
                </c:pt>
                <c:pt idx="208">
                  <c:v>15.047619047619046</c:v>
                </c:pt>
                <c:pt idx="209">
                  <c:v>14.142857142857141</c:v>
                </c:pt>
                <c:pt idx="210">
                  <c:v>13.952380952380953</c:v>
                </c:pt>
                <c:pt idx="211">
                  <c:v>14.476190476190478</c:v>
                </c:pt>
                <c:pt idx="212">
                  <c:v>15.333333333333334</c:v>
                </c:pt>
                <c:pt idx="213">
                  <c:v>15.095238095238097</c:v>
                </c:pt>
                <c:pt idx="214">
                  <c:v>15.809523809523808</c:v>
                </c:pt>
                <c:pt idx="215">
                  <c:v>15.857142857142858</c:v>
                </c:pt>
                <c:pt idx="216">
                  <c:v>16.19047619047619</c:v>
                </c:pt>
                <c:pt idx="217">
                  <c:v>15.666666666666668</c:v>
                </c:pt>
                <c:pt idx="218">
                  <c:v>14.428571428571429</c:v>
                </c:pt>
                <c:pt idx="219">
                  <c:v>13.809523809523808</c:v>
                </c:pt>
                <c:pt idx="220">
                  <c:v>13.952380952380951</c:v>
                </c:pt>
                <c:pt idx="221">
                  <c:v>13.571428571428573</c:v>
                </c:pt>
                <c:pt idx="222">
                  <c:v>13.476190476190478</c:v>
                </c:pt>
                <c:pt idx="223">
                  <c:v>13.666666666666668</c:v>
                </c:pt>
                <c:pt idx="224">
                  <c:v>14.238095238095239</c:v>
                </c:pt>
                <c:pt idx="225">
                  <c:v>14.619047619047619</c:v>
                </c:pt>
                <c:pt idx="226">
                  <c:v>14.571428571428571</c:v>
                </c:pt>
                <c:pt idx="227">
                  <c:v>14.857142857142858</c:v>
                </c:pt>
                <c:pt idx="228">
                  <c:v>14.857142857142859</c:v>
                </c:pt>
                <c:pt idx="229">
                  <c:v>14.66666666666667</c:v>
                </c:pt>
                <c:pt idx="230">
                  <c:v>15.095238095238097</c:v>
                </c:pt>
                <c:pt idx="231">
                  <c:v>14.333333333333334</c:v>
                </c:pt>
                <c:pt idx="232">
                  <c:v>14.190476190476192</c:v>
                </c:pt>
                <c:pt idx="233">
                  <c:v>14.190476190476192</c:v>
                </c:pt>
                <c:pt idx="234">
                  <c:v>13.714285714285717</c:v>
                </c:pt>
                <c:pt idx="235">
                  <c:v>13.19047619047619</c:v>
                </c:pt>
                <c:pt idx="236">
                  <c:v>13.571428571428571</c:v>
                </c:pt>
                <c:pt idx="237">
                  <c:v>13.38095238095238</c:v>
                </c:pt>
                <c:pt idx="238">
                  <c:v>13.666666666666668</c:v>
                </c:pt>
                <c:pt idx="239">
                  <c:v>13.761904761904763</c:v>
                </c:pt>
                <c:pt idx="240">
                  <c:v>14.285714285714288</c:v>
                </c:pt>
                <c:pt idx="241">
                  <c:v>14.428571428571431</c:v>
                </c:pt>
                <c:pt idx="242">
                  <c:v>14.285714285714286</c:v>
                </c:pt>
                <c:pt idx="243">
                  <c:v>14.19047619047619</c:v>
                </c:pt>
                <c:pt idx="244">
                  <c:v>14.285714285714286</c:v>
                </c:pt>
                <c:pt idx="245">
                  <c:v>14.904761904761907</c:v>
                </c:pt>
                <c:pt idx="246">
                  <c:v>15.285714285714283</c:v>
                </c:pt>
                <c:pt idx="247">
                  <c:v>14.904761904761903</c:v>
                </c:pt>
                <c:pt idx="248">
                  <c:v>15.428571428571427</c:v>
                </c:pt>
                <c:pt idx="249">
                  <c:v>15.571428571428571</c:v>
                </c:pt>
                <c:pt idx="250">
                  <c:v>15.38095238095238</c:v>
                </c:pt>
                <c:pt idx="251">
                  <c:v>15.142857142857141</c:v>
                </c:pt>
                <c:pt idx="252">
                  <c:v>15.238095238095239</c:v>
                </c:pt>
                <c:pt idx="253">
                  <c:v>14.809523809523808</c:v>
                </c:pt>
                <c:pt idx="254">
                  <c:v>15.476190476190476</c:v>
                </c:pt>
                <c:pt idx="255">
                  <c:v>14.714285714285714</c:v>
                </c:pt>
                <c:pt idx="256">
                  <c:v>15.095238095238097</c:v>
                </c:pt>
                <c:pt idx="257">
                  <c:v>15.476190476190478</c:v>
                </c:pt>
                <c:pt idx="258">
                  <c:v>15.333333333333334</c:v>
                </c:pt>
                <c:pt idx="259">
                  <c:v>14.476190476190476</c:v>
                </c:pt>
                <c:pt idx="260">
                  <c:v>15.047619047619049</c:v>
                </c:pt>
                <c:pt idx="261">
                  <c:v>14.619047619047619</c:v>
                </c:pt>
                <c:pt idx="262">
                  <c:v>15.095238095238093</c:v>
                </c:pt>
                <c:pt idx="263">
                  <c:v>15.19047619047619</c:v>
                </c:pt>
                <c:pt idx="264">
                  <c:v>14.571428571428571</c:v>
                </c:pt>
                <c:pt idx="265">
                  <c:v>14.761904761904761</c:v>
                </c:pt>
                <c:pt idx="266">
                  <c:v>15.19047619047619</c:v>
                </c:pt>
                <c:pt idx="267">
                  <c:v>14.380952380952381</c:v>
                </c:pt>
                <c:pt idx="268">
                  <c:v>13.904761904761903</c:v>
                </c:pt>
                <c:pt idx="269">
                  <c:v>13.714285714285714</c:v>
                </c:pt>
                <c:pt idx="270">
                  <c:v>13.38095238095238</c:v>
                </c:pt>
                <c:pt idx="271">
                  <c:v>13.761904761904761</c:v>
                </c:pt>
                <c:pt idx="272">
                  <c:v>13.952380952380951</c:v>
                </c:pt>
                <c:pt idx="273">
                  <c:v>13.333333333333332</c:v>
                </c:pt>
                <c:pt idx="274">
                  <c:v>13.666666666666668</c:v>
                </c:pt>
                <c:pt idx="275">
                  <c:v>13.904761904761903</c:v>
                </c:pt>
                <c:pt idx="276">
                  <c:v>13.857142857142859</c:v>
                </c:pt>
                <c:pt idx="277">
                  <c:v>13.904761904761907</c:v>
                </c:pt>
                <c:pt idx="278">
                  <c:v>13.476190476190476</c:v>
                </c:pt>
                <c:pt idx="279">
                  <c:v>13.571428571428569</c:v>
                </c:pt>
                <c:pt idx="280">
                  <c:v>13.904761904761903</c:v>
                </c:pt>
                <c:pt idx="281">
                  <c:v>14.142857142857144</c:v>
                </c:pt>
                <c:pt idx="282">
                  <c:v>14.190476190476192</c:v>
                </c:pt>
                <c:pt idx="283">
                  <c:v>14.095238095238093</c:v>
                </c:pt>
                <c:pt idx="284">
                  <c:v>14.19047619047619</c:v>
                </c:pt>
                <c:pt idx="285">
                  <c:v>14.333333333333332</c:v>
                </c:pt>
                <c:pt idx="286">
                  <c:v>14.428571428571427</c:v>
                </c:pt>
                <c:pt idx="287">
                  <c:v>15.19047619047619</c:v>
                </c:pt>
                <c:pt idx="288">
                  <c:v>14.761904761904763</c:v>
                </c:pt>
                <c:pt idx="289">
                  <c:v>15.476190476190478</c:v>
                </c:pt>
                <c:pt idx="290">
                  <c:v>15.142857142857142</c:v>
                </c:pt>
                <c:pt idx="291">
                  <c:v>14.619047619047619</c:v>
                </c:pt>
                <c:pt idx="292">
                  <c:v>14.333333333333332</c:v>
                </c:pt>
                <c:pt idx="293">
                  <c:v>13.619047619047619</c:v>
                </c:pt>
                <c:pt idx="294">
                  <c:v>13.19047619047619</c:v>
                </c:pt>
                <c:pt idx="295">
                  <c:v>13.61904761904762</c:v>
                </c:pt>
                <c:pt idx="296">
                  <c:v>13.476190476190476</c:v>
                </c:pt>
                <c:pt idx="297">
                  <c:v>13.714285714285714</c:v>
                </c:pt>
                <c:pt idx="298">
                  <c:v>14.19047619047619</c:v>
                </c:pt>
                <c:pt idx="299">
                  <c:v>14.619047619047619</c:v>
                </c:pt>
                <c:pt idx="300">
                  <c:v>14.761904761904761</c:v>
                </c:pt>
                <c:pt idx="301">
                  <c:v>14.952380952380951</c:v>
                </c:pt>
                <c:pt idx="302">
                  <c:v>14.714285714285712</c:v>
                </c:pt>
                <c:pt idx="303">
                  <c:v>14.61904761904762</c:v>
                </c:pt>
                <c:pt idx="304">
                  <c:v>15.095238095238097</c:v>
                </c:pt>
                <c:pt idx="305">
                  <c:v>14.428571428571431</c:v>
                </c:pt>
                <c:pt idx="306">
                  <c:v>14.666666666666668</c:v>
                </c:pt>
                <c:pt idx="307">
                  <c:v>14.666666666666668</c:v>
                </c:pt>
                <c:pt idx="308">
                  <c:v>14.952380952380953</c:v>
                </c:pt>
                <c:pt idx="309">
                  <c:v>14.80952380952381</c:v>
                </c:pt>
                <c:pt idx="310">
                  <c:v>14.523809523809524</c:v>
                </c:pt>
                <c:pt idx="311">
                  <c:v>14.285714285714286</c:v>
                </c:pt>
                <c:pt idx="312">
                  <c:v>14.619047619047619</c:v>
                </c:pt>
                <c:pt idx="313">
                  <c:v>15.38095238095238</c:v>
                </c:pt>
                <c:pt idx="314">
                  <c:v>15.285714285714283</c:v>
                </c:pt>
                <c:pt idx="315">
                  <c:v>14.619047619047619</c:v>
                </c:pt>
                <c:pt idx="316">
                  <c:v>15.047619047619047</c:v>
                </c:pt>
                <c:pt idx="317">
                  <c:v>15.523809523809524</c:v>
                </c:pt>
                <c:pt idx="318">
                  <c:v>15.666666666666666</c:v>
                </c:pt>
                <c:pt idx="319">
                  <c:v>15.904761904761903</c:v>
                </c:pt>
                <c:pt idx="320">
                  <c:v>15.285714285714286</c:v>
                </c:pt>
                <c:pt idx="321">
                  <c:v>15.285714285714283</c:v>
                </c:pt>
                <c:pt idx="322">
                  <c:v>15.428571428571429</c:v>
                </c:pt>
                <c:pt idx="323">
                  <c:v>15.142857142857142</c:v>
                </c:pt>
                <c:pt idx="324">
                  <c:v>14.619047619047619</c:v>
                </c:pt>
                <c:pt idx="325">
                  <c:v>14.523809523809522</c:v>
                </c:pt>
                <c:pt idx="326">
                  <c:v>14.809523809523808</c:v>
                </c:pt>
                <c:pt idx="327">
                  <c:v>14.333333333333334</c:v>
                </c:pt>
                <c:pt idx="328">
                  <c:v>15.238095238095241</c:v>
                </c:pt>
                <c:pt idx="329">
                  <c:v>15.66666666666667</c:v>
                </c:pt>
                <c:pt idx="330">
                  <c:v>15.333333333333334</c:v>
                </c:pt>
                <c:pt idx="331">
                  <c:v>15.333333333333334</c:v>
                </c:pt>
                <c:pt idx="332">
                  <c:v>14.904761904761903</c:v>
                </c:pt>
                <c:pt idx="333">
                  <c:v>14.238095238095237</c:v>
                </c:pt>
                <c:pt idx="334">
                  <c:v>14.571428571428571</c:v>
                </c:pt>
                <c:pt idx="335">
                  <c:v>13.190476190476192</c:v>
                </c:pt>
                <c:pt idx="336">
                  <c:v>13.142857142857142</c:v>
                </c:pt>
                <c:pt idx="337">
                  <c:v>13.333333333333332</c:v>
                </c:pt>
                <c:pt idx="338">
                  <c:v>13.285714285714286</c:v>
                </c:pt>
                <c:pt idx="339">
                  <c:v>13.952380952380953</c:v>
                </c:pt>
                <c:pt idx="340">
                  <c:v>14.142857142857142</c:v>
                </c:pt>
                <c:pt idx="341">
                  <c:v>14.380952380952381</c:v>
                </c:pt>
                <c:pt idx="342">
                  <c:v>15.047619047619049</c:v>
                </c:pt>
                <c:pt idx="343">
                  <c:v>14.380952380952381</c:v>
                </c:pt>
                <c:pt idx="344">
                  <c:v>15.190476190476192</c:v>
                </c:pt>
                <c:pt idx="345">
                  <c:v>15.666666666666666</c:v>
                </c:pt>
                <c:pt idx="346">
                  <c:v>15.142857142857141</c:v>
                </c:pt>
                <c:pt idx="347">
                  <c:v>15.238095238095237</c:v>
                </c:pt>
                <c:pt idx="348">
                  <c:v>14.857142857142856</c:v>
                </c:pt>
                <c:pt idx="349">
                  <c:v>15.571428571428573</c:v>
                </c:pt>
                <c:pt idx="350">
                  <c:v>15.571428571428573</c:v>
                </c:pt>
                <c:pt idx="351">
                  <c:v>15.000000000000002</c:v>
                </c:pt>
                <c:pt idx="352">
                  <c:v>14.761904761904765</c:v>
                </c:pt>
                <c:pt idx="353">
                  <c:v>15.476190476190476</c:v>
                </c:pt>
                <c:pt idx="354">
                  <c:v>15.619047619047619</c:v>
                </c:pt>
                <c:pt idx="355">
                  <c:v>16.095238095238095</c:v>
                </c:pt>
                <c:pt idx="356">
                  <c:v>15.142857142857141</c:v>
                </c:pt>
                <c:pt idx="357">
                  <c:v>15.952380952380951</c:v>
                </c:pt>
                <c:pt idx="358">
                  <c:v>16.095238095238095</c:v>
                </c:pt>
                <c:pt idx="359">
                  <c:v>15.857142857142858</c:v>
                </c:pt>
                <c:pt idx="360">
                  <c:v>15.333333333333334</c:v>
                </c:pt>
                <c:pt idx="361">
                  <c:v>16</c:v>
                </c:pt>
                <c:pt idx="362">
                  <c:v>15.428571428571429</c:v>
                </c:pt>
                <c:pt idx="363">
                  <c:v>16.428571428571427</c:v>
                </c:pt>
                <c:pt idx="364">
                  <c:v>16.047619047619047</c:v>
                </c:pt>
                <c:pt idx="365">
                  <c:v>16.61904761904762</c:v>
                </c:pt>
                <c:pt idx="366">
                  <c:v>16.761904761904763</c:v>
                </c:pt>
                <c:pt idx="367">
                  <c:v>17.142857142857142</c:v>
                </c:pt>
                <c:pt idx="368">
                  <c:v>17.285714285714285</c:v>
                </c:pt>
                <c:pt idx="369">
                  <c:v>17.857142857142854</c:v>
                </c:pt>
                <c:pt idx="370">
                  <c:v>17.904761904761905</c:v>
                </c:pt>
                <c:pt idx="371">
                  <c:v>17.857142857142854</c:v>
                </c:pt>
                <c:pt idx="372">
                  <c:v>17.619047619047617</c:v>
                </c:pt>
                <c:pt idx="373">
                  <c:v>18.619047619047617</c:v>
                </c:pt>
                <c:pt idx="374">
                  <c:v>19.523809523809522</c:v>
                </c:pt>
                <c:pt idx="375">
                  <c:v>18.571428571428573</c:v>
                </c:pt>
                <c:pt idx="376">
                  <c:v>17.999999999999996</c:v>
                </c:pt>
                <c:pt idx="377">
                  <c:v>17.333333333333332</c:v>
                </c:pt>
                <c:pt idx="378">
                  <c:v>17.857142857142858</c:v>
                </c:pt>
                <c:pt idx="379">
                  <c:v>17.714285714285715</c:v>
                </c:pt>
                <c:pt idx="380">
                  <c:v>16.571428571428573</c:v>
                </c:pt>
                <c:pt idx="381">
                  <c:v>15.904761904761907</c:v>
                </c:pt>
                <c:pt idx="382">
                  <c:v>16.476190476190474</c:v>
                </c:pt>
                <c:pt idx="383">
                  <c:v>16.809523809523807</c:v>
                </c:pt>
                <c:pt idx="384">
                  <c:v>17.333333333333332</c:v>
                </c:pt>
                <c:pt idx="385">
                  <c:v>17.571428571428573</c:v>
                </c:pt>
                <c:pt idx="386">
                  <c:v>17.857142857142858</c:v>
                </c:pt>
                <c:pt idx="387">
                  <c:v>17.857142857142858</c:v>
                </c:pt>
                <c:pt idx="388">
                  <c:v>17.952380952380953</c:v>
                </c:pt>
                <c:pt idx="389">
                  <c:v>18.190476190476193</c:v>
                </c:pt>
                <c:pt idx="390">
                  <c:v>18.809523809523814</c:v>
                </c:pt>
                <c:pt idx="391">
                  <c:v>18.571428571428573</c:v>
                </c:pt>
                <c:pt idx="392">
                  <c:v>17.61904761904762</c:v>
                </c:pt>
                <c:pt idx="393">
                  <c:v>17.428571428571431</c:v>
                </c:pt>
                <c:pt idx="394">
                  <c:v>16.857142857142858</c:v>
                </c:pt>
                <c:pt idx="395">
                  <c:v>16.428571428571431</c:v>
                </c:pt>
                <c:pt idx="396">
                  <c:v>16.523809523809526</c:v>
                </c:pt>
                <c:pt idx="397">
                  <c:v>15.428571428571429</c:v>
                </c:pt>
                <c:pt idx="398">
                  <c:v>15.000000000000002</c:v>
                </c:pt>
                <c:pt idx="399">
                  <c:v>14.80952380952381</c:v>
                </c:pt>
                <c:pt idx="400">
                  <c:v>14.761904761904763</c:v>
                </c:pt>
                <c:pt idx="401">
                  <c:v>15.571428571428571</c:v>
                </c:pt>
                <c:pt idx="402">
                  <c:v>15.285714285714286</c:v>
                </c:pt>
                <c:pt idx="403">
                  <c:v>14.523809523809524</c:v>
                </c:pt>
                <c:pt idx="404">
                  <c:v>15.142857142857142</c:v>
                </c:pt>
                <c:pt idx="405">
                  <c:v>16.38095238095238</c:v>
                </c:pt>
                <c:pt idx="406">
                  <c:v>16.666666666666668</c:v>
                </c:pt>
                <c:pt idx="407">
                  <c:v>16.571428571428573</c:v>
                </c:pt>
                <c:pt idx="408">
                  <c:v>16.428571428571431</c:v>
                </c:pt>
                <c:pt idx="409">
                  <c:v>16.61904761904762</c:v>
                </c:pt>
                <c:pt idx="410">
                  <c:v>16.666666666666668</c:v>
                </c:pt>
                <c:pt idx="411">
                  <c:v>16.238095238095241</c:v>
                </c:pt>
                <c:pt idx="412">
                  <c:v>15.380952380952381</c:v>
                </c:pt>
                <c:pt idx="413">
                  <c:v>15.571428571428571</c:v>
                </c:pt>
                <c:pt idx="414">
                  <c:v>15.714285714285714</c:v>
                </c:pt>
                <c:pt idx="415">
                  <c:v>15.428571428571429</c:v>
                </c:pt>
                <c:pt idx="416">
                  <c:v>15.238095238095239</c:v>
                </c:pt>
                <c:pt idx="417">
                  <c:v>16.238095238095241</c:v>
                </c:pt>
                <c:pt idx="418">
                  <c:v>16</c:v>
                </c:pt>
                <c:pt idx="419">
                  <c:v>16.095238095238095</c:v>
                </c:pt>
                <c:pt idx="420">
                  <c:v>15.952380952380953</c:v>
                </c:pt>
                <c:pt idx="421">
                  <c:v>15</c:v>
                </c:pt>
                <c:pt idx="422">
                  <c:v>15.761904761904763</c:v>
                </c:pt>
                <c:pt idx="423">
                  <c:v>15.904761904761907</c:v>
                </c:pt>
                <c:pt idx="424">
                  <c:v>15.190476190476192</c:v>
                </c:pt>
                <c:pt idx="425">
                  <c:v>15.904761904761907</c:v>
                </c:pt>
                <c:pt idx="426">
                  <c:v>15.19047619047619</c:v>
                </c:pt>
                <c:pt idx="427">
                  <c:v>15.714285714285714</c:v>
                </c:pt>
                <c:pt idx="428">
                  <c:v>16.333333333333332</c:v>
                </c:pt>
                <c:pt idx="429">
                  <c:v>15.619047619047619</c:v>
                </c:pt>
                <c:pt idx="430">
                  <c:v>15.476190476190478</c:v>
                </c:pt>
                <c:pt idx="431">
                  <c:v>15.190476190476192</c:v>
                </c:pt>
                <c:pt idx="432">
                  <c:v>14.666666666666668</c:v>
                </c:pt>
                <c:pt idx="433">
                  <c:v>14.476190476190476</c:v>
                </c:pt>
                <c:pt idx="434">
                  <c:v>14.476190476190478</c:v>
                </c:pt>
                <c:pt idx="435">
                  <c:v>14.095238095238097</c:v>
                </c:pt>
                <c:pt idx="436">
                  <c:v>14.904761904761907</c:v>
                </c:pt>
                <c:pt idx="437">
                  <c:v>15.190476190476192</c:v>
                </c:pt>
                <c:pt idx="438">
                  <c:v>15.61904761904762</c:v>
                </c:pt>
                <c:pt idx="439">
                  <c:v>15.857142857142859</c:v>
                </c:pt>
                <c:pt idx="440">
                  <c:v>15.857142857142859</c:v>
                </c:pt>
                <c:pt idx="441">
                  <c:v>15.428571428571431</c:v>
                </c:pt>
                <c:pt idx="442">
                  <c:v>15.714285714285717</c:v>
                </c:pt>
                <c:pt idx="443">
                  <c:v>15.190476190476192</c:v>
                </c:pt>
                <c:pt idx="444">
                  <c:v>16.047619047619047</c:v>
                </c:pt>
                <c:pt idx="445">
                  <c:v>15.476190476190478</c:v>
                </c:pt>
                <c:pt idx="446">
                  <c:v>16.000000000000004</c:v>
                </c:pt>
                <c:pt idx="447">
                  <c:v>16.476190476190478</c:v>
                </c:pt>
                <c:pt idx="448">
                  <c:v>16.761904761904763</c:v>
                </c:pt>
                <c:pt idx="449">
                  <c:v>17.142857142857142</c:v>
                </c:pt>
                <c:pt idx="450">
                  <c:v>17.523809523809526</c:v>
                </c:pt>
                <c:pt idx="451">
                  <c:v>16.380952380952383</c:v>
                </c:pt>
                <c:pt idx="452">
                  <c:v>16.857142857142858</c:v>
                </c:pt>
                <c:pt idx="453">
                  <c:v>16.476190476190478</c:v>
                </c:pt>
                <c:pt idx="454">
                  <c:v>16.904761904761905</c:v>
                </c:pt>
                <c:pt idx="455">
                  <c:v>16.571428571428569</c:v>
                </c:pt>
                <c:pt idx="456">
                  <c:v>16.428571428571427</c:v>
                </c:pt>
                <c:pt idx="457">
                  <c:v>15.666666666666663</c:v>
                </c:pt>
                <c:pt idx="458">
                  <c:v>16.428571428571427</c:v>
                </c:pt>
                <c:pt idx="459">
                  <c:v>16.428571428571427</c:v>
                </c:pt>
                <c:pt idx="460">
                  <c:v>16.333333333333332</c:v>
                </c:pt>
                <c:pt idx="461">
                  <c:v>15.666666666666666</c:v>
                </c:pt>
                <c:pt idx="462">
                  <c:v>15.809523809523807</c:v>
                </c:pt>
                <c:pt idx="463">
                  <c:v>16.285714285714285</c:v>
                </c:pt>
                <c:pt idx="464">
                  <c:v>16.428571428571427</c:v>
                </c:pt>
                <c:pt idx="465">
                  <c:v>15.714285714285714</c:v>
                </c:pt>
                <c:pt idx="466">
                  <c:v>15.047619047619047</c:v>
                </c:pt>
                <c:pt idx="467">
                  <c:v>15.047619047619046</c:v>
                </c:pt>
                <c:pt idx="468">
                  <c:v>14.952380952380953</c:v>
                </c:pt>
                <c:pt idx="469">
                  <c:v>14.952380952380953</c:v>
                </c:pt>
                <c:pt idx="470">
                  <c:v>14.333333333333332</c:v>
                </c:pt>
                <c:pt idx="471">
                  <c:v>14.857142857142858</c:v>
                </c:pt>
                <c:pt idx="472">
                  <c:v>14.523809523809524</c:v>
                </c:pt>
                <c:pt idx="473">
                  <c:v>14.666666666666666</c:v>
                </c:pt>
                <c:pt idx="474">
                  <c:v>14.571428571428571</c:v>
                </c:pt>
                <c:pt idx="475">
                  <c:v>15.428571428571429</c:v>
                </c:pt>
                <c:pt idx="476">
                  <c:v>15.190476190476192</c:v>
                </c:pt>
                <c:pt idx="477">
                  <c:v>15.523809523809524</c:v>
                </c:pt>
                <c:pt idx="478">
                  <c:v>15.285714285714286</c:v>
                </c:pt>
                <c:pt idx="479">
                  <c:v>15.38095238095238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42-4EFD-BA2D-A12771B19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295359"/>
        <c:axId val="9735673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Kahramanmaras!$B$1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Kahramanmaras!$A$2:$A$481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Kahramanmaras!$B$2:$B$481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22</c:v>
                      </c:pt>
                      <c:pt idx="1">
                        <c:v>13</c:v>
                      </c:pt>
                      <c:pt idx="2">
                        <c:v>17</c:v>
                      </c:pt>
                      <c:pt idx="3">
                        <c:v>18</c:v>
                      </c:pt>
                      <c:pt idx="4">
                        <c:v>11</c:v>
                      </c:pt>
                      <c:pt idx="5">
                        <c:v>11</c:v>
                      </c:pt>
                      <c:pt idx="6">
                        <c:v>25</c:v>
                      </c:pt>
                      <c:pt idx="7">
                        <c:v>18</c:v>
                      </c:pt>
                      <c:pt idx="8">
                        <c:v>22</c:v>
                      </c:pt>
                      <c:pt idx="9">
                        <c:v>28</c:v>
                      </c:pt>
                      <c:pt idx="10">
                        <c:v>16</c:v>
                      </c:pt>
                      <c:pt idx="11">
                        <c:v>7</c:v>
                      </c:pt>
                      <c:pt idx="12">
                        <c:v>20</c:v>
                      </c:pt>
                      <c:pt idx="13">
                        <c:v>15</c:v>
                      </c:pt>
                      <c:pt idx="14">
                        <c:v>17</c:v>
                      </c:pt>
                      <c:pt idx="15">
                        <c:v>13</c:v>
                      </c:pt>
                      <c:pt idx="16">
                        <c:v>19</c:v>
                      </c:pt>
                      <c:pt idx="17">
                        <c:v>17</c:v>
                      </c:pt>
                      <c:pt idx="18">
                        <c:v>16</c:v>
                      </c:pt>
                      <c:pt idx="19">
                        <c:v>24</c:v>
                      </c:pt>
                      <c:pt idx="20">
                        <c:v>19</c:v>
                      </c:pt>
                      <c:pt idx="21">
                        <c:v>14</c:v>
                      </c:pt>
                      <c:pt idx="22">
                        <c:v>18</c:v>
                      </c:pt>
                      <c:pt idx="23">
                        <c:v>16</c:v>
                      </c:pt>
                      <c:pt idx="24">
                        <c:v>17</c:v>
                      </c:pt>
                      <c:pt idx="25">
                        <c:v>18</c:v>
                      </c:pt>
                      <c:pt idx="26">
                        <c:v>22</c:v>
                      </c:pt>
                      <c:pt idx="27">
                        <c:v>17</c:v>
                      </c:pt>
                      <c:pt idx="28">
                        <c:v>17</c:v>
                      </c:pt>
                      <c:pt idx="29">
                        <c:v>11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14</c:v>
                      </c:pt>
                      <c:pt idx="33">
                        <c:v>21</c:v>
                      </c:pt>
                      <c:pt idx="34">
                        <c:v>11</c:v>
                      </c:pt>
                      <c:pt idx="35">
                        <c:v>19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18</c:v>
                      </c:pt>
                      <c:pt idx="40">
                        <c:v>20</c:v>
                      </c:pt>
                      <c:pt idx="41">
                        <c:v>15</c:v>
                      </c:pt>
                      <c:pt idx="42">
                        <c:v>14</c:v>
                      </c:pt>
                      <c:pt idx="43">
                        <c:v>16</c:v>
                      </c:pt>
                      <c:pt idx="44">
                        <c:v>13</c:v>
                      </c:pt>
                      <c:pt idx="45">
                        <c:v>15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14</c:v>
                      </c:pt>
                      <c:pt idx="49">
                        <c:v>18</c:v>
                      </c:pt>
                      <c:pt idx="50">
                        <c:v>10</c:v>
                      </c:pt>
                      <c:pt idx="51">
                        <c:v>11</c:v>
                      </c:pt>
                      <c:pt idx="52">
                        <c:v>22</c:v>
                      </c:pt>
                      <c:pt idx="53">
                        <c:v>11</c:v>
                      </c:pt>
                      <c:pt idx="54">
                        <c:v>17</c:v>
                      </c:pt>
                      <c:pt idx="55">
                        <c:v>20</c:v>
                      </c:pt>
                      <c:pt idx="56">
                        <c:v>14</c:v>
                      </c:pt>
                      <c:pt idx="57">
                        <c:v>18</c:v>
                      </c:pt>
                      <c:pt idx="58">
                        <c:v>12</c:v>
                      </c:pt>
                      <c:pt idx="59">
                        <c:v>19</c:v>
                      </c:pt>
                      <c:pt idx="60">
                        <c:v>14</c:v>
                      </c:pt>
                      <c:pt idx="61">
                        <c:v>14</c:v>
                      </c:pt>
                      <c:pt idx="62">
                        <c:v>15</c:v>
                      </c:pt>
                      <c:pt idx="63">
                        <c:v>15</c:v>
                      </c:pt>
                      <c:pt idx="64">
                        <c:v>14</c:v>
                      </c:pt>
                      <c:pt idx="65">
                        <c:v>9</c:v>
                      </c:pt>
                      <c:pt idx="66">
                        <c:v>11</c:v>
                      </c:pt>
                      <c:pt idx="67">
                        <c:v>15</c:v>
                      </c:pt>
                      <c:pt idx="68">
                        <c:v>14</c:v>
                      </c:pt>
                      <c:pt idx="69">
                        <c:v>24</c:v>
                      </c:pt>
                      <c:pt idx="70">
                        <c:v>14</c:v>
                      </c:pt>
                      <c:pt idx="71">
                        <c:v>24</c:v>
                      </c:pt>
                      <c:pt idx="72">
                        <c:v>15</c:v>
                      </c:pt>
                      <c:pt idx="73">
                        <c:v>17</c:v>
                      </c:pt>
                      <c:pt idx="74">
                        <c:v>20</c:v>
                      </c:pt>
                      <c:pt idx="75">
                        <c:v>11</c:v>
                      </c:pt>
                      <c:pt idx="76">
                        <c:v>22</c:v>
                      </c:pt>
                      <c:pt idx="77">
                        <c:v>11</c:v>
                      </c:pt>
                      <c:pt idx="78">
                        <c:v>14</c:v>
                      </c:pt>
                      <c:pt idx="79">
                        <c:v>28</c:v>
                      </c:pt>
                      <c:pt idx="80">
                        <c:v>15</c:v>
                      </c:pt>
                      <c:pt idx="81">
                        <c:v>17</c:v>
                      </c:pt>
                      <c:pt idx="82">
                        <c:v>9</c:v>
                      </c:pt>
                      <c:pt idx="83">
                        <c:v>23</c:v>
                      </c:pt>
                      <c:pt idx="84">
                        <c:v>15</c:v>
                      </c:pt>
                      <c:pt idx="85">
                        <c:v>15</c:v>
                      </c:pt>
                      <c:pt idx="86">
                        <c:v>20</c:v>
                      </c:pt>
                      <c:pt idx="87">
                        <c:v>12</c:v>
                      </c:pt>
                      <c:pt idx="88">
                        <c:v>21</c:v>
                      </c:pt>
                      <c:pt idx="89">
                        <c:v>19</c:v>
                      </c:pt>
                      <c:pt idx="90">
                        <c:v>11</c:v>
                      </c:pt>
                      <c:pt idx="91">
                        <c:v>19</c:v>
                      </c:pt>
                      <c:pt idx="92">
                        <c:v>10</c:v>
                      </c:pt>
                      <c:pt idx="93">
                        <c:v>24</c:v>
                      </c:pt>
                      <c:pt idx="94">
                        <c:v>17</c:v>
                      </c:pt>
                      <c:pt idx="95">
                        <c:v>14</c:v>
                      </c:pt>
                      <c:pt idx="96">
                        <c:v>15</c:v>
                      </c:pt>
                      <c:pt idx="97">
                        <c:v>14</c:v>
                      </c:pt>
                      <c:pt idx="98">
                        <c:v>25</c:v>
                      </c:pt>
                      <c:pt idx="99">
                        <c:v>14</c:v>
                      </c:pt>
                      <c:pt idx="100">
                        <c:v>11</c:v>
                      </c:pt>
                      <c:pt idx="101">
                        <c:v>17</c:v>
                      </c:pt>
                      <c:pt idx="102">
                        <c:v>15</c:v>
                      </c:pt>
                      <c:pt idx="103">
                        <c:v>16</c:v>
                      </c:pt>
                      <c:pt idx="104">
                        <c:v>21</c:v>
                      </c:pt>
                      <c:pt idx="105">
                        <c:v>11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11</c:v>
                      </c:pt>
                      <c:pt idx="109">
                        <c:v>18</c:v>
                      </c:pt>
                      <c:pt idx="110">
                        <c:v>22</c:v>
                      </c:pt>
                      <c:pt idx="111">
                        <c:v>17</c:v>
                      </c:pt>
                      <c:pt idx="112">
                        <c:v>19</c:v>
                      </c:pt>
                      <c:pt idx="113">
                        <c:v>19</c:v>
                      </c:pt>
                      <c:pt idx="114">
                        <c:v>12</c:v>
                      </c:pt>
                      <c:pt idx="115">
                        <c:v>8</c:v>
                      </c:pt>
                      <c:pt idx="116">
                        <c:v>19</c:v>
                      </c:pt>
                      <c:pt idx="117">
                        <c:v>12</c:v>
                      </c:pt>
                      <c:pt idx="118">
                        <c:v>15</c:v>
                      </c:pt>
                      <c:pt idx="119">
                        <c:v>14</c:v>
                      </c:pt>
                      <c:pt idx="120">
                        <c:v>16</c:v>
                      </c:pt>
                      <c:pt idx="121">
                        <c:v>13</c:v>
                      </c:pt>
                      <c:pt idx="122">
                        <c:v>20</c:v>
                      </c:pt>
                      <c:pt idx="123">
                        <c:v>10</c:v>
                      </c:pt>
                      <c:pt idx="124">
                        <c:v>13</c:v>
                      </c:pt>
                      <c:pt idx="125">
                        <c:v>22</c:v>
                      </c:pt>
                      <c:pt idx="126">
                        <c:v>12</c:v>
                      </c:pt>
                      <c:pt idx="127">
                        <c:v>13</c:v>
                      </c:pt>
                      <c:pt idx="128">
                        <c:v>15</c:v>
                      </c:pt>
                      <c:pt idx="129">
                        <c:v>17</c:v>
                      </c:pt>
                      <c:pt idx="130">
                        <c:v>17</c:v>
                      </c:pt>
                      <c:pt idx="131">
                        <c:v>19</c:v>
                      </c:pt>
                      <c:pt idx="132">
                        <c:v>20</c:v>
                      </c:pt>
                      <c:pt idx="133">
                        <c:v>21</c:v>
                      </c:pt>
                      <c:pt idx="134">
                        <c:v>13</c:v>
                      </c:pt>
                      <c:pt idx="135">
                        <c:v>16</c:v>
                      </c:pt>
                      <c:pt idx="136">
                        <c:v>17</c:v>
                      </c:pt>
                      <c:pt idx="137">
                        <c:v>12</c:v>
                      </c:pt>
                      <c:pt idx="138">
                        <c:v>24</c:v>
                      </c:pt>
                      <c:pt idx="139">
                        <c:v>16</c:v>
                      </c:pt>
                      <c:pt idx="140">
                        <c:v>11</c:v>
                      </c:pt>
                      <c:pt idx="141">
                        <c:v>17</c:v>
                      </c:pt>
                      <c:pt idx="142">
                        <c:v>21</c:v>
                      </c:pt>
                      <c:pt idx="143">
                        <c:v>13</c:v>
                      </c:pt>
                      <c:pt idx="144">
                        <c:v>8</c:v>
                      </c:pt>
                      <c:pt idx="145">
                        <c:v>14</c:v>
                      </c:pt>
                      <c:pt idx="146">
                        <c:v>18</c:v>
                      </c:pt>
                      <c:pt idx="147">
                        <c:v>15</c:v>
                      </c:pt>
                      <c:pt idx="148">
                        <c:v>16</c:v>
                      </c:pt>
                      <c:pt idx="149">
                        <c:v>10</c:v>
                      </c:pt>
                      <c:pt idx="150">
                        <c:v>13</c:v>
                      </c:pt>
                      <c:pt idx="151">
                        <c:v>19</c:v>
                      </c:pt>
                      <c:pt idx="152">
                        <c:v>19</c:v>
                      </c:pt>
                      <c:pt idx="153">
                        <c:v>15</c:v>
                      </c:pt>
                      <c:pt idx="154">
                        <c:v>19</c:v>
                      </c:pt>
                      <c:pt idx="155">
                        <c:v>16</c:v>
                      </c:pt>
                      <c:pt idx="156">
                        <c:v>11</c:v>
                      </c:pt>
                      <c:pt idx="157">
                        <c:v>16</c:v>
                      </c:pt>
                      <c:pt idx="158">
                        <c:v>13</c:v>
                      </c:pt>
                      <c:pt idx="159">
                        <c:v>19</c:v>
                      </c:pt>
                      <c:pt idx="160">
                        <c:v>10</c:v>
                      </c:pt>
                      <c:pt idx="161">
                        <c:v>9</c:v>
                      </c:pt>
                      <c:pt idx="162">
                        <c:v>14</c:v>
                      </c:pt>
                      <c:pt idx="163">
                        <c:v>11</c:v>
                      </c:pt>
                      <c:pt idx="164">
                        <c:v>10</c:v>
                      </c:pt>
                      <c:pt idx="165">
                        <c:v>13</c:v>
                      </c:pt>
                      <c:pt idx="166">
                        <c:v>13</c:v>
                      </c:pt>
                      <c:pt idx="167">
                        <c:v>10</c:v>
                      </c:pt>
                      <c:pt idx="168">
                        <c:v>14</c:v>
                      </c:pt>
                      <c:pt idx="169">
                        <c:v>13</c:v>
                      </c:pt>
                      <c:pt idx="170">
                        <c:v>12</c:v>
                      </c:pt>
                      <c:pt idx="171">
                        <c:v>13</c:v>
                      </c:pt>
                      <c:pt idx="172">
                        <c:v>20</c:v>
                      </c:pt>
                      <c:pt idx="173">
                        <c:v>15</c:v>
                      </c:pt>
                      <c:pt idx="174">
                        <c:v>18</c:v>
                      </c:pt>
                      <c:pt idx="175">
                        <c:v>17</c:v>
                      </c:pt>
                      <c:pt idx="176">
                        <c:v>17</c:v>
                      </c:pt>
                      <c:pt idx="177">
                        <c:v>23</c:v>
                      </c:pt>
                      <c:pt idx="178">
                        <c:v>22</c:v>
                      </c:pt>
                      <c:pt idx="179">
                        <c:v>19</c:v>
                      </c:pt>
                      <c:pt idx="180">
                        <c:v>8</c:v>
                      </c:pt>
                      <c:pt idx="181">
                        <c:v>13</c:v>
                      </c:pt>
                      <c:pt idx="182">
                        <c:v>24</c:v>
                      </c:pt>
                      <c:pt idx="183">
                        <c:v>11</c:v>
                      </c:pt>
                      <c:pt idx="184">
                        <c:v>17</c:v>
                      </c:pt>
                      <c:pt idx="185">
                        <c:v>23</c:v>
                      </c:pt>
                      <c:pt idx="186">
                        <c:v>22</c:v>
                      </c:pt>
                      <c:pt idx="187">
                        <c:v>24</c:v>
                      </c:pt>
                      <c:pt idx="188">
                        <c:v>18</c:v>
                      </c:pt>
                      <c:pt idx="189">
                        <c:v>13</c:v>
                      </c:pt>
                      <c:pt idx="190">
                        <c:v>10</c:v>
                      </c:pt>
                      <c:pt idx="191">
                        <c:v>17</c:v>
                      </c:pt>
                      <c:pt idx="192">
                        <c:v>13</c:v>
                      </c:pt>
                      <c:pt idx="193">
                        <c:v>25</c:v>
                      </c:pt>
                      <c:pt idx="194">
                        <c:v>19</c:v>
                      </c:pt>
                      <c:pt idx="195">
                        <c:v>14</c:v>
                      </c:pt>
                      <c:pt idx="196">
                        <c:v>13</c:v>
                      </c:pt>
                      <c:pt idx="197">
                        <c:v>21</c:v>
                      </c:pt>
                      <c:pt idx="198">
                        <c:v>15</c:v>
                      </c:pt>
                      <c:pt idx="199">
                        <c:v>19</c:v>
                      </c:pt>
                      <c:pt idx="200">
                        <c:v>20</c:v>
                      </c:pt>
                      <c:pt idx="201">
                        <c:v>19</c:v>
                      </c:pt>
                      <c:pt idx="202">
                        <c:v>16</c:v>
                      </c:pt>
                      <c:pt idx="203">
                        <c:v>20</c:v>
                      </c:pt>
                      <c:pt idx="204">
                        <c:v>23</c:v>
                      </c:pt>
                      <c:pt idx="205">
                        <c:v>24</c:v>
                      </c:pt>
                      <c:pt idx="206">
                        <c:v>22</c:v>
                      </c:pt>
                      <c:pt idx="207">
                        <c:v>17</c:v>
                      </c:pt>
                      <c:pt idx="208">
                        <c:v>25</c:v>
                      </c:pt>
                      <c:pt idx="209">
                        <c:v>20</c:v>
                      </c:pt>
                      <c:pt idx="210">
                        <c:v>20</c:v>
                      </c:pt>
                      <c:pt idx="211">
                        <c:v>16</c:v>
                      </c:pt>
                      <c:pt idx="212">
                        <c:v>20</c:v>
                      </c:pt>
                      <c:pt idx="213">
                        <c:v>26</c:v>
                      </c:pt>
                      <c:pt idx="214">
                        <c:v>27</c:v>
                      </c:pt>
                      <c:pt idx="215">
                        <c:v>27</c:v>
                      </c:pt>
                      <c:pt idx="216">
                        <c:v>21</c:v>
                      </c:pt>
                      <c:pt idx="217">
                        <c:v>28</c:v>
                      </c:pt>
                      <c:pt idx="218">
                        <c:v>20</c:v>
                      </c:pt>
                      <c:pt idx="219">
                        <c:v>15</c:v>
                      </c:pt>
                      <c:pt idx="220">
                        <c:v>26</c:v>
                      </c:pt>
                      <c:pt idx="221">
                        <c:v>22</c:v>
                      </c:pt>
                      <c:pt idx="222">
                        <c:v>22</c:v>
                      </c:pt>
                      <c:pt idx="223">
                        <c:v>25</c:v>
                      </c:pt>
                      <c:pt idx="224">
                        <c:v>18</c:v>
                      </c:pt>
                      <c:pt idx="225">
                        <c:v>16</c:v>
                      </c:pt>
                      <c:pt idx="226">
                        <c:v>16</c:v>
                      </c:pt>
                      <c:pt idx="227">
                        <c:v>14</c:v>
                      </c:pt>
                      <c:pt idx="228">
                        <c:v>25</c:v>
                      </c:pt>
                      <c:pt idx="229">
                        <c:v>17</c:v>
                      </c:pt>
                      <c:pt idx="230">
                        <c:v>20</c:v>
                      </c:pt>
                      <c:pt idx="231">
                        <c:v>25</c:v>
                      </c:pt>
                      <c:pt idx="232">
                        <c:v>26</c:v>
                      </c:pt>
                      <c:pt idx="233">
                        <c:v>14</c:v>
                      </c:pt>
                      <c:pt idx="234">
                        <c:v>22</c:v>
                      </c:pt>
                      <c:pt idx="235">
                        <c:v>23</c:v>
                      </c:pt>
                      <c:pt idx="236">
                        <c:v>21</c:v>
                      </c:pt>
                      <c:pt idx="237">
                        <c:v>20</c:v>
                      </c:pt>
                      <c:pt idx="238">
                        <c:v>26</c:v>
                      </c:pt>
                      <c:pt idx="239">
                        <c:v>21</c:v>
                      </c:pt>
                      <c:pt idx="240">
                        <c:v>21</c:v>
                      </c:pt>
                      <c:pt idx="241">
                        <c:v>20</c:v>
                      </c:pt>
                      <c:pt idx="242">
                        <c:v>17</c:v>
                      </c:pt>
                      <c:pt idx="243">
                        <c:v>22</c:v>
                      </c:pt>
                      <c:pt idx="244">
                        <c:v>27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32</c:v>
                      </c:pt>
                      <c:pt idx="248">
                        <c:v>24</c:v>
                      </c:pt>
                      <c:pt idx="249">
                        <c:v>22</c:v>
                      </c:pt>
                      <c:pt idx="250">
                        <c:v>17</c:v>
                      </c:pt>
                      <c:pt idx="251">
                        <c:v>22</c:v>
                      </c:pt>
                      <c:pt idx="252">
                        <c:v>24</c:v>
                      </c:pt>
                      <c:pt idx="253">
                        <c:v>28</c:v>
                      </c:pt>
                      <c:pt idx="254">
                        <c:v>24</c:v>
                      </c:pt>
                      <c:pt idx="255">
                        <c:v>17</c:v>
                      </c:pt>
                      <c:pt idx="256">
                        <c:v>24</c:v>
                      </c:pt>
                      <c:pt idx="257">
                        <c:v>25</c:v>
                      </c:pt>
                      <c:pt idx="258">
                        <c:v>24</c:v>
                      </c:pt>
                      <c:pt idx="259">
                        <c:v>18</c:v>
                      </c:pt>
                      <c:pt idx="260">
                        <c:v>20</c:v>
                      </c:pt>
                      <c:pt idx="261">
                        <c:v>25</c:v>
                      </c:pt>
                      <c:pt idx="262">
                        <c:v>24</c:v>
                      </c:pt>
                      <c:pt idx="263">
                        <c:v>31</c:v>
                      </c:pt>
                      <c:pt idx="264">
                        <c:v>24</c:v>
                      </c:pt>
                      <c:pt idx="265">
                        <c:v>22</c:v>
                      </c:pt>
                      <c:pt idx="266">
                        <c:v>19</c:v>
                      </c:pt>
                      <c:pt idx="267">
                        <c:v>24</c:v>
                      </c:pt>
                      <c:pt idx="268">
                        <c:v>19</c:v>
                      </c:pt>
                      <c:pt idx="269">
                        <c:v>40</c:v>
                      </c:pt>
                      <c:pt idx="270">
                        <c:v>30</c:v>
                      </c:pt>
                      <c:pt idx="271">
                        <c:v>28</c:v>
                      </c:pt>
                      <c:pt idx="272">
                        <c:v>26</c:v>
                      </c:pt>
                      <c:pt idx="273">
                        <c:v>11</c:v>
                      </c:pt>
                      <c:pt idx="274">
                        <c:v>18</c:v>
                      </c:pt>
                      <c:pt idx="275">
                        <c:v>29</c:v>
                      </c:pt>
                      <c:pt idx="276">
                        <c:v>20</c:v>
                      </c:pt>
                      <c:pt idx="277">
                        <c:v>23</c:v>
                      </c:pt>
                      <c:pt idx="278">
                        <c:v>31</c:v>
                      </c:pt>
                      <c:pt idx="279">
                        <c:v>30</c:v>
                      </c:pt>
                      <c:pt idx="280">
                        <c:v>19</c:v>
                      </c:pt>
                      <c:pt idx="281">
                        <c:v>25</c:v>
                      </c:pt>
                      <c:pt idx="282">
                        <c:v>28</c:v>
                      </c:pt>
                      <c:pt idx="283">
                        <c:v>24</c:v>
                      </c:pt>
                      <c:pt idx="284">
                        <c:v>29</c:v>
                      </c:pt>
                      <c:pt idx="285">
                        <c:v>22</c:v>
                      </c:pt>
                      <c:pt idx="286">
                        <c:v>19</c:v>
                      </c:pt>
                      <c:pt idx="287">
                        <c:v>15</c:v>
                      </c:pt>
                      <c:pt idx="288">
                        <c:v>19</c:v>
                      </c:pt>
                      <c:pt idx="289">
                        <c:v>8</c:v>
                      </c:pt>
                      <c:pt idx="290">
                        <c:v>20</c:v>
                      </c:pt>
                      <c:pt idx="291">
                        <c:v>32</c:v>
                      </c:pt>
                      <c:pt idx="292">
                        <c:v>23</c:v>
                      </c:pt>
                      <c:pt idx="293">
                        <c:v>21</c:v>
                      </c:pt>
                      <c:pt idx="294">
                        <c:v>21</c:v>
                      </c:pt>
                      <c:pt idx="295">
                        <c:v>27</c:v>
                      </c:pt>
                      <c:pt idx="296">
                        <c:v>24</c:v>
                      </c:pt>
                      <c:pt idx="297">
                        <c:v>31</c:v>
                      </c:pt>
                      <c:pt idx="298">
                        <c:v>28</c:v>
                      </c:pt>
                      <c:pt idx="299">
                        <c:v>33</c:v>
                      </c:pt>
                      <c:pt idx="300">
                        <c:v>21</c:v>
                      </c:pt>
                      <c:pt idx="301">
                        <c:v>26</c:v>
                      </c:pt>
                      <c:pt idx="302">
                        <c:v>31</c:v>
                      </c:pt>
                      <c:pt idx="303">
                        <c:v>27</c:v>
                      </c:pt>
                      <c:pt idx="304">
                        <c:v>27</c:v>
                      </c:pt>
                      <c:pt idx="305">
                        <c:v>28</c:v>
                      </c:pt>
                      <c:pt idx="306">
                        <c:v>28</c:v>
                      </c:pt>
                      <c:pt idx="307">
                        <c:v>23</c:v>
                      </c:pt>
                      <c:pt idx="308">
                        <c:v>29</c:v>
                      </c:pt>
                      <c:pt idx="309">
                        <c:v>32</c:v>
                      </c:pt>
                      <c:pt idx="310">
                        <c:v>31</c:v>
                      </c:pt>
                      <c:pt idx="311">
                        <c:v>24</c:v>
                      </c:pt>
                      <c:pt idx="312">
                        <c:v>40</c:v>
                      </c:pt>
                      <c:pt idx="313">
                        <c:v>37</c:v>
                      </c:pt>
                      <c:pt idx="314">
                        <c:v>42</c:v>
                      </c:pt>
                      <c:pt idx="315">
                        <c:v>29</c:v>
                      </c:pt>
                      <c:pt idx="316">
                        <c:v>35</c:v>
                      </c:pt>
                      <c:pt idx="317">
                        <c:v>41</c:v>
                      </c:pt>
                      <c:pt idx="318">
                        <c:v>42</c:v>
                      </c:pt>
                      <c:pt idx="319">
                        <c:v>50</c:v>
                      </c:pt>
                      <c:pt idx="320">
                        <c:v>49</c:v>
                      </c:pt>
                      <c:pt idx="321">
                        <c:v>36</c:v>
                      </c:pt>
                      <c:pt idx="322">
                        <c:v>43</c:v>
                      </c:pt>
                      <c:pt idx="323">
                        <c:v>55</c:v>
                      </c:pt>
                      <c:pt idx="324">
                        <c:v>43</c:v>
                      </c:pt>
                      <c:pt idx="325">
                        <c:v>49</c:v>
                      </c:pt>
                      <c:pt idx="326">
                        <c:v>53</c:v>
                      </c:pt>
                      <c:pt idx="327">
                        <c:v>35</c:v>
                      </c:pt>
                      <c:pt idx="328">
                        <c:v>43</c:v>
                      </c:pt>
                      <c:pt idx="329">
                        <c:v>51</c:v>
                      </c:pt>
                      <c:pt idx="330">
                        <c:v>38</c:v>
                      </c:pt>
                      <c:pt idx="331">
                        <c:v>48</c:v>
                      </c:pt>
                      <c:pt idx="332">
                        <c:v>36</c:v>
                      </c:pt>
                      <c:pt idx="333">
                        <c:v>29</c:v>
                      </c:pt>
                      <c:pt idx="334">
                        <c:v>41</c:v>
                      </c:pt>
                      <c:pt idx="335">
                        <c:v>58</c:v>
                      </c:pt>
                      <c:pt idx="336">
                        <c:v>33</c:v>
                      </c:pt>
                      <c:pt idx="337">
                        <c:v>42</c:v>
                      </c:pt>
                      <c:pt idx="338">
                        <c:v>30</c:v>
                      </c:pt>
                      <c:pt idx="339">
                        <c:v>32</c:v>
                      </c:pt>
                      <c:pt idx="340">
                        <c:v>30</c:v>
                      </c:pt>
                      <c:pt idx="341">
                        <c:v>39</c:v>
                      </c:pt>
                      <c:pt idx="342">
                        <c:v>51</c:v>
                      </c:pt>
                      <c:pt idx="343">
                        <c:v>26</c:v>
                      </c:pt>
                      <c:pt idx="344">
                        <c:v>43</c:v>
                      </c:pt>
                      <c:pt idx="345">
                        <c:v>42</c:v>
                      </c:pt>
                      <c:pt idx="346">
                        <c:v>30</c:v>
                      </c:pt>
                      <c:pt idx="347">
                        <c:v>37</c:v>
                      </c:pt>
                      <c:pt idx="348">
                        <c:v>35</c:v>
                      </c:pt>
                      <c:pt idx="349">
                        <c:v>40</c:v>
                      </c:pt>
                      <c:pt idx="350">
                        <c:v>40</c:v>
                      </c:pt>
                      <c:pt idx="351">
                        <c:v>35</c:v>
                      </c:pt>
                      <c:pt idx="352">
                        <c:v>33</c:v>
                      </c:pt>
                      <c:pt idx="353">
                        <c:v>28</c:v>
                      </c:pt>
                      <c:pt idx="354">
                        <c:v>37</c:v>
                      </c:pt>
                      <c:pt idx="355">
                        <c:v>36</c:v>
                      </c:pt>
                      <c:pt idx="356">
                        <c:v>32</c:v>
                      </c:pt>
                      <c:pt idx="357">
                        <c:v>31</c:v>
                      </c:pt>
                      <c:pt idx="358">
                        <c:v>26</c:v>
                      </c:pt>
                      <c:pt idx="359">
                        <c:v>24</c:v>
                      </c:pt>
                      <c:pt idx="360">
                        <c:v>17</c:v>
                      </c:pt>
                      <c:pt idx="361">
                        <c:v>22</c:v>
                      </c:pt>
                      <c:pt idx="362">
                        <c:v>26</c:v>
                      </c:pt>
                      <c:pt idx="363">
                        <c:v>24</c:v>
                      </c:pt>
                      <c:pt idx="364">
                        <c:v>22</c:v>
                      </c:pt>
                      <c:pt idx="365">
                        <c:v>18</c:v>
                      </c:pt>
                      <c:pt idx="366">
                        <c:v>13</c:v>
                      </c:pt>
                      <c:pt idx="367">
                        <c:v>23</c:v>
                      </c:pt>
                      <c:pt idx="368">
                        <c:v>27</c:v>
                      </c:pt>
                      <c:pt idx="369">
                        <c:v>25</c:v>
                      </c:pt>
                      <c:pt idx="370">
                        <c:v>26</c:v>
                      </c:pt>
                      <c:pt idx="371">
                        <c:v>19</c:v>
                      </c:pt>
                      <c:pt idx="372">
                        <c:v>20</c:v>
                      </c:pt>
                      <c:pt idx="373">
                        <c:v>17</c:v>
                      </c:pt>
                      <c:pt idx="374">
                        <c:v>20</c:v>
                      </c:pt>
                      <c:pt idx="375">
                        <c:v>26</c:v>
                      </c:pt>
                      <c:pt idx="376">
                        <c:v>15</c:v>
                      </c:pt>
                      <c:pt idx="377">
                        <c:v>19</c:v>
                      </c:pt>
                      <c:pt idx="378">
                        <c:v>16</c:v>
                      </c:pt>
                      <c:pt idx="379">
                        <c:v>19</c:v>
                      </c:pt>
                      <c:pt idx="380">
                        <c:v>18</c:v>
                      </c:pt>
                      <c:pt idx="381">
                        <c:v>16</c:v>
                      </c:pt>
                      <c:pt idx="382">
                        <c:v>12</c:v>
                      </c:pt>
                      <c:pt idx="383">
                        <c:v>17</c:v>
                      </c:pt>
                      <c:pt idx="384">
                        <c:v>21</c:v>
                      </c:pt>
                      <c:pt idx="385">
                        <c:v>25</c:v>
                      </c:pt>
                      <c:pt idx="386">
                        <c:v>16</c:v>
                      </c:pt>
                      <c:pt idx="387">
                        <c:v>16</c:v>
                      </c:pt>
                      <c:pt idx="388">
                        <c:v>16</c:v>
                      </c:pt>
                      <c:pt idx="389">
                        <c:v>17</c:v>
                      </c:pt>
                      <c:pt idx="390">
                        <c:v>11</c:v>
                      </c:pt>
                      <c:pt idx="391">
                        <c:v>10</c:v>
                      </c:pt>
                      <c:pt idx="392">
                        <c:v>22</c:v>
                      </c:pt>
                      <c:pt idx="393">
                        <c:v>19</c:v>
                      </c:pt>
                      <c:pt idx="394">
                        <c:v>15</c:v>
                      </c:pt>
                      <c:pt idx="395">
                        <c:v>16</c:v>
                      </c:pt>
                      <c:pt idx="396">
                        <c:v>18</c:v>
                      </c:pt>
                      <c:pt idx="397">
                        <c:v>18</c:v>
                      </c:pt>
                      <c:pt idx="398">
                        <c:v>14</c:v>
                      </c:pt>
                      <c:pt idx="399">
                        <c:v>13</c:v>
                      </c:pt>
                      <c:pt idx="400">
                        <c:v>18</c:v>
                      </c:pt>
                      <c:pt idx="401">
                        <c:v>22</c:v>
                      </c:pt>
                      <c:pt idx="402">
                        <c:v>13</c:v>
                      </c:pt>
                      <c:pt idx="403">
                        <c:v>14</c:v>
                      </c:pt>
                      <c:pt idx="404">
                        <c:v>19</c:v>
                      </c:pt>
                      <c:pt idx="405">
                        <c:v>16</c:v>
                      </c:pt>
                      <c:pt idx="406">
                        <c:v>15</c:v>
                      </c:pt>
                      <c:pt idx="407">
                        <c:v>26</c:v>
                      </c:pt>
                      <c:pt idx="408">
                        <c:v>11</c:v>
                      </c:pt>
                      <c:pt idx="409">
                        <c:v>22</c:v>
                      </c:pt>
                      <c:pt idx="410">
                        <c:v>18</c:v>
                      </c:pt>
                      <c:pt idx="411">
                        <c:v>17</c:v>
                      </c:pt>
                      <c:pt idx="412">
                        <c:v>20</c:v>
                      </c:pt>
                      <c:pt idx="413">
                        <c:v>12</c:v>
                      </c:pt>
                      <c:pt idx="414">
                        <c:v>10</c:v>
                      </c:pt>
                      <c:pt idx="415">
                        <c:v>12</c:v>
                      </c:pt>
                      <c:pt idx="416">
                        <c:v>9</c:v>
                      </c:pt>
                      <c:pt idx="417">
                        <c:v>20</c:v>
                      </c:pt>
                      <c:pt idx="418">
                        <c:v>22</c:v>
                      </c:pt>
                      <c:pt idx="419">
                        <c:v>22</c:v>
                      </c:pt>
                      <c:pt idx="420">
                        <c:v>11</c:v>
                      </c:pt>
                      <c:pt idx="421">
                        <c:v>15</c:v>
                      </c:pt>
                      <c:pt idx="422">
                        <c:v>21</c:v>
                      </c:pt>
                      <c:pt idx="423">
                        <c:v>22</c:v>
                      </c:pt>
                      <c:pt idx="424">
                        <c:v>15</c:v>
                      </c:pt>
                      <c:pt idx="425">
                        <c:v>8</c:v>
                      </c:pt>
                      <c:pt idx="426">
                        <c:v>17</c:v>
                      </c:pt>
                      <c:pt idx="427">
                        <c:v>21</c:v>
                      </c:pt>
                      <c:pt idx="428">
                        <c:v>14</c:v>
                      </c:pt>
                      <c:pt idx="429">
                        <c:v>10</c:v>
                      </c:pt>
                      <c:pt idx="430">
                        <c:v>17</c:v>
                      </c:pt>
                      <c:pt idx="431">
                        <c:v>17</c:v>
                      </c:pt>
                      <c:pt idx="432">
                        <c:v>17</c:v>
                      </c:pt>
                      <c:pt idx="433">
                        <c:v>21</c:v>
                      </c:pt>
                      <c:pt idx="434">
                        <c:v>16</c:v>
                      </c:pt>
                      <c:pt idx="435">
                        <c:v>15</c:v>
                      </c:pt>
                      <c:pt idx="436">
                        <c:v>18</c:v>
                      </c:pt>
                      <c:pt idx="437">
                        <c:v>12</c:v>
                      </c:pt>
                      <c:pt idx="438">
                        <c:v>14</c:v>
                      </c:pt>
                      <c:pt idx="439">
                        <c:v>20</c:v>
                      </c:pt>
                      <c:pt idx="440">
                        <c:v>10</c:v>
                      </c:pt>
                      <c:pt idx="441">
                        <c:v>15</c:v>
                      </c:pt>
                      <c:pt idx="442">
                        <c:v>11</c:v>
                      </c:pt>
                      <c:pt idx="443">
                        <c:v>15</c:v>
                      </c:pt>
                      <c:pt idx="444">
                        <c:v>18</c:v>
                      </c:pt>
                      <c:pt idx="445">
                        <c:v>14</c:v>
                      </c:pt>
                      <c:pt idx="446">
                        <c:v>14</c:v>
                      </c:pt>
                      <c:pt idx="447">
                        <c:v>14</c:v>
                      </c:pt>
                      <c:pt idx="448">
                        <c:v>8</c:v>
                      </c:pt>
                      <c:pt idx="449">
                        <c:v>14</c:v>
                      </c:pt>
                      <c:pt idx="450">
                        <c:v>17</c:v>
                      </c:pt>
                      <c:pt idx="451">
                        <c:v>13</c:v>
                      </c:pt>
                      <c:pt idx="452">
                        <c:v>12</c:v>
                      </c:pt>
                      <c:pt idx="453">
                        <c:v>14</c:v>
                      </c:pt>
                      <c:pt idx="454">
                        <c:v>12</c:v>
                      </c:pt>
                      <c:pt idx="455">
                        <c:v>13</c:v>
                      </c:pt>
                      <c:pt idx="456">
                        <c:v>19</c:v>
                      </c:pt>
                      <c:pt idx="457">
                        <c:v>12</c:v>
                      </c:pt>
                      <c:pt idx="458">
                        <c:v>18</c:v>
                      </c:pt>
                      <c:pt idx="459">
                        <c:v>20</c:v>
                      </c:pt>
                      <c:pt idx="460">
                        <c:v>17</c:v>
                      </c:pt>
                      <c:pt idx="461">
                        <c:v>10</c:v>
                      </c:pt>
                      <c:pt idx="462">
                        <c:v>18</c:v>
                      </c:pt>
                      <c:pt idx="463">
                        <c:v>18</c:v>
                      </c:pt>
                      <c:pt idx="464">
                        <c:v>20</c:v>
                      </c:pt>
                      <c:pt idx="465">
                        <c:v>16</c:v>
                      </c:pt>
                      <c:pt idx="466">
                        <c:v>18</c:v>
                      </c:pt>
                      <c:pt idx="467">
                        <c:v>20</c:v>
                      </c:pt>
                      <c:pt idx="468">
                        <c:v>17</c:v>
                      </c:pt>
                      <c:pt idx="469">
                        <c:v>19</c:v>
                      </c:pt>
                      <c:pt idx="470">
                        <c:v>19</c:v>
                      </c:pt>
                      <c:pt idx="471">
                        <c:v>26</c:v>
                      </c:pt>
                      <c:pt idx="472">
                        <c:v>18</c:v>
                      </c:pt>
                      <c:pt idx="473">
                        <c:v>15</c:v>
                      </c:pt>
                      <c:pt idx="474">
                        <c:v>20</c:v>
                      </c:pt>
                      <c:pt idx="475">
                        <c:v>19</c:v>
                      </c:pt>
                      <c:pt idx="476">
                        <c:v>18</c:v>
                      </c:pt>
                      <c:pt idx="477">
                        <c:v>14</c:v>
                      </c:pt>
                      <c:pt idx="478">
                        <c:v>11</c:v>
                      </c:pt>
                      <c:pt idx="479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742-4EFD-BA2D-A12771B1940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Kahramanmaras!$C$2:$C$481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15</c:v>
                      </c:pt>
                      <c:pt idx="1">
                        <c:v>23</c:v>
                      </c:pt>
                      <c:pt idx="2">
                        <c:v>22</c:v>
                      </c:pt>
                      <c:pt idx="3">
                        <c:v>33</c:v>
                      </c:pt>
                      <c:pt idx="4">
                        <c:v>26</c:v>
                      </c:pt>
                      <c:pt idx="5">
                        <c:v>29</c:v>
                      </c:pt>
                      <c:pt idx="6">
                        <c:v>11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30</c:v>
                      </c:pt>
                      <c:pt idx="10">
                        <c:v>12</c:v>
                      </c:pt>
                      <c:pt idx="11">
                        <c:v>23</c:v>
                      </c:pt>
                      <c:pt idx="12">
                        <c:v>14</c:v>
                      </c:pt>
                      <c:pt idx="13">
                        <c:v>25</c:v>
                      </c:pt>
                      <c:pt idx="14">
                        <c:v>19</c:v>
                      </c:pt>
                      <c:pt idx="15">
                        <c:v>15</c:v>
                      </c:pt>
                      <c:pt idx="16">
                        <c:v>22</c:v>
                      </c:pt>
                      <c:pt idx="17">
                        <c:v>20</c:v>
                      </c:pt>
                      <c:pt idx="18">
                        <c:v>13</c:v>
                      </c:pt>
                      <c:pt idx="19">
                        <c:v>24</c:v>
                      </c:pt>
                      <c:pt idx="20">
                        <c:v>27</c:v>
                      </c:pt>
                      <c:pt idx="21">
                        <c:v>30</c:v>
                      </c:pt>
                      <c:pt idx="22">
                        <c:v>11</c:v>
                      </c:pt>
                      <c:pt idx="23">
                        <c:v>26</c:v>
                      </c:pt>
                      <c:pt idx="24">
                        <c:v>23</c:v>
                      </c:pt>
                      <c:pt idx="25">
                        <c:v>18</c:v>
                      </c:pt>
                      <c:pt idx="26">
                        <c:v>12</c:v>
                      </c:pt>
                      <c:pt idx="27">
                        <c:v>19</c:v>
                      </c:pt>
                      <c:pt idx="28">
                        <c:v>21</c:v>
                      </c:pt>
                      <c:pt idx="29">
                        <c:v>11</c:v>
                      </c:pt>
                      <c:pt idx="30">
                        <c:v>20</c:v>
                      </c:pt>
                      <c:pt idx="31">
                        <c:v>19</c:v>
                      </c:pt>
                      <c:pt idx="32">
                        <c:v>14</c:v>
                      </c:pt>
                      <c:pt idx="33">
                        <c:v>12</c:v>
                      </c:pt>
                      <c:pt idx="34">
                        <c:v>18</c:v>
                      </c:pt>
                      <c:pt idx="35">
                        <c:v>18</c:v>
                      </c:pt>
                      <c:pt idx="36">
                        <c:v>16</c:v>
                      </c:pt>
                      <c:pt idx="37">
                        <c:v>16</c:v>
                      </c:pt>
                      <c:pt idx="38">
                        <c:v>14</c:v>
                      </c:pt>
                      <c:pt idx="39">
                        <c:v>9</c:v>
                      </c:pt>
                      <c:pt idx="40">
                        <c:v>21</c:v>
                      </c:pt>
                      <c:pt idx="41">
                        <c:v>6</c:v>
                      </c:pt>
                      <c:pt idx="42">
                        <c:v>16</c:v>
                      </c:pt>
                      <c:pt idx="43">
                        <c:v>13</c:v>
                      </c:pt>
                      <c:pt idx="44">
                        <c:v>17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21</c:v>
                      </c:pt>
                      <c:pt idx="49">
                        <c:v>18</c:v>
                      </c:pt>
                      <c:pt idx="50">
                        <c:v>17</c:v>
                      </c:pt>
                      <c:pt idx="51">
                        <c:v>19</c:v>
                      </c:pt>
                      <c:pt idx="52">
                        <c:v>26</c:v>
                      </c:pt>
                      <c:pt idx="53">
                        <c:v>14</c:v>
                      </c:pt>
                      <c:pt idx="54">
                        <c:v>24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16</c:v>
                      </c:pt>
                      <c:pt idx="60">
                        <c:v>19</c:v>
                      </c:pt>
                      <c:pt idx="61">
                        <c:v>15</c:v>
                      </c:pt>
                      <c:pt idx="62">
                        <c:v>21</c:v>
                      </c:pt>
                      <c:pt idx="63">
                        <c:v>11</c:v>
                      </c:pt>
                      <c:pt idx="64">
                        <c:v>9</c:v>
                      </c:pt>
                      <c:pt idx="65">
                        <c:v>20</c:v>
                      </c:pt>
                      <c:pt idx="66">
                        <c:v>17</c:v>
                      </c:pt>
                      <c:pt idx="67">
                        <c:v>14</c:v>
                      </c:pt>
                      <c:pt idx="68">
                        <c:v>11</c:v>
                      </c:pt>
                      <c:pt idx="69">
                        <c:v>22</c:v>
                      </c:pt>
                      <c:pt idx="70">
                        <c:v>11</c:v>
                      </c:pt>
                      <c:pt idx="71">
                        <c:v>15</c:v>
                      </c:pt>
                      <c:pt idx="72">
                        <c:v>17</c:v>
                      </c:pt>
                      <c:pt idx="73">
                        <c:v>19</c:v>
                      </c:pt>
                      <c:pt idx="74">
                        <c:v>15</c:v>
                      </c:pt>
                      <c:pt idx="75">
                        <c:v>14</c:v>
                      </c:pt>
                      <c:pt idx="76">
                        <c:v>16</c:v>
                      </c:pt>
                      <c:pt idx="77">
                        <c:v>17</c:v>
                      </c:pt>
                      <c:pt idx="78">
                        <c:v>15</c:v>
                      </c:pt>
                      <c:pt idx="79">
                        <c:v>18</c:v>
                      </c:pt>
                      <c:pt idx="80">
                        <c:v>11</c:v>
                      </c:pt>
                      <c:pt idx="81">
                        <c:v>18</c:v>
                      </c:pt>
                      <c:pt idx="82">
                        <c:v>15</c:v>
                      </c:pt>
                      <c:pt idx="83">
                        <c:v>18</c:v>
                      </c:pt>
                      <c:pt idx="84">
                        <c:v>16</c:v>
                      </c:pt>
                      <c:pt idx="85">
                        <c:v>22</c:v>
                      </c:pt>
                      <c:pt idx="86">
                        <c:v>10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13</c:v>
                      </c:pt>
                      <c:pt idx="90">
                        <c:v>15</c:v>
                      </c:pt>
                      <c:pt idx="91">
                        <c:v>13</c:v>
                      </c:pt>
                      <c:pt idx="92">
                        <c:v>13</c:v>
                      </c:pt>
                      <c:pt idx="93">
                        <c:v>17</c:v>
                      </c:pt>
                      <c:pt idx="94">
                        <c:v>16</c:v>
                      </c:pt>
                      <c:pt idx="95">
                        <c:v>16</c:v>
                      </c:pt>
                      <c:pt idx="96">
                        <c:v>12</c:v>
                      </c:pt>
                      <c:pt idx="97">
                        <c:v>15</c:v>
                      </c:pt>
                      <c:pt idx="98">
                        <c:v>19</c:v>
                      </c:pt>
                      <c:pt idx="99">
                        <c:v>13</c:v>
                      </c:pt>
                      <c:pt idx="100">
                        <c:v>22</c:v>
                      </c:pt>
                      <c:pt idx="101">
                        <c:v>10</c:v>
                      </c:pt>
                      <c:pt idx="102">
                        <c:v>14</c:v>
                      </c:pt>
                      <c:pt idx="103">
                        <c:v>11</c:v>
                      </c:pt>
                      <c:pt idx="104">
                        <c:v>14</c:v>
                      </c:pt>
                      <c:pt idx="105">
                        <c:v>20</c:v>
                      </c:pt>
                      <c:pt idx="106">
                        <c:v>14</c:v>
                      </c:pt>
                      <c:pt idx="107">
                        <c:v>11</c:v>
                      </c:pt>
                      <c:pt idx="108">
                        <c:v>14</c:v>
                      </c:pt>
                      <c:pt idx="109">
                        <c:v>15</c:v>
                      </c:pt>
                      <c:pt idx="110">
                        <c:v>20</c:v>
                      </c:pt>
                      <c:pt idx="111">
                        <c:v>12</c:v>
                      </c:pt>
                      <c:pt idx="112">
                        <c:v>15</c:v>
                      </c:pt>
                      <c:pt idx="113">
                        <c:v>15</c:v>
                      </c:pt>
                      <c:pt idx="114">
                        <c:v>14</c:v>
                      </c:pt>
                      <c:pt idx="115">
                        <c:v>16</c:v>
                      </c:pt>
                      <c:pt idx="116">
                        <c:v>19</c:v>
                      </c:pt>
                      <c:pt idx="117">
                        <c:v>16</c:v>
                      </c:pt>
                      <c:pt idx="118">
                        <c:v>17</c:v>
                      </c:pt>
                      <c:pt idx="119">
                        <c:v>10</c:v>
                      </c:pt>
                      <c:pt idx="120">
                        <c:v>18</c:v>
                      </c:pt>
                      <c:pt idx="121">
                        <c:v>24</c:v>
                      </c:pt>
                      <c:pt idx="122">
                        <c:v>15</c:v>
                      </c:pt>
                      <c:pt idx="123">
                        <c:v>14</c:v>
                      </c:pt>
                      <c:pt idx="124">
                        <c:v>10</c:v>
                      </c:pt>
                      <c:pt idx="125">
                        <c:v>17</c:v>
                      </c:pt>
                      <c:pt idx="126">
                        <c:v>15</c:v>
                      </c:pt>
                      <c:pt idx="127">
                        <c:v>11</c:v>
                      </c:pt>
                      <c:pt idx="128">
                        <c:v>17</c:v>
                      </c:pt>
                      <c:pt idx="129">
                        <c:v>9</c:v>
                      </c:pt>
                      <c:pt idx="130">
                        <c:v>13</c:v>
                      </c:pt>
                      <c:pt idx="131">
                        <c:v>18</c:v>
                      </c:pt>
                      <c:pt idx="132">
                        <c:v>8</c:v>
                      </c:pt>
                      <c:pt idx="133">
                        <c:v>15</c:v>
                      </c:pt>
                      <c:pt idx="134">
                        <c:v>18</c:v>
                      </c:pt>
                      <c:pt idx="135">
                        <c:v>14</c:v>
                      </c:pt>
                      <c:pt idx="136">
                        <c:v>21</c:v>
                      </c:pt>
                      <c:pt idx="137">
                        <c:v>14</c:v>
                      </c:pt>
                      <c:pt idx="138">
                        <c:v>12</c:v>
                      </c:pt>
                      <c:pt idx="139">
                        <c:v>17</c:v>
                      </c:pt>
                      <c:pt idx="140">
                        <c:v>18</c:v>
                      </c:pt>
                      <c:pt idx="141">
                        <c:v>10</c:v>
                      </c:pt>
                      <c:pt idx="142">
                        <c:v>12</c:v>
                      </c:pt>
                      <c:pt idx="143">
                        <c:v>28</c:v>
                      </c:pt>
                      <c:pt idx="144">
                        <c:v>15</c:v>
                      </c:pt>
                      <c:pt idx="145">
                        <c:v>14</c:v>
                      </c:pt>
                      <c:pt idx="146">
                        <c:v>19</c:v>
                      </c:pt>
                      <c:pt idx="147">
                        <c:v>17</c:v>
                      </c:pt>
                      <c:pt idx="148">
                        <c:v>15</c:v>
                      </c:pt>
                      <c:pt idx="149">
                        <c:v>11</c:v>
                      </c:pt>
                      <c:pt idx="150">
                        <c:v>21</c:v>
                      </c:pt>
                      <c:pt idx="151">
                        <c:v>10</c:v>
                      </c:pt>
                      <c:pt idx="152">
                        <c:v>18</c:v>
                      </c:pt>
                      <c:pt idx="153">
                        <c:v>27</c:v>
                      </c:pt>
                      <c:pt idx="154">
                        <c:v>15</c:v>
                      </c:pt>
                      <c:pt idx="155">
                        <c:v>8</c:v>
                      </c:pt>
                      <c:pt idx="156">
                        <c:v>12</c:v>
                      </c:pt>
                      <c:pt idx="157">
                        <c:v>14</c:v>
                      </c:pt>
                      <c:pt idx="158">
                        <c:v>19</c:v>
                      </c:pt>
                      <c:pt idx="159">
                        <c:v>11</c:v>
                      </c:pt>
                      <c:pt idx="160">
                        <c:v>13</c:v>
                      </c:pt>
                      <c:pt idx="161">
                        <c:v>15</c:v>
                      </c:pt>
                      <c:pt idx="162">
                        <c:v>10</c:v>
                      </c:pt>
                      <c:pt idx="163">
                        <c:v>14</c:v>
                      </c:pt>
                      <c:pt idx="164">
                        <c:v>11</c:v>
                      </c:pt>
                      <c:pt idx="165">
                        <c:v>8</c:v>
                      </c:pt>
                      <c:pt idx="166">
                        <c:v>14</c:v>
                      </c:pt>
                      <c:pt idx="167">
                        <c:v>20</c:v>
                      </c:pt>
                      <c:pt idx="168">
                        <c:v>12</c:v>
                      </c:pt>
                      <c:pt idx="169">
                        <c:v>15</c:v>
                      </c:pt>
                      <c:pt idx="170">
                        <c:v>14</c:v>
                      </c:pt>
                      <c:pt idx="171">
                        <c:v>17</c:v>
                      </c:pt>
                      <c:pt idx="172">
                        <c:v>13</c:v>
                      </c:pt>
                      <c:pt idx="173">
                        <c:v>19</c:v>
                      </c:pt>
                      <c:pt idx="174">
                        <c:v>17</c:v>
                      </c:pt>
                      <c:pt idx="175">
                        <c:v>21</c:v>
                      </c:pt>
                      <c:pt idx="176">
                        <c:v>18</c:v>
                      </c:pt>
                      <c:pt idx="177">
                        <c:v>18</c:v>
                      </c:pt>
                      <c:pt idx="178">
                        <c:v>13</c:v>
                      </c:pt>
                      <c:pt idx="179">
                        <c:v>14</c:v>
                      </c:pt>
                      <c:pt idx="180">
                        <c:v>16</c:v>
                      </c:pt>
                      <c:pt idx="181">
                        <c:v>20</c:v>
                      </c:pt>
                      <c:pt idx="182">
                        <c:v>23</c:v>
                      </c:pt>
                      <c:pt idx="183">
                        <c:v>16</c:v>
                      </c:pt>
                      <c:pt idx="184">
                        <c:v>11</c:v>
                      </c:pt>
                      <c:pt idx="185">
                        <c:v>11</c:v>
                      </c:pt>
                      <c:pt idx="186">
                        <c:v>13</c:v>
                      </c:pt>
                      <c:pt idx="187">
                        <c:v>11</c:v>
                      </c:pt>
                      <c:pt idx="188">
                        <c:v>18</c:v>
                      </c:pt>
                      <c:pt idx="189">
                        <c:v>27</c:v>
                      </c:pt>
                      <c:pt idx="190">
                        <c:v>11</c:v>
                      </c:pt>
                      <c:pt idx="191">
                        <c:v>13</c:v>
                      </c:pt>
                      <c:pt idx="192">
                        <c:v>11</c:v>
                      </c:pt>
                      <c:pt idx="193">
                        <c:v>12</c:v>
                      </c:pt>
                      <c:pt idx="194">
                        <c:v>15</c:v>
                      </c:pt>
                      <c:pt idx="195">
                        <c:v>15</c:v>
                      </c:pt>
                      <c:pt idx="196">
                        <c:v>14</c:v>
                      </c:pt>
                      <c:pt idx="197">
                        <c:v>12</c:v>
                      </c:pt>
                      <c:pt idx="198">
                        <c:v>15</c:v>
                      </c:pt>
                      <c:pt idx="199">
                        <c:v>13</c:v>
                      </c:pt>
                      <c:pt idx="200">
                        <c:v>20</c:v>
                      </c:pt>
                      <c:pt idx="201">
                        <c:v>17</c:v>
                      </c:pt>
                      <c:pt idx="202">
                        <c:v>20</c:v>
                      </c:pt>
                      <c:pt idx="203">
                        <c:v>14</c:v>
                      </c:pt>
                      <c:pt idx="204">
                        <c:v>21</c:v>
                      </c:pt>
                      <c:pt idx="205">
                        <c:v>8</c:v>
                      </c:pt>
                      <c:pt idx="206">
                        <c:v>14</c:v>
                      </c:pt>
                      <c:pt idx="207">
                        <c:v>11</c:v>
                      </c:pt>
                      <c:pt idx="208">
                        <c:v>15</c:v>
                      </c:pt>
                      <c:pt idx="209">
                        <c:v>9</c:v>
                      </c:pt>
                      <c:pt idx="210">
                        <c:v>14</c:v>
                      </c:pt>
                      <c:pt idx="211">
                        <c:v>27</c:v>
                      </c:pt>
                      <c:pt idx="212">
                        <c:v>14</c:v>
                      </c:pt>
                      <c:pt idx="213">
                        <c:v>12</c:v>
                      </c:pt>
                      <c:pt idx="214">
                        <c:v>20</c:v>
                      </c:pt>
                      <c:pt idx="215">
                        <c:v>11</c:v>
                      </c:pt>
                      <c:pt idx="216">
                        <c:v>18</c:v>
                      </c:pt>
                      <c:pt idx="217">
                        <c:v>8</c:v>
                      </c:pt>
                      <c:pt idx="218">
                        <c:v>9</c:v>
                      </c:pt>
                      <c:pt idx="219">
                        <c:v>11</c:v>
                      </c:pt>
                      <c:pt idx="220">
                        <c:v>18</c:v>
                      </c:pt>
                      <c:pt idx="221">
                        <c:v>18</c:v>
                      </c:pt>
                      <c:pt idx="222">
                        <c:v>13</c:v>
                      </c:pt>
                      <c:pt idx="223">
                        <c:v>16</c:v>
                      </c:pt>
                      <c:pt idx="224">
                        <c:v>22</c:v>
                      </c:pt>
                      <c:pt idx="225">
                        <c:v>11</c:v>
                      </c:pt>
                      <c:pt idx="226">
                        <c:v>15</c:v>
                      </c:pt>
                      <c:pt idx="227">
                        <c:v>17</c:v>
                      </c:pt>
                      <c:pt idx="228">
                        <c:v>21</c:v>
                      </c:pt>
                      <c:pt idx="229">
                        <c:v>13</c:v>
                      </c:pt>
                      <c:pt idx="230">
                        <c:v>21</c:v>
                      </c:pt>
                      <c:pt idx="231">
                        <c:v>7</c:v>
                      </c:pt>
                      <c:pt idx="232">
                        <c:v>19</c:v>
                      </c:pt>
                      <c:pt idx="233">
                        <c:v>12</c:v>
                      </c:pt>
                      <c:pt idx="234">
                        <c:v>15</c:v>
                      </c:pt>
                      <c:pt idx="235">
                        <c:v>12</c:v>
                      </c:pt>
                      <c:pt idx="236">
                        <c:v>9</c:v>
                      </c:pt>
                      <c:pt idx="237">
                        <c:v>14</c:v>
                      </c:pt>
                      <c:pt idx="238">
                        <c:v>14</c:v>
                      </c:pt>
                      <c:pt idx="239">
                        <c:v>13</c:v>
                      </c:pt>
                      <c:pt idx="240">
                        <c:v>14</c:v>
                      </c:pt>
                      <c:pt idx="241">
                        <c:v>9</c:v>
                      </c:pt>
                      <c:pt idx="242">
                        <c:v>11</c:v>
                      </c:pt>
                      <c:pt idx="243">
                        <c:v>24</c:v>
                      </c:pt>
                      <c:pt idx="244">
                        <c:v>16</c:v>
                      </c:pt>
                      <c:pt idx="245">
                        <c:v>19</c:v>
                      </c:pt>
                      <c:pt idx="246">
                        <c:v>16</c:v>
                      </c:pt>
                      <c:pt idx="247">
                        <c:v>15</c:v>
                      </c:pt>
                      <c:pt idx="248">
                        <c:v>13</c:v>
                      </c:pt>
                      <c:pt idx="249">
                        <c:v>16</c:v>
                      </c:pt>
                      <c:pt idx="250">
                        <c:v>17</c:v>
                      </c:pt>
                      <c:pt idx="251">
                        <c:v>16</c:v>
                      </c:pt>
                      <c:pt idx="252">
                        <c:v>15</c:v>
                      </c:pt>
                      <c:pt idx="253">
                        <c:v>13</c:v>
                      </c:pt>
                      <c:pt idx="254">
                        <c:v>18</c:v>
                      </c:pt>
                      <c:pt idx="255">
                        <c:v>9</c:v>
                      </c:pt>
                      <c:pt idx="256">
                        <c:v>12</c:v>
                      </c:pt>
                      <c:pt idx="257">
                        <c:v>13</c:v>
                      </c:pt>
                      <c:pt idx="258">
                        <c:v>19</c:v>
                      </c:pt>
                      <c:pt idx="259">
                        <c:v>10</c:v>
                      </c:pt>
                      <c:pt idx="260">
                        <c:v>14</c:v>
                      </c:pt>
                      <c:pt idx="261">
                        <c:v>12</c:v>
                      </c:pt>
                      <c:pt idx="262">
                        <c:v>14</c:v>
                      </c:pt>
                      <c:pt idx="263">
                        <c:v>16</c:v>
                      </c:pt>
                      <c:pt idx="264">
                        <c:v>5</c:v>
                      </c:pt>
                      <c:pt idx="265">
                        <c:v>14</c:v>
                      </c:pt>
                      <c:pt idx="266">
                        <c:v>14</c:v>
                      </c:pt>
                      <c:pt idx="267">
                        <c:v>9</c:v>
                      </c:pt>
                      <c:pt idx="268">
                        <c:v>12</c:v>
                      </c:pt>
                      <c:pt idx="269">
                        <c:v>9</c:v>
                      </c:pt>
                      <c:pt idx="270">
                        <c:v>19</c:v>
                      </c:pt>
                      <c:pt idx="271">
                        <c:v>14</c:v>
                      </c:pt>
                      <c:pt idx="272">
                        <c:v>21</c:v>
                      </c:pt>
                      <c:pt idx="273">
                        <c:v>14</c:v>
                      </c:pt>
                      <c:pt idx="274">
                        <c:v>17</c:v>
                      </c:pt>
                      <c:pt idx="275">
                        <c:v>18</c:v>
                      </c:pt>
                      <c:pt idx="276">
                        <c:v>13</c:v>
                      </c:pt>
                      <c:pt idx="277">
                        <c:v>16</c:v>
                      </c:pt>
                      <c:pt idx="278">
                        <c:v>10</c:v>
                      </c:pt>
                      <c:pt idx="279">
                        <c:v>13</c:v>
                      </c:pt>
                      <c:pt idx="280">
                        <c:v>17</c:v>
                      </c:pt>
                      <c:pt idx="281">
                        <c:v>12</c:v>
                      </c:pt>
                      <c:pt idx="282">
                        <c:v>10</c:v>
                      </c:pt>
                      <c:pt idx="283">
                        <c:v>14</c:v>
                      </c:pt>
                      <c:pt idx="284">
                        <c:v>15</c:v>
                      </c:pt>
                      <c:pt idx="285">
                        <c:v>12</c:v>
                      </c:pt>
                      <c:pt idx="286">
                        <c:v>17</c:v>
                      </c:pt>
                      <c:pt idx="287">
                        <c:v>19</c:v>
                      </c:pt>
                      <c:pt idx="288">
                        <c:v>16</c:v>
                      </c:pt>
                      <c:pt idx="289">
                        <c:v>18</c:v>
                      </c:pt>
                      <c:pt idx="290">
                        <c:v>15</c:v>
                      </c:pt>
                      <c:pt idx="291">
                        <c:v>14</c:v>
                      </c:pt>
                      <c:pt idx="292">
                        <c:v>11</c:v>
                      </c:pt>
                      <c:pt idx="293">
                        <c:v>15</c:v>
                      </c:pt>
                      <c:pt idx="294">
                        <c:v>18</c:v>
                      </c:pt>
                      <c:pt idx="295">
                        <c:v>15</c:v>
                      </c:pt>
                      <c:pt idx="296">
                        <c:v>14</c:v>
                      </c:pt>
                      <c:pt idx="297">
                        <c:v>11</c:v>
                      </c:pt>
                      <c:pt idx="298">
                        <c:v>10</c:v>
                      </c:pt>
                      <c:pt idx="299">
                        <c:v>17</c:v>
                      </c:pt>
                      <c:pt idx="300">
                        <c:v>14</c:v>
                      </c:pt>
                      <c:pt idx="301">
                        <c:v>15</c:v>
                      </c:pt>
                      <c:pt idx="302">
                        <c:v>10</c:v>
                      </c:pt>
                      <c:pt idx="303">
                        <c:v>11</c:v>
                      </c:pt>
                      <c:pt idx="304">
                        <c:v>16</c:v>
                      </c:pt>
                      <c:pt idx="305">
                        <c:v>10</c:v>
                      </c:pt>
                      <c:pt idx="306">
                        <c:v>16</c:v>
                      </c:pt>
                      <c:pt idx="307">
                        <c:v>12</c:v>
                      </c:pt>
                      <c:pt idx="308">
                        <c:v>18</c:v>
                      </c:pt>
                      <c:pt idx="309">
                        <c:v>11</c:v>
                      </c:pt>
                      <c:pt idx="310">
                        <c:v>17</c:v>
                      </c:pt>
                      <c:pt idx="311">
                        <c:v>18</c:v>
                      </c:pt>
                      <c:pt idx="312">
                        <c:v>11</c:v>
                      </c:pt>
                      <c:pt idx="313">
                        <c:v>22</c:v>
                      </c:pt>
                      <c:pt idx="314">
                        <c:v>13</c:v>
                      </c:pt>
                      <c:pt idx="315">
                        <c:v>18</c:v>
                      </c:pt>
                      <c:pt idx="316">
                        <c:v>27</c:v>
                      </c:pt>
                      <c:pt idx="317">
                        <c:v>19</c:v>
                      </c:pt>
                      <c:pt idx="318">
                        <c:v>17</c:v>
                      </c:pt>
                      <c:pt idx="319">
                        <c:v>16</c:v>
                      </c:pt>
                      <c:pt idx="320">
                        <c:v>16</c:v>
                      </c:pt>
                      <c:pt idx="321">
                        <c:v>13</c:v>
                      </c:pt>
                      <c:pt idx="322">
                        <c:v>16</c:v>
                      </c:pt>
                      <c:pt idx="323">
                        <c:v>6</c:v>
                      </c:pt>
                      <c:pt idx="324">
                        <c:v>16</c:v>
                      </c:pt>
                      <c:pt idx="325">
                        <c:v>16</c:v>
                      </c:pt>
                      <c:pt idx="326">
                        <c:v>16</c:v>
                      </c:pt>
                      <c:pt idx="327">
                        <c:v>15</c:v>
                      </c:pt>
                      <c:pt idx="328">
                        <c:v>24</c:v>
                      </c:pt>
                      <c:pt idx="329">
                        <c:v>23</c:v>
                      </c:pt>
                      <c:pt idx="330">
                        <c:v>9</c:v>
                      </c:pt>
                      <c:pt idx="331">
                        <c:v>9</c:v>
                      </c:pt>
                      <c:pt idx="332">
                        <c:v>15</c:v>
                      </c:pt>
                      <c:pt idx="333">
                        <c:v>7</c:v>
                      </c:pt>
                      <c:pt idx="334">
                        <c:v>20</c:v>
                      </c:pt>
                      <c:pt idx="335">
                        <c:v>8</c:v>
                      </c:pt>
                      <c:pt idx="336">
                        <c:v>20</c:v>
                      </c:pt>
                      <c:pt idx="337">
                        <c:v>12</c:v>
                      </c:pt>
                      <c:pt idx="338">
                        <c:v>13</c:v>
                      </c:pt>
                      <c:pt idx="339">
                        <c:v>14</c:v>
                      </c:pt>
                      <c:pt idx="340">
                        <c:v>12</c:v>
                      </c:pt>
                      <c:pt idx="341">
                        <c:v>19</c:v>
                      </c:pt>
                      <c:pt idx="342">
                        <c:v>14</c:v>
                      </c:pt>
                      <c:pt idx="343">
                        <c:v>13</c:v>
                      </c:pt>
                      <c:pt idx="344">
                        <c:v>24</c:v>
                      </c:pt>
                      <c:pt idx="345">
                        <c:v>24</c:v>
                      </c:pt>
                      <c:pt idx="346">
                        <c:v>12</c:v>
                      </c:pt>
                      <c:pt idx="347">
                        <c:v>16</c:v>
                      </c:pt>
                      <c:pt idx="348">
                        <c:v>14</c:v>
                      </c:pt>
                      <c:pt idx="349">
                        <c:v>25</c:v>
                      </c:pt>
                      <c:pt idx="350">
                        <c:v>15</c:v>
                      </c:pt>
                      <c:pt idx="351">
                        <c:v>11</c:v>
                      </c:pt>
                      <c:pt idx="352">
                        <c:v>18</c:v>
                      </c:pt>
                      <c:pt idx="353">
                        <c:v>25</c:v>
                      </c:pt>
                      <c:pt idx="354">
                        <c:v>11</c:v>
                      </c:pt>
                      <c:pt idx="355">
                        <c:v>24</c:v>
                      </c:pt>
                      <c:pt idx="356">
                        <c:v>12</c:v>
                      </c:pt>
                      <c:pt idx="357">
                        <c:v>23</c:v>
                      </c:pt>
                      <c:pt idx="358">
                        <c:v>21</c:v>
                      </c:pt>
                      <c:pt idx="359">
                        <c:v>20</c:v>
                      </c:pt>
                      <c:pt idx="360">
                        <c:v>16</c:v>
                      </c:pt>
                      <c:pt idx="361">
                        <c:v>21</c:v>
                      </c:pt>
                      <c:pt idx="362">
                        <c:v>13</c:v>
                      </c:pt>
                      <c:pt idx="363">
                        <c:v>18</c:v>
                      </c:pt>
                      <c:pt idx="364">
                        <c:v>17</c:v>
                      </c:pt>
                      <c:pt idx="365">
                        <c:v>22</c:v>
                      </c:pt>
                      <c:pt idx="366">
                        <c:v>13</c:v>
                      </c:pt>
                      <c:pt idx="367">
                        <c:v>17</c:v>
                      </c:pt>
                      <c:pt idx="368">
                        <c:v>18</c:v>
                      </c:pt>
                      <c:pt idx="369">
                        <c:v>11</c:v>
                      </c:pt>
                      <c:pt idx="370">
                        <c:v>11</c:v>
                      </c:pt>
                      <c:pt idx="371">
                        <c:v>25</c:v>
                      </c:pt>
                      <c:pt idx="372">
                        <c:v>18</c:v>
                      </c:pt>
                      <c:pt idx="373">
                        <c:v>22</c:v>
                      </c:pt>
                      <c:pt idx="374">
                        <c:v>28</c:v>
                      </c:pt>
                      <c:pt idx="375">
                        <c:v>16</c:v>
                      </c:pt>
                      <c:pt idx="376">
                        <c:v>7</c:v>
                      </c:pt>
                      <c:pt idx="377">
                        <c:v>20</c:v>
                      </c:pt>
                      <c:pt idx="378">
                        <c:v>15</c:v>
                      </c:pt>
                      <c:pt idx="379">
                        <c:v>17</c:v>
                      </c:pt>
                      <c:pt idx="380">
                        <c:v>13</c:v>
                      </c:pt>
                      <c:pt idx="381">
                        <c:v>19</c:v>
                      </c:pt>
                      <c:pt idx="382">
                        <c:v>17</c:v>
                      </c:pt>
                      <c:pt idx="383">
                        <c:v>16</c:v>
                      </c:pt>
                      <c:pt idx="384">
                        <c:v>24</c:v>
                      </c:pt>
                      <c:pt idx="385">
                        <c:v>19</c:v>
                      </c:pt>
                      <c:pt idx="386">
                        <c:v>14</c:v>
                      </c:pt>
                      <c:pt idx="387">
                        <c:v>18</c:v>
                      </c:pt>
                      <c:pt idx="388">
                        <c:v>16</c:v>
                      </c:pt>
                      <c:pt idx="389">
                        <c:v>17</c:v>
                      </c:pt>
                      <c:pt idx="390">
                        <c:v>18</c:v>
                      </c:pt>
                      <c:pt idx="391">
                        <c:v>22</c:v>
                      </c:pt>
                      <c:pt idx="392">
                        <c:v>17</c:v>
                      </c:pt>
                      <c:pt idx="393">
                        <c:v>17</c:v>
                      </c:pt>
                      <c:pt idx="394">
                        <c:v>11</c:v>
                      </c:pt>
                      <c:pt idx="395">
                        <c:v>22</c:v>
                      </c:pt>
                      <c:pt idx="396">
                        <c:v>22</c:v>
                      </c:pt>
                      <c:pt idx="397">
                        <c:v>14</c:v>
                      </c:pt>
                      <c:pt idx="398">
                        <c:v>21</c:v>
                      </c:pt>
                      <c:pt idx="399">
                        <c:v>11</c:v>
                      </c:pt>
                      <c:pt idx="400">
                        <c:v>19</c:v>
                      </c:pt>
                      <c:pt idx="401">
                        <c:v>17</c:v>
                      </c:pt>
                      <c:pt idx="402">
                        <c:v>13</c:v>
                      </c:pt>
                      <c:pt idx="403">
                        <c:v>13</c:v>
                      </c:pt>
                      <c:pt idx="404">
                        <c:v>18</c:v>
                      </c:pt>
                      <c:pt idx="405">
                        <c:v>20</c:v>
                      </c:pt>
                      <c:pt idx="406">
                        <c:v>15</c:v>
                      </c:pt>
                      <c:pt idx="407">
                        <c:v>14</c:v>
                      </c:pt>
                      <c:pt idx="408">
                        <c:v>16</c:v>
                      </c:pt>
                      <c:pt idx="409">
                        <c:v>13</c:v>
                      </c:pt>
                      <c:pt idx="410">
                        <c:v>15</c:v>
                      </c:pt>
                      <c:pt idx="411">
                        <c:v>12</c:v>
                      </c:pt>
                      <c:pt idx="412">
                        <c:v>19</c:v>
                      </c:pt>
                      <c:pt idx="413">
                        <c:v>14</c:v>
                      </c:pt>
                      <c:pt idx="414">
                        <c:v>18</c:v>
                      </c:pt>
                      <c:pt idx="415">
                        <c:v>10</c:v>
                      </c:pt>
                      <c:pt idx="416">
                        <c:v>11</c:v>
                      </c:pt>
                      <c:pt idx="417">
                        <c:v>22</c:v>
                      </c:pt>
                      <c:pt idx="418">
                        <c:v>11</c:v>
                      </c:pt>
                      <c:pt idx="419">
                        <c:v>17</c:v>
                      </c:pt>
                      <c:pt idx="420">
                        <c:v>20</c:v>
                      </c:pt>
                      <c:pt idx="421">
                        <c:v>14</c:v>
                      </c:pt>
                      <c:pt idx="422">
                        <c:v>18</c:v>
                      </c:pt>
                      <c:pt idx="423">
                        <c:v>12</c:v>
                      </c:pt>
                      <c:pt idx="424">
                        <c:v>19</c:v>
                      </c:pt>
                      <c:pt idx="425">
                        <c:v>14</c:v>
                      </c:pt>
                      <c:pt idx="426">
                        <c:v>14</c:v>
                      </c:pt>
                      <c:pt idx="427">
                        <c:v>15</c:v>
                      </c:pt>
                      <c:pt idx="428">
                        <c:v>15</c:v>
                      </c:pt>
                      <c:pt idx="429">
                        <c:v>14</c:v>
                      </c:pt>
                      <c:pt idx="430">
                        <c:v>9</c:v>
                      </c:pt>
                      <c:pt idx="431">
                        <c:v>11</c:v>
                      </c:pt>
                      <c:pt idx="432">
                        <c:v>15</c:v>
                      </c:pt>
                      <c:pt idx="433">
                        <c:v>14</c:v>
                      </c:pt>
                      <c:pt idx="434">
                        <c:v>24</c:v>
                      </c:pt>
                      <c:pt idx="435">
                        <c:v>14</c:v>
                      </c:pt>
                      <c:pt idx="436">
                        <c:v>24</c:v>
                      </c:pt>
                      <c:pt idx="437">
                        <c:v>15</c:v>
                      </c:pt>
                      <c:pt idx="438">
                        <c:v>17</c:v>
                      </c:pt>
                      <c:pt idx="439">
                        <c:v>20</c:v>
                      </c:pt>
                      <c:pt idx="440">
                        <c:v>11</c:v>
                      </c:pt>
                      <c:pt idx="441">
                        <c:v>22</c:v>
                      </c:pt>
                      <c:pt idx="442">
                        <c:v>11</c:v>
                      </c:pt>
                      <c:pt idx="443">
                        <c:v>14</c:v>
                      </c:pt>
                      <c:pt idx="444">
                        <c:v>28</c:v>
                      </c:pt>
                      <c:pt idx="445">
                        <c:v>15</c:v>
                      </c:pt>
                      <c:pt idx="446">
                        <c:v>17</c:v>
                      </c:pt>
                      <c:pt idx="447">
                        <c:v>9</c:v>
                      </c:pt>
                      <c:pt idx="448">
                        <c:v>23</c:v>
                      </c:pt>
                      <c:pt idx="449">
                        <c:v>15</c:v>
                      </c:pt>
                      <c:pt idx="450">
                        <c:v>15</c:v>
                      </c:pt>
                      <c:pt idx="451">
                        <c:v>20</c:v>
                      </c:pt>
                      <c:pt idx="452">
                        <c:v>12</c:v>
                      </c:pt>
                      <c:pt idx="453">
                        <c:v>21</c:v>
                      </c:pt>
                      <c:pt idx="454">
                        <c:v>19</c:v>
                      </c:pt>
                      <c:pt idx="455">
                        <c:v>11</c:v>
                      </c:pt>
                      <c:pt idx="456">
                        <c:v>19</c:v>
                      </c:pt>
                      <c:pt idx="457">
                        <c:v>10</c:v>
                      </c:pt>
                      <c:pt idx="458">
                        <c:v>24</c:v>
                      </c:pt>
                      <c:pt idx="459">
                        <c:v>17</c:v>
                      </c:pt>
                      <c:pt idx="460">
                        <c:v>14</c:v>
                      </c:pt>
                      <c:pt idx="461">
                        <c:v>15</c:v>
                      </c:pt>
                      <c:pt idx="462">
                        <c:v>14</c:v>
                      </c:pt>
                      <c:pt idx="463">
                        <c:v>25</c:v>
                      </c:pt>
                      <c:pt idx="464">
                        <c:v>14</c:v>
                      </c:pt>
                      <c:pt idx="465">
                        <c:v>11</c:v>
                      </c:pt>
                      <c:pt idx="466">
                        <c:v>17</c:v>
                      </c:pt>
                      <c:pt idx="467">
                        <c:v>15</c:v>
                      </c:pt>
                      <c:pt idx="468">
                        <c:v>16</c:v>
                      </c:pt>
                      <c:pt idx="469">
                        <c:v>21</c:v>
                      </c:pt>
                      <c:pt idx="470">
                        <c:v>11</c:v>
                      </c:pt>
                      <c:pt idx="471">
                        <c:v>19</c:v>
                      </c:pt>
                      <c:pt idx="472">
                        <c:v>19</c:v>
                      </c:pt>
                      <c:pt idx="473">
                        <c:v>11</c:v>
                      </c:pt>
                      <c:pt idx="474">
                        <c:v>18</c:v>
                      </c:pt>
                      <c:pt idx="475">
                        <c:v>22</c:v>
                      </c:pt>
                      <c:pt idx="476">
                        <c:v>17</c:v>
                      </c:pt>
                      <c:pt idx="477">
                        <c:v>19</c:v>
                      </c:pt>
                      <c:pt idx="478">
                        <c:v>19</c:v>
                      </c:pt>
                      <c:pt idx="479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742-4EFD-BA2D-A12771B1940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Kahramanmaras!$D$2:$D$481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22</c:v>
                      </c:pt>
                      <c:pt idx="1">
                        <c:v>9</c:v>
                      </c:pt>
                      <c:pt idx="2">
                        <c:v>13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21</c:v>
                      </c:pt>
                      <c:pt idx="6">
                        <c:v>10</c:v>
                      </c:pt>
                      <c:pt idx="7">
                        <c:v>18</c:v>
                      </c:pt>
                      <c:pt idx="8">
                        <c:v>25</c:v>
                      </c:pt>
                      <c:pt idx="9">
                        <c:v>13</c:v>
                      </c:pt>
                      <c:pt idx="10">
                        <c:v>12</c:v>
                      </c:pt>
                      <c:pt idx="11">
                        <c:v>10</c:v>
                      </c:pt>
                      <c:pt idx="12">
                        <c:v>13</c:v>
                      </c:pt>
                      <c:pt idx="13">
                        <c:v>17</c:v>
                      </c:pt>
                      <c:pt idx="14">
                        <c:v>15</c:v>
                      </c:pt>
                      <c:pt idx="15">
                        <c:v>14</c:v>
                      </c:pt>
                      <c:pt idx="16">
                        <c:v>16</c:v>
                      </c:pt>
                      <c:pt idx="17">
                        <c:v>15</c:v>
                      </c:pt>
                      <c:pt idx="18">
                        <c:v>18</c:v>
                      </c:pt>
                      <c:pt idx="19">
                        <c:v>10</c:v>
                      </c:pt>
                      <c:pt idx="20">
                        <c:v>16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17</c:v>
                      </c:pt>
                      <c:pt idx="24">
                        <c:v>17</c:v>
                      </c:pt>
                      <c:pt idx="25">
                        <c:v>24</c:v>
                      </c:pt>
                      <c:pt idx="26">
                        <c:v>19</c:v>
                      </c:pt>
                      <c:pt idx="27">
                        <c:v>6</c:v>
                      </c:pt>
                      <c:pt idx="28">
                        <c:v>15</c:v>
                      </c:pt>
                      <c:pt idx="29">
                        <c:v>8</c:v>
                      </c:pt>
                      <c:pt idx="30">
                        <c:v>8</c:v>
                      </c:pt>
                      <c:pt idx="31">
                        <c:v>18</c:v>
                      </c:pt>
                      <c:pt idx="32">
                        <c:v>9</c:v>
                      </c:pt>
                      <c:pt idx="33">
                        <c:v>11</c:v>
                      </c:pt>
                      <c:pt idx="34">
                        <c:v>9</c:v>
                      </c:pt>
                      <c:pt idx="35">
                        <c:v>15</c:v>
                      </c:pt>
                      <c:pt idx="36">
                        <c:v>14</c:v>
                      </c:pt>
                      <c:pt idx="37">
                        <c:v>15</c:v>
                      </c:pt>
                      <c:pt idx="38">
                        <c:v>16</c:v>
                      </c:pt>
                      <c:pt idx="39">
                        <c:v>23</c:v>
                      </c:pt>
                      <c:pt idx="40">
                        <c:v>29</c:v>
                      </c:pt>
                      <c:pt idx="41">
                        <c:v>23</c:v>
                      </c:pt>
                      <c:pt idx="42">
                        <c:v>20</c:v>
                      </c:pt>
                      <c:pt idx="43">
                        <c:v>15</c:v>
                      </c:pt>
                      <c:pt idx="44">
                        <c:v>18</c:v>
                      </c:pt>
                      <c:pt idx="45">
                        <c:v>11</c:v>
                      </c:pt>
                      <c:pt idx="46">
                        <c:v>9</c:v>
                      </c:pt>
                      <c:pt idx="47">
                        <c:v>14</c:v>
                      </c:pt>
                      <c:pt idx="48">
                        <c:v>13</c:v>
                      </c:pt>
                      <c:pt idx="49">
                        <c:v>17</c:v>
                      </c:pt>
                      <c:pt idx="50">
                        <c:v>11</c:v>
                      </c:pt>
                      <c:pt idx="51">
                        <c:v>14</c:v>
                      </c:pt>
                      <c:pt idx="52">
                        <c:v>17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14</c:v>
                      </c:pt>
                      <c:pt idx="56">
                        <c:v>9</c:v>
                      </c:pt>
                      <c:pt idx="57">
                        <c:v>16</c:v>
                      </c:pt>
                      <c:pt idx="58">
                        <c:v>17</c:v>
                      </c:pt>
                      <c:pt idx="59">
                        <c:v>15</c:v>
                      </c:pt>
                      <c:pt idx="60">
                        <c:v>18</c:v>
                      </c:pt>
                      <c:pt idx="61">
                        <c:v>10</c:v>
                      </c:pt>
                      <c:pt idx="62">
                        <c:v>20</c:v>
                      </c:pt>
                      <c:pt idx="63">
                        <c:v>20</c:v>
                      </c:pt>
                      <c:pt idx="64">
                        <c:v>16</c:v>
                      </c:pt>
                      <c:pt idx="65">
                        <c:v>15</c:v>
                      </c:pt>
                      <c:pt idx="66">
                        <c:v>16</c:v>
                      </c:pt>
                      <c:pt idx="67">
                        <c:v>11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13</c:v>
                      </c:pt>
                      <c:pt idx="71">
                        <c:v>17</c:v>
                      </c:pt>
                      <c:pt idx="72">
                        <c:v>18</c:v>
                      </c:pt>
                      <c:pt idx="73">
                        <c:v>17</c:v>
                      </c:pt>
                      <c:pt idx="74">
                        <c:v>10</c:v>
                      </c:pt>
                      <c:pt idx="75">
                        <c:v>10</c:v>
                      </c:pt>
                      <c:pt idx="76">
                        <c:v>9</c:v>
                      </c:pt>
                      <c:pt idx="77">
                        <c:v>16</c:v>
                      </c:pt>
                      <c:pt idx="78">
                        <c:v>16</c:v>
                      </c:pt>
                      <c:pt idx="79">
                        <c:v>22</c:v>
                      </c:pt>
                      <c:pt idx="80">
                        <c:v>15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12</c:v>
                      </c:pt>
                      <c:pt idx="84">
                        <c:v>21</c:v>
                      </c:pt>
                      <c:pt idx="85">
                        <c:v>16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13</c:v>
                      </c:pt>
                      <c:pt idx="89">
                        <c:v>22</c:v>
                      </c:pt>
                      <c:pt idx="90">
                        <c:v>20</c:v>
                      </c:pt>
                      <c:pt idx="91">
                        <c:v>17</c:v>
                      </c:pt>
                      <c:pt idx="92">
                        <c:v>14</c:v>
                      </c:pt>
                      <c:pt idx="93">
                        <c:v>19</c:v>
                      </c:pt>
                      <c:pt idx="94">
                        <c:v>18</c:v>
                      </c:pt>
                      <c:pt idx="95">
                        <c:v>16</c:v>
                      </c:pt>
                      <c:pt idx="96">
                        <c:v>13</c:v>
                      </c:pt>
                      <c:pt idx="97">
                        <c:v>20</c:v>
                      </c:pt>
                      <c:pt idx="98">
                        <c:v>15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10</c:v>
                      </c:pt>
                      <c:pt idx="102">
                        <c:v>17</c:v>
                      </c:pt>
                      <c:pt idx="103">
                        <c:v>11</c:v>
                      </c:pt>
                      <c:pt idx="104">
                        <c:v>14</c:v>
                      </c:pt>
                      <c:pt idx="105">
                        <c:v>15</c:v>
                      </c:pt>
                      <c:pt idx="106">
                        <c:v>18</c:v>
                      </c:pt>
                      <c:pt idx="107">
                        <c:v>8</c:v>
                      </c:pt>
                      <c:pt idx="108">
                        <c:v>15</c:v>
                      </c:pt>
                      <c:pt idx="109">
                        <c:v>11</c:v>
                      </c:pt>
                      <c:pt idx="110">
                        <c:v>14</c:v>
                      </c:pt>
                      <c:pt idx="111">
                        <c:v>15</c:v>
                      </c:pt>
                      <c:pt idx="112">
                        <c:v>19</c:v>
                      </c:pt>
                      <c:pt idx="113">
                        <c:v>12</c:v>
                      </c:pt>
                      <c:pt idx="114">
                        <c:v>14</c:v>
                      </c:pt>
                      <c:pt idx="115">
                        <c:v>23</c:v>
                      </c:pt>
                      <c:pt idx="116">
                        <c:v>13</c:v>
                      </c:pt>
                      <c:pt idx="117">
                        <c:v>19</c:v>
                      </c:pt>
                      <c:pt idx="118">
                        <c:v>12</c:v>
                      </c:pt>
                      <c:pt idx="119">
                        <c:v>12</c:v>
                      </c:pt>
                      <c:pt idx="120">
                        <c:v>10</c:v>
                      </c:pt>
                      <c:pt idx="121">
                        <c:v>14</c:v>
                      </c:pt>
                      <c:pt idx="122">
                        <c:v>11</c:v>
                      </c:pt>
                      <c:pt idx="123">
                        <c:v>15</c:v>
                      </c:pt>
                      <c:pt idx="124">
                        <c:v>8</c:v>
                      </c:pt>
                      <c:pt idx="125">
                        <c:v>20</c:v>
                      </c:pt>
                      <c:pt idx="126">
                        <c:v>20</c:v>
                      </c:pt>
                      <c:pt idx="127">
                        <c:v>24</c:v>
                      </c:pt>
                      <c:pt idx="128">
                        <c:v>12</c:v>
                      </c:pt>
                      <c:pt idx="129">
                        <c:v>14</c:v>
                      </c:pt>
                      <c:pt idx="130">
                        <c:v>10</c:v>
                      </c:pt>
                      <c:pt idx="131">
                        <c:v>17</c:v>
                      </c:pt>
                      <c:pt idx="132">
                        <c:v>15</c:v>
                      </c:pt>
                      <c:pt idx="133">
                        <c:v>16</c:v>
                      </c:pt>
                      <c:pt idx="134">
                        <c:v>17</c:v>
                      </c:pt>
                      <c:pt idx="135">
                        <c:v>22</c:v>
                      </c:pt>
                      <c:pt idx="136">
                        <c:v>14</c:v>
                      </c:pt>
                      <c:pt idx="137">
                        <c:v>20</c:v>
                      </c:pt>
                      <c:pt idx="138">
                        <c:v>13</c:v>
                      </c:pt>
                      <c:pt idx="139">
                        <c:v>14</c:v>
                      </c:pt>
                      <c:pt idx="140">
                        <c:v>18</c:v>
                      </c:pt>
                      <c:pt idx="141">
                        <c:v>16</c:v>
                      </c:pt>
                      <c:pt idx="142">
                        <c:v>22</c:v>
                      </c:pt>
                      <c:pt idx="143">
                        <c:v>16</c:v>
                      </c:pt>
                      <c:pt idx="144">
                        <c:v>20</c:v>
                      </c:pt>
                      <c:pt idx="145">
                        <c:v>14</c:v>
                      </c:pt>
                      <c:pt idx="146">
                        <c:v>19</c:v>
                      </c:pt>
                      <c:pt idx="147">
                        <c:v>23</c:v>
                      </c:pt>
                      <c:pt idx="148">
                        <c:v>17</c:v>
                      </c:pt>
                      <c:pt idx="149">
                        <c:v>9</c:v>
                      </c:pt>
                      <c:pt idx="150">
                        <c:v>24</c:v>
                      </c:pt>
                      <c:pt idx="151">
                        <c:v>13</c:v>
                      </c:pt>
                      <c:pt idx="152">
                        <c:v>12</c:v>
                      </c:pt>
                      <c:pt idx="153">
                        <c:v>16</c:v>
                      </c:pt>
                      <c:pt idx="154">
                        <c:v>14</c:v>
                      </c:pt>
                      <c:pt idx="155">
                        <c:v>15</c:v>
                      </c:pt>
                      <c:pt idx="156">
                        <c:v>21</c:v>
                      </c:pt>
                      <c:pt idx="157">
                        <c:v>12</c:v>
                      </c:pt>
                      <c:pt idx="158">
                        <c:v>10</c:v>
                      </c:pt>
                      <c:pt idx="159">
                        <c:v>14</c:v>
                      </c:pt>
                      <c:pt idx="160">
                        <c:v>14</c:v>
                      </c:pt>
                      <c:pt idx="161">
                        <c:v>14</c:v>
                      </c:pt>
                      <c:pt idx="162">
                        <c:v>11</c:v>
                      </c:pt>
                      <c:pt idx="163">
                        <c:v>7</c:v>
                      </c:pt>
                      <c:pt idx="164">
                        <c:v>19</c:v>
                      </c:pt>
                      <c:pt idx="165">
                        <c:v>9</c:v>
                      </c:pt>
                      <c:pt idx="166">
                        <c:v>14</c:v>
                      </c:pt>
                      <c:pt idx="167">
                        <c:v>12</c:v>
                      </c:pt>
                      <c:pt idx="168">
                        <c:v>16</c:v>
                      </c:pt>
                      <c:pt idx="169">
                        <c:v>13</c:v>
                      </c:pt>
                      <c:pt idx="170">
                        <c:v>21</c:v>
                      </c:pt>
                      <c:pt idx="171">
                        <c:v>13</c:v>
                      </c:pt>
                      <c:pt idx="172">
                        <c:v>16</c:v>
                      </c:pt>
                      <c:pt idx="173">
                        <c:v>10</c:v>
                      </c:pt>
                      <c:pt idx="174">
                        <c:v>11</c:v>
                      </c:pt>
                      <c:pt idx="175">
                        <c:v>20</c:v>
                      </c:pt>
                      <c:pt idx="176">
                        <c:v>17</c:v>
                      </c:pt>
                      <c:pt idx="177">
                        <c:v>17</c:v>
                      </c:pt>
                      <c:pt idx="178">
                        <c:v>14</c:v>
                      </c:pt>
                      <c:pt idx="179">
                        <c:v>8</c:v>
                      </c:pt>
                      <c:pt idx="180">
                        <c:v>16</c:v>
                      </c:pt>
                      <c:pt idx="181">
                        <c:v>17</c:v>
                      </c:pt>
                      <c:pt idx="182">
                        <c:v>16</c:v>
                      </c:pt>
                      <c:pt idx="183">
                        <c:v>14</c:v>
                      </c:pt>
                      <c:pt idx="184">
                        <c:v>11</c:v>
                      </c:pt>
                      <c:pt idx="185">
                        <c:v>19</c:v>
                      </c:pt>
                      <c:pt idx="186">
                        <c:v>23</c:v>
                      </c:pt>
                      <c:pt idx="187">
                        <c:v>15</c:v>
                      </c:pt>
                      <c:pt idx="188">
                        <c:v>12</c:v>
                      </c:pt>
                      <c:pt idx="189">
                        <c:v>16</c:v>
                      </c:pt>
                      <c:pt idx="190">
                        <c:v>8</c:v>
                      </c:pt>
                      <c:pt idx="191">
                        <c:v>28</c:v>
                      </c:pt>
                      <c:pt idx="192">
                        <c:v>15</c:v>
                      </c:pt>
                      <c:pt idx="193">
                        <c:v>13</c:v>
                      </c:pt>
                      <c:pt idx="194">
                        <c:v>22</c:v>
                      </c:pt>
                      <c:pt idx="195">
                        <c:v>16</c:v>
                      </c:pt>
                      <c:pt idx="196">
                        <c:v>19</c:v>
                      </c:pt>
                      <c:pt idx="197">
                        <c:v>10</c:v>
                      </c:pt>
                      <c:pt idx="198">
                        <c:v>11</c:v>
                      </c:pt>
                      <c:pt idx="199">
                        <c:v>14</c:v>
                      </c:pt>
                      <c:pt idx="200">
                        <c:v>9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26</c:v>
                      </c:pt>
                      <c:pt idx="204">
                        <c:v>19</c:v>
                      </c:pt>
                      <c:pt idx="205">
                        <c:v>13</c:v>
                      </c:pt>
                      <c:pt idx="206">
                        <c:v>16</c:v>
                      </c:pt>
                      <c:pt idx="207">
                        <c:v>17</c:v>
                      </c:pt>
                      <c:pt idx="208">
                        <c:v>9</c:v>
                      </c:pt>
                      <c:pt idx="209">
                        <c:v>13</c:v>
                      </c:pt>
                      <c:pt idx="210">
                        <c:v>17</c:v>
                      </c:pt>
                      <c:pt idx="211">
                        <c:v>13</c:v>
                      </c:pt>
                      <c:pt idx="212">
                        <c:v>18</c:v>
                      </c:pt>
                      <c:pt idx="213">
                        <c:v>13</c:v>
                      </c:pt>
                      <c:pt idx="214">
                        <c:v>22</c:v>
                      </c:pt>
                      <c:pt idx="215">
                        <c:v>17</c:v>
                      </c:pt>
                      <c:pt idx="216">
                        <c:v>12</c:v>
                      </c:pt>
                      <c:pt idx="217">
                        <c:v>21</c:v>
                      </c:pt>
                      <c:pt idx="218">
                        <c:v>8</c:v>
                      </c:pt>
                      <c:pt idx="219">
                        <c:v>12</c:v>
                      </c:pt>
                      <c:pt idx="220">
                        <c:v>16</c:v>
                      </c:pt>
                      <c:pt idx="221">
                        <c:v>17</c:v>
                      </c:pt>
                      <c:pt idx="222">
                        <c:v>14</c:v>
                      </c:pt>
                      <c:pt idx="223">
                        <c:v>13</c:v>
                      </c:pt>
                      <c:pt idx="224">
                        <c:v>19</c:v>
                      </c:pt>
                      <c:pt idx="225">
                        <c:v>12</c:v>
                      </c:pt>
                      <c:pt idx="226">
                        <c:v>8</c:v>
                      </c:pt>
                      <c:pt idx="227">
                        <c:v>18</c:v>
                      </c:pt>
                      <c:pt idx="228">
                        <c:v>15</c:v>
                      </c:pt>
                      <c:pt idx="229">
                        <c:v>15</c:v>
                      </c:pt>
                      <c:pt idx="230">
                        <c:v>17</c:v>
                      </c:pt>
                      <c:pt idx="231">
                        <c:v>13</c:v>
                      </c:pt>
                      <c:pt idx="232">
                        <c:v>10</c:v>
                      </c:pt>
                      <c:pt idx="233">
                        <c:v>9</c:v>
                      </c:pt>
                      <c:pt idx="234">
                        <c:v>12</c:v>
                      </c:pt>
                      <c:pt idx="235">
                        <c:v>16</c:v>
                      </c:pt>
                      <c:pt idx="236">
                        <c:v>20</c:v>
                      </c:pt>
                      <c:pt idx="237">
                        <c:v>22</c:v>
                      </c:pt>
                      <c:pt idx="238">
                        <c:v>12</c:v>
                      </c:pt>
                      <c:pt idx="239">
                        <c:v>13</c:v>
                      </c:pt>
                      <c:pt idx="240">
                        <c:v>24</c:v>
                      </c:pt>
                      <c:pt idx="241">
                        <c:v>15</c:v>
                      </c:pt>
                      <c:pt idx="242">
                        <c:v>7</c:v>
                      </c:pt>
                      <c:pt idx="243">
                        <c:v>7</c:v>
                      </c:pt>
                      <c:pt idx="244">
                        <c:v>11</c:v>
                      </c:pt>
                      <c:pt idx="245">
                        <c:v>18</c:v>
                      </c:pt>
                      <c:pt idx="246">
                        <c:v>17</c:v>
                      </c:pt>
                      <c:pt idx="247">
                        <c:v>8</c:v>
                      </c:pt>
                      <c:pt idx="248">
                        <c:v>19</c:v>
                      </c:pt>
                      <c:pt idx="249">
                        <c:v>12</c:v>
                      </c:pt>
                      <c:pt idx="250">
                        <c:v>8</c:v>
                      </c:pt>
                      <c:pt idx="251">
                        <c:v>17</c:v>
                      </c:pt>
                      <c:pt idx="252">
                        <c:v>17</c:v>
                      </c:pt>
                      <c:pt idx="253">
                        <c:v>11</c:v>
                      </c:pt>
                      <c:pt idx="254">
                        <c:v>18</c:v>
                      </c:pt>
                      <c:pt idx="255">
                        <c:v>16</c:v>
                      </c:pt>
                      <c:pt idx="256">
                        <c:v>18</c:v>
                      </c:pt>
                      <c:pt idx="257">
                        <c:v>14</c:v>
                      </c:pt>
                      <c:pt idx="258">
                        <c:v>15</c:v>
                      </c:pt>
                      <c:pt idx="259">
                        <c:v>20</c:v>
                      </c:pt>
                      <c:pt idx="260">
                        <c:v>25</c:v>
                      </c:pt>
                      <c:pt idx="261">
                        <c:v>18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16</c:v>
                      </c:pt>
                      <c:pt idx="265">
                        <c:v>15</c:v>
                      </c:pt>
                      <c:pt idx="266">
                        <c:v>17</c:v>
                      </c:pt>
                      <c:pt idx="267">
                        <c:v>15</c:v>
                      </c:pt>
                      <c:pt idx="268">
                        <c:v>10</c:v>
                      </c:pt>
                      <c:pt idx="269">
                        <c:v>16</c:v>
                      </c:pt>
                      <c:pt idx="270">
                        <c:v>13</c:v>
                      </c:pt>
                      <c:pt idx="271">
                        <c:v>12</c:v>
                      </c:pt>
                      <c:pt idx="272">
                        <c:v>11</c:v>
                      </c:pt>
                      <c:pt idx="273">
                        <c:v>12</c:v>
                      </c:pt>
                      <c:pt idx="274">
                        <c:v>17</c:v>
                      </c:pt>
                      <c:pt idx="275">
                        <c:v>10</c:v>
                      </c:pt>
                      <c:pt idx="276">
                        <c:v>10</c:v>
                      </c:pt>
                      <c:pt idx="277">
                        <c:v>10</c:v>
                      </c:pt>
                      <c:pt idx="278">
                        <c:v>15</c:v>
                      </c:pt>
                      <c:pt idx="279">
                        <c:v>17</c:v>
                      </c:pt>
                      <c:pt idx="280">
                        <c:v>11</c:v>
                      </c:pt>
                      <c:pt idx="281">
                        <c:v>17</c:v>
                      </c:pt>
                      <c:pt idx="282">
                        <c:v>20</c:v>
                      </c:pt>
                      <c:pt idx="283">
                        <c:v>16</c:v>
                      </c:pt>
                      <c:pt idx="284">
                        <c:v>14</c:v>
                      </c:pt>
                      <c:pt idx="285">
                        <c:v>7</c:v>
                      </c:pt>
                      <c:pt idx="286">
                        <c:v>21</c:v>
                      </c:pt>
                      <c:pt idx="287">
                        <c:v>18</c:v>
                      </c:pt>
                      <c:pt idx="288">
                        <c:v>13</c:v>
                      </c:pt>
                      <c:pt idx="289">
                        <c:v>25</c:v>
                      </c:pt>
                      <c:pt idx="290">
                        <c:v>11</c:v>
                      </c:pt>
                      <c:pt idx="291">
                        <c:v>8</c:v>
                      </c:pt>
                      <c:pt idx="292">
                        <c:v>10</c:v>
                      </c:pt>
                      <c:pt idx="293">
                        <c:v>17</c:v>
                      </c:pt>
                      <c:pt idx="294">
                        <c:v>12</c:v>
                      </c:pt>
                      <c:pt idx="295">
                        <c:v>17</c:v>
                      </c:pt>
                      <c:pt idx="296">
                        <c:v>22</c:v>
                      </c:pt>
                      <c:pt idx="297">
                        <c:v>12</c:v>
                      </c:pt>
                      <c:pt idx="298">
                        <c:v>17</c:v>
                      </c:pt>
                      <c:pt idx="299">
                        <c:v>10</c:v>
                      </c:pt>
                      <c:pt idx="300">
                        <c:v>15</c:v>
                      </c:pt>
                      <c:pt idx="301">
                        <c:v>17</c:v>
                      </c:pt>
                      <c:pt idx="302">
                        <c:v>13</c:v>
                      </c:pt>
                      <c:pt idx="303">
                        <c:v>21</c:v>
                      </c:pt>
                      <c:pt idx="304">
                        <c:v>18</c:v>
                      </c:pt>
                      <c:pt idx="305">
                        <c:v>14</c:v>
                      </c:pt>
                      <c:pt idx="306">
                        <c:v>12</c:v>
                      </c:pt>
                      <c:pt idx="307">
                        <c:v>15</c:v>
                      </c:pt>
                      <c:pt idx="308">
                        <c:v>22</c:v>
                      </c:pt>
                      <c:pt idx="309">
                        <c:v>18</c:v>
                      </c:pt>
                      <c:pt idx="310">
                        <c:v>13</c:v>
                      </c:pt>
                      <c:pt idx="311">
                        <c:v>15</c:v>
                      </c:pt>
                      <c:pt idx="312">
                        <c:v>11</c:v>
                      </c:pt>
                      <c:pt idx="313">
                        <c:v>15</c:v>
                      </c:pt>
                      <c:pt idx="314">
                        <c:v>13</c:v>
                      </c:pt>
                      <c:pt idx="315">
                        <c:v>11</c:v>
                      </c:pt>
                      <c:pt idx="316">
                        <c:v>14</c:v>
                      </c:pt>
                      <c:pt idx="317">
                        <c:v>21</c:v>
                      </c:pt>
                      <c:pt idx="318">
                        <c:v>14</c:v>
                      </c:pt>
                      <c:pt idx="319">
                        <c:v>14</c:v>
                      </c:pt>
                      <c:pt idx="320">
                        <c:v>17</c:v>
                      </c:pt>
                      <c:pt idx="321">
                        <c:v>7</c:v>
                      </c:pt>
                      <c:pt idx="322">
                        <c:v>18</c:v>
                      </c:pt>
                      <c:pt idx="323">
                        <c:v>24</c:v>
                      </c:pt>
                      <c:pt idx="324">
                        <c:v>10</c:v>
                      </c:pt>
                      <c:pt idx="325">
                        <c:v>17</c:v>
                      </c:pt>
                      <c:pt idx="326">
                        <c:v>19</c:v>
                      </c:pt>
                      <c:pt idx="327">
                        <c:v>12</c:v>
                      </c:pt>
                      <c:pt idx="328">
                        <c:v>20</c:v>
                      </c:pt>
                      <c:pt idx="329">
                        <c:v>14</c:v>
                      </c:pt>
                      <c:pt idx="330">
                        <c:v>14</c:v>
                      </c:pt>
                      <c:pt idx="331">
                        <c:v>16</c:v>
                      </c:pt>
                      <c:pt idx="332">
                        <c:v>11</c:v>
                      </c:pt>
                      <c:pt idx="333">
                        <c:v>12</c:v>
                      </c:pt>
                      <c:pt idx="334">
                        <c:v>15</c:v>
                      </c:pt>
                      <c:pt idx="335">
                        <c:v>9</c:v>
                      </c:pt>
                      <c:pt idx="336">
                        <c:v>21</c:v>
                      </c:pt>
                      <c:pt idx="337">
                        <c:v>13</c:v>
                      </c:pt>
                      <c:pt idx="338">
                        <c:v>10</c:v>
                      </c:pt>
                      <c:pt idx="339">
                        <c:v>26</c:v>
                      </c:pt>
                      <c:pt idx="340">
                        <c:v>15</c:v>
                      </c:pt>
                      <c:pt idx="341">
                        <c:v>16</c:v>
                      </c:pt>
                      <c:pt idx="342">
                        <c:v>13</c:v>
                      </c:pt>
                      <c:pt idx="343">
                        <c:v>16</c:v>
                      </c:pt>
                      <c:pt idx="344">
                        <c:v>15</c:v>
                      </c:pt>
                      <c:pt idx="345">
                        <c:v>14</c:v>
                      </c:pt>
                      <c:pt idx="346">
                        <c:v>17</c:v>
                      </c:pt>
                      <c:pt idx="347">
                        <c:v>10</c:v>
                      </c:pt>
                      <c:pt idx="348">
                        <c:v>14</c:v>
                      </c:pt>
                      <c:pt idx="349">
                        <c:v>18</c:v>
                      </c:pt>
                      <c:pt idx="350">
                        <c:v>11</c:v>
                      </c:pt>
                      <c:pt idx="351">
                        <c:v>21</c:v>
                      </c:pt>
                      <c:pt idx="352">
                        <c:v>16</c:v>
                      </c:pt>
                      <c:pt idx="353">
                        <c:v>13</c:v>
                      </c:pt>
                      <c:pt idx="354">
                        <c:v>16</c:v>
                      </c:pt>
                      <c:pt idx="355">
                        <c:v>17</c:v>
                      </c:pt>
                      <c:pt idx="356">
                        <c:v>15</c:v>
                      </c:pt>
                      <c:pt idx="357">
                        <c:v>19</c:v>
                      </c:pt>
                      <c:pt idx="358">
                        <c:v>16</c:v>
                      </c:pt>
                      <c:pt idx="359">
                        <c:v>14</c:v>
                      </c:pt>
                      <c:pt idx="360">
                        <c:v>14</c:v>
                      </c:pt>
                      <c:pt idx="361">
                        <c:v>21</c:v>
                      </c:pt>
                      <c:pt idx="362">
                        <c:v>11</c:v>
                      </c:pt>
                      <c:pt idx="363">
                        <c:v>26</c:v>
                      </c:pt>
                      <c:pt idx="364">
                        <c:v>19</c:v>
                      </c:pt>
                      <c:pt idx="365">
                        <c:v>15</c:v>
                      </c:pt>
                      <c:pt idx="366">
                        <c:v>23</c:v>
                      </c:pt>
                      <c:pt idx="367">
                        <c:v>22</c:v>
                      </c:pt>
                      <c:pt idx="368">
                        <c:v>33</c:v>
                      </c:pt>
                      <c:pt idx="369">
                        <c:v>26</c:v>
                      </c:pt>
                      <c:pt idx="370">
                        <c:v>29</c:v>
                      </c:pt>
                      <c:pt idx="371">
                        <c:v>11</c:v>
                      </c:pt>
                      <c:pt idx="372">
                        <c:v>18</c:v>
                      </c:pt>
                      <c:pt idx="373">
                        <c:v>19</c:v>
                      </c:pt>
                      <c:pt idx="374">
                        <c:v>30</c:v>
                      </c:pt>
                      <c:pt idx="375">
                        <c:v>12</c:v>
                      </c:pt>
                      <c:pt idx="376">
                        <c:v>23</c:v>
                      </c:pt>
                      <c:pt idx="377">
                        <c:v>14</c:v>
                      </c:pt>
                      <c:pt idx="378">
                        <c:v>25</c:v>
                      </c:pt>
                      <c:pt idx="379">
                        <c:v>19</c:v>
                      </c:pt>
                      <c:pt idx="380">
                        <c:v>15</c:v>
                      </c:pt>
                      <c:pt idx="381">
                        <c:v>22</c:v>
                      </c:pt>
                      <c:pt idx="382">
                        <c:v>20</c:v>
                      </c:pt>
                      <c:pt idx="383">
                        <c:v>13</c:v>
                      </c:pt>
                      <c:pt idx="384">
                        <c:v>24</c:v>
                      </c:pt>
                      <c:pt idx="385">
                        <c:v>27</c:v>
                      </c:pt>
                      <c:pt idx="386">
                        <c:v>30</c:v>
                      </c:pt>
                      <c:pt idx="387">
                        <c:v>11</c:v>
                      </c:pt>
                      <c:pt idx="388">
                        <c:v>26</c:v>
                      </c:pt>
                      <c:pt idx="389">
                        <c:v>23</c:v>
                      </c:pt>
                      <c:pt idx="390">
                        <c:v>18</c:v>
                      </c:pt>
                      <c:pt idx="391">
                        <c:v>12</c:v>
                      </c:pt>
                      <c:pt idx="392">
                        <c:v>19</c:v>
                      </c:pt>
                      <c:pt idx="393">
                        <c:v>21</c:v>
                      </c:pt>
                      <c:pt idx="394">
                        <c:v>11</c:v>
                      </c:pt>
                      <c:pt idx="395">
                        <c:v>20</c:v>
                      </c:pt>
                      <c:pt idx="396">
                        <c:v>19</c:v>
                      </c:pt>
                      <c:pt idx="397">
                        <c:v>14</c:v>
                      </c:pt>
                      <c:pt idx="398">
                        <c:v>12</c:v>
                      </c:pt>
                      <c:pt idx="399">
                        <c:v>18</c:v>
                      </c:pt>
                      <c:pt idx="400">
                        <c:v>18</c:v>
                      </c:pt>
                      <c:pt idx="401">
                        <c:v>16</c:v>
                      </c:pt>
                      <c:pt idx="402">
                        <c:v>16</c:v>
                      </c:pt>
                      <c:pt idx="403">
                        <c:v>14</c:v>
                      </c:pt>
                      <c:pt idx="404">
                        <c:v>9</c:v>
                      </c:pt>
                      <c:pt idx="405">
                        <c:v>21</c:v>
                      </c:pt>
                      <c:pt idx="406">
                        <c:v>6</c:v>
                      </c:pt>
                      <c:pt idx="407">
                        <c:v>16</c:v>
                      </c:pt>
                      <c:pt idx="408">
                        <c:v>13</c:v>
                      </c:pt>
                      <c:pt idx="409">
                        <c:v>17</c:v>
                      </c:pt>
                      <c:pt idx="410">
                        <c:v>18</c:v>
                      </c:pt>
                      <c:pt idx="411">
                        <c:v>20</c:v>
                      </c:pt>
                      <c:pt idx="412">
                        <c:v>19</c:v>
                      </c:pt>
                      <c:pt idx="413">
                        <c:v>21</c:v>
                      </c:pt>
                      <c:pt idx="414">
                        <c:v>18</c:v>
                      </c:pt>
                      <c:pt idx="415">
                        <c:v>17</c:v>
                      </c:pt>
                      <c:pt idx="416">
                        <c:v>19</c:v>
                      </c:pt>
                      <c:pt idx="417">
                        <c:v>26</c:v>
                      </c:pt>
                      <c:pt idx="418">
                        <c:v>14</c:v>
                      </c:pt>
                      <c:pt idx="419">
                        <c:v>24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20</c:v>
                      </c:pt>
                      <c:pt idx="423">
                        <c:v>18</c:v>
                      </c:pt>
                      <c:pt idx="424">
                        <c:v>16</c:v>
                      </c:pt>
                      <c:pt idx="425">
                        <c:v>19</c:v>
                      </c:pt>
                      <c:pt idx="426">
                        <c:v>15</c:v>
                      </c:pt>
                      <c:pt idx="427">
                        <c:v>21</c:v>
                      </c:pt>
                      <c:pt idx="428">
                        <c:v>11</c:v>
                      </c:pt>
                      <c:pt idx="429">
                        <c:v>9</c:v>
                      </c:pt>
                      <c:pt idx="430">
                        <c:v>20</c:v>
                      </c:pt>
                      <c:pt idx="431">
                        <c:v>17</c:v>
                      </c:pt>
                      <c:pt idx="432">
                        <c:v>14</c:v>
                      </c:pt>
                      <c:pt idx="433">
                        <c:v>11</c:v>
                      </c:pt>
                      <c:pt idx="434">
                        <c:v>22</c:v>
                      </c:pt>
                      <c:pt idx="435">
                        <c:v>11</c:v>
                      </c:pt>
                      <c:pt idx="436">
                        <c:v>15</c:v>
                      </c:pt>
                      <c:pt idx="437">
                        <c:v>17</c:v>
                      </c:pt>
                      <c:pt idx="438">
                        <c:v>19</c:v>
                      </c:pt>
                      <c:pt idx="439">
                        <c:v>15</c:v>
                      </c:pt>
                      <c:pt idx="440">
                        <c:v>14</c:v>
                      </c:pt>
                      <c:pt idx="441">
                        <c:v>16</c:v>
                      </c:pt>
                      <c:pt idx="442">
                        <c:v>17</c:v>
                      </c:pt>
                      <c:pt idx="443">
                        <c:v>15</c:v>
                      </c:pt>
                      <c:pt idx="444">
                        <c:v>18</c:v>
                      </c:pt>
                      <c:pt idx="445">
                        <c:v>11</c:v>
                      </c:pt>
                      <c:pt idx="446">
                        <c:v>18</c:v>
                      </c:pt>
                      <c:pt idx="447">
                        <c:v>15</c:v>
                      </c:pt>
                      <c:pt idx="448">
                        <c:v>18</c:v>
                      </c:pt>
                      <c:pt idx="449">
                        <c:v>16</c:v>
                      </c:pt>
                      <c:pt idx="450">
                        <c:v>22</c:v>
                      </c:pt>
                      <c:pt idx="451">
                        <c:v>10</c:v>
                      </c:pt>
                      <c:pt idx="452">
                        <c:v>20</c:v>
                      </c:pt>
                      <c:pt idx="453">
                        <c:v>14</c:v>
                      </c:pt>
                      <c:pt idx="454">
                        <c:v>13</c:v>
                      </c:pt>
                      <c:pt idx="455">
                        <c:v>15</c:v>
                      </c:pt>
                      <c:pt idx="456">
                        <c:v>13</c:v>
                      </c:pt>
                      <c:pt idx="457">
                        <c:v>13</c:v>
                      </c:pt>
                      <c:pt idx="458">
                        <c:v>17</c:v>
                      </c:pt>
                      <c:pt idx="459">
                        <c:v>16</c:v>
                      </c:pt>
                      <c:pt idx="460">
                        <c:v>16</c:v>
                      </c:pt>
                      <c:pt idx="461">
                        <c:v>12</c:v>
                      </c:pt>
                      <c:pt idx="462">
                        <c:v>15</c:v>
                      </c:pt>
                      <c:pt idx="463">
                        <c:v>19</c:v>
                      </c:pt>
                      <c:pt idx="464">
                        <c:v>13</c:v>
                      </c:pt>
                      <c:pt idx="465">
                        <c:v>22</c:v>
                      </c:pt>
                      <c:pt idx="466">
                        <c:v>10</c:v>
                      </c:pt>
                      <c:pt idx="467">
                        <c:v>14</c:v>
                      </c:pt>
                      <c:pt idx="468">
                        <c:v>11</c:v>
                      </c:pt>
                      <c:pt idx="469">
                        <c:v>14</c:v>
                      </c:pt>
                      <c:pt idx="470">
                        <c:v>20</c:v>
                      </c:pt>
                      <c:pt idx="471">
                        <c:v>14</c:v>
                      </c:pt>
                      <c:pt idx="472">
                        <c:v>11</c:v>
                      </c:pt>
                      <c:pt idx="473">
                        <c:v>14</c:v>
                      </c:pt>
                      <c:pt idx="474">
                        <c:v>15</c:v>
                      </c:pt>
                      <c:pt idx="475">
                        <c:v>20</c:v>
                      </c:pt>
                      <c:pt idx="476">
                        <c:v>12</c:v>
                      </c:pt>
                      <c:pt idx="477">
                        <c:v>15</c:v>
                      </c:pt>
                      <c:pt idx="478">
                        <c:v>15</c:v>
                      </c:pt>
                      <c:pt idx="479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742-4EFD-BA2D-A12771B1940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Kahramanmaras!$E$2:$E$481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13</c:v>
                      </c:pt>
                      <c:pt idx="1">
                        <c:v>19</c:v>
                      </c:pt>
                      <c:pt idx="2">
                        <c:v>17</c:v>
                      </c:pt>
                      <c:pt idx="3">
                        <c:v>12</c:v>
                      </c:pt>
                      <c:pt idx="4">
                        <c:v>19</c:v>
                      </c:pt>
                      <c:pt idx="5">
                        <c:v>12</c:v>
                      </c:pt>
                      <c:pt idx="6">
                        <c:v>10</c:v>
                      </c:pt>
                      <c:pt idx="7">
                        <c:v>14</c:v>
                      </c:pt>
                      <c:pt idx="8">
                        <c:v>15</c:v>
                      </c:pt>
                      <c:pt idx="9">
                        <c:v>22</c:v>
                      </c:pt>
                      <c:pt idx="10">
                        <c:v>16</c:v>
                      </c:pt>
                      <c:pt idx="11">
                        <c:v>18</c:v>
                      </c:pt>
                      <c:pt idx="12">
                        <c:v>10</c:v>
                      </c:pt>
                      <c:pt idx="13">
                        <c:v>23</c:v>
                      </c:pt>
                      <c:pt idx="14">
                        <c:v>13</c:v>
                      </c:pt>
                      <c:pt idx="15">
                        <c:v>17</c:v>
                      </c:pt>
                      <c:pt idx="16">
                        <c:v>15</c:v>
                      </c:pt>
                      <c:pt idx="17">
                        <c:v>20</c:v>
                      </c:pt>
                      <c:pt idx="18">
                        <c:v>22</c:v>
                      </c:pt>
                      <c:pt idx="19">
                        <c:v>11</c:v>
                      </c:pt>
                      <c:pt idx="20">
                        <c:v>18</c:v>
                      </c:pt>
                      <c:pt idx="21">
                        <c:v>18</c:v>
                      </c:pt>
                      <c:pt idx="22">
                        <c:v>14</c:v>
                      </c:pt>
                      <c:pt idx="23">
                        <c:v>14</c:v>
                      </c:pt>
                      <c:pt idx="24">
                        <c:v>18</c:v>
                      </c:pt>
                      <c:pt idx="25">
                        <c:v>23</c:v>
                      </c:pt>
                      <c:pt idx="26">
                        <c:v>27</c:v>
                      </c:pt>
                      <c:pt idx="27">
                        <c:v>17</c:v>
                      </c:pt>
                      <c:pt idx="28">
                        <c:v>16</c:v>
                      </c:pt>
                      <c:pt idx="29">
                        <c:v>15</c:v>
                      </c:pt>
                      <c:pt idx="30">
                        <c:v>20</c:v>
                      </c:pt>
                      <c:pt idx="31">
                        <c:v>29</c:v>
                      </c:pt>
                      <c:pt idx="32">
                        <c:v>19</c:v>
                      </c:pt>
                      <c:pt idx="33">
                        <c:v>12</c:v>
                      </c:pt>
                      <c:pt idx="34">
                        <c:v>17</c:v>
                      </c:pt>
                      <c:pt idx="35">
                        <c:v>32</c:v>
                      </c:pt>
                      <c:pt idx="36">
                        <c:v>14</c:v>
                      </c:pt>
                      <c:pt idx="37">
                        <c:v>21</c:v>
                      </c:pt>
                      <c:pt idx="38">
                        <c:v>14</c:v>
                      </c:pt>
                      <c:pt idx="39">
                        <c:v>18</c:v>
                      </c:pt>
                      <c:pt idx="40">
                        <c:v>22</c:v>
                      </c:pt>
                      <c:pt idx="41">
                        <c:v>19</c:v>
                      </c:pt>
                      <c:pt idx="42">
                        <c:v>12</c:v>
                      </c:pt>
                      <c:pt idx="43">
                        <c:v>20</c:v>
                      </c:pt>
                      <c:pt idx="44">
                        <c:v>24</c:v>
                      </c:pt>
                      <c:pt idx="45">
                        <c:v>18</c:v>
                      </c:pt>
                      <c:pt idx="46">
                        <c:v>12</c:v>
                      </c:pt>
                      <c:pt idx="47">
                        <c:v>14</c:v>
                      </c:pt>
                      <c:pt idx="48">
                        <c:v>23</c:v>
                      </c:pt>
                      <c:pt idx="49">
                        <c:v>18</c:v>
                      </c:pt>
                      <c:pt idx="50">
                        <c:v>14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11</c:v>
                      </c:pt>
                      <c:pt idx="54">
                        <c:v>23</c:v>
                      </c:pt>
                      <c:pt idx="55">
                        <c:v>10</c:v>
                      </c:pt>
                      <c:pt idx="56">
                        <c:v>15</c:v>
                      </c:pt>
                      <c:pt idx="57">
                        <c:v>18</c:v>
                      </c:pt>
                      <c:pt idx="58">
                        <c:v>20</c:v>
                      </c:pt>
                      <c:pt idx="59">
                        <c:v>13</c:v>
                      </c:pt>
                      <c:pt idx="60">
                        <c:v>17</c:v>
                      </c:pt>
                      <c:pt idx="61">
                        <c:v>8</c:v>
                      </c:pt>
                      <c:pt idx="62">
                        <c:v>15</c:v>
                      </c:pt>
                      <c:pt idx="63">
                        <c:v>6</c:v>
                      </c:pt>
                      <c:pt idx="64">
                        <c:v>20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20</c:v>
                      </c:pt>
                      <c:pt idx="68">
                        <c:v>18</c:v>
                      </c:pt>
                      <c:pt idx="69">
                        <c:v>9</c:v>
                      </c:pt>
                      <c:pt idx="70">
                        <c:v>14</c:v>
                      </c:pt>
                      <c:pt idx="71">
                        <c:v>11</c:v>
                      </c:pt>
                      <c:pt idx="72">
                        <c:v>26</c:v>
                      </c:pt>
                      <c:pt idx="73">
                        <c:v>17</c:v>
                      </c:pt>
                      <c:pt idx="74">
                        <c:v>9</c:v>
                      </c:pt>
                      <c:pt idx="75">
                        <c:v>12</c:v>
                      </c:pt>
                      <c:pt idx="76">
                        <c:v>11</c:v>
                      </c:pt>
                      <c:pt idx="77">
                        <c:v>12</c:v>
                      </c:pt>
                      <c:pt idx="78">
                        <c:v>16</c:v>
                      </c:pt>
                      <c:pt idx="79">
                        <c:v>10</c:v>
                      </c:pt>
                      <c:pt idx="80">
                        <c:v>12</c:v>
                      </c:pt>
                      <c:pt idx="81">
                        <c:v>11</c:v>
                      </c:pt>
                      <c:pt idx="82">
                        <c:v>17</c:v>
                      </c:pt>
                      <c:pt idx="83">
                        <c:v>19</c:v>
                      </c:pt>
                      <c:pt idx="84">
                        <c:v>22</c:v>
                      </c:pt>
                      <c:pt idx="85">
                        <c:v>11</c:v>
                      </c:pt>
                      <c:pt idx="86">
                        <c:v>16</c:v>
                      </c:pt>
                      <c:pt idx="87">
                        <c:v>11</c:v>
                      </c:pt>
                      <c:pt idx="88">
                        <c:v>14</c:v>
                      </c:pt>
                      <c:pt idx="89">
                        <c:v>13</c:v>
                      </c:pt>
                      <c:pt idx="90">
                        <c:v>10</c:v>
                      </c:pt>
                      <c:pt idx="91">
                        <c:v>14</c:v>
                      </c:pt>
                      <c:pt idx="92">
                        <c:v>12</c:v>
                      </c:pt>
                      <c:pt idx="93">
                        <c:v>23</c:v>
                      </c:pt>
                      <c:pt idx="94">
                        <c:v>13</c:v>
                      </c:pt>
                      <c:pt idx="95">
                        <c:v>19</c:v>
                      </c:pt>
                      <c:pt idx="96">
                        <c:v>9</c:v>
                      </c:pt>
                      <c:pt idx="97">
                        <c:v>7</c:v>
                      </c:pt>
                      <c:pt idx="98">
                        <c:v>15</c:v>
                      </c:pt>
                      <c:pt idx="99">
                        <c:v>21</c:v>
                      </c:pt>
                      <c:pt idx="100">
                        <c:v>15</c:v>
                      </c:pt>
                      <c:pt idx="101">
                        <c:v>19</c:v>
                      </c:pt>
                      <c:pt idx="102">
                        <c:v>16</c:v>
                      </c:pt>
                      <c:pt idx="103">
                        <c:v>11</c:v>
                      </c:pt>
                      <c:pt idx="104">
                        <c:v>13</c:v>
                      </c:pt>
                      <c:pt idx="105">
                        <c:v>10</c:v>
                      </c:pt>
                      <c:pt idx="106">
                        <c:v>15</c:v>
                      </c:pt>
                      <c:pt idx="107">
                        <c:v>14</c:v>
                      </c:pt>
                      <c:pt idx="108">
                        <c:v>11</c:v>
                      </c:pt>
                      <c:pt idx="109">
                        <c:v>14</c:v>
                      </c:pt>
                      <c:pt idx="110">
                        <c:v>16</c:v>
                      </c:pt>
                      <c:pt idx="111">
                        <c:v>13</c:v>
                      </c:pt>
                      <c:pt idx="112">
                        <c:v>10</c:v>
                      </c:pt>
                      <c:pt idx="113">
                        <c:v>22</c:v>
                      </c:pt>
                      <c:pt idx="114">
                        <c:v>12</c:v>
                      </c:pt>
                      <c:pt idx="115">
                        <c:v>18</c:v>
                      </c:pt>
                      <c:pt idx="116">
                        <c:v>10</c:v>
                      </c:pt>
                      <c:pt idx="117">
                        <c:v>16</c:v>
                      </c:pt>
                      <c:pt idx="118">
                        <c:v>8</c:v>
                      </c:pt>
                      <c:pt idx="119">
                        <c:v>6</c:v>
                      </c:pt>
                      <c:pt idx="120">
                        <c:v>13</c:v>
                      </c:pt>
                      <c:pt idx="121">
                        <c:v>18</c:v>
                      </c:pt>
                      <c:pt idx="122">
                        <c:v>12</c:v>
                      </c:pt>
                      <c:pt idx="123">
                        <c:v>15</c:v>
                      </c:pt>
                      <c:pt idx="124">
                        <c:v>13</c:v>
                      </c:pt>
                      <c:pt idx="125">
                        <c:v>21</c:v>
                      </c:pt>
                      <c:pt idx="126">
                        <c:v>9</c:v>
                      </c:pt>
                      <c:pt idx="127">
                        <c:v>17</c:v>
                      </c:pt>
                      <c:pt idx="128">
                        <c:v>25</c:v>
                      </c:pt>
                      <c:pt idx="129">
                        <c:v>20</c:v>
                      </c:pt>
                      <c:pt idx="130">
                        <c:v>12</c:v>
                      </c:pt>
                      <c:pt idx="131">
                        <c:v>17</c:v>
                      </c:pt>
                      <c:pt idx="132">
                        <c:v>11</c:v>
                      </c:pt>
                      <c:pt idx="133">
                        <c:v>13</c:v>
                      </c:pt>
                      <c:pt idx="134">
                        <c:v>11</c:v>
                      </c:pt>
                      <c:pt idx="135">
                        <c:v>13</c:v>
                      </c:pt>
                      <c:pt idx="136">
                        <c:v>17</c:v>
                      </c:pt>
                      <c:pt idx="137">
                        <c:v>6</c:v>
                      </c:pt>
                      <c:pt idx="138">
                        <c:v>10</c:v>
                      </c:pt>
                      <c:pt idx="139">
                        <c:v>13</c:v>
                      </c:pt>
                      <c:pt idx="140">
                        <c:v>8</c:v>
                      </c:pt>
                      <c:pt idx="141">
                        <c:v>4</c:v>
                      </c:pt>
                      <c:pt idx="142">
                        <c:v>19</c:v>
                      </c:pt>
                      <c:pt idx="143">
                        <c:v>15</c:v>
                      </c:pt>
                      <c:pt idx="144">
                        <c:v>19</c:v>
                      </c:pt>
                      <c:pt idx="145">
                        <c:v>10</c:v>
                      </c:pt>
                      <c:pt idx="146">
                        <c:v>20</c:v>
                      </c:pt>
                      <c:pt idx="147">
                        <c:v>22</c:v>
                      </c:pt>
                      <c:pt idx="148">
                        <c:v>11</c:v>
                      </c:pt>
                      <c:pt idx="149">
                        <c:v>14</c:v>
                      </c:pt>
                      <c:pt idx="150">
                        <c:v>10</c:v>
                      </c:pt>
                      <c:pt idx="151">
                        <c:v>12</c:v>
                      </c:pt>
                      <c:pt idx="152">
                        <c:v>15</c:v>
                      </c:pt>
                      <c:pt idx="153">
                        <c:v>11</c:v>
                      </c:pt>
                      <c:pt idx="154">
                        <c:v>15</c:v>
                      </c:pt>
                      <c:pt idx="155">
                        <c:v>7</c:v>
                      </c:pt>
                      <c:pt idx="156">
                        <c:v>18</c:v>
                      </c:pt>
                      <c:pt idx="157">
                        <c:v>13</c:v>
                      </c:pt>
                      <c:pt idx="158">
                        <c:v>17</c:v>
                      </c:pt>
                      <c:pt idx="159">
                        <c:v>15</c:v>
                      </c:pt>
                      <c:pt idx="160">
                        <c:v>13</c:v>
                      </c:pt>
                      <c:pt idx="161">
                        <c:v>13</c:v>
                      </c:pt>
                      <c:pt idx="162">
                        <c:v>13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14</c:v>
                      </c:pt>
                      <c:pt idx="166">
                        <c:v>9</c:v>
                      </c:pt>
                      <c:pt idx="167">
                        <c:v>13</c:v>
                      </c:pt>
                      <c:pt idx="168">
                        <c:v>12</c:v>
                      </c:pt>
                      <c:pt idx="169">
                        <c:v>7</c:v>
                      </c:pt>
                      <c:pt idx="170">
                        <c:v>13</c:v>
                      </c:pt>
                      <c:pt idx="171">
                        <c:v>7</c:v>
                      </c:pt>
                      <c:pt idx="172">
                        <c:v>10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20</c:v>
                      </c:pt>
                      <c:pt idx="176">
                        <c:v>12</c:v>
                      </c:pt>
                      <c:pt idx="177">
                        <c:v>29</c:v>
                      </c:pt>
                      <c:pt idx="178">
                        <c:v>21</c:v>
                      </c:pt>
                      <c:pt idx="179">
                        <c:v>15</c:v>
                      </c:pt>
                      <c:pt idx="180">
                        <c:v>15</c:v>
                      </c:pt>
                      <c:pt idx="181">
                        <c:v>19</c:v>
                      </c:pt>
                      <c:pt idx="182">
                        <c:v>14</c:v>
                      </c:pt>
                      <c:pt idx="183">
                        <c:v>20</c:v>
                      </c:pt>
                      <c:pt idx="184">
                        <c:v>26</c:v>
                      </c:pt>
                      <c:pt idx="185">
                        <c:v>21</c:v>
                      </c:pt>
                      <c:pt idx="186">
                        <c:v>18</c:v>
                      </c:pt>
                      <c:pt idx="187">
                        <c:v>17</c:v>
                      </c:pt>
                      <c:pt idx="188">
                        <c:v>14</c:v>
                      </c:pt>
                      <c:pt idx="189">
                        <c:v>26</c:v>
                      </c:pt>
                      <c:pt idx="190">
                        <c:v>17</c:v>
                      </c:pt>
                      <c:pt idx="191">
                        <c:v>12</c:v>
                      </c:pt>
                      <c:pt idx="192">
                        <c:v>19</c:v>
                      </c:pt>
                      <c:pt idx="193">
                        <c:v>16</c:v>
                      </c:pt>
                      <c:pt idx="194">
                        <c:v>15</c:v>
                      </c:pt>
                      <c:pt idx="195">
                        <c:v>16</c:v>
                      </c:pt>
                      <c:pt idx="196">
                        <c:v>16</c:v>
                      </c:pt>
                      <c:pt idx="197">
                        <c:v>10</c:v>
                      </c:pt>
                      <c:pt idx="198">
                        <c:v>17</c:v>
                      </c:pt>
                      <c:pt idx="199">
                        <c:v>14</c:v>
                      </c:pt>
                      <c:pt idx="200">
                        <c:v>21</c:v>
                      </c:pt>
                      <c:pt idx="201">
                        <c:v>11</c:v>
                      </c:pt>
                      <c:pt idx="202">
                        <c:v>16</c:v>
                      </c:pt>
                      <c:pt idx="203">
                        <c:v>11</c:v>
                      </c:pt>
                      <c:pt idx="204">
                        <c:v>9</c:v>
                      </c:pt>
                      <c:pt idx="205">
                        <c:v>11</c:v>
                      </c:pt>
                      <c:pt idx="206">
                        <c:v>17</c:v>
                      </c:pt>
                      <c:pt idx="207">
                        <c:v>15</c:v>
                      </c:pt>
                      <c:pt idx="208">
                        <c:v>19</c:v>
                      </c:pt>
                      <c:pt idx="209">
                        <c:v>10</c:v>
                      </c:pt>
                      <c:pt idx="210">
                        <c:v>16</c:v>
                      </c:pt>
                      <c:pt idx="211">
                        <c:v>20</c:v>
                      </c:pt>
                      <c:pt idx="212">
                        <c:v>18</c:v>
                      </c:pt>
                      <c:pt idx="213">
                        <c:v>17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17</c:v>
                      </c:pt>
                      <c:pt idx="219">
                        <c:v>14</c:v>
                      </c:pt>
                      <c:pt idx="220">
                        <c:v>11</c:v>
                      </c:pt>
                      <c:pt idx="221">
                        <c:v>15</c:v>
                      </c:pt>
                      <c:pt idx="222">
                        <c:v>15</c:v>
                      </c:pt>
                      <c:pt idx="223">
                        <c:v>14</c:v>
                      </c:pt>
                      <c:pt idx="224">
                        <c:v>7</c:v>
                      </c:pt>
                      <c:pt idx="225">
                        <c:v>19</c:v>
                      </c:pt>
                      <c:pt idx="226">
                        <c:v>13</c:v>
                      </c:pt>
                      <c:pt idx="227">
                        <c:v>16</c:v>
                      </c:pt>
                      <c:pt idx="228">
                        <c:v>14</c:v>
                      </c:pt>
                      <c:pt idx="229">
                        <c:v>10</c:v>
                      </c:pt>
                      <c:pt idx="230">
                        <c:v>14</c:v>
                      </c:pt>
                      <c:pt idx="231">
                        <c:v>12</c:v>
                      </c:pt>
                      <c:pt idx="232">
                        <c:v>10</c:v>
                      </c:pt>
                      <c:pt idx="233">
                        <c:v>15</c:v>
                      </c:pt>
                      <c:pt idx="234">
                        <c:v>14</c:v>
                      </c:pt>
                      <c:pt idx="235">
                        <c:v>11</c:v>
                      </c:pt>
                      <c:pt idx="236">
                        <c:v>17</c:v>
                      </c:pt>
                      <c:pt idx="237">
                        <c:v>12</c:v>
                      </c:pt>
                      <c:pt idx="238">
                        <c:v>12</c:v>
                      </c:pt>
                      <c:pt idx="239">
                        <c:v>15</c:v>
                      </c:pt>
                      <c:pt idx="240">
                        <c:v>9</c:v>
                      </c:pt>
                      <c:pt idx="241">
                        <c:v>20</c:v>
                      </c:pt>
                      <c:pt idx="242">
                        <c:v>18</c:v>
                      </c:pt>
                      <c:pt idx="243">
                        <c:v>13</c:v>
                      </c:pt>
                      <c:pt idx="244">
                        <c:v>23</c:v>
                      </c:pt>
                      <c:pt idx="245">
                        <c:v>14</c:v>
                      </c:pt>
                      <c:pt idx="246">
                        <c:v>16</c:v>
                      </c:pt>
                      <c:pt idx="247">
                        <c:v>16</c:v>
                      </c:pt>
                      <c:pt idx="248">
                        <c:v>23</c:v>
                      </c:pt>
                      <c:pt idx="249">
                        <c:v>11</c:v>
                      </c:pt>
                      <c:pt idx="250">
                        <c:v>15</c:v>
                      </c:pt>
                      <c:pt idx="251">
                        <c:v>12</c:v>
                      </c:pt>
                      <c:pt idx="252">
                        <c:v>21</c:v>
                      </c:pt>
                      <c:pt idx="253">
                        <c:v>16</c:v>
                      </c:pt>
                      <c:pt idx="254">
                        <c:v>17</c:v>
                      </c:pt>
                      <c:pt idx="255">
                        <c:v>14</c:v>
                      </c:pt>
                      <c:pt idx="256">
                        <c:v>17</c:v>
                      </c:pt>
                      <c:pt idx="257">
                        <c:v>21</c:v>
                      </c:pt>
                      <c:pt idx="258">
                        <c:v>8</c:v>
                      </c:pt>
                      <c:pt idx="259">
                        <c:v>5</c:v>
                      </c:pt>
                      <c:pt idx="260">
                        <c:v>13</c:v>
                      </c:pt>
                      <c:pt idx="261">
                        <c:v>14</c:v>
                      </c:pt>
                      <c:pt idx="262">
                        <c:v>20</c:v>
                      </c:pt>
                      <c:pt idx="263">
                        <c:v>18</c:v>
                      </c:pt>
                      <c:pt idx="264">
                        <c:v>14</c:v>
                      </c:pt>
                      <c:pt idx="265">
                        <c:v>17</c:v>
                      </c:pt>
                      <c:pt idx="266">
                        <c:v>13</c:v>
                      </c:pt>
                      <c:pt idx="267">
                        <c:v>11</c:v>
                      </c:pt>
                      <c:pt idx="268">
                        <c:v>12</c:v>
                      </c:pt>
                      <c:pt idx="269">
                        <c:v>20</c:v>
                      </c:pt>
                      <c:pt idx="270">
                        <c:v>10</c:v>
                      </c:pt>
                      <c:pt idx="271">
                        <c:v>17</c:v>
                      </c:pt>
                      <c:pt idx="272">
                        <c:v>18</c:v>
                      </c:pt>
                      <c:pt idx="273">
                        <c:v>5</c:v>
                      </c:pt>
                      <c:pt idx="274">
                        <c:v>8</c:v>
                      </c:pt>
                      <c:pt idx="275">
                        <c:v>11</c:v>
                      </c:pt>
                      <c:pt idx="276">
                        <c:v>21</c:v>
                      </c:pt>
                      <c:pt idx="277">
                        <c:v>17</c:v>
                      </c:pt>
                      <c:pt idx="278">
                        <c:v>9</c:v>
                      </c:pt>
                      <c:pt idx="279">
                        <c:v>22</c:v>
                      </c:pt>
                      <c:pt idx="280">
                        <c:v>10</c:v>
                      </c:pt>
                      <c:pt idx="281">
                        <c:v>18</c:v>
                      </c:pt>
                      <c:pt idx="282">
                        <c:v>10</c:v>
                      </c:pt>
                      <c:pt idx="283">
                        <c:v>12</c:v>
                      </c:pt>
                      <c:pt idx="284">
                        <c:v>16</c:v>
                      </c:pt>
                      <c:pt idx="285">
                        <c:v>18</c:v>
                      </c:pt>
                      <c:pt idx="286">
                        <c:v>16</c:v>
                      </c:pt>
                      <c:pt idx="287">
                        <c:v>17</c:v>
                      </c:pt>
                      <c:pt idx="288">
                        <c:v>9</c:v>
                      </c:pt>
                      <c:pt idx="289">
                        <c:v>12</c:v>
                      </c:pt>
                      <c:pt idx="290">
                        <c:v>9</c:v>
                      </c:pt>
                      <c:pt idx="291">
                        <c:v>12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16</c:v>
                      </c:pt>
                      <c:pt idx="297">
                        <c:v>17</c:v>
                      </c:pt>
                      <c:pt idx="298">
                        <c:v>17</c:v>
                      </c:pt>
                      <c:pt idx="299">
                        <c:v>13</c:v>
                      </c:pt>
                      <c:pt idx="300">
                        <c:v>13</c:v>
                      </c:pt>
                      <c:pt idx="301">
                        <c:v>17</c:v>
                      </c:pt>
                      <c:pt idx="302">
                        <c:v>19</c:v>
                      </c:pt>
                      <c:pt idx="303">
                        <c:v>18</c:v>
                      </c:pt>
                      <c:pt idx="304">
                        <c:v>16</c:v>
                      </c:pt>
                      <c:pt idx="305">
                        <c:v>6</c:v>
                      </c:pt>
                      <c:pt idx="306">
                        <c:v>17</c:v>
                      </c:pt>
                      <c:pt idx="307">
                        <c:v>15</c:v>
                      </c:pt>
                      <c:pt idx="308">
                        <c:v>15</c:v>
                      </c:pt>
                      <c:pt idx="309">
                        <c:v>10</c:v>
                      </c:pt>
                      <c:pt idx="310">
                        <c:v>14</c:v>
                      </c:pt>
                      <c:pt idx="311">
                        <c:v>12</c:v>
                      </c:pt>
                      <c:pt idx="312">
                        <c:v>15</c:v>
                      </c:pt>
                      <c:pt idx="313">
                        <c:v>24</c:v>
                      </c:pt>
                      <c:pt idx="314">
                        <c:v>14</c:v>
                      </c:pt>
                      <c:pt idx="315">
                        <c:v>12</c:v>
                      </c:pt>
                      <c:pt idx="316">
                        <c:v>7</c:v>
                      </c:pt>
                      <c:pt idx="317">
                        <c:v>14</c:v>
                      </c:pt>
                      <c:pt idx="318">
                        <c:v>17</c:v>
                      </c:pt>
                      <c:pt idx="319">
                        <c:v>12</c:v>
                      </c:pt>
                      <c:pt idx="320">
                        <c:v>15</c:v>
                      </c:pt>
                      <c:pt idx="321">
                        <c:v>20</c:v>
                      </c:pt>
                      <c:pt idx="322">
                        <c:v>10</c:v>
                      </c:pt>
                      <c:pt idx="323">
                        <c:v>12</c:v>
                      </c:pt>
                      <c:pt idx="324">
                        <c:v>17</c:v>
                      </c:pt>
                      <c:pt idx="325">
                        <c:v>13</c:v>
                      </c:pt>
                      <c:pt idx="326">
                        <c:v>13</c:v>
                      </c:pt>
                      <c:pt idx="327">
                        <c:v>11</c:v>
                      </c:pt>
                      <c:pt idx="328">
                        <c:v>15</c:v>
                      </c:pt>
                      <c:pt idx="329">
                        <c:v>16</c:v>
                      </c:pt>
                      <c:pt idx="330">
                        <c:v>12</c:v>
                      </c:pt>
                      <c:pt idx="331">
                        <c:v>18</c:v>
                      </c:pt>
                      <c:pt idx="332">
                        <c:v>11</c:v>
                      </c:pt>
                      <c:pt idx="333">
                        <c:v>15</c:v>
                      </c:pt>
                      <c:pt idx="334">
                        <c:v>10</c:v>
                      </c:pt>
                      <c:pt idx="335">
                        <c:v>13</c:v>
                      </c:pt>
                      <c:pt idx="336">
                        <c:v>11</c:v>
                      </c:pt>
                      <c:pt idx="337">
                        <c:v>14</c:v>
                      </c:pt>
                      <c:pt idx="338">
                        <c:v>19</c:v>
                      </c:pt>
                      <c:pt idx="339">
                        <c:v>11</c:v>
                      </c:pt>
                      <c:pt idx="340">
                        <c:v>11</c:v>
                      </c:pt>
                      <c:pt idx="341">
                        <c:v>15</c:v>
                      </c:pt>
                      <c:pt idx="342">
                        <c:v>17</c:v>
                      </c:pt>
                      <c:pt idx="343">
                        <c:v>9</c:v>
                      </c:pt>
                      <c:pt idx="344">
                        <c:v>17</c:v>
                      </c:pt>
                      <c:pt idx="345">
                        <c:v>14</c:v>
                      </c:pt>
                      <c:pt idx="346">
                        <c:v>11</c:v>
                      </c:pt>
                      <c:pt idx="347">
                        <c:v>14</c:v>
                      </c:pt>
                      <c:pt idx="348">
                        <c:v>14</c:v>
                      </c:pt>
                      <c:pt idx="349">
                        <c:v>16</c:v>
                      </c:pt>
                      <c:pt idx="350">
                        <c:v>12</c:v>
                      </c:pt>
                      <c:pt idx="351">
                        <c:v>12</c:v>
                      </c:pt>
                      <c:pt idx="352">
                        <c:v>13</c:v>
                      </c:pt>
                      <c:pt idx="353">
                        <c:v>17</c:v>
                      </c:pt>
                      <c:pt idx="354">
                        <c:v>16</c:v>
                      </c:pt>
                      <c:pt idx="355">
                        <c:v>11</c:v>
                      </c:pt>
                      <c:pt idx="356">
                        <c:v>12</c:v>
                      </c:pt>
                      <c:pt idx="357">
                        <c:v>13</c:v>
                      </c:pt>
                      <c:pt idx="358">
                        <c:v>10</c:v>
                      </c:pt>
                      <c:pt idx="359">
                        <c:v>8</c:v>
                      </c:pt>
                      <c:pt idx="360">
                        <c:v>14</c:v>
                      </c:pt>
                      <c:pt idx="361">
                        <c:v>15</c:v>
                      </c:pt>
                      <c:pt idx="362">
                        <c:v>16</c:v>
                      </c:pt>
                      <c:pt idx="363">
                        <c:v>16</c:v>
                      </c:pt>
                      <c:pt idx="364">
                        <c:v>11</c:v>
                      </c:pt>
                      <c:pt idx="365">
                        <c:v>22</c:v>
                      </c:pt>
                      <c:pt idx="366">
                        <c:v>9</c:v>
                      </c:pt>
                      <c:pt idx="367">
                        <c:v>13</c:v>
                      </c:pt>
                      <c:pt idx="368">
                        <c:v>9</c:v>
                      </c:pt>
                      <c:pt idx="369">
                        <c:v>15</c:v>
                      </c:pt>
                      <c:pt idx="370">
                        <c:v>21</c:v>
                      </c:pt>
                      <c:pt idx="371">
                        <c:v>10</c:v>
                      </c:pt>
                      <c:pt idx="372">
                        <c:v>18</c:v>
                      </c:pt>
                      <c:pt idx="373">
                        <c:v>25</c:v>
                      </c:pt>
                      <c:pt idx="374">
                        <c:v>13</c:v>
                      </c:pt>
                      <c:pt idx="375">
                        <c:v>12</c:v>
                      </c:pt>
                      <c:pt idx="376">
                        <c:v>10</c:v>
                      </c:pt>
                      <c:pt idx="377">
                        <c:v>13</c:v>
                      </c:pt>
                      <c:pt idx="378">
                        <c:v>17</c:v>
                      </c:pt>
                      <c:pt idx="379">
                        <c:v>15</c:v>
                      </c:pt>
                      <c:pt idx="380">
                        <c:v>14</c:v>
                      </c:pt>
                      <c:pt idx="381">
                        <c:v>16</c:v>
                      </c:pt>
                      <c:pt idx="382">
                        <c:v>15</c:v>
                      </c:pt>
                      <c:pt idx="383">
                        <c:v>18</c:v>
                      </c:pt>
                      <c:pt idx="384">
                        <c:v>10</c:v>
                      </c:pt>
                      <c:pt idx="385">
                        <c:v>16</c:v>
                      </c:pt>
                      <c:pt idx="386">
                        <c:v>13</c:v>
                      </c:pt>
                      <c:pt idx="387">
                        <c:v>13</c:v>
                      </c:pt>
                      <c:pt idx="388">
                        <c:v>17</c:v>
                      </c:pt>
                      <c:pt idx="389">
                        <c:v>17</c:v>
                      </c:pt>
                      <c:pt idx="390">
                        <c:v>24</c:v>
                      </c:pt>
                      <c:pt idx="391">
                        <c:v>19</c:v>
                      </c:pt>
                      <c:pt idx="392">
                        <c:v>6</c:v>
                      </c:pt>
                      <c:pt idx="393">
                        <c:v>15</c:v>
                      </c:pt>
                      <c:pt idx="394">
                        <c:v>8</c:v>
                      </c:pt>
                      <c:pt idx="395">
                        <c:v>8</c:v>
                      </c:pt>
                      <c:pt idx="396">
                        <c:v>18</c:v>
                      </c:pt>
                      <c:pt idx="397">
                        <c:v>9</c:v>
                      </c:pt>
                      <c:pt idx="398">
                        <c:v>11</c:v>
                      </c:pt>
                      <c:pt idx="399">
                        <c:v>9</c:v>
                      </c:pt>
                      <c:pt idx="400">
                        <c:v>15</c:v>
                      </c:pt>
                      <c:pt idx="401">
                        <c:v>14</c:v>
                      </c:pt>
                      <c:pt idx="402">
                        <c:v>15</c:v>
                      </c:pt>
                      <c:pt idx="403">
                        <c:v>16</c:v>
                      </c:pt>
                      <c:pt idx="404">
                        <c:v>23</c:v>
                      </c:pt>
                      <c:pt idx="405">
                        <c:v>29</c:v>
                      </c:pt>
                      <c:pt idx="406">
                        <c:v>23</c:v>
                      </c:pt>
                      <c:pt idx="407">
                        <c:v>20</c:v>
                      </c:pt>
                      <c:pt idx="408">
                        <c:v>15</c:v>
                      </c:pt>
                      <c:pt idx="409">
                        <c:v>18</c:v>
                      </c:pt>
                      <c:pt idx="410">
                        <c:v>11</c:v>
                      </c:pt>
                      <c:pt idx="411">
                        <c:v>9</c:v>
                      </c:pt>
                      <c:pt idx="412">
                        <c:v>14</c:v>
                      </c:pt>
                      <c:pt idx="413">
                        <c:v>13</c:v>
                      </c:pt>
                      <c:pt idx="414">
                        <c:v>17</c:v>
                      </c:pt>
                      <c:pt idx="415">
                        <c:v>11</c:v>
                      </c:pt>
                      <c:pt idx="416">
                        <c:v>14</c:v>
                      </c:pt>
                      <c:pt idx="417">
                        <c:v>17</c:v>
                      </c:pt>
                      <c:pt idx="418">
                        <c:v>11</c:v>
                      </c:pt>
                      <c:pt idx="419">
                        <c:v>13</c:v>
                      </c:pt>
                      <c:pt idx="420">
                        <c:v>14</c:v>
                      </c:pt>
                      <c:pt idx="421">
                        <c:v>9</c:v>
                      </c:pt>
                      <c:pt idx="422">
                        <c:v>16</c:v>
                      </c:pt>
                      <c:pt idx="423">
                        <c:v>17</c:v>
                      </c:pt>
                      <c:pt idx="424">
                        <c:v>15</c:v>
                      </c:pt>
                      <c:pt idx="425">
                        <c:v>18</c:v>
                      </c:pt>
                      <c:pt idx="426">
                        <c:v>10</c:v>
                      </c:pt>
                      <c:pt idx="427">
                        <c:v>20</c:v>
                      </c:pt>
                      <c:pt idx="428">
                        <c:v>20</c:v>
                      </c:pt>
                      <c:pt idx="429">
                        <c:v>16</c:v>
                      </c:pt>
                      <c:pt idx="430">
                        <c:v>15</c:v>
                      </c:pt>
                      <c:pt idx="431">
                        <c:v>16</c:v>
                      </c:pt>
                      <c:pt idx="432">
                        <c:v>11</c:v>
                      </c:pt>
                      <c:pt idx="433">
                        <c:v>10</c:v>
                      </c:pt>
                      <c:pt idx="434">
                        <c:v>10</c:v>
                      </c:pt>
                      <c:pt idx="435">
                        <c:v>13</c:v>
                      </c:pt>
                      <c:pt idx="436">
                        <c:v>17</c:v>
                      </c:pt>
                      <c:pt idx="437">
                        <c:v>18</c:v>
                      </c:pt>
                      <c:pt idx="438">
                        <c:v>17</c:v>
                      </c:pt>
                      <c:pt idx="439">
                        <c:v>10</c:v>
                      </c:pt>
                      <c:pt idx="440">
                        <c:v>10</c:v>
                      </c:pt>
                      <c:pt idx="441">
                        <c:v>9</c:v>
                      </c:pt>
                      <c:pt idx="442">
                        <c:v>16</c:v>
                      </c:pt>
                      <c:pt idx="443">
                        <c:v>16</c:v>
                      </c:pt>
                      <c:pt idx="444">
                        <c:v>22</c:v>
                      </c:pt>
                      <c:pt idx="445">
                        <c:v>15</c:v>
                      </c:pt>
                      <c:pt idx="446">
                        <c:v>21</c:v>
                      </c:pt>
                      <c:pt idx="447">
                        <c:v>21</c:v>
                      </c:pt>
                      <c:pt idx="448">
                        <c:v>12</c:v>
                      </c:pt>
                      <c:pt idx="449">
                        <c:v>21</c:v>
                      </c:pt>
                      <c:pt idx="450">
                        <c:v>16</c:v>
                      </c:pt>
                      <c:pt idx="451">
                        <c:v>14</c:v>
                      </c:pt>
                      <c:pt idx="452">
                        <c:v>19</c:v>
                      </c:pt>
                      <c:pt idx="453">
                        <c:v>13</c:v>
                      </c:pt>
                      <c:pt idx="454">
                        <c:v>22</c:v>
                      </c:pt>
                      <c:pt idx="455">
                        <c:v>20</c:v>
                      </c:pt>
                      <c:pt idx="456">
                        <c:v>17</c:v>
                      </c:pt>
                      <c:pt idx="457">
                        <c:v>14</c:v>
                      </c:pt>
                      <c:pt idx="458">
                        <c:v>19</c:v>
                      </c:pt>
                      <c:pt idx="459">
                        <c:v>18</c:v>
                      </c:pt>
                      <c:pt idx="460">
                        <c:v>16</c:v>
                      </c:pt>
                      <c:pt idx="461">
                        <c:v>13</c:v>
                      </c:pt>
                      <c:pt idx="462">
                        <c:v>20</c:v>
                      </c:pt>
                      <c:pt idx="463">
                        <c:v>15</c:v>
                      </c:pt>
                      <c:pt idx="464">
                        <c:v>13</c:v>
                      </c:pt>
                      <c:pt idx="465">
                        <c:v>12</c:v>
                      </c:pt>
                      <c:pt idx="466">
                        <c:v>10</c:v>
                      </c:pt>
                      <c:pt idx="467">
                        <c:v>17</c:v>
                      </c:pt>
                      <c:pt idx="468">
                        <c:v>11</c:v>
                      </c:pt>
                      <c:pt idx="469">
                        <c:v>14</c:v>
                      </c:pt>
                      <c:pt idx="470">
                        <c:v>15</c:v>
                      </c:pt>
                      <c:pt idx="471">
                        <c:v>18</c:v>
                      </c:pt>
                      <c:pt idx="472">
                        <c:v>8</c:v>
                      </c:pt>
                      <c:pt idx="473">
                        <c:v>15</c:v>
                      </c:pt>
                      <c:pt idx="474">
                        <c:v>11</c:v>
                      </c:pt>
                      <c:pt idx="475">
                        <c:v>14</c:v>
                      </c:pt>
                      <c:pt idx="476">
                        <c:v>15</c:v>
                      </c:pt>
                      <c:pt idx="477">
                        <c:v>19</c:v>
                      </c:pt>
                      <c:pt idx="478">
                        <c:v>12</c:v>
                      </c:pt>
                      <c:pt idx="479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742-4EFD-BA2D-A12771B1940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Kahramanmaras!$F$2:$F$481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16.666666666666668</c:v>
                      </c:pt>
                      <c:pt idx="1">
                        <c:v>17</c:v>
                      </c:pt>
                      <c:pt idx="2">
                        <c:v>17.333333333333332</c:v>
                      </c:pt>
                      <c:pt idx="3">
                        <c:v>18</c:v>
                      </c:pt>
                      <c:pt idx="4">
                        <c:v>20</c:v>
                      </c:pt>
                      <c:pt idx="5">
                        <c:v>20.666666666666668</c:v>
                      </c:pt>
                      <c:pt idx="6">
                        <c:v>10.333333333333334</c:v>
                      </c:pt>
                      <c:pt idx="7">
                        <c:v>16.666666666666668</c:v>
                      </c:pt>
                      <c:pt idx="8">
                        <c:v>19.666666666666668</c:v>
                      </c:pt>
                      <c:pt idx="9">
                        <c:v>21.666666666666668</c:v>
                      </c:pt>
                      <c:pt idx="10">
                        <c:v>13.333333333333334</c:v>
                      </c:pt>
                      <c:pt idx="11">
                        <c:v>17</c:v>
                      </c:pt>
                      <c:pt idx="12">
                        <c:v>12.333333333333334</c:v>
                      </c:pt>
                      <c:pt idx="13">
                        <c:v>21.666666666666668</c:v>
                      </c:pt>
                      <c:pt idx="14">
                        <c:v>15.666666666666666</c:v>
                      </c:pt>
                      <c:pt idx="15">
                        <c:v>15.333333333333334</c:v>
                      </c:pt>
                      <c:pt idx="16">
                        <c:v>17.666666666666668</c:v>
                      </c:pt>
                      <c:pt idx="17">
                        <c:v>18.333333333333332</c:v>
                      </c:pt>
                      <c:pt idx="18">
                        <c:v>17.666666666666668</c:v>
                      </c:pt>
                      <c:pt idx="19">
                        <c:v>15</c:v>
                      </c:pt>
                      <c:pt idx="20">
                        <c:v>20.333333333333332</c:v>
                      </c:pt>
                      <c:pt idx="21">
                        <c:v>20.333333333333332</c:v>
                      </c:pt>
                      <c:pt idx="22">
                        <c:v>12.666666666666666</c:v>
                      </c:pt>
                      <c:pt idx="23">
                        <c:v>19</c:v>
                      </c:pt>
                      <c:pt idx="24">
                        <c:v>19.333333333333332</c:v>
                      </c:pt>
                      <c:pt idx="25">
                        <c:v>21.666666666666668</c:v>
                      </c:pt>
                      <c:pt idx="26">
                        <c:v>19.333333333333332</c:v>
                      </c:pt>
                      <c:pt idx="27">
                        <c:v>14</c:v>
                      </c:pt>
                      <c:pt idx="28">
                        <c:v>17.333333333333332</c:v>
                      </c:pt>
                      <c:pt idx="29">
                        <c:v>11.333333333333334</c:v>
                      </c:pt>
                      <c:pt idx="30">
                        <c:v>16</c:v>
                      </c:pt>
                      <c:pt idx="31">
                        <c:v>22</c:v>
                      </c:pt>
                      <c:pt idx="32">
                        <c:v>14</c:v>
                      </c:pt>
                      <c:pt idx="33">
                        <c:v>11.666666666666666</c:v>
                      </c:pt>
                      <c:pt idx="34">
                        <c:v>14.666666666666666</c:v>
                      </c:pt>
                      <c:pt idx="35">
                        <c:v>21.666666666666668</c:v>
                      </c:pt>
                      <c:pt idx="36">
                        <c:v>14.666666666666666</c:v>
                      </c:pt>
                      <c:pt idx="37">
                        <c:v>17.333333333333332</c:v>
                      </c:pt>
                      <c:pt idx="38">
                        <c:v>14.666666666666666</c:v>
                      </c:pt>
                      <c:pt idx="39">
                        <c:v>16.666666666666668</c:v>
                      </c:pt>
                      <c:pt idx="40">
                        <c:v>24</c:v>
                      </c:pt>
                      <c:pt idx="41">
                        <c:v>16</c:v>
                      </c:pt>
                      <c:pt idx="42">
                        <c:v>16</c:v>
                      </c:pt>
                      <c:pt idx="43">
                        <c:v>16</c:v>
                      </c:pt>
                      <c:pt idx="44">
                        <c:v>19.666666666666668</c:v>
                      </c:pt>
                      <c:pt idx="45">
                        <c:v>15.666666666666666</c:v>
                      </c:pt>
                      <c:pt idx="46">
                        <c:v>13.666666666666666</c:v>
                      </c:pt>
                      <c:pt idx="47">
                        <c:v>15.666666666666666</c:v>
                      </c:pt>
                      <c:pt idx="48">
                        <c:v>19</c:v>
                      </c:pt>
                      <c:pt idx="49">
                        <c:v>17.666666666666668</c:v>
                      </c:pt>
                      <c:pt idx="50">
                        <c:v>14</c:v>
                      </c:pt>
                      <c:pt idx="51">
                        <c:v>15</c:v>
                      </c:pt>
                      <c:pt idx="52">
                        <c:v>19.333333333333332</c:v>
                      </c:pt>
                      <c:pt idx="53">
                        <c:v>12</c:v>
                      </c:pt>
                      <c:pt idx="54">
                        <c:v>20</c:v>
                      </c:pt>
                      <c:pt idx="55">
                        <c:v>11.666666666666666</c:v>
                      </c:pt>
                      <c:pt idx="56">
                        <c:v>11.333333333333334</c:v>
                      </c:pt>
                      <c:pt idx="57">
                        <c:v>18</c:v>
                      </c:pt>
                      <c:pt idx="58">
                        <c:v>18.333333333333332</c:v>
                      </c:pt>
                      <c:pt idx="59">
                        <c:v>14.666666666666666</c:v>
                      </c:pt>
                      <c:pt idx="60">
                        <c:v>18</c:v>
                      </c:pt>
                      <c:pt idx="61">
                        <c:v>11</c:v>
                      </c:pt>
                      <c:pt idx="62">
                        <c:v>18.666666666666668</c:v>
                      </c:pt>
                      <c:pt idx="63">
                        <c:v>12.333333333333334</c:v>
                      </c:pt>
                      <c:pt idx="64">
                        <c:v>15</c:v>
                      </c:pt>
                      <c:pt idx="65">
                        <c:v>18</c:v>
                      </c:pt>
                      <c:pt idx="66">
                        <c:v>17.333333333333332</c:v>
                      </c:pt>
                      <c:pt idx="67">
                        <c:v>15</c:v>
                      </c:pt>
                      <c:pt idx="68">
                        <c:v>13</c:v>
                      </c:pt>
                      <c:pt idx="69">
                        <c:v>13.666666666666666</c:v>
                      </c:pt>
                      <c:pt idx="70">
                        <c:v>12.666666666666666</c:v>
                      </c:pt>
                      <c:pt idx="71">
                        <c:v>14.333333333333334</c:v>
                      </c:pt>
                      <c:pt idx="72">
                        <c:v>20.333333333333332</c:v>
                      </c:pt>
                      <c:pt idx="73">
                        <c:v>17.666666666666668</c:v>
                      </c:pt>
                      <c:pt idx="74">
                        <c:v>11.333333333333334</c:v>
                      </c:pt>
                      <c:pt idx="75">
                        <c:v>12</c:v>
                      </c:pt>
                      <c:pt idx="76">
                        <c:v>12</c:v>
                      </c:pt>
                      <c:pt idx="77">
                        <c:v>15</c:v>
                      </c:pt>
                      <c:pt idx="78">
                        <c:v>15.666666666666666</c:v>
                      </c:pt>
                      <c:pt idx="79">
                        <c:v>16.666666666666668</c:v>
                      </c:pt>
                      <c:pt idx="80">
                        <c:v>12.666666666666666</c:v>
                      </c:pt>
                      <c:pt idx="81">
                        <c:v>16.666666666666668</c:v>
                      </c:pt>
                      <c:pt idx="82">
                        <c:v>17.666666666666668</c:v>
                      </c:pt>
                      <c:pt idx="83">
                        <c:v>16.333333333333332</c:v>
                      </c:pt>
                      <c:pt idx="84">
                        <c:v>19.666666666666668</c:v>
                      </c:pt>
                      <c:pt idx="85">
                        <c:v>16.333333333333332</c:v>
                      </c:pt>
                      <c:pt idx="86">
                        <c:v>13.333333333333334</c:v>
                      </c:pt>
                      <c:pt idx="87">
                        <c:v>16.666666666666668</c:v>
                      </c:pt>
                      <c:pt idx="88">
                        <c:v>13.666666666666666</c:v>
                      </c:pt>
                      <c:pt idx="89">
                        <c:v>16</c:v>
                      </c:pt>
                      <c:pt idx="90">
                        <c:v>15</c:v>
                      </c:pt>
                      <c:pt idx="91">
                        <c:v>14.666666666666666</c:v>
                      </c:pt>
                      <c:pt idx="92">
                        <c:v>13</c:v>
                      </c:pt>
                      <c:pt idx="93">
                        <c:v>19.666666666666668</c:v>
                      </c:pt>
                      <c:pt idx="94">
                        <c:v>15.666666666666666</c:v>
                      </c:pt>
                      <c:pt idx="95">
                        <c:v>17</c:v>
                      </c:pt>
                      <c:pt idx="96">
                        <c:v>11.333333333333334</c:v>
                      </c:pt>
                      <c:pt idx="97">
                        <c:v>14</c:v>
                      </c:pt>
                      <c:pt idx="98">
                        <c:v>16.333333333333332</c:v>
                      </c:pt>
                      <c:pt idx="99">
                        <c:v>15.666666666666666</c:v>
                      </c:pt>
                      <c:pt idx="100">
                        <c:v>16.333333333333332</c:v>
                      </c:pt>
                      <c:pt idx="101">
                        <c:v>13</c:v>
                      </c:pt>
                      <c:pt idx="102">
                        <c:v>15.666666666666666</c:v>
                      </c:pt>
                      <c:pt idx="103">
                        <c:v>11</c:v>
                      </c:pt>
                      <c:pt idx="104">
                        <c:v>13.666666666666666</c:v>
                      </c:pt>
                      <c:pt idx="105">
                        <c:v>15</c:v>
                      </c:pt>
                      <c:pt idx="106">
                        <c:v>15.666666666666666</c:v>
                      </c:pt>
                      <c:pt idx="107">
                        <c:v>11</c:v>
                      </c:pt>
                      <c:pt idx="108">
                        <c:v>13.333333333333334</c:v>
                      </c:pt>
                      <c:pt idx="109">
                        <c:v>13.333333333333334</c:v>
                      </c:pt>
                      <c:pt idx="110">
                        <c:v>16.666666666666668</c:v>
                      </c:pt>
                      <c:pt idx="111">
                        <c:v>13.333333333333334</c:v>
                      </c:pt>
                      <c:pt idx="112">
                        <c:v>14.666666666666666</c:v>
                      </c:pt>
                      <c:pt idx="113">
                        <c:v>16.333333333333332</c:v>
                      </c:pt>
                      <c:pt idx="114">
                        <c:v>13.333333333333334</c:v>
                      </c:pt>
                      <c:pt idx="115">
                        <c:v>19</c:v>
                      </c:pt>
                      <c:pt idx="116">
                        <c:v>14</c:v>
                      </c:pt>
                      <c:pt idx="117">
                        <c:v>17</c:v>
                      </c:pt>
                      <c:pt idx="118">
                        <c:v>12.333333333333334</c:v>
                      </c:pt>
                      <c:pt idx="119">
                        <c:v>9.3333333333333339</c:v>
                      </c:pt>
                      <c:pt idx="120">
                        <c:v>13.666666666666666</c:v>
                      </c:pt>
                      <c:pt idx="121">
                        <c:v>18.666666666666668</c:v>
                      </c:pt>
                      <c:pt idx="122">
                        <c:v>12.666666666666666</c:v>
                      </c:pt>
                      <c:pt idx="123">
                        <c:v>14.666666666666666</c:v>
                      </c:pt>
                      <c:pt idx="124">
                        <c:v>10.333333333333334</c:v>
                      </c:pt>
                      <c:pt idx="125">
                        <c:v>19.333333333333332</c:v>
                      </c:pt>
                      <c:pt idx="126">
                        <c:v>14.666666666666666</c:v>
                      </c:pt>
                      <c:pt idx="127">
                        <c:v>17.333333333333332</c:v>
                      </c:pt>
                      <c:pt idx="128">
                        <c:v>18</c:v>
                      </c:pt>
                      <c:pt idx="129">
                        <c:v>14.333333333333334</c:v>
                      </c:pt>
                      <c:pt idx="130">
                        <c:v>11.666666666666666</c:v>
                      </c:pt>
                      <c:pt idx="131">
                        <c:v>17.333333333333332</c:v>
                      </c:pt>
                      <c:pt idx="132">
                        <c:v>11.333333333333334</c:v>
                      </c:pt>
                      <c:pt idx="133">
                        <c:v>14.666666666666666</c:v>
                      </c:pt>
                      <c:pt idx="134">
                        <c:v>15.333333333333334</c:v>
                      </c:pt>
                      <c:pt idx="135">
                        <c:v>16.333333333333332</c:v>
                      </c:pt>
                      <c:pt idx="136">
                        <c:v>17.333333333333332</c:v>
                      </c:pt>
                      <c:pt idx="137">
                        <c:v>13.333333333333334</c:v>
                      </c:pt>
                      <c:pt idx="138">
                        <c:v>11.666666666666666</c:v>
                      </c:pt>
                      <c:pt idx="139">
                        <c:v>14.666666666666666</c:v>
                      </c:pt>
                      <c:pt idx="140">
                        <c:v>14.666666666666666</c:v>
                      </c:pt>
                      <c:pt idx="141">
                        <c:v>10</c:v>
                      </c:pt>
                      <c:pt idx="142">
                        <c:v>17.666666666666668</c:v>
                      </c:pt>
                      <c:pt idx="143">
                        <c:v>19.666666666666668</c:v>
                      </c:pt>
                      <c:pt idx="144">
                        <c:v>18</c:v>
                      </c:pt>
                      <c:pt idx="145">
                        <c:v>12.666666666666666</c:v>
                      </c:pt>
                      <c:pt idx="146">
                        <c:v>19.333333333333332</c:v>
                      </c:pt>
                      <c:pt idx="147">
                        <c:v>20.666666666666668</c:v>
                      </c:pt>
                      <c:pt idx="148">
                        <c:v>14.333333333333334</c:v>
                      </c:pt>
                      <c:pt idx="149">
                        <c:v>11.333333333333334</c:v>
                      </c:pt>
                      <c:pt idx="150">
                        <c:v>18.333333333333332</c:v>
                      </c:pt>
                      <c:pt idx="151">
                        <c:v>11.666666666666666</c:v>
                      </c:pt>
                      <c:pt idx="152">
                        <c:v>15</c:v>
                      </c:pt>
                      <c:pt idx="153">
                        <c:v>18</c:v>
                      </c:pt>
                      <c:pt idx="154">
                        <c:v>14.666666666666666</c:v>
                      </c:pt>
                      <c:pt idx="155">
                        <c:v>10</c:v>
                      </c:pt>
                      <c:pt idx="156">
                        <c:v>17</c:v>
                      </c:pt>
                      <c:pt idx="157">
                        <c:v>13</c:v>
                      </c:pt>
                      <c:pt idx="158">
                        <c:v>15.333333333333334</c:v>
                      </c:pt>
                      <c:pt idx="159">
                        <c:v>13.333333333333334</c:v>
                      </c:pt>
                      <c:pt idx="160">
                        <c:v>13.333333333333334</c:v>
                      </c:pt>
                      <c:pt idx="161">
                        <c:v>14</c:v>
                      </c:pt>
                      <c:pt idx="162">
                        <c:v>11.333333333333334</c:v>
                      </c:pt>
                      <c:pt idx="163">
                        <c:v>10.333333333333334</c:v>
                      </c:pt>
                      <c:pt idx="164">
                        <c:v>13.333333333333334</c:v>
                      </c:pt>
                      <c:pt idx="165">
                        <c:v>10.333333333333334</c:v>
                      </c:pt>
                      <c:pt idx="166">
                        <c:v>12.333333333333334</c:v>
                      </c:pt>
                      <c:pt idx="167">
                        <c:v>15</c:v>
                      </c:pt>
                      <c:pt idx="168">
                        <c:v>13.333333333333334</c:v>
                      </c:pt>
                      <c:pt idx="169">
                        <c:v>11.666666666666666</c:v>
                      </c:pt>
                      <c:pt idx="170">
                        <c:v>16</c:v>
                      </c:pt>
                      <c:pt idx="171">
                        <c:v>12.333333333333334</c:v>
                      </c:pt>
                      <c:pt idx="172">
                        <c:v>13</c:v>
                      </c:pt>
                      <c:pt idx="173">
                        <c:v>12.333333333333334</c:v>
                      </c:pt>
                      <c:pt idx="174">
                        <c:v>12</c:v>
                      </c:pt>
                      <c:pt idx="175">
                        <c:v>20.333333333333332</c:v>
                      </c:pt>
                      <c:pt idx="176">
                        <c:v>15.666666666666666</c:v>
                      </c:pt>
                      <c:pt idx="177">
                        <c:v>21.333333333333332</c:v>
                      </c:pt>
                      <c:pt idx="178">
                        <c:v>16</c:v>
                      </c:pt>
                      <c:pt idx="179">
                        <c:v>12.333333333333334</c:v>
                      </c:pt>
                      <c:pt idx="180">
                        <c:v>15.666666666666666</c:v>
                      </c:pt>
                      <c:pt idx="181">
                        <c:v>18.666666666666668</c:v>
                      </c:pt>
                      <c:pt idx="182">
                        <c:v>17.666666666666668</c:v>
                      </c:pt>
                      <c:pt idx="183">
                        <c:v>16.666666666666668</c:v>
                      </c:pt>
                      <c:pt idx="184">
                        <c:v>16</c:v>
                      </c:pt>
                      <c:pt idx="185">
                        <c:v>17</c:v>
                      </c:pt>
                      <c:pt idx="186">
                        <c:v>18</c:v>
                      </c:pt>
                      <c:pt idx="187">
                        <c:v>14.333333333333334</c:v>
                      </c:pt>
                      <c:pt idx="188">
                        <c:v>14.666666666666666</c:v>
                      </c:pt>
                      <c:pt idx="189">
                        <c:v>23</c:v>
                      </c:pt>
                      <c:pt idx="190">
                        <c:v>12</c:v>
                      </c:pt>
                      <c:pt idx="191">
                        <c:v>17.666666666666668</c:v>
                      </c:pt>
                      <c:pt idx="192">
                        <c:v>15</c:v>
                      </c:pt>
                      <c:pt idx="193">
                        <c:v>13.666666666666666</c:v>
                      </c:pt>
                      <c:pt idx="194">
                        <c:v>17.333333333333332</c:v>
                      </c:pt>
                      <c:pt idx="195">
                        <c:v>15.666666666666666</c:v>
                      </c:pt>
                      <c:pt idx="196">
                        <c:v>16.333333333333332</c:v>
                      </c:pt>
                      <c:pt idx="197">
                        <c:v>10.666666666666666</c:v>
                      </c:pt>
                      <c:pt idx="198">
                        <c:v>14.333333333333334</c:v>
                      </c:pt>
                      <c:pt idx="199">
                        <c:v>13.666666666666666</c:v>
                      </c:pt>
                      <c:pt idx="200">
                        <c:v>16.666666666666668</c:v>
                      </c:pt>
                      <c:pt idx="201">
                        <c:v>14</c:v>
                      </c:pt>
                      <c:pt idx="202">
                        <c:v>17</c:v>
                      </c:pt>
                      <c:pt idx="203">
                        <c:v>17</c:v>
                      </c:pt>
                      <c:pt idx="204">
                        <c:v>16.333333333333332</c:v>
                      </c:pt>
                      <c:pt idx="205">
                        <c:v>10.666666666666666</c:v>
                      </c:pt>
                      <c:pt idx="206">
                        <c:v>15.666666666666666</c:v>
                      </c:pt>
                      <c:pt idx="207">
                        <c:v>14.333333333333334</c:v>
                      </c:pt>
                      <c:pt idx="208">
                        <c:v>14.333333333333334</c:v>
                      </c:pt>
                      <c:pt idx="209">
                        <c:v>10.666666666666666</c:v>
                      </c:pt>
                      <c:pt idx="210">
                        <c:v>15.666666666666666</c:v>
                      </c:pt>
                      <c:pt idx="211">
                        <c:v>20</c:v>
                      </c:pt>
                      <c:pt idx="212">
                        <c:v>16.666666666666668</c:v>
                      </c:pt>
                      <c:pt idx="213">
                        <c:v>14</c:v>
                      </c:pt>
                      <c:pt idx="214">
                        <c:v>19.333333333333332</c:v>
                      </c:pt>
                      <c:pt idx="215">
                        <c:v>14.666666666666666</c:v>
                      </c:pt>
                      <c:pt idx="216">
                        <c:v>13</c:v>
                      </c:pt>
                      <c:pt idx="217">
                        <c:v>12</c:v>
                      </c:pt>
                      <c:pt idx="218">
                        <c:v>11.333333333333334</c:v>
                      </c:pt>
                      <c:pt idx="219">
                        <c:v>12.333333333333334</c:v>
                      </c:pt>
                      <c:pt idx="220">
                        <c:v>15</c:v>
                      </c:pt>
                      <c:pt idx="221">
                        <c:v>16.666666666666668</c:v>
                      </c:pt>
                      <c:pt idx="222">
                        <c:v>14</c:v>
                      </c:pt>
                      <c:pt idx="223">
                        <c:v>14.333333333333334</c:v>
                      </c:pt>
                      <c:pt idx="224">
                        <c:v>16</c:v>
                      </c:pt>
                      <c:pt idx="225">
                        <c:v>14</c:v>
                      </c:pt>
                      <c:pt idx="226">
                        <c:v>12</c:v>
                      </c:pt>
                      <c:pt idx="227">
                        <c:v>17</c:v>
                      </c:pt>
                      <c:pt idx="228">
                        <c:v>16.666666666666668</c:v>
                      </c:pt>
                      <c:pt idx="229">
                        <c:v>12.666666666666666</c:v>
                      </c:pt>
                      <c:pt idx="230">
                        <c:v>17.333333333333332</c:v>
                      </c:pt>
                      <c:pt idx="231">
                        <c:v>10.666666666666666</c:v>
                      </c:pt>
                      <c:pt idx="232">
                        <c:v>13</c:v>
                      </c:pt>
                      <c:pt idx="233">
                        <c:v>12</c:v>
                      </c:pt>
                      <c:pt idx="234">
                        <c:v>13.666666666666666</c:v>
                      </c:pt>
                      <c:pt idx="235">
                        <c:v>13</c:v>
                      </c:pt>
                      <c:pt idx="236">
                        <c:v>15.333333333333334</c:v>
                      </c:pt>
                      <c:pt idx="237">
                        <c:v>16</c:v>
                      </c:pt>
                      <c:pt idx="238">
                        <c:v>12.666666666666666</c:v>
                      </c:pt>
                      <c:pt idx="239">
                        <c:v>13.666666666666666</c:v>
                      </c:pt>
                      <c:pt idx="240">
                        <c:v>15.666666666666666</c:v>
                      </c:pt>
                      <c:pt idx="241">
                        <c:v>14.666666666666666</c:v>
                      </c:pt>
                      <c:pt idx="242">
                        <c:v>12</c:v>
                      </c:pt>
                      <c:pt idx="243">
                        <c:v>14.666666666666666</c:v>
                      </c:pt>
                      <c:pt idx="244">
                        <c:v>16.666666666666668</c:v>
                      </c:pt>
                      <c:pt idx="245">
                        <c:v>17</c:v>
                      </c:pt>
                      <c:pt idx="246">
                        <c:v>16.333333333333332</c:v>
                      </c:pt>
                      <c:pt idx="247">
                        <c:v>13</c:v>
                      </c:pt>
                      <c:pt idx="248">
                        <c:v>18.333333333333332</c:v>
                      </c:pt>
                      <c:pt idx="249">
                        <c:v>13</c:v>
                      </c:pt>
                      <c:pt idx="250">
                        <c:v>13.333333333333334</c:v>
                      </c:pt>
                      <c:pt idx="251">
                        <c:v>15</c:v>
                      </c:pt>
                      <c:pt idx="252">
                        <c:v>17.666666666666668</c:v>
                      </c:pt>
                      <c:pt idx="253">
                        <c:v>13.333333333333334</c:v>
                      </c:pt>
                      <c:pt idx="254">
                        <c:v>17.666666666666668</c:v>
                      </c:pt>
                      <c:pt idx="255">
                        <c:v>13</c:v>
                      </c:pt>
                      <c:pt idx="256">
                        <c:v>15.666666666666666</c:v>
                      </c:pt>
                      <c:pt idx="257">
                        <c:v>16</c:v>
                      </c:pt>
                      <c:pt idx="258">
                        <c:v>14</c:v>
                      </c:pt>
                      <c:pt idx="259">
                        <c:v>11.666666666666666</c:v>
                      </c:pt>
                      <c:pt idx="260">
                        <c:v>17.333333333333332</c:v>
                      </c:pt>
                      <c:pt idx="261">
                        <c:v>14.666666666666666</c:v>
                      </c:pt>
                      <c:pt idx="262">
                        <c:v>16.333333333333332</c:v>
                      </c:pt>
                      <c:pt idx="263">
                        <c:v>16.333333333333332</c:v>
                      </c:pt>
                      <c:pt idx="264">
                        <c:v>11.666666666666666</c:v>
                      </c:pt>
                      <c:pt idx="265">
                        <c:v>15.333333333333334</c:v>
                      </c:pt>
                      <c:pt idx="266">
                        <c:v>14.666666666666666</c:v>
                      </c:pt>
                      <c:pt idx="267">
                        <c:v>11.666666666666666</c:v>
                      </c:pt>
                      <c:pt idx="268">
                        <c:v>11.333333333333334</c:v>
                      </c:pt>
                      <c:pt idx="269">
                        <c:v>15</c:v>
                      </c:pt>
                      <c:pt idx="270">
                        <c:v>14</c:v>
                      </c:pt>
                      <c:pt idx="271">
                        <c:v>14.333333333333334</c:v>
                      </c:pt>
                      <c:pt idx="272">
                        <c:v>16.666666666666668</c:v>
                      </c:pt>
                      <c:pt idx="273">
                        <c:v>10.333333333333334</c:v>
                      </c:pt>
                      <c:pt idx="274">
                        <c:v>14</c:v>
                      </c:pt>
                      <c:pt idx="275">
                        <c:v>13</c:v>
                      </c:pt>
                      <c:pt idx="276">
                        <c:v>14.666666666666666</c:v>
                      </c:pt>
                      <c:pt idx="277">
                        <c:v>14.333333333333334</c:v>
                      </c:pt>
                      <c:pt idx="278">
                        <c:v>11.333333333333334</c:v>
                      </c:pt>
                      <c:pt idx="279">
                        <c:v>17.333333333333332</c:v>
                      </c:pt>
                      <c:pt idx="280">
                        <c:v>12.666666666666666</c:v>
                      </c:pt>
                      <c:pt idx="281">
                        <c:v>15.666666666666666</c:v>
                      </c:pt>
                      <c:pt idx="282">
                        <c:v>13.333333333333334</c:v>
                      </c:pt>
                      <c:pt idx="283">
                        <c:v>14</c:v>
                      </c:pt>
                      <c:pt idx="284">
                        <c:v>15</c:v>
                      </c:pt>
                      <c:pt idx="285">
                        <c:v>12.333333333333334</c:v>
                      </c:pt>
                      <c:pt idx="286">
                        <c:v>18</c:v>
                      </c:pt>
                      <c:pt idx="287">
                        <c:v>18</c:v>
                      </c:pt>
                      <c:pt idx="288">
                        <c:v>12.666666666666666</c:v>
                      </c:pt>
                      <c:pt idx="289">
                        <c:v>18.333333333333332</c:v>
                      </c:pt>
                      <c:pt idx="290">
                        <c:v>11.666666666666666</c:v>
                      </c:pt>
                      <c:pt idx="291">
                        <c:v>11.333333333333334</c:v>
                      </c:pt>
                      <c:pt idx="292">
                        <c:v>10.333333333333334</c:v>
                      </c:pt>
                      <c:pt idx="293">
                        <c:v>13</c:v>
                      </c:pt>
                      <c:pt idx="294">
                        <c:v>15</c:v>
                      </c:pt>
                      <c:pt idx="295">
                        <c:v>15.666666666666666</c:v>
                      </c:pt>
                      <c:pt idx="296">
                        <c:v>17.333333333333332</c:v>
                      </c:pt>
                      <c:pt idx="297">
                        <c:v>13.333333333333334</c:v>
                      </c:pt>
                      <c:pt idx="298">
                        <c:v>14.666666666666666</c:v>
                      </c:pt>
                      <c:pt idx="299">
                        <c:v>13.333333333333334</c:v>
                      </c:pt>
                      <c:pt idx="300">
                        <c:v>14</c:v>
                      </c:pt>
                      <c:pt idx="301">
                        <c:v>16.333333333333332</c:v>
                      </c:pt>
                      <c:pt idx="302">
                        <c:v>14</c:v>
                      </c:pt>
                      <c:pt idx="303">
                        <c:v>16.666666666666668</c:v>
                      </c:pt>
                      <c:pt idx="304">
                        <c:v>16.666666666666668</c:v>
                      </c:pt>
                      <c:pt idx="305">
                        <c:v>10</c:v>
                      </c:pt>
                      <c:pt idx="306">
                        <c:v>15</c:v>
                      </c:pt>
                      <c:pt idx="307">
                        <c:v>14</c:v>
                      </c:pt>
                      <c:pt idx="308">
                        <c:v>18.333333333333332</c:v>
                      </c:pt>
                      <c:pt idx="309">
                        <c:v>13</c:v>
                      </c:pt>
                      <c:pt idx="310">
                        <c:v>14.666666666666666</c:v>
                      </c:pt>
                      <c:pt idx="311">
                        <c:v>15</c:v>
                      </c:pt>
                      <c:pt idx="312">
                        <c:v>12.333333333333334</c:v>
                      </c:pt>
                      <c:pt idx="313">
                        <c:v>20.333333333333332</c:v>
                      </c:pt>
                      <c:pt idx="314">
                        <c:v>13.333333333333334</c:v>
                      </c:pt>
                      <c:pt idx="315">
                        <c:v>13.666666666666666</c:v>
                      </c:pt>
                      <c:pt idx="316">
                        <c:v>16</c:v>
                      </c:pt>
                      <c:pt idx="317">
                        <c:v>18</c:v>
                      </c:pt>
                      <c:pt idx="318">
                        <c:v>16</c:v>
                      </c:pt>
                      <c:pt idx="319">
                        <c:v>14</c:v>
                      </c:pt>
                      <c:pt idx="320">
                        <c:v>16</c:v>
                      </c:pt>
                      <c:pt idx="321">
                        <c:v>13.333333333333334</c:v>
                      </c:pt>
                      <c:pt idx="322">
                        <c:v>14.666666666666666</c:v>
                      </c:pt>
                      <c:pt idx="323">
                        <c:v>14</c:v>
                      </c:pt>
                      <c:pt idx="324">
                        <c:v>14.333333333333334</c:v>
                      </c:pt>
                      <c:pt idx="325">
                        <c:v>15.333333333333334</c:v>
                      </c:pt>
                      <c:pt idx="326">
                        <c:v>16</c:v>
                      </c:pt>
                      <c:pt idx="327">
                        <c:v>12.666666666666666</c:v>
                      </c:pt>
                      <c:pt idx="328">
                        <c:v>19.666666666666668</c:v>
                      </c:pt>
                      <c:pt idx="329">
                        <c:v>17.666666666666668</c:v>
                      </c:pt>
                      <c:pt idx="330">
                        <c:v>11.666666666666666</c:v>
                      </c:pt>
                      <c:pt idx="331">
                        <c:v>14.333333333333334</c:v>
                      </c:pt>
                      <c:pt idx="332">
                        <c:v>12.333333333333334</c:v>
                      </c:pt>
                      <c:pt idx="333">
                        <c:v>11.333333333333334</c:v>
                      </c:pt>
                      <c:pt idx="334">
                        <c:v>15</c:v>
                      </c:pt>
                      <c:pt idx="335">
                        <c:v>10</c:v>
                      </c:pt>
                      <c:pt idx="336">
                        <c:v>17.333333333333332</c:v>
                      </c:pt>
                      <c:pt idx="337">
                        <c:v>13</c:v>
                      </c:pt>
                      <c:pt idx="338">
                        <c:v>14</c:v>
                      </c:pt>
                      <c:pt idx="339">
                        <c:v>17</c:v>
                      </c:pt>
                      <c:pt idx="340">
                        <c:v>12.666666666666666</c:v>
                      </c:pt>
                      <c:pt idx="341">
                        <c:v>16.666666666666668</c:v>
                      </c:pt>
                      <c:pt idx="342">
                        <c:v>14.666666666666666</c:v>
                      </c:pt>
                      <c:pt idx="343">
                        <c:v>12.666666666666666</c:v>
                      </c:pt>
                      <c:pt idx="344">
                        <c:v>18.666666666666668</c:v>
                      </c:pt>
                      <c:pt idx="345">
                        <c:v>17.333333333333332</c:v>
                      </c:pt>
                      <c:pt idx="346">
                        <c:v>13.333333333333334</c:v>
                      </c:pt>
                      <c:pt idx="347">
                        <c:v>13.333333333333334</c:v>
                      </c:pt>
                      <c:pt idx="348">
                        <c:v>14</c:v>
                      </c:pt>
                      <c:pt idx="349">
                        <c:v>19.666666666666668</c:v>
                      </c:pt>
                      <c:pt idx="350">
                        <c:v>12.666666666666666</c:v>
                      </c:pt>
                      <c:pt idx="351">
                        <c:v>14.666666666666666</c:v>
                      </c:pt>
                      <c:pt idx="352">
                        <c:v>15.666666666666666</c:v>
                      </c:pt>
                      <c:pt idx="353">
                        <c:v>18.333333333333332</c:v>
                      </c:pt>
                      <c:pt idx="354">
                        <c:v>14.333333333333334</c:v>
                      </c:pt>
                      <c:pt idx="355">
                        <c:v>17.333333333333332</c:v>
                      </c:pt>
                      <c:pt idx="356">
                        <c:v>13</c:v>
                      </c:pt>
                      <c:pt idx="357">
                        <c:v>18.333333333333332</c:v>
                      </c:pt>
                      <c:pt idx="358">
                        <c:v>15.666666666666666</c:v>
                      </c:pt>
                      <c:pt idx="359">
                        <c:v>14</c:v>
                      </c:pt>
                      <c:pt idx="360">
                        <c:v>14.666666666666666</c:v>
                      </c:pt>
                      <c:pt idx="361">
                        <c:v>19</c:v>
                      </c:pt>
                      <c:pt idx="362">
                        <c:v>13.333333333333334</c:v>
                      </c:pt>
                      <c:pt idx="363">
                        <c:v>20</c:v>
                      </c:pt>
                      <c:pt idx="364">
                        <c:v>15.666666666666666</c:v>
                      </c:pt>
                      <c:pt idx="365">
                        <c:v>19.666666666666668</c:v>
                      </c:pt>
                      <c:pt idx="366">
                        <c:v>15</c:v>
                      </c:pt>
                      <c:pt idx="367">
                        <c:v>17.333333333333332</c:v>
                      </c:pt>
                      <c:pt idx="368">
                        <c:v>20</c:v>
                      </c:pt>
                      <c:pt idx="369">
                        <c:v>17.333333333333332</c:v>
                      </c:pt>
                      <c:pt idx="370">
                        <c:v>20.333333333333332</c:v>
                      </c:pt>
                      <c:pt idx="371">
                        <c:v>15.333333333333334</c:v>
                      </c:pt>
                      <c:pt idx="372">
                        <c:v>18</c:v>
                      </c:pt>
                      <c:pt idx="373">
                        <c:v>22</c:v>
                      </c:pt>
                      <c:pt idx="374">
                        <c:v>23.666666666666668</c:v>
                      </c:pt>
                      <c:pt idx="375">
                        <c:v>13.333333333333334</c:v>
                      </c:pt>
                      <c:pt idx="376">
                        <c:v>13.333333333333334</c:v>
                      </c:pt>
                      <c:pt idx="377">
                        <c:v>15.666666666666666</c:v>
                      </c:pt>
                      <c:pt idx="378">
                        <c:v>19</c:v>
                      </c:pt>
                      <c:pt idx="379">
                        <c:v>17</c:v>
                      </c:pt>
                      <c:pt idx="380">
                        <c:v>14</c:v>
                      </c:pt>
                      <c:pt idx="381">
                        <c:v>19</c:v>
                      </c:pt>
                      <c:pt idx="382">
                        <c:v>17.333333333333332</c:v>
                      </c:pt>
                      <c:pt idx="383">
                        <c:v>15.666666666666666</c:v>
                      </c:pt>
                      <c:pt idx="384">
                        <c:v>19.333333333333332</c:v>
                      </c:pt>
                      <c:pt idx="385">
                        <c:v>20.666666666666668</c:v>
                      </c:pt>
                      <c:pt idx="386">
                        <c:v>19</c:v>
                      </c:pt>
                      <c:pt idx="387">
                        <c:v>14</c:v>
                      </c:pt>
                      <c:pt idx="388">
                        <c:v>19.666666666666668</c:v>
                      </c:pt>
                      <c:pt idx="389">
                        <c:v>19</c:v>
                      </c:pt>
                      <c:pt idx="390">
                        <c:v>20</c:v>
                      </c:pt>
                      <c:pt idx="391">
                        <c:v>17.666666666666668</c:v>
                      </c:pt>
                      <c:pt idx="392">
                        <c:v>14</c:v>
                      </c:pt>
                      <c:pt idx="393">
                        <c:v>17.666666666666668</c:v>
                      </c:pt>
                      <c:pt idx="394">
                        <c:v>10</c:v>
                      </c:pt>
                      <c:pt idx="395">
                        <c:v>16.666666666666668</c:v>
                      </c:pt>
                      <c:pt idx="396">
                        <c:v>19.666666666666668</c:v>
                      </c:pt>
                      <c:pt idx="397">
                        <c:v>12.333333333333334</c:v>
                      </c:pt>
                      <c:pt idx="398">
                        <c:v>14.666666666666666</c:v>
                      </c:pt>
                      <c:pt idx="399">
                        <c:v>12.666666666666666</c:v>
                      </c:pt>
                      <c:pt idx="400">
                        <c:v>17.333333333333332</c:v>
                      </c:pt>
                      <c:pt idx="401">
                        <c:v>15.666666666666666</c:v>
                      </c:pt>
                      <c:pt idx="402">
                        <c:v>14.666666666666666</c:v>
                      </c:pt>
                      <c:pt idx="403">
                        <c:v>14.333333333333334</c:v>
                      </c:pt>
                      <c:pt idx="404">
                        <c:v>16.666666666666668</c:v>
                      </c:pt>
                      <c:pt idx="405">
                        <c:v>23.333333333333332</c:v>
                      </c:pt>
                      <c:pt idx="406">
                        <c:v>14.666666666666666</c:v>
                      </c:pt>
                      <c:pt idx="407">
                        <c:v>16.666666666666668</c:v>
                      </c:pt>
                      <c:pt idx="408">
                        <c:v>14.666666666666666</c:v>
                      </c:pt>
                      <c:pt idx="409">
                        <c:v>16</c:v>
                      </c:pt>
                      <c:pt idx="410">
                        <c:v>14.666666666666666</c:v>
                      </c:pt>
                      <c:pt idx="411">
                        <c:v>13.666666666666666</c:v>
                      </c:pt>
                      <c:pt idx="412">
                        <c:v>17.333333333333332</c:v>
                      </c:pt>
                      <c:pt idx="413">
                        <c:v>16</c:v>
                      </c:pt>
                      <c:pt idx="414">
                        <c:v>17.666666666666668</c:v>
                      </c:pt>
                      <c:pt idx="415">
                        <c:v>12.666666666666666</c:v>
                      </c:pt>
                      <c:pt idx="416">
                        <c:v>14.666666666666666</c:v>
                      </c:pt>
                      <c:pt idx="417">
                        <c:v>21.666666666666668</c:v>
                      </c:pt>
                      <c:pt idx="418">
                        <c:v>12</c:v>
                      </c:pt>
                      <c:pt idx="419">
                        <c:v>18</c:v>
                      </c:pt>
                      <c:pt idx="420">
                        <c:v>15</c:v>
                      </c:pt>
                      <c:pt idx="421">
                        <c:v>11</c:v>
                      </c:pt>
                      <c:pt idx="422">
                        <c:v>18</c:v>
                      </c:pt>
                      <c:pt idx="423">
                        <c:v>15.666666666666666</c:v>
                      </c:pt>
                      <c:pt idx="424">
                        <c:v>16.666666666666668</c:v>
                      </c:pt>
                      <c:pt idx="425">
                        <c:v>17</c:v>
                      </c:pt>
                      <c:pt idx="426">
                        <c:v>13</c:v>
                      </c:pt>
                      <c:pt idx="427">
                        <c:v>18.666666666666668</c:v>
                      </c:pt>
                      <c:pt idx="428">
                        <c:v>15.333333333333334</c:v>
                      </c:pt>
                      <c:pt idx="429">
                        <c:v>13</c:v>
                      </c:pt>
                      <c:pt idx="430">
                        <c:v>14.666666666666666</c:v>
                      </c:pt>
                      <c:pt idx="431">
                        <c:v>14.666666666666666</c:v>
                      </c:pt>
                      <c:pt idx="432">
                        <c:v>13.333333333333334</c:v>
                      </c:pt>
                      <c:pt idx="433">
                        <c:v>11.666666666666666</c:v>
                      </c:pt>
                      <c:pt idx="434">
                        <c:v>18.666666666666668</c:v>
                      </c:pt>
                      <c:pt idx="435">
                        <c:v>12.666666666666666</c:v>
                      </c:pt>
                      <c:pt idx="436">
                        <c:v>18.666666666666668</c:v>
                      </c:pt>
                      <c:pt idx="437">
                        <c:v>16.666666666666668</c:v>
                      </c:pt>
                      <c:pt idx="438">
                        <c:v>17.666666666666668</c:v>
                      </c:pt>
                      <c:pt idx="439">
                        <c:v>15</c:v>
                      </c:pt>
                      <c:pt idx="440">
                        <c:v>11.666666666666666</c:v>
                      </c:pt>
                      <c:pt idx="441">
                        <c:v>15.666666666666666</c:v>
                      </c:pt>
                      <c:pt idx="442">
                        <c:v>14.666666666666666</c:v>
                      </c:pt>
                      <c:pt idx="443">
                        <c:v>15</c:v>
                      </c:pt>
                      <c:pt idx="444">
                        <c:v>22.666666666666668</c:v>
                      </c:pt>
                      <c:pt idx="445">
                        <c:v>13.666666666666666</c:v>
                      </c:pt>
                      <c:pt idx="446">
                        <c:v>18.666666666666668</c:v>
                      </c:pt>
                      <c:pt idx="447">
                        <c:v>15</c:v>
                      </c:pt>
                      <c:pt idx="448">
                        <c:v>17.666666666666668</c:v>
                      </c:pt>
                      <c:pt idx="449">
                        <c:v>17.333333333333332</c:v>
                      </c:pt>
                      <c:pt idx="450">
                        <c:v>17.666666666666668</c:v>
                      </c:pt>
                      <c:pt idx="451">
                        <c:v>14.666666666666666</c:v>
                      </c:pt>
                      <c:pt idx="452">
                        <c:v>17</c:v>
                      </c:pt>
                      <c:pt idx="453">
                        <c:v>16</c:v>
                      </c:pt>
                      <c:pt idx="454">
                        <c:v>18</c:v>
                      </c:pt>
                      <c:pt idx="455">
                        <c:v>15.333333333333334</c:v>
                      </c:pt>
                      <c:pt idx="456">
                        <c:v>16.333333333333332</c:v>
                      </c:pt>
                      <c:pt idx="457">
                        <c:v>12.333333333333334</c:v>
                      </c:pt>
                      <c:pt idx="458">
                        <c:v>20</c:v>
                      </c:pt>
                      <c:pt idx="459">
                        <c:v>17</c:v>
                      </c:pt>
                      <c:pt idx="460">
                        <c:v>15.333333333333334</c:v>
                      </c:pt>
                      <c:pt idx="461">
                        <c:v>13.333333333333334</c:v>
                      </c:pt>
                      <c:pt idx="462">
                        <c:v>16.333333333333332</c:v>
                      </c:pt>
                      <c:pt idx="463">
                        <c:v>19.666666666666668</c:v>
                      </c:pt>
                      <c:pt idx="464">
                        <c:v>13.333333333333334</c:v>
                      </c:pt>
                      <c:pt idx="465">
                        <c:v>15</c:v>
                      </c:pt>
                      <c:pt idx="466">
                        <c:v>12.333333333333334</c:v>
                      </c:pt>
                      <c:pt idx="467">
                        <c:v>15.333333333333334</c:v>
                      </c:pt>
                      <c:pt idx="468">
                        <c:v>12.666666666666666</c:v>
                      </c:pt>
                      <c:pt idx="469">
                        <c:v>16.333333333333332</c:v>
                      </c:pt>
                      <c:pt idx="470">
                        <c:v>15.333333333333334</c:v>
                      </c:pt>
                      <c:pt idx="471">
                        <c:v>17</c:v>
                      </c:pt>
                      <c:pt idx="472">
                        <c:v>12.666666666666666</c:v>
                      </c:pt>
                      <c:pt idx="473">
                        <c:v>13.333333333333334</c:v>
                      </c:pt>
                      <c:pt idx="474">
                        <c:v>14.666666666666666</c:v>
                      </c:pt>
                      <c:pt idx="475">
                        <c:v>18.666666666666668</c:v>
                      </c:pt>
                      <c:pt idx="476">
                        <c:v>14.666666666666666</c:v>
                      </c:pt>
                      <c:pt idx="477">
                        <c:v>17.666666666666668</c:v>
                      </c:pt>
                      <c:pt idx="478">
                        <c:v>15.333333333333334</c:v>
                      </c:pt>
                      <c:pt idx="479">
                        <c:v>13.333333333333334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42-4EFD-BA2D-A12771B1940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Kahramanmaras!$G$2:$G$481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5.3333333333333321</c:v>
                      </c:pt>
                      <c:pt idx="1">
                        <c:v>-4</c:v>
                      </c:pt>
                      <c:pt idx="2">
                        <c:v>-0.33333333333333215</c:v>
                      </c:pt>
                      <c:pt idx="3">
                        <c:v>0</c:v>
                      </c:pt>
                      <c:pt idx="4">
                        <c:v>-9</c:v>
                      </c:pt>
                      <c:pt idx="5">
                        <c:v>-9.6666666666666679</c:v>
                      </c:pt>
                      <c:pt idx="6">
                        <c:v>14.666666666666666</c:v>
                      </c:pt>
                      <c:pt idx="7">
                        <c:v>1.3333333333333321</c:v>
                      </c:pt>
                      <c:pt idx="8">
                        <c:v>2.3333333333333321</c:v>
                      </c:pt>
                      <c:pt idx="9">
                        <c:v>6.3333333333333321</c:v>
                      </c:pt>
                      <c:pt idx="10">
                        <c:v>2.6666666666666661</c:v>
                      </c:pt>
                      <c:pt idx="11">
                        <c:v>-10</c:v>
                      </c:pt>
                      <c:pt idx="12">
                        <c:v>7.6666666666666661</c:v>
                      </c:pt>
                      <c:pt idx="13">
                        <c:v>-6.6666666666666679</c:v>
                      </c:pt>
                      <c:pt idx="14">
                        <c:v>1.3333333333333339</c:v>
                      </c:pt>
                      <c:pt idx="15">
                        <c:v>-2.3333333333333339</c:v>
                      </c:pt>
                      <c:pt idx="16">
                        <c:v>1.3333333333333321</c:v>
                      </c:pt>
                      <c:pt idx="17">
                        <c:v>-1.3333333333333321</c:v>
                      </c:pt>
                      <c:pt idx="18">
                        <c:v>-1.6666666666666679</c:v>
                      </c:pt>
                      <c:pt idx="19">
                        <c:v>9</c:v>
                      </c:pt>
                      <c:pt idx="20">
                        <c:v>-1.3333333333333321</c:v>
                      </c:pt>
                      <c:pt idx="21">
                        <c:v>-6.3333333333333321</c:v>
                      </c:pt>
                      <c:pt idx="22">
                        <c:v>5.3333333333333339</c:v>
                      </c:pt>
                      <c:pt idx="23">
                        <c:v>-3</c:v>
                      </c:pt>
                      <c:pt idx="24">
                        <c:v>-2.3333333333333321</c:v>
                      </c:pt>
                      <c:pt idx="25">
                        <c:v>-3.6666666666666679</c:v>
                      </c:pt>
                      <c:pt idx="26">
                        <c:v>2.6666666666666679</c:v>
                      </c:pt>
                      <c:pt idx="27">
                        <c:v>3</c:v>
                      </c:pt>
                      <c:pt idx="28">
                        <c:v>-0.33333333333333215</c:v>
                      </c:pt>
                      <c:pt idx="29">
                        <c:v>-0.33333333333333393</c:v>
                      </c:pt>
                      <c:pt idx="30">
                        <c:v>6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9.3333333333333339</c:v>
                      </c:pt>
                      <c:pt idx="34">
                        <c:v>-3.6666666666666661</c:v>
                      </c:pt>
                      <c:pt idx="35">
                        <c:v>-2.6666666666666679</c:v>
                      </c:pt>
                      <c:pt idx="36">
                        <c:v>2.3333333333333339</c:v>
                      </c:pt>
                      <c:pt idx="37">
                        <c:v>-4.3333333333333321</c:v>
                      </c:pt>
                      <c:pt idx="38">
                        <c:v>-1.6666666666666661</c:v>
                      </c:pt>
                      <c:pt idx="39">
                        <c:v>1.3333333333333321</c:v>
                      </c:pt>
                      <c:pt idx="40">
                        <c:v>-4</c:v>
                      </c:pt>
                      <c:pt idx="41">
                        <c:v>-1</c:v>
                      </c:pt>
                      <c:pt idx="42">
                        <c:v>-2</c:v>
                      </c:pt>
                      <c:pt idx="43">
                        <c:v>0</c:v>
                      </c:pt>
                      <c:pt idx="44">
                        <c:v>-6.6666666666666679</c:v>
                      </c:pt>
                      <c:pt idx="45">
                        <c:v>-0.66666666666666607</c:v>
                      </c:pt>
                      <c:pt idx="46">
                        <c:v>-1.6666666666666661</c:v>
                      </c:pt>
                      <c:pt idx="47">
                        <c:v>3.3333333333333339</c:v>
                      </c:pt>
                      <c:pt idx="48">
                        <c:v>-5</c:v>
                      </c:pt>
                      <c:pt idx="49">
                        <c:v>0.33333333333333215</c:v>
                      </c:pt>
                      <c:pt idx="50">
                        <c:v>-4</c:v>
                      </c:pt>
                      <c:pt idx="51">
                        <c:v>-4</c:v>
                      </c:pt>
                      <c:pt idx="52">
                        <c:v>2.6666666666666679</c:v>
                      </c:pt>
                      <c:pt idx="53">
                        <c:v>-1</c:v>
                      </c:pt>
                      <c:pt idx="54">
                        <c:v>-3</c:v>
                      </c:pt>
                      <c:pt idx="55">
                        <c:v>8.3333333333333339</c:v>
                      </c:pt>
                      <c:pt idx="56">
                        <c:v>2.6666666666666661</c:v>
                      </c:pt>
                      <c:pt idx="57">
                        <c:v>0</c:v>
                      </c:pt>
                      <c:pt idx="58">
                        <c:v>-6.3333333333333321</c:v>
                      </c:pt>
                      <c:pt idx="59">
                        <c:v>4.3333333333333339</c:v>
                      </c:pt>
                      <c:pt idx="60">
                        <c:v>-4</c:v>
                      </c:pt>
                      <c:pt idx="61">
                        <c:v>3</c:v>
                      </c:pt>
                      <c:pt idx="62">
                        <c:v>-3.6666666666666679</c:v>
                      </c:pt>
                      <c:pt idx="63">
                        <c:v>2.6666666666666661</c:v>
                      </c:pt>
                      <c:pt idx="64">
                        <c:v>-1</c:v>
                      </c:pt>
                      <c:pt idx="65">
                        <c:v>-9</c:v>
                      </c:pt>
                      <c:pt idx="66">
                        <c:v>-6.3333333333333321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10.333333333333334</c:v>
                      </c:pt>
                      <c:pt idx="70">
                        <c:v>1.3333333333333339</c:v>
                      </c:pt>
                      <c:pt idx="71">
                        <c:v>9.6666666666666661</c:v>
                      </c:pt>
                      <c:pt idx="72">
                        <c:v>-5.3333333333333321</c:v>
                      </c:pt>
                      <c:pt idx="73">
                        <c:v>-0.66666666666666785</c:v>
                      </c:pt>
                      <c:pt idx="74">
                        <c:v>8.6666666666666661</c:v>
                      </c:pt>
                      <c:pt idx="75">
                        <c:v>-1</c:v>
                      </c:pt>
                      <c:pt idx="76">
                        <c:v>10</c:v>
                      </c:pt>
                      <c:pt idx="77">
                        <c:v>-4</c:v>
                      </c:pt>
                      <c:pt idx="78">
                        <c:v>-1.6666666666666661</c:v>
                      </c:pt>
                      <c:pt idx="79">
                        <c:v>11.333333333333332</c:v>
                      </c:pt>
                      <c:pt idx="80">
                        <c:v>2.3333333333333339</c:v>
                      </c:pt>
                      <c:pt idx="81">
                        <c:v>0.33333333333333215</c:v>
                      </c:pt>
                      <c:pt idx="82">
                        <c:v>-8.6666666666666679</c:v>
                      </c:pt>
                      <c:pt idx="83">
                        <c:v>6.6666666666666679</c:v>
                      </c:pt>
                      <c:pt idx="84">
                        <c:v>-4.6666666666666679</c:v>
                      </c:pt>
                      <c:pt idx="85">
                        <c:v>-1.3333333333333321</c:v>
                      </c:pt>
                      <c:pt idx="86">
                        <c:v>6.6666666666666661</c:v>
                      </c:pt>
                      <c:pt idx="87">
                        <c:v>-4.6666666666666679</c:v>
                      </c:pt>
                      <c:pt idx="88">
                        <c:v>7.3333333333333339</c:v>
                      </c:pt>
                      <c:pt idx="89">
                        <c:v>3</c:v>
                      </c:pt>
                      <c:pt idx="90">
                        <c:v>-4</c:v>
                      </c:pt>
                      <c:pt idx="91">
                        <c:v>4.3333333333333339</c:v>
                      </c:pt>
                      <c:pt idx="92">
                        <c:v>-3</c:v>
                      </c:pt>
                      <c:pt idx="93">
                        <c:v>4.3333333333333321</c:v>
                      </c:pt>
                      <c:pt idx="94">
                        <c:v>1.3333333333333339</c:v>
                      </c:pt>
                      <c:pt idx="95">
                        <c:v>-3</c:v>
                      </c:pt>
                      <c:pt idx="96">
                        <c:v>3.6666666666666661</c:v>
                      </c:pt>
                      <c:pt idx="97">
                        <c:v>0</c:v>
                      </c:pt>
                      <c:pt idx="98">
                        <c:v>8.6666666666666679</c:v>
                      </c:pt>
                      <c:pt idx="99">
                        <c:v>-1.6666666666666661</c:v>
                      </c:pt>
                      <c:pt idx="100">
                        <c:v>-5.3333333333333321</c:v>
                      </c:pt>
                      <c:pt idx="101">
                        <c:v>4</c:v>
                      </c:pt>
                      <c:pt idx="102">
                        <c:v>-0.66666666666666607</c:v>
                      </c:pt>
                      <c:pt idx="103">
                        <c:v>5</c:v>
                      </c:pt>
                      <c:pt idx="104">
                        <c:v>7.3333333333333339</c:v>
                      </c:pt>
                      <c:pt idx="105">
                        <c:v>-4</c:v>
                      </c:pt>
                      <c:pt idx="106">
                        <c:v>3.3333333333333339</c:v>
                      </c:pt>
                      <c:pt idx="107">
                        <c:v>8</c:v>
                      </c:pt>
                      <c:pt idx="108">
                        <c:v>-2.3333333333333339</c:v>
                      </c:pt>
                      <c:pt idx="109">
                        <c:v>4.6666666666666661</c:v>
                      </c:pt>
                      <c:pt idx="110">
                        <c:v>5.3333333333333321</c:v>
                      </c:pt>
                      <c:pt idx="111">
                        <c:v>3.6666666666666661</c:v>
                      </c:pt>
                      <c:pt idx="112">
                        <c:v>4.3333333333333339</c:v>
                      </c:pt>
                      <c:pt idx="113">
                        <c:v>2.6666666666666679</c:v>
                      </c:pt>
                      <c:pt idx="114">
                        <c:v>-1.3333333333333339</c:v>
                      </c:pt>
                      <c:pt idx="115">
                        <c:v>-11</c:v>
                      </c:pt>
                      <c:pt idx="116">
                        <c:v>5</c:v>
                      </c:pt>
                      <c:pt idx="117">
                        <c:v>-5</c:v>
                      </c:pt>
                      <c:pt idx="118">
                        <c:v>2.6666666666666661</c:v>
                      </c:pt>
                      <c:pt idx="119">
                        <c:v>4.6666666666666661</c:v>
                      </c:pt>
                      <c:pt idx="120">
                        <c:v>2.3333333333333339</c:v>
                      </c:pt>
                      <c:pt idx="121">
                        <c:v>-5.6666666666666679</c:v>
                      </c:pt>
                      <c:pt idx="122">
                        <c:v>7.3333333333333339</c:v>
                      </c:pt>
                      <c:pt idx="123">
                        <c:v>-4.6666666666666661</c:v>
                      </c:pt>
                      <c:pt idx="124">
                        <c:v>2.6666666666666661</c:v>
                      </c:pt>
                      <c:pt idx="125">
                        <c:v>2.6666666666666679</c:v>
                      </c:pt>
                      <c:pt idx="126">
                        <c:v>-2.6666666666666661</c:v>
                      </c:pt>
                      <c:pt idx="127">
                        <c:v>-4.3333333333333321</c:v>
                      </c:pt>
                      <c:pt idx="128">
                        <c:v>-3</c:v>
                      </c:pt>
                      <c:pt idx="129">
                        <c:v>2.6666666666666661</c:v>
                      </c:pt>
                      <c:pt idx="130">
                        <c:v>5.3333333333333339</c:v>
                      </c:pt>
                      <c:pt idx="131">
                        <c:v>1.6666666666666679</c:v>
                      </c:pt>
                      <c:pt idx="132">
                        <c:v>8.6666666666666661</c:v>
                      </c:pt>
                      <c:pt idx="133">
                        <c:v>6.3333333333333339</c:v>
                      </c:pt>
                      <c:pt idx="134">
                        <c:v>-2.3333333333333339</c:v>
                      </c:pt>
                      <c:pt idx="135">
                        <c:v>-0.33333333333333215</c:v>
                      </c:pt>
                      <c:pt idx="136">
                        <c:v>-0.33333333333333215</c:v>
                      </c:pt>
                      <c:pt idx="137">
                        <c:v>-1.3333333333333339</c:v>
                      </c:pt>
                      <c:pt idx="138">
                        <c:v>12.333333333333334</c:v>
                      </c:pt>
                      <c:pt idx="139">
                        <c:v>1.3333333333333339</c:v>
                      </c:pt>
                      <c:pt idx="140">
                        <c:v>-3.6666666666666661</c:v>
                      </c:pt>
                      <c:pt idx="141">
                        <c:v>7</c:v>
                      </c:pt>
                      <c:pt idx="142">
                        <c:v>3.3333333333333321</c:v>
                      </c:pt>
                      <c:pt idx="143">
                        <c:v>-6.6666666666666679</c:v>
                      </c:pt>
                      <c:pt idx="144">
                        <c:v>-10</c:v>
                      </c:pt>
                      <c:pt idx="145">
                        <c:v>1.3333333333333339</c:v>
                      </c:pt>
                      <c:pt idx="146">
                        <c:v>-1.3333333333333321</c:v>
                      </c:pt>
                      <c:pt idx="147">
                        <c:v>-5.6666666666666679</c:v>
                      </c:pt>
                      <c:pt idx="148">
                        <c:v>1.6666666666666661</c:v>
                      </c:pt>
                      <c:pt idx="149">
                        <c:v>-1.3333333333333339</c:v>
                      </c:pt>
                      <c:pt idx="150">
                        <c:v>-5.3333333333333321</c:v>
                      </c:pt>
                      <c:pt idx="151">
                        <c:v>7.3333333333333339</c:v>
                      </c:pt>
                      <c:pt idx="152">
                        <c:v>4</c:v>
                      </c:pt>
                      <c:pt idx="153">
                        <c:v>-3</c:v>
                      </c:pt>
                      <c:pt idx="154">
                        <c:v>4.3333333333333339</c:v>
                      </c:pt>
                      <c:pt idx="155">
                        <c:v>6</c:v>
                      </c:pt>
                      <c:pt idx="156">
                        <c:v>-6</c:v>
                      </c:pt>
                      <c:pt idx="157">
                        <c:v>3</c:v>
                      </c:pt>
                      <c:pt idx="158">
                        <c:v>-2.3333333333333339</c:v>
                      </c:pt>
                      <c:pt idx="159">
                        <c:v>5.6666666666666661</c:v>
                      </c:pt>
                      <c:pt idx="160">
                        <c:v>-3.3333333333333339</c:v>
                      </c:pt>
                      <c:pt idx="161">
                        <c:v>-5</c:v>
                      </c:pt>
                      <c:pt idx="162">
                        <c:v>2.6666666666666661</c:v>
                      </c:pt>
                      <c:pt idx="163">
                        <c:v>0.66666666666666607</c:v>
                      </c:pt>
                      <c:pt idx="164">
                        <c:v>-3.3333333333333339</c:v>
                      </c:pt>
                      <c:pt idx="165">
                        <c:v>2.6666666666666661</c:v>
                      </c:pt>
                      <c:pt idx="166">
                        <c:v>0.66666666666666607</c:v>
                      </c:pt>
                      <c:pt idx="167">
                        <c:v>-5</c:v>
                      </c:pt>
                      <c:pt idx="168">
                        <c:v>0.66666666666666607</c:v>
                      </c:pt>
                      <c:pt idx="169">
                        <c:v>1.3333333333333339</c:v>
                      </c:pt>
                      <c:pt idx="170">
                        <c:v>-4</c:v>
                      </c:pt>
                      <c:pt idx="171">
                        <c:v>0.66666666666666607</c:v>
                      </c:pt>
                      <c:pt idx="172">
                        <c:v>7</c:v>
                      </c:pt>
                      <c:pt idx="173">
                        <c:v>2.6666666666666661</c:v>
                      </c:pt>
                      <c:pt idx="174">
                        <c:v>6</c:v>
                      </c:pt>
                      <c:pt idx="175">
                        <c:v>-3.3333333333333321</c:v>
                      </c:pt>
                      <c:pt idx="176">
                        <c:v>1.3333333333333339</c:v>
                      </c:pt>
                      <c:pt idx="177">
                        <c:v>1.6666666666666679</c:v>
                      </c:pt>
                      <c:pt idx="178">
                        <c:v>6</c:v>
                      </c:pt>
                      <c:pt idx="179">
                        <c:v>6.6666666666666661</c:v>
                      </c:pt>
                      <c:pt idx="180">
                        <c:v>-7.6666666666666661</c:v>
                      </c:pt>
                      <c:pt idx="181">
                        <c:v>-5.6666666666666679</c:v>
                      </c:pt>
                      <c:pt idx="182">
                        <c:v>6.3333333333333321</c:v>
                      </c:pt>
                      <c:pt idx="183">
                        <c:v>-5.6666666666666679</c:v>
                      </c:pt>
                      <c:pt idx="184">
                        <c:v>1</c:v>
                      </c:pt>
                      <c:pt idx="185">
                        <c:v>6</c:v>
                      </c:pt>
                      <c:pt idx="186">
                        <c:v>4</c:v>
                      </c:pt>
                      <c:pt idx="187">
                        <c:v>9.6666666666666661</c:v>
                      </c:pt>
                      <c:pt idx="188">
                        <c:v>3.3333333333333339</c:v>
                      </c:pt>
                      <c:pt idx="189">
                        <c:v>-10</c:v>
                      </c:pt>
                      <c:pt idx="190">
                        <c:v>-2</c:v>
                      </c:pt>
                      <c:pt idx="191">
                        <c:v>-0.66666666666666785</c:v>
                      </c:pt>
                      <c:pt idx="192">
                        <c:v>-2</c:v>
                      </c:pt>
                      <c:pt idx="193">
                        <c:v>11.333333333333334</c:v>
                      </c:pt>
                      <c:pt idx="194">
                        <c:v>1.6666666666666679</c:v>
                      </c:pt>
                      <c:pt idx="195">
                        <c:v>-1.6666666666666661</c:v>
                      </c:pt>
                      <c:pt idx="196">
                        <c:v>-3.3333333333333321</c:v>
                      </c:pt>
                      <c:pt idx="197">
                        <c:v>10.333333333333334</c:v>
                      </c:pt>
                      <c:pt idx="198">
                        <c:v>0.66666666666666607</c:v>
                      </c:pt>
                      <c:pt idx="199">
                        <c:v>5.3333333333333339</c:v>
                      </c:pt>
                      <c:pt idx="200">
                        <c:v>3.3333333333333321</c:v>
                      </c:pt>
                      <c:pt idx="201">
                        <c:v>5</c:v>
                      </c:pt>
                      <c:pt idx="202">
                        <c:v>-1</c:v>
                      </c:pt>
                      <c:pt idx="203">
                        <c:v>3</c:v>
                      </c:pt>
                      <c:pt idx="204">
                        <c:v>6.6666666666666679</c:v>
                      </c:pt>
                      <c:pt idx="205">
                        <c:v>13.333333333333334</c:v>
                      </c:pt>
                      <c:pt idx="206">
                        <c:v>6.3333333333333339</c:v>
                      </c:pt>
                      <c:pt idx="207">
                        <c:v>2.6666666666666661</c:v>
                      </c:pt>
                      <c:pt idx="208">
                        <c:v>10.666666666666666</c:v>
                      </c:pt>
                      <c:pt idx="209">
                        <c:v>9.3333333333333339</c:v>
                      </c:pt>
                      <c:pt idx="210">
                        <c:v>4.3333333333333339</c:v>
                      </c:pt>
                      <c:pt idx="211">
                        <c:v>-4</c:v>
                      </c:pt>
                      <c:pt idx="212">
                        <c:v>3.3333333333333321</c:v>
                      </c:pt>
                      <c:pt idx="213">
                        <c:v>12</c:v>
                      </c:pt>
                      <c:pt idx="214">
                        <c:v>7.6666666666666679</c:v>
                      </c:pt>
                      <c:pt idx="215">
                        <c:v>12.333333333333334</c:v>
                      </c:pt>
                      <c:pt idx="216">
                        <c:v>8</c:v>
                      </c:pt>
                      <c:pt idx="217">
                        <c:v>16</c:v>
                      </c:pt>
                      <c:pt idx="218">
                        <c:v>8.6666666666666661</c:v>
                      </c:pt>
                      <c:pt idx="219">
                        <c:v>2.6666666666666661</c:v>
                      </c:pt>
                      <c:pt idx="220">
                        <c:v>11</c:v>
                      </c:pt>
                      <c:pt idx="221">
                        <c:v>5.3333333333333321</c:v>
                      </c:pt>
                      <c:pt idx="222">
                        <c:v>8</c:v>
                      </c:pt>
                      <c:pt idx="223">
                        <c:v>10.666666666666666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4</c:v>
                      </c:pt>
                      <c:pt idx="227">
                        <c:v>-3</c:v>
                      </c:pt>
                      <c:pt idx="228">
                        <c:v>8.3333333333333321</c:v>
                      </c:pt>
                      <c:pt idx="229">
                        <c:v>4.3333333333333339</c:v>
                      </c:pt>
                      <c:pt idx="230">
                        <c:v>2.6666666666666679</c:v>
                      </c:pt>
                      <c:pt idx="231">
                        <c:v>14.333333333333334</c:v>
                      </c:pt>
                      <c:pt idx="232">
                        <c:v>13</c:v>
                      </c:pt>
                      <c:pt idx="233">
                        <c:v>2</c:v>
                      </c:pt>
                      <c:pt idx="234">
                        <c:v>8.3333333333333339</c:v>
                      </c:pt>
                      <c:pt idx="235">
                        <c:v>10</c:v>
                      </c:pt>
                      <c:pt idx="236">
                        <c:v>5.6666666666666661</c:v>
                      </c:pt>
                      <c:pt idx="237">
                        <c:v>4</c:v>
                      </c:pt>
                      <c:pt idx="238">
                        <c:v>13.333333333333334</c:v>
                      </c:pt>
                      <c:pt idx="239">
                        <c:v>7.3333333333333339</c:v>
                      </c:pt>
                      <c:pt idx="240">
                        <c:v>5.3333333333333339</c:v>
                      </c:pt>
                      <c:pt idx="241">
                        <c:v>5.3333333333333339</c:v>
                      </c:pt>
                      <c:pt idx="242">
                        <c:v>5</c:v>
                      </c:pt>
                      <c:pt idx="243">
                        <c:v>7.3333333333333339</c:v>
                      </c:pt>
                      <c:pt idx="244">
                        <c:v>10.333333333333332</c:v>
                      </c:pt>
                      <c:pt idx="245">
                        <c:v>4</c:v>
                      </c:pt>
                      <c:pt idx="246">
                        <c:v>3.6666666666666679</c:v>
                      </c:pt>
                      <c:pt idx="247">
                        <c:v>19</c:v>
                      </c:pt>
                      <c:pt idx="248">
                        <c:v>5.6666666666666679</c:v>
                      </c:pt>
                      <c:pt idx="249">
                        <c:v>9</c:v>
                      </c:pt>
                      <c:pt idx="250">
                        <c:v>3.6666666666666661</c:v>
                      </c:pt>
                      <c:pt idx="251">
                        <c:v>7</c:v>
                      </c:pt>
                      <c:pt idx="252">
                        <c:v>6.3333333333333321</c:v>
                      </c:pt>
                      <c:pt idx="253">
                        <c:v>14.666666666666666</c:v>
                      </c:pt>
                      <c:pt idx="254">
                        <c:v>6.3333333333333321</c:v>
                      </c:pt>
                      <c:pt idx="255">
                        <c:v>4</c:v>
                      </c:pt>
                      <c:pt idx="256">
                        <c:v>8.3333333333333339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6.3333333333333339</c:v>
                      </c:pt>
                      <c:pt idx="260">
                        <c:v>2.6666666666666679</c:v>
                      </c:pt>
                      <c:pt idx="261">
                        <c:v>10.333333333333334</c:v>
                      </c:pt>
                      <c:pt idx="262">
                        <c:v>7.6666666666666679</c:v>
                      </c:pt>
                      <c:pt idx="263">
                        <c:v>14.666666666666668</c:v>
                      </c:pt>
                      <c:pt idx="264">
                        <c:v>12.333333333333334</c:v>
                      </c:pt>
                      <c:pt idx="265">
                        <c:v>6.6666666666666661</c:v>
                      </c:pt>
                      <c:pt idx="266">
                        <c:v>4.3333333333333339</c:v>
                      </c:pt>
                      <c:pt idx="267">
                        <c:v>12.333333333333334</c:v>
                      </c:pt>
                      <c:pt idx="268">
                        <c:v>7.6666666666666661</c:v>
                      </c:pt>
                      <c:pt idx="269">
                        <c:v>25</c:v>
                      </c:pt>
                      <c:pt idx="270">
                        <c:v>16</c:v>
                      </c:pt>
                      <c:pt idx="271">
                        <c:v>13.666666666666666</c:v>
                      </c:pt>
                      <c:pt idx="272">
                        <c:v>9.3333333333333321</c:v>
                      </c:pt>
                      <c:pt idx="273">
                        <c:v>0.66666666666666607</c:v>
                      </c:pt>
                      <c:pt idx="274">
                        <c:v>4</c:v>
                      </c:pt>
                      <c:pt idx="275">
                        <c:v>16</c:v>
                      </c:pt>
                      <c:pt idx="276">
                        <c:v>5.3333333333333339</c:v>
                      </c:pt>
                      <c:pt idx="277">
                        <c:v>8.6666666666666661</c:v>
                      </c:pt>
                      <c:pt idx="278">
                        <c:v>19.666666666666664</c:v>
                      </c:pt>
                      <c:pt idx="279">
                        <c:v>12.666666666666668</c:v>
                      </c:pt>
                      <c:pt idx="280">
                        <c:v>6.3333333333333339</c:v>
                      </c:pt>
                      <c:pt idx="281">
                        <c:v>9.3333333333333339</c:v>
                      </c:pt>
                      <c:pt idx="282">
                        <c:v>14.666666666666666</c:v>
                      </c:pt>
                      <c:pt idx="283">
                        <c:v>10</c:v>
                      </c:pt>
                      <c:pt idx="284">
                        <c:v>14</c:v>
                      </c:pt>
                      <c:pt idx="285">
                        <c:v>9.6666666666666661</c:v>
                      </c:pt>
                      <c:pt idx="286">
                        <c:v>1</c:v>
                      </c:pt>
                      <c:pt idx="287">
                        <c:v>-3</c:v>
                      </c:pt>
                      <c:pt idx="288">
                        <c:v>6.3333333333333339</c:v>
                      </c:pt>
                      <c:pt idx="289">
                        <c:v>-10.333333333333332</c:v>
                      </c:pt>
                      <c:pt idx="290">
                        <c:v>8.3333333333333339</c:v>
                      </c:pt>
                      <c:pt idx="291">
                        <c:v>20.666666666666664</c:v>
                      </c:pt>
                      <c:pt idx="292">
                        <c:v>12.666666666666666</c:v>
                      </c:pt>
                      <c:pt idx="293">
                        <c:v>8</c:v>
                      </c:pt>
                      <c:pt idx="294">
                        <c:v>6</c:v>
                      </c:pt>
                      <c:pt idx="295">
                        <c:v>11.333333333333334</c:v>
                      </c:pt>
                      <c:pt idx="296">
                        <c:v>6.6666666666666679</c:v>
                      </c:pt>
                      <c:pt idx="297">
                        <c:v>17.666666666666664</c:v>
                      </c:pt>
                      <c:pt idx="298">
                        <c:v>13.333333333333334</c:v>
                      </c:pt>
                      <c:pt idx="299">
                        <c:v>19.666666666666664</c:v>
                      </c:pt>
                      <c:pt idx="300">
                        <c:v>7</c:v>
                      </c:pt>
                      <c:pt idx="301">
                        <c:v>9.6666666666666679</c:v>
                      </c:pt>
                      <c:pt idx="302">
                        <c:v>17</c:v>
                      </c:pt>
                      <c:pt idx="303">
                        <c:v>10.333333333333332</c:v>
                      </c:pt>
                      <c:pt idx="304">
                        <c:v>10.333333333333332</c:v>
                      </c:pt>
                      <c:pt idx="305">
                        <c:v>18</c:v>
                      </c:pt>
                      <c:pt idx="306">
                        <c:v>13</c:v>
                      </c:pt>
                      <c:pt idx="307">
                        <c:v>9</c:v>
                      </c:pt>
                      <c:pt idx="308">
                        <c:v>10.666666666666668</c:v>
                      </c:pt>
                      <c:pt idx="309">
                        <c:v>19</c:v>
                      </c:pt>
                      <c:pt idx="310">
                        <c:v>16.333333333333336</c:v>
                      </c:pt>
                      <c:pt idx="311">
                        <c:v>9</c:v>
                      </c:pt>
                      <c:pt idx="312">
                        <c:v>27.666666666666664</c:v>
                      </c:pt>
                      <c:pt idx="313">
                        <c:v>16.666666666666668</c:v>
                      </c:pt>
                      <c:pt idx="314">
                        <c:v>28.666666666666664</c:v>
                      </c:pt>
                      <c:pt idx="315">
                        <c:v>15.333333333333334</c:v>
                      </c:pt>
                      <c:pt idx="316">
                        <c:v>19</c:v>
                      </c:pt>
                      <c:pt idx="317">
                        <c:v>23</c:v>
                      </c:pt>
                      <c:pt idx="318">
                        <c:v>26</c:v>
                      </c:pt>
                      <c:pt idx="319">
                        <c:v>36</c:v>
                      </c:pt>
                      <c:pt idx="320">
                        <c:v>33</c:v>
                      </c:pt>
                      <c:pt idx="321">
                        <c:v>22.666666666666664</c:v>
                      </c:pt>
                      <c:pt idx="322">
                        <c:v>28.333333333333336</c:v>
                      </c:pt>
                      <c:pt idx="323">
                        <c:v>41</c:v>
                      </c:pt>
                      <c:pt idx="324">
                        <c:v>28.666666666666664</c:v>
                      </c:pt>
                      <c:pt idx="325">
                        <c:v>33.666666666666664</c:v>
                      </c:pt>
                      <c:pt idx="326">
                        <c:v>37</c:v>
                      </c:pt>
                      <c:pt idx="327">
                        <c:v>22.333333333333336</c:v>
                      </c:pt>
                      <c:pt idx="328">
                        <c:v>23.333333333333332</c:v>
                      </c:pt>
                      <c:pt idx="329">
                        <c:v>33.333333333333329</c:v>
                      </c:pt>
                      <c:pt idx="330">
                        <c:v>26.333333333333336</c:v>
                      </c:pt>
                      <c:pt idx="331">
                        <c:v>33.666666666666664</c:v>
                      </c:pt>
                      <c:pt idx="332">
                        <c:v>23.666666666666664</c:v>
                      </c:pt>
                      <c:pt idx="333">
                        <c:v>17.666666666666664</c:v>
                      </c:pt>
                      <c:pt idx="334">
                        <c:v>26</c:v>
                      </c:pt>
                      <c:pt idx="335">
                        <c:v>48</c:v>
                      </c:pt>
                      <c:pt idx="336">
                        <c:v>15.666666666666668</c:v>
                      </c:pt>
                      <c:pt idx="337">
                        <c:v>29</c:v>
                      </c:pt>
                      <c:pt idx="338">
                        <c:v>16</c:v>
                      </c:pt>
                      <c:pt idx="339">
                        <c:v>15</c:v>
                      </c:pt>
                      <c:pt idx="340">
                        <c:v>17.333333333333336</c:v>
                      </c:pt>
                      <c:pt idx="341">
                        <c:v>22.333333333333332</c:v>
                      </c:pt>
                      <c:pt idx="342">
                        <c:v>36.333333333333336</c:v>
                      </c:pt>
                      <c:pt idx="343">
                        <c:v>13.333333333333334</c:v>
                      </c:pt>
                      <c:pt idx="344">
                        <c:v>24.333333333333332</c:v>
                      </c:pt>
                      <c:pt idx="345">
                        <c:v>24.666666666666668</c:v>
                      </c:pt>
                      <c:pt idx="346">
                        <c:v>16.666666666666664</c:v>
                      </c:pt>
                      <c:pt idx="347">
                        <c:v>23.666666666666664</c:v>
                      </c:pt>
                      <c:pt idx="348">
                        <c:v>21</c:v>
                      </c:pt>
                      <c:pt idx="349">
                        <c:v>20.333333333333332</c:v>
                      </c:pt>
                      <c:pt idx="350">
                        <c:v>27.333333333333336</c:v>
                      </c:pt>
                      <c:pt idx="351">
                        <c:v>20.333333333333336</c:v>
                      </c:pt>
                      <c:pt idx="352">
                        <c:v>17.333333333333336</c:v>
                      </c:pt>
                      <c:pt idx="353">
                        <c:v>9.6666666666666679</c:v>
                      </c:pt>
                      <c:pt idx="354">
                        <c:v>22.666666666666664</c:v>
                      </c:pt>
                      <c:pt idx="355">
                        <c:v>18.666666666666668</c:v>
                      </c:pt>
                      <c:pt idx="356">
                        <c:v>19</c:v>
                      </c:pt>
                      <c:pt idx="357">
                        <c:v>12.666666666666668</c:v>
                      </c:pt>
                      <c:pt idx="358">
                        <c:v>10.333333333333334</c:v>
                      </c:pt>
                      <c:pt idx="359">
                        <c:v>10</c:v>
                      </c:pt>
                      <c:pt idx="360">
                        <c:v>2.3333333333333339</c:v>
                      </c:pt>
                      <c:pt idx="361">
                        <c:v>3</c:v>
                      </c:pt>
                      <c:pt idx="362">
                        <c:v>12.666666666666666</c:v>
                      </c:pt>
                      <c:pt idx="363">
                        <c:v>4</c:v>
                      </c:pt>
                      <c:pt idx="364">
                        <c:v>6.3333333333333339</c:v>
                      </c:pt>
                      <c:pt idx="365">
                        <c:v>-1.6666666666666679</c:v>
                      </c:pt>
                      <c:pt idx="366">
                        <c:v>-2</c:v>
                      </c:pt>
                      <c:pt idx="367">
                        <c:v>5.6666666666666679</c:v>
                      </c:pt>
                      <c:pt idx="368">
                        <c:v>7</c:v>
                      </c:pt>
                      <c:pt idx="369">
                        <c:v>7.6666666666666679</c:v>
                      </c:pt>
                      <c:pt idx="370">
                        <c:v>5.6666666666666679</c:v>
                      </c:pt>
                      <c:pt idx="371">
                        <c:v>3.6666666666666661</c:v>
                      </c:pt>
                      <c:pt idx="372">
                        <c:v>2</c:v>
                      </c:pt>
                      <c:pt idx="373">
                        <c:v>-5</c:v>
                      </c:pt>
                      <c:pt idx="374">
                        <c:v>-3.6666666666666679</c:v>
                      </c:pt>
                      <c:pt idx="375">
                        <c:v>12.666666666666666</c:v>
                      </c:pt>
                      <c:pt idx="376">
                        <c:v>1.6666666666666661</c:v>
                      </c:pt>
                      <c:pt idx="377">
                        <c:v>3.3333333333333339</c:v>
                      </c:pt>
                      <c:pt idx="378">
                        <c:v>-3</c:v>
                      </c:pt>
                      <c:pt idx="379">
                        <c:v>2</c:v>
                      </c:pt>
                      <c:pt idx="380">
                        <c:v>4</c:v>
                      </c:pt>
                      <c:pt idx="381">
                        <c:v>-3</c:v>
                      </c:pt>
                      <c:pt idx="382">
                        <c:v>-5.3333333333333321</c:v>
                      </c:pt>
                      <c:pt idx="383">
                        <c:v>1.3333333333333339</c:v>
                      </c:pt>
                      <c:pt idx="384">
                        <c:v>1.6666666666666679</c:v>
                      </c:pt>
                      <c:pt idx="385">
                        <c:v>4.3333333333333321</c:v>
                      </c:pt>
                      <c:pt idx="386">
                        <c:v>-3</c:v>
                      </c:pt>
                      <c:pt idx="387">
                        <c:v>2</c:v>
                      </c:pt>
                      <c:pt idx="388">
                        <c:v>-3.6666666666666679</c:v>
                      </c:pt>
                      <c:pt idx="389">
                        <c:v>-2</c:v>
                      </c:pt>
                      <c:pt idx="390">
                        <c:v>-9</c:v>
                      </c:pt>
                      <c:pt idx="391">
                        <c:v>-7.6666666666666679</c:v>
                      </c:pt>
                      <c:pt idx="392">
                        <c:v>8</c:v>
                      </c:pt>
                      <c:pt idx="393">
                        <c:v>1.3333333333333321</c:v>
                      </c:pt>
                      <c:pt idx="394">
                        <c:v>5</c:v>
                      </c:pt>
                      <c:pt idx="395">
                        <c:v>-0.66666666666666785</c:v>
                      </c:pt>
                      <c:pt idx="396">
                        <c:v>-1.6666666666666679</c:v>
                      </c:pt>
                      <c:pt idx="397">
                        <c:v>5.6666666666666661</c:v>
                      </c:pt>
                      <c:pt idx="398">
                        <c:v>-0.66666666666666607</c:v>
                      </c:pt>
                      <c:pt idx="399">
                        <c:v>0.33333333333333393</c:v>
                      </c:pt>
                      <c:pt idx="400">
                        <c:v>0.66666666666666785</c:v>
                      </c:pt>
                      <c:pt idx="401">
                        <c:v>6.3333333333333339</c:v>
                      </c:pt>
                      <c:pt idx="402">
                        <c:v>-1.6666666666666661</c:v>
                      </c:pt>
                      <c:pt idx="403">
                        <c:v>-0.33333333333333393</c:v>
                      </c:pt>
                      <c:pt idx="404">
                        <c:v>2.3333333333333321</c:v>
                      </c:pt>
                      <c:pt idx="405">
                        <c:v>-7.3333333333333321</c:v>
                      </c:pt>
                      <c:pt idx="406">
                        <c:v>0.33333333333333393</c:v>
                      </c:pt>
                      <c:pt idx="407">
                        <c:v>9.3333333333333321</c:v>
                      </c:pt>
                      <c:pt idx="408">
                        <c:v>-3.6666666666666661</c:v>
                      </c:pt>
                      <c:pt idx="409">
                        <c:v>6</c:v>
                      </c:pt>
                      <c:pt idx="410">
                        <c:v>3.3333333333333339</c:v>
                      </c:pt>
                      <c:pt idx="411">
                        <c:v>3.3333333333333339</c:v>
                      </c:pt>
                      <c:pt idx="412">
                        <c:v>2.6666666666666679</c:v>
                      </c:pt>
                      <c:pt idx="413">
                        <c:v>-4</c:v>
                      </c:pt>
                      <c:pt idx="414">
                        <c:v>-7.6666666666666679</c:v>
                      </c:pt>
                      <c:pt idx="415">
                        <c:v>-0.66666666666666607</c:v>
                      </c:pt>
                      <c:pt idx="416">
                        <c:v>-5.6666666666666661</c:v>
                      </c:pt>
                      <c:pt idx="417">
                        <c:v>-1.6666666666666679</c:v>
                      </c:pt>
                      <c:pt idx="418">
                        <c:v>10</c:v>
                      </c:pt>
                      <c:pt idx="419">
                        <c:v>4</c:v>
                      </c:pt>
                      <c:pt idx="420">
                        <c:v>-4</c:v>
                      </c:pt>
                      <c:pt idx="421">
                        <c:v>4</c:v>
                      </c:pt>
                      <c:pt idx="422">
                        <c:v>3</c:v>
                      </c:pt>
                      <c:pt idx="423">
                        <c:v>6.3333333333333339</c:v>
                      </c:pt>
                      <c:pt idx="424">
                        <c:v>-1.6666666666666679</c:v>
                      </c:pt>
                      <c:pt idx="425">
                        <c:v>-9</c:v>
                      </c:pt>
                      <c:pt idx="426">
                        <c:v>4</c:v>
                      </c:pt>
                      <c:pt idx="427">
                        <c:v>2.3333333333333321</c:v>
                      </c:pt>
                      <c:pt idx="428">
                        <c:v>-1.3333333333333339</c:v>
                      </c:pt>
                      <c:pt idx="429">
                        <c:v>-3</c:v>
                      </c:pt>
                      <c:pt idx="430">
                        <c:v>2.3333333333333339</c:v>
                      </c:pt>
                      <c:pt idx="431">
                        <c:v>2.3333333333333339</c:v>
                      </c:pt>
                      <c:pt idx="432">
                        <c:v>3.6666666666666661</c:v>
                      </c:pt>
                      <c:pt idx="433">
                        <c:v>9.3333333333333339</c:v>
                      </c:pt>
                      <c:pt idx="434">
                        <c:v>-2.6666666666666679</c:v>
                      </c:pt>
                      <c:pt idx="435">
                        <c:v>2.3333333333333339</c:v>
                      </c:pt>
                      <c:pt idx="436">
                        <c:v>-0.66666666666666785</c:v>
                      </c:pt>
                      <c:pt idx="437">
                        <c:v>-4.6666666666666679</c:v>
                      </c:pt>
                      <c:pt idx="438">
                        <c:v>-3.6666666666666679</c:v>
                      </c:pt>
                      <c:pt idx="439">
                        <c:v>5</c:v>
                      </c:pt>
                      <c:pt idx="440">
                        <c:v>-1.6666666666666661</c:v>
                      </c:pt>
                      <c:pt idx="441">
                        <c:v>-0.66666666666666607</c:v>
                      </c:pt>
                      <c:pt idx="442">
                        <c:v>-3.6666666666666661</c:v>
                      </c:pt>
                      <c:pt idx="443">
                        <c:v>0</c:v>
                      </c:pt>
                      <c:pt idx="444">
                        <c:v>-4.6666666666666679</c:v>
                      </c:pt>
                      <c:pt idx="445">
                        <c:v>0.33333333333333393</c:v>
                      </c:pt>
                      <c:pt idx="446">
                        <c:v>-4.6666666666666679</c:v>
                      </c:pt>
                      <c:pt idx="447">
                        <c:v>-1</c:v>
                      </c:pt>
                      <c:pt idx="448">
                        <c:v>-9.6666666666666679</c:v>
                      </c:pt>
                      <c:pt idx="449">
                        <c:v>-3.3333333333333321</c:v>
                      </c:pt>
                      <c:pt idx="450">
                        <c:v>-0.66666666666666785</c:v>
                      </c:pt>
                      <c:pt idx="451">
                        <c:v>-1.6666666666666661</c:v>
                      </c:pt>
                      <c:pt idx="452">
                        <c:v>-5</c:v>
                      </c:pt>
                      <c:pt idx="453">
                        <c:v>-2</c:v>
                      </c:pt>
                      <c:pt idx="454">
                        <c:v>-6</c:v>
                      </c:pt>
                      <c:pt idx="455">
                        <c:v>-2.3333333333333339</c:v>
                      </c:pt>
                      <c:pt idx="456">
                        <c:v>2.6666666666666679</c:v>
                      </c:pt>
                      <c:pt idx="457">
                        <c:v>-0.33333333333333393</c:v>
                      </c:pt>
                      <c:pt idx="458">
                        <c:v>-2</c:v>
                      </c:pt>
                      <c:pt idx="459">
                        <c:v>3</c:v>
                      </c:pt>
                      <c:pt idx="460">
                        <c:v>1.6666666666666661</c:v>
                      </c:pt>
                      <c:pt idx="461">
                        <c:v>-3.3333333333333339</c:v>
                      </c:pt>
                      <c:pt idx="462">
                        <c:v>1.6666666666666679</c:v>
                      </c:pt>
                      <c:pt idx="463">
                        <c:v>-1.6666666666666679</c:v>
                      </c:pt>
                      <c:pt idx="464">
                        <c:v>6.6666666666666661</c:v>
                      </c:pt>
                      <c:pt idx="465">
                        <c:v>1</c:v>
                      </c:pt>
                      <c:pt idx="466">
                        <c:v>5.6666666666666661</c:v>
                      </c:pt>
                      <c:pt idx="467">
                        <c:v>4.6666666666666661</c:v>
                      </c:pt>
                      <c:pt idx="468">
                        <c:v>4.3333333333333339</c:v>
                      </c:pt>
                      <c:pt idx="469">
                        <c:v>2.6666666666666679</c:v>
                      </c:pt>
                      <c:pt idx="470">
                        <c:v>3.6666666666666661</c:v>
                      </c:pt>
                      <c:pt idx="471">
                        <c:v>9</c:v>
                      </c:pt>
                      <c:pt idx="472">
                        <c:v>5.3333333333333339</c:v>
                      </c:pt>
                      <c:pt idx="473">
                        <c:v>1.6666666666666661</c:v>
                      </c:pt>
                      <c:pt idx="474">
                        <c:v>5.3333333333333339</c:v>
                      </c:pt>
                      <c:pt idx="475">
                        <c:v>0.33333333333333215</c:v>
                      </c:pt>
                      <c:pt idx="476">
                        <c:v>3.3333333333333339</c:v>
                      </c:pt>
                      <c:pt idx="477">
                        <c:v>-3.6666666666666679</c:v>
                      </c:pt>
                      <c:pt idx="478">
                        <c:v>-4.3333333333333339</c:v>
                      </c:pt>
                      <c:pt idx="479">
                        <c:v>2.6666666666666661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42-4EFD-BA2D-A12771B1940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Kahramanmaras!$I$2:$I$481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22.714285714285715</c:v>
                      </c:pt>
                      <c:pt idx="7">
                        <c:v>23.142857142857142</c:v>
                      </c:pt>
                      <c:pt idx="8">
                        <c:v>22.571428571428573</c:v>
                      </c:pt>
                      <c:pt idx="9">
                        <c:v>23.714285714285715</c:v>
                      </c:pt>
                      <c:pt idx="10">
                        <c:v>20.714285714285715</c:v>
                      </c:pt>
                      <c:pt idx="11">
                        <c:v>20.285714285714285</c:v>
                      </c:pt>
                      <c:pt idx="12">
                        <c:v>18.142857142857142</c:v>
                      </c:pt>
                      <c:pt idx="13">
                        <c:v>20.142857142857142</c:v>
                      </c:pt>
                      <c:pt idx="14">
                        <c:v>20.285714285714285</c:v>
                      </c:pt>
                      <c:pt idx="15">
                        <c:v>19.714285714285715</c:v>
                      </c:pt>
                      <c:pt idx="16">
                        <c:v>18.571428571428573</c:v>
                      </c:pt>
                      <c:pt idx="17">
                        <c:v>19.714285714285715</c:v>
                      </c:pt>
                      <c:pt idx="18">
                        <c:v>18.285714285714285</c:v>
                      </c:pt>
                      <c:pt idx="19">
                        <c:v>19.714285714285715</c:v>
                      </c:pt>
                      <c:pt idx="20">
                        <c:v>20</c:v>
                      </c:pt>
                      <c:pt idx="21">
                        <c:v>21.571428571428573</c:v>
                      </c:pt>
                      <c:pt idx="22">
                        <c:v>21</c:v>
                      </c:pt>
                      <c:pt idx="23">
                        <c:v>21.571428571428573</c:v>
                      </c:pt>
                      <c:pt idx="24">
                        <c:v>22</c:v>
                      </c:pt>
                      <c:pt idx="25">
                        <c:v>22.714285714285715</c:v>
                      </c:pt>
                      <c:pt idx="26">
                        <c:v>21</c:v>
                      </c:pt>
                      <c:pt idx="27">
                        <c:v>19.857142857142858</c:v>
                      </c:pt>
                      <c:pt idx="28">
                        <c:v>18.571428571428573</c:v>
                      </c:pt>
                      <c:pt idx="29">
                        <c:v>18.571428571428573</c:v>
                      </c:pt>
                      <c:pt idx="30">
                        <c:v>17.714285714285715</c:v>
                      </c:pt>
                      <c:pt idx="31">
                        <c:v>17.142857142857142</c:v>
                      </c:pt>
                      <c:pt idx="32">
                        <c:v>16.571428571428573</c:v>
                      </c:pt>
                      <c:pt idx="33">
                        <c:v>16.571428571428573</c:v>
                      </c:pt>
                      <c:pt idx="34">
                        <c:v>16.428571428571427</c:v>
                      </c:pt>
                      <c:pt idx="35">
                        <c:v>16</c:v>
                      </c:pt>
                      <c:pt idx="36">
                        <c:v>16.714285714285715</c:v>
                      </c:pt>
                      <c:pt idx="37">
                        <c:v>16.142857142857142</c:v>
                      </c:pt>
                      <c:pt idx="38">
                        <c:v>15.428571428571429</c:v>
                      </c:pt>
                      <c:pt idx="39">
                        <c:v>14.714285714285714</c:v>
                      </c:pt>
                      <c:pt idx="40">
                        <c:v>16</c:v>
                      </c:pt>
                      <c:pt idx="41">
                        <c:v>14.285714285714286</c:v>
                      </c:pt>
                      <c:pt idx="42">
                        <c:v>14</c:v>
                      </c:pt>
                      <c:pt idx="43">
                        <c:v>13.571428571428571</c:v>
                      </c:pt>
                      <c:pt idx="44">
                        <c:v>13.714285714285714</c:v>
                      </c:pt>
                      <c:pt idx="45">
                        <c:v>14.285714285714286</c:v>
                      </c:pt>
                      <c:pt idx="46">
                        <c:v>15.857142857142858</c:v>
                      </c:pt>
                      <c:pt idx="47">
                        <c:v>15.571428571428571</c:v>
                      </c:pt>
                      <c:pt idx="48">
                        <c:v>17.714285714285715</c:v>
                      </c:pt>
                      <c:pt idx="49">
                        <c:v>18</c:v>
                      </c:pt>
                      <c:pt idx="50">
                        <c:v>18.571428571428573</c:v>
                      </c:pt>
                      <c:pt idx="51">
                        <c:v>18.857142857142858</c:v>
                      </c:pt>
                      <c:pt idx="52">
                        <c:v>20</c:v>
                      </c:pt>
                      <c:pt idx="53">
                        <c:v>19.142857142857142</c:v>
                      </c:pt>
                      <c:pt idx="54">
                        <c:v>19.857142857142858</c:v>
                      </c:pt>
                      <c:pt idx="55">
                        <c:v>18.428571428571427</c:v>
                      </c:pt>
                      <c:pt idx="56">
                        <c:v>17.285714285714285</c:v>
                      </c:pt>
                      <c:pt idx="57">
                        <c:v>17.714285714285715</c:v>
                      </c:pt>
                      <c:pt idx="58">
                        <c:v>17.571428571428573</c:v>
                      </c:pt>
                      <c:pt idx="59">
                        <c:v>16.142857142857142</c:v>
                      </c:pt>
                      <c:pt idx="60">
                        <c:v>16.857142857142858</c:v>
                      </c:pt>
                      <c:pt idx="61">
                        <c:v>15.571428571428571</c:v>
                      </c:pt>
                      <c:pt idx="62">
                        <c:v>17</c:v>
                      </c:pt>
                      <c:pt idx="63">
                        <c:v>17.142857142857142</c:v>
                      </c:pt>
                      <c:pt idx="64">
                        <c:v>15.571428571428571</c:v>
                      </c:pt>
                      <c:pt idx="65">
                        <c:v>15.857142857142858</c:v>
                      </c:pt>
                      <c:pt idx="66">
                        <c:v>16</c:v>
                      </c:pt>
                      <c:pt idx="67">
                        <c:v>15.285714285714286</c:v>
                      </c:pt>
                      <c:pt idx="68">
                        <c:v>14.714285714285714</c:v>
                      </c:pt>
                      <c:pt idx="69">
                        <c:v>14.857142857142858</c:v>
                      </c:pt>
                      <c:pt idx="70">
                        <c:v>14.857142857142858</c:v>
                      </c:pt>
                      <c:pt idx="71">
                        <c:v>15.714285714285714</c:v>
                      </c:pt>
                      <c:pt idx="72">
                        <c:v>15.285714285714286</c:v>
                      </c:pt>
                      <c:pt idx="73">
                        <c:v>15.571428571428571</c:v>
                      </c:pt>
                      <c:pt idx="74">
                        <c:v>15.714285714285714</c:v>
                      </c:pt>
                      <c:pt idx="75">
                        <c:v>16.142857142857142</c:v>
                      </c:pt>
                      <c:pt idx="76">
                        <c:v>15.285714285714286</c:v>
                      </c:pt>
                      <c:pt idx="77">
                        <c:v>16.142857142857142</c:v>
                      </c:pt>
                      <c:pt idx="78">
                        <c:v>16.142857142857142</c:v>
                      </c:pt>
                      <c:pt idx="79">
                        <c:v>16.285714285714285</c:v>
                      </c:pt>
                      <c:pt idx="80">
                        <c:v>15.142857142857142</c:v>
                      </c:pt>
                      <c:pt idx="81">
                        <c:v>15.571428571428571</c:v>
                      </c:pt>
                      <c:pt idx="82">
                        <c:v>15.714285714285714</c:v>
                      </c:pt>
                      <c:pt idx="83">
                        <c:v>16</c:v>
                      </c:pt>
                      <c:pt idx="84">
                        <c:v>15.857142857142858</c:v>
                      </c:pt>
                      <c:pt idx="85">
                        <c:v>16.857142857142858</c:v>
                      </c:pt>
                      <c:pt idx="86">
                        <c:v>15.714285714285714</c:v>
                      </c:pt>
                      <c:pt idx="87">
                        <c:v>17</c:v>
                      </c:pt>
                      <c:pt idx="88">
                        <c:v>16.428571428571427</c:v>
                      </c:pt>
                      <c:pt idx="89">
                        <c:v>16.142857142857142</c:v>
                      </c:pt>
                      <c:pt idx="90">
                        <c:v>15.714285714285714</c:v>
                      </c:pt>
                      <c:pt idx="91">
                        <c:v>15.285714285714286</c:v>
                      </c:pt>
                      <c:pt idx="92">
                        <c:v>14</c:v>
                      </c:pt>
                      <c:pt idx="93">
                        <c:v>15</c:v>
                      </c:pt>
                      <c:pt idx="94">
                        <c:v>14.428571428571429</c:v>
                      </c:pt>
                      <c:pt idx="95">
                        <c:v>14.714285714285714</c:v>
                      </c:pt>
                      <c:pt idx="96">
                        <c:v>14.571428571428571</c:v>
                      </c:pt>
                      <c:pt idx="97">
                        <c:v>14.571428571428571</c:v>
                      </c:pt>
                      <c:pt idx="98">
                        <c:v>15.428571428571429</c:v>
                      </c:pt>
                      <c:pt idx="99">
                        <c:v>15.428571428571429</c:v>
                      </c:pt>
                      <c:pt idx="100">
                        <c:v>16.142857142857142</c:v>
                      </c:pt>
                      <c:pt idx="101">
                        <c:v>15.285714285714286</c:v>
                      </c:pt>
                      <c:pt idx="102">
                        <c:v>15</c:v>
                      </c:pt>
                      <c:pt idx="103">
                        <c:v>14.857142857142858</c:v>
                      </c:pt>
                      <c:pt idx="104">
                        <c:v>14.714285714285714</c:v>
                      </c:pt>
                      <c:pt idx="105">
                        <c:v>14.857142857142858</c:v>
                      </c:pt>
                      <c:pt idx="106">
                        <c:v>15</c:v>
                      </c:pt>
                      <c:pt idx="107">
                        <c:v>13.428571428571429</c:v>
                      </c:pt>
                      <c:pt idx="108">
                        <c:v>14</c:v>
                      </c:pt>
                      <c:pt idx="109">
                        <c:v>14.142857142857142</c:v>
                      </c:pt>
                      <c:pt idx="110">
                        <c:v>15.428571428571429</c:v>
                      </c:pt>
                      <c:pt idx="111">
                        <c:v>15.142857142857142</c:v>
                      </c:pt>
                      <c:pt idx="112">
                        <c:v>14.428571428571429</c:v>
                      </c:pt>
                      <c:pt idx="113">
                        <c:v>14.571428571428571</c:v>
                      </c:pt>
                      <c:pt idx="114">
                        <c:v>15</c:v>
                      </c:pt>
                      <c:pt idx="115">
                        <c:v>15.285714285714286</c:v>
                      </c:pt>
                      <c:pt idx="116">
                        <c:v>15.857142857142858</c:v>
                      </c:pt>
                      <c:pt idx="117">
                        <c:v>15.285714285714286</c:v>
                      </c:pt>
                      <c:pt idx="118">
                        <c:v>16</c:v>
                      </c:pt>
                      <c:pt idx="119">
                        <c:v>15.285714285714286</c:v>
                      </c:pt>
                      <c:pt idx="120">
                        <c:v>15.714285714285714</c:v>
                      </c:pt>
                      <c:pt idx="121">
                        <c:v>17.142857142857142</c:v>
                      </c:pt>
                      <c:pt idx="122">
                        <c:v>17</c:v>
                      </c:pt>
                      <c:pt idx="123">
                        <c:v>16.285714285714285</c:v>
                      </c:pt>
                      <c:pt idx="124">
                        <c:v>15.428571428571429</c:v>
                      </c:pt>
                      <c:pt idx="125">
                        <c:v>15.428571428571429</c:v>
                      </c:pt>
                      <c:pt idx="126">
                        <c:v>16.142857142857142</c:v>
                      </c:pt>
                      <c:pt idx="127">
                        <c:v>15.142857142857142</c:v>
                      </c:pt>
                      <c:pt idx="128">
                        <c:v>14.142857142857142</c:v>
                      </c:pt>
                      <c:pt idx="129">
                        <c:v>13.285714285714286</c:v>
                      </c:pt>
                      <c:pt idx="130">
                        <c:v>13.142857142857142</c:v>
                      </c:pt>
                      <c:pt idx="131">
                        <c:v>14.285714285714286</c:v>
                      </c:pt>
                      <c:pt idx="132">
                        <c:v>13</c:v>
                      </c:pt>
                      <c:pt idx="133">
                        <c:v>13</c:v>
                      </c:pt>
                      <c:pt idx="134">
                        <c:v>14</c:v>
                      </c:pt>
                      <c:pt idx="135">
                        <c:v>13.571428571428571</c:v>
                      </c:pt>
                      <c:pt idx="136">
                        <c:v>15.285714285714286</c:v>
                      </c:pt>
                      <c:pt idx="137">
                        <c:v>15.428571428571429</c:v>
                      </c:pt>
                      <c:pt idx="138">
                        <c:v>14.571428571428571</c:v>
                      </c:pt>
                      <c:pt idx="139">
                        <c:v>15.857142857142858</c:v>
                      </c:pt>
                      <c:pt idx="140">
                        <c:v>16.285714285714285</c:v>
                      </c:pt>
                      <c:pt idx="141">
                        <c:v>15.142857142857142</c:v>
                      </c:pt>
                      <c:pt idx="142">
                        <c:v>14.857142857142858</c:v>
                      </c:pt>
                      <c:pt idx="143">
                        <c:v>15.857142857142858</c:v>
                      </c:pt>
                      <c:pt idx="144">
                        <c:v>16</c:v>
                      </c:pt>
                      <c:pt idx="145">
                        <c:v>16.285714285714285</c:v>
                      </c:pt>
                      <c:pt idx="146">
                        <c:v>16.571428571428573</c:v>
                      </c:pt>
                      <c:pt idx="147">
                        <c:v>16.428571428571427</c:v>
                      </c:pt>
                      <c:pt idx="148">
                        <c:v>17.142857142857142</c:v>
                      </c:pt>
                      <c:pt idx="149">
                        <c:v>17</c:v>
                      </c:pt>
                      <c:pt idx="150">
                        <c:v>16</c:v>
                      </c:pt>
                      <c:pt idx="151">
                        <c:v>15.285714285714286</c:v>
                      </c:pt>
                      <c:pt idx="152">
                        <c:v>15.857142857142858</c:v>
                      </c:pt>
                      <c:pt idx="153">
                        <c:v>17</c:v>
                      </c:pt>
                      <c:pt idx="154">
                        <c:v>16.714285714285715</c:v>
                      </c:pt>
                      <c:pt idx="155">
                        <c:v>15.714285714285714</c:v>
                      </c:pt>
                      <c:pt idx="156">
                        <c:v>15.857142857142858</c:v>
                      </c:pt>
                      <c:pt idx="157">
                        <c:v>14.857142857142858</c:v>
                      </c:pt>
                      <c:pt idx="158">
                        <c:v>16.142857142857142</c:v>
                      </c:pt>
                      <c:pt idx="159">
                        <c:v>15.142857142857142</c:v>
                      </c:pt>
                      <c:pt idx="160">
                        <c:v>13.142857142857142</c:v>
                      </c:pt>
                      <c:pt idx="161">
                        <c:v>13.142857142857142</c:v>
                      </c:pt>
                      <c:pt idx="162">
                        <c:v>13.428571428571429</c:v>
                      </c:pt>
                      <c:pt idx="163">
                        <c:v>13.714285714285714</c:v>
                      </c:pt>
                      <c:pt idx="164">
                        <c:v>13.285714285714286</c:v>
                      </c:pt>
                      <c:pt idx="165">
                        <c:v>11.714285714285714</c:v>
                      </c:pt>
                      <c:pt idx="166">
                        <c:v>12.142857142857142</c:v>
                      </c:pt>
                      <c:pt idx="167">
                        <c:v>13.142857142857142</c:v>
                      </c:pt>
                      <c:pt idx="168">
                        <c:v>12.714285714285714</c:v>
                      </c:pt>
                      <c:pt idx="169">
                        <c:v>13.428571428571429</c:v>
                      </c:pt>
                      <c:pt idx="170">
                        <c:v>13.428571428571429</c:v>
                      </c:pt>
                      <c:pt idx="171">
                        <c:v>14.285714285714286</c:v>
                      </c:pt>
                      <c:pt idx="172">
                        <c:v>15</c:v>
                      </c:pt>
                      <c:pt idx="173">
                        <c:v>15.714285714285714</c:v>
                      </c:pt>
                      <c:pt idx="174">
                        <c:v>15.285714285714286</c:v>
                      </c:pt>
                      <c:pt idx="175">
                        <c:v>16.571428571428573</c:v>
                      </c:pt>
                      <c:pt idx="176">
                        <c:v>17</c:v>
                      </c:pt>
                      <c:pt idx="177">
                        <c:v>17.571428571428573</c:v>
                      </c:pt>
                      <c:pt idx="178">
                        <c:v>17</c:v>
                      </c:pt>
                      <c:pt idx="179">
                        <c:v>17.142857142857142</c:v>
                      </c:pt>
                      <c:pt idx="180">
                        <c:v>16.714285714285715</c:v>
                      </c:pt>
                      <c:pt idx="181">
                        <c:v>17.142857142857142</c:v>
                      </c:pt>
                      <c:pt idx="182">
                        <c:v>17.428571428571427</c:v>
                      </c:pt>
                      <c:pt idx="183">
                        <c:v>17.142857142857142</c:v>
                      </c:pt>
                      <c:pt idx="184">
                        <c:v>16.142857142857142</c:v>
                      </c:pt>
                      <c:pt idx="185">
                        <c:v>15.857142857142858</c:v>
                      </c:pt>
                      <c:pt idx="186">
                        <c:v>15.714285714285714</c:v>
                      </c:pt>
                      <c:pt idx="187">
                        <c:v>15</c:v>
                      </c:pt>
                      <c:pt idx="188">
                        <c:v>14.714285714285714</c:v>
                      </c:pt>
                      <c:pt idx="189">
                        <c:v>15.285714285714286</c:v>
                      </c:pt>
                      <c:pt idx="190">
                        <c:v>14.571428571428571</c:v>
                      </c:pt>
                      <c:pt idx="191">
                        <c:v>14.857142857142858</c:v>
                      </c:pt>
                      <c:pt idx="192">
                        <c:v>14.857142857142858</c:v>
                      </c:pt>
                      <c:pt idx="193">
                        <c:v>14.714285714285714</c:v>
                      </c:pt>
                      <c:pt idx="194">
                        <c:v>15.285714285714286</c:v>
                      </c:pt>
                      <c:pt idx="195">
                        <c:v>14.857142857142858</c:v>
                      </c:pt>
                      <c:pt idx="196">
                        <c:v>13</c:v>
                      </c:pt>
                      <c:pt idx="197">
                        <c:v>13.142857142857142</c:v>
                      </c:pt>
                      <c:pt idx="198">
                        <c:v>13.428571428571429</c:v>
                      </c:pt>
                      <c:pt idx="199">
                        <c:v>13.714285714285714</c:v>
                      </c:pt>
                      <c:pt idx="200">
                        <c:v>14.857142857142858</c:v>
                      </c:pt>
                      <c:pt idx="201">
                        <c:v>15.142857142857142</c:v>
                      </c:pt>
                      <c:pt idx="202">
                        <c:v>15.857142857142858</c:v>
                      </c:pt>
                      <c:pt idx="203">
                        <c:v>15.857142857142858</c:v>
                      </c:pt>
                      <c:pt idx="204">
                        <c:v>17.142857142857142</c:v>
                      </c:pt>
                      <c:pt idx="205">
                        <c:v>16.142857142857142</c:v>
                      </c:pt>
                      <c:pt idx="206">
                        <c:v>16.285714285714285</c:v>
                      </c:pt>
                      <c:pt idx="207">
                        <c:v>15</c:v>
                      </c:pt>
                      <c:pt idx="208">
                        <c:v>14.714285714285714</c:v>
                      </c:pt>
                      <c:pt idx="209">
                        <c:v>13.142857142857142</c:v>
                      </c:pt>
                      <c:pt idx="210">
                        <c:v>13.142857142857142</c:v>
                      </c:pt>
                      <c:pt idx="211">
                        <c:v>14</c:v>
                      </c:pt>
                      <c:pt idx="212">
                        <c:v>14.857142857142858</c:v>
                      </c:pt>
                      <c:pt idx="213">
                        <c:v>14.571428571428571</c:v>
                      </c:pt>
                      <c:pt idx="214">
                        <c:v>15.857142857142858</c:v>
                      </c:pt>
                      <c:pt idx="215">
                        <c:v>15.285714285714286</c:v>
                      </c:pt>
                      <c:pt idx="216">
                        <c:v>16.571428571428573</c:v>
                      </c:pt>
                      <c:pt idx="217">
                        <c:v>15.714285714285714</c:v>
                      </c:pt>
                      <c:pt idx="218">
                        <c:v>13.142857142857142</c:v>
                      </c:pt>
                      <c:pt idx="219">
                        <c:v>12.714285714285714</c:v>
                      </c:pt>
                      <c:pt idx="220">
                        <c:v>13.571428571428571</c:v>
                      </c:pt>
                      <c:pt idx="221">
                        <c:v>13.285714285714286</c:v>
                      </c:pt>
                      <c:pt idx="222">
                        <c:v>13.571428571428571</c:v>
                      </c:pt>
                      <c:pt idx="223">
                        <c:v>13.285714285714286</c:v>
                      </c:pt>
                      <c:pt idx="224">
                        <c:v>15.285714285714286</c:v>
                      </c:pt>
                      <c:pt idx="225">
                        <c:v>15.571428571428571</c:v>
                      </c:pt>
                      <c:pt idx="226">
                        <c:v>16.142857142857142</c:v>
                      </c:pt>
                      <c:pt idx="227">
                        <c:v>16</c:v>
                      </c:pt>
                      <c:pt idx="228">
                        <c:v>16.428571428571427</c:v>
                      </c:pt>
                      <c:pt idx="229">
                        <c:v>16.428571428571427</c:v>
                      </c:pt>
                      <c:pt idx="230">
                        <c:v>17.142857142857142</c:v>
                      </c:pt>
                      <c:pt idx="231">
                        <c:v>15</c:v>
                      </c:pt>
                      <c:pt idx="232">
                        <c:v>16.142857142857142</c:v>
                      </c:pt>
                      <c:pt idx="233">
                        <c:v>15.714285714285714</c:v>
                      </c:pt>
                      <c:pt idx="234">
                        <c:v>15.428571428571429</c:v>
                      </c:pt>
                      <c:pt idx="235">
                        <c:v>14.142857142857142</c:v>
                      </c:pt>
                      <c:pt idx="236">
                        <c:v>13.571428571428571</c:v>
                      </c:pt>
                      <c:pt idx="237">
                        <c:v>12.571428571428571</c:v>
                      </c:pt>
                      <c:pt idx="238">
                        <c:v>13.571428571428571</c:v>
                      </c:pt>
                      <c:pt idx="239">
                        <c:v>12.714285714285714</c:v>
                      </c:pt>
                      <c:pt idx="240">
                        <c:v>13</c:v>
                      </c:pt>
                      <c:pt idx="241">
                        <c:v>12.142857142857142</c:v>
                      </c:pt>
                      <c:pt idx="242">
                        <c:v>12</c:v>
                      </c:pt>
                      <c:pt idx="243">
                        <c:v>14.142857142857142</c:v>
                      </c:pt>
                      <c:pt idx="244">
                        <c:v>14.428571428571429</c:v>
                      </c:pt>
                      <c:pt idx="245">
                        <c:v>15.142857142857142</c:v>
                      </c:pt>
                      <c:pt idx="246">
                        <c:v>15.571428571428571</c:v>
                      </c:pt>
                      <c:pt idx="247">
                        <c:v>15.714285714285714</c:v>
                      </c:pt>
                      <c:pt idx="248">
                        <c:v>16.285714285714285</c:v>
                      </c:pt>
                      <c:pt idx="249">
                        <c:v>17</c:v>
                      </c:pt>
                      <c:pt idx="250">
                        <c:v>16</c:v>
                      </c:pt>
                      <c:pt idx="251">
                        <c:v>16</c:v>
                      </c:pt>
                      <c:pt idx="252">
                        <c:v>15.428571428571429</c:v>
                      </c:pt>
                      <c:pt idx="253">
                        <c:v>15</c:v>
                      </c:pt>
                      <c:pt idx="254">
                        <c:v>15.428571428571429</c:v>
                      </c:pt>
                      <c:pt idx="255">
                        <c:v>14.857142857142858</c:v>
                      </c:pt>
                      <c:pt idx="256">
                        <c:v>14.285714285714286</c:v>
                      </c:pt>
                      <c:pt idx="257">
                        <c:v>13.714285714285714</c:v>
                      </c:pt>
                      <c:pt idx="258">
                        <c:v>14.142857142857142</c:v>
                      </c:pt>
                      <c:pt idx="259">
                        <c:v>13.428571428571429</c:v>
                      </c:pt>
                      <c:pt idx="260">
                        <c:v>13.571428571428571</c:v>
                      </c:pt>
                      <c:pt idx="261">
                        <c:v>12.714285714285714</c:v>
                      </c:pt>
                      <c:pt idx="262">
                        <c:v>13.428571428571429</c:v>
                      </c:pt>
                      <c:pt idx="263">
                        <c:v>14</c:v>
                      </c:pt>
                      <c:pt idx="264">
                        <c:v>12.857142857142858</c:v>
                      </c:pt>
                      <c:pt idx="265">
                        <c:v>12.142857142857142</c:v>
                      </c:pt>
                      <c:pt idx="266">
                        <c:v>12.714285714285714</c:v>
                      </c:pt>
                      <c:pt idx="267">
                        <c:v>12</c:v>
                      </c:pt>
                      <c:pt idx="268">
                        <c:v>12</c:v>
                      </c:pt>
                      <c:pt idx="269">
                        <c:v>11.285714285714286</c:v>
                      </c:pt>
                      <c:pt idx="270">
                        <c:v>11.714285714285714</c:v>
                      </c:pt>
                      <c:pt idx="271">
                        <c:v>13</c:v>
                      </c:pt>
                      <c:pt idx="272">
                        <c:v>14</c:v>
                      </c:pt>
                      <c:pt idx="273">
                        <c:v>14</c:v>
                      </c:pt>
                      <c:pt idx="274">
                        <c:v>15.142857142857142</c:v>
                      </c:pt>
                      <c:pt idx="275">
                        <c:v>16</c:v>
                      </c:pt>
                      <c:pt idx="276">
                        <c:v>16.571428571428573</c:v>
                      </c:pt>
                      <c:pt idx="277">
                        <c:v>16.142857142857142</c:v>
                      </c:pt>
                      <c:pt idx="278">
                        <c:v>15.571428571428571</c:v>
                      </c:pt>
                      <c:pt idx="279">
                        <c:v>14.428571428571429</c:v>
                      </c:pt>
                      <c:pt idx="280">
                        <c:v>14.857142857142858</c:v>
                      </c:pt>
                      <c:pt idx="281">
                        <c:v>14.142857142857142</c:v>
                      </c:pt>
                      <c:pt idx="282">
                        <c:v>13</c:v>
                      </c:pt>
                      <c:pt idx="283">
                        <c:v>13.142857142857142</c:v>
                      </c:pt>
                      <c:pt idx="284">
                        <c:v>13</c:v>
                      </c:pt>
                      <c:pt idx="285">
                        <c:v>13.285714285714286</c:v>
                      </c:pt>
                      <c:pt idx="286">
                        <c:v>13.857142857142858</c:v>
                      </c:pt>
                      <c:pt idx="287">
                        <c:v>14.142857142857142</c:v>
                      </c:pt>
                      <c:pt idx="288">
                        <c:v>14.714285714285714</c:v>
                      </c:pt>
                      <c:pt idx="289">
                        <c:v>15.857142857142858</c:v>
                      </c:pt>
                      <c:pt idx="290">
                        <c:v>16</c:v>
                      </c:pt>
                      <c:pt idx="291">
                        <c:v>15.857142857142858</c:v>
                      </c:pt>
                      <c:pt idx="292">
                        <c:v>15.714285714285714</c:v>
                      </c:pt>
                      <c:pt idx="293">
                        <c:v>15.428571428571429</c:v>
                      </c:pt>
                      <c:pt idx="294">
                        <c:v>15.285714285714286</c:v>
                      </c:pt>
                      <c:pt idx="295">
                        <c:v>15.142857142857142</c:v>
                      </c:pt>
                      <c:pt idx="296">
                        <c:v>14.571428571428571</c:v>
                      </c:pt>
                      <c:pt idx="297">
                        <c:v>14</c:v>
                      </c:pt>
                      <c:pt idx="298">
                        <c:v>13.428571428571429</c:v>
                      </c:pt>
                      <c:pt idx="299">
                        <c:v>14.285714285714286</c:v>
                      </c:pt>
                      <c:pt idx="300">
                        <c:v>14.142857142857142</c:v>
                      </c:pt>
                      <c:pt idx="301">
                        <c:v>13.714285714285714</c:v>
                      </c:pt>
                      <c:pt idx="302">
                        <c:v>13</c:v>
                      </c:pt>
                      <c:pt idx="303">
                        <c:v>12.571428571428571</c:v>
                      </c:pt>
                      <c:pt idx="304">
                        <c:v>13.285714285714286</c:v>
                      </c:pt>
                      <c:pt idx="305">
                        <c:v>13.285714285714286</c:v>
                      </c:pt>
                      <c:pt idx="306">
                        <c:v>13.142857142857142</c:v>
                      </c:pt>
                      <c:pt idx="307">
                        <c:v>12.857142857142858</c:v>
                      </c:pt>
                      <c:pt idx="308">
                        <c:v>13.285714285714286</c:v>
                      </c:pt>
                      <c:pt idx="309">
                        <c:v>13.428571428571429</c:v>
                      </c:pt>
                      <c:pt idx="310">
                        <c:v>14.285714285714286</c:v>
                      </c:pt>
                      <c:pt idx="311">
                        <c:v>14.571428571428571</c:v>
                      </c:pt>
                      <c:pt idx="312">
                        <c:v>14.714285714285714</c:v>
                      </c:pt>
                      <c:pt idx="313">
                        <c:v>15.571428571428571</c:v>
                      </c:pt>
                      <c:pt idx="314">
                        <c:v>15.714285714285714</c:v>
                      </c:pt>
                      <c:pt idx="315">
                        <c:v>15.714285714285714</c:v>
                      </c:pt>
                      <c:pt idx="316">
                        <c:v>18</c:v>
                      </c:pt>
                      <c:pt idx="317">
                        <c:v>18.285714285714285</c:v>
                      </c:pt>
                      <c:pt idx="318">
                        <c:v>18.142857142857142</c:v>
                      </c:pt>
                      <c:pt idx="319">
                        <c:v>18.857142857142858</c:v>
                      </c:pt>
                      <c:pt idx="320">
                        <c:v>18</c:v>
                      </c:pt>
                      <c:pt idx="321">
                        <c:v>18</c:v>
                      </c:pt>
                      <c:pt idx="322">
                        <c:v>17.714285714285715</c:v>
                      </c:pt>
                      <c:pt idx="323">
                        <c:v>14.714285714285714</c:v>
                      </c:pt>
                      <c:pt idx="324">
                        <c:v>14.285714285714286</c:v>
                      </c:pt>
                      <c:pt idx="325">
                        <c:v>14.142857142857142</c:v>
                      </c:pt>
                      <c:pt idx="326">
                        <c:v>14.142857142857142</c:v>
                      </c:pt>
                      <c:pt idx="327">
                        <c:v>14</c:v>
                      </c:pt>
                      <c:pt idx="328">
                        <c:v>15.571428571428571</c:v>
                      </c:pt>
                      <c:pt idx="329">
                        <c:v>16.571428571428573</c:v>
                      </c:pt>
                      <c:pt idx="330">
                        <c:v>17</c:v>
                      </c:pt>
                      <c:pt idx="331">
                        <c:v>16</c:v>
                      </c:pt>
                      <c:pt idx="332">
                        <c:v>15.857142857142858</c:v>
                      </c:pt>
                      <c:pt idx="333">
                        <c:v>14.571428571428571</c:v>
                      </c:pt>
                      <c:pt idx="334">
                        <c:v>15.285714285714286</c:v>
                      </c:pt>
                      <c:pt idx="335">
                        <c:v>13</c:v>
                      </c:pt>
                      <c:pt idx="336">
                        <c:v>12.571428571428571</c:v>
                      </c:pt>
                      <c:pt idx="337">
                        <c:v>13</c:v>
                      </c:pt>
                      <c:pt idx="338">
                        <c:v>13.571428571428571</c:v>
                      </c:pt>
                      <c:pt idx="339">
                        <c:v>13.428571428571429</c:v>
                      </c:pt>
                      <c:pt idx="340">
                        <c:v>14.142857142857142</c:v>
                      </c:pt>
                      <c:pt idx="341">
                        <c:v>14</c:v>
                      </c:pt>
                      <c:pt idx="342">
                        <c:v>14.857142857142858</c:v>
                      </c:pt>
                      <c:pt idx="343">
                        <c:v>13.857142857142858</c:v>
                      </c:pt>
                      <c:pt idx="344">
                        <c:v>15.571428571428571</c:v>
                      </c:pt>
                      <c:pt idx="345">
                        <c:v>17.142857142857142</c:v>
                      </c:pt>
                      <c:pt idx="346">
                        <c:v>16.857142857142858</c:v>
                      </c:pt>
                      <c:pt idx="347">
                        <c:v>17.428571428571427</c:v>
                      </c:pt>
                      <c:pt idx="348">
                        <c:v>16.714285714285715</c:v>
                      </c:pt>
                      <c:pt idx="349">
                        <c:v>18.285714285714285</c:v>
                      </c:pt>
                      <c:pt idx="350">
                        <c:v>18.571428571428573</c:v>
                      </c:pt>
                      <c:pt idx="351">
                        <c:v>16.714285714285715</c:v>
                      </c:pt>
                      <c:pt idx="352">
                        <c:v>15.857142857142858</c:v>
                      </c:pt>
                      <c:pt idx="353">
                        <c:v>17.714285714285715</c:v>
                      </c:pt>
                      <c:pt idx="354">
                        <c:v>17</c:v>
                      </c:pt>
                      <c:pt idx="355">
                        <c:v>18.428571428571427</c:v>
                      </c:pt>
                      <c:pt idx="356">
                        <c:v>16.571428571428573</c:v>
                      </c:pt>
                      <c:pt idx="357">
                        <c:v>17.714285714285715</c:v>
                      </c:pt>
                      <c:pt idx="358">
                        <c:v>19.142857142857142</c:v>
                      </c:pt>
                      <c:pt idx="359">
                        <c:v>19.428571428571427</c:v>
                      </c:pt>
                      <c:pt idx="360">
                        <c:v>18.142857142857142</c:v>
                      </c:pt>
                      <c:pt idx="361">
                        <c:v>19.571428571428573</c:v>
                      </c:pt>
                      <c:pt idx="362">
                        <c:v>18</c:v>
                      </c:pt>
                      <c:pt idx="363">
                        <c:v>18.857142857142858</c:v>
                      </c:pt>
                      <c:pt idx="364">
                        <c:v>18</c:v>
                      </c:pt>
                      <c:pt idx="365">
                        <c:v>18.142857142857142</c:v>
                      </c:pt>
                      <c:pt idx="366">
                        <c:v>17.142857142857142</c:v>
                      </c:pt>
                      <c:pt idx="367">
                        <c:v>17.285714285714285</c:v>
                      </c:pt>
                      <c:pt idx="368">
                        <c:v>16.857142857142858</c:v>
                      </c:pt>
                      <c:pt idx="369">
                        <c:v>16.571428571428573</c:v>
                      </c:pt>
                      <c:pt idx="370">
                        <c:v>15.571428571428571</c:v>
                      </c:pt>
                      <c:pt idx="371">
                        <c:v>16.714285714285715</c:v>
                      </c:pt>
                      <c:pt idx="372">
                        <c:v>16.142857142857142</c:v>
                      </c:pt>
                      <c:pt idx="373">
                        <c:v>17.428571428571427</c:v>
                      </c:pt>
                      <c:pt idx="374">
                        <c:v>19</c:v>
                      </c:pt>
                      <c:pt idx="375">
                        <c:v>18.714285714285715</c:v>
                      </c:pt>
                      <c:pt idx="376">
                        <c:v>18.142857142857142</c:v>
                      </c:pt>
                      <c:pt idx="377">
                        <c:v>19.428571428571427</c:v>
                      </c:pt>
                      <c:pt idx="378">
                        <c:v>18</c:v>
                      </c:pt>
                      <c:pt idx="379">
                        <c:v>17.857142857142858</c:v>
                      </c:pt>
                      <c:pt idx="380">
                        <c:v>16.571428571428573</c:v>
                      </c:pt>
                      <c:pt idx="381">
                        <c:v>15.285714285714286</c:v>
                      </c:pt>
                      <c:pt idx="382">
                        <c:v>15.428571428571429</c:v>
                      </c:pt>
                      <c:pt idx="383">
                        <c:v>16.714285714285715</c:v>
                      </c:pt>
                      <c:pt idx="384">
                        <c:v>17.285714285714285</c:v>
                      </c:pt>
                      <c:pt idx="385">
                        <c:v>17.857142857142858</c:v>
                      </c:pt>
                      <c:pt idx="386">
                        <c:v>17.428571428571427</c:v>
                      </c:pt>
                      <c:pt idx="387">
                        <c:v>18.142857142857142</c:v>
                      </c:pt>
                      <c:pt idx="388">
                        <c:v>17.714285714285715</c:v>
                      </c:pt>
                      <c:pt idx="389">
                        <c:v>17.714285714285715</c:v>
                      </c:pt>
                      <c:pt idx="390">
                        <c:v>18</c:v>
                      </c:pt>
                      <c:pt idx="391">
                        <c:v>17.714285714285715</c:v>
                      </c:pt>
                      <c:pt idx="392">
                        <c:v>17.428571428571427</c:v>
                      </c:pt>
                      <c:pt idx="393">
                        <c:v>17.857142857142858</c:v>
                      </c:pt>
                      <c:pt idx="394">
                        <c:v>16.857142857142858</c:v>
                      </c:pt>
                      <c:pt idx="395">
                        <c:v>17.714285714285715</c:v>
                      </c:pt>
                      <c:pt idx="396">
                        <c:v>18.428571428571427</c:v>
                      </c:pt>
                      <c:pt idx="397">
                        <c:v>17.857142857142858</c:v>
                      </c:pt>
                      <c:pt idx="398">
                        <c:v>17.714285714285715</c:v>
                      </c:pt>
                      <c:pt idx="399">
                        <c:v>16.857142857142858</c:v>
                      </c:pt>
                      <c:pt idx="400">
                        <c:v>17.142857142857142</c:v>
                      </c:pt>
                      <c:pt idx="401">
                        <c:v>18</c:v>
                      </c:pt>
                      <c:pt idx="402">
                        <c:v>16.714285714285715</c:v>
                      </c:pt>
                      <c:pt idx="403">
                        <c:v>15.428571428571429</c:v>
                      </c:pt>
                      <c:pt idx="404">
                        <c:v>16</c:v>
                      </c:pt>
                      <c:pt idx="405">
                        <c:v>15.857142857142858</c:v>
                      </c:pt>
                      <c:pt idx="406">
                        <c:v>16.428571428571427</c:v>
                      </c:pt>
                      <c:pt idx="407">
                        <c:v>15.714285714285714</c:v>
                      </c:pt>
                      <c:pt idx="408">
                        <c:v>15.571428571428571</c:v>
                      </c:pt>
                      <c:pt idx="409">
                        <c:v>15.571428571428571</c:v>
                      </c:pt>
                      <c:pt idx="410">
                        <c:v>15.857142857142858</c:v>
                      </c:pt>
                      <c:pt idx="411">
                        <c:v>15</c:v>
                      </c:pt>
                      <c:pt idx="412">
                        <c:v>14.857142857142858</c:v>
                      </c:pt>
                      <c:pt idx="413">
                        <c:v>14.714285714285714</c:v>
                      </c:pt>
                      <c:pt idx="414">
                        <c:v>15.285714285714286</c:v>
                      </c:pt>
                      <c:pt idx="415">
                        <c:v>14.428571428571429</c:v>
                      </c:pt>
                      <c:pt idx="416">
                        <c:v>14.142857142857142</c:v>
                      </c:pt>
                      <c:pt idx="417">
                        <c:v>15.142857142857142</c:v>
                      </c:pt>
                      <c:pt idx="418">
                        <c:v>15</c:v>
                      </c:pt>
                      <c:pt idx="419">
                        <c:v>14.714285714285714</c:v>
                      </c:pt>
                      <c:pt idx="420">
                        <c:v>15.571428571428571</c:v>
                      </c:pt>
                      <c:pt idx="421">
                        <c:v>15</c:v>
                      </c:pt>
                      <c:pt idx="422">
                        <c:v>16.142857142857142</c:v>
                      </c:pt>
                      <c:pt idx="423">
                        <c:v>16.285714285714285</c:v>
                      </c:pt>
                      <c:pt idx="424">
                        <c:v>15.857142857142858</c:v>
                      </c:pt>
                      <c:pt idx="425">
                        <c:v>16.285714285714285</c:v>
                      </c:pt>
                      <c:pt idx="426">
                        <c:v>15.857142857142858</c:v>
                      </c:pt>
                      <c:pt idx="427">
                        <c:v>15.142857142857142</c:v>
                      </c:pt>
                      <c:pt idx="428">
                        <c:v>15.285714285714286</c:v>
                      </c:pt>
                      <c:pt idx="429">
                        <c:v>14.714285714285714</c:v>
                      </c:pt>
                      <c:pt idx="430">
                        <c:v>14.285714285714286</c:v>
                      </c:pt>
                      <c:pt idx="431">
                        <c:v>13.142857142857142</c:v>
                      </c:pt>
                      <c:pt idx="432">
                        <c:v>13.285714285714286</c:v>
                      </c:pt>
                      <c:pt idx="433">
                        <c:v>13.285714285714286</c:v>
                      </c:pt>
                      <c:pt idx="434">
                        <c:v>14.571428571428571</c:v>
                      </c:pt>
                      <c:pt idx="435">
                        <c:v>14.428571428571429</c:v>
                      </c:pt>
                      <c:pt idx="436">
                        <c:v>15.857142857142858</c:v>
                      </c:pt>
                      <c:pt idx="437">
                        <c:v>16.714285714285715</c:v>
                      </c:pt>
                      <c:pt idx="438">
                        <c:v>17.571428571428573</c:v>
                      </c:pt>
                      <c:pt idx="439">
                        <c:v>18.285714285714285</c:v>
                      </c:pt>
                      <c:pt idx="440">
                        <c:v>17.857142857142858</c:v>
                      </c:pt>
                      <c:pt idx="441">
                        <c:v>17.571428571428573</c:v>
                      </c:pt>
                      <c:pt idx="442">
                        <c:v>17.142857142857142</c:v>
                      </c:pt>
                      <c:pt idx="443">
                        <c:v>15.714285714285714</c:v>
                      </c:pt>
                      <c:pt idx="444">
                        <c:v>17.571428571428573</c:v>
                      </c:pt>
                      <c:pt idx="445">
                        <c:v>17.285714285714285</c:v>
                      </c:pt>
                      <c:pt idx="446">
                        <c:v>16.857142857142858</c:v>
                      </c:pt>
                      <c:pt idx="447">
                        <c:v>16.571428571428573</c:v>
                      </c:pt>
                      <c:pt idx="448">
                        <c:v>16.714285714285715</c:v>
                      </c:pt>
                      <c:pt idx="449">
                        <c:v>17.285714285714285</c:v>
                      </c:pt>
                      <c:pt idx="450">
                        <c:v>17.428571428571427</c:v>
                      </c:pt>
                      <c:pt idx="451">
                        <c:v>16.285714285714285</c:v>
                      </c:pt>
                      <c:pt idx="452">
                        <c:v>15.857142857142858</c:v>
                      </c:pt>
                      <c:pt idx="453">
                        <c:v>16.428571428571427</c:v>
                      </c:pt>
                      <c:pt idx="454">
                        <c:v>17.857142857142858</c:v>
                      </c:pt>
                      <c:pt idx="455">
                        <c:v>16.142857142857142</c:v>
                      </c:pt>
                      <c:pt idx="456">
                        <c:v>16.714285714285715</c:v>
                      </c:pt>
                      <c:pt idx="457">
                        <c:v>16</c:v>
                      </c:pt>
                      <c:pt idx="458">
                        <c:v>16.571428571428573</c:v>
                      </c:pt>
                      <c:pt idx="459">
                        <c:v>17.285714285714285</c:v>
                      </c:pt>
                      <c:pt idx="460">
                        <c:v>16.285714285714285</c:v>
                      </c:pt>
                      <c:pt idx="461">
                        <c:v>15.714285714285714</c:v>
                      </c:pt>
                      <c:pt idx="462">
                        <c:v>16.142857142857142</c:v>
                      </c:pt>
                      <c:pt idx="463">
                        <c:v>17</c:v>
                      </c:pt>
                      <c:pt idx="464">
                        <c:v>17.571428571428573</c:v>
                      </c:pt>
                      <c:pt idx="465">
                        <c:v>15.714285714285714</c:v>
                      </c:pt>
                      <c:pt idx="466">
                        <c:v>15.714285714285714</c:v>
                      </c:pt>
                      <c:pt idx="467">
                        <c:v>15.857142857142858</c:v>
                      </c:pt>
                      <c:pt idx="468">
                        <c:v>16</c:v>
                      </c:pt>
                      <c:pt idx="469">
                        <c:v>17</c:v>
                      </c:pt>
                      <c:pt idx="470">
                        <c:v>15</c:v>
                      </c:pt>
                      <c:pt idx="471">
                        <c:v>15.714285714285714</c:v>
                      </c:pt>
                      <c:pt idx="472">
                        <c:v>16.857142857142858</c:v>
                      </c:pt>
                      <c:pt idx="473">
                        <c:v>16</c:v>
                      </c:pt>
                      <c:pt idx="474">
                        <c:v>16.428571428571427</c:v>
                      </c:pt>
                      <c:pt idx="475">
                        <c:v>17.285714285714285</c:v>
                      </c:pt>
                      <c:pt idx="476">
                        <c:v>16.714285714285715</c:v>
                      </c:pt>
                      <c:pt idx="477">
                        <c:v>17.857142857142858</c:v>
                      </c:pt>
                      <c:pt idx="478">
                        <c:v>17.857142857142858</c:v>
                      </c:pt>
                      <c:pt idx="479">
                        <c:v>16.857142857142858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742-4EFD-BA2D-A12771B1940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Kahramanmaras!$J$2:$J$481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14.142857142857142</c:v>
                      </c:pt>
                      <c:pt idx="7">
                        <c:v>13.571428571428571</c:v>
                      </c:pt>
                      <c:pt idx="8">
                        <c:v>15.857142857142858</c:v>
                      </c:pt>
                      <c:pt idx="9">
                        <c:v>15.857142857142858</c:v>
                      </c:pt>
                      <c:pt idx="10">
                        <c:v>16.285714285714285</c:v>
                      </c:pt>
                      <c:pt idx="11">
                        <c:v>15.571428571428571</c:v>
                      </c:pt>
                      <c:pt idx="12">
                        <c:v>14.428571428571429</c:v>
                      </c:pt>
                      <c:pt idx="13">
                        <c:v>15.428571428571429</c:v>
                      </c:pt>
                      <c:pt idx="14">
                        <c:v>15</c:v>
                      </c:pt>
                      <c:pt idx="15">
                        <c:v>13.428571428571429</c:v>
                      </c:pt>
                      <c:pt idx="16">
                        <c:v>13.857142857142858</c:v>
                      </c:pt>
                      <c:pt idx="17">
                        <c:v>14.285714285714286</c:v>
                      </c:pt>
                      <c:pt idx="18">
                        <c:v>15.428571428571429</c:v>
                      </c:pt>
                      <c:pt idx="19">
                        <c:v>15</c:v>
                      </c:pt>
                      <c:pt idx="20">
                        <c:v>14.857142857142858</c:v>
                      </c:pt>
                      <c:pt idx="21">
                        <c:v>14.571428571428571</c:v>
                      </c:pt>
                      <c:pt idx="22">
                        <c:v>14.428571428571429</c:v>
                      </c:pt>
                      <c:pt idx="23">
                        <c:v>14.571428571428571</c:v>
                      </c:pt>
                      <c:pt idx="24">
                        <c:v>14.857142857142858</c:v>
                      </c:pt>
                      <c:pt idx="25">
                        <c:v>15.714285714285714</c:v>
                      </c:pt>
                      <c:pt idx="26">
                        <c:v>17</c:v>
                      </c:pt>
                      <c:pt idx="27">
                        <c:v>15.571428571428571</c:v>
                      </c:pt>
                      <c:pt idx="28">
                        <c:v>15.857142857142858</c:v>
                      </c:pt>
                      <c:pt idx="29">
                        <c:v>15.142857142857142</c:v>
                      </c:pt>
                      <c:pt idx="30">
                        <c:v>13.857142857142858</c:v>
                      </c:pt>
                      <c:pt idx="31">
                        <c:v>14</c:v>
                      </c:pt>
                      <c:pt idx="32">
                        <c:v>11.857142857142858</c:v>
                      </c:pt>
                      <c:pt idx="33">
                        <c:v>10.714285714285714</c:v>
                      </c:pt>
                      <c:pt idx="34">
                        <c:v>11.142857142857142</c:v>
                      </c:pt>
                      <c:pt idx="35">
                        <c:v>11.142857142857142</c:v>
                      </c:pt>
                      <c:pt idx="36">
                        <c:v>12</c:v>
                      </c:pt>
                      <c:pt idx="37">
                        <c:v>13</c:v>
                      </c:pt>
                      <c:pt idx="38">
                        <c:v>12.714285714285714</c:v>
                      </c:pt>
                      <c:pt idx="39">
                        <c:v>14.714285714285714</c:v>
                      </c:pt>
                      <c:pt idx="40">
                        <c:v>17.285714285714285</c:v>
                      </c:pt>
                      <c:pt idx="41">
                        <c:v>19.285714285714285</c:v>
                      </c:pt>
                      <c:pt idx="42">
                        <c:v>20</c:v>
                      </c:pt>
                      <c:pt idx="43">
                        <c:v>20.142857142857142</c:v>
                      </c:pt>
                      <c:pt idx="44">
                        <c:v>20.571428571428573</c:v>
                      </c:pt>
                      <c:pt idx="45">
                        <c:v>19.857142857142858</c:v>
                      </c:pt>
                      <c:pt idx="46">
                        <c:v>17.857142857142858</c:v>
                      </c:pt>
                      <c:pt idx="47">
                        <c:v>15.714285714285714</c:v>
                      </c:pt>
                      <c:pt idx="48">
                        <c:v>14.285714285714286</c:v>
                      </c:pt>
                      <c:pt idx="49">
                        <c:v>13.857142857142858</c:v>
                      </c:pt>
                      <c:pt idx="50">
                        <c:v>13.285714285714286</c:v>
                      </c:pt>
                      <c:pt idx="51">
                        <c:v>12.714285714285714</c:v>
                      </c:pt>
                      <c:pt idx="52">
                        <c:v>13.571428571428571</c:v>
                      </c:pt>
                      <c:pt idx="53">
                        <c:v>13.857142857142858</c:v>
                      </c:pt>
                      <c:pt idx="54">
                        <c:v>13.714285714285714</c:v>
                      </c:pt>
                      <c:pt idx="55">
                        <c:v>13.857142857142858</c:v>
                      </c:pt>
                      <c:pt idx="56">
                        <c:v>12.714285714285714</c:v>
                      </c:pt>
                      <c:pt idx="57">
                        <c:v>13.428571428571429</c:v>
                      </c:pt>
                      <c:pt idx="58">
                        <c:v>13.857142857142858</c:v>
                      </c:pt>
                      <c:pt idx="59">
                        <c:v>13.571428571428571</c:v>
                      </c:pt>
                      <c:pt idx="60">
                        <c:v>14.571428571428571</c:v>
                      </c:pt>
                      <c:pt idx="61">
                        <c:v>14.142857142857142</c:v>
                      </c:pt>
                      <c:pt idx="62">
                        <c:v>15</c:v>
                      </c:pt>
                      <c:pt idx="63">
                        <c:v>16.571428571428573</c:v>
                      </c:pt>
                      <c:pt idx="64">
                        <c:v>16.571428571428573</c:v>
                      </c:pt>
                      <c:pt idx="65">
                        <c:v>16.285714285714285</c:v>
                      </c:pt>
                      <c:pt idx="66">
                        <c:v>16.428571428571427</c:v>
                      </c:pt>
                      <c:pt idx="67">
                        <c:v>15.428571428571429</c:v>
                      </c:pt>
                      <c:pt idx="68">
                        <c:v>15.428571428571429</c:v>
                      </c:pt>
                      <c:pt idx="69">
                        <c:v>14</c:v>
                      </c:pt>
                      <c:pt idx="70">
                        <c:v>13</c:v>
                      </c:pt>
                      <c:pt idx="71">
                        <c:v>13.142857142857142</c:v>
                      </c:pt>
                      <c:pt idx="72">
                        <c:v>13.571428571428571</c:v>
                      </c:pt>
                      <c:pt idx="73">
                        <c:v>13.714285714285714</c:v>
                      </c:pt>
                      <c:pt idx="74">
                        <c:v>13.571428571428571</c:v>
                      </c:pt>
                      <c:pt idx="75">
                        <c:v>13.571428571428571</c:v>
                      </c:pt>
                      <c:pt idx="76">
                        <c:v>13.428571428571429</c:v>
                      </c:pt>
                      <c:pt idx="77">
                        <c:v>13.857142857142858</c:v>
                      </c:pt>
                      <c:pt idx="78">
                        <c:v>13.714285714285714</c:v>
                      </c:pt>
                      <c:pt idx="79">
                        <c:v>14.285714285714286</c:v>
                      </c:pt>
                      <c:pt idx="80">
                        <c:v>14</c:v>
                      </c:pt>
                      <c:pt idx="81">
                        <c:v>15.571428571428571</c:v>
                      </c:pt>
                      <c:pt idx="82">
                        <c:v>17.142857142857142</c:v>
                      </c:pt>
                      <c:pt idx="83">
                        <c:v>17.571428571428573</c:v>
                      </c:pt>
                      <c:pt idx="84">
                        <c:v>18.285714285714285</c:v>
                      </c:pt>
                      <c:pt idx="85">
                        <c:v>18.285714285714285</c:v>
                      </c:pt>
                      <c:pt idx="86">
                        <c:v>17.142857142857142</c:v>
                      </c:pt>
                      <c:pt idx="87">
                        <c:v>17.714285714285715</c:v>
                      </c:pt>
                      <c:pt idx="88">
                        <c:v>16.571428571428573</c:v>
                      </c:pt>
                      <c:pt idx="89">
                        <c:v>16.714285714285715</c:v>
                      </c:pt>
                      <c:pt idx="90">
                        <c:v>17.857142857142858</c:v>
                      </c:pt>
                      <c:pt idx="91">
                        <c:v>17.285714285714285</c:v>
                      </c:pt>
                      <c:pt idx="92">
                        <c:v>17</c:v>
                      </c:pt>
                      <c:pt idx="93">
                        <c:v>17.714285714285715</c:v>
                      </c:pt>
                      <c:pt idx="94">
                        <c:v>17.571428571428573</c:v>
                      </c:pt>
                      <c:pt idx="95">
                        <c:v>18</c:v>
                      </c:pt>
                      <c:pt idx="96">
                        <c:v>16.714285714285715</c:v>
                      </c:pt>
                      <c:pt idx="97">
                        <c:v>16.714285714285715</c:v>
                      </c:pt>
                      <c:pt idx="98">
                        <c:v>16.428571428571427</c:v>
                      </c:pt>
                      <c:pt idx="99">
                        <c:v>16.285714285714285</c:v>
                      </c:pt>
                      <c:pt idx="100">
                        <c:v>15.285714285714286</c:v>
                      </c:pt>
                      <c:pt idx="101">
                        <c:v>14.142857142857142</c:v>
                      </c:pt>
                      <c:pt idx="102">
                        <c:v>14.285714285714286</c:v>
                      </c:pt>
                      <c:pt idx="103">
                        <c:v>14</c:v>
                      </c:pt>
                      <c:pt idx="104">
                        <c:v>13.142857142857142</c:v>
                      </c:pt>
                      <c:pt idx="105">
                        <c:v>13.142857142857142</c:v>
                      </c:pt>
                      <c:pt idx="106">
                        <c:v>13.857142857142858</c:v>
                      </c:pt>
                      <c:pt idx="107">
                        <c:v>13.285714285714286</c:v>
                      </c:pt>
                      <c:pt idx="108">
                        <c:v>14</c:v>
                      </c:pt>
                      <c:pt idx="109">
                        <c:v>13.142857142857142</c:v>
                      </c:pt>
                      <c:pt idx="110">
                        <c:v>13.571428571428571</c:v>
                      </c:pt>
                      <c:pt idx="111">
                        <c:v>13.714285714285714</c:v>
                      </c:pt>
                      <c:pt idx="112">
                        <c:v>14.285714285714286</c:v>
                      </c:pt>
                      <c:pt idx="113">
                        <c:v>13.428571428571429</c:v>
                      </c:pt>
                      <c:pt idx="114">
                        <c:v>14.285714285714286</c:v>
                      </c:pt>
                      <c:pt idx="115">
                        <c:v>15.428571428571429</c:v>
                      </c:pt>
                      <c:pt idx="116">
                        <c:v>15.714285714285714</c:v>
                      </c:pt>
                      <c:pt idx="117">
                        <c:v>16.428571428571427</c:v>
                      </c:pt>
                      <c:pt idx="118">
                        <c:v>16</c:v>
                      </c:pt>
                      <c:pt idx="119">
                        <c:v>15</c:v>
                      </c:pt>
                      <c:pt idx="120">
                        <c:v>14.714285714285714</c:v>
                      </c:pt>
                      <c:pt idx="121">
                        <c:v>14.714285714285714</c:v>
                      </c:pt>
                      <c:pt idx="122">
                        <c:v>13</c:v>
                      </c:pt>
                      <c:pt idx="123">
                        <c:v>13.285714285714286</c:v>
                      </c:pt>
                      <c:pt idx="124">
                        <c:v>11.714285714285714</c:v>
                      </c:pt>
                      <c:pt idx="125">
                        <c:v>12.857142857142858</c:v>
                      </c:pt>
                      <c:pt idx="126">
                        <c:v>14</c:v>
                      </c:pt>
                      <c:pt idx="127">
                        <c:v>16</c:v>
                      </c:pt>
                      <c:pt idx="128">
                        <c:v>15.714285714285714</c:v>
                      </c:pt>
                      <c:pt idx="129">
                        <c:v>16.142857142857142</c:v>
                      </c:pt>
                      <c:pt idx="130">
                        <c:v>15.428571428571429</c:v>
                      </c:pt>
                      <c:pt idx="131">
                        <c:v>16.714285714285715</c:v>
                      </c:pt>
                      <c:pt idx="132">
                        <c:v>16</c:v>
                      </c:pt>
                      <c:pt idx="133">
                        <c:v>15.428571428571429</c:v>
                      </c:pt>
                      <c:pt idx="134">
                        <c:v>14.428571428571429</c:v>
                      </c:pt>
                      <c:pt idx="135">
                        <c:v>15.857142857142858</c:v>
                      </c:pt>
                      <c:pt idx="136">
                        <c:v>15.857142857142858</c:v>
                      </c:pt>
                      <c:pt idx="137">
                        <c:v>17.285714285714285</c:v>
                      </c:pt>
                      <c:pt idx="138">
                        <c:v>16.714285714285715</c:v>
                      </c:pt>
                      <c:pt idx="139">
                        <c:v>16.571428571428573</c:v>
                      </c:pt>
                      <c:pt idx="140">
                        <c:v>16.857142857142858</c:v>
                      </c:pt>
                      <c:pt idx="141">
                        <c:v>16.714285714285715</c:v>
                      </c:pt>
                      <c:pt idx="142">
                        <c:v>16.714285714285715</c:v>
                      </c:pt>
                      <c:pt idx="143">
                        <c:v>17</c:v>
                      </c:pt>
                      <c:pt idx="144">
                        <c:v>17</c:v>
                      </c:pt>
                      <c:pt idx="145">
                        <c:v>17.142857142857142</c:v>
                      </c:pt>
                      <c:pt idx="146">
                        <c:v>17.857142857142858</c:v>
                      </c:pt>
                      <c:pt idx="147">
                        <c:v>18.571428571428573</c:v>
                      </c:pt>
                      <c:pt idx="148">
                        <c:v>18.714285714285715</c:v>
                      </c:pt>
                      <c:pt idx="149">
                        <c:v>16.857142857142858</c:v>
                      </c:pt>
                      <c:pt idx="150">
                        <c:v>18</c:v>
                      </c:pt>
                      <c:pt idx="151">
                        <c:v>17</c:v>
                      </c:pt>
                      <c:pt idx="152">
                        <c:v>16.714285714285715</c:v>
                      </c:pt>
                      <c:pt idx="153">
                        <c:v>16.285714285714285</c:v>
                      </c:pt>
                      <c:pt idx="154">
                        <c:v>15</c:v>
                      </c:pt>
                      <c:pt idx="155">
                        <c:v>14.714285714285714</c:v>
                      </c:pt>
                      <c:pt idx="156">
                        <c:v>16.428571428571427</c:v>
                      </c:pt>
                      <c:pt idx="157">
                        <c:v>14.714285714285714</c:v>
                      </c:pt>
                      <c:pt idx="158">
                        <c:v>14.285714285714286</c:v>
                      </c:pt>
                      <c:pt idx="159">
                        <c:v>14.571428571428571</c:v>
                      </c:pt>
                      <c:pt idx="160">
                        <c:v>14.285714285714286</c:v>
                      </c:pt>
                      <c:pt idx="161">
                        <c:v>14.285714285714286</c:v>
                      </c:pt>
                      <c:pt idx="162">
                        <c:v>13.714285714285714</c:v>
                      </c:pt>
                      <c:pt idx="163">
                        <c:v>11.714285714285714</c:v>
                      </c:pt>
                      <c:pt idx="164">
                        <c:v>12.714285714285714</c:v>
                      </c:pt>
                      <c:pt idx="165">
                        <c:v>12.571428571428571</c:v>
                      </c:pt>
                      <c:pt idx="166">
                        <c:v>12.571428571428571</c:v>
                      </c:pt>
                      <c:pt idx="167">
                        <c:v>12.285714285714286</c:v>
                      </c:pt>
                      <c:pt idx="168">
                        <c:v>12.571428571428571</c:v>
                      </c:pt>
                      <c:pt idx="169">
                        <c:v>12.857142857142858</c:v>
                      </c:pt>
                      <c:pt idx="170">
                        <c:v>14.857142857142858</c:v>
                      </c:pt>
                      <c:pt idx="171">
                        <c:v>14</c:v>
                      </c:pt>
                      <c:pt idx="172">
                        <c:v>15</c:v>
                      </c:pt>
                      <c:pt idx="173">
                        <c:v>14.428571428571429</c:v>
                      </c:pt>
                      <c:pt idx="174">
                        <c:v>14.285714285714286</c:v>
                      </c:pt>
                      <c:pt idx="175">
                        <c:v>14.857142857142858</c:v>
                      </c:pt>
                      <c:pt idx="176">
                        <c:v>15.428571428571429</c:v>
                      </c:pt>
                      <c:pt idx="177">
                        <c:v>14.857142857142858</c:v>
                      </c:pt>
                      <c:pt idx="178">
                        <c:v>15</c:v>
                      </c:pt>
                      <c:pt idx="179">
                        <c:v>13.857142857142858</c:v>
                      </c:pt>
                      <c:pt idx="180">
                        <c:v>14.714285714285714</c:v>
                      </c:pt>
                      <c:pt idx="181">
                        <c:v>15.571428571428571</c:v>
                      </c:pt>
                      <c:pt idx="182">
                        <c:v>15</c:v>
                      </c:pt>
                      <c:pt idx="183">
                        <c:v>14.571428571428571</c:v>
                      </c:pt>
                      <c:pt idx="184">
                        <c:v>13.714285714285714</c:v>
                      </c:pt>
                      <c:pt idx="185">
                        <c:v>14.428571428571429</c:v>
                      </c:pt>
                      <c:pt idx="186">
                        <c:v>16.571428571428573</c:v>
                      </c:pt>
                      <c:pt idx="187">
                        <c:v>16.428571428571427</c:v>
                      </c:pt>
                      <c:pt idx="188">
                        <c:v>15.714285714285714</c:v>
                      </c:pt>
                      <c:pt idx="189">
                        <c:v>15.714285714285714</c:v>
                      </c:pt>
                      <c:pt idx="190">
                        <c:v>14.857142857142858</c:v>
                      </c:pt>
                      <c:pt idx="191">
                        <c:v>17.285714285714285</c:v>
                      </c:pt>
                      <c:pt idx="192">
                        <c:v>16.714285714285715</c:v>
                      </c:pt>
                      <c:pt idx="193">
                        <c:v>15.285714285714286</c:v>
                      </c:pt>
                      <c:pt idx="194">
                        <c:v>16.285714285714285</c:v>
                      </c:pt>
                      <c:pt idx="195">
                        <c:v>16.857142857142858</c:v>
                      </c:pt>
                      <c:pt idx="196">
                        <c:v>17.285714285714285</c:v>
                      </c:pt>
                      <c:pt idx="197">
                        <c:v>17.571428571428573</c:v>
                      </c:pt>
                      <c:pt idx="198">
                        <c:v>15.142857142857142</c:v>
                      </c:pt>
                      <c:pt idx="199">
                        <c:v>15</c:v>
                      </c:pt>
                      <c:pt idx="200">
                        <c:v>14.428571428571429</c:v>
                      </c:pt>
                      <c:pt idx="201">
                        <c:v>13.285714285714286</c:v>
                      </c:pt>
                      <c:pt idx="202">
                        <c:v>13.142857142857142</c:v>
                      </c:pt>
                      <c:pt idx="203">
                        <c:v>14.142857142857142</c:v>
                      </c:pt>
                      <c:pt idx="204">
                        <c:v>15.428571428571429</c:v>
                      </c:pt>
                      <c:pt idx="205">
                        <c:v>15.714285714285714</c:v>
                      </c:pt>
                      <c:pt idx="206">
                        <c:v>16</c:v>
                      </c:pt>
                      <c:pt idx="207">
                        <c:v>17.142857142857142</c:v>
                      </c:pt>
                      <c:pt idx="208">
                        <c:v>16.428571428571427</c:v>
                      </c:pt>
                      <c:pt idx="209">
                        <c:v>16.142857142857142</c:v>
                      </c:pt>
                      <c:pt idx="210">
                        <c:v>14.857142857142858</c:v>
                      </c:pt>
                      <c:pt idx="211">
                        <c:v>14</c:v>
                      </c:pt>
                      <c:pt idx="212">
                        <c:v>14.714285714285714</c:v>
                      </c:pt>
                      <c:pt idx="213">
                        <c:v>14.285714285714286</c:v>
                      </c:pt>
                      <c:pt idx="214">
                        <c:v>15</c:v>
                      </c:pt>
                      <c:pt idx="215">
                        <c:v>16.142857142857142</c:v>
                      </c:pt>
                      <c:pt idx="216">
                        <c:v>16</c:v>
                      </c:pt>
                      <c:pt idx="217">
                        <c:v>16.571428571428573</c:v>
                      </c:pt>
                      <c:pt idx="218">
                        <c:v>15.857142857142858</c:v>
                      </c:pt>
                      <c:pt idx="219">
                        <c:v>15</c:v>
                      </c:pt>
                      <c:pt idx="220">
                        <c:v>15.428571428571429</c:v>
                      </c:pt>
                      <c:pt idx="221">
                        <c:v>14.714285714285714</c:v>
                      </c:pt>
                      <c:pt idx="222">
                        <c:v>14.285714285714286</c:v>
                      </c:pt>
                      <c:pt idx="223">
                        <c:v>14.428571428571429</c:v>
                      </c:pt>
                      <c:pt idx="224">
                        <c:v>14.142857142857142</c:v>
                      </c:pt>
                      <c:pt idx="225">
                        <c:v>14.714285714285714</c:v>
                      </c:pt>
                      <c:pt idx="226">
                        <c:v>14.142857142857142</c:v>
                      </c:pt>
                      <c:pt idx="227">
                        <c:v>14.428571428571429</c:v>
                      </c:pt>
                      <c:pt idx="228">
                        <c:v>14.142857142857142</c:v>
                      </c:pt>
                      <c:pt idx="229">
                        <c:v>14.285714285714286</c:v>
                      </c:pt>
                      <c:pt idx="230">
                        <c:v>14.857142857142858</c:v>
                      </c:pt>
                      <c:pt idx="231">
                        <c:v>14</c:v>
                      </c:pt>
                      <c:pt idx="232">
                        <c:v>13.714285714285714</c:v>
                      </c:pt>
                      <c:pt idx="233">
                        <c:v>13.857142857142858</c:v>
                      </c:pt>
                      <c:pt idx="234">
                        <c:v>13</c:v>
                      </c:pt>
                      <c:pt idx="235">
                        <c:v>13.142857142857142</c:v>
                      </c:pt>
                      <c:pt idx="236">
                        <c:v>13.857142857142858</c:v>
                      </c:pt>
                      <c:pt idx="237">
                        <c:v>14.571428571428571</c:v>
                      </c:pt>
                      <c:pt idx="238">
                        <c:v>14.428571428571429</c:v>
                      </c:pt>
                      <c:pt idx="239">
                        <c:v>14.857142857142858</c:v>
                      </c:pt>
                      <c:pt idx="240">
                        <c:v>17</c:v>
                      </c:pt>
                      <c:pt idx="241">
                        <c:v>17.428571428571427</c:v>
                      </c:pt>
                      <c:pt idx="242">
                        <c:v>16.142857142857142</c:v>
                      </c:pt>
                      <c:pt idx="243">
                        <c:v>14.285714285714286</c:v>
                      </c:pt>
                      <c:pt idx="244">
                        <c:v>12.714285714285714</c:v>
                      </c:pt>
                      <c:pt idx="245">
                        <c:v>13.571428571428571</c:v>
                      </c:pt>
                      <c:pt idx="246">
                        <c:v>14.142857142857142</c:v>
                      </c:pt>
                      <c:pt idx="247">
                        <c:v>11.857142857142858</c:v>
                      </c:pt>
                      <c:pt idx="248">
                        <c:v>12.428571428571429</c:v>
                      </c:pt>
                      <c:pt idx="249">
                        <c:v>13.142857142857142</c:v>
                      </c:pt>
                      <c:pt idx="250">
                        <c:v>13.285714285714286</c:v>
                      </c:pt>
                      <c:pt idx="251">
                        <c:v>14.142857142857142</c:v>
                      </c:pt>
                      <c:pt idx="252">
                        <c:v>14</c:v>
                      </c:pt>
                      <c:pt idx="253">
                        <c:v>13.142857142857142</c:v>
                      </c:pt>
                      <c:pt idx="254">
                        <c:v>14.571428571428571</c:v>
                      </c:pt>
                      <c:pt idx="255">
                        <c:v>14.142857142857142</c:v>
                      </c:pt>
                      <c:pt idx="256">
                        <c:v>15</c:v>
                      </c:pt>
                      <c:pt idx="257">
                        <c:v>15.857142857142858</c:v>
                      </c:pt>
                      <c:pt idx="258">
                        <c:v>15.571428571428571</c:v>
                      </c:pt>
                      <c:pt idx="259">
                        <c:v>16</c:v>
                      </c:pt>
                      <c:pt idx="260">
                        <c:v>18</c:v>
                      </c:pt>
                      <c:pt idx="261">
                        <c:v>18</c:v>
                      </c:pt>
                      <c:pt idx="262">
                        <c:v>17.857142857142858</c:v>
                      </c:pt>
                      <c:pt idx="263">
                        <c:v>17.428571428571427</c:v>
                      </c:pt>
                      <c:pt idx="264">
                        <c:v>17.714285714285715</c:v>
                      </c:pt>
                      <c:pt idx="265">
                        <c:v>17.714285714285715</c:v>
                      </c:pt>
                      <c:pt idx="266">
                        <c:v>17.285714285714285</c:v>
                      </c:pt>
                      <c:pt idx="267">
                        <c:v>15.857142857142858</c:v>
                      </c:pt>
                      <c:pt idx="268">
                        <c:v>14.714285714285714</c:v>
                      </c:pt>
                      <c:pt idx="269">
                        <c:v>14.857142857142858</c:v>
                      </c:pt>
                      <c:pt idx="270">
                        <c:v>14.571428571428571</c:v>
                      </c:pt>
                      <c:pt idx="271">
                        <c:v>14</c:v>
                      </c:pt>
                      <c:pt idx="272">
                        <c:v>13.428571428571429</c:v>
                      </c:pt>
                      <c:pt idx="273">
                        <c:v>12.714285714285714</c:v>
                      </c:pt>
                      <c:pt idx="274">
                        <c:v>13</c:v>
                      </c:pt>
                      <c:pt idx="275">
                        <c:v>13</c:v>
                      </c:pt>
                      <c:pt idx="276">
                        <c:v>12.142857142857142</c:v>
                      </c:pt>
                      <c:pt idx="277">
                        <c:v>11.714285714285714</c:v>
                      </c:pt>
                      <c:pt idx="278">
                        <c:v>12.142857142857142</c:v>
                      </c:pt>
                      <c:pt idx="279">
                        <c:v>13</c:v>
                      </c:pt>
                      <c:pt idx="280">
                        <c:v>12.857142857142858</c:v>
                      </c:pt>
                      <c:pt idx="281">
                        <c:v>12.857142857142858</c:v>
                      </c:pt>
                      <c:pt idx="282">
                        <c:v>14.285714285714286</c:v>
                      </c:pt>
                      <c:pt idx="283">
                        <c:v>15.142857142857142</c:v>
                      </c:pt>
                      <c:pt idx="284">
                        <c:v>15.714285714285714</c:v>
                      </c:pt>
                      <c:pt idx="285">
                        <c:v>14.571428571428571</c:v>
                      </c:pt>
                      <c:pt idx="286">
                        <c:v>15.142857142857142</c:v>
                      </c:pt>
                      <c:pt idx="287">
                        <c:v>16.142857142857142</c:v>
                      </c:pt>
                      <c:pt idx="288">
                        <c:v>15.571428571428571</c:v>
                      </c:pt>
                      <c:pt idx="289">
                        <c:v>16.285714285714285</c:v>
                      </c:pt>
                      <c:pt idx="290">
                        <c:v>15.571428571428571</c:v>
                      </c:pt>
                      <c:pt idx="291">
                        <c:v>14.714285714285714</c:v>
                      </c:pt>
                      <c:pt idx="292">
                        <c:v>15.142857142857142</c:v>
                      </c:pt>
                      <c:pt idx="293">
                        <c:v>14.571428571428571</c:v>
                      </c:pt>
                      <c:pt idx="294">
                        <c:v>13.714285714285714</c:v>
                      </c:pt>
                      <c:pt idx="295">
                        <c:v>14.285714285714286</c:v>
                      </c:pt>
                      <c:pt idx="296">
                        <c:v>13.857142857142858</c:v>
                      </c:pt>
                      <c:pt idx="297">
                        <c:v>14</c:v>
                      </c:pt>
                      <c:pt idx="298">
                        <c:v>15.285714285714286</c:v>
                      </c:pt>
                      <c:pt idx="299">
                        <c:v>15.285714285714286</c:v>
                      </c:pt>
                      <c:pt idx="300">
                        <c:v>15</c:v>
                      </c:pt>
                      <c:pt idx="301">
                        <c:v>15.714285714285714</c:v>
                      </c:pt>
                      <c:pt idx="302">
                        <c:v>15.142857142857142</c:v>
                      </c:pt>
                      <c:pt idx="303">
                        <c:v>15</c:v>
                      </c:pt>
                      <c:pt idx="304">
                        <c:v>15.857142857142858</c:v>
                      </c:pt>
                      <c:pt idx="305">
                        <c:v>15.428571428571429</c:v>
                      </c:pt>
                      <c:pt idx="306">
                        <c:v>15.714285714285714</c:v>
                      </c:pt>
                      <c:pt idx="307">
                        <c:v>15.714285714285714</c:v>
                      </c:pt>
                      <c:pt idx="308">
                        <c:v>16.428571428571427</c:v>
                      </c:pt>
                      <c:pt idx="309">
                        <c:v>17.142857142857142</c:v>
                      </c:pt>
                      <c:pt idx="310">
                        <c:v>16</c:v>
                      </c:pt>
                      <c:pt idx="311">
                        <c:v>15.571428571428571</c:v>
                      </c:pt>
                      <c:pt idx="312">
                        <c:v>15.142857142857142</c:v>
                      </c:pt>
                      <c:pt idx="313">
                        <c:v>15.571428571428571</c:v>
                      </c:pt>
                      <c:pt idx="314">
                        <c:v>15.285714285714286</c:v>
                      </c:pt>
                      <c:pt idx="315">
                        <c:v>13.714285714285714</c:v>
                      </c:pt>
                      <c:pt idx="316">
                        <c:v>13.142857142857142</c:v>
                      </c:pt>
                      <c:pt idx="317">
                        <c:v>14.285714285714286</c:v>
                      </c:pt>
                      <c:pt idx="318">
                        <c:v>14.142857142857142</c:v>
                      </c:pt>
                      <c:pt idx="319">
                        <c:v>14.571428571428571</c:v>
                      </c:pt>
                      <c:pt idx="320">
                        <c:v>14.857142857142858</c:v>
                      </c:pt>
                      <c:pt idx="321">
                        <c:v>14</c:v>
                      </c:pt>
                      <c:pt idx="322">
                        <c:v>15</c:v>
                      </c:pt>
                      <c:pt idx="323">
                        <c:v>16.428571428571427</c:v>
                      </c:pt>
                      <c:pt idx="324">
                        <c:v>14.857142857142858</c:v>
                      </c:pt>
                      <c:pt idx="325">
                        <c:v>15.285714285714286</c:v>
                      </c:pt>
                      <c:pt idx="326">
                        <c:v>16</c:v>
                      </c:pt>
                      <c:pt idx="327">
                        <c:v>15.285714285714286</c:v>
                      </c:pt>
                      <c:pt idx="328">
                        <c:v>17.142857142857142</c:v>
                      </c:pt>
                      <c:pt idx="329">
                        <c:v>16.571428571428573</c:v>
                      </c:pt>
                      <c:pt idx="330">
                        <c:v>15.142857142857142</c:v>
                      </c:pt>
                      <c:pt idx="331">
                        <c:v>16</c:v>
                      </c:pt>
                      <c:pt idx="332">
                        <c:v>15.142857142857142</c:v>
                      </c:pt>
                      <c:pt idx="333">
                        <c:v>14.142857142857142</c:v>
                      </c:pt>
                      <c:pt idx="334">
                        <c:v>14.571428571428571</c:v>
                      </c:pt>
                      <c:pt idx="335">
                        <c:v>13</c:v>
                      </c:pt>
                      <c:pt idx="336">
                        <c:v>14</c:v>
                      </c:pt>
                      <c:pt idx="337">
                        <c:v>13.857142857142858</c:v>
                      </c:pt>
                      <c:pt idx="338">
                        <c:v>13</c:v>
                      </c:pt>
                      <c:pt idx="339">
                        <c:v>15.142857142857142</c:v>
                      </c:pt>
                      <c:pt idx="340">
                        <c:v>15.571428571428571</c:v>
                      </c:pt>
                      <c:pt idx="341">
                        <c:v>15.714285714285714</c:v>
                      </c:pt>
                      <c:pt idx="342">
                        <c:v>16.285714285714285</c:v>
                      </c:pt>
                      <c:pt idx="343">
                        <c:v>15.571428571428571</c:v>
                      </c:pt>
                      <c:pt idx="344">
                        <c:v>15.857142857142858</c:v>
                      </c:pt>
                      <c:pt idx="345">
                        <c:v>16.428571428571427</c:v>
                      </c:pt>
                      <c:pt idx="346">
                        <c:v>15.142857142857142</c:v>
                      </c:pt>
                      <c:pt idx="347">
                        <c:v>14.428571428571429</c:v>
                      </c:pt>
                      <c:pt idx="348">
                        <c:v>14.142857142857142</c:v>
                      </c:pt>
                      <c:pt idx="349">
                        <c:v>14.857142857142858</c:v>
                      </c:pt>
                      <c:pt idx="350">
                        <c:v>14.142857142857142</c:v>
                      </c:pt>
                      <c:pt idx="351">
                        <c:v>15</c:v>
                      </c:pt>
                      <c:pt idx="352">
                        <c:v>15.285714285714286</c:v>
                      </c:pt>
                      <c:pt idx="353">
                        <c:v>14.714285714285714</c:v>
                      </c:pt>
                      <c:pt idx="354">
                        <c:v>15.571428571428571</c:v>
                      </c:pt>
                      <c:pt idx="355">
                        <c:v>16</c:v>
                      </c:pt>
                      <c:pt idx="356">
                        <c:v>15.571428571428571</c:v>
                      </c:pt>
                      <c:pt idx="357">
                        <c:v>16.714285714285715</c:v>
                      </c:pt>
                      <c:pt idx="358">
                        <c:v>16</c:v>
                      </c:pt>
                      <c:pt idx="359">
                        <c:v>15.714285714285714</c:v>
                      </c:pt>
                      <c:pt idx="360">
                        <c:v>15.857142857142858</c:v>
                      </c:pt>
                      <c:pt idx="361">
                        <c:v>16.571428571428573</c:v>
                      </c:pt>
                      <c:pt idx="362">
                        <c:v>15.714285714285714</c:v>
                      </c:pt>
                      <c:pt idx="363">
                        <c:v>17.285714285714285</c:v>
                      </c:pt>
                      <c:pt idx="364">
                        <c:v>17.285714285714285</c:v>
                      </c:pt>
                      <c:pt idx="365">
                        <c:v>17.142857142857142</c:v>
                      </c:pt>
                      <c:pt idx="366">
                        <c:v>18.428571428571427</c:v>
                      </c:pt>
                      <c:pt idx="367">
                        <c:v>19.571428571428573</c:v>
                      </c:pt>
                      <c:pt idx="368">
                        <c:v>21.285714285714285</c:v>
                      </c:pt>
                      <c:pt idx="369">
                        <c:v>23.428571428571427</c:v>
                      </c:pt>
                      <c:pt idx="370">
                        <c:v>23.857142857142858</c:v>
                      </c:pt>
                      <c:pt idx="371">
                        <c:v>22.714285714285715</c:v>
                      </c:pt>
                      <c:pt idx="372">
                        <c:v>23.142857142857142</c:v>
                      </c:pt>
                      <c:pt idx="373">
                        <c:v>22.571428571428573</c:v>
                      </c:pt>
                      <c:pt idx="374">
                        <c:v>23.714285714285715</c:v>
                      </c:pt>
                      <c:pt idx="375">
                        <c:v>20.714285714285715</c:v>
                      </c:pt>
                      <c:pt idx="376">
                        <c:v>20.285714285714285</c:v>
                      </c:pt>
                      <c:pt idx="377">
                        <c:v>18.142857142857142</c:v>
                      </c:pt>
                      <c:pt idx="378">
                        <c:v>20.142857142857142</c:v>
                      </c:pt>
                      <c:pt idx="379">
                        <c:v>20.285714285714285</c:v>
                      </c:pt>
                      <c:pt idx="380">
                        <c:v>19.714285714285715</c:v>
                      </c:pt>
                      <c:pt idx="381">
                        <c:v>18.571428571428573</c:v>
                      </c:pt>
                      <c:pt idx="382">
                        <c:v>19.714285714285715</c:v>
                      </c:pt>
                      <c:pt idx="383">
                        <c:v>18.285714285714285</c:v>
                      </c:pt>
                      <c:pt idx="384">
                        <c:v>19.714285714285715</c:v>
                      </c:pt>
                      <c:pt idx="385">
                        <c:v>20</c:v>
                      </c:pt>
                      <c:pt idx="386">
                        <c:v>21.571428571428573</c:v>
                      </c:pt>
                      <c:pt idx="387">
                        <c:v>21</c:v>
                      </c:pt>
                      <c:pt idx="388">
                        <c:v>21.571428571428573</c:v>
                      </c:pt>
                      <c:pt idx="389">
                        <c:v>22</c:v>
                      </c:pt>
                      <c:pt idx="390">
                        <c:v>22.714285714285715</c:v>
                      </c:pt>
                      <c:pt idx="391">
                        <c:v>21</c:v>
                      </c:pt>
                      <c:pt idx="392">
                        <c:v>19.857142857142858</c:v>
                      </c:pt>
                      <c:pt idx="393">
                        <c:v>18.571428571428573</c:v>
                      </c:pt>
                      <c:pt idx="394">
                        <c:v>18.571428571428573</c:v>
                      </c:pt>
                      <c:pt idx="395">
                        <c:v>17.714285714285715</c:v>
                      </c:pt>
                      <c:pt idx="396">
                        <c:v>17.142857142857142</c:v>
                      </c:pt>
                      <c:pt idx="397">
                        <c:v>16.571428571428573</c:v>
                      </c:pt>
                      <c:pt idx="398">
                        <c:v>16.571428571428573</c:v>
                      </c:pt>
                      <c:pt idx="399">
                        <c:v>16.428571428571427</c:v>
                      </c:pt>
                      <c:pt idx="400">
                        <c:v>16</c:v>
                      </c:pt>
                      <c:pt idx="401">
                        <c:v>16.714285714285715</c:v>
                      </c:pt>
                      <c:pt idx="402">
                        <c:v>16.142857142857142</c:v>
                      </c:pt>
                      <c:pt idx="403">
                        <c:v>15.428571428571429</c:v>
                      </c:pt>
                      <c:pt idx="404">
                        <c:v>14.714285714285714</c:v>
                      </c:pt>
                      <c:pt idx="405">
                        <c:v>16</c:v>
                      </c:pt>
                      <c:pt idx="406">
                        <c:v>14.285714285714286</c:v>
                      </c:pt>
                      <c:pt idx="407">
                        <c:v>14</c:v>
                      </c:pt>
                      <c:pt idx="408">
                        <c:v>13.571428571428571</c:v>
                      </c:pt>
                      <c:pt idx="409">
                        <c:v>13.714285714285714</c:v>
                      </c:pt>
                      <c:pt idx="410">
                        <c:v>14.285714285714286</c:v>
                      </c:pt>
                      <c:pt idx="411">
                        <c:v>15.857142857142858</c:v>
                      </c:pt>
                      <c:pt idx="412">
                        <c:v>15.571428571428571</c:v>
                      </c:pt>
                      <c:pt idx="413">
                        <c:v>17.714285714285715</c:v>
                      </c:pt>
                      <c:pt idx="414">
                        <c:v>18</c:v>
                      </c:pt>
                      <c:pt idx="415">
                        <c:v>18.571428571428573</c:v>
                      </c:pt>
                      <c:pt idx="416">
                        <c:v>18.857142857142858</c:v>
                      </c:pt>
                      <c:pt idx="417">
                        <c:v>20</c:v>
                      </c:pt>
                      <c:pt idx="418">
                        <c:v>19.142857142857142</c:v>
                      </c:pt>
                      <c:pt idx="419">
                        <c:v>19.857142857142858</c:v>
                      </c:pt>
                      <c:pt idx="420">
                        <c:v>18.428571428571427</c:v>
                      </c:pt>
                      <c:pt idx="421">
                        <c:v>17.285714285714285</c:v>
                      </c:pt>
                      <c:pt idx="422">
                        <c:v>17.714285714285715</c:v>
                      </c:pt>
                      <c:pt idx="423">
                        <c:v>17.571428571428573</c:v>
                      </c:pt>
                      <c:pt idx="424">
                        <c:v>16.142857142857142</c:v>
                      </c:pt>
                      <c:pt idx="425">
                        <c:v>16.857142857142858</c:v>
                      </c:pt>
                      <c:pt idx="426">
                        <c:v>15.571428571428571</c:v>
                      </c:pt>
                      <c:pt idx="427">
                        <c:v>17</c:v>
                      </c:pt>
                      <c:pt idx="428">
                        <c:v>17.142857142857142</c:v>
                      </c:pt>
                      <c:pt idx="429">
                        <c:v>15.571428571428571</c:v>
                      </c:pt>
                      <c:pt idx="430">
                        <c:v>15.857142857142858</c:v>
                      </c:pt>
                      <c:pt idx="431">
                        <c:v>16</c:v>
                      </c:pt>
                      <c:pt idx="432">
                        <c:v>15.285714285714286</c:v>
                      </c:pt>
                      <c:pt idx="433">
                        <c:v>14.714285714285714</c:v>
                      </c:pt>
                      <c:pt idx="434">
                        <c:v>14.857142857142858</c:v>
                      </c:pt>
                      <c:pt idx="435">
                        <c:v>14.857142857142858</c:v>
                      </c:pt>
                      <c:pt idx="436">
                        <c:v>15.714285714285714</c:v>
                      </c:pt>
                      <c:pt idx="437">
                        <c:v>15.285714285714286</c:v>
                      </c:pt>
                      <c:pt idx="438">
                        <c:v>15.571428571428571</c:v>
                      </c:pt>
                      <c:pt idx="439">
                        <c:v>15.714285714285714</c:v>
                      </c:pt>
                      <c:pt idx="440">
                        <c:v>16.142857142857142</c:v>
                      </c:pt>
                      <c:pt idx="441">
                        <c:v>15.285714285714286</c:v>
                      </c:pt>
                      <c:pt idx="442">
                        <c:v>16.142857142857142</c:v>
                      </c:pt>
                      <c:pt idx="443">
                        <c:v>16.142857142857142</c:v>
                      </c:pt>
                      <c:pt idx="444">
                        <c:v>16.285714285714285</c:v>
                      </c:pt>
                      <c:pt idx="445">
                        <c:v>15.142857142857142</c:v>
                      </c:pt>
                      <c:pt idx="446">
                        <c:v>15.571428571428571</c:v>
                      </c:pt>
                      <c:pt idx="447">
                        <c:v>15.714285714285714</c:v>
                      </c:pt>
                      <c:pt idx="448">
                        <c:v>16</c:v>
                      </c:pt>
                      <c:pt idx="449">
                        <c:v>15.857142857142858</c:v>
                      </c:pt>
                      <c:pt idx="450">
                        <c:v>16.857142857142858</c:v>
                      </c:pt>
                      <c:pt idx="451">
                        <c:v>15.714285714285714</c:v>
                      </c:pt>
                      <c:pt idx="452">
                        <c:v>17</c:v>
                      </c:pt>
                      <c:pt idx="453">
                        <c:v>16.428571428571427</c:v>
                      </c:pt>
                      <c:pt idx="454">
                        <c:v>16.142857142857142</c:v>
                      </c:pt>
                      <c:pt idx="455">
                        <c:v>15.714285714285714</c:v>
                      </c:pt>
                      <c:pt idx="456">
                        <c:v>15.285714285714286</c:v>
                      </c:pt>
                      <c:pt idx="457">
                        <c:v>14</c:v>
                      </c:pt>
                      <c:pt idx="458">
                        <c:v>15</c:v>
                      </c:pt>
                      <c:pt idx="459">
                        <c:v>14.428571428571429</c:v>
                      </c:pt>
                      <c:pt idx="460">
                        <c:v>14.714285714285714</c:v>
                      </c:pt>
                      <c:pt idx="461">
                        <c:v>14.571428571428571</c:v>
                      </c:pt>
                      <c:pt idx="462">
                        <c:v>14.571428571428571</c:v>
                      </c:pt>
                      <c:pt idx="463">
                        <c:v>15.428571428571429</c:v>
                      </c:pt>
                      <c:pt idx="464">
                        <c:v>15.428571428571429</c:v>
                      </c:pt>
                      <c:pt idx="465">
                        <c:v>16.142857142857142</c:v>
                      </c:pt>
                      <c:pt idx="466">
                        <c:v>15.285714285714286</c:v>
                      </c:pt>
                      <c:pt idx="467">
                        <c:v>15</c:v>
                      </c:pt>
                      <c:pt idx="468">
                        <c:v>14.857142857142858</c:v>
                      </c:pt>
                      <c:pt idx="469">
                        <c:v>14.714285714285714</c:v>
                      </c:pt>
                      <c:pt idx="470">
                        <c:v>14.857142857142858</c:v>
                      </c:pt>
                      <c:pt idx="471">
                        <c:v>15</c:v>
                      </c:pt>
                      <c:pt idx="472">
                        <c:v>13.428571428571429</c:v>
                      </c:pt>
                      <c:pt idx="473">
                        <c:v>14</c:v>
                      </c:pt>
                      <c:pt idx="474">
                        <c:v>14.142857142857142</c:v>
                      </c:pt>
                      <c:pt idx="475">
                        <c:v>15.428571428571429</c:v>
                      </c:pt>
                      <c:pt idx="476">
                        <c:v>15.142857142857142</c:v>
                      </c:pt>
                      <c:pt idx="477">
                        <c:v>14.428571428571429</c:v>
                      </c:pt>
                      <c:pt idx="478">
                        <c:v>14.571428571428571</c:v>
                      </c:pt>
                      <c:pt idx="479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742-4EFD-BA2D-A12771B1940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Kahramanmaras!$K$2:$K$481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14.571428571428571</c:v>
                      </c:pt>
                      <c:pt idx="7">
                        <c:v>14.714285714285714</c:v>
                      </c:pt>
                      <c:pt idx="8">
                        <c:v>14.142857142857142</c:v>
                      </c:pt>
                      <c:pt idx="9">
                        <c:v>14.857142857142858</c:v>
                      </c:pt>
                      <c:pt idx="10">
                        <c:v>15.428571428571429</c:v>
                      </c:pt>
                      <c:pt idx="11">
                        <c:v>15.285714285714286</c:v>
                      </c:pt>
                      <c:pt idx="12">
                        <c:v>15</c:v>
                      </c:pt>
                      <c:pt idx="13">
                        <c:v>16.857142857142858</c:v>
                      </c:pt>
                      <c:pt idx="14">
                        <c:v>16.714285714285715</c:v>
                      </c:pt>
                      <c:pt idx="15">
                        <c:v>17</c:v>
                      </c:pt>
                      <c:pt idx="16">
                        <c:v>16</c:v>
                      </c:pt>
                      <c:pt idx="17">
                        <c:v>16.571428571428573</c:v>
                      </c:pt>
                      <c:pt idx="18">
                        <c:v>17.142857142857142</c:v>
                      </c:pt>
                      <c:pt idx="19">
                        <c:v>17.285714285714285</c:v>
                      </c:pt>
                      <c:pt idx="20">
                        <c:v>16.571428571428573</c:v>
                      </c:pt>
                      <c:pt idx="21">
                        <c:v>17.285714285714285</c:v>
                      </c:pt>
                      <c:pt idx="22">
                        <c:v>16.857142857142858</c:v>
                      </c:pt>
                      <c:pt idx="23">
                        <c:v>16.714285714285715</c:v>
                      </c:pt>
                      <c:pt idx="24">
                        <c:v>16.428571428571427</c:v>
                      </c:pt>
                      <c:pt idx="25">
                        <c:v>16.571428571428573</c:v>
                      </c:pt>
                      <c:pt idx="26">
                        <c:v>18.857142857142858</c:v>
                      </c:pt>
                      <c:pt idx="27">
                        <c:v>18.714285714285715</c:v>
                      </c:pt>
                      <c:pt idx="28">
                        <c:v>18.428571428571427</c:v>
                      </c:pt>
                      <c:pt idx="29">
                        <c:v>18.571428571428573</c:v>
                      </c:pt>
                      <c:pt idx="30">
                        <c:v>19.428571428571427</c:v>
                      </c:pt>
                      <c:pt idx="31">
                        <c:v>21</c:v>
                      </c:pt>
                      <c:pt idx="32">
                        <c:v>20.428571428571427</c:v>
                      </c:pt>
                      <c:pt idx="33">
                        <c:v>18.285714285714285</c:v>
                      </c:pt>
                      <c:pt idx="34">
                        <c:v>18.285714285714285</c:v>
                      </c:pt>
                      <c:pt idx="35">
                        <c:v>20.571428571428573</c:v>
                      </c:pt>
                      <c:pt idx="36">
                        <c:v>20.428571428571427</c:v>
                      </c:pt>
                      <c:pt idx="37">
                        <c:v>20.571428571428573</c:v>
                      </c:pt>
                      <c:pt idx="38">
                        <c:v>18.428571428571427</c:v>
                      </c:pt>
                      <c:pt idx="39">
                        <c:v>18.285714285714285</c:v>
                      </c:pt>
                      <c:pt idx="40">
                        <c:v>19.714285714285715</c:v>
                      </c:pt>
                      <c:pt idx="41">
                        <c:v>20</c:v>
                      </c:pt>
                      <c:pt idx="42">
                        <c:v>17.142857142857142</c:v>
                      </c:pt>
                      <c:pt idx="43">
                        <c:v>18</c:v>
                      </c:pt>
                      <c:pt idx="44">
                        <c:v>18.428571428571427</c:v>
                      </c:pt>
                      <c:pt idx="45">
                        <c:v>19</c:v>
                      </c:pt>
                      <c:pt idx="46">
                        <c:v>18.142857142857142</c:v>
                      </c:pt>
                      <c:pt idx="47">
                        <c:v>17</c:v>
                      </c:pt>
                      <c:pt idx="48">
                        <c:v>17.571428571428573</c:v>
                      </c:pt>
                      <c:pt idx="49">
                        <c:v>18.428571428571427</c:v>
                      </c:pt>
                      <c:pt idx="50">
                        <c:v>17.571428571428573</c:v>
                      </c:pt>
                      <c:pt idx="51">
                        <c:v>15.857142857142858</c:v>
                      </c:pt>
                      <c:pt idx="52">
                        <c:v>15.428571428571429</c:v>
                      </c:pt>
                      <c:pt idx="53">
                        <c:v>15.285714285714286</c:v>
                      </c:pt>
                      <c:pt idx="54">
                        <c:v>16.571428571428573</c:v>
                      </c:pt>
                      <c:pt idx="55">
                        <c:v>14.714285714285714</c:v>
                      </c:pt>
                      <c:pt idx="56">
                        <c:v>14.285714285714286</c:v>
                      </c:pt>
                      <c:pt idx="57">
                        <c:v>14.857142857142858</c:v>
                      </c:pt>
                      <c:pt idx="58">
                        <c:v>16</c:v>
                      </c:pt>
                      <c:pt idx="59">
                        <c:v>15.714285714285714</c:v>
                      </c:pt>
                      <c:pt idx="60">
                        <c:v>16.571428571428573</c:v>
                      </c:pt>
                      <c:pt idx="61">
                        <c:v>14.428571428571429</c:v>
                      </c:pt>
                      <c:pt idx="62">
                        <c:v>15.142857142857142</c:v>
                      </c:pt>
                      <c:pt idx="63">
                        <c:v>13.857142857142858</c:v>
                      </c:pt>
                      <c:pt idx="64">
                        <c:v>14.142857142857142</c:v>
                      </c:pt>
                      <c:pt idx="65">
                        <c:v>14</c:v>
                      </c:pt>
                      <c:pt idx="66">
                        <c:v>14.857142857142858</c:v>
                      </c:pt>
                      <c:pt idx="67">
                        <c:v>15.285714285714286</c:v>
                      </c:pt>
                      <c:pt idx="68">
                        <c:v>16.714285714285715</c:v>
                      </c:pt>
                      <c:pt idx="69">
                        <c:v>15.857142857142858</c:v>
                      </c:pt>
                      <c:pt idx="70">
                        <c:v>17</c:v>
                      </c:pt>
                      <c:pt idx="71">
                        <c:v>15.714285714285714</c:v>
                      </c:pt>
                      <c:pt idx="72">
                        <c:v>16.714285714285715</c:v>
                      </c:pt>
                      <c:pt idx="73">
                        <c:v>16.428571428571427</c:v>
                      </c:pt>
                      <c:pt idx="74">
                        <c:v>14.857142857142858</c:v>
                      </c:pt>
                      <c:pt idx="75">
                        <c:v>14</c:v>
                      </c:pt>
                      <c:pt idx="76">
                        <c:v>14.285714285714286</c:v>
                      </c:pt>
                      <c:pt idx="77">
                        <c:v>14</c:v>
                      </c:pt>
                      <c:pt idx="78">
                        <c:v>14.714285714285714</c:v>
                      </c:pt>
                      <c:pt idx="79">
                        <c:v>12.428571428571429</c:v>
                      </c:pt>
                      <c:pt idx="80">
                        <c:v>11.714285714285714</c:v>
                      </c:pt>
                      <c:pt idx="81">
                        <c:v>12</c:v>
                      </c:pt>
                      <c:pt idx="82">
                        <c:v>12.714285714285714</c:v>
                      </c:pt>
                      <c:pt idx="83">
                        <c:v>13.857142857142858</c:v>
                      </c:pt>
                      <c:pt idx="84">
                        <c:v>15.285714285714286</c:v>
                      </c:pt>
                      <c:pt idx="85">
                        <c:v>14.571428571428571</c:v>
                      </c:pt>
                      <c:pt idx="86">
                        <c:v>15.428571428571429</c:v>
                      </c:pt>
                      <c:pt idx="87">
                        <c:v>15.285714285714286</c:v>
                      </c:pt>
                      <c:pt idx="88">
                        <c:v>15.714285714285714</c:v>
                      </c:pt>
                      <c:pt idx="89">
                        <c:v>15.142857142857142</c:v>
                      </c:pt>
                      <c:pt idx="90">
                        <c:v>13.857142857142858</c:v>
                      </c:pt>
                      <c:pt idx="91">
                        <c:v>12.714285714285714</c:v>
                      </c:pt>
                      <c:pt idx="92">
                        <c:v>12.857142857142858</c:v>
                      </c:pt>
                      <c:pt idx="93">
                        <c:v>13.857142857142858</c:v>
                      </c:pt>
                      <c:pt idx="94">
                        <c:v>14.142857142857142</c:v>
                      </c:pt>
                      <c:pt idx="95">
                        <c:v>14.857142857142858</c:v>
                      </c:pt>
                      <c:pt idx="96">
                        <c:v>14.285714285714286</c:v>
                      </c:pt>
                      <c:pt idx="97">
                        <c:v>13.857142857142858</c:v>
                      </c:pt>
                      <c:pt idx="98">
                        <c:v>14</c:v>
                      </c:pt>
                      <c:pt idx="99">
                        <c:v>15.285714285714286</c:v>
                      </c:pt>
                      <c:pt idx="100">
                        <c:v>14.142857142857142</c:v>
                      </c:pt>
                      <c:pt idx="101">
                        <c:v>15</c:v>
                      </c:pt>
                      <c:pt idx="102">
                        <c:v>14.571428571428571</c:v>
                      </c:pt>
                      <c:pt idx="103">
                        <c:v>14.857142857142858</c:v>
                      </c:pt>
                      <c:pt idx="104">
                        <c:v>15.714285714285714</c:v>
                      </c:pt>
                      <c:pt idx="105">
                        <c:v>15</c:v>
                      </c:pt>
                      <c:pt idx="106">
                        <c:v>14.142857142857142</c:v>
                      </c:pt>
                      <c:pt idx="107">
                        <c:v>14</c:v>
                      </c:pt>
                      <c:pt idx="108">
                        <c:v>12.857142857142858</c:v>
                      </c:pt>
                      <c:pt idx="109">
                        <c:v>12.571428571428571</c:v>
                      </c:pt>
                      <c:pt idx="110">
                        <c:v>13.285714285714286</c:v>
                      </c:pt>
                      <c:pt idx="111">
                        <c:v>13.285714285714286</c:v>
                      </c:pt>
                      <c:pt idx="112">
                        <c:v>13.285714285714286</c:v>
                      </c:pt>
                      <c:pt idx="113">
                        <c:v>14.285714285714286</c:v>
                      </c:pt>
                      <c:pt idx="114">
                        <c:v>14</c:v>
                      </c:pt>
                      <c:pt idx="115">
                        <c:v>15</c:v>
                      </c:pt>
                      <c:pt idx="116">
                        <c:v>14.428571428571429</c:v>
                      </c:pt>
                      <c:pt idx="117">
                        <c:v>14.428571428571429</c:v>
                      </c:pt>
                      <c:pt idx="118">
                        <c:v>13.714285714285714</c:v>
                      </c:pt>
                      <c:pt idx="119">
                        <c:v>13.142857142857142</c:v>
                      </c:pt>
                      <c:pt idx="120">
                        <c:v>11.857142857142858</c:v>
                      </c:pt>
                      <c:pt idx="121">
                        <c:v>12.714285714285714</c:v>
                      </c:pt>
                      <c:pt idx="122">
                        <c:v>11.857142857142858</c:v>
                      </c:pt>
                      <c:pt idx="123">
                        <c:v>12.571428571428571</c:v>
                      </c:pt>
                      <c:pt idx="124">
                        <c:v>12.142857142857142</c:v>
                      </c:pt>
                      <c:pt idx="125">
                        <c:v>14</c:v>
                      </c:pt>
                      <c:pt idx="126">
                        <c:v>14.428571428571429</c:v>
                      </c:pt>
                      <c:pt idx="127">
                        <c:v>15</c:v>
                      </c:pt>
                      <c:pt idx="128">
                        <c:v>16</c:v>
                      </c:pt>
                      <c:pt idx="129">
                        <c:v>17.142857142857142</c:v>
                      </c:pt>
                      <c:pt idx="130">
                        <c:v>16.714285714285715</c:v>
                      </c:pt>
                      <c:pt idx="131">
                        <c:v>17.285714285714285</c:v>
                      </c:pt>
                      <c:pt idx="132">
                        <c:v>15.857142857142858</c:v>
                      </c:pt>
                      <c:pt idx="133">
                        <c:v>16.428571428571427</c:v>
                      </c:pt>
                      <c:pt idx="134">
                        <c:v>15.571428571428571</c:v>
                      </c:pt>
                      <c:pt idx="135">
                        <c:v>13.857142857142858</c:v>
                      </c:pt>
                      <c:pt idx="136">
                        <c:v>13.428571428571429</c:v>
                      </c:pt>
                      <c:pt idx="137">
                        <c:v>12.571428571428571</c:v>
                      </c:pt>
                      <c:pt idx="138">
                        <c:v>11.571428571428571</c:v>
                      </c:pt>
                      <c:pt idx="139">
                        <c:v>11.857142857142858</c:v>
                      </c:pt>
                      <c:pt idx="140">
                        <c:v>11.142857142857142</c:v>
                      </c:pt>
                      <c:pt idx="141">
                        <c:v>10.142857142857142</c:v>
                      </c:pt>
                      <c:pt idx="142">
                        <c:v>11</c:v>
                      </c:pt>
                      <c:pt idx="143">
                        <c:v>10.714285714285714</c:v>
                      </c:pt>
                      <c:pt idx="144">
                        <c:v>12.571428571428571</c:v>
                      </c:pt>
                      <c:pt idx="145">
                        <c:v>12.571428571428571</c:v>
                      </c:pt>
                      <c:pt idx="146">
                        <c:v>13.571428571428571</c:v>
                      </c:pt>
                      <c:pt idx="147">
                        <c:v>15.571428571428571</c:v>
                      </c:pt>
                      <c:pt idx="148">
                        <c:v>16.571428571428573</c:v>
                      </c:pt>
                      <c:pt idx="149">
                        <c:v>15.857142857142858</c:v>
                      </c:pt>
                      <c:pt idx="150">
                        <c:v>15.142857142857142</c:v>
                      </c:pt>
                      <c:pt idx="151">
                        <c:v>14.142857142857142</c:v>
                      </c:pt>
                      <c:pt idx="152">
                        <c:v>14.857142857142858</c:v>
                      </c:pt>
                      <c:pt idx="153">
                        <c:v>13.571428571428571</c:v>
                      </c:pt>
                      <c:pt idx="154">
                        <c:v>12.571428571428571</c:v>
                      </c:pt>
                      <c:pt idx="155">
                        <c:v>12</c:v>
                      </c:pt>
                      <c:pt idx="156">
                        <c:v>12.571428571428571</c:v>
                      </c:pt>
                      <c:pt idx="157">
                        <c:v>13</c:v>
                      </c:pt>
                      <c:pt idx="158">
                        <c:v>13.714285714285714</c:v>
                      </c:pt>
                      <c:pt idx="159">
                        <c:v>13.714285714285714</c:v>
                      </c:pt>
                      <c:pt idx="160">
                        <c:v>14</c:v>
                      </c:pt>
                      <c:pt idx="161">
                        <c:v>13.714285714285714</c:v>
                      </c:pt>
                      <c:pt idx="162">
                        <c:v>14.571428571428571</c:v>
                      </c:pt>
                      <c:pt idx="163">
                        <c:v>13.428571428571429</c:v>
                      </c:pt>
                      <c:pt idx="164">
                        <c:v>13</c:v>
                      </c:pt>
                      <c:pt idx="165">
                        <c:v>12.571428571428571</c:v>
                      </c:pt>
                      <c:pt idx="166">
                        <c:v>11.714285714285714</c:v>
                      </c:pt>
                      <c:pt idx="167">
                        <c:v>11.714285714285714</c:v>
                      </c:pt>
                      <c:pt idx="168">
                        <c:v>11.571428571428571</c:v>
                      </c:pt>
                      <c:pt idx="169">
                        <c:v>10.714285714285714</c:v>
                      </c:pt>
                      <c:pt idx="170">
                        <c:v>11.142857142857142</c:v>
                      </c:pt>
                      <c:pt idx="171">
                        <c:v>10.714285714285714</c:v>
                      </c:pt>
                      <c:pt idx="172">
                        <c:v>10.142857142857142</c:v>
                      </c:pt>
                      <c:pt idx="173">
                        <c:v>10</c:v>
                      </c:pt>
                      <c:pt idx="174">
                        <c:v>9.2857142857142865</c:v>
                      </c:pt>
                      <c:pt idx="175">
                        <c:v>10.428571428571429</c:v>
                      </c:pt>
                      <c:pt idx="176">
                        <c:v>11.142857142857142</c:v>
                      </c:pt>
                      <c:pt idx="177">
                        <c:v>13.428571428571429</c:v>
                      </c:pt>
                      <c:pt idx="178">
                        <c:v>15.428571428571429</c:v>
                      </c:pt>
                      <c:pt idx="179">
                        <c:v>16.142857142857142</c:v>
                      </c:pt>
                      <c:pt idx="180">
                        <c:v>17.142857142857142</c:v>
                      </c:pt>
                      <c:pt idx="181">
                        <c:v>18.714285714285715</c:v>
                      </c:pt>
                      <c:pt idx="182">
                        <c:v>17.857142857142858</c:v>
                      </c:pt>
                      <c:pt idx="183">
                        <c:v>19</c:v>
                      </c:pt>
                      <c:pt idx="184">
                        <c:v>18.571428571428573</c:v>
                      </c:pt>
                      <c:pt idx="185">
                        <c:v>18.571428571428573</c:v>
                      </c:pt>
                      <c:pt idx="186">
                        <c:v>19</c:v>
                      </c:pt>
                      <c:pt idx="187">
                        <c:v>19.285714285714285</c:v>
                      </c:pt>
                      <c:pt idx="188">
                        <c:v>18.571428571428573</c:v>
                      </c:pt>
                      <c:pt idx="189">
                        <c:v>20.285714285714285</c:v>
                      </c:pt>
                      <c:pt idx="190">
                        <c:v>19.857142857142858</c:v>
                      </c:pt>
                      <c:pt idx="191">
                        <c:v>17.857142857142858</c:v>
                      </c:pt>
                      <c:pt idx="192">
                        <c:v>17.571428571428573</c:v>
                      </c:pt>
                      <c:pt idx="193">
                        <c:v>17.285714285714285</c:v>
                      </c:pt>
                      <c:pt idx="194">
                        <c:v>17</c:v>
                      </c:pt>
                      <c:pt idx="195">
                        <c:v>17.285714285714285</c:v>
                      </c:pt>
                      <c:pt idx="196">
                        <c:v>15.857142857142858</c:v>
                      </c:pt>
                      <c:pt idx="197">
                        <c:v>14.857142857142858</c:v>
                      </c:pt>
                      <c:pt idx="198">
                        <c:v>15.571428571428571</c:v>
                      </c:pt>
                      <c:pt idx="199">
                        <c:v>14.857142857142858</c:v>
                      </c:pt>
                      <c:pt idx="200">
                        <c:v>15.571428571428571</c:v>
                      </c:pt>
                      <c:pt idx="201">
                        <c:v>15</c:v>
                      </c:pt>
                      <c:pt idx="202">
                        <c:v>15</c:v>
                      </c:pt>
                      <c:pt idx="203">
                        <c:v>14.285714285714286</c:v>
                      </c:pt>
                      <c:pt idx="204">
                        <c:v>14.142857142857142</c:v>
                      </c:pt>
                      <c:pt idx="205">
                        <c:v>13.285714285714286</c:v>
                      </c:pt>
                      <c:pt idx="206">
                        <c:v>13.714285714285714</c:v>
                      </c:pt>
                      <c:pt idx="207">
                        <c:v>12.857142857142858</c:v>
                      </c:pt>
                      <c:pt idx="208">
                        <c:v>14</c:v>
                      </c:pt>
                      <c:pt idx="209">
                        <c:v>13.142857142857142</c:v>
                      </c:pt>
                      <c:pt idx="210">
                        <c:v>13.857142857142858</c:v>
                      </c:pt>
                      <c:pt idx="211">
                        <c:v>15.428571428571429</c:v>
                      </c:pt>
                      <c:pt idx="212">
                        <c:v>16.428571428571427</c:v>
                      </c:pt>
                      <c:pt idx="213">
                        <c:v>16.428571428571427</c:v>
                      </c:pt>
                      <c:pt idx="214">
                        <c:v>16.571428571428573</c:v>
                      </c:pt>
                      <c:pt idx="215">
                        <c:v>16.142857142857142</c:v>
                      </c:pt>
                      <c:pt idx="216">
                        <c:v>16</c:v>
                      </c:pt>
                      <c:pt idx="217">
                        <c:v>14.714285714285714</c:v>
                      </c:pt>
                      <c:pt idx="218">
                        <c:v>14.285714285714286</c:v>
                      </c:pt>
                      <c:pt idx="219">
                        <c:v>13.714285714285714</c:v>
                      </c:pt>
                      <c:pt idx="220">
                        <c:v>12.857142857142858</c:v>
                      </c:pt>
                      <c:pt idx="221">
                        <c:v>12.714285714285714</c:v>
                      </c:pt>
                      <c:pt idx="222">
                        <c:v>12.571428571428571</c:v>
                      </c:pt>
                      <c:pt idx="223">
                        <c:v>13.285714285714286</c:v>
                      </c:pt>
                      <c:pt idx="224">
                        <c:v>13.285714285714286</c:v>
                      </c:pt>
                      <c:pt idx="225">
                        <c:v>13.571428571428571</c:v>
                      </c:pt>
                      <c:pt idx="226">
                        <c:v>13.428571428571429</c:v>
                      </c:pt>
                      <c:pt idx="227">
                        <c:v>14.142857142857142</c:v>
                      </c:pt>
                      <c:pt idx="228">
                        <c:v>14</c:v>
                      </c:pt>
                      <c:pt idx="229">
                        <c:v>13.285714285714286</c:v>
                      </c:pt>
                      <c:pt idx="230">
                        <c:v>13.285714285714286</c:v>
                      </c:pt>
                      <c:pt idx="231">
                        <c:v>14</c:v>
                      </c:pt>
                      <c:pt idx="232">
                        <c:v>12.714285714285714</c:v>
                      </c:pt>
                      <c:pt idx="233">
                        <c:v>13</c:v>
                      </c:pt>
                      <c:pt idx="234">
                        <c:v>12.714285714285714</c:v>
                      </c:pt>
                      <c:pt idx="235">
                        <c:v>12.285714285714286</c:v>
                      </c:pt>
                      <c:pt idx="236">
                        <c:v>13.285714285714286</c:v>
                      </c:pt>
                      <c:pt idx="237">
                        <c:v>13</c:v>
                      </c:pt>
                      <c:pt idx="238">
                        <c:v>13</c:v>
                      </c:pt>
                      <c:pt idx="239">
                        <c:v>13.714285714285714</c:v>
                      </c:pt>
                      <c:pt idx="240">
                        <c:v>12.857142857142858</c:v>
                      </c:pt>
                      <c:pt idx="241">
                        <c:v>13.714285714285714</c:v>
                      </c:pt>
                      <c:pt idx="242">
                        <c:v>14.714285714285714</c:v>
                      </c:pt>
                      <c:pt idx="243">
                        <c:v>14.142857142857142</c:v>
                      </c:pt>
                      <c:pt idx="244">
                        <c:v>15.714285714285714</c:v>
                      </c:pt>
                      <c:pt idx="245">
                        <c:v>16</c:v>
                      </c:pt>
                      <c:pt idx="246">
                        <c:v>16.142857142857142</c:v>
                      </c:pt>
                      <c:pt idx="247">
                        <c:v>17.142857142857142</c:v>
                      </c:pt>
                      <c:pt idx="248">
                        <c:v>17.571428571428573</c:v>
                      </c:pt>
                      <c:pt idx="249">
                        <c:v>16.571428571428573</c:v>
                      </c:pt>
                      <c:pt idx="250">
                        <c:v>16.857142857142858</c:v>
                      </c:pt>
                      <c:pt idx="251">
                        <c:v>15.285714285714286</c:v>
                      </c:pt>
                      <c:pt idx="252">
                        <c:v>16.285714285714285</c:v>
                      </c:pt>
                      <c:pt idx="253">
                        <c:v>16.285714285714285</c:v>
                      </c:pt>
                      <c:pt idx="254">
                        <c:v>16.428571428571427</c:v>
                      </c:pt>
                      <c:pt idx="255">
                        <c:v>15.142857142857142</c:v>
                      </c:pt>
                      <c:pt idx="256">
                        <c:v>16</c:v>
                      </c:pt>
                      <c:pt idx="257">
                        <c:v>16.857142857142858</c:v>
                      </c:pt>
                      <c:pt idx="258">
                        <c:v>16.285714285714285</c:v>
                      </c:pt>
                      <c:pt idx="259">
                        <c:v>14</c:v>
                      </c:pt>
                      <c:pt idx="260">
                        <c:v>13.571428571428571</c:v>
                      </c:pt>
                      <c:pt idx="261">
                        <c:v>13.142857142857142</c:v>
                      </c:pt>
                      <c:pt idx="262">
                        <c:v>14</c:v>
                      </c:pt>
                      <c:pt idx="263">
                        <c:v>14.142857142857142</c:v>
                      </c:pt>
                      <c:pt idx="264">
                        <c:v>13.142857142857142</c:v>
                      </c:pt>
                      <c:pt idx="265">
                        <c:v>14.428571428571429</c:v>
                      </c:pt>
                      <c:pt idx="266">
                        <c:v>15.571428571428571</c:v>
                      </c:pt>
                      <c:pt idx="267">
                        <c:v>15.285714285714286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13.857142857142858</c:v>
                      </c:pt>
                      <c:pt idx="271">
                        <c:v>14.285714285714286</c:v>
                      </c:pt>
                      <c:pt idx="272">
                        <c:v>14.428571428571429</c:v>
                      </c:pt>
                      <c:pt idx="273">
                        <c:v>13.285714285714286</c:v>
                      </c:pt>
                      <c:pt idx="274">
                        <c:v>12.857142857142858</c:v>
                      </c:pt>
                      <c:pt idx="275">
                        <c:v>12.714285714285714</c:v>
                      </c:pt>
                      <c:pt idx="276">
                        <c:v>12.857142857142858</c:v>
                      </c:pt>
                      <c:pt idx="277">
                        <c:v>13.857142857142858</c:v>
                      </c:pt>
                      <c:pt idx="278">
                        <c:v>12.714285714285714</c:v>
                      </c:pt>
                      <c:pt idx="279">
                        <c:v>13.285714285714286</c:v>
                      </c:pt>
                      <c:pt idx="280">
                        <c:v>14</c:v>
                      </c:pt>
                      <c:pt idx="281">
                        <c:v>15.428571428571429</c:v>
                      </c:pt>
                      <c:pt idx="282">
                        <c:v>15.285714285714286</c:v>
                      </c:pt>
                      <c:pt idx="283">
                        <c:v>14</c:v>
                      </c:pt>
                      <c:pt idx="284">
                        <c:v>13.857142857142858</c:v>
                      </c:pt>
                      <c:pt idx="285">
                        <c:v>15.142857142857142</c:v>
                      </c:pt>
                      <c:pt idx="286">
                        <c:v>14.285714285714286</c:v>
                      </c:pt>
                      <c:pt idx="287">
                        <c:v>15.285714285714286</c:v>
                      </c:pt>
                      <c:pt idx="288">
                        <c:v>14</c:v>
                      </c:pt>
                      <c:pt idx="289">
                        <c:v>14.285714285714286</c:v>
                      </c:pt>
                      <c:pt idx="290">
                        <c:v>13.857142857142858</c:v>
                      </c:pt>
                      <c:pt idx="291">
                        <c:v>13.285714285714286</c:v>
                      </c:pt>
                      <c:pt idx="292">
                        <c:v>12.142857142857142</c:v>
                      </c:pt>
                      <c:pt idx="293">
                        <c:v>10.857142857142858</c:v>
                      </c:pt>
                      <c:pt idx="294">
                        <c:v>10.571428571428571</c:v>
                      </c:pt>
                      <c:pt idx="295">
                        <c:v>11.428571428571429</c:v>
                      </c:pt>
                      <c:pt idx="296">
                        <c:v>12</c:v>
                      </c:pt>
                      <c:pt idx="297">
                        <c:v>13.142857142857142</c:v>
                      </c:pt>
                      <c:pt idx="298">
                        <c:v>13.857142857142858</c:v>
                      </c:pt>
                      <c:pt idx="299">
                        <c:v>14.285714285714286</c:v>
                      </c:pt>
                      <c:pt idx="300">
                        <c:v>15.142857142857142</c:v>
                      </c:pt>
                      <c:pt idx="301">
                        <c:v>15.428571428571429</c:v>
                      </c:pt>
                      <c:pt idx="302">
                        <c:v>16</c:v>
                      </c:pt>
                      <c:pt idx="303">
                        <c:v>16.285714285714285</c:v>
                      </c:pt>
                      <c:pt idx="304">
                        <c:v>16.142857142857142</c:v>
                      </c:pt>
                      <c:pt idx="305">
                        <c:v>14.571428571428571</c:v>
                      </c:pt>
                      <c:pt idx="306">
                        <c:v>15.142857142857142</c:v>
                      </c:pt>
                      <c:pt idx="307">
                        <c:v>15.428571428571429</c:v>
                      </c:pt>
                      <c:pt idx="308">
                        <c:v>15.142857142857142</c:v>
                      </c:pt>
                      <c:pt idx="309">
                        <c:v>13.857142857142858</c:v>
                      </c:pt>
                      <c:pt idx="310">
                        <c:v>13.285714285714286</c:v>
                      </c:pt>
                      <c:pt idx="311">
                        <c:v>12.714285714285714</c:v>
                      </c:pt>
                      <c:pt idx="312">
                        <c:v>14</c:v>
                      </c:pt>
                      <c:pt idx="313">
                        <c:v>15</c:v>
                      </c:pt>
                      <c:pt idx="314">
                        <c:v>14.857142857142858</c:v>
                      </c:pt>
                      <c:pt idx="315">
                        <c:v>14.428571428571429</c:v>
                      </c:pt>
                      <c:pt idx="316">
                        <c:v>14</c:v>
                      </c:pt>
                      <c:pt idx="317">
                        <c:v>14</c:v>
                      </c:pt>
                      <c:pt idx="318">
                        <c:v>14.714285714285714</c:v>
                      </c:pt>
                      <c:pt idx="319">
                        <c:v>14.285714285714286</c:v>
                      </c:pt>
                      <c:pt idx="320">
                        <c:v>13</c:v>
                      </c:pt>
                      <c:pt idx="321">
                        <c:v>13.857142857142858</c:v>
                      </c:pt>
                      <c:pt idx="322">
                        <c:v>13.571428571428571</c:v>
                      </c:pt>
                      <c:pt idx="323">
                        <c:v>14.285714285714286</c:v>
                      </c:pt>
                      <c:pt idx="324">
                        <c:v>14.714285714285714</c:v>
                      </c:pt>
                      <c:pt idx="325">
                        <c:v>14.142857142857142</c:v>
                      </c:pt>
                      <c:pt idx="326">
                        <c:v>14.285714285714286</c:v>
                      </c:pt>
                      <c:pt idx="327">
                        <c:v>13.714285714285714</c:v>
                      </c:pt>
                      <c:pt idx="328">
                        <c:v>13</c:v>
                      </c:pt>
                      <c:pt idx="329">
                        <c:v>13.857142857142858</c:v>
                      </c:pt>
                      <c:pt idx="330">
                        <c:v>13.857142857142858</c:v>
                      </c:pt>
                      <c:pt idx="331">
                        <c:v>14</c:v>
                      </c:pt>
                      <c:pt idx="332">
                        <c:v>13.714285714285714</c:v>
                      </c:pt>
                      <c:pt idx="333">
                        <c:v>14</c:v>
                      </c:pt>
                      <c:pt idx="334">
                        <c:v>13.857142857142858</c:v>
                      </c:pt>
                      <c:pt idx="335">
                        <c:v>13.571428571428571</c:v>
                      </c:pt>
                      <c:pt idx="336">
                        <c:v>12.857142857142858</c:v>
                      </c:pt>
                      <c:pt idx="337">
                        <c:v>13.142857142857142</c:v>
                      </c:pt>
                      <c:pt idx="338">
                        <c:v>13.285714285714286</c:v>
                      </c:pt>
                      <c:pt idx="339">
                        <c:v>13.285714285714286</c:v>
                      </c:pt>
                      <c:pt idx="340">
                        <c:v>12.714285714285714</c:v>
                      </c:pt>
                      <c:pt idx="341">
                        <c:v>13.428571428571429</c:v>
                      </c:pt>
                      <c:pt idx="342">
                        <c:v>14</c:v>
                      </c:pt>
                      <c:pt idx="343">
                        <c:v>13.714285714285714</c:v>
                      </c:pt>
                      <c:pt idx="344">
                        <c:v>14.142857142857142</c:v>
                      </c:pt>
                      <c:pt idx="345">
                        <c:v>13.428571428571429</c:v>
                      </c:pt>
                      <c:pt idx="346">
                        <c:v>13.428571428571429</c:v>
                      </c:pt>
                      <c:pt idx="347">
                        <c:v>13.857142857142858</c:v>
                      </c:pt>
                      <c:pt idx="348">
                        <c:v>13.714285714285714</c:v>
                      </c:pt>
                      <c:pt idx="349">
                        <c:v>13.571428571428571</c:v>
                      </c:pt>
                      <c:pt idx="350">
                        <c:v>14</c:v>
                      </c:pt>
                      <c:pt idx="351">
                        <c:v>13.285714285714286</c:v>
                      </c:pt>
                      <c:pt idx="352">
                        <c:v>13.142857142857142</c:v>
                      </c:pt>
                      <c:pt idx="353">
                        <c:v>14</c:v>
                      </c:pt>
                      <c:pt idx="354">
                        <c:v>14.285714285714286</c:v>
                      </c:pt>
                      <c:pt idx="355">
                        <c:v>13.857142857142858</c:v>
                      </c:pt>
                      <c:pt idx="356">
                        <c:v>13.285714285714286</c:v>
                      </c:pt>
                      <c:pt idx="357">
                        <c:v>13.428571428571429</c:v>
                      </c:pt>
                      <c:pt idx="358">
                        <c:v>13.142857142857142</c:v>
                      </c:pt>
                      <c:pt idx="359">
                        <c:v>12.428571428571429</c:v>
                      </c:pt>
                      <c:pt idx="360">
                        <c:v>12</c:v>
                      </c:pt>
                      <c:pt idx="361">
                        <c:v>11.857142857142858</c:v>
                      </c:pt>
                      <c:pt idx="362">
                        <c:v>12.571428571428571</c:v>
                      </c:pt>
                      <c:pt idx="363">
                        <c:v>13.142857142857142</c:v>
                      </c:pt>
                      <c:pt idx="364">
                        <c:v>12.857142857142858</c:v>
                      </c:pt>
                      <c:pt idx="365">
                        <c:v>14.571428571428571</c:v>
                      </c:pt>
                      <c:pt idx="366">
                        <c:v>14.714285714285714</c:v>
                      </c:pt>
                      <c:pt idx="367">
                        <c:v>14.571428571428571</c:v>
                      </c:pt>
                      <c:pt idx="368">
                        <c:v>13.714285714285714</c:v>
                      </c:pt>
                      <c:pt idx="369">
                        <c:v>13.571428571428571</c:v>
                      </c:pt>
                      <c:pt idx="370">
                        <c:v>14.285714285714286</c:v>
                      </c:pt>
                      <c:pt idx="371">
                        <c:v>14.142857142857142</c:v>
                      </c:pt>
                      <c:pt idx="372">
                        <c:v>13.571428571428571</c:v>
                      </c:pt>
                      <c:pt idx="373">
                        <c:v>15.857142857142858</c:v>
                      </c:pt>
                      <c:pt idx="374">
                        <c:v>15.857142857142858</c:v>
                      </c:pt>
                      <c:pt idx="375">
                        <c:v>16.285714285714285</c:v>
                      </c:pt>
                      <c:pt idx="376">
                        <c:v>15.571428571428571</c:v>
                      </c:pt>
                      <c:pt idx="377">
                        <c:v>14.428571428571429</c:v>
                      </c:pt>
                      <c:pt idx="378">
                        <c:v>15.428571428571429</c:v>
                      </c:pt>
                      <c:pt idx="379">
                        <c:v>15</c:v>
                      </c:pt>
                      <c:pt idx="380">
                        <c:v>13.428571428571429</c:v>
                      </c:pt>
                      <c:pt idx="381">
                        <c:v>13.857142857142858</c:v>
                      </c:pt>
                      <c:pt idx="382">
                        <c:v>14.285714285714286</c:v>
                      </c:pt>
                      <c:pt idx="383">
                        <c:v>15.428571428571429</c:v>
                      </c:pt>
                      <c:pt idx="384">
                        <c:v>15</c:v>
                      </c:pt>
                      <c:pt idx="385">
                        <c:v>14.857142857142858</c:v>
                      </c:pt>
                      <c:pt idx="386">
                        <c:v>14.571428571428571</c:v>
                      </c:pt>
                      <c:pt idx="387">
                        <c:v>14.428571428571429</c:v>
                      </c:pt>
                      <c:pt idx="388">
                        <c:v>14.571428571428571</c:v>
                      </c:pt>
                      <c:pt idx="389">
                        <c:v>14.857142857142858</c:v>
                      </c:pt>
                      <c:pt idx="390">
                        <c:v>15.714285714285714</c:v>
                      </c:pt>
                      <c:pt idx="391">
                        <c:v>17</c:v>
                      </c:pt>
                      <c:pt idx="392">
                        <c:v>15.571428571428571</c:v>
                      </c:pt>
                      <c:pt idx="393">
                        <c:v>15.857142857142858</c:v>
                      </c:pt>
                      <c:pt idx="394">
                        <c:v>15.142857142857142</c:v>
                      </c:pt>
                      <c:pt idx="395">
                        <c:v>13.857142857142858</c:v>
                      </c:pt>
                      <c:pt idx="396">
                        <c:v>14</c:v>
                      </c:pt>
                      <c:pt idx="397">
                        <c:v>11.857142857142858</c:v>
                      </c:pt>
                      <c:pt idx="398">
                        <c:v>10.714285714285714</c:v>
                      </c:pt>
                      <c:pt idx="399">
                        <c:v>11.142857142857142</c:v>
                      </c:pt>
                      <c:pt idx="400">
                        <c:v>11.142857142857142</c:v>
                      </c:pt>
                      <c:pt idx="401">
                        <c:v>12</c:v>
                      </c:pt>
                      <c:pt idx="402">
                        <c:v>13</c:v>
                      </c:pt>
                      <c:pt idx="403">
                        <c:v>12.714285714285714</c:v>
                      </c:pt>
                      <c:pt idx="404">
                        <c:v>14.714285714285714</c:v>
                      </c:pt>
                      <c:pt idx="405">
                        <c:v>17.285714285714285</c:v>
                      </c:pt>
                      <c:pt idx="406">
                        <c:v>19.285714285714285</c:v>
                      </c:pt>
                      <c:pt idx="407">
                        <c:v>20</c:v>
                      </c:pt>
                      <c:pt idx="408">
                        <c:v>20.142857142857142</c:v>
                      </c:pt>
                      <c:pt idx="409">
                        <c:v>20.571428571428573</c:v>
                      </c:pt>
                      <c:pt idx="410">
                        <c:v>19.857142857142858</c:v>
                      </c:pt>
                      <c:pt idx="411">
                        <c:v>17.857142857142858</c:v>
                      </c:pt>
                      <c:pt idx="412">
                        <c:v>15.714285714285714</c:v>
                      </c:pt>
                      <c:pt idx="413">
                        <c:v>14.285714285714286</c:v>
                      </c:pt>
                      <c:pt idx="414">
                        <c:v>13.857142857142858</c:v>
                      </c:pt>
                      <c:pt idx="415">
                        <c:v>13.285714285714286</c:v>
                      </c:pt>
                      <c:pt idx="416">
                        <c:v>12.714285714285714</c:v>
                      </c:pt>
                      <c:pt idx="417">
                        <c:v>13.571428571428571</c:v>
                      </c:pt>
                      <c:pt idx="418">
                        <c:v>13.857142857142858</c:v>
                      </c:pt>
                      <c:pt idx="419">
                        <c:v>13.714285714285714</c:v>
                      </c:pt>
                      <c:pt idx="420">
                        <c:v>13.857142857142858</c:v>
                      </c:pt>
                      <c:pt idx="421">
                        <c:v>12.714285714285714</c:v>
                      </c:pt>
                      <c:pt idx="422">
                        <c:v>13.428571428571429</c:v>
                      </c:pt>
                      <c:pt idx="423">
                        <c:v>13.857142857142858</c:v>
                      </c:pt>
                      <c:pt idx="424">
                        <c:v>13.571428571428571</c:v>
                      </c:pt>
                      <c:pt idx="425">
                        <c:v>14.571428571428571</c:v>
                      </c:pt>
                      <c:pt idx="426">
                        <c:v>14.142857142857142</c:v>
                      </c:pt>
                      <c:pt idx="427">
                        <c:v>15</c:v>
                      </c:pt>
                      <c:pt idx="428">
                        <c:v>16.571428571428573</c:v>
                      </c:pt>
                      <c:pt idx="429">
                        <c:v>16.571428571428573</c:v>
                      </c:pt>
                      <c:pt idx="430">
                        <c:v>16.285714285714285</c:v>
                      </c:pt>
                      <c:pt idx="431">
                        <c:v>16.428571428571427</c:v>
                      </c:pt>
                      <c:pt idx="432">
                        <c:v>15.428571428571429</c:v>
                      </c:pt>
                      <c:pt idx="433">
                        <c:v>15.428571428571429</c:v>
                      </c:pt>
                      <c:pt idx="434">
                        <c:v>14</c:v>
                      </c:pt>
                      <c:pt idx="435">
                        <c:v>13</c:v>
                      </c:pt>
                      <c:pt idx="436">
                        <c:v>13.142857142857142</c:v>
                      </c:pt>
                      <c:pt idx="437">
                        <c:v>13.571428571428571</c:v>
                      </c:pt>
                      <c:pt idx="438">
                        <c:v>13.714285714285714</c:v>
                      </c:pt>
                      <c:pt idx="439">
                        <c:v>13.571428571428571</c:v>
                      </c:pt>
                      <c:pt idx="440">
                        <c:v>13.571428571428571</c:v>
                      </c:pt>
                      <c:pt idx="441">
                        <c:v>13.428571428571429</c:v>
                      </c:pt>
                      <c:pt idx="442">
                        <c:v>13.857142857142858</c:v>
                      </c:pt>
                      <c:pt idx="443">
                        <c:v>13.714285714285714</c:v>
                      </c:pt>
                      <c:pt idx="444">
                        <c:v>14.285714285714286</c:v>
                      </c:pt>
                      <c:pt idx="445">
                        <c:v>14</c:v>
                      </c:pt>
                      <c:pt idx="446">
                        <c:v>15.571428571428571</c:v>
                      </c:pt>
                      <c:pt idx="447">
                        <c:v>17.142857142857142</c:v>
                      </c:pt>
                      <c:pt idx="448">
                        <c:v>17.571428571428573</c:v>
                      </c:pt>
                      <c:pt idx="449">
                        <c:v>18.285714285714285</c:v>
                      </c:pt>
                      <c:pt idx="450">
                        <c:v>18.285714285714285</c:v>
                      </c:pt>
                      <c:pt idx="451">
                        <c:v>17.142857142857142</c:v>
                      </c:pt>
                      <c:pt idx="452">
                        <c:v>17.714285714285715</c:v>
                      </c:pt>
                      <c:pt idx="453">
                        <c:v>16.571428571428573</c:v>
                      </c:pt>
                      <c:pt idx="454">
                        <c:v>16.714285714285715</c:v>
                      </c:pt>
                      <c:pt idx="455">
                        <c:v>17.857142857142858</c:v>
                      </c:pt>
                      <c:pt idx="456">
                        <c:v>17.285714285714285</c:v>
                      </c:pt>
                      <c:pt idx="457">
                        <c:v>17</c:v>
                      </c:pt>
                      <c:pt idx="458">
                        <c:v>17.714285714285715</c:v>
                      </c:pt>
                      <c:pt idx="459">
                        <c:v>17.571428571428573</c:v>
                      </c:pt>
                      <c:pt idx="460">
                        <c:v>18</c:v>
                      </c:pt>
                      <c:pt idx="461">
                        <c:v>16.714285714285715</c:v>
                      </c:pt>
                      <c:pt idx="462">
                        <c:v>16.714285714285715</c:v>
                      </c:pt>
                      <c:pt idx="463">
                        <c:v>16.428571428571427</c:v>
                      </c:pt>
                      <c:pt idx="464">
                        <c:v>16.285714285714285</c:v>
                      </c:pt>
                      <c:pt idx="465">
                        <c:v>15.285714285714286</c:v>
                      </c:pt>
                      <c:pt idx="466">
                        <c:v>14.142857142857142</c:v>
                      </c:pt>
                      <c:pt idx="467">
                        <c:v>14.285714285714286</c:v>
                      </c:pt>
                      <c:pt idx="468">
                        <c:v>14</c:v>
                      </c:pt>
                      <c:pt idx="469">
                        <c:v>13.142857142857142</c:v>
                      </c:pt>
                      <c:pt idx="470">
                        <c:v>13.142857142857142</c:v>
                      </c:pt>
                      <c:pt idx="471">
                        <c:v>13.857142857142858</c:v>
                      </c:pt>
                      <c:pt idx="472">
                        <c:v>13.285714285714286</c:v>
                      </c:pt>
                      <c:pt idx="473">
                        <c:v>14</c:v>
                      </c:pt>
                      <c:pt idx="474">
                        <c:v>13.142857142857142</c:v>
                      </c:pt>
                      <c:pt idx="475">
                        <c:v>13.571428571428571</c:v>
                      </c:pt>
                      <c:pt idx="476">
                        <c:v>13.714285714285714</c:v>
                      </c:pt>
                      <c:pt idx="477">
                        <c:v>14.285714285714286</c:v>
                      </c:pt>
                      <c:pt idx="478">
                        <c:v>13.428571428571429</c:v>
                      </c:pt>
                      <c:pt idx="479">
                        <c:v>14.285714285714286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742-4EFD-BA2D-A12771B19403}"/>
                  </c:ext>
                </c:extLst>
              </c15:ser>
            </c15:filteredLineSeries>
          </c:ext>
        </c:extLst>
      </c:lineChart>
      <c:catAx>
        <c:axId val="122429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67359"/>
        <c:crosses val="autoZero"/>
        <c:auto val="1"/>
        <c:lblAlgn val="ctr"/>
        <c:lblOffset val="100"/>
        <c:noMultiLvlLbl val="0"/>
      </c:catAx>
      <c:valAx>
        <c:axId val="97356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9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Erzurum Bykş. Bld. </a:t>
            </a:r>
            <a:r>
              <a:rPr lang="tr-TR"/>
              <a:t>COVID</a:t>
            </a:r>
            <a:r>
              <a:rPr lang="en-US"/>
              <a:t> v</a:t>
            </a:r>
            <a:r>
              <a:rPr lang="tr-TR"/>
              <a:t>s</a:t>
            </a:r>
            <a:r>
              <a:rPr lang="en-US"/>
              <a:t>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Erzurum!$H$1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Erzurum!$A$2:$A$463</c:f>
              <c:strCache>
                <c:ptCount val="462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</c:strCache>
            </c:strRef>
          </c:cat>
          <c:val>
            <c:numRef>
              <c:f>Erzurum!$H$2:$H$463</c:f>
              <c:numCache>
                <c:formatCode>General</c:formatCode>
                <c:ptCount val="462"/>
                <c:pt idx="6">
                  <c:v>13.142857142857142</c:v>
                </c:pt>
                <c:pt idx="7">
                  <c:v>13.428571428571429</c:v>
                </c:pt>
                <c:pt idx="8">
                  <c:v>12.428571428571429</c:v>
                </c:pt>
                <c:pt idx="9">
                  <c:v>12.857142857142858</c:v>
                </c:pt>
                <c:pt idx="10">
                  <c:v>12.857142857142858</c:v>
                </c:pt>
                <c:pt idx="11">
                  <c:v>13.428571428571429</c:v>
                </c:pt>
                <c:pt idx="12">
                  <c:v>11.857142857142858</c:v>
                </c:pt>
                <c:pt idx="13">
                  <c:v>12.857142857142858</c:v>
                </c:pt>
                <c:pt idx="14">
                  <c:v>12.428571428571429</c:v>
                </c:pt>
                <c:pt idx="15">
                  <c:v>13.428571428571429</c:v>
                </c:pt>
                <c:pt idx="16">
                  <c:v>13.285714285714286</c:v>
                </c:pt>
                <c:pt idx="17">
                  <c:v>14.285714285714286</c:v>
                </c:pt>
                <c:pt idx="18">
                  <c:v>13.857142857142858</c:v>
                </c:pt>
                <c:pt idx="19">
                  <c:v>14.428571428571429</c:v>
                </c:pt>
                <c:pt idx="20">
                  <c:v>15.142857142857142</c:v>
                </c:pt>
                <c:pt idx="21">
                  <c:v>15.142857142857142</c:v>
                </c:pt>
                <c:pt idx="22">
                  <c:v>16</c:v>
                </c:pt>
                <c:pt idx="23">
                  <c:v>16</c:v>
                </c:pt>
                <c:pt idx="24">
                  <c:v>15.428571428571429</c:v>
                </c:pt>
                <c:pt idx="25">
                  <c:v>16.714285714285715</c:v>
                </c:pt>
                <c:pt idx="26">
                  <c:v>16.285714285714285</c:v>
                </c:pt>
                <c:pt idx="27">
                  <c:v>16</c:v>
                </c:pt>
                <c:pt idx="28">
                  <c:v>16.285714285714285</c:v>
                </c:pt>
                <c:pt idx="29">
                  <c:v>15</c:v>
                </c:pt>
                <c:pt idx="30">
                  <c:v>14.285714285714286</c:v>
                </c:pt>
                <c:pt idx="31">
                  <c:v>14.142857142857142</c:v>
                </c:pt>
                <c:pt idx="32">
                  <c:v>12.857142857142858</c:v>
                </c:pt>
                <c:pt idx="33">
                  <c:v>13.285714285714286</c:v>
                </c:pt>
                <c:pt idx="34">
                  <c:v>12.285714285714286</c:v>
                </c:pt>
                <c:pt idx="35">
                  <c:v>11.428571428571429</c:v>
                </c:pt>
                <c:pt idx="36">
                  <c:v>12.142857142857142</c:v>
                </c:pt>
                <c:pt idx="37">
                  <c:v>12.857142857142858</c:v>
                </c:pt>
                <c:pt idx="38">
                  <c:v>13.714285714285714</c:v>
                </c:pt>
                <c:pt idx="39">
                  <c:v>13.428571428571429</c:v>
                </c:pt>
                <c:pt idx="40">
                  <c:v>13.857142857142858</c:v>
                </c:pt>
                <c:pt idx="41">
                  <c:v>14.285714285714286</c:v>
                </c:pt>
                <c:pt idx="42">
                  <c:v>14.857142857142858</c:v>
                </c:pt>
                <c:pt idx="43">
                  <c:v>14</c:v>
                </c:pt>
                <c:pt idx="44">
                  <c:v>13.142857142857142</c:v>
                </c:pt>
                <c:pt idx="45">
                  <c:v>12.571428571428571</c:v>
                </c:pt>
                <c:pt idx="46">
                  <c:v>12.142857142857142</c:v>
                </c:pt>
                <c:pt idx="47">
                  <c:v>12.285714285714286</c:v>
                </c:pt>
                <c:pt idx="48">
                  <c:v>11.714285714285714</c:v>
                </c:pt>
                <c:pt idx="49">
                  <c:v>11.714285714285714</c:v>
                </c:pt>
                <c:pt idx="50">
                  <c:v>11.428571428571429</c:v>
                </c:pt>
                <c:pt idx="51">
                  <c:v>11.571428571428571</c:v>
                </c:pt>
                <c:pt idx="52">
                  <c:v>11</c:v>
                </c:pt>
                <c:pt idx="53">
                  <c:v>11.857142857142858</c:v>
                </c:pt>
                <c:pt idx="54">
                  <c:v>11.428571428571429</c:v>
                </c:pt>
                <c:pt idx="55">
                  <c:v>12.428571428571429</c:v>
                </c:pt>
                <c:pt idx="56">
                  <c:v>11.714285714285714</c:v>
                </c:pt>
                <c:pt idx="57">
                  <c:v>12.714285714285714</c:v>
                </c:pt>
                <c:pt idx="58">
                  <c:v>12.428571428571429</c:v>
                </c:pt>
                <c:pt idx="59">
                  <c:v>13</c:v>
                </c:pt>
                <c:pt idx="60">
                  <c:v>12.428571428571429</c:v>
                </c:pt>
                <c:pt idx="61">
                  <c:v>11.142857142857142</c:v>
                </c:pt>
                <c:pt idx="62">
                  <c:v>10.857142857142858</c:v>
                </c:pt>
                <c:pt idx="63">
                  <c:v>10.285714285714286</c:v>
                </c:pt>
                <c:pt idx="64">
                  <c:v>9.8571428571428577</c:v>
                </c:pt>
                <c:pt idx="65">
                  <c:v>10.142857142857142</c:v>
                </c:pt>
                <c:pt idx="66">
                  <c:v>9.7142857142857135</c:v>
                </c:pt>
                <c:pt idx="67">
                  <c:v>9.7142857142857135</c:v>
                </c:pt>
                <c:pt idx="68">
                  <c:v>10.428571428571429</c:v>
                </c:pt>
                <c:pt idx="69">
                  <c:v>11.285714285714286</c:v>
                </c:pt>
                <c:pt idx="70">
                  <c:v>13</c:v>
                </c:pt>
                <c:pt idx="71">
                  <c:v>12.857142857142858</c:v>
                </c:pt>
                <c:pt idx="72">
                  <c:v>12.714285714285714</c:v>
                </c:pt>
                <c:pt idx="73">
                  <c:v>13.142857142857142</c:v>
                </c:pt>
                <c:pt idx="74">
                  <c:v>13.714285714285714</c:v>
                </c:pt>
                <c:pt idx="75">
                  <c:v>13</c:v>
                </c:pt>
                <c:pt idx="76">
                  <c:v>12</c:v>
                </c:pt>
                <c:pt idx="77">
                  <c:v>11</c:v>
                </c:pt>
                <c:pt idx="78">
                  <c:v>10.714285714285714</c:v>
                </c:pt>
                <c:pt idx="79">
                  <c:v>11.571428571428571</c:v>
                </c:pt>
                <c:pt idx="80">
                  <c:v>12.142857142857142</c:v>
                </c:pt>
                <c:pt idx="81">
                  <c:v>12.714285714285714</c:v>
                </c:pt>
                <c:pt idx="82">
                  <c:v>13.571428571428571</c:v>
                </c:pt>
                <c:pt idx="83">
                  <c:v>13.285714285714286</c:v>
                </c:pt>
                <c:pt idx="84">
                  <c:v>14.142857142857142</c:v>
                </c:pt>
                <c:pt idx="85">
                  <c:v>13.857142857142858</c:v>
                </c:pt>
                <c:pt idx="86">
                  <c:v>13</c:v>
                </c:pt>
                <c:pt idx="87">
                  <c:v>13</c:v>
                </c:pt>
                <c:pt idx="88">
                  <c:v>12.714285714285714</c:v>
                </c:pt>
                <c:pt idx="89">
                  <c:v>12.571428571428571</c:v>
                </c:pt>
                <c:pt idx="90">
                  <c:v>11.714285714285714</c:v>
                </c:pt>
                <c:pt idx="91">
                  <c:v>10.571428571428571</c:v>
                </c:pt>
                <c:pt idx="92">
                  <c:v>10.857142857142858</c:v>
                </c:pt>
                <c:pt idx="93">
                  <c:v>10.571428571428571</c:v>
                </c:pt>
                <c:pt idx="94">
                  <c:v>10.142857142857142</c:v>
                </c:pt>
                <c:pt idx="95">
                  <c:v>11.142857142857142</c:v>
                </c:pt>
                <c:pt idx="96">
                  <c:v>10.571428571428571</c:v>
                </c:pt>
                <c:pt idx="97">
                  <c:v>11.142857142857142</c:v>
                </c:pt>
                <c:pt idx="98">
                  <c:v>11.142857142857142</c:v>
                </c:pt>
                <c:pt idx="99">
                  <c:v>12.428571428571429</c:v>
                </c:pt>
                <c:pt idx="100">
                  <c:v>12.142857142857142</c:v>
                </c:pt>
                <c:pt idx="101">
                  <c:v>11.571428571428571</c:v>
                </c:pt>
                <c:pt idx="102">
                  <c:v>10.571428571428571</c:v>
                </c:pt>
                <c:pt idx="103">
                  <c:v>11.285714285714286</c:v>
                </c:pt>
                <c:pt idx="104">
                  <c:v>11.285714285714286</c:v>
                </c:pt>
                <c:pt idx="105">
                  <c:v>12</c:v>
                </c:pt>
                <c:pt idx="106">
                  <c:v>11</c:v>
                </c:pt>
                <c:pt idx="107">
                  <c:v>11.714285714285714</c:v>
                </c:pt>
                <c:pt idx="108">
                  <c:v>11.714285714285714</c:v>
                </c:pt>
                <c:pt idx="109">
                  <c:v>11.857142857142858</c:v>
                </c:pt>
                <c:pt idx="110">
                  <c:v>11.714285714285714</c:v>
                </c:pt>
                <c:pt idx="111">
                  <c:v>12.428571428571429</c:v>
                </c:pt>
                <c:pt idx="112">
                  <c:v>12.428571428571429</c:v>
                </c:pt>
                <c:pt idx="113">
                  <c:v>12.571428571428571</c:v>
                </c:pt>
                <c:pt idx="114">
                  <c:v>12.571428571428571</c:v>
                </c:pt>
                <c:pt idx="115">
                  <c:v>11.714285714285714</c:v>
                </c:pt>
                <c:pt idx="116">
                  <c:v>10.428571428571429</c:v>
                </c:pt>
                <c:pt idx="117">
                  <c:v>10.428571428571429</c:v>
                </c:pt>
                <c:pt idx="118">
                  <c:v>10.571428571428571</c:v>
                </c:pt>
                <c:pt idx="119">
                  <c:v>10.428571428571429</c:v>
                </c:pt>
                <c:pt idx="120">
                  <c:v>9.4285714285714288</c:v>
                </c:pt>
                <c:pt idx="121">
                  <c:v>8.5714285714285712</c:v>
                </c:pt>
                <c:pt idx="122">
                  <c:v>9.7142857142857135</c:v>
                </c:pt>
                <c:pt idx="123">
                  <c:v>10.857142857142858</c:v>
                </c:pt>
                <c:pt idx="124">
                  <c:v>10.428571428571429</c:v>
                </c:pt>
                <c:pt idx="125">
                  <c:v>10.285714285714286</c:v>
                </c:pt>
                <c:pt idx="126">
                  <c:v>9.5714285714285712</c:v>
                </c:pt>
                <c:pt idx="127">
                  <c:v>9.8571428571428577</c:v>
                </c:pt>
                <c:pt idx="128">
                  <c:v>11.142857142857142</c:v>
                </c:pt>
                <c:pt idx="129">
                  <c:v>12.285714285714286</c:v>
                </c:pt>
                <c:pt idx="130">
                  <c:v>11.714285714285714</c:v>
                </c:pt>
                <c:pt idx="131">
                  <c:v>11.428571428571429</c:v>
                </c:pt>
                <c:pt idx="132">
                  <c:v>10.857142857142858</c:v>
                </c:pt>
                <c:pt idx="133">
                  <c:v>11.285714285714286</c:v>
                </c:pt>
                <c:pt idx="134">
                  <c:v>11.571428571428571</c:v>
                </c:pt>
                <c:pt idx="135">
                  <c:v>11.571428571428571</c:v>
                </c:pt>
                <c:pt idx="136">
                  <c:v>9.7142857142857135</c:v>
                </c:pt>
                <c:pt idx="137">
                  <c:v>9.4285714285714288</c:v>
                </c:pt>
                <c:pt idx="138">
                  <c:v>9.7142857142857135</c:v>
                </c:pt>
                <c:pt idx="139">
                  <c:v>10.285714285714286</c:v>
                </c:pt>
                <c:pt idx="140">
                  <c:v>10.714285714285714</c:v>
                </c:pt>
                <c:pt idx="141">
                  <c:v>11.571428571428571</c:v>
                </c:pt>
                <c:pt idx="142">
                  <c:v>11.428571428571429</c:v>
                </c:pt>
                <c:pt idx="143">
                  <c:v>12</c:v>
                </c:pt>
                <c:pt idx="144">
                  <c:v>12.285714285714286</c:v>
                </c:pt>
                <c:pt idx="145">
                  <c:v>12.428571428571429</c:v>
                </c:pt>
                <c:pt idx="146">
                  <c:v>12.285714285714286</c:v>
                </c:pt>
                <c:pt idx="147">
                  <c:v>12.285714285714286</c:v>
                </c:pt>
                <c:pt idx="148">
                  <c:v>12.857142857142858</c:v>
                </c:pt>
                <c:pt idx="149">
                  <c:v>13</c:v>
                </c:pt>
                <c:pt idx="150">
                  <c:v>13.428571428571429</c:v>
                </c:pt>
                <c:pt idx="151">
                  <c:v>13.714285714285714</c:v>
                </c:pt>
                <c:pt idx="152">
                  <c:v>13.428571428571429</c:v>
                </c:pt>
                <c:pt idx="153">
                  <c:v>13.714285714285714</c:v>
                </c:pt>
                <c:pt idx="154">
                  <c:v>13.285714285714286</c:v>
                </c:pt>
                <c:pt idx="155">
                  <c:v>12.428571428571429</c:v>
                </c:pt>
                <c:pt idx="156">
                  <c:v>12.571428571428571</c:v>
                </c:pt>
                <c:pt idx="157">
                  <c:v>11.857142857142858</c:v>
                </c:pt>
                <c:pt idx="158">
                  <c:v>12.857142857142858</c:v>
                </c:pt>
                <c:pt idx="159">
                  <c:v>13.142857142857142</c:v>
                </c:pt>
                <c:pt idx="160">
                  <c:v>12.428571428571429</c:v>
                </c:pt>
                <c:pt idx="161">
                  <c:v>12.142857142857142</c:v>
                </c:pt>
                <c:pt idx="162">
                  <c:v>13.571428571428571</c:v>
                </c:pt>
                <c:pt idx="163">
                  <c:v>13.428571428571429</c:v>
                </c:pt>
                <c:pt idx="164">
                  <c:v>14.285714285714286</c:v>
                </c:pt>
                <c:pt idx="165">
                  <c:v>14.571428571428571</c:v>
                </c:pt>
                <c:pt idx="166">
                  <c:v>14.428571428571429</c:v>
                </c:pt>
                <c:pt idx="167">
                  <c:v>15</c:v>
                </c:pt>
                <c:pt idx="168">
                  <c:v>15.142857142857142</c:v>
                </c:pt>
                <c:pt idx="169">
                  <c:v>12.857142857142858</c:v>
                </c:pt>
                <c:pt idx="170">
                  <c:v>13</c:v>
                </c:pt>
                <c:pt idx="171">
                  <c:v>13.285714285714286</c:v>
                </c:pt>
                <c:pt idx="172">
                  <c:v>11.428571428571429</c:v>
                </c:pt>
                <c:pt idx="173">
                  <c:v>12</c:v>
                </c:pt>
                <c:pt idx="174">
                  <c:v>11.428571428571429</c:v>
                </c:pt>
                <c:pt idx="175">
                  <c:v>13.428571428571429</c:v>
                </c:pt>
                <c:pt idx="176">
                  <c:v>14</c:v>
                </c:pt>
                <c:pt idx="177">
                  <c:v>13.857142857142858</c:v>
                </c:pt>
                <c:pt idx="178">
                  <c:v>12.714285714285714</c:v>
                </c:pt>
                <c:pt idx="179">
                  <c:v>13.714285714285714</c:v>
                </c:pt>
                <c:pt idx="180">
                  <c:v>13.428571428571429</c:v>
                </c:pt>
                <c:pt idx="181">
                  <c:v>13.857142857142858</c:v>
                </c:pt>
                <c:pt idx="182">
                  <c:v>12.285714285714286</c:v>
                </c:pt>
                <c:pt idx="183">
                  <c:v>12.428571428571429</c:v>
                </c:pt>
                <c:pt idx="184">
                  <c:v>12.428571428571429</c:v>
                </c:pt>
                <c:pt idx="185">
                  <c:v>12.571428571428571</c:v>
                </c:pt>
                <c:pt idx="186">
                  <c:v>12.285714285714286</c:v>
                </c:pt>
                <c:pt idx="187">
                  <c:v>12.857142857142858</c:v>
                </c:pt>
                <c:pt idx="188">
                  <c:v>14.285714285714286</c:v>
                </c:pt>
                <c:pt idx="189">
                  <c:v>15.571428571428571</c:v>
                </c:pt>
                <c:pt idx="190">
                  <c:v>16.142857142857142</c:v>
                </c:pt>
                <c:pt idx="191">
                  <c:v>15.714285714285714</c:v>
                </c:pt>
                <c:pt idx="192">
                  <c:v>15.714285714285714</c:v>
                </c:pt>
                <c:pt idx="193">
                  <c:v>14.714285714285714</c:v>
                </c:pt>
                <c:pt idx="194">
                  <c:v>14.428571428571429</c:v>
                </c:pt>
                <c:pt idx="195">
                  <c:v>12.714285714285714</c:v>
                </c:pt>
                <c:pt idx="196">
                  <c:v>11.571428571428571</c:v>
                </c:pt>
                <c:pt idx="197">
                  <c:v>11.571428571428571</c:v>
                </c:pt>
                <c:pt idx="198">
                  <c:v>11.428571428571429</c:v>
                </c:pt>
                <c:pt idx="199">
                  <c:v>11.428571428571429</c:v>
                </c:pt>
                <c:pt idx="200">
                  <c:v>12.857142857142858</c:v>
                </c:pt>
                <c:pt idx="201">
                  <c:v>13.714285714285714</c:v>
                </c:pt>
                <c:pt idx="202">
                  <c:v>14.428571428571429</c:v>
                </c:pt>
                <c:pt idx="203">
                  <c:v>15.142857142857142</c:v>
                </c:pt>
                <c:pt idx="204">
                  <c:v>14.285714285714286</c:v>
                </c:pt>
                <c:pt idx="205">
                  <c:v>14.857142857142858</c:v>
                </c:pt>
                <c:pt idx="206">
                  <c:v>15</c:v>
                </c:pt>
                <c:pt idx="207">
                  <c:v>15.142857142857142</c:v>
                </c:pt>
                <c:pt idx="208">
                  <c:v>15.428571428571429</c:v>
                </c:pt>
                <c:pt idx="209">
                  <c:v>15.857142857142858</c:v>
                </c:pt>
                <c:pt idx="210">
                  <c:v>15</c:v>
                </c:pt>
                <c:pt idx="211">
                  <c:v>17.285714285714285</c:v>
                </c:pt>
                <c:pt idx="212">
                  <c:v>18.142857142857142</c:v>
                </c:pt>
                <c:pt idx="213">
                  <c:v>19.142857142857142</c:v>
                </c:pt>
                <c:pt idx="214">
                  <c:v>19</c:v>
                </c:pt>
                <c:pt idx="215">
                  <c:v>18</c:v>
                </c:pt>
                <c:pt idx="216">
                  <c:v>18.142857142857142</c:v>
                </c:pt>
                <c:pt idx="217">
                  <c:v>19</c:v>
                </c:pt>
                <c:pt idx="218">
                  <c:v>17.714285714285715</c:v>
                </c:pt>
                <c:pt idx="219">
                  <c:v>17.142857142857142</c:v>
                </c:pt>
                <c:pt idx="220">
                  <c:v>16.857142857142858</c:v>
                </c:pt>
                <c:pt idx="221">
                  <c:v>18.428571428571427</c:v>
                </c:pt>
                <c:pt idx="222">
                  <c:v>19.571428571428573</c:v>
                </c:pt>
                <c:pt idx="223">
                  <c:v>19.571428571428573</c:v>
                </c:pt>
                <c:pt idx="224">
                  <c:v>20.428571428571427</c:v>
                </c:pt>
                <c:pt idx="225">
                  <c:v>20.714285714285715</c:v>
                </c:pt>
                <c:pt idx="226">
                  <c:v>21.142857142857142</c:v>
                </c:pt>
                <c:pt idx="227">
                  <c:v>21.857142857142858</c:v>
                </c:pt>
                <c:pt idx="228">
                  <c:v>21.428571428571427</c:v>
                </c:pt>
                <c:pt idx="229">
                  <c:v>21.166666666666668</c:v>
                </c:pt>
                <c:pt idx="230">
                  <c:v>21.4</c:v>
                </c:pt>
                <c:pt idx="231">
                  <c:v>22</c:v>
                </c:pt>
                <c:pt idx="232">
                  <c:v>22.6</c:v>
                </c:pt>
                <c:pt idx="233">
                  <c:v>22.8</c:v>
                </c:pt>
                <c:pt idx="234">
                  <c:v>23.8</c:v>
                </c:pt>
                <c:pt idx="235">
                  <c:v>24.2</c:v>
                </c:pt>
                <c:pt idx="236">
                  <c:v>22.833333333333332</c:v>
                </c:pt>
                <c:pt idx="237">
                  <c:v>23</c:v>
                </c:pt>
                <c:pt idx="238">
                  <c:v>23.571428571428573</c:v>
                </c:pt>
                <c:pt idx="239">
                  <c:v>23.714285714285715</c:v>
                </c:pt>
                <c:pt idx="240">
                  <c:v>24.857142857142858</c:v>
                </c:pt>
                <c:pt idx="241">
                  <c:v>25.142857142857142</c:v>
                </c:pt>
                <c:pt idx="242">
                  <c:v>24.857142857142858</c:v>
                </c:pt>
                <c:pt idx="243">
                  <c:v>26.571428571428573</c:v>
                </c:pt>
                <c:pt idx="244">
                  <c:v>28.142857142857142</c:v>
                </c:pt>
                <c:pt idx="245">
                  <c:v>27.833333333333332</c:v>
                </c:pt>
                <c:pt idx="246">
                  <c:v>27.166666666666668</c:v>
                </c:pt>
                <c:pt idx="247">
                  <c:v>26.333333333333332</c:v>
                </c:pt>
                <c:pt idx="248">
                  <c:v>26.833333333333332</c:v>
                </c:pt>
                <c:pt idx="249">
                  <c:v>28.166666666666668</c:v>
                </c:pt>
                <c:pt idx="250">
                  <c:v>27.833333333333332</c:v>
                </c:pt>
                <c:pt idx="251">
                  <c:v>25.666666666666668</c:v>
                </c:pt>
                <c:pt idx="252">
                  <c:v>25.285714285714285</c:v>
                </c:pt>
                <c:pt idx="253">
                  <c:v>26.285714285714285</c:v>
                </c:pt>
                <c:pt idx="254">
                  <c:v>25.142857142857142</c:v>
                </c:pt>
                <c:pt idx="255">
                  <c:v>24.285714285714285</c:v>
                </c:pt>
                <c:pt idx="256">
                  <c:v>24.428571428571427</c:v>
                </c:pt>
                <c:pt idx="257">
                  <c:v>24.166666666666668</c:v>
                </c:pt>
                <c:pt idx="258">
                  <c:v>24.333333333333332</c:v>
                </c:pt>
                <c:pt idx="259">
                  <c:v>23.666666666666668</c:v>
                </c:pt>
                <c:pt idx="260">
                  <c:v>21.833333333333332</c:v>
                </c:pt>
                <c:pt idx="261">
                  <c:v>23.5</c:v>
                </c:pt>
                <c:pt idx="262">
                  <c:v>23</c:v>
                </c:pt>
                <c:pt idx="263">
                  <c:v>21.5</c:v>
                </c:pt>
                <c:pt idx="264">
                  <c:v>20.857142857142858</c:v>
                </c:pt>
                <c:pt idx="265">
                  <c:v>19.142857142857142</c:v>
                </c:pt>
                <c:pt idx="266">
                  <c:v>19.142857142857142</c:v>
                </c:pt>
                <c:pt idx="267">
                  <c:v>20.285714285714285</c:v>
                </c:pt>
                <c:pt idx="268">
                  <c:v>19.666666666666668</c:v>
                </c:pt>
                <c:pt idx="269">
                  <c:v>18.166666666666668</c:v>
                </c:pt>
                <c:pt idx="270">
                  <c:v>17.5</c:v>
                </c:pt>
                <c:pt idx="271">
                  <c:v>17.666666666666668</c:v>
                </c:pt>
                <c:pt idx="272">
                  <c:v>18.833333333333332</c:v>
                </c:pt>
                <c:pt idx="273">
                  <c:v>19</c:v>
                </c:pt>
                <c:pt idx="274">
                  <c:v>18</c:v>
                </c:pt>
                <c:pt idx="275">
                  <c:v>18.571428571428573</c:v>
                </c:pt>
                <c:pt idx="276">
                  <c:v>18.285714285714285</c:v>
                </c:pt>
                <c:pt idx="277">
                  <c:v>17.428571428571427</c:v>
                </c:pt>
                <c:pt idx="278">
                  <c:v>18.142857142857142</c:v>
                </c:pt>
                <c:pt idx="279">
                  <c:v>16.857142857142858</c:v>
                </c:pt>
                <c:pt idx="280">
                  <c:v>16.285714285714285</c:v>
                </c:pt>
                <c:pt idx="281">
                  <c:v>16.857142857142858</c:v>
                </c:pt>
                <c:pt idx="282">
                  <c:v>16.285714285714285</c:v>
                </c:pt>
                <c:pt idx="283">
                  <c:v>16</c:v>
                </c:pt>
                <c:pt idx="284">
                  <c:v>15.857142857142858</c:v>
                </c:pt>
                <c:pt idx="285">
                  <c:v>14.285714285714286</c:v>
                </c:pt>
                <c:pt idx="286">
                  <c:v>15.571428571428571</c:v>
                </c:pt>
                <c:pt idx="287">
                  <c:v>15.5</c:v>
                </c:pt>
                <c:pt idx="288">
                  <c:v>15.333333333333334</c:v>
                </c:pt>
                <c:pt idx="289">
                  <c:v>14.833333333333334</c:v>
                </c:pt>
                <c:pt idx="290">
                  <c:v>16.666666666666668</c:v>
                </c:pt>
                <c:pt idx="291">
                  <c:v>17.2</c:v>
                </c:pt>
                <c:pt idx="292">
                  <c:v>18.600000000000001</c:v>
                </c:pt>
                <c:pt idx="293">
                  <c:v>17.8</c:v>
                </c:pt>
                <c:pt idx="294">
                  <c:v>17.5</c:v>
                </c:pt>
                <c:pt idx="295">
                  <c:v>16.5</c:v>
                </c:pt>
                <c:pt idx="296">
                  <c:v>17.333333333333332</c:v>
                </c:pt>
                <c:pt idx="297">
                  <c:v>17.666666666666668</c:v>
                </c:pt>
                <c:pt idx="298">
                  <c:v>18</c:v>
                </c:pt>
                <c:pt idx="299">
                  <c:v>17.857142857142858</c:v>
                </c:pt>
                <c:pt idx="300">
                  <c:v>17.571428571428573</c:v>
                </c:pt>
                <c:pt idx="301">
                  <c:v>17.142857142857142</c:v>
                </c:pt>
                <c:pt idx="302">
                  <c:v>17.857142857142858</c:v>
                </c:pt>
                <c:pt idx="303">
                  <c:v>16.714285714285715</c:v>
                </c:pt>
                <c:pt idx="304">
                  <c:v>15.285714285714286</c:v>
                </c:pt>
                <c:pt idx="305">
                  <c:v>14.857142857142858</c:v>
                </c:pt>
                <c:pt idx="306">
                  <c:v>15.428571428571429</c:v>
                </c:pt>
                <c:pt idx="307">
                  <c:v>17</c:v>
                </c:pt>
                <c:pt idx="308">
                  <c:v>18.428571428571427</c:v>
                </c:pt>
                <c:pt idx="309">
                  <c:v>17.571428571428573</c:v>
                </c:pt>
                <c:pt idx="310">
                  <c:v>18.714285714285715</c:v>
                </c:pt>
                <c:pt idx="311">
                  <c:v>19.857142857142858</c:v>
                </c:pt>
                <c:pt idx="312">
                  <c:v>21</c:v>
                </c:pt>
                <c:pt idx="313">
                  <c:v>21.142857142857142</c:v>
                </c:pt>
                <c:pt idx="314">
                  <c:v>20.857142857142858</c:v>
                </c:pt>
                <c:pt idx="315">
                  <c:v>20.428571428571427</c:v>
                </c:pt>
                <c:pt idx="316">
                  <c:v>21.714285714285715</c:v>
                </c:pt>
                <c:pt idx="317">
                  <c:v>21.285714285714285</c:v>
                </c:pt>
                <c:pt idx="318">
                  <c:v>21.428571428571427</c:v>
                </c:pt>
                <c:pt idx="319">
                  <c:v>21.285714285714285</c:v>
                </c:pt>
                <c:pt idx="320">
                  <c:v>20.714285714285715</c:v>
                </c:pt>
                <c:pt idx="321">
                  <c:v>20.571428571428573</c:v>
                </c:pt>
                <c:pt idx="322">
                  <c:v>19.714285714285715</c:v>
                </c:pt>
                <c:pt idx="323">
                  <c:v>18.285714285714285</c:v>
                </c:pt>
                <c:pt idx="324">
                  <c:v>18.142857142857142</c:v>
                </c:pt>
                <c:pt idx="325">
                  <c:v>16.857142857142858</c:v>
                </c:pt>
                <c:pt idx="326">
                  <c:v>16.571428571428573</c:v>
                </c:pt>
                <c:pt idx="327">
                  <c:v>17.285714285714285</c:v>
                </c:pt>
                <c:pt idx="328">
                  <c:v>16.714285714285715</c:v>
                </c:pt>
                <c:pt idx="329">
                  <c:v>18.142857142857142</c:v>
                </c:pt>
                <c:pt idx="330">
                  <c:v>18.428571428571427</c:v>
                </c:pt>
                <c:pt idx="331">
                  <c:v>19</c:v>
                </c:pt>
                <c:pt idx="332">
                  <c:v>21.142857142857142</c:v>
                </c:pt>
                <c:pt idx="333">
                  <c:v>20.714285714285715</c:v>
                </c:pt>
                <c:pt idx="334">
                  <c:v>19.714285714285715</c:v>
                </c:pt>
                <c:pt idx="335">
                  <c:v>19.857142857142858</c:v>
                </c:pt>
                <c:pt idx="336">
                  <c:v>20.714285714285715</c:v>
                </c:pt>
                <c:pt idx="337">
                  <c:v>20.857142857142858</c:v>
                </c:pt>
                <c:pt idx="338">
                  <c:v>20.428571428571427</c:v>
                </c:pt>
                <c:pt idx="339">
                  <c:v>19.571428571428573</c:v>
                </c:pt>
                <c:pt idx="340">
                  <c:v>21.428571428571427</c:v>
                </c:pt>
                <c:pt idx="341">
                  <c:v>21.857142857142858</c:v>
                </c:pt>
                <c:pt idx="342">
                  <c:v>22.142857142857142</c:v>
                </c:pt>
                <c:pt idx="343">
                  <c:v>20.285714285714285</c:v>
                </c:pt>
                <c:pt idx="344">
                  <c:v>20.714285714285715</c:v>
                </c:pt>
                <c:pt idx="345">
                  <c:v>20.428571428571427</c:v>
                </c:pt>
                <c:pt idx="346">
                  <c:v>19.285714285714285</c:v>
                </c:pt>
                <c:pt idx="347">
                  <c:v>17.142857142857142</c:v>
                </c:pt>
                <c:pt idx="348">
                  <c:v>17.714285714285715</c:v>
                </c:pt>
                <c:pt idx="349">
                  <c:v>17.857142857142858</c:v>
                </c:pt>
                <c:pt idx="350">
                  <c:v>18.142857142857142</c:v>
                </c:pt>
                <c:pt idx="351">
                  <c:v>18</c:v>
                </c:pt>
                <c:pt idx="352">
                  <c:v>18</c:v>
                </c:pt>
                <c:pt idx="353">
                  <c:v>18.142857142857142</c:v>
                </c:pt>
                <c:pt idx="354">
                  <c:v>19.285714285714285</c:v>
                </c:pt>
                <c:pt idx="355">
                  <c:v>18.714285714285715</c:v>
                </c:pt>
                <c:pt idx="356">
                  <c:v>18.571428571428573</c:v>
                </c:pt>
                <c:pt idx="357">
                  <c:v>17.571428571428573</c:v>
                </c:pt>
                <c:pt idx="358">
                  <c:v>16.857142857142858</c:v>
                </c:pt>
                <c:pt idx="359">
                  <c:v>17.285714285714285</c:v>
                </c:pt>
                <c:pt idx="360">
                  <c:v>17.285714285714285</c:v>
                </c:pt>
                <c:pt idx="361">
                  <c:v>15</c:v>
                </c:pt>
                <c:pt idx="362">
                  <c:v>14.714285714285714</c:v>
                </c:pt>
                <c:pt idx="363">
                  <c:v>13.142857142857142</c:v>
                </c:pt>
                <c:pt idx="364">
                  <c:v>13.857142857142858</c:v>
                </c:pt>
                <c:pt idx="365">
                  <c:v>13.285714285714286</c:v>
                </c:pt>
                <c:pt idx="366">
                  <c:v>12.857142857142858</c:v>
                </c:pt>
                <c:pt idx="367">
                  <c:v>13.285714285714286</c:v>
                </c:pt>
                <c:pt idx="368">
                  <c:v>14.428571428571429</c:v>
                </c:pt>
                <c:pt idx="369">
                  <c:v>14</c:v>
                </c:pt>
                <c:pt idx="370">
                  <c:v>15</c:v>
                </c:pt>
                <c:pt idx="371">
                  <c:v>15.285714285714286</c:v>
                </c:pt>
                <c:pt idx="372">
                  <c:v>15.428571428571429</c:v>
                </c:pt>
                <c:pt idx="373">
                  <c:v>15.571428571428571</c:v>
                </c:pt>
                <c:pt idx="374">
                  <c:v>14</c:v>
                </c:pt>
                <c:pt idx="375">
                  <c:v>13.857142857142858</c:v>
                </c:pt>
                <c:pt idx="376">
                  <c:v>14.428571428571429</c:v>
                </c:pt>
                <c:pt idx="377">
                  <c:v>14.714285714285714</c:v>
                </c:pt>
                <c:pt idx="378">
                  <c:v>13.285714285714286</c:v>
                </c:pt>
                <c:pt idx="379">
                  <c:v>14</c:v>
                </c:pt>
                <c:pt idx="380">
                  <c:v>13</c:v>
                </c:pt>
                <c:pt idx="381">
                  <c:v>13.857142857142858</c:v>
                </c:pt>
                <c:pt idx="382">
                  <c:v>14.142857142857142</c:v>
                </c:pt>
                <c:pt idx="383">
                  <c:v>13.857142857142858</c:v>
                </c:pt>
                <c:pt idx="384">
                  <c:v>13.857142857142858</c:v>
                </c:pt>
                <c:pt idx="385">
                  <c:v>14</c:v>
                </c:pt>
                <c:pt idx="386">
                  <c:v>13</c:v>
                </c:pt>
                <c:pt idx="387">
                  <c:v>12.714285714285714</c:v>
                </c:pt>
                <c:pt idx="388">
                  <c:v>13.714285714285714</c:v>
                </c:pt>
                <c:pt idx="389">
                  <c:v>13.285714285714286</c:v>
                </c:pt>
                <c:pt idx="390">
                  <c:v>12.857142857142858</c:v>
                </c:pt>
                <c:pt idx="391">
                  <c:v>12.857142857142858</c:v>
                </c:pt>
                <c:pt idx="392">
                  <c:v>13.571428571428571</c:v>
                </c:pt>
                <c:pt idx="393">
                  <c:v>13.857142857142858</c:v>
                </c:pt>
                <c:pt idx="394">
                  <c:v>15.714285714285714</c:v>
                </c:pt>
                <c:pt idx="395">
                  <c:v>14.142857142857142</c:v>
                </c:pt>
                <c:pt idx="396">
                  <c:v>14.714285714285714</c:v>
                </c:pt>
                <c:pt idx="397">
                  <c:v>14.142857142857142</c:v>
                </c:pt>
                <c:pt idx="398">
                  <c:v>13.857142857142858</c:v>
                </c:pt>
                <c:pt idx="399">
                  <c:v>13.571428571428571</c:v>
                </c:pt>
                <c:pt idx="400">
                  <c:v>13</c:v>
                </c:pt>
                <c:pt idx="401">
                  <c:v>11.571428571428571</c:v>
                </c:pt>
                <c:pt idx="402">
                  <c:v>11.142857142857142</c:v>
                </c:pt>
                <c:pt idx="403">
                  <c:v>10.428571428571429</c:v>
                </c:pt>
                <c:pt idx="404">
                  <c:v>10.857142857142858</c:v>
                </c:pt>
                <c:pt idx="405">
                  <c:v>10</c:v>
                </c:pt>
                <c:pt idx="406">
                  <c:v>9.2857142857142865</c:v>
                </c:pt>
                <c:pt idx="407">
                  <c:v>9.4285714285714288</c:v>
                </c:pt>
                <c:pt idx="408">
                  <c:v>9.4285714285714288</c:v>
                </c:pt>
                <c:pt idx="409">
                  <c:v>10.714285714285714</c:v>
                </c:pt>
                <c:pt idx="410">
                  <c:v>11.142857142857142</c:v>
                </c:pt>
                <c:pt idx="411">
                  <c:v>11.714285714285714</c:v>
                </c:pt>
                <c:pt idx="412">
                  <c:v>11.857142857142858</c:v>
                </c:pt>
                <c:pt idx="413">
                  <c:v>11.857142857142858</c:v>
                </c:pt>
                <c:pt idx="414">
                  <c:v>13.285714285714286</c:v>
                </c:pt>
                <c:pt idx="415">
                  <c:v>13.142857142857142</c:v>
                </c:pt>
                <c:pt idx="416">
                  <c:v>11.714285714285714</c:v>
                </c:pt>
                <c:pt idx="417">
                  <c:v>10.857142857142858</c:v>
                </c:pt>
                <c:pt idx="418">
                  <c:v>9.7142857142857135</c:v>
                </c:pt>
                <c:pt idx="419">
                  <c:v>10.285714285714286</c:v>
                </c:pt>
                <c:pt idx="420">
                  <c:v>11.285714285714286</c:v>
                </c:pt>
                <c:pt idx="421">
                  <c:v>10</c:v>
                </c:pt>
                <c:pt idx="422">
                  <c:v>9.7142857142857135</c:v>
                </c:pt>
                <c:pt idx="423">
                  <c:v>10</c:v>
                </c:pt>
                <c:pt idx="424">
                  <c:v>10.285714285714286</c:v>
                </c:pt>
                <c:pt idx="425">
                  <c:v>10.857142857142858</c:v>
                </c:pt>
                <c:pt idx="426">
                  <c:v>11</c:v>
                </c:pt>
                <c:pt idx="427">
                  <c:v>10.714285714285714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A3-4AB6-8FF3-FD79D9AEFCAA}"/>
            </c:ext>
          </c:extLst>
        </c:ser>
        <c:ser>
          <c:idx val="10"/>
          <c:order val="10"/>
          <c:tx>
            <c:strRef>
              <c:f>Erzurum!$L$1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Erzurum!$A$2:$A$463</c:f>
              <c:strCache>
                <c:ptCount val="462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</c:strCache>
            </c:strRef>
          </c:cat>
          <c:val>
            <c:numRef>
              <c:f>Erzurum!$L$2:$L$463</c:f>
              <c:numCache>
                <c:formatCode>General</c:formatCode>
                <c:ptCount val="462"/>
                <c:pt idx="6">
                  <c:v>13.333333333333334</c:v>
                </c:pt>
                <c:pt idx="7">
                  <c:v>13.61904761904762</c:v>
                </c:pt>
                <c:pt idx="8">
                  <c:v>13.38095238095238</c:v>
                </c:pt>
                <c:pt idx="9">
                  <c:v>13.523809523809524</c:v>
                </c:pt>
                <c:pt idx="10">
                  <c:v>13.571428571428571</c:v>
                </c:pt>
                <c:pt idx="11">
                  <c:v>13.761904761904763</c:v>
                </c:pt>
                <c:pt idx="12">
                  <c:v>14.523809523809522</c:v>
                </c:pt>
                <c:pt idx="13">
                  <c:v>14.333333333333332</c:v>
                </c:pt>
                <c:pt idx="14">
                  <c:v>14.952380952380951</c:v>
                </c:pt>
                <c:pt idx="15">
                  <c:v>14.714285714285712</c:v>
                </c:pt>
                <c:pt idx="16">
                  <c:v>14.809523809523808</c:v>
                </c:pt>
                <c:pt idx="17">
                  <c:v>14.38095238095238</c:v>
                </c:pt>
                <c:pt idx="18">
                  <c:v>14.238095238095239</c:v>
                </c:pt>
                <c:pt idx="19">
                  <c:v>13.476190476190478</c:v>
                </c:pt>
                <c:pt idx="20">
                  <c:v>13.952380952380951</c:v>
                </c:pt>
                <c:pt idx="21">
                  <c:v>13.61904761904762</c:v>
                </c:pt>
                <c:pt idx="22">
                  <c:v>14</c:v>
                </c:pt>
                <c:pt idx="23">
                  <c:v>14.809523809523808</c:v>
                </c:pt>
                <c:pt idx="24">
                  <c:v>15.523809523809524</c:v>
                </c:pt>
                <c:pt idx="25">
                  <c:v>16</c:v>
                </c:pt>
                <c:pt idx="26">
                  <c:v>16.285714285714285</c:v>
                </c:pt>
                <c:pt idx="27">
                  <c:v>16.047619047619047</c:v>
                </c:pt>
                <c:pt idx="28">
                  <c:v>15.904761904761903</c:v>
                </c:pt>
                <c:pt idx="29">
                  <c:v>15.904761904761903</c:v>
                </c:pt>
                <c:pt idx="30">
                  <c:v>15.095238095238097</c:v>
                </c:pt>
                <c:pt idx="31">
                  <c:v>14.571428571428569</c:v>
                </c:pt>
                <c:pt idx="32">
                  <c:v>14.047619047619049</c:v>
                </c:pt>
                <c:pt idx="33">
                  <c:v>14.047619047619049</c:v>
                </c:pt>
                <c:pt idx="34">
                  <c:v>13.666666666666668</c:v>
                </c:pt>
                <c:pt idx="35">
                  <c:v>13.523809523809524</c:v>
                </c:pt>
                <c:pt idx="36">
                  <c:v>13.904761904761907</c:v>
                </c:pt>
                <c:pt idx="37">
                  <c:v>13.333333333333332</c:v>
                </c:pt>
                <c:pt idx="38">
                  <c:v>13.619047619047619</c:v>
                </c:pt>
                <c:pt idx="39">
                  <c:v>13.19047619047619</c:v>
                </c:pt>
                <c:pt idx="40">
                  <c:v>13</c:v>
                </c:pt>
                <c:pt idx="41">
                  <c:v>13.380952380952381</c:v>
                </c:pt>
                <c:pt idx="42">
                  <c:v>13.857142857142856</c:v>
                </c:pt>
                <c:pt idx="43">
                  <c:v>12.761904761904761</c:v>
                </c:pt>
                <c:pt idx="44">
                  <c:v>13.142857142857142</c:v>
                </c:pt>
                <c:pt idx="45">
                  <c:v>12.523809523809524</c:v>
                </c:pt>
                <c:pt idx="46">
                  <c:v>12.714285714285714</c:v>
                </c:pt>
                <c:pt idx="47">
                  <c:v>12.238095238095237</c:v>
                </c:pt>
                <c:pt idx="48">
                  <c:v>12.19047619047619</c:v>
                </c:pt>
                <c:pt idx="49">
                  <c:v>11.761904761904761</c:v>
                </c:pt>
                <c:pt idx="50">
                  <c:v>11.904761904761903</c:v>
                </c:pt>
                <c:pt idx="51">
                  <c:v>11.523809523809524</c:v>
                </c:pt>
                <c:pt idx="52">
                  <c:v>11.761904761904761</c:v>
                </c:pt>
                <c:pt idx="53">
                  <c:v>11.80952380952381</c:v>
                </c:pt>
                <c:pt idx="54">
                  <c:v>11.61904761904762</c:v>
                </c:pt>
                <c:pt idx="55">
                  <c:v>11.380952380952381</c:v>
                </c:pt>
                <c:pt idx="56">
                  <c:v>10.714285714285717</c:v>
                </c:pt>
                <c:pt idx="57">
                  <c:v>10.571428571428571</c:v>
                </c:pt>
                <c:pt idx="58">
                  <c:v>11.047619047619049</c:v>
                </c:pt>
                <c:pt idx="59">
                  <c:v>10.714285714285714</c:v>
                </c:pt>
                <c:pt idx="60">
                  <c:v>10.857142857142858</c:v>
                </c:pt>
                <c:pt idx="61">
                  <c:v>10.857142857142858</c:v>
                </c:pt>
                <c:pt idx="62">
                  <c:v>10.999999999999998</c:v>
                </c:pt>
                <c:pt idx="63">
                  <c:v>11.952380952380951</c:v>
                </c:pt>
                <c:pt idx="64">
                  <c:v>11.857142857142858</c:v>
                </c:pt>
                <c:pt idx="65">
                  <c:v>11.904761904761907</c:v>
                </c:pt>
                <c:pt idx="66">
                  <c:v>12.000000000000002</c:v>
                </c:pt>
                <c:pt idx="67">
                  <c:v>11.904761904761907</c:v>
                </c:pt>
                <c:pt idx="68">
                  <c:v>12.476190476190476</c:v>
                </c:pt>
                <c:pt idx="69">
                  <c:v>12.19047619047619</c:v>
                </c:pt>
                <c:pt idx="70">
                  <c:v>11.714285714285714</c:v>
                </c:pt>
                <c:pt idx="71">
                  <c:v>12.238095238095237</c:v>
                </c:pt>
                <c:pt idx="72">
                  <c:v>12.19047619047619</c:v>
                </c:pt>
                <c:pt idx="73">
                  <c:v>12.714285714285714</c:v>
                </c:pt>
                <c:pt idx="74">
                  <c:v>12.761904761904761</c:v>
                </c:pt>
                <c:pt idx="75">
                  <c:v>12.238095238095237</c:v>
                </c:pt>
                <c:pt idx="76">
                  <c:v>12.523809523809522</c:v>
                </c:pt>
                <c:pt idx="77">
                  <c:v>12.238095238095239</c:v>
                </c:pt>
                <c:pt idx="78">
                  <c:v>11.238095238095239</c:v>
                </c:pt>
                <c:pt idx="79">
                  <c:v>10.619047619047619</c:v>
                </c:pt>
                <c:pt idx="80">
                  <c:v>10.571428571428571</c:v>
                </c:pt>
                <c:pt idx="81">
                  <c:v>10.238095238095239</c:v>
                </c:pt>
                <c:pt idx="82">
                  <c:v>10.857142857142858</c:v>
                </c:pt>
                <c:pt idx="83">
                  <c:v>10.952380952380951</c:v>
                </c:pt>
                <c:pt idx="84">
                  <c:v>11.38095238095238</c:v>
                </c:pt>
                <c:pt idx="85">
                  <c:v>12.19047619047619</c:v>
                </c:pt>
                <c:pt idx="86">
                  <c:v>12.619047619047619</c:v>
                </c:pt>
                <c:pt idx="87">
                  <c:v>12.952380952380951</c:v>
                </c:pt>
                <c:pt idx="88">
                  <c:v>13.38095238095238</c:v>
                </c:pt>
                <c:pt idx="89">
                  <c:v>13.095238095238097</c:v>
                </c:pt>
                <c:pt idx="90">
                  <c:v>12.666666666666668</c:v>
                </c:pt>
                <c:pt idx="91">
                  <c:v>12.666666666666666</c:v>
                </c:pt>
                <c:pt idx="92">
                  <c:v>12.428571428571429</c:v>
                </c:pt>
                <c:pt idx="93">
                  <c:v>12.238095238095237</c:v>
                </c:pt>
                <c:pt idx="94">
                  <c:v>11.761904761904761</c:v>
                </c:pt>
                <c:pt idx="95">
                  <c:v>12.142857142857141</c:v>
                </c:pt>
                <c:pt idx="96">
                  <c:v>12.095238095238093</c:v>
                </c:pt>
                <c:pt idx="97">
                  <c:v>12.80952380952381</c:v>
                </c:pt>
                <c:pt idx="98">
                  <c:v>12.571428571428571</c:v>
                </c:pt>
                <c:pt idx="99">
                  <c:v>13.19047619047619</c:v>
                </c:pt>
                <c:pt idx="100">
                  <c:v>13.714285714285714</c:v>
                </c:pt>
                <c:pt idx="101">
                  <c:v>13.428571428571431</c:v>
                </c:pt>
                <c:pt idx="102">
                  <c:v>12.857142857142858</c:v>
                </c:pt>
                <c:pt idx="103">
                  <c:v>12.904761904761907</c:v>
                </c:pt>
                <c:pt idx="104">
                  <c:v>12.238095238095239</c:v>
                </c:pt>
                <c:pt idx="105">
                  <c:v>12.047619047619047</c:v>
                </c:pt>
                <c:pt idx="106">
                  <c:v>11.80952380952381</c:v>
                </c:pt>
                <c:pt idx="107">
                  <c:v>11.476190476190476</c:v>
                </c:pt>
                <c:pt idx="108">
                  <c:v>11.809523809523808</c:v>
                </c:pt>
                <c:pt idx="109">
                  <c:v>12.238095238095237</c:v>
                </c:pt>
                <c:pt idx="110">
                  <c:v>12.523809523809524</c:v>
                </c:pt>
                <c:pt idx="111">
                  <c:v>13.095238095238097</c:v>
                </c:pt>
                <c:pt idx="112">
                  <c:v>13.238095238095239</c:v>
                </c:pt>
                <c:pt idx="113">
                  <c:v>13</c:v>
                </c:pt>
                <c:pt idx="114">
                  <c:v>12.904761904761907</c:v>
                </c:pt>
                <c:pt idx="115">
                  <c:v>12.238095238095241</c:v>
                </c:pt>
                <c:pt idx="116">
                  <c:v>11.38095238095238</c:v>
                </c:pt>
                <c:pt idx="117">
                  <c:v>11.19047619047619</c:v>
                </c:pt>
                <c:pt idx="118">
                  <c:v>11</c:v>
                </c:pt>
                <c:pt idx="119">
                  <c:v>12.19047619047619</c:v>
                </c:pt>
                <c:pt idx="120">
                  <c:v>12.238095238095237</c:v>
                </c:pt>
                <c:pt idx="121">
                  <c:v>12.571428571428571</c:v>
                </c:pt>
                <c:pt idx="122">
                  <c:v>13.238095238095237</c:v>
                </c:pt>
                <c:pt idx="123">
                  <c:v>13.714285714285714</c:v>
                </c:pt>
                <c:pt idx="124">
                  <c:v>13.333333333333334</c:v>
                </c:pt>
                <c:pt idx="125">
                  <c:v>13.238095238095239</c:v>
                </c:pt>
                <c:pt idx="126">
                  <c:v>12.476190476190476</c:v>
                </c:pt>
                <c:pt idx="127">
                  <c:v>13.095238095238097</c:v>
                </c:pt>
                <c:pt idx="128">
                  <c:v>12.904761904761907</c:v>
                </c:pt>
                <c:pt idx="129">
                  <c:v>12.904761904761903</c:v>
                </c:pt>
                <c:pt idx="130">
                  <c:v>13.238095238095239</c:v>
                </c:pt>
                <c:pt idx="131">
                  <c:v>13.095238095238097</c:v>
                </c:pt>
                <c:pt idx="132">
                  <c:v>13.142857142857144</c:v>
                </c:pt>
                <c:pt idx="133">
                  <c:v>12.809523809523812</c:v>
                </c:pt>
                <c:pt idx="134">
                  <c:v>12.238095238095239</c:v>
                </c:pt>
                <c:pt idx="135">
                  <c:v>12.285714285714286</c:v>
                </c:pt>
                <c:pt idx="136">
                  <c:v>12.047619047619047</c:v>
                </c:pt>
                <c:pt idx="137">
                  <c:v>11.809523809523808</c:v>
                </c:pt>
                <c:pt idx="138">
                  <c:v>11.904761904761903</c:v>
                </c:pt>
                <c:pt idx="139">
                  <c:v>11.952380952380951</c:v>
                </c:pt>
                <c:pt idx="140">
                  <c:v>12.666666666666668</c:v>
                </c:pt>
                <c:pt idx="141">
                  <c:v>13.666666666666668</c:v>
                </c:pt>
                <c:pt idx="142">
                  <c:v>13.714285714285714</c:v>
                </c:pt>
                <c:pt idx="143">
                  <c:v>13.952380952380953</c:v>
                </c:pt>
                <c:pt idx="144">
                  <c:v>14.523809523809522</c:v>
                </c:pt>
                <c:pt idx="145">
                  <c:v>14.666666666666666</c:v>
                </c:pt>
                <c:pt idx="146">
                  <c:v>14.333333333333334</c:v>
                </c:pt>
                <c:pt idx="147">
                  <c:v>14.095238095238097</c:v>
                </c:pt>
                <c:pt idx="148">
                  <c:v>13.380952380952381</c:v>
                </c:pt>
                <c:pt idx="149">
                  <c:v>13.047619047619047</c:v>
                </c:pt>
                <c:pt idx="150">
                  <c:v>13.142857142857142</c:v>
                </c:pt>
                <c:pt idx="151">
                  <c:v>13.095238095238093</c:v>
                </c:pt>
                <c:pt idx="152">
                  <c:v>13.714285714285714</c:v>
                </c:pt>
                <c:pt idx="153">
                  <c:v>14.571428571428571</c:v>
                </c:pt>
                <c:pt idx="154">
                  <c:v>14.238095238095239</c:v>
                </c:pt>
                <c:pt idx="155">
                  <c:v>14.19047619047619</c:v>
                </c:pt>
                <c:pt idx="156">
                  <c:v>14.333333333333332</c:v>
                </c:pt>
                <c:pt idx="157">
                  <c:v>14.333333333333332</c:v>
                </c:pt>
                <c:pt idx="158">
                  <c:v>13.952380952380953</c:v>
                </c:pt>
                <c:pt idx="159">
                  <c:v>13.952380952380953</c:v>
                </c:pt>
                <c:pt idx="160">
                  <c:v>13.238095238095239</c:v>
                </c:pt>
                <c:pt idx="161">
                  <c:v>12.857142857142859</c:v>
                </c:pt>
                <c:pt idx="162">
                  <c:v>13.285714285714286</c:v>
                </c:pt>
                <c:pt idx="163">
                  <c:v>13.666666666666668</c:v>
                </c:pt>
                <c:pt idx="164">
                  <c:v>13.190476190476192</c:v>
                </c:pt>
                <c:pt idx="165">
                  <c:v>13.285714285714286</c:v>
                </c:pt>
                <c:pt idx="166">
                  <c:v>13.38095238095238</c:v>
                </c:pt>
                <c:pt idx="167">
                  <c:v>13.666666666666666</c:v>
                </c:pt>
                <c:pt idx="168">
                  <c:v>14</c:v>
                </c:pt>
                <c:pt idx="169">
                  <c:v>14.238095238095237</c:v>
                </c:pt>
                <c:pt idx="170">
                  <c:v>13.666666666666668</c:v>
                </c:pt>
                <c:pt idx="171">
                  <c:v>14.333333333333334</c:v>
                </c:pt>
                <c:pt idx="172">
                  <c:v>14.571428571428571</c:v>
                </c:pt>
                <c:pt idx="173">
                  <c:v>14.142857142857142</c:v>
                </c:pt>
                <c:pt idx="174">
                  <c:v>14.047619047619047</c:v>
                </c:pt>
                <c:pt idx="175">
                  <c:v>14.428571428571429</c:v>
                </c:pt>
                <c:pt idx="176">
                  <c:v>13.571428571428571</c:v>
                </c:pt>
                <c:pt idx="177">
                  <c:v>14.047619047619049</c:v>
                </c:pt>
                <c:pt idx="178">
                  <c:v>14.380952380952381</c:v>
                </c:pt>
                <c:pt idx="179">
                  <c:v>14.285714285714288</c:v>
                </c:pt>
                <c:pt idx="180">
                  <c:v>14.80952380952381</c:v>
                </c:pt>
                <c:pt idx="181">
                  <c:v>14.857142857142858</c:v>
                </c:pt>
                <c:pt idx="182">
                  <c:v>14.666666666666668</c:v>
                </c:pt>
                <c:pt idx="183">
                  <c:v>15.142857142857142</c:v>
                </c:pt>
                <c:pt idx="184">
                  <c:v>14.952380952380953</c:v>
                </c:pt>
                <c:pt idx="185">
                  <c:v>14.619047619047619</c:v>
                </c:pt>
                <c:pt idx="186">
                  <c:v>14.619047619047619</c:v>
                </c:pt>
                <c:pt idx="187">
                  <c:v>13.857142857142858</c:v>
                </c:pt>
                <c:pt idx="188">
                  <c:v>14.238095238095239</c:v>
                </c:pt>
                <c:pt idx="189">
                  <c:v>14</c:v>
                </c:pt>
                <c:pt idx="190">
                  <c:v>13.333333333333332</c:v>
                </c:pt>
                <c:pt idx="191">
                  <c:v>13.857142857142858</c:v>
                </c:pt>
                <c:pt idx="192">
                  <c:v>13.571428571428569</c:v>
                </c:pt>
                <c:pt idx="193">
                  <c:v>13.857142857142856</c:v>
                </c:pt>
                <c:pt idx="194">
                  <c:v>14.476190476190476</c:v>
                </c:pt>
                <c:pt idx="195">
                  <c:v>14.333333333333334</c:v>
                </c:pt>
                <c:pt idx="196">
                  <c:v>14.047619047619049</c:v>
                </c:pt>
                <c:pt idx="197">
                  <c:v>14.809523809523808</c:v>
                </c:pt>
                <c:pt idx="198">
                  <c:v>14.428571428571431</c:v>
                </c:pt>
                <c:pt idx="199">
                  <c:v>13.857142857142858</c:v>
                </c:pt>
                <c:pt idx="200">
                  <c:v>13.380952380952381</c:v>
                </c:pt>
                <c:pt idx="201">
                  <c:v>13.333333333333334</c:v>
                </c:pt>
                <c:pt idx="202">
                  <c:v>13.38095238095238</c:v>
                </c:pt>
                <c:pt idx="203">
                  <c:v>13.809523809523808</c:v>
                </c:pt>
                <c:pt idx="204">
                  <c:v>13.333333333333332</c:v>
                </c:pt>
                <c:pt idx="205">
                  <c:v>13.142857142857142</c:v>
                </c:pt>
                <c:pt idx="206">
                  <c:v>13.761904761904761</c:v>
                </c:pt>
                <c:pt idx="207">
                  <c:v>13.952380952380953</c:v>
                </c:pt>
                <c:pt idx="208">
                  <c:v>13.380952380952381</c:v>
                </c:pt>
                <c:pt idx="209">
                  <c:v>13.571428571428571</c:v>
                </c:pt>
                <c:pt idx="210">
                  <c:v>13.80952380952381</c:v>
                </c:pt>
                <c:pt idx="211">
                  <c:v>13.80952380952381</c:v>
                </c:pt>
                <c:pt idx="212">
                  <c:v>14.61904761904762</c:v>
                </c:pt>
                <c:pt idx="213">
                  <c:v>14.904761904761903</c:v>
                </c:pt>
                <c:pt idx="214">
                  <c:v>14.761904761904761</c:v>
                </c:pt>
                <c:pt idx="215">
                  <c:v>14.952380952380953</c:v>
                </c:pt>
                <c:pt idx="216">
                  <c:v>14.476190476190476</c:v>
                </c:pt>
                <c:pt idx="217">
                  <c:v>13.761904761904761</c:v>
                </c:pt>
                <c:pt idx="218">
                  <c:v>13.80952380952381</c:v>
                </c:pt>
                <c:pt idx="219">
                  <c:v>13.476190476190478</c:v>
                </c:pt>
                <c:pt idx="220">
                  <c:v>13.380952380952381</c:v>
                </c:pt>
                <c:pt idx="221">
                  <c:v>13.61904761904762</c:v>
                </c:pt>
                <c:pt idx="222">
                  <c:v>13.619047619047619</c:v>
                </c:pt>
                <c:pt idx="223">
                  <c:v>13.523809523809524</c:v>
                </c:pt>
                <c:pt idx="224">
                  <c:v>14.666666666666668</c:v>
                </c:pt>
                <c:pt idx="225">
                  <c:v>15.095238095238097</c:v>
                </c:pt>
                <c:pt idx="226">
                  <c:v>15.619047619047619</c:v>
                </c:pt>
                <c:pt idx="227">
                  <c:v>15.619047619047619</c:v>
                </c:pt>
                <c:pt idx="228">
                  <c:v>15.761904761904761</c:v>
                </c:pt>
                <c:pt idx="229">
                  <c:v>16.476190476190478</c:v>
                </c:pt>
                <c:pt idx="230">
                  <c:v>16.761904761904763</c:v>
                </c:pt>
                <c:pt idx="231">
                  <c:v>16.61904761904762</c:v>
                </c:pt>
                <c:pt idx="232">
                  <c:v>16.61904761904762</c:v>
                </c:pt>
                <c:pt idx="233">
                  <c:v>16.476190476190474</c:v>
                </c:pt>
                <c:pt idx="234">
                  <c:v>16.333333333333332</c:v>
                </c:pt>
                <c:pt idx="235">
                  <c:v>16.047619047619047</c:v>
                </c:pt>
                <c:pt idx="236">
                  <c:v>15.523809523809524</c:v>
                </c:pt>
                <c:pt idx="237">
                  <c:v>15.571428571428571</c:v>
                </c:pt>
                <c:pt idx="238">
                  <c:v>15.714285714285714</c:v>
                </c:pt>
                <c:pt idx="239">
                  <c:v>14.80952380952381</c:v>
                </c:pt>
                <c:pt idx="240">
                  <c:v>14.61904761904762</c:v>
                </c:pt>
                <c:pt idx="241">
                  <c:v>14.285714285714288</c:v>
                </c:pt>
                <c:pt idx="242">
                  <c:v>13.857142857142858</c:v>
                </c:pt>
                <c:pt idx="243">
                  <c:v>13.523809523809524</c:v>
                </c:pt>
                <c:pt idx="244">
                  <c:v>13.666666666666668</c:v>
                </c:pt>
                <c:pt idx="245">
                  <c:v>13.142857142857142</c:v>
                </c:pt>
                <c:pt idx="246">
                  <c:v>13.238095238095237</c:v>
                </c:pt>
                <c:pt idx="247">
                  <c:v>12.952380952380951</c:v>
                </c:pt>
                <c:pt idx="248">
                  <c:v>13.428571428571429</c:v>
                </c:pt>
                <c:pt idx="249">
                  <c:v>14.285714285714288</c:v>
                </c:pt>
                <c:pt idx="250">
                  <c:v>14.285714285714288</c:v>
                </c:pt>
                <c:pt idx="251">
                  <c:v>14.142857142857142</c:v>
                </c:pt>
                <c:pt idx="252">
                  <c:v>13.761904761904761</c:v>
                </c:pt>
                <c:pt idx="253">
                  <c:v>13.523809523809524</c:v>
                </c:pt>
                <c:pt idx="254">
                  <c:v>12.666666666666668</c:v>
                </c:pt>
                <c:pt idx="255">
                  <c:v>13.047619047619049</c:v>
                </c:pt>
                <c:pt idx="256">
                  <c:v>12.428571428571429</c:v>
                </c:pt>
                <c:pt idx="257">
                  <c:v>12.428571428571429</c:v>
                </c:pt>
                <c:pt idx="258">
                  <c:v>11.952380952380953</c:v>
                </c:pt>
                <c:pt idx="259">
                  <c:v>12.476190476190476</c:v>
                </c:pt>
                <c:pt idx="260">
                  <c:v>13.285714285714283</c:v>
                </c:pt>
                <c:pt idx="261">
                  <c:v>13.761904761904759</c:v>
                </c:pt>
                <c:pt idx="262">
                  <c:v>12.999999999999998</c:v>
                </c:pt>
                <c:pt idx="263">
                  <c:v>12.904761904761903</c:v>
                </c:pt>
                <c:pt idx="264">
                  <c:v>13.142857142857144</c:v>
                </c:pt>
                <c:pt idx="265">
                  <c:v>13.095238095238097</c:v>
                </c:pt>
                <c:pt idx="266">
                  <c:v>12.285714285714283</c:v>
                </c:pt>
                <c:pt idx="267">
                  <c:v>11.857142857142858</c:v>
                </c:pt>
                <c:pt idx="268">
                  <c:v>12.476190476190478</c:v>
                </c:pt>
                <c:pt idx="269">
                  <c:v>12.666666666666668</c:v>
                </c:pt>
                <c:pt idx="270">
                  <c:v>12.428571428571431</c:v>
                </c:pt>
                <c:pt idx="271">
                  <c:v>12.571428571428573</c:v>
                </c:pt>
                <c:pt idx="272">
                  <c:v>12.80952380952381</c:v>
                </c:pt>
                <c:pt idx="273">
                  <c:v>13.523809523809522</c:v>
                </c:pt>
                <c:pt idx="274">
                  <c:v>13.761904761904761</c:v>
                </c:pt>
                <c:pt idx="275">
                  <c:v>13.142857142857141</c:v>
                </c:pt>
                <c:pt idx="276">
                  <c:v>12.952380952380951</c:v>
                </c:pt>
                <c:pt idx="277">
                  <c:v>13.428571428571427</c:v>
                </c:pt>
                <c:pt idx="278">
                  <c:v>13</c:v>
                </c:pt>
                <c:pt idx="279">
                  <c:v>12.857142857142859</c:v>
                </c:pt>
                <c:pt idx="280">
                  <c:v>12.714285714285714</c:v>
                </c:pt>
                <c:pt idx="281">
                  <c:v>12.476190476190476</c:v>
                </c:pt>
                <c:pt idx="282">
                  <c:v>12.857142857142858</c:v>
                </c:pt>
                <c:pt idx="283">
                  <c:v>12.857142857142858</c:v>
                </c:pt>
                <c:pt idx="284">
                  <c:v>12.714285714285714</c:v>
                </c:pt>
                <c:pt idx="285">
                  <c:v>12.666666666666666</c:v>
                </c:pt>
                <c:pt idx="286">
                  <c:v>13.095238095238097</c:v>
                </c:pt>
                <c:pt idx="287">
                  <c:v>13.142857142857144</c:v>
                </c:pt>
                <c:pt idx="288">
                  <c:v>13.857142857142858</c:v>
                </c:pt>
                <c:pt idx="289">
                  <c:v>13.333333333333332</c:v>
                </c:pt>
                <c:pt idx="290">
                  <c:v>13.857142857142858</c:v>
                </c:pt>
                <c:pt idx="291">
                  <c:v>13.285714285714283</c:v>
                </c:pt>
                <c:pt idx="292">
                  <c:v>13.714285714285714</c:v>
                </c:pt>
                <c:pt idx="293">
                  <c:v>13.380952380952381</c:v>
                </c:pt>
                <c:pt idx="294">
                  <c:v>13.761904761904761</c:v>
                </c:pt>
                <c:pt idx="295">
                  <c:v>12.952380952380953</c:v>
                </c:pt>
                <c:pt idx="296">
                  <c:v>13.190476190476192</c:v>
                </c:pt>
                <c:pt idx="297">
                  <c:v>12.380952380952381</c:v>
                </c:pt>
                <c:pt idx="298">
                  <c:v>12.809523809523808</c:v>
                </c:pt>
                <c:pt idx="299">
                  <c:v>12.952380952380951</c:v>
                </c:pt>
                <c:pt idx="300">
                  <c:v>13.333333333333332</c:v>
                </c:pt>
                <c:pt idx="301">
                  <c:v>13.142857142857142</c:v>
                </c:pt>
                <c:pt idx="302">
                  <c:v>13.428571428571431</c:v>
                </c:pt>
                <c:pt idx="303">
                  <c:v>13.809523809523812</c:v>
                </c:pt>
                <c:pt idx="304">
                  <c:v>14.047619047619049</c:v>
                </c:pt>
                <c:pt idx="305">
                  <c:v>14.428571428571429</c:v>
                </c:pt>
                <c:pt idx="306">
                  <c:v>13.904761904761903</c:v>
                </c:pt>
                <c:pt idx="307">
                  <c:v>13.80952380952381</c:v>
                </c:pt>
                <c:pt idx="308">
                  <c:v>13.666666666666668</c:v>
                </c:pt>
                <c:pt idx="309">
                  <c:v>13.476190476190476</c:v>
                </c:pt>
                <c:pt idx="310">
                  <c:v>12.999999999999998</c:v>
                </c:pt>
                <c:pt idx="311">
                  <c:v>12.571428571428569</c:v>
                </c:pt>
                <c:pt idx="312">
                  <c:v>11.80952380952381</c:v>
                </c:pt>
                <c:pt idx="313">
                  <c:v>12.095238095238097</c:v>
                </c:pt>
                <c:pt idx="314">
                  <c:v>12.19047619047619</c:v>
                </c:pt>
                <c:pt idx="315">
                  <c:v>12.571428571428571</c:v>
                </c:pt>
                <c:pt idx="316">
                  <c:v>12.904761904761907</c:v>
                </c:pt>
                <c:pt idx="317">
                  <c:v>12.80952380952381</c:v>
                </c:pt>
                <c:pt idx="318">
                  <c:v>13.380952380952381</c:v>
                </c:pt>
                <c:pt idx="319">
                  <c:v>13.857142857142858</c:v>
                </c:pt>
                <c:pt idx="320">
                  <c:v>13.619047619047619</c:v>
                </c:pt>
                <c:pt idx="321">
                  <c:v>13.19047619047619</c:v>
                </c:pt>
                <c:pt idx="322">
                  <c:v>12.714285714285712</c:v>
                </c:pt>
                <c:pt idx="323">
                  <c:v>12.333333333333332</c:v>
                </c:pt>
                <c:pt idx="324">
                  <c:v>12.333333333333334</c:v>
                </c:pt>
                <c:pt idx="325">
                  <c:v>11.80952380952381</c:v>
                </c:pt>
                <c:pt idx="326">
                  <c:v>11.476190476190478</c:v>
                </c:pt>
                <c:pt idx="327">
                  <c:v>11.380952380952381</c:v>
                </c:pt>
                <c:pt idx="328">
                  <c:v>11.047619047619047</c:v>
                </c:pt>
                <c:pt idx="329">
                  <c:v>11.238095238095239</c:v>
                </c:pt>
                <c:pt idx="330">
                  <c:v>11.190476190476192</c:v>
                </c:pt>
                <c:pt idx="331">
                  <c:v>11.761904761904763</c:v>
                </c:pt>
                <c:pt idx="332">
                  <c:v>12.380952380952381</c:v>
                </c:pt>
                <c:pt idx="333">
                  <c:v>12.571428571428571</c:v>
                </c:pt>
                <c:pt idx="334">
                  <c:v>12.952380952380951</c:v>
                </c:pt>
                <c:pt idx="335">
                  <c:v>12.952380952380951</c:v>
                </c:pt>
                <c:pt idx="336">
                  <c:v>12.80952380952381</c:v>
                </c:pt>
                <c:pt idx="337">
                  <c:v>12.619047619047619</c:v>
                </c:pt>
                <c:pt idx="338">
                  <c:v>12.619047619047619</c:v>
                </c:pt>
                <c:pt idx="339">
                  <c:v>12.333333333333334</c:v>
                </c:pt>
                <c:pt idx="340">
                  <c:v>13.142857142857142</c:v>
                </c:pt>
                <c:pt idx="341">
                  <c:v>12.619047619047619</c:v>
                </c:pt>
                <c:pt idx="342">
                  <c:v>12.476190476190476</c:v>
                </c:pt>
                <c:pt idx="343">
                  <c:v>12.523809523809522</c:v>
                </c:pt>
                <c:pt idx="344">
                  <c:v>12.857142857142859</c:v>
                </c:pt>
                <c:pt idx="345">
                  <c:v>12.476190476190478</c:v>
                </c:pt>
                <c:pt idx="346">
                  <c:v>12.285714285714283</c:v>
                </c:pt>
                <c:pt idx="347">
                  <c:v>12.047619047619047</c:v>
                </c:pt>
                <c:pt idx="348">
                  <c:v>12.476190476190476</c:v>
                </c:pt>
                <c:pt idx="349">
                  <c:v>13</c:v>
                </c:pt>
                <c:pt idx="350">
                  <c:v>12.476190476190476</c:v>
                </c:pt>
                <c:pt idx="351">
                  <c:v>12.61904761904762</c:v>
                </c:pt>
                <c:pt idx="352">
                  <c:v>12.333333333333334</c:v>
                </c:pt>
                <c:pt idx="353">
                  <c:v>12.380952380952381</c:v>
                </c:pt>
                <c:pt idx="354">
                  <c:v>12.142857142857142</c:v>
                </c:pt>
                <c:pt idx="355">
                  <c:v>11.619047619047619</c:v>
                </c:pt>
                <c:pt idx="356">
                  <c:v>11.095238095238097</c:v>
                </c:pt>
                <c:pt idx="357">
                  <c:v>11.285714285714286</c:v>
                </c:pt>
                <c:pt idx="358">
                  <c:v>12.238095238095237</c:v>
                </c:pt>
                <c:pt idx="359">
                  <c:v>12.761904761904761</c:v>
                </c:pt>
                <c:pt idx="360">
                  <c:v>12.857142857142858</c:v>
                </c:pt>
                <c:pt idx="361">
                  <c:v>12.285714285714283</c:v>
                </c:pt>
                <c:pt idx="362">
                  <c:v>12.38095238095238</c:v>
                </c:pt>
                <c:pt idx="363">
                  <c:v>12.428571428571427</c:v>
                </c:pt>
                <c:pt idx="364">
                  <c:v>12.857142857142858</c:v>
                </c:pt>
                <c:pt idx="365">
                  <c:v>11.761904761904763</c:v>
                </c:pt>
                <c:pt idx="366">
                  <c:v>12.190476190476192</c:v>
                </c:pt>
                <c:pt idx="367">
                  <c:v>12.380952380952381</c:v>
                </c:pt>
                <c:pt idx="368">
                  <c:v>12.714285714285717</c:v>
                </c:pt>
                <c:pt idx="369">
                  <c:v>13.142857142857142</c:v>
                </c:pt>
                <c:pt idx="370">
                  <c:v>14.333333333333332</c:v>
                </c:pt>
                <c:pt idx="371">
                  <c:v>13.857142857142858</c:v>
                </c:pt>
                <c:pt idx="372">
                  <c:v>14.095238095238093</c:v>
                </c:pt>
                <c:pt idx="373">
                  <c:v>13.33333333333333</c:v>
                </c:pt>
                <c:pt idx="374">
                  <c:v>13.666666666666668</c:v>
                </c:pt>
                <c:pt idx="375">
                  <c:v>13.761904761904761</c:v>
                </c:pt>
                <c:pt idx="376">
                  <c:v>14.285714285714286</c:v>
                </c:pt>
                <c:pt idx="377">
                  <c:v>14</c:v>
                </c:pt>
                <c:pt idx="378">
                  <c:v>14.428571428571429</c:v>
                </c:pt>
                <c:pt idx="379">
                  <c:v>14.857142857142858</c:v>
                </c:pt>
                <c:pt idx="380">
                  <c:v>15.238095238095237</c:v>
                </c:pt>
                <c:pt idx="381">
                  <c:v>15.095238095238097</c:v>
                </c:pt>
                <c:pt idx="382">
                  <c:v>15.19047619047619</c:v>
                </c:pt>
                <c:pt idx="383">
                  <c:v>14.761904761904761</c:v>
                </c:pt>
                <c:pt idx="384">
                  <c:v>14.523809523809522</c:v>
                </c:pt>
                <c:pt idx="385">
                  <c:v>14.904761904761903</c:v>
                </c:pt>
                <c:pt idx="386">
                  <c:v>14.571428571428571</c:v>
                </c:pt>
                <c:pt idx="387">
                  <c:v>15.142857142857142</c:v>
                </c:pt>
                <c:pt idx="388">
                  <c:v>15.666666666666668</c:v>
                </c:pt>
                <c:pt idx="389">
                  <c:v>15.61904761904762</c:v>
                </c:pt>
                <c:pt idx="390">
                  <c:v>16.333333333333336</c:v>
                </c:pt>
                <c:pt idx="391">
                  <c:v>16.476190476190478</c:v>
                </c:pt>
                <c:pt idx="392">
                  <c:v>16.095238095238095</c:v>
                </c:pt>
                <c:pt idx="393">
                  <c:v>16</c:v>
                </c:pt>
                <c:pt idx="394">
                  <c:v>15.380952380952381</c:v>
                </c:pt>
                <c:pt idx="395">
                  <c:v>14.761904761904761</c:v>
                </c:pt>
                <c:pt idx="396">
                  <c:v>14.666666666666668</c:v>
                </c:pt>
                <c:pt idx="397">
                  <c:v>13.857142857142858</c:v>
                </c:pt>
                <c:pt idx="398">
                  <c:v>13.666666666666668</c:v>
                </c:pt>
                <c:pt idx="399">
                  <c:v>13.238095238095239</c:v>
                </c:pt>
                <c:pt idx="400">
                  <c:v>12.904761904761903</c:v>
                </c:pt>
                <c:pt idx="401">
                  <c:v>13.380952380952381</c:v>
                </c:pt>
                <c:pt idx="402">
                  <c:v>13.238095238095239</c:v>
                </c:pt>
                <c:pt idx="403">
                  <c:v>13.571428571428571</c:v>
                </c:pt>
                <c:pt idx="404">
                  <c:v>13.333333333333332</c:v>
                </c:pt>
                <c:pt idx="405">
                  <c:v>13.61904761904762</c:v>
                </c:pt>
                <c:pt idx="406">
                  <c:v>13.809523809523812</c:v>
                </c:pt>
                <c:pt idx="407">
                  <c:v>14.428571428571429</c:v>
                </c:pt>
                <c:pt idx="408">
                  <c:v>13.19047619047619</c:v>
                </c:pt>
                <c:pt idx="409">
                  <c:v>13.047619047619046</c:v>
                </c:pt>
                <c:pt idx="410">
                  <c:v>12.428571428571427</c:v>
                </c:pt>
                <c:pt idx="411">
                  <c:v>12.38095238095238</c:v>
                </c:pt>
                <c:pt idx="412">
                  <c:v>12</c:v>
                </c:pt>
                <c:pt idx="413">
                  <c:v>12.142857142857144</c:v>
                </c:pt>
                <c:pt idx="414">
                  <c:v>12</c:v>
                </c:pt>
                <c:pt idx="415">
                  <c:v>12.285714285714286</c:v>
                </c:pt>
                <c:pt idx="416">
                  <c:v>11.904761904761907</c:v>
                </c:pt>
                <c:pt idx="417">
                  <c:v>11.714285714285717</c:v>
                </c:pt>
                <c:pt idx="418">
                  <c:v>12</c:v>
                </c:pt>
                <c:pt idx="419">
                  <c:v>11.857142857142858</c:v>
                </c:pt>
                <c:pt idx="420">
                  <c:v>11.80952380952381</c:v>
                </c:pt>
                <c:pt idx="421">
                  <c:v>10.904761904761903</c:v>
                </c:pt>
                <c:pt idx="422">
                  <c:v>11.19047619047619</c:v>
                </c:pt>
                <c:pt idx="423">
                  <c:v>11.80952380952381</c:v>
                </c:pt>
                <c:pt idx="424">
                  <c:v>12.047619047619047</c:v>
                </c:pt>
                <c:pt idx="425">
                  <c:v>11.761904761904761</c:v>
                </c:pt>
                <c:pt idx="426">
                  <c:v>11.285714285714288</c:v>
                </c:pt>
                <c:pt idx="427">
                  <c:v>11.333333333333334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A3-4AB6-8FF3-FD79D9AEF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2481519"/>
        <c:axId val="10899163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Erzurum!$B$1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Erzurum!$B$2:$B$463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0">
                        <c:v>14</c:v>
                      </c:pt>
                      <c:pt idx="1">
                        <c:v>15</c:v>
                      </c:pt>
                      <c:pt idx="2">
                        <c:v>13</c:v>
                      </c:pt>
                      <c:pt idx="3">
                        <c:v>9</c:v>
                      </c:pt>
                      <c:pt idx="4">
                        <c:v>11</c:v>
                      </c:pt>
                      <c:pt idx="5">
                        <c:v>23</c:v>
                      </c:pt>
                      <c:pt idx="6">
                        <c:v>7</c:v>
                      </c:pt>
                      <c:pt idx="7">
                        <c:v>16</c:v>
                      </c:pt>
                      <c:pt idx="8">
                        <c:v>8</c:v>
                      </c:pt>
                      <c:pt idx="9">
                        <c:v>16</c:v>
                      </c:pt>
                      <c:pt idx="10">
                        <c:v>9</c:v>
                      </c:pt>
                      <c:pt idx="11">
                        <c:v>15</c:v>
                      </c:pt>
                      <c:pt idx="12">
                        <c:v>12</c:v>
                      </c:pt>
                      <c:pt idx="13">
                        <c:v>14</c:v>
                      </c:pt>
                      <c:pt idx="14">
                        <c:v>13</c:v>
                      </c:pt>
                      <c:pt idx="15">
                        <c:v>15</c:v>
                      </c:pt>
                      <c:pt idx="16">
                        <c:v>15</c:v>
                      </c:pt>
                      <c:pt idx="17">
                        <c:v>16</c:v>
                      </c:pt>
                      <c:pt idx="18">
                        <c:v>12</c:v>
                      </c:pt>
                      <c:pt idx="19">
                        <c:v>16</c:v>
                      </c:pt>
                      <c:pt idx="20">
                        <c:v>19</c:v>
                      </c:pt>
                      <c:pt idx="21">
                        <c:v>13</c:v>
                      </c:pt>
                      <c:pt idx="22">
                        <c:v>21</c:v>
                      </c:pt>
                      <c:pt idx="23">
                        <c:v>15</c:v>
                      </c:pt>
                      <c:pt idx="24">
                        <c:v>12</c:v>
                      </c:pt>
                      <c:pt idx="25">
                        <c:v>21</c:v>
                      </c:pt>
                      <c:pt idx="26">
                        <c:v>13</c:v>
                      </c:pt>
                      <c:pt idx="27">
                        <c:v>17</c:v>
                      </c:pt>
                      <c:pt idx="28">
                        <c:v>15</c:v>
                      </c:pt>
                      <c:pt idx="29">
                        <c:v>12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16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17</c:v>
                      </c:pt>
                      <c:pt idx="37">
                        <c:v>15</c:v>
                      </c:pt>
                      <c:pt idx="38">
                        <c:v>17</c:v>
                      </c:pt>
                      <c:pt idx="39">
                        <c:v>10</c:v>
                      </c:pt>
                      <c:pt idx="40">
                        <c:v>19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11</c:v>
                      </c:pt>
                      <c:pt idx="44">
                        <c:v>9</c:v>
                      </c:pt>
                      <c:pt idx="45">
                        <c:v>13</c:v>
                      </c:pt>
                      <c:pt idx="46">
                        <c:v>7</c:v>
                      </c:pt>
                      <c:pt idx="47">
                        <c:v>20</c:v>
                      </c:pt>
                      <c:pt idx="48">
                        <c:v>9</c:v>
                      </c:pt>
                      <c:pt idx="49">
                        <c:v>13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13</c:v>
                      </c:pt>
                      <c:pt idx="54">
                        <c:v>17</c:v>
                      </c:pt>
                      <c:pt idx="55">
                        <c:v>16</c:v>
                      </c:pt>
                      <c:pt idx="56">
                        <c:v>8</c:v>
                      </c:pt>
                      <c:pt idx="57">
                        <c:v>16</c:v>
                      </c:pt>
                      <c:pt idx="58">
                        <c:v>8</c:v>
                      </c:pt>
                      <c:pt idx="59">
                        <c:v>13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14</c:v>
                      </c:pt>
                      <c:pt idx="63">
                        <c:v>4</c:v>
                      </c:pt>
                      <c:pt idx="64">
                        <c:v>13</c:v>
                      </c:pt>
                      <c:pt idx="65">
                        <c:v>10</c:v>
                      </c:pt>
                      <c:pt idx="66">
                        <c:v>10</c:v>
                      </c:pt>
                      <c:pt idx="67">
                        <c:v>9</c:v>
                      </c:pt>
                      <c:pt idx="68">
                        <c:v>13</c:v>
                      </c:pt>
                      <c:pt idx="69">
                        <c:v>20</c:v>
                      </c:pt>
                      <c:pt idx="70">
                        <c:v>16</c:v>
                      </c:pt>
                      <c:pt idx="71">
                        <c:v>12</c:v>
                      </c:pt>
                      <c:pt idx="72">
                        <c:v>9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8</c:v>
                      </c:pt>
                      <c:pt idx="76">
                        <c:v>13</c:v>
                      </c:pt>
                      <c:pt idx="77">
                        <c:v>9</c:v>
                      </c:pt>
                      <c:pt idx="78">
                        <c:v>10</c:v>
                      </c:pt>
                      <c:pt idx="79">
                        <c:v>15</c:v>
                      </c:pt>
                      <c:pt idx="80">
                        <c:v>17</c:v>
                      </c:pt>
                      <c:pt idx="81">
                        <c:v>17</c:v>
                      </c:pt>
                      <c:pt idx="82">
                        <c:v>14</c:v>
                      </c:pt>
                      <c:pt idx="83">
                        <c:v>11</c:v>
                      </c:pt>
                      <c:pt idx="84">
                        <c:v>15</c:v>
                      </c:pt>
                      <c:pt idx="85">
                        <c:v>8</c:v>
                      </c:pt>
                      <c:pt idx="86">
                        <c:v>9</c:v>
                      </c:pt>
                      <c:pt idx="87">
                        <c:v>17</c:v>
                      </c:pt>
                      <c:pt idx="88">
                        <c:v>15</c:v>
                      </c:pt>
                      <c:pt idx="89">
                        <c:v>13</c:v>
                      </c:pt>
                      <c:pt idx="90">
                        <c:v>5</c:v>
                      </c:pt>
                      <c:pt idx="91">
                        <c:v>7</c:v>
                      </c:pt>
                      <c:pt idx="92">
                        <c:v>10</c:v>
                      </c:pt>
                      <c:pt idx="93">
                        <c:v>7</c:v>
                      </c:pt>
                      <c:pt idx="94">
                        <c:v>14</c:v>
                      </c:pt>
                      <c:pt idx="95">
                        <c:v>22</c:v>
                      </c:pt>
                      <c:pt idx="96">
                        <c:v>9</c:v>
                      </c:pt>
                      <c:pt idx="97">
                        <c:v>9</c:v>
                      </c:pt>
                      <c:pt idx="98">
                        <c:v>7</c:v>
                      </c:pt>
                      <c:pt idx="99">
                        <c:v>19</c:v>
                      </c:pt>
                      <c:pt idx="100">
                        <c:v>5</c:v>
                      </c:pt>
                      <c:pt idx="101">
                        <c:v>10</c:v>
                      </c:pt>
                      <c:pt idx="102">
                        <c:v>15</c:v>
                      </c:pt>
                      <c:pt idx="103">
                        <c:v>14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12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16</c:v>
                      </c:pt>
                      <c:pt idx="110">
                        <c:v>13</c:v>
                      </c:pt>
                      <c:pt idx="111">
                        <c:v>14</c:v>
                      </c:pt>
                      <c:pt idx="112">
                        <c:v>12</c:v>
                      </c:pt>
                      <c:pt idx="113">
                        <c:v>13</c:v>
                      </c:pt>
                      <c:pt idx="114">
                        <c:v>10</c:v>
                      </c:pt>
                      <c:pt idx="115">
                        <c:v>4</c:v>
                      </c:pt>
                      <c:pt idx="116">
                        <c:v>7</c:v>
                      </c:pt>
                      <c:pt idx="117">
                        <c:v>13</c:v>
                      </c:pt>
                      <c:pt idx="118">
                        <c:v>15</c:v>
                      </c:pt>
                      <c:pt idx="119">
                        <c:v>11</c:v>
                      </c:pt>
                      <c:pt idx="120">
                        <c:v>6</c:v>
                      </c:pt>
                      <c:pt idx="121">
                        <c:v>4</c:v>
                      </c:pt>
                      <c:pt idx="122">
                        <c:v>12</c:v>
                      </c:pt>
                      <c:pt idx="123">
                        <c:v>15</c:v>
                      </c:pt>
                      <c:pt idx="124">
                        <c:v>10</c:v>
                      </c:pt>
                      <c:pt idx="125">
                        <c:v>14</c:v>
                      </c:pt>
                      <c:pt idx="126">
                        <c:v>6</c:v>
                      </c:pt>
                      <c:pt idx="127">
                        <c:v>8</c:v>
                      </c:pt>
                      <c:pt idx="128">
                        <c:v>13</c:v>
                      </c:pt>
                      <c:pt idx="129">
                        <c:v>20</c:v>
                      </c:pt>
                      <c:pt idx="130">
                        <c:v>11</c:v>
                      </c:pt>
                      <c:pt idx="131">
                        <c:v>8</c:v>
                      </c:pt>
                      <c:pt idx="132">
                        <c:v>10</c:v>
                      </c:pt>
                      <c:pt idx="133">
                        <c:v>9</c:v>
                      </c:pt>
                      <c:pt idx="134">
                        <c:v>10</c:v>
                      </c:pt>
                      <c:pt idx="135">
                        <c:v>13</c:v>
                      </c:pt>
                      <c:pt idx="136">
                        <c:v>7</c:v>
                      </c:pt>
                      <c:pt idx="137">
                        <c:v>9</c:v>
                      </c:pt>
                      <c:pt idx="138">
                        <c:v>10</c:v>
                      </c:pt>
                      <c:pt idx="139">
                        <c:v>14</c:v>
                      </c:pt>
                      <c:pt idx="140">
                        <c:v>12</c:v>
                      </c:pt>
                      <c:pt idx="141">
                        <c:v>16</c:v>
                      </c:pt>
                      <c:pt idx="142">
                        <c:v>12</c:v>
                      </c:pt>
                      <c:pt idx="143">
                        <c:v>11</c:v>
                      </c:pt>
                      <c:pt idx="144">
                        <c:v>11</c:v>
                      </c:pt>
                      <c:pt idx="145">
                        <c:v>11</c:v>
                      </c:pt>
                      <c:pt idx="146">
                        <c:v>13</c:v>
                      </c:pt>
                      <c:pt idx="147">
                        <c:v>12</c:v>
                      </c:pt>
                      <c:pt idx="148">
                        <c:v>20</c:v>
                      </c:pt>
                      <c:pt idx="149">
                        <c:v>13</c:v>
                      </c:pt>
                      <c:pt idx="150">
                        <c:v>14</c:v>
                      </c:pt>
                      <c:pt idx="151">
                        <c:v>13</c:v>
                      </c:pt>
                      <c:pt idx="152">
                        <c:v>9</c:v>
                      </c:pt>
                      <c:pt idx="153">
                        <c:v>15</c:v>
                      </c:pt>
                      <c:pt idx="154">
                        <c:v>9</c:v>
                      </c:pt>
                      <c:pt idx="155">
                        <c:v>14</c:v>
                      </c:pt>
                      <c:pt idx="156">
                        <c:v>14</c:v>
                      </c:pt>
                      <c:pt idx="157">
                        <c:v>9</c:v>
                      </c:pt>
                      <c:pt idx="158">
                        <c:v>20</c:v>
                      </c:pt>
                      <c:pt idx="159">
                        <c:v>11</c:v>
                      </c:pt>
                      <c:pt idx="160">
                        <c:v>10</c:v>
                      </c:pt>
                      <c:pt idx="161">
                        <c:v>7</c:v>
                      </c:pt>
                      <c:pt idx="162">
                        <c:v>24</c:v>
                      </c:pt>
                      <c:pt idx="163">
                        <c:v>13</c:v>
                      </c:pt>
                      <c:pt idx="164">
                        <c:v>15</c:v>
                      </c:pt>
                      <c:pt idx="165">
                        <c:v>22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8</c:v>
                      </c:pt>
                      <c:pt idx="169">
                        <c:v>8</c:v>
                      </c:pt>
                      <c:pt idx="170">
                        <c:v>14</c:v>
                      </c:pt>
                      <c:pt idx="171">
                        <c:v>17</c:v>
                      </c:pt>
                      <c:pt idx="172">
                        <c:v>9</c:v>
                      </c:pt>
                      <c:pt idx="173">
                        <c:v>14</c:v>
                      </c:pt>
                      <c:pt idx="174">
                        <c:v>10</c:v>
                      </c:pt>
                      <c:pt idx="175">
                        <c:v>22</c:v>
                      </c:pt>
                      <c:pt idx="176">
                        <c:v>12</c:v>
                      </c:pt>
                      <c:pt idx="177">
                        <c:v>13</c:v>
                      </c:pt>
                      <c:pt idx="178">
                        <c:v>9</c:v>
                      </c:pt>
                      <c:pt idx="179">
                        <c:v>16</c:v>
                      </c:pt>
                      <c:pt idx="180">
                        <c:v>12</c:v>
                      </c:pt>
                      <c:pt idx="181">
                        <c:v>13</c:v>
                      </c:pt>
                      <c:pt idx="182">
                        <c:v>11</c:v>
                      </c:pt>
                      <c:pt idx="183">
                        <c:v>13</c:v>
                      </c:pt>
                      <c:pt idx="184">
                        <c:v>13</c:v>
                      </c:pt>
                      <c:pt idx="185">
                        <c:v>10</c:v>
                      </c:pt>
                      <c:pt idx="186">
                        <c:v>14</c:v>
                      </c:pt>
                      <c:pt idx="187">
                        <c:v>16</c:v>
                      </c:pt>
                      <c:pt idx="188">
                        <c:v>23</c:v>
                      </c:pt>
                      <c:pt idx="189">
                        <c:v>20</c:v>
                      </c:pt>
                      <c:pt idx="190">
                        <c:v>17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7</c:v>
                      </c:pt>
                      <c:pt idx="194">
                        <c:v>14</c:v>
                      </c:pt>
                      <c:pt idx="195">
                        <c:v>11</c:v>
                      </c:pt>
                      <c:pt idx="196">
                        <c:v>12</c:v>
                      </c:pt>
                      <c:pt idx="197">
                        <c:v>17</c:v>
                      </c:pt>
                      <c:pt idx="198">
                        <c:v>9</c:v>
                      </c:pt>
                      <c:pt idx="199">
                        <c:v>10</c:v>
                      </c:pt>
                      <c:pt idx="200">
                        <c:v>17</c:v>
                      </c:pt>
                      <c:pt idx="201">
                        <c:v>20</c:v>
                      </c:pt>
                      <c:pt idx="202">
                        <c:v>16</c:v>
                      </c:pt>
                      <c:pt idx="203">
                        <c:v>17</c:v>
                      </c:pt>
                      <c:pt idx="204">
                        <c:v>11</c:v>
                      </c:pt>
                      <c:pt idx="205">
                        <c:v>13</c:v>
                      </c:pt>
                      <c:pt idx="206">
                        <c:v>11</c:v>
                      </c:pt>
                      <c:pt idx="207">
                        <c:v>18</c:v>
                      </c:pt>
                      <c:pt idx="208">
                        <c:v>22</c:v>
                      </c:pt>
                      <c:pt idx="209">
                        <c:v>19</c:v>
                      </c:pt>
                      <c:pt idx="210">
                        <c:v>11</c:v>
                      </c:pt>
                      <c:pt idx="211">
                        <c:v>27</c:v>
                      </c:pt>
                      <c:pt idx="212">
                        <c:v>19</c:v>
                      </c:pt>
                      <c:pt idx="213">
                        <c:v>18</c:v>
                      </c:pt>
                      <c:pt idx="214">
                        <c:v>17</c:v>
                      </c:pt>
                      <c:pt idx="215">
                        <c:v>15</c:v>
                      </c:pt>
                      <c:pt idx="216">
                        <c:v>20</c:v>
                      </c:pt>
                      <c:pt idx="217">
                        <c:v>17</c:v>
                      </c:pt>
                      <c:pt idx="218">
                        <c:v>18</c:v>
                      </c:pt>
                      <c:pt idx="219">
                        <c:v>15</c:v>
                      </c:pt>
                      <c:pt idx="220">
                        <c:v>16</c:v>
                      </c:pt>
                      <c:pt idx="221">
                        <c:v>28</c:v>
                      </c:pt>
                      <c:pt idx="222">
                        <c:v>23</c:v>
                      </c:pt>
                      <c:pt idx="223">
                        <c:v>20</c:v>
                      </c:pt>
                      <c:pt idx="224">
                        <c:v>23</c:v>
                      </c:pt>
                      <c:pt idx="225">
                        <c:v>20</c:v>
                      </c:pt>
                      <c:pt idx="226">
                        <c:v>18</c:v>
                      </c:pt>
                      <c:pt idx="227">
                        <c:v>21</c:v>
                      </c:pt>
                      <c:pt idx="228">
                        <c:v>25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26</c:v>
                      </c:pt>
                      <c:pt idx="232">
                        <c:v>23</c:v>
                      </c:pt>
                      <c:pt idx="233">
                        <c:v>19</c:v>
                      </c:pt>
                      <c:pt idx="234">
                        <c:v>26</c:v>
                      </c:pt>
                      <c:pt idx="235">
                        <c:v>27</c:v>
                      </c:pt>
                      <c:pt idx="236">
                        <c:v>16</c:v>
                      </c:pt>
                      <c:pt idx="237">
                        <c:v>24</c:v>
                      </c:pt>
                      <c:pt idx="238">
                        <c:v>30</c:v>
                      </c:pt>
                      <c:pt idx="239">
                        <c:v>24</c:v>
                      </c:pt>
                      <c:pt idx="240">
                        <c:v>27</c:v>
                      </c:pt>
                      <c:pt idx="241">
                        <c:v>28</c:v>
                      </c:pt>
                      <c:pt idx="242">
                        <c:v>25</c:v>
                      </c:pt>
                      <c:pt idx="243">
                        <c:v>28</c:v>
                      </c:pt>
                      <c:pt idx="244">
                        <c:v>35</c:v>
                      </c:pt>
                      <c:pt idx="245">
                        <c:v>-1</c:v>
                      </c:pt>
                      <c:pt idx="246">
                        <c:v>20</c:v>
                      </c:pt>
                      <c:pt idx="247">
                        <c:v>22</c:v>
                      </c:pt>
                      <c:pt idx="248">
                        <c:v>31</c:v>
                      </c:pt>
                      <c:pt idx="249">
                        <c:v>33</c:v>
                      </c:pt>
                      <c:pt idx="250">
                        <c:v>26</c:v>
                      </c:pt>
                      <c:pt idx="251">
                        <c:v>22</c:v>
                      </c:pt>
                      <c:pt idx="252">
                        <c:v>23</c:v>
                      </c:pt>
                      <c:pt idx="253">
                        <c:v>27</c:v>
                      </c:pt>
                      <c:pt idx="254">
                        <c:v>14</c:v>
                      </c:pt>
                      <c:pt idx="255">
                        <c:v>25</c:v>
                      </c:pt>
                      <c:pt idx="256">
                        <c:v>34</c:v>
                      </c:pt>
                      <c:pt idx="257">
                        <c:v>-1</c:v>
                      </c:pt>
                      <c:pt idx="258">
                        <c:v>23</c:v>
                      </c:pt>
                      <c:pt idx="259">
                        <c:v>19</c:v>
                      </c:pt>
                      <c:pt idx="260">
                        <c:v>16</c:v>
                      </c:pt>
                      <c:pt idx="261">
                        <c:v>24</c:v>
                      </c:pt>
                      <c:pt idx="262">
                        <c:v>22</c:v>
                      </c:pt>
                      <c:pt idx="263">
                        <c:v>25</c:v>
                      </c:pt>
                      <c:pt idx="264">
                        <c:v>17</c:v>
                      </c:pt>
                      <c:pt idx="265">
                        <c:v>11</c:v>
                      </c:pt>
                      <c:pt idx="266">
                        <c:v>19</c:v>
                      </c:pt>
                      <c:pt idx="267">
                        <c:v>24</c:v>
                      </c:pt>
                      <c:pt idx="268">
                        <c:v>-1</c:v>
                      </c:pt>
                      <c:pt idx="269">
                        <c:v>13</c:v>
                      </c:pt>
                      <c:pt idx="270">
                        <c:v>21</c:v>
                      </c:pt>
                      <c:pt idx="271">
                        <c:v>18</c:v>
                      </c:pt>
                      <c:pt idx="272">
                        <c:v>18</c:v>
                      </c:pt>
                      <c:pt idx="273">
                        <c:v>20</c:v>
                      </c:pt>
                      <c:pt idx="274">
                        <c:v>18</c:v>
                      </c:pt>
                      <c:pt idx="275">
                        <c:v>22</c:v>
                      </c:pt>
                      <c:pt idx="276">
                        <c:v>11</c:v>
                      </c:pt>
                      <c:pt idx="277">
                        <c:v>15</c:v>
                      </c:pt>
                      <c:pt idx="278">
                        <c:v>23</c:v>
                      </c:pt>
                      <c:pt idx="279">
                        <c:v>9</c:v>
                      </c:pt>
                      <c:pt idx="280">
                        <c:v>16</c:v>
                      </c:pt>
                      <c:pt idx="281">
                        <c:v>22</c:v>
                      </c:pt>
                      <c:pt idx="282">
                        <c:v>18</c:v>
                      </c:pt>
                      <c:pt idx="283">
                        <c:v>9</c:v>
                      </c:pt>
                      <c:pt idx="284">
                        <c:v>14</c:v>
                      </c:pt>
                      <c:pt idx="285">
                        <c:v>12</c:v>
                      </c:pt>
                      <c:pt idx="286">
                        <c:v>18</c:v>
                      </c:pt>
                      <c:pt idx="287">
                        <c:v>-1</c:v>
                      </c:pt>
                      <c:pt idx="288">
                        <c:v>21</c:v>
                      </c:pt>
                      <c:pt idx="289">
                        <c:v>15</c:v>
                      </c:pt>
                      <c:pt idx="290">
                        <c:v>20</c:v>
                      </c:pt>
                      <c:pt idx="291">
                        <c:v>-1</c:v>
                      </c:pt>
                      <c:pt idx="292">
                        <c:v>19</c:v>
                      </c:pt>
                      <c:pt idx="293">
                        <c:v>14</c:v>
                      </c:pt>
                      <c:pt idx="294">
                        <c:v>16</c:v>
                      </c:pt>
                      <c:pt idx="295">
                        <c:v>15</c:v>
                      </c:pt>
                      <c:pt idx="296">
                        <c:v>20</c:v>
                      </c:pt>
                      <c:pt idx="297">
                        <c:v>22</c:v>
                      </c:pt>
                      <c:pt idx="298">
                        <c:v>20</c:v>
                      </c:pt>
                      <c:pt idx="299">
                        <c:v>18</c:v>
                      </c:pt>
                      <c:pt idx="300">
                        <c:v>12</c:v>
                      </c:pt>
                      <c:pt idx="301">
                        <c:v>13</c:v>
                      </c:pt>
                      <c:pt idx="302">
                        <c:v>20</c:v>
                      </c:pt>
                      <c:pt idx="303">
                        <c:v>12</c:v>
                      </c:pt>
                      <c:pt idx="304">
                        <c:v>12</c:v>
                      </c:pt>
                      <c:pt idx="305">
                        <c:v>17</c:v>
                      </c:pt>
                      <c:pt idx="306">
                        <c:v>22</c:v>
                      </c:pt>
                      <c:pt idx="307">
                        <c:v>23</c:v>
                      </c:pt>
                      <c:pt idx="308">
                        <c:v>23</c:v>
                      </c:pt>
                      <c:pt idx="309">
                        <c:v>14</c:v>
                      </c:pt>
                      <c:pt idx="310">
                        <c:v>20</c:v>
                      </c:pt>
                      <c:pt idx="311">
                        <c:v>20</c:v>
                      </c:pt>
                      <c:pt idx="312">
                        <c:v>25</c:v>
                      </c:pt>
                      <c:pt idx="313">
                        <c:v>23</c:v>
                      </c:pt>
                      <c:pt idx="314">
                        <c:v>21</c:v>
                      </c:pt>
                      <c:pt idx="315">
                        <c:v>20</c:v>
                      </c:pt>
                      <c:pt idx="316">
                        <c:v>23</c:v>
                      </c:pt>
                      <c:pt idx="317">
                        <c:v>17</c:v>
                      </c:pt>
                      <c:pt idx="318">
                        <c:v>21</c:v>
                      </c:pt>
                      <c:pt idx="319">
                        <c:v>24</c:v>
                      </c:pt>
                      <c:pt idx="320">
                        <c:v>19</c:v>
                      </c:pt>
                      <c:pt idx="321">
                        <c:v>20</c:v>
                      </c:pt>
                      <c:pt idx="322">
                        <c:v>14</c:v>
                      </c:pt>
                      <c:pt idx="323">
                        <c:v>13</c:v>
                      </c:pt>
                      <c:pt idx="324">
                        <c:v>16</c:v>
                      </c:pt>
                      <c:pt idx="325">
                        <c:v>12</c:v>
                      </c:pt>
                      <c:pt idx="326">
                        <c:v>22</c:v>
                      </c:pt>
                      <c:pt idx="327">
                        <c:v>24</c:v>
                      </c:pt>
                      <c:pt idx="328">
                        <c:v>16</c:v>
                      </c:pt>
                      <c:pt idx="329">
                        <c:v>24</c:v>
                      </c:pt>
                      <c:pt idx="330">
                        <c:v>15</c:v>
                      </c:pt>
                      <c:pt idx="331">
                        <c:v>20</c:v>
                      </c:pt>
                      <c:pt idx="332">
                        <c:v>27</c:v>
                      </c:pt>
                      <c:pt idx="333">
                        <c:v>19</c:v>
                      </c:pt>
                      <c:pt idx="334">
                        <c:v>17</c:v>
                      </c:pt>
                      <c:pt idx="335">
                        <c:v>17</c:v>
                      </c:pt>
                      <c:pt idx="336">
                        <c:v>30</c:v>
                      </c:pt>
                      <c:pt idx="337">
                        <c:v>16</c:v>
                      </c:pt>
                      <c:pt idx="338">
                        <c:v>17</c:v>
                      </c:pt>
                      <c:pt idx="339">
                        <c:v>21</c:v>
                      </c:pt>
                      <c:pt idx="340">
                        <c:v>32</c:v>
                      </c:pt>
                      <c:pt idx="341">
                        <c:v>20</c:v>
                      </c:pt>
                      <c:pt idx="342">
                        <c:v>19</c:v>
                      </c:pt>
                      <c:pt idx="343">
                        <c:v>17</c:v>
                      </c:pt>
                      <c:pt idx="344">
                        <c:v>19</c:v>
                      </c:pt>
                      <c:pt idx="345">
                        <c:v>15</c:v>
                      </c:pt>
                      <c:pt idx="346">
                        <c:v>13</c:v>
                      </c:pt>
                      <c:pt idx="347">
                        <c:v>17</c:v>
                      </c:pt>
                      <c:pt idx="348">
                        <c:v>24</c:v>
                      </c:pt>
                      <c:pt idx="349">
                        <c:v>20</c:v>
                      </c:pt>
                      <c:pt idx="350">
                        <c:v>19</c:v>
                      </c:pt>
                      <c:pt idx="351">
                        <c:v>18</c:v>
                      </c:pt>
                      <c:pt idx="352">
                        <c:v>15</c:v>
                      </c:pt>
                      <c:pt idx="353">
                        <c:v>14</c:v>
                      </c:pt>
                      <c:pt idx="354">
                        <c:v>25</c:v>
                      </c:pt>
                      <c:pt idx="355">
                        <c:v>20</c:v>
                      </c:pt>
                      <c:pt idx="356">
                        <c:v>19</c:v>
                      </c:pt>
                      <c:pt idx="357">
                        <c:v>12</c:v>
                      </c:pt>
                      <c:pt idx="358">
                        <c:v>13</c:v>
                      </c:pt>
                      <c:pt idx="359">
                        <c:v>18</c:v>
                      </c:pt>
                      <c:pt idx="360">
                        <c:v>14</c:v>
                      </c:pt>
                      <c:pt idx="361">
                        <c:v>9</c:v>
                      </c:pt>
                      <c:pt idx="362">
                        <c:v>18</c:v>
                      </c:pt>
                      <c:pt idx="363">
                        <c:v>8</c:v>
                      </c:pt>
                      <c:pt idx="364">
                        <c:v>17</c:v>
                      </c:pt>
                      <c:pt idx="365">
                        <c:v>9</c:v>
                      </c:pt>
                      <c:pt idx="366">
                        <c:v>15</c:v>
                      </c:pt>
                      <c:pt idx="367">
                        <c:v>17</c:v>
                      </c:pt>
                      <c:pt idx="368">
                        <c:v>17</c:v>
                      </c:pt>
                      <c:pt idx="369">
                        <c:v>15</c:v>
                      </c:pt>
                      <c:pt idx="370">
                        <c:v>15</c:v>
                      </c:pt>
                      <c:pt idx="371">
                        <c:v>19</c:v>
                      </c:pt>
                      <c:pt idx="372">
                        <c:v>10</c:v>
                      </c:pt>
                      <c:pt idx="373">
                        <c:v>16</c:v>
                      </c:pt>
                      <c:pt idx="374">
                        <c:v>6</c:v>
                      </c:pt>
                      <c:pt idx="375">
                        <c:v>16</c:v>
                      </c:pt>
                      <c:pt idx="376">
                        <c:v>19</c:v>
                      </c:pt>
                      <c:pt idx="377">
                        <c:v>17</c:v>
                      </c:pt>
                      <c:pt idx="378">
                        <c:v>9</c:v>
                      </c:pt>
                      <c:pt idx="379">
                        <c:v>15</c:v>
                      </c:pt>
                      <c:pt idx="380">
                        <c:v>9</c:v>
                      </c:pt>
                      <c:pt idx="381">
                        <c:v>12</c:v>
                      </c:pt>
                      <c:pt idx="382">
                        <c:v>18</c:v>
                      </c:pt>
                      <c:pt idx="383">
                        <c:v>17</c:v>
                      </c:pt>
                      <c:pt idx="384">
                        <c:v>17</c:v>
                      </c:pt>
                      <c:pt idx="385">
                        <c:v>10</c:v>
                      </c:pt>
                      <c:pt idx="386">
                        <c:v>8</c:v>
                      </c:pt>
                      <c:pt idx="387">
                        <c:v>7</c:v>
                      </c:pt>
                      <c:pt idx="388">
                        <c:v>19</c:v>
                      </c:pt>
                      <c:pt idx="389">
                        <c:v>15</c:v>
                      </c:pt>
                      <c:pt idx="390">
                        <c:v>14</c:v>
                      </c:pt>
                      <c:pt idx="391">
                        <c:v>17</c:v>
                      </c:pt>
                      <c:pt idx="392">
                        <c:v>15</c:v>
                      </c:pt>
                      <c:pt idx="393">
                        <c:v>10</c:v>
                      </c:pt>
                      <c:pt idx="394">
                        <c:v>20</c:v>
                      </c:pt>
                      <c:pt idx="395">
                        <c:v>8</c:v>
                      </c:pt>
                      <c:pt idx="396">
                        <c:v>19</c:v>
                      </c:pt>
                      <c:pt idx="397">
                        <c:v>10</c:v>
                      </c:pt>
                      <c:pt idx="398">
                        <c:v>15</c:v>
                      </c:pt>
                      <c:pt idx="399">
                        <c:v>13</c:v>
                      </c:pt>
                      <c:pt idx="400">
                        <c:v>6</c:v>
                      </c:pt>
                      <c:pt idx="401">
                        <c:v>10</c:v>
                      </c:pt>
                      <c:pt idx="402">
                        <c:v>5</c:v>
                      </c:pt>
                      <c:pt idx="403">
                        <c:v>14</c:v>
                      </c:pt>
                      <c:pt idx="404">
                        <c:v>13</c:v>
                      </c:pt>
                      <c:pt idx="405">
                        <c:v>9</c:v>
                      </c:pt>
                      <c:pt idx="406">
                        <c:v>8</c:v>
                      </c:pt>
                      <c:pt idx="407">
                        <c:v>7</c:v>
                      </c:pt>
                      <c:pt idx="408">
                        <c:v>10</c:v>
                      </c:pt>
                      <c:pt idx="409">
                        <c:v>14</c:v>
                      </c:pt>
                      <c:pt idx="410">
                        <c:v>17</c:v>
                      </c:pt>
                      <c:pt idx="411">
                        <c:v>17</c:v>
                      </c:pt>
                      <c:pt idx="412">
                        <c:v>10</c:v>
                      </c:pt>
                      <c:pt idx="413">
                        <c:v>8</c:v>
                      </c:pt>
                      <c:pt idx="414">
                        <c:v>17</c:v>
                      </c:pt>
                      <c:pt idx="415">
                        <c:v>9</c:v>
                      </c:pt>
                      <c:pt idx="416">
                        <c:v>4</c:v>
                      </c:pt>
                      <c:pt idx="417">
                        <c:v>11</c:v>
                      </c:pt>
                      <c:pt idx="418">
                        <c:v>9</c:v>
                      </c:pt>
                      <c:pt idx="419">
                        <c:v>14</c:v>
                      </c:pt>
                      <c:pt idx="420">
                        <c:v>15</c:v>
                      </c:pt>
                      <c:pt idx="421">
                        <c:v>8</c:v>
                      </c:pt>
                      <c:pt idx="422">
                        <c:v>7</c:v>
                      </c:pt>
                      <c:pt idx="423">
                        <c:v>6</c:v>
                      </c:pt>
                      <c:pt idx="424">
                        <c:v>13</c:v>
                      </c:pt>
                      <c:pt idx="425">
                        <c:v>13</c:v>
                      </c:pt>
                      <c:pt idx="426">
                        <c:v>15</c:v>
                      </c:pt>
                      <c:pt idx="427">
                        <c:v>13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A3-4AB6-8FF3-FD79D9AEFC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Erzurum!$C$2:$C$463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0">
                        <c:v>15</c:v>
                      </c:pt>
                      <c:pt idx="1">
                        <c:v>20</c:v>
                      </c:pt>
                      <c:pt idx="2">
                        <c:v>15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16</c:v>
                      </c:pt>
                      <c:pt idx="6">
                        <c:v>20</c:v>
                      </c:pt>
                      <c:pt idx="7">
                        <c:v>11</c:v>
                      </c:pt>
                      <c:pt idx="8">
                        <c:v>16</c:v>
                      </c:pt>
                      <c:pt idx="9">
                        <c:v>12</c:v>
                      </c:pt>
                      <c:pt idx="10">
                        <c:v>14</c:v>
                      </c:pt>
                      <c:pt idx="11">
                        <c:v>17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17</c:v>
                      </c:pt>
                      <c:pt idx="15">
                        <c:v>17</c:v>
                      </c:pt>
                      <c:pt idx="16">
                        <c:v>17</c:v>
                      </c:pt>
                      <c:pt idx="17">
                        <c:v>12</c:v>
                      </c:pt>
                      <c:pt idx="18">
                        <c:v>17</c:v>
                      </c:pt>
                      <c:pt idx="19">
                        <c:v>12</c:v>
                      </c:pt>
                      <c:pt idx="20">
                        <c:v>24</c:v>
                      </c:pt>
                      <c:pt idx="21">
                        <c:v>14</c:v>
                      </c:pt>
                      <c:pt idx="22">
                        <c:v>16</c:v>
                      </c:pt>
                      <c:pt idx="23">
                        <c:v>24</c:v>
                      </c:pt>
                      <c:pt idx="24">
                        <c:v>10</c:v>
                      </c:pt>
                      <c:pt idx="25">
                        <c:v>17</c:v>
                      </c:pt>
                      <c:pt idx="26">
                        <c:v>16</c:v>
                      </c:pt>
                      <c:pt idx="27">
                        <c:v>12</c:v>
                      </c:pt>
                      <c:pt idx="28">
                        <c:v>15</c:v>
                      </c:pt>
                      <c:pt idx="29">
                        <c:v>12</c:v>
                      </c:pt>
                      <c:pt idx="30">
                        <c:v>9</c:v>
                      </c:pt>
                      <c:pt idx="31">
                        <c:v>17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15</c:v>
                      </c:pt>
                      <c:pt idx="35">
                        <c:v>15</c:v>
                      </c:pt>
                      <c:pt idx="36">
                        <c:v>20</c:v>
                      </c:pt>
                      <c:pt idx="37">
                        <c:v>11</c:v>
                      </c:pt>
                      <c:pt idx="38">
                        <c:v>16</c:v>
                      </c:pt>
                      <c:pt idx="39">
                        <c:v>11</c:v>
                      </c:pt>
                      <c:pt idx="40">
                        <c:v>12</c:v>
                      </c:pt>
                      <c:pt idx="41">
                        <c:v>18</c:v>
                      </c:pt>
                      <c:pt idx="42">
                        <c:v>13</c:v>
                      </c:pt>
                      <c:pt idx="43">
                        <c:v>6</c:v>
                      </c:pt>
                      <c:pt idx="44">
                        <c:v>13</c:v>
                      </c:pt>
                      <c:pt idx="45">
                        <c:v>10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18</c:v>
                      </c:pt>
                      <c:pt idx="49">
                        <c:v>15</c:v>
                      </c:pt>
                      <c:pt idx="50">
                        <c:v>8</c:v>
                      </c:pt>
                      <c:pt idx="51">
                        <c:v>11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9</c:v>
                      </c:pt>
                      <c:pt idx="55">
                        <c:v>13</c:v>
                      </c:pt>
                      <c:pt idx="56">
                        <c:v>8</c:v>
                      </c:pt>
                      <c:pt idx="57">
                        <c:v>14</c:v>
                      </c:pt>
                      <c:pt idx="58">
                        <c:v>18</c:v>
                      </c:pt>
                      <c:pt idx="59">
                        <c:v>11</c:v>
                      </c:pt>
                      <c:pt idx="60">
                        <c:v>13</c:v>
                      </c:pt>
                      <c:pt idx="61">
                        <c:v>8</c:v>
                      </c:pt>
                      <c:pt idx="62">
                        <c:v>15</c:v>
                      </c:pt>
                      <c:pt idx="63">
                        <c:v>18</c:v>
                      </c:pt>
                      <c:pt idx="64">
                        <c:v>11</c:v>
                      </c:pt>
                      <c:pt idx="65">
                        <c:v>15</c:v>
                      </c:pt>
                      <c:pt idx="66">
                        <c:v>10</c:v>
                      </c:pt>
                      <c:pt idx="67">
                        <c:v>11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24</c:v>
                      </c:pt>
                      <c:pt idx="71">
                        <c:v>12</c:v>
                      </c:pt>
                      <c:pt idx="72">
                        <c:v>11</c:v>
                      </c:pt>
                      <c:pt idx="73">
                        <c:v>18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9</c:v>
                      </c:pt>
                      <c:pt idx="78">
                        <c:v>8</c:v>
                      </c:pt>
                      <c:pt idx="79">
                        <c:v>10</c:v>
                      </c:pt>
                      <c:pt idx="80">
                        <c:v>11</c:v>
                      </c:pt>
                      <c:pt idx="81">
                        <c:v>11</c:v>
                      </c:pt>
                      <c:pt idx="82">
                        <c:v>14</c:v>
                      </c:pt>
                      <c:pt idx="83">
                        <c:v>22</c:v>
                      </c:pt>
                      <c:pt idx="84">
                        <c:v>17</c:v>
                      </c:pt>
                      <c:pt idx="85">
                        <c:v>13</c:v>
                      </c:pt>
                      <c:pt idx="86">
                        <c:v>11</c:v>
                      </c:pt>
                      <c:pt idx="87">
                        <c:v>15</c:v>
                      </c:pt>
                      <c:pt idx="88">
                        <c:v>10</c:v>
                      </c:pt>
                      <c:pt idx="89">
                        <c:v>12</c:v>
                      </c:pt>
                      <c:pt idx="90">
                        <c:v>10</c:v>
                      </c:pt>
                      <c:pt idx="91">
                        <c:v>16</c:v>
                      </c:pt>
                      <c:pt idx="92">
                        <c:v>14</c:v>
                      </c:pt>
                      <c:pt idx="93">
                        <c:v>13</c:v>
                      </c:pt>
                      <c:pt idx="94">
                        <c:v>15</c:v>
                      </c:pt>
                      <c:pt idx="95">
                        <c:v>11</c:v>
                      </c:pt>
                      <c:pt idx="96">
                        <c:v>9</c:v>
                      </c:pt>
                      <c:pt idx="97">
                        <c:v>21</c:v>
                      </c:pt>
                      <c:pt idx="98">
                        <c:v>17</c:v>
                      </c:pt>
                      <c:pt idx="99">
                        <c:v>11</c:v>
                      </c:pt>
                      <c:pt idx="100">
                        <c:v>9</c:v>
                      </c:pt>
                      <c:pt idx="101">
                        <c:v>13</c:v>
                      </c:pt>
                      <c:pt idx="102">
                        <c:v>16</c:v>
                      </c:pt>
                      <c:pt idx="103">
                        <c:v>11</c:v>
                      </c:pt>
                      <c:pt idx="104">
                        <c:v>10</c:v>
                      </c:pt>
                      <c:pt idx="105">
                        <c:v>14</c:v>
                      </c:pt>
                      <c:pt idx="106">
                        <c:v>17</c:v>
                      </c:pt>
                      <c:pt idx="107">
                        <c:v>19</c:v>
                      </c:pt>
                      <c:pt idx="108">
                        <c:v>11</c:v>
                      </c:pt>
                      <c:pt idx="109">
                        <c:v>15</c:v>
                      </c:pt>
                      <c:pt idx="110">
                        <c:v>7</c:v>
                      </c:pt>
                      <c:pt idx="111">
                        <c:v>11</c:v>
                      </c:pt>
                      <c:pt idx="112">
                        <c:v>9</c:v>
                      </c:pt>
                      <c:pt idx="113">
                        <c:v>9</c:v>
                      </c:pt>
                      <c:pt idx="114">
                        <c:v>12</c:v>
                      </c:pt>
                      <c:pt idx="115">
                        <c:v>12</c:v>
                      </c:pt>
                      <c:pt idx="116">
                        <c:v>4</c:v>
                      </c:pt>
                      <c:pt idx="117">
                        <c:v>14</c:v>
                      </c:pt>
                      <c:pt idx="118">
                        <c:v>20</c:v>
                      </c:pt>
                      <c:pt idx="119">
                        <c:v>27</c:v>
                      </c:pt>
                      <c:pt idx="120">
                        <c:v>15</c:v>
                      </c:pt>
                      <c:pt idx="121">
                        <c:v>15</c:v>
                      </c:pt>
                      <c:pt idx="122">
                        <c:v>14</c:v>
                      </c:pt>
                      <c:pt idx="123">
                        <c:v>17</c:v>
                      </c:pt>
                      <c:pt idx="124">
                        <c:v>9</c:v>
                      </c:pt>
                      <c:pt idx="125">
                        <c:v>12</c:v>
                      </c:pt>
                      <c:pt idx="126">
                        <c:v>17</c:v>
                      </c:pt>
                      <c:pt idx="127">
                        <c:v>14</c:v>
                      </c:pt>
                      <c:pt idx="128">
                        <c:v>10</c:v>
                      </c:pt>
                      <c:pt idx="129">
                        <c:v>17</c:v>
                      </c:pt>
                      <c:pt idx="130">
                        <c:v>21</c:v>
                      </c:pt>
                      <c:pt idx="131">
                        <c:v>7</c:v>
                      </c:pt>
                      <c:pt idx="132">
                        <c:v>12</c:v>
                      </c:pt>
                      <c:pt idx="133">
                        <c:v>14</c:v>
                      </c:pt>
                      <c:pt idx="134">
                        <c:v>15</c:v>
                      </c:pt>
                      <c:pt idx="135">
                        <c:v>9</c:v>
                      </c:pt>
                      <c:pt idx="136">
                        <c:v>7</c:v>
                      </c:pt>
                      <c:pt idx="137">
                        <c:v>13</c:v>
                      </c:pt>
                      <c:pt idx="138">
                        <c:v>14</c:v>
                      </c:pt>
                      <c:pt idx="139">
                        <c:v>16</c:v>
                      </c:pt>
                      <c:pt idx="140">
                        <c:v>12</c:v>
                      </c:pt>
                      <c:pt idx="141">
                        <c:v>17</c:v>
                      </c:pt>
                      <c:pt idx="142">
                        <c:v>13</c:v>
                      </c:pt>
                      <c:pt idx="143">
                        <c:v>14</c:v>
                      </c:pt>
                      <c:pt idx="144">
                        <c:v>15</c:v>
                      </c:pt>
                      <c:pt idx="145">
                        <c:v>12</c:v>
                      </c:pt>
                      <c:pt idx="146">
                        <c:v>9</c:v>
                      </c:pt>
                      <c:pt idx="147">
                        <c:v>11</c:v>
                      </c:pt>
                      <c:pt idx="148">
                        <c:v>20</c:v>
                      </c:pt>
                      <c:pt idx="149">
                        <c:v>9</c:v>
                      </c:pt>
                      <c:pt idx="150">
                        <c:v>11</c:v>
                      </c:pt>
                      <c:pt idx="151">
                        <c:v>20</c:v>
                      </c:pt>
                      <c:pt idx="152">
                        <c:v>15</c:v>
                      </c:pt>
                      <c:pt idx="153">
                        <c:v>13</c:v>
                      </c:pt>
                      <c:pt idx="154">
                        <c:v>12</c:v>
                      </c:pt>
                      <c:pt idx="155">
                        <c:v>14</c:v>
                      </c:pt>
                      <c:pt idx="156">
                        <c:v>8</c:v>
                      </c:pt>
                      <c:pt idx="157">
                        <c:v>13</c:v>
                      </c:pt>
                      <c:pt idx="158">
                        <c:v>19</c:v>
                      </c:pt>
                      <c:pt idx="159">
                        <c:v>18</c:v>
                      </c:pt>
                      <c:pt idx="160">
                        <c:v>14</c:v>
                      </c:pt>
                      <c:pt idx="161">
                        <c:v>13</c:v>
                      </c:pt>
                      <c:pt idx="162">
                        <c:v>14</c:v>
                      </c:pt>
                      <c:pt idx="163">
                        <c:v>17</c:v>
                      </c:pt>
                      <c:pt idx="164">
                        <c:v>14</c:v>
                      </c:pt>
                      <c:pt idx="165">
                        <c:v>13</c:v>
                      </c:pt>
                      <c:pt idx="166">
                        <c:v>14</c:v>
                      </c:pt>
                      <c:pt idx="167">
                        <c:v>22</c:v>
                      </c:pt>
                      <c:pt idx="168">
                        <c:v>15</c:v>
                      </c:pt>
                      <c:pt idx="169">
                        <c:v>19</c:v>
                      </c:pt>
                      <c:pt idx="170">
                        <c:v>13</c:v>
                      </c:pt>
                      <c:pt idx="171">
                        <c:v>11</c:v>
                      </c:pt>
                      <c:pt idx="172">
                        <c:v>16</c:v>
                      </c:pt>
                      <c:pt idx="173">
                        <c:v>18</c:v>
                      </c:pt>
                      <c:pt idx="174">
                        <c:v>12</c:v>
                      </c:pt>
                      <c:pt idx="175">
                        <c:v>18</c:v>
                      </c:pt>
                      <c:pt idx="176">
                        <c:v>14</c:v>
                      </c:pt>
                      <c:pt idx="177">
                        <c:v>21</c:v>
                      </c:pt>
                      <c:pt idx="178">
                        <c:v>13</c:v>
                      </c:pt>
                      <c:pt idx="179">
                        <c:v>8</c:v>
                      </c:pt>
                      <c:pt idx="180">
                        <c:v>16</c:v>
                      </c:pt>
                      <c:pt idx="181">
                        <c:v>12</c:v>
                      </c:pt>
                      <c:pt idx="182">
                        <c:v>12</c:v>
                      </c:pt>
                      <c:pt idx="183">
                        <c:v>15</c:v>
                      </c:pt>
                      <c:pt idx="184">
                        <c:v>13</c:v>
                      </c:pt>
                      <c:pt idx="185">
                        <c:v>16</c:v>
                      </c:pt>
                      <c:pt idx="186">
                        <c:v>17</c:v>
                      </c:pt>
                      <c:pt idx="187">
                        <c:v>12</c:v>
                      </c:pt>
                      <c:pt idx="188">
                        <c:v>13</c:v>
                      </c:pt>
                      <c:pt idx="189">
                        <c:v>14</c:v>
                      </c:pt>
                      <c:pt idx="190">
                        <c:v>12</c:v>
                      </c:pt>
                      <c:pt idx="191">
                        <c:v>12</c:v>
                      </c:pt>
                      <c:pt idx="192">
                        <c:v>5</c:v>
                      </c:pt>
                      <c:pt idx="193">
                        <c:v>7</c:v>
                      </c:pt>
                      <c:pt idx="194">
                        <c:v>14</c:v>
                      </c:pt>
                      <c:pt idx="195">
                        <c:v>15</c:v>
                      </c:pt>
                      <c:pt idx="196">
                        <c:v>10</c:v>
                      </c:pt>
                      <c:pt idx="197">
                        <c:v>20</c:v>
                      </c:pt>
                      <c:pt idx="198">
                        <c:v>10</c:v>
                      </c:pt>
                      <c:pt idx="199">
                        <c:v>6</c:v>
                      </c:pt>
                      <c:pt idx="200">
                        <c:v>18</c:v>
                      </c:pt>
                      <c:pt idx="201">
                        <c:v>15</c:v>
                      </c:pt>
                      <c:pt idx="202">
                        <c:v>22</c:v>
                      </c:pt>
                      <c:pt idx="203">
                        <c:v>16</c:v>
                      </c:pt>
                      <c:pt idx="204">
                        <c:v>12</c:v>
                      </c:pt>
                      <c:pt idx="205">
                        <c:v>13</c:v>
                      </c:pt>
                      <c:pt idx="206">
                        <c:v>13</c:v>
                      </c:pt>
                      <c:pt idx="207">
                        <c:v>9</c:v>
                      </c:pt>
                      <c:pt idx="208">
                        <c:v>9</c:v>
                      </c:pt>
                      <c:pt idx="209">
                        <c:v>19</c:v>
                      </c:pt>
                      <c:pt idx="210">
                        <c:v>18</c:v>
                      </c:pt>
                      <c:pt idx="211">
                        <c:v>17</c:v>
                      </c:pt>
                      <c:pt idx="212">
                        <c:v>20</c:v>
                      </c:pt>
                      <c:pt idx="213">
                        <c:v>12</c:v>
                      </c:pt>
                      <c:pt idx="214">
                        <c:v>11</c:v>
                      </c:pt>
                      <c:pt idx="215">
                        <c:v>10</c:v>
                      </c:pt>
                      <c:pt idx="216">
                        <c:v>19</c:v>
                      </c:pt>
                      <c:pt idx="217">
                        <c:v>12</c:v>
                      </c:pt>
                      <c:pt idx="218">
                        <c:v>10</c:v>
                      </c:pt>
                      <c:pt idx="219">
                        <c:v>18</c:v>
                      </c:pt>
                      <c:pt idx="220">
                        <c:v>15</c:v>
                      </c:pt>
                      <c:pt idx="221">
                        <c:v>13</c:v>
                      </c:pt>
                      <c:pt idx="222">
                        <c:v>8</c:v>
                      </c:pt>
                      <c:pt idx="223">
                        <c:v>10</c:v>
                      </c:pt>
                      <c:pt idx="224">
                        <c:v>14</c:v>
                      </c:pt>
                      <c:pt idx="225">
                        <c:v>17</c:v>
                      </c:pt>
                      <c:pt idx="226">
                        <c:v>22</c:v>
                      </c:pt>
                      <c:pt idx="227">
                        <c:v>18</c:v>
                      </c:pt>
                      <c:pt idx="228">
                        <c:v>13</c:v>
                      </c:pt>
                      <c:pt idx="229">
                        <c:v>14</c:v>
                      </c:pt>
                      <c:pt idx="230">
                        <c:v>15</c:v>
                      </c:pt>
                      <c:pt idx="231">
                        <c:v>23</c:v>
                      </c:pt>
                      <c:pt idx="232">
                        <c:v>18</c:v>
                      </c:pt>
                      <c:pt idx="233">
                        <c:v>17</c:v>
                      </c:pt>
                      <c:pt idx="234">
                        <c:v>14</c:v>
                      </c:pt>
                      <c:pt idx="235">
                        <c:v>15</c:v>
                      </c:pt>
                      <c:pt idx="236">
                        <c:v>8</c:v>
                      </c:pt>
                      <c:pt idx="237">
                        <c:v>17</c:v>
                      </c:pt>
                      <c:pt idx="238">
                        <c:v>12</c:v>
                      </c:pt>
                      <c:pt idx="239">
                        <c:v>8</c:v>
                      </c:pt>
                      <c:pt idx="240">
                        <c:v>23</c:v>
                      </c:pt>
                      <c:pt idx="241">
                        <c:v>5</c:v>
                      </c:pt>
                      <c:pt idx="242">
                        <c:v>7</c:v>
                      </c:pt>
                      <c:pt idx="243">
                        <c:v>12</c:v>
                      </c:pt>
                      <c:pt idx="244">
                        <c:v>23</c:v>
                      </c:pt>
                      <c:pt idx="245">
                        <c:v>13</c:v>
                      </c:pt>
                      <c:pt idx="246">
                        <c:v>10</c:v>
                      </c:pt>
                      <c:pt idx="247">
                        <c:v>8</c:v>
                      </c:pt>
                      <c:pt idx="248">
                        <c:v>15</c:v>
                      </c:pt>
                      <c:pt idx="249">
                        <c:v>13</c:v>
                      </c:pt>
                      <c:pt idx="250">
                        <c:v>10</c:v>
                      </c:pt>
                      <c:pt idx="251">
                        <c:v>18</c:v>
                      </c:pt>
                      <c:pt idx="252">
                        <c:v>9</c:v>
                      </c:pt>
                      <c:pt idx="253">
                        <c:v>10</c:v>
                      </c:pt>
                      <c:pt idx="254">
                        <c:v>9</c:v>
                      </c:pt>
                      <c:pt idx="255">
                        <c:v>17</c:v>
                      </c:pt>
                      <c:pt idx="256">
                        <c:v>11</c:v>
                      </c:pt>
                      <c:pt idx="257">
                        <c:v>13</c:v>
                      </c:pt>
                      <c:pt idx="258">
                        <c:v>9</c:v>
                      </c:pt>
                      <c:pt idx="259">
                        <c:v>13</c:v>
                      </c:pt>
                      <c:pt idx="260">
                        <c:v>10</c:v>
                      </c:pt>
                      <c:pt idx="261">
                        <c:v>6</c:v>
                      </c:pt>
                      <c:pt idx="262">
                        <c:v>12</c:v>
                      </c:pt>
                      <c:pt idx="263">
                        <c:v>13</c:v>
                      </c:pt>
                      <c:pt idx="264">
                        <c:v>4</c:v>
                      </c:pt>
                      <c:pt idx="265">
                        <c:v>12</c:v>
                      </c:pt>
                      <c:pt idx="266">
                        <c:v>7</c:v>
                      </c:pt>
                      <c:pt idx="267">
                        <c:v>17</c:v>
                      </c:pt>
                      <c:pt idx="268">
                        <c:v>14</c:v>
                      </c:pt>
                      <c:pt idx="269">
                        <c:v>13</c:v>
                      </c:pt>
                      <c:pt idx="270">
                        <c:v>6</c:v>
                      </c:pt>
                      <c:pt idx="271">
                        <c:v>16</c:v>
                      </c:pt>
                      <c:pt idx="272">
                        <c:v>11</c:v>
                      </c:pt>
                      <c:pt idx="273">
                        <c:v>12</c:v>
                      </c:pt>
                      <c:pt idx="274">
                        <c:v>13</c:v>
                      </c:pt>
                      <c:pt idx="275">
                        <c:v>15</c:v>
                      </c:pt>
                      <c:pt idx="276">
                        <c:v>12</c:v>
                      </c:pt>
                      <c:pt idx="277">
                        <c:v>15</c:v>
                      </c:pt>
                      <c:pt idx="278">
                        <c:v>11</c:v>
                      </c:pt>
                      <c:pt idx="279">
                        <c:v>19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11</c:v>
                      </c:pt>
                      <c:pt idx="283">
                        <c:v>12</c:v>
                      </c:pt>
                      <c:pt idx="284">
                        <c:v>12</c:v>
                      </c:pt>
                      <c:pt idx="285">
                        <c:v>9</c:v>
                      </c:pt>
                      <c:pt idx="286">
                        <c:v>21</c:v>
                      </c:pt>
                      <c:pt idx="287">
                        <c:v>16</c:v>
                      </c:pt>
                      <c:pt idx="288">
                        <c:v>21</c:v>
                      </c:pt>
                      <c:pt idx="289">
                        <c:v>12</c:v>
                      </c:pt>
                      <c:pt idx="290">
                        <c:v>20</c:v>
                      </c:pt>
                      <c:pt idx="291">
                        <c:v>7</c:v>
                      </c:pt>
                      <c:pt idx="292">
                        <c:v>14</c:v>
                      </c:pt>
                      <c:pt idx="293">
                        <c:v>15</c:v>
                      </c:pt>
                      <c:pt idx="294">
                        <c:v>14</c:v>
                      </c:pt>
                      <c:pt idx="295">
                        <c:v>6</c:v>
                      </c:pt>
                      <c:pt idx="296">
                        <c:v>15</c:v>
                      </c:pt>
                      <c:pt idx="297">
                        <c:v>7</c:v>
                      </c:pt>
                      <c:pt idx="298">
                        <c:v>10</c:v>
                      </c:pt>
                      <c:pt idx="299">
                        <c:v>11</c:v>
                      </c:pt>
                      <c:pt idx="300">
                        <c:v>18</c:v>
                      </c:pt>
                      <c:pt idx="301">
                        <c:v>13</c:v>
                      </c:pt>
                      <c:pt idx="302">
                        <c:v>11</c:v>
                      </c:pt>
                      <c:pt idx="303">
                        <c:v>21</c:v>
                      </c:pt>
                      <c:pt idx="304">
                        <c:v>9</c:v>
                      </c:pt>
                      <c:pt idx="305">
                        <c:v>10</c:v>
                      </c:pt>
                      <c:pt idx="306">
                        <c:v>11</c:v>
                      </c:pt>
                      <c:pt idx="307">
                        <c:v>18</c:v>
                      </c:pt>
                      <c:pt idx="308">
                        <c:v>16</c:v>
                      </c:pt>
                      <c:pt idx="309">
                        <c:v>8</c:v>
                      </c:pt>
                      <c:pt idx="310">
                        <c:v>10</c:v>
                      </c:pt>
                      <c:pt idx="311">
                        <c:v>4</c:v>
                      </c:pt>
                      <c:pt idx="312">
                        <c:v>12</c:v>
                      </c:pt>
                      <c:pt idx="313">
                        <c:v>12</c:v>
                      </c:pt>
                      <c:pt idx="314">
                        <c:v>15</c:v>
                      </c:pt>
                      <c:pt idx="315">
                        <c:v>13</c:v>
                      </c:pt>
                      <c:pt idx="316">
                        <c:v>11</c:v>
                      </c:pt>
                      <c:pt idx="317">
                        <c:v>8</c:v>
                      </c:pt>
                      <c:pt idx="318">
                        <c:v>14</c:v>
                      </c:pt>
                      <c:pt idx="319">
                        <c:v>11</c:v>
                      </c:pt>
                      <c:pt idx="320">
                        <c:v>8</c:v>
                      </c:pt>
                      <c:pt idx="321">
                        <c:v>15</c:v>
                      </c:pt>
                      <c:pt idx="322">
                        <c:v>16</c:v>
                      </c:pt>
                      <c:pt idx="323">
                        <c:v>12</c:v>
                      </c:pt>
                      <c:pt idx="324">
                        <c:v>12</c:v>
                      </c:pt>
                      <c:pt idx="325">
                        <c:v>8</c:v>
                      </c:pt>
                      <c:pt idx="326">
                        <c:v>11</c:v>
                      </c:pt>
                      <c:pt idx="327">
                        <c:v>9</c:v>
                      </c:pt>
                      <c:pt idx="328">
                        <c:v>12</c:v>
                      </c:pt>
                      <c:pt idx="329">
                        <c:v>21</c:v>
                      </c:pt>
                      <c:pt idx="330">
                        <c:v>14</c:v>
                      </c:pt>
                      <c:pt idx="331">
                        <c:v>19</c:v>
                      </c:pt>
                      <c:pt idx="332">
                        <c:v>11</c:v>
                      </c:pt>
                      <c:pt idx="333">
                        <c:v>10</c:v>
                      </c:pt>
                      <c:pt idx="334">
                        <c:v>13</c:v>
                      </c:pt>
                      <c:pt idx="335">
                        <c:v>11</c:v>
                      </c:pt>
                      <c:pt idx="336">
                        <c:v>14</c:v>
                      </c:pt>
                      <c:pt idx="337">
                        <c:v>12</c:v>
                      </c:pt>
                      <c:pt idx="338">
                        <c:v>19</c:v>
                      </c:pt>
                      <c:pt idx="339">
                        <c:v>12</c:v>
                      </c:pt>
                      <c:pt idx="340">
                        <c:v>18</c:v>
                      </c:pt>
                      <c:pt idx="341">
                        <c:v>10</c:v>
                      </c:pt>
                      <c:pt idx="342">
                        <c:v>12</c:v>
                      </c:pt>
                      <c:pt idx="343">
                        <c:v>16</c:v>
                      </c:pt>
                      <c:pt idx="344">
                        <c:v>19</c:v>
                      </c:pt>
                      <c:pt idx="345">
                        <c:v>15</c:v>
                      </c:pt>
                      <c:pt idx="346">
                        <c:v>10</c:v>
                      </c:pt>
                      <c:pt idx="347">
                        <c:v>13</c:v>
                      </c:pt>
                      <c:pt idx="348">
                        <c:v>8</c:v>
                      </c:pt>
                      <c:pt idx="349">
                        <c:v>18</c:v>
                      </c:pt>
                      <c:pt idx="350">
                        <c:v>5</c:v>
                      </c:pt>
                      <c:pt idx="351">
                        <c:v>16</c:v>
                      </c:pt>
                      <c:pt idx="352">
                        <c:v>10</c:v>
                      </c:pt>
                      <c:pt idx="353">
                        <c:v>11</c:v>
                      </c:pt>
                      <c:pt idx="354">
                        <c:v>16</c:v>
                      </c:pt>
                      <c:pt idx="355">
                        <c:v>6</c:v>
                      </c:pt>
                      <c:pt idx="356">
                        <c:v>13</c:v>
                      </c:pt>
                      <c:pt idx="357">
                        <c:v>13</c:v>
                      </c:pt>
                      <c:pt idx="358">
                        <c:v>22</c:v>
                      </c:pt>
                      <c:pt idx="359">
                        <c:v>17</c:v>
                      </c:pt>
                      <c:pt idx="360">
                        <c:v>6</c:v>
                      </c:pt>
                      <c:pt idx="361">
                        <c:v>9</c:v>
                      </c:pt>
                      <c:pt idx="362">
                        <c:v>6</c:v>
                      </c:pt>
                      <c:pt idx="363">
                        <c:v>6</c:v>
                      </c:pt>
                      <c:pt idx="364">
                        <c:v>19</c:v>
                      </c:pt>
                      <c:pt idx="365">
                        <c:v>14</c:v>
                      </c:pt>
                      <c:pt idx="366">
                        <c:v>15</c:v>
                      </c:pt>
                      <c:pt idx="367">
                        <c:v>13</c:v>
                      </c:pt>
                      <c:pt idx="368">
                        <c:v>9</c:v>
                      </c:pt>
                      <c:pt idx="369">
                        <c:v>11</c:v>
                      </c:pt>
                      <c:pt idx="370">
                        <c:v>23</c:v>
                      </c:pt>
                      <c:pt idx="371">
                        <c:v>7</c:v>
                      </c:pt>
                      <c:pt idx="372">
                        <c:v>16</c:v>
                      </c:pt>
                      <c:pt idx="373">
                        <c:v>8</c:v>
                      </c:pt>
                      <c:pt idx="374">
                        <c:v>16</c:v>
                      </c:pt>
                      <c:pt idx="375">
                        <c:v>9</c:v>
                      </c:pt>
                      <c:pt idx="376">
                        <c:v>15</c:v>
                      </c:pt>
                      <c:pt idx="377">
                        <c:v>12</c:v>
                      </c:pt>
                      <c:pt idx="378">
                        <c:v>14</c:v>
                      </c:pt>
                      <c:pt idx="379">
                        <c:v>13</c:v>
                      </c:pt>
                      <c:pt idx="380">
                        <c:v>15</c:v>
                      </c:pt>
                      <c:pt idx="381">
                        <c:v>15</c:v>
                      </c:pt>
                      <c:pt idx="382">
                        <c:v>16</c:v>
                      </c:pt>
                      <c:pt idx="383">
                        <c:v>12</c:v>
                      </c:pt>
                      <c:pt idx="384">
                        <c:v>16</c:v>
                      </c:pt>
                      <c:pt idx="385">
                        <c:v>19</c:v>
                      </c:pt>
                      <c:pt idx="386">
                        <c:v>13</c:v>
                      </c:pt>
                      <c:pt idx="387">
                        <c:v>21</c:v>
                      </c:pt>
                      <c:pt idx="388">
                        <c:v>15</c:v>
                      </c:pt>
                      <c:pt idx="389">
                        <c:v>12</c:v>
                      </c:pt>
                      <c:pt idx="390">
                        <c:v>21</c:v>
                      </c:pt>
                      <c:pt idx="391">
                        <c:v>13</c:v>
                      </c:pt>
                      <c:pt idx="392">
                        <c:v>17</c:v>
                      </c:pt>
                      <c:pt idx="393">
                        <c:v>15</c:v>
                      </c:pt>
                      <c:pt idx="394">
                        <c:v>12</c:v>
                      </c:pt>
                      <c:pt idx="395">
                        <c:v>10</c:v>
                      </c:pt>
                      <c:pt idx="396">
                        <c:v>11</c:v>
                      </c:pt>
                      <c:pt idx="397">
                        <c:v>12</c:v>
                      </c:pt>
                      <c:pt idx="398">
                        <c:v>16</c:v>
                      </c:pt>
                      <c:pt idx="399">
                        <c:v>10</c:v>
                      </c:pt>
                      <c:pt idx="400">
                        <c:v>9</c:v>
                      </c:pt>
                      <c:pt idx="401">
                        <c:v>17</c:v>
                      </c:pt>
                      <c:pt idx="402">
                        <c:v>15</c:v>
                      </c:pt>
                      <c:pt idx="403">
                        <c:v>17</c:v>
                      </c:pt>
                      <c:pt idx="404">
                        <c:v>10</c:v>
                      </c:pt>
                      <c:pt idx="405">
                        <c:v>19</c:v>
                      </c:pt>
                      <c:pt idx="406">
                        <c:v>13</c:v>
                      </c:pt>
                      <c:pt idx="407">
                        <c:v>13</c:v>
                      </c:pt>
                      <c:pt idx="408">
                        <c:v>11</c:v>
                      </c:pt>
                      <c:pt idx="409">
                        <c:v>9</c:v>
                      </c:pt>
                      <c:pt idx="410">
                        <c:v>13</c:v>
                      </c:pt>
                      <c:pt idx="411">
                        <c:v>7</c:v>
                      </c:pt>
                      <c:pt idx="412">
                        <c:v>20</c:v>
                      </c:pt>
                      <c:pt idx="413">
                        <c:v>9</c:v>
                      </c:pt>
                      <c:pt idx="414">
                        <c:v>13</c:v>
                      </c:pt>
                      <c:pt idx="415">
                        <c:v>9</c:v>
                      </c:pt>
                      <c:pt idx="416">
                        <c:v>10</c:v>
                      </c:pt>
                      <c:pt idx="417">
                        <c:v>9</c:v>
                      </c:pt>
                      <c:pt idx="418">
                        <c:v>13</c:v>
                      </c:pt>
                      <c:pt idx="419">
                        <c:v>17</c:v>
                      </c:pt>
                      <c:pt idx="420">
                        <c:v>16</c:v>
                      </c:pt>
                      <c:pt idx="421">
                        <c:v>8</c:v>
                      </c:pt>
                      <c:pt idx="422">
                        <c:v>16</c:v>
                      </c:pt>
                      <c:pt idx="423">
                        <c:v>8</c:v>
                      </c:pt>
                      <c:pt idx="424">
                        <c:v>13</c:v>
                      </c:pt>
                      <c:pt idx="425">
                        <c:v>9</c:v>
                      </c:pt>
                      <c:pt idx="426">
                        <c:v>8</c:v>
                      </c:pt>
                      <c:pt idx="427">
                        <c:v>14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A3-4AB6-8FF3-FD79D9AEFC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Erzurum!$D$2:$D$463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0">
                        <c:v>9</c:v>
                      </c:pt>
                      <c:pt idx="1">
                        <c:v>18</c:v>
                      </c:pt>
                      <c:pt idx="2">
                        <c:v>10</c:v>
                      </c:pt>
                      <c:pt idx="3">
                        <c:v>15</c:v>
                      </c:pt>
                      <c:pt idx="4">
                        <c:v>12</c:v>
                      </c:pt>
                      <c:pt idx="5">
                        <c:v>14</c:v>
                      </c:pt>
                      <c:pt idx="6">
                        <c:v>7</c:v>
                      </c:pt>
                      <c:pt idx="7">
                        <c:v>16</c:v>
                      </c:pt>
                      <c:pt idx="8">
                        <c:v>13</c:v>
                      </c:pt>
                      <c:pt idx="9">
                        <c:v>17</c:v>
                      </c:pt>
                      <c:pt idx="10">
                        <c:v>17</c:v>
                      </c:pt>
                      <c:pt idx="11">
                        <c:v>16</c:v>
                      </c:pt>
                      <c:pt idx="12">
                        <c:v>19</c:v>
                      </c:pt>
                      <c:pt idx="13">
                        <c:v>16</c:v>
                      </c:pt>
                      <c:pt idx="14">
                        <c:v>22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10</c:v>
                      </c:pt>
                      <c:pt idx="19">
                        <c:v>14</c:v>
                      </c:pt>
                      <c:pt idx="20">
                        <c:v>8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14</c:v>
                      </c:pt>
                      <c:pt idx="24">
                        <c:v>19</c:v>
                      </c:pt>
                      <c:pt idx="25">
                        <c:v>16</c:v>
                      </c:pt>
                      <c:pt idx="26">
                        <c:v>16</c:v>
                      </c:pt>
                      <c:pt idx="27">
                        <c:v>14</c:v>
                      </c:pt>
                      <c:pt idx="28">
                        <c:v>13</c:v>
                      </c:pt>
                      <c:pt idx="29">
                        <c:v>20</c:v>
                      </c:pt>
                      <c:pt idx="30">
                        <c:v>21</c:v>
                      </c:pt>
                      <c:pt idx="31">
                        <c:v>11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9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11</c:v>
                      </c:pt>
                      <c:pt idx="38">
                        <c:v>13</c:v>
                      </c:pt>
                      <c:pt idx="39">
                        <c:v>11</c:v>
                      </c:pt>
                      <c:pt idx="40">
                        <c:v>16</c:v>
                      </c:pt>
                      <c:pt idx="41">
                        <c:v>7</c:v>
                      </c:pt>
                      <c:pt idx="42">
                        <c:v>23</c:v>
                      </c:pt>
                      <c:pt idx="43">
                        <c:v>11</c:v>
                      </c:pt>
                      <c:pt idx="44">
                        <c:v>12</c:v>
                      </c:pt>
                      <c:pt idx="45">
                        <c:v>10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14</c:v>
                      </c:pt>
                      <c:pt idx="49">
                        <c:v>18</c:v>
                      </c:pt>
                      <c:pt idx="50">
                        <c:v>17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13</c:v>
                      </c:pt>
                      <c:pt idx="54">
                        <c:v>10</c:v>
                      </c:pt>
                      <c:pt idx="55">
                        <c:v>11</c:v>
                      </c:pt>
                      <c:pt idx="56">
                        <c:v>11</c:v>
                      </c:pt>
                      <c:pt idx="57">
                        <c:v>10</c:v>
                      </c:pt>
                      <c:pt idx="58">
                        <c:v>13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10</c:v>
                      </c:pt>
                      <c:pt idx="62">
                        <c:v>12</c:v>
                      </c:pt>
                      <c:pt idx="63">
                        <c:v>12</c:v>
                      </c:pt>
                      <c:pt idx="64">
                        <c:v>11</c:v>
                      </c:pt>
                      <c:pt idx="65">
                        <c:v>14</c:v>
                      </c:pt>
                      <c:pt idx="66">
                        <c:v>7</c:v>
                      </c:pt>
                      <c:pt idx="67">
                        <c:v>10</c:v>
                      </c:pt>
                      <c:pt idx="68">
                        <c:v>12</c:v>
                      </c:pt>
                      <c:pt idx="69">
                        <c:v>10</c:v>
                      </c:pt>
                      <c:pt idx="70">
                        <c:v>5</c:v>
                      </c:pt>
                      <c:pt idx="71">
                        <c:v>12</c:v>
                      </c:pt>
                      <c:pt idx="72">
                        <c:v>12</c:v>
                      </c:pt>
                      <c:pt idx="73">
                        <c:v>12</c:v>
                      </c:pt>
                      <c:pt idx="74">
                        <c:v>12</c:v>
                      </c:pt>
                      <c:pt idx="75">
                        <c:v>11</c:v>
                      </c:pt>
                      <c:pt idx="76">
                        <c:v>12</c:v>
                      </c:pt>
                      <c:pt idx="77">
                        <c:v>14</c:v>
                      </c:pt>
                      <c:pt idx="78">
                        <c:v>4</c:v>
                      </c:pt>
                      <c:pt idx="79">
                        <c:v>11</c:v>
                      </c:pt>
                      <c:pt idx="80">
                        <c:v>18</c:v>
                      </c:pt>
                      <c:pt idx="81">
                        <c:v>9</c:v>
                      </c:pt>
                      <c:pt idx="82">
                        <c:v>12</c:v>
                      </c:pt>
                      <c:pt idx="83">
                        <c:v>6</c:v>
                      </c:pt>
                      <c:pt idx="84">
                        <c:v>16</c:v>
                      </c:pt>
                      <c:pt idx="85">
                        <c:v>8</c:v>
                      </c:pt>
                      <c:pt idx="86">
                        <c:v>12</c:v>
                      </c:pt>
                      <c:pt idx="87">
                        <c:v>18</c:v>
                      </c:pt>
                      <c:pt idx="88">
                        <c:v>13</c:v>
                      </c:pt>
                      <c:pt idx="89">
                        <c:v>7</c:v>
                      </c:pt>
                      <c:pt idx="90">
                        <c:v>11</c:v>
                      </c:pt>
                      <c:pt idx="91">
                        <c:v>12</c:v>
                      </c:pt>
                      <c:pt idx="92">
                        <c:v>8</c:v>
                      </c:pt>
                      <c:pt idx="93">
                        <c:v>10</c:v>
                      </c:pt>
                      <c:pt idx="94">
                        <c:v>11</c:v>
                      </c:pt>
                      <c:pt idx="95">
                        <c:v>21</c:v>
                      </c:pt>
                      <c:pt idx="96">
                        <c:v>15</c:v>
                      </c:pt>
                      <c:pt idx="97">
                        <c:v>10</c:v>
                      </c:pt>
                      <c:pt idx="98">
                        <c:v>13</c:v>
                      </c:pt>
                      <c:pt idx="99">
                        <c:v>18</c:v>
                      </c:pt>
                      <c:pt idx="100">
                        <c:v>10</c:v>
                      </c:pt>
                      <c:pt idx="101">
                        <c:v>12</c:v>
                      </c:pt>
                      <c:pt idx="102">
                        <c:v>7</c:v>
                      </c:pt>
                      <c:pt idx="103">
                        <c:v>8</c:v>
                      </c:pt>
                      <c:pt idx="104">
                        <c:v>12</c:v>
                      </c:pt>
                      <c:pt idx="105">
                        <c:v>11</c:v>
                      </c:pt>
                      <c:pt idx="106">
                        <c:v>11</c:v>
                      </c:pt>
                      <c:pt idx="107">
                        <c:v>8</c:v>
                      </c:pt>
                      <c:pt idx="108">
                        <c:v>14</c:v>
                      </c:pt>
                      <c:pt idx="109">
                        <c:v>13</c:v>
                      </c:pt>
                      <c:pt idx="110">
                        <c:v>16</c:v>
                      </c:pt>
                      <c:pt idx="111">
                        <c:v>17</c:v>
                      </c:pt>
                      <c:pt idx="112">
                        <c:v>12</c:v>
                      </c:pt>
                      <c:pt idx="113">
                        <c:v>14</c:v>
                      </c:pt>
                      <c:pt idx="114">
                        <c:v>14</c:v>
                      </c:pt>
                      <c:pt idx="115">
                        <c:v>10</c:v>
                      </c:pt>
                      <c:pt idx="116">
                        <c:v>8</c:v>
                      </c:pt>
                      <c:pt idx="117">
                        <c:v>12</c:v>
                      </c:pt>
                      <c:pt idx="118">
                        <c:v>11</c:v>
                      </c:pt>
                      <c:pt idx="119">
                        <c:v>15</c:v>
                      </c:pt>
                      <c:pt idx="120">
                        <c:v>12</c:v>
                      </c:pt>
                      <c:pt idx="121">
                        <c:v>12</c:v>
                      </c:pt>
                      <c:pt idx="122">
                        <c:v>13</c:v>
                      </c:pt>
                      <c:pt idx="123">
                        <c:v>8</c:v>
                      </c:pt>
                      <c:pt idx="124">
                        <c:v>10</c:v>
                      </c:pt>
                      <c:pt idx="125">
                        <c:v>11</c:v>
                      </c:pt>
                      <c:pt idx="126">
                        <c:v>12</c:v>
                      </c:pt>
                      <c:pt idx="127">
                        <c:v>17</c:v>
                      </c:pt>
                      <c:pt idx="128">
                        <c:v>15</c:v>
                      </c:pt>
                      <c:pt idx="129">
                        <c:v>7</c:v>
                      </c:pt>
                      <c:pt idx="130">
                        <c:v>2</c:v>
                      </c:pt>
                      <c:pt idx="131">
                        <c:v>11</c:v>
                      </c:pt>
                      <c:pt idx="132">
                        <c:v>15</c:v>
                      </c:pt>
                      <c:pt idx="133">
                        <c:v>15</c:v>
                      </c:pt>
                      <c:pt idx="134">
                        <c:v>14</c:v>
                      </c:pt>
                      <c:pt idx="135">
                        <c:v>16</c:v>
                      </c:pt>
                      <c:pt idx="136">
                        <c:v>15</c:v>
                      </c:pt>
                      <c:pt idx="137">
                        <c:v>7</c:v>
                      </c:pt>
                      <c:pt idx="138">
                        <c:v>8</c:v>
                      </c:pt>
                      <c:pt idx="139">
                        <c:v>15</c:v>
                      </c:pt>
                      <c:pt idx="140">
                        <c:v>17</c:v>
                      </c:pt>
                      <c:pt idx="141">
                        <c:v>20</c:v>
                      </c:pt>
                      <c:pt idx="142">
                        <c:v>6</c:v>
                      </c:pt>
                      <c:pt idx="143">
                        <c:v>9</c:v>
                      </c:pt>
                      <c:pt idx="144">
                        <c:v>9</c:v>
                      </c:pt>
                      <c:pt idx="145">
                        <c:v>6</c:v>
                      </c:pt>
                      <c:pt idx="146">
                        <c:v>13</c:v>
                      </c:pt>
                      <c:pt idx="147">
                        <c:v>21</c:v>
                      </c:pt>
                      <c:pt idx="148">
                        <c:v>12</c:v>
                      </c:pt>
                      <c:pt idx="149">
                        <c:v>9</c:v>
                      </c:pt>
                      <c:pt idx="150">
                        <c:v>18</c:v>
                      </c:pt>
                      <c:pt idx="151">
                        <c:v>13</c:v>
                      </c:pt>
                      <c:pt idx="152">
                        <c:v>19</c:v>
                      </c:pt>
                      <c:pt idx="153">
                        <c:v>17</c:v>
                      </c:pt>
                      <c:pt idx="154">
                        <c:v>13</c:v>
                      </c:pt>
                      <c:pt idx="155">
                        <c:v>13</c:v>
                      </c:pt>
                      <c:pt idx="156">
                        <c:v>15</c:v>
                      </c:pt>
                      <c:pt idx="157">
                        <c:v>12</c:v>
                      </c:pt>
                      <c:pt idx="158">
                        <c:v>9</c:v>
                      </c:pt>
                      <c:pt idx="159">
                        <c:v>13</c:v>
                      </c:pt>
                      <c:pt idx="160">
                        <c:v>12</c:v>
                      </c:pt>
                      <c:pt idx="161">
                        <c:v>11</c:v>
                      </c:pt>
                      <c:pt idx="162">
                        <c:v>18</c:v>
                      </c:pt>
                      <c:pt idx="163">
                        <c:v>17</c:v>
                      </c:pt>
                      <c:pt idx="164">
                        <c:v>8</c:v>
                      </c:pt>
                      <c:pt idx="165">
                        <c:v>14</c:v>
                      </c:pt>
                      <c:pt idx="166">
                        <c:v>10</c:v>
                      </c:pt>
                      <c:pt idx="167">
                        <c:v>7</c:v>
                      </c:pt>
                      <c:pt idx="168">
                        <c:v>13</c:v>
                      </c:pt>
                      <c:pt idx="169">
                        <c:v>18</c:v>
                      </c:pt>
                      <c:pt idx="170">
                        <c:v>10</c:v>
                      </c:pt>
                      <c:pt idx="171">
                        <c:v>15</c:v>
                      </c:pt>
                      <c:pt idx="172">
                        <c:v>13</c:v>
                      </c:pt>
                      <c:pt idx="173">
                        <c:v>8</c:v>
                      </c:pt>
                      <c:pt idx="174">
                        <c:v>20</c:v>
                      </c:pt>
                      <c:pt idx="175">
                        <c:v>16</c:v>
                      </c:pt>
                      <c:pt idx="176">
                        <c:v>15</c:v>
                      </c:pt>
                      <c:pt idx="177">
                        <c:v>11</c:v>
                      </c:pt>
                      <c:pt idx="178">
                        <c:v>20</c:v>
                      </c:pt>
                      <c:pt idx="179">
                        <c:v>18</c:v>
                      </c:pt>
                      <c:pt idx="180">
                        <c:v>12</c:v>
                      </c:pt>
                      <c:pt idx="181">
                        <c:v>16</c:v>
                      </c:pt>
                      <c:pt idx="182">
                        <c:v>15</c:v>
                      </c:pt>
                      <c:pt idx="183">
                        <c:v>10</c:v>
                      </c:pt>
                      <c:pt idx="184">
                        <c:v>12</c:v>
                      </c:pt>
                      <c:pt idx="185">
                        <c:v>14</c:v>
                      </c:pt>
                      <c:pt idx="186">
                        <c:v>11</c:v>
                      </c:pt>
                      <c:pt idx="187">
                        <c:v>8</c:v>
                      </c:pt>
                      <c:pt idx="188">
                        <c:v>17</c:v>
                      </c:pt>
                      <c:pt idx="189">
                        <c:v>11</c:v>
                      </c:pt>
                      <c:pt idx="190">
                        <c:v>11</c:v>
                      </c:pt>
                      <c:pt idx="191">
                        <c:v>24</c:v>
                      </c:pt>
                      <c:pt idx="192">
                        <c:v>21</c:v>
                      </c:pt>
                      <c:pt idx="193">
                        <c:v>23</c:v>
                      </c:pt>
                      <c:pt idx="194">
                        <c:v>13</c:v>
                      </c:pt>
                      <c:pt idx="195">
                        <c:v>14</c:v>
                      </c:pt>
                      <c:pt idx="196">
                        <c:v>13</c:v>
                      </c:pt>
                      <c:pt idx="197">
                        <c:v>17</c:v>
                      </c:pt>
                      <c:pt idx="198">
                        <c:v>16</c:v>
                      </c:pt>
                      <c:pt idx="199">
                        <c:v>9</c:v>
                      </c:pt>
                      <c:pt idx="200">
                        <c:v>10</c:v>
                      </c:pt>
                      <c:pt idx="201">
                        <c:v>13</c:v>
                      </c:pt>
                      <c:pt idx="202">
                        <c:v>14</c:v>
                      </c:pt>
                      <c:pt idx="203">
                        <c:v>16</c:v>
                      </c:pt>
                      <c:pt idx="204">
                        <c:v>11</c:v>
                      </c:pt>
                      <c:pt idx="205">
                        <c:v>14</c:v>
                      </c:pt>
                      <c:pt idx="206">
                        <c:v>18</c:v>
                      </c:pt>
                      <c:pt idx="207">
                        <c:v>25</c:v>
                      </c:pt>
                      <c:pt idx="208">
                        <c:v>11</c:v>
                      </c:pt>
                      <c:pt idx="209">
                        <c:v>14</c:v>
                      </c:pt>
                      <c:pt idx="210">
                        <c:v>15</c:v>
                      </c:pt>
                      <c:pt idx="211">
                        <c:v>17</c:v>
                      </c:pt>
                      <c:pt idx="212">
                        <c:v>10</c:v>
                      </c:pt>
                      <c:pt idx="213">
                        <c:v>19</c:v>
                      </c:pt>
                      <c:pt idx="214">
                        <c:v>17</c:v>
                      </c:pt>
                      <c:pt idx="215">
                        <c:v>8</c:v>
                      </c:pt>
                      <c:pt idx="216">
                        <c:v>11</c:v>
                      </c:pt>
                      <c:pt idx="217">
                        <c:v>10</c:v>
                      </c:pt>
                      <c:pt idx="218">
                        <c:v>14</c:v>
                      </c:pt>
                      <c:pt idx="219">
                        <c:v>19</c:v>
                      </c:pt>
                      <c:pt idx="220">
                        <c:v>15</c:v>
                      </c:pt>
                      <c:pt idx="221">
                        <c:v>21</c:v>
                      </c:pt>
                      <c:pt idx="222">
                        <c:v>15</c:v>
                      </c:pt>
                      <c:pt idx="223">
                        <c:v>12</c:v>
                      </c:pt>
                      <c:pt idx="224">
                        <c:v>27</c:v>
                      </c:pt>
                      <c:pt idx="225">
                        <c:v>11</c:v>
                      </c:pt>
                      <c:pt idx="226">
                        <c:v>23</c:v>
                      </c:pt>
                      <c:pt idx="227">
                        <c:v>12</c:v>
                      </c:pt>
                      <c:pt idx="228">
                        <c:v>20</c:v>
                      </c:pt>
                      <c:pt idx="229">
                        <c:v>17</c:v>
                      </c:pt>
                      <c:pt idx="230">
                        <c:v>17</c:v>
                      </c:pt>
                      <c:pt idx="231">
                        <c:v>12</c:v>
                      </c:pt>
                      <c:pt idx="232">
                        <c:v>13</c:v>
                      </c:pt>
                      <c:pt idx="233">
                        <c:v>17</c:v>
                      </c:pt>
                      <c:pt idx="234">
                        <c:v>17</c:v>
                      </c:pt>
                      <c:pt idx="235">
                        <c:v>9</c:v>
                      </c:pt>
                      <c:pt idx="236">
                        <c:v>18</c:v>
                      </c:pt>
                      <c:pt idx="237">
                        <c:v>14</c:v>
                      </c:pt>
                      <c:pt idx="238">
                        <c:v>23</c:v>
                      </c:pt>
                      <c:pt idx="239">
                        <c:v>11</c:v>
                      </c:pt>
                      <c:pt idx="240">
                        <c:v>12</c:v>
                      </c:pt>
                      <c:pt idx="241">
                        <c:v>15</c:v>
                      </c:pt>
                      <c:pt idx="242">
                        <c:v>17</c:v>
                      </c:pt>
                      <c:pt idx="243">
                        <c:v>16</c:v>
                      </c:pt>
                      <c:pt idx="244">
                        <c:v>10</c:v>
                      </c:pt>
                      <c:pt idx="245">
                        <c:v>13</c:v>
                      </c:pt>
                      <c:pt idx="246">
                        <c:v>16</c:v>
                      </c:pt>
                      <c:pt idx="247">
                        <c:v>13</c:v>
                      </c:pt>
                      <c:pt idx="248">
                        <c:v>13</c:v>
                      </c:pt>
                      <c:pt idx="249">
                        <c:v>22</c:v>
                      </c:pt>
                      <c:pt idx="250">
                        <c:v>8</c:v>
                      </c:pt>
                      <c:pt idx="251">
                        <c:v>11</c:v>
                      </c:pt>
                      <c:pt idx="252">
                        <c:v>12</c:v>
                      </c:pt>
                      <c:pt idx="253">
                        <c:v>13</c:v>
                      </c:pt>
                      <c:pt idx="254">
                        <c:v>5</c:v>
                      </c:pt>
                      <c:pt idx="255">
                        <c:v>12</c:v>
                      </c:pt>
                      <c:pt idx="256">
                        <c:v>10</c:v>
                      </c:pt>
                      <c:pt idx="257">
                        <c:v>8</c:v>
                      </c:pt>
                      <c:pt idx="258">
                        <c:v>10</c:v>
                      </c:pt>
                      <c:pt idx="259">
                        <c:v>19</c:v>
                      </c:pt>
                      <c:pt idx="260">
                        <c:v>11</c:v>
                      </c:pt>
                      <c:pt idx="261">
                        <c:v>18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12</c:v>
                      </c:pt>
                      <c:pt idx="266">
                        <c:v>18</c:v>
                      </c:pt>
                      <c:pt idx="267">
                        <c:v>7</c:v>
                      </c:pt>
                      <c:pt idx="268">
                        <c:v>15</c:v>
                      </c:pt>
                      <c:pt idx="269">
                        <c:v>12</c:v>
                      </c:pt>
                      <c:pt idx="270">
                        <c:v>17</c:v>
                      </c:pt>
                      <c:pt idx="271">
                        <c:v>11</c:v>
                      </c:pt>
                      <c:pt idx="272">
                        <c:v>14</c:v>
                      </c:pt>
                      <c:pt idx="273">
                        <c:v>19</c:v>
                      </c:pt>
                      <c:pt idx="274">
                        <c:v>12</c:v>
                      </c:pt>
                      <c:pt idx="275">
                        <c:v>15</c:v>
                      </c:pt>
                      <c:pt idx="276">
                        <c:v>12</c:v>
                      </c:pt>
                      <c:pt idx="277">
                        <c:v>13</c:v>
                      </c:pt>
                      <c:pt idx="278">
                        <c:v>11</c:v>
                      </c:pt>
                      <c:pt idx="279">
                        <c:v>10</c:v>
                      </c:pt>
                      <c:pt idx="280">
                        <c:v>15</c:v>
                      </c:pt>
                      <c:pt idx="281">
                        <c:v>10</c:v>
                      </c:pt>
                      <c:pt idx="282">
                        <c:v>18</c:v>
                      </c:pt>
                      <c:pt idx="283">
                        <c:v>13</c:v>
                      </c:pt>
                      <c:pt idx="284">
                        <c:v>14</c:v>
                      </c:pt>
                      <c:pt idx="285">
                        <c:v>10</c:v>
                      </c:pt>
                      <c:pt idx="286">
                        <c:v>15</c:v>
                      </c:pt>
                      <c:pt idx="287">
                        <c:v>13</c:v>
                      </c:pt>
                      <c:pt idx="288">
                        <c:v>16</c:v>
                      </c:pt>
                      <c:pt idx="289">
                        <c:v>14</c:v>
                      </c:pt>
                      <c:pt idx="290">
                        <c:v>21</c:v>
                      </c:pt>
                      <c:pt idx="291">
                        <c:v>11</c:v>
                      </c:pt>
                      <c:pt idx="292">
                        <c:v>10</c:v>
                      </c:pt>
                      <c:pt idx="293">
                        <c:v>13</c:v>
                      </c:pt>
                      <c:pt idx="294">
                        <c:v>17</c:v>
                      </c:pt>
                      <c:pt idx="295">
                        <c:v>14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14</c:v>
                      </c:pt>
                      <c:pt idx="299">
                        <c:v>15</c:v>
                      </c:pt>
                      <c:pt idx="300">
                        <c:v>13</c:v>
                      </c:pt>
                      <c:pt idx="301">
                        <c:v>15</c:v>
                      </c:pt>
                      <c:pt idx="302">
                        <c:v>17</c:v>
                      </c:pt>
                      <c:pt idx="303">
                        <c:v>12</c:v>
                      </c:pt>
                      <c:pt idx="304">
                        <c:v>13</c:v>
                      </c:pt>
                      <c:pt idx="305">
                        <c:v>24</c:v>
                      </c:pt>
                      <c:pt idx="306">
                        <c:v>13</c:v>
                      </c:pt>
                      <c:pt idx="307">
                        <c:v>16</c:v>
                      </c:pt>
                      <c:pt idx="308">
                        <c:v>16</c:v>
                      </c:pt>
                      <c:pt idx="309">
                        <c:v>13</c:v>
                      </c:pt>
                      <c:pt idx="310">
                        <c:v>13</c:v>
                      </c:pt>
                      <c:pt idx="311">
                        <c:v>13</c:v>
                      </c:pt>
                      <c:pt idx="312">
                        <c:v>9</c:v>
                      </c:pt>
                      <c:pt idx="313">
                        <c:v>13</c:v>
                      </c:pt>
                      <c:pt idx="314">
                        <c:v>16</c:v>
                      </c:pt>
                      <c:pt idx="315">
                        <c:v>16</c:v>
                      </c:pt>
                      <c:pt idx="316">
                        <c:v>18</c:v>
                      </c:pt>
                      <c:pt idx="317">
                        <c:v>14</c:v>
                      </c:pt>
                      <c:pt idx="318">
                        <c:v>10</c:v>
                      </c:pt>
                      <c:pt idx="319">
                        <c:v>12</c:v>
                      </c:pt>
                      <c:pt idx="320">
                        <c:v>11</c:v>
                      </c:pt>
                      <c:pt idx="321">
                        <c:v>13</c:v>
                      </c:pt>
                      <c:pt idx="322">
                        <c:v>12</c:v>
                      </c:pt>
                      <c:pt idx="323">
                        <c:v>12</c:v>
                      </c:pt>
                      <c:pt idx="324">
                        <c:v>10</c:v>
                      </c:pt>
                      <c:pt idx="325">
                        <c:v>12</c:v>
                      </c:pt>
                      <c:pt idx="326">
                        <c:v>14</c:v>
                      </c:pt>
                      <c:pt idx="327">
                        <c:v>9</c:v>
                      </c:pt>
                      <c:pt idx="328">
                        <c:v>11</c:v>
                      </c:pt>
                      <c:pt idx="329">
                        <c:v>11</c:v>
                      </c:pt>
                      <c:pt idx="330">
                        <c:v>10</c:v>
                      </c:pt>
                      <c:pt idx="331">
                        <c:v>11</c:v>
                      </c:pt>
                      <c:pt idx="332">
                        <c:v>16</c:v>
                      </c:pt>
                      <c:pt idx="333">
                        <c:v>13</c:v>
                      </c:pt>
                      <c:pt idx="334">
                        <c:v>18</c:v>
                      </c:pt>
                      <c:pt idx="335">
                        <c:v>11</c:v>
                      </c:pt>
                      <c:pt idx="336">
                        <c:v>18</c:v>
                      </c:pt>
                      <c:pt idx="337">
                        <c:v>11</c:v>
                      </c:pt>
                      <c:pt idx="338">
                        <c:v>12</c:v>
                      </c:pt>
                      <c:pt idx="339">
                        <c:v>11</c:v>
                      </c:pt>
                      <c:pt idx="340">
                        <c:v>18</c:v>
                      </c:pt>
                      <c:pt idx="341">
                        <c:v>8</c:v>
                      </c:pt>
                      <c:pt idx="342">
                        <c:v>5</c:v>
                      </c:pt>
                      <c:pt idx="343">
                        <c:v>15</c:v>
                      </c:pt>
                      <c:pt idx="344">
                        <c:v>5</c:v>
                      </c:pt>
                      <c:pt idx="345">
                        <c:v>12</c:v>
                      </c:pt>
                      <c:pt idx="346">
                        <c:v>11</c:v>
                      </c:pt>
                      <c:pt idx="347">
                        <c:v>14</c:v>
                      </c:pt>
                      <c:pt idx="348">
                        <c:v>14</c:v>
                      </c:pt>
                      <c:pt idx="349">
                        <c:v>12</c:v>
                      </c:pt>
                      <c:pt idx="350">
                        <c:v>18</c:v>
                      </c:pt>
                      <c:pt idx="351">
                        <c:v>16</c:v>
                      </c:pt>
                      <c:pt idx="352">
                        <c:v>11</c:v>
                      </c:pt>
                      <c:pt idx="353">
                        <c:v>9</c:v>
                      </c:pt>
                      <c:pt idx="354">
                        <c:v>13</c:v>
                      </c:pt>
                      <c:pt idx="355">
                        <c:v>11</c:v>
                      </c:pt>
                      <c:pt idx="356">
                        <c:v>9</c:v>
                      </c:pt>
                      <c:pt idx="357">
                        <c:v>15</c:v>
                      </c:pt>
                      <c:pt idx="358">
                        <c:v>20</c:v>
                      </c:pt>
                      <c:pt idx="359">
                        <c:v>19</c:v>
                      </c:pt>
                      <c:pt idx="360">
                        <c:v>17</c:v>
                      </c:pt>
                      <c:pt idx="361">
                        <c:v>10</c:v>
                      </c:pt>
                      <c:pt idx="362">
                        <c:v>13</c:v>
                      </c:pt>
                      <c:pt idx="363">
                        <c:v>9</c:v>
                      </c:pt>
                      <c:pt idx="364">
                        <c:v>14</c:v>
                      </c:pt>
                      <c:pt idx="365">
                        <c:v>15</c:v>
                      </c:pt>
                      <c:pt idx="366">
                        <c:v>20</c:v>
                      </c:pt>
                      <c:pt idx="367">
                        <c:v>15</c:v>
                      </c:pt>
                      <c:pt idx="368">
                        <c:v>14</c:v>
                      </c:pt>
                      <c:pt idx="369">
                        <c:v>14</c:v>
                      </c:pt>
                      <c:pt idx="370">
                        <c:v>16</c:v>
                      </c:pt>
                      <c:pt idx="371">
                        <c:v>20</c:v>
                      </c:pt>
                      <c:pt idx="372">
                        <c:v>11</c:v>
                      </c:pt>
                      <c:pt idx="373">
                        <c:v>16</c:v>
                      </c:pt>
                      <c:pt idx="374">
                        <c:v>12</c:v>
                      </c:pt>
                      <c:pt idx="375">
                        <c:v>14</c:v>
                      </c:pt>
                      <c:pt idx="376">
                        <c:v>17</c:v>
                      </c:pt>
                      <c:pt idx="377">
                        <c:v>16</c:v>
                      </c:pt>
                      <c:pt idx="378">
                        <c:v>13</c:v>
                      </c:pt>
                      <c:pt idx="379">
                        <c:v>17</c:v>
                      </c:pt>
                      <c:pt idx="380">
                        <c:v>17</c:v>
                      </c:pt>
                      <c:pt idx="381">
                        <c:v>17</c:v>
                      </c:pt>
                      <c:pt idx="382">
                        <c:v>12</c:v>
                      </c:pt>
                      <c:pt idx="383">
                        <c:v>17</c:v>
                      </c:pt>
                      <c:pt idx="384">
                        <c:v>12</c:v>
                      </c:pt>
                      <c:pt idx="385">
                        <c:v>24</c:v>
                      </c:pt>
                      <c:pt idx="386">
                        <c:v>14</c:v>
                      </c:pt>
                      <c:pt idx="387">
                        <c:v>16</c:v>
                      </c:pt>
                      <c:pt idx="388">
                        <c:v>24</c:v>
                      </c:pt>
                      <c:pt idx="389">
                        <c:v>10</c:v>
                      </c:pt>
                      <c:pt idx="390">
                        <c:v>17</c:v>
                      </c:pt>
                      <c:pt idx="391">
                        <c:v>16</c:v>
                      </c:pt>
                      <c:pt idx="392">
                        <c:v>12</c:v>
                      </c:pt>
                      <c:pt idx="393">
                        <c:v>15</c:v>
                      </c:pt>
                      <c:pt idx="394">
                        <c:v>12</c:v>
                      </c:pt>
                      <c:pt idx="395">
                        <c:v>9</c:v>
                      </c:pt>
                      <c:pt idx="396">
                        <c:v>17</c:v>
                      </c:pt>
                      <c:pt idx="397">
                        <c:v>12</c:v>
                      </c:pt>
                      <c:pt idx="398">
                        <c:v>13</c:v>
                      </c:pt>
                      <c:pt idx="399">
                        <c:v>15</c:v>
                      </c:pt>
                      <c:pt idx="400">
                        <c:v>15</c:v>
                      </c:pt>
                      <c:pt idx="401">
                        <c:v>20</c:v>
                      </c:pt>
                      <c:pt idx="402">
                        <c:v>11</c:v>
                      </c:pt>
                      <c:pt idx="403">
                        <c:v>16</c:v>
                      </c:pt>
                      <c:pt idx="404">
                        <c:v>11</c:v>
                      </c:pt>
                      <c:pt idx="405">
                        <c:v>12</c:v>
                      </c:pt>
                      <c:pt idx="406">
                        <c:v>18</c:v>
                      </c:pt>
                      <c:pt idx="407">
                        <c:v>13</c:v>
                      </c:pt>
                      <c:pt idx="408">
                        <c:v>6</c:v>
                      </c:pt>
                      <c:pt idx="409">
                        <c:v>13</c:v>
                      </c:pt>
                      <c:pt idx="410">
                        <c:v>10</c:v>
                      </c:pt>
                      <c:pt idx="411">
                        <c:v>13</c:v>
                      </c:pt>
                      <c:pt idx="412">
                        <c:v>12</c:v>
                      </c:pt>
                      <c:pt idx="413">
                        <c:v>18</c:v>
                      </c:pt>
                      <c:pt idx="414">
                        <c:v>15</c:v>
                      </c:pt>
                      <c:pt idx="415">
                        <c:v>8</c:v>
                      </c:pt>
                      <c:pt idx="416">
                        <c:v>11</c:v>
                      </c:pt>
                      <c:pt idx="417">
                        <c:v>12</c:v>
                      </c:pt>
                      <c:pt idx="418">
                        <c:v>11</c:v>
                      </c:pt>
                      <c:pt idx="419">
                        <c:v>9</c:v>
                      </c:pt>
                      <c:pt idx="420">
                        <c:v>13</c:v>
                      </c:pt>
                      <c:pt idx="421">
                        <c:v>8</c:v>
                      </c:pt>
                      <c:pt idx="422">
                        <c:v>14</c:v>
                      </c:pt>
                      <c:pt idx="423">
                        <c:v>18</c:v>
                      </c:pt>
                      <c:pt idx="424">
                        <c:v>11</c:v>
                      </c:pt>
                      <c:pt idx="425">
                        <c:v>13</c:v>
                      </c:pt>
                      <c:pt idx="426">
                        <c:v>8</c:v>
                      </c:pt>
                      <c:pt idx="427">
                        <c:v>15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A3-4AB6-8FF3-FD79D9AEFC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Erzurum!$E$2:$E$463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0">
                        <c:v>9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16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9</c:v>
                      </c:pt>
                      <c:pt idx="12">
                        <c:v>20</c:v>
                      </c:pt>
                      <c:pt idx="13">
                        <c:v>6</c:v>
                      </c:pt>
                      <c:pt idx="14">
                        <c:v>13</c:v>
                      </c:pt>
                      <c:pt idx="15">
                        <c:v>10</c:v>
                      </c:pt>
                      <c:pt idx="16">
                        <c:v>16</c:v>
                      </c:pt>
                      <c:pt idx="17">
                        <c:v>9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22</c:v>
                      </c:pt>
                      <c:pt idx="24">
                        <c:v>21</c:v>
                      </c:pt>
                      <c:pt idx="25">
                        <c:v>16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14</c:v>
                      </c:pt>
                      <c:pt idx="29">
                        <c:v>16</c:v>
                      </c:pt>
                      <c:pt idx="30">
                        <c:v>13</c:v>
                      </c:pt>
                      <c:pt idx="31">
                        <c:v>11</c:v>
                      </c:pt>
                      <c:pt idx="32">
                        <c:v>13</c:v>
                      </c:pt>
                      <c:pt idx="33">
                        <c:v>20</c:v>
                      </c:pt>
                      <c:pt idx="34">
                        <c:v>8</c:v>
                      </c:pt>
                      <c:pt idx="35">
                        <c:v>12</c:v>
                      </c:pt>
                      <c:pt idx="36">
                        <c:v>19</c:v>
                      </c:pt>
                      <c:pt idx="37">
                        <c:v>9</c:v>
                      </c:pt>
                      <c:pt idx="38">
                        <c:v>16</c:v>
                      </c:pt>
                      <c:pt idx="39">
                        <c:v>7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13</c:v>
                      </c:pt>
                      <c:pt idx="43">
                        <c:v>16</c:v>
                      </c:pt>
                      <c:pt idx="44">
                        <c:v>14</c:v>
                      </c:pt>
                      <c:pt idx="45">
                        <c:v>12</c:v>
                      </c:pt>
                      <c:pt idx="46">
                        <c:v>9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11</c:v>
                      </c:pt>
                      <c:pt idx="51">
                        <c:v>15</c:v>
                      </c:pt>
                      <c:pt idx="52">
                        <c:v>17</c:v>
                      </c:pt>
                      <c:pt idx="53">
                        <c:v>10</c:v>
                      </c:pt>
                      <c:pt idx="54">
                        <c:v>8</c:v>
                      </c:pt>
                      <c:pt idx="55">
                        <c:v>10</c:v>
                      </c:pt>
                      <c:pt idx="56">
                        <c:v>7</c:v>
                      </c:pt>
                      <c:pt idx="57">
                        <c:v>9</c:v>
                      </c:pt>
                      <c:pt idx="58">
                        <c:v>10</c:v>
                      </c:pt>
                      <c:pt idx="59">
                        <c:v>9</c:v>
                      </c:pt>
                      <c:pt idx="60">
                        <c:v>15</c:v>
                      </c:pt>
                      <c:pt idx="61">
                        <c:v>9</c:v>
                      </c:pt>
                      <c:pt idx="62">
                        <c:v>10</c:v>
                      </c:pt>
                      <c:pt idx="63">
                        <c:v>16</c:v>
                      </c:pt>
                      <c:pt idx="64">
                        <c:v>9</c:v>
                      </c:pt>
                      <c:pt idx="65">
                        <c:v>13</c:v>
                      </c:pt>
                      <c:pt idx="66">
                        <c:v>15</c:v>
                      </c:pt>
                      <c:pt idx="67">
                        <c:v>14</c:v>
                      </c:pt>
                      <c:pt idx="68">
                        <c:v>13</c:v>
                      </c:pt>
                      <c:pt idx="69">
                        <c:v>7</c:v>
                      </c:pt>
                      <c:pt idx="70">
                        <c:v>7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13</c:v>
                      </c:pt>
                      <c:pt idx="74">
                        <c:v>14</c:v>
                      </c:pt>
                      <c:pt idx="75">
                        <c:v>8</c:v>
                      </c:pt>
                      <c:pt idx="76">
                        <c:v>13</c:v>
                      </c:pt>
                      <c:pt idx="77">
                        <c:v>7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13</c:v>
                      </c:pt>
                      <c:pt idx="81">
                        <c:v>9</c:v>
                      </c:pt>
                      <c:pt idx="82">
                        <c:v>15</c:v>
                      </c:pt>
                      <c:pt idx="83">
                        <c:v>11</c:v>
                      </c:pt>
                      <c:pt idx="84">
                        <c:v>6</c:v>
                      </c:pt>
                      <c:pt idx="85">
                        <c:v>17</c:v>
                      </c:pt>
                      <c:pt idx="86">
                        <c:v>14</c:v>
                      </c:pt>
                      <c:pt idx="87">
                        <c:v>16</c:v>
                      </c:pt>
                      <c:pt idx="88">
                        <c:v>15</c:v>
                      </c:pt>
                      <c:pt idx="89">
                        <c:v>16</c:v>
                      </c:pt>
                      <c:pt idx="90">
                        <c:v>9</c:v>
                      </c:pt>
                      <c:pt idx="91">
                        <c:v>11</c:v>
                      </c:pt>
                      <c:pt idx="92">
                        <c:v>11</c:v>
                      </c:pt>
                      <c:pt idx="93">
                        <c:v>10</c:v>
                      </c:pt>
                      <c:pt idx="94">
                        <c:v>13</c:v>
                      </c:pt>
                      <c:pt idx="95">
                        <c:v>14</c:v>
                      </c:pt>
                      <c:pt idx="96">
                        <c:v>10</c:v>
                      </c:pt>
                      <c:pt idx="97">
                        <c:v>14</c:v>
                      </c:pt>
                      <c:pt idx="98">
                        <c:v>4</c:v>
                      </c:pt>
                      <c:pt idx="99">
                        <c:v>17</c:v>
                      </c:pt>
                      <c:pt idx="100">
                        <c:v>25</c:v>
                      </c:pt>
                      <c:pt idx="101">
                        <c:v>8</c:v>
                      </c:pt>
                      <c:pt idx="102">
                        <c:v>11</c:v>
                      </c:pt>
                      <c:pt idx="103">
                        <c:v>16</c:v>
                      </c:pt>
                      <c:pt idx="104">
                        <c:v>9</c:v>
                      </c:pt>
                      <c:pt idx="105">
                        <c:v>5</c:v>
                      </c:pt>
                      <c:pt idx="106">
                        <c:v>13</c:v>
                      </c:pt>
                      <c:pt idx="107">
                        <c:v>10</c:v>
                      </c:pt>
                      <c:pt idx="108">
                        <c:v>15</c:v>
                      </c:pt>
                      <c:pt idx="109">
                        <c:v>15</c:v>
                      </c:pt>
                      <c:pt idx="110">
                        <c:v>18</c:v>
                      </c:pt>
                      <c:pt idx="111">
                        <c:v>15</c:v>
                      </c:pt>
                      <c:pt idx="112">
                        <c:v>12</c:v>
                      </c:pt>
                      <c:pt idx="113">
                        <c:v>13</c:v>
                      </c:pt>
                      <c:pt idx="114">
                        <c:v>9</c:v>
                      </c:pt>
                      <c:pt idx="115">
                        <c:v>4</c:v>
                      </c:pt>
                      <c:pt idx="116">
                        <c:v>13</c:v>
                      </c:pt>
                      <c:pt idx="117">
                        <c:v>11</c:v>
                      </c:pt>
                      <c:pt idx="118">
                        <c:v>8</c:v>
                      </c:pt>
                      <c:pt idx="119">
                        <c:v>16</c:v>
                      </c:pt>
                      <c:pt idx="120">
                        <c:v>10</c:v>
                      </c:pt>
                      <c:pt idx="121">
                        <c:v>15</c:v>
                      </c:pt>
                      <c:pt idx="122">
                        <c:v>13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14</c:v>
                      </c:pt>
                      <c:pt idx="126">
                        <c:v>13</c:v>
                      </c:pt>
                      <c:pt idx="127">
                        <c:v>19</c:v>
                      </c:pt>
                      <c:pt idx="128">
                        <c:v>13</c:v>
                      </c:pt>
                      <c:pt idx="129">
                        <c:v>16</c:v>
                      </c:pt>
                      <c:pt idx="130">
                        <c:v>19</c:v>
                      </c:pt>
                      <c:pt idx="131">
                        <c:v>8</c:v>
                      </c:pt>
                      <c:pt idx="132">
                        <c:v>11</c:v>
                      </c:pt>
                      <c:pt idx="133">
                        <c:v>6</c:v>
                      </c:pt>
                      <c:pt idx="134">
                        <c:v>9</c:v>
                      </c:pt>
                      <c:pt idx="135">
                        <c:v>14</c:v>
                      </c:pt>
                      <c:pt idx="136">
                        <c:v>13</c:v>
                      </c:pt>
                      <c:pt idx="137">
                        <c:v>17</c:v>
                      </c:pt>
                      <c:pt idx="138">
                        <c:v>6</c:v>
                      </c:pt>
                      <c:pt idx="139">
                        <c:v>8</c:v>
                      </c:pt>
                      <c:pt idx="140">
                        <c:v>21</c:v>
                      </c:pt>
                      <c:pt idx="141">
                        <c:v>22</c:v>
                      </c:pt>
                      <c:pt idx="142">
                        <c:v>21</c:v>
                      </c:pt>
                      <c:pt idx="143">
                        <c:v>17</c:v>
                      </c:pt>
                      <c:pt idx="144">
                        <c:v>25</c:v>
                      </c:pt>
                      <c:pt idx="145">
                        <c:v>13</c:v>
                      </c:pt>
                      <c:pt idx="146">
                        <c:v>10</c:v>
                      </c:pt>
                      <c:pt idx="147">
                        <c:v>13</c:v>
                      </c:pt>
                      <c:pt idx="148">
                        <c:v>12</c:v>
                      </c:pt>
                      <c:pt idx="149">
                        <c:v>15</c:v>
                      </c:pt>
                      <c:pt idx="150">
                        <c:v>13</c:v>
                      </c:pt>
                      <c:pt idx="151">
                        <c:v>15</c:v>
                      </c:pt>
                      <c:pt idx="152">
                        <c:v>10</c:v>
                      </c:pt>
                      <c:pt idx="153">
                        <c:v>20</c:v>
                      </c:pt>
                      <c:pt idx="154">
                        <c:v>13</c:v>
                      </c:pt>
                      <c:pt idx="155">
                        <c:v>16</c:v>
                      </c:pt>
                      <c:pt idx="156">
                        <c:v>13</c:v>
                      </c:pt>
                      <c:pt idx="157">
                        <c:v>17</c:v>
                      </c:pt>
                      <c:pt idx="158">
                        <c:v>12</c:v>
                      </c:pt>
                      <c:pt idx="159">
                        <c:v>13</c:v>
                      </c:pt>
                      <c:pt idx="160">
                        <c:v>9</c:v>
                      </c:pt>
                      <c:pt idx="161">
                        <c:v>6</c:v>
                      </c:pt>
                      <c:pt idx="162">
                        <c:v>20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15</c:v>
                      </c:pt>
                      <c:pt idx="166">
                        <c:v>22</c:v>
                      </c:pt>
                      <c:pt idx="167">
                        <c:v>12</c:v>
                      </c:pt>
                      <c:pt idx="168">
                        <c:v>9</c:v>
                      </c:pt>
                      <c:pt idx="169">
                        <c:v>20</c:v>
                      </c:pt>
                      <c:pt idx="170">
                        <c:v>9</c:v>
                      </c:pt>
                      <c:pt idx="171">
                        <c:v>20</c:v>
                      </c:pt>
                      <c:pt idx="172">
                        <c:v>18</c:v>
                      </c:pt>
                      <c:pt idx="173">
                        <c:v>11</c:v>
                      </c:pt>
                      <c:pt idx="174">
                        <c:v>7</c:v>
                      </c:pt>
                      <c:pt idx="175">
                        <c:v>11</c:v>
                      </c:pt>
                      <c:pt idx="176">
                        <c:v>10</c:v>
                      </c:pt>
                      <c:pt idx="177">
                        <c:v>10</c:v>
                      </c:pt>
                      <c:pt idx="178">
                        <c:v>20</c:v>
                      </c:pt>
                      <c:pt idx="179">
                        <c:v>19</c:v>
                      </c:pt>
                      <c:pt idx="180">
                        <c:v>20</c:v>
                      </c:pt>
                      <c:pt idx="181">
                        <c:v>12</c:v>
                      </c:pt>
                      <c:pt idx="182">
                        <c:v>14</c:v>
                      </c:pt>
                      <c:pt idx="183">
                        <c:v>24</c:v>
                      </c:pt>
                      <c:pt idx="184">
                        <c:v>13</c:v>
                      </c:pt>
                      <c:pt idx="185">
                        <c:v>16</c:v>
                      </c:pt>
                      <c:pt idx="186">
                        <c:v>17</c:v>
                      </c:pt>
                      <c:pt idx="187">
                        <c:v>12</c:v>
                      </c:pt>
                      <c:pt idx="188">
                        <c:v>18</c:v>
                      </c:pt>
                      <c:pt idx="189">
                        <c:v>11</c:v>
                      </c:pt>
                      <c:pt idx="190">
                        <c:v>12</c:v>
                      </c:pt>
                      <c:pt idx="191">
                        <c:v>13</c:v>
                      </c:pt>
                      <c:pt idx="192">
                        <c:v>14</c:v>
                      </c:pt>
                      <c:pt idx="193">
                        <c:v>21</c:v>
                      </c:pt>
                      <c:pt idx="194">
                        <c:v>18</c:v>
                      </c:pt>
                      <c:pt idx="195">
                        <c:v>16</c:v>
                      </c:pt>
                      <c:pt idx="196">
                        <c:v>7</c:v>
                      </c:pt>
                      <c:pt idx="197">
                        <c:v>14</c:v>
                      </c:pt>
                      <c:pt idx="198">
                        <c:v>15</c:v>
                      </c:pt>
                      <c:pt idx="199">
                        <c:v>13</c:v>
                      </c:pt>
                      <c:pt idx="200">
                        <c:v>13</c:v>
                      </c:pt>
                      <c:pt idx="201">
                        <c:v>16</c:v>
                      </c:pt>
                      <c:pt idx="202">
                        <c:v>10</c:v>
                      </c:pt>
                      <c:pt idx="203">
                        <c:v>7</c:v>
                      </c:pt>
                      <c:pt idx="204">
                        <c:v>18</c:v>
                      </c:pt>
                      <c:pt idx="205">
                        <c:v>10</c:v>
                      </c:pt>
                      <c:pt idx="206">
                        <c:v>10</c:v>
                      </c:pt>
                      <c:pt idx="207">
                        <c:v>11</c:v>
                      </c:pt>
                      <c:pt idx="208">
                        <c:v>12</c:v>
                      </c:pt>
                      <c:pt idx="209">
                        <c:v>17</c:v>
                      </c:pt>
                      <c:pt idx="210">
                        <c:v>11</c:v>
                      </c:pt>
                      <c:pt idx="211">
                        <c:v>7</c:v>
                      </c:pt>
                      <c:pt idx="212">
                        <c:v>24</c:v>
                      </c:pt>
                      <c:pt idx="213">
                        <c:v>16</c:v>
                      </c:pt>
                      <c:pt idx="214">
                        <c:v>14</c:v>
                      </c:pt>
                      <c:pt idx="215">
                        <c:v>18</c:v>
                      </c:pt>
                      <c:pt idx="216">
                        <c:v>10</c:v>
                      </c:pt>
                      <c:pt idx="217">
                        <c:v>7</c:v>
                      </c:pt>
                      <c:pt idx="218">
                        <c:v>18</c:v>
                      </c:pt>
                      <c:pt idx="219">
                        <c:v>10</c:v>
                      </c:pt>
                      <c:pt idx="220">
                        <c:v>15</c:v>
                      </c:pt>
                      <c:pt idx="221">
                        <c:v>13</c:v>
                      </c:pt>
                      <c:pt idx="222">
                        <c:v>13</c:v>
                      </c:pt>
                      <c:pt idx="223">
                        <c:v>16</c:v>
                      </c:pt>
                      <c:pt idx="224">
                        <c:v>12</c:v>
                      </c:pt>
                      <c:pt idx="225">
                        <c:v>23</c:v>
                      </c:pt>
                      <c:pt idx="226">
                        <c:v>13</c:v>
                      </c:pt>
                      <c:pt idx="227">
                        <c:v>15</c:v>
                      </c:pt>
                      <c:pt idx="228">
                        <c:v>17</c:v>
                      </c:pt>
                      <c:pt idx="229">
                        <c:v>20</c:v>
                      </c:pt>
                      <c:pt idx="230">
                        <c:v>12</c:v>
                      </c:pt>
                      <c:pt idx="231">
                        <c:v>15</c:v>
                      </c:pt>
                      <c:pt idx="232">
                        <c:v>20</c:v>
                      </c:pt>
                      <c:pt idx="233">
                        <c:v>21</c:v>
                      </c:pt>
                      <c:pt idx="234">
                        <c:v>11</c:v>
                      </c:pt>
                      <c:pt idx="235">
                        <c:v>20</c:v>
                      </c:pt>
                      <c:pt idx="236">
                        <c:v>14</c:v>
                      </c:pt>
                      <c:pt idx="237">
                        <c:v>14</c:v>
                      </c:pt>
                      <c:pt idx="238">
                        <c:v>18</c:v>
                      </c:pt>
                      <c:pt idx="239">
                        <c:v>13</c:v>
                      </c:pt>
                      <c:pt idx="240">
                        <c:v>16</c:v>
                      </c:pt>
                      <c:pt idx="241">
                        <c:v>15</c:v>
                      </c:pt>
                      <c:pt idx="242">
                        <c:v>11</c:v>
                      </c:pt>
                      <c:pt idx="243">
                        <c:v>5</c:v>
                      </c:pt>
                      <c:pt idx="244">
                        <c:v>15</c:v>
                      </c:pt>
                      <c:pt idx="245">
                        <c:v>16</c:v>
                      </c:pt>
                      <c:pt idx="246">
                        <c:v>8</c:v>
                      </c:pt>
                      <c:pt idx="247">
                        <c:v>24</c:v>
                      </c:pt>
                      <c:pt idx="248">
                        <c:v>17</c:v>
                      </c:pt>
                      <c:pt idx="249">
                        <c:v>18</c:v>
                      </c:pt>
                      <c:pt idx="250">
                        <c:v>15</c:v>
                      </c:pt>
                      <c:pt idx="251">
                        <c:v>16</c:v>
                      </c:pt>
                      <c:pt idx="252">
                        <c:v>13</c:v>
                      </c:pt>
                      <c:pt idx="253">
                        <c:v>6</c:v>
                      </c:pt>
                      <c:pt idx="254">
                        <c:v>13</c:v>
                      </c:pt>
                      <c:pt idx="255">
                        <c:v>24</c:v>
                      </c:pt>
                      <c:pt idx="256">
                        <c:v>19</c:v>
                      </c:pt>
                      <c:pt idx="257">
                        <c:v>12</c:v>
                      </c:pt>
                      <c:pt idx="258">
                        <c:v>16</c:v>
                      </c:pt>
                      <c:pt idx="259">
                        <c:v>13</c:v>
                      </c:pt>
                      <c:pt idx="260">
                        <c:v>25</c:v>
                      </c:pt>
                      <c:pt idx="261">
                        <c:v>13</c:v>
                      </c:pt>
                      <c:pt idx="262">
                        <c:v>10</c:v>
                      </c:pt>
                      <c:pt idx="263">
                        <c:v>10</c:v>
                      </c:pt>
                      <c:pt idx="264">
                        <c:v>19</c:v>
                      </c:pt>
                      <c:pt idx="265">
                        <c:v>10</c:v>
                      </c:pt>
                      <c:pt idx="266">
                        <c:v>3</c:v>
                      </c:pt>
                      <c:pt idx="267">
                        <c:v>13</c:v>
                      </c:pt>
                      <c:pt idx="268">
                        <c:v>21</c:v>
                      </c:pt>
                      <c:pt idx="269">
                        <c:v>16</c:v>
                      </c:pt>
                      <c:pt idx="270">
                        <c:v>10</c:v>
                      </c:pt>
                      <c:pt idx="271">
                        <c:v>14</c:v>
                      </c:pt>
                      <c:pt idx="272">
                        <c:v>14</c:v>
                      </c:pt>
                      <c:pt idx="273">
                        <c:v>12</c:v>
                      </c:pt>
                      <c:pt idx="274">
                        <c:v>17</c:v>
                      </c:pt>
                      <c:pt idx="275">
                        <c:v>7</c:v>
                      </c:pt>
                      <c:pt idx="276">
                        <c:v>13</c:v>
                      </c:pt>
                      <c:pt idx="277">
                        <c:v>15</c:v>
                      </c:pt>
                      <c:pt idx="278">
                        <c:v>10</c:v>
                      </c:pt>
                      <c:pt idx="279">
                        <c:v>7</c:v>
                      </c:pt>
                      <c:pt idx="280">
                        <c:v>15</c:v>
                      </c:pt>
                      <c:pt idx="281">
                        <c:v>17</c:v>
                      </c:pt>
                      <c:pt idx="282">
                        <c:v>16</c:v>
                      </c:pt>
                      <c:pt idx="283">
                        <c:v>12</c:v>
                      </c:pt>
                      <c:pt idx="284">
                        <c:v>14</c:v>
                      </c:pt>
                      <c:pt idx="285">
                        <c:v>12</c:v>
                      </c:pt>
                      <c:pt idx="286">
                        <c:v>9</c:v>
                      </c:pt>
                      <c:pt idx="287">
                        <c:v>12</c:v>
                      </c:pt>
                      <c:pt idx="288">
                        <c:v>15</c:v>
                      </c:pt>
                      <c:pt idx="289">
                        <c:v>8</c:v>
                      </c:pt>
                      <c:pt idx="290">
                        <c:v>7</c:v>
                      </c:pt>
                      <c:pt idx="291">
                        <c:v>10</c:v>
                      </c:pt>
                      <c:pt idx="292">
                        <c:v>16</c:v>
                      </c:pt>
                      <c:pt idx="293">
                        <c:v>10</c:v>
                      </c:pt>
                      <c:pt idx="294">
                        <c:v>18</c:v>
                      </c:pt>
                      <c:pt idx="295">
                        <c:v>15</c:v>
                      </c:pt>
                      <c:pt idx="296">
                        <c:v>9</c:v>
                      </c:pt>
                      <c:pt idx="297">
                        <c:v>9</c:v>
                      </c:pt>
                      <c:pt idx="298">
                        <c:v>13</c:v>
                      </c:pt>
                      <c:pt idx="299">
                        <c:v>17</c:v>
                      </c:pt>
                      <c:pt idx="300">
                        <c:v>15</c:v>
                      </c:pt>
                      <c:pt idx="301">
                        <c:v>17</c:v>
                      </c:pt>
                      <c:pt idx="302">
                        <c:v>13</c:v>
                      </c:pt>
                      <c:pt idx="303">
                        <c:v>14</c:v>
                      </c:pt>
                      <c:pt idx="304">
                        <c:v>14</c:v>
                      </c:pt>
                      <c:pt idx="305">
                        <c:v>11</c:v>
                      </c:pt>
                      <c:pt idx="306">
                        <c:v>8</c:v>
                      </c:pt>
                      <c:pt idx="307">
                        <c:v>10</c:v>
                      </c:pt>
                      <c:pt idx="308">
                        <c:v>10</c:v>
                      </c:pt>
                      <c:pt idx="309">
                        <c:v>16</c:v>
                      </c:pt>
                      <c:pt idx="310">
                        <c:v>14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13</c:v>
                      </c:pt>
                      <c:pt idx="314">
                        <c:v>15</c:v>
                      </c:pt>
                      <c:pt idx="315">
                        <c:v>21</c:v>
                      </c:pt>
                      <c:pt idx="316">
                        <c:v>15</c:v>
                      </c:pt>
                      <c:pt idx="317">
                        <c:v>13</c:v>
                      </c:pt>
                      <c:pt idx="318">
                        <c:v>15</c:v>
                      </c:pt>
                      <c:pt idx="319">
                        <c:v>16</c:v>
                      </c:pt>
                      <c:pt idx="320">
                        <c:v>14</c:v>
                      </c:pt>
                      <c:pt idx="321">
                        <c:v>9</c:v>
                      </c:pt>
                      <c:pt idx="322">
                        <c:v>12</c:v>
                      </c:pt>
                      <c:pt idx="323">
                        <c:v>12</c:v>
                      </c:pt>
                      <c:pt idx="324">
                        <c:v>13</c:v>
                      </c:pt>
                      <c:pt idx="325">
                        <c:v>8</c:v>
                      </c:pt>
                      <c:pt idx="326">
                        <c:v>7</c:v>
                      </c:pt>
                      <c:pt idx="327">
                        <c:v>13</c:v>
                      </c:pt>
                      <c:pt idx="328">
                        <c:v>7</c:v>
                      </c:pt>
                      <c:pt idx="329">
                        <c:v>12</c:v>
                      </c:pt>
                      <c:pt idx="330">
                        <c:v>11</c:v>
                      </c:pt>
                      <c:pt idx="331">
                        <c:v>17</c:v>
                      </c:pt>
                      <c:pt idx="332">
                        <c:v>14</c:v>
                      </c:pt>
                      <c:pt idx="333">
                        <c:v>13</c:v>
                      </c:pt>
                      <c:pt idx="334">
                        <c:v>8</c:v>
                      </c:pt>
                      <c:pt idx="335">
                        <c:v>8</c:v>
                      </c:pt>
                      <c:pt idx="336">
                        <c:v>9</c:v>
                      </c:pt>
                      <c:pt idx="337">
                        <c:v>8</c:v>
                      </c:pt>
                      <c:pt idx="338">
                        <c:v>16</c:v>
                      </c:pt>
                      <c:pt idx="339">
                        <c:v>12</c:v>
                      </c:pt>
                      <c:pt idx="340">
                        <c:v>17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11</c:v>
                      </c:pt>
                      <c:pt idx="344">
                        <c:v>14</c:v>
                      </c:pt>
                      <c:pt idx="345">
                        <c:v>12</c:v>
                      </c:pt>
                      <c:pt idx="346">
                        <c:v>10</c:v>
                      </c:pt>
                      <c:pt idx="347">
                        <c:v>21</c:v>
                      </c:pt>
                      <c:pt idx="348">
                        <c:v>15</c:v>
                      </c:pt>
                      <c:pt idx="349">
                        <c:v>8</c:v>
                      </c:pt>
                      <c:pt idx="350">
                        <c:v>8</c:v>
                      </c:pt>
                      <c:pt idx="351">
                        <c:v>9</c:v>
                      </c:pt>
                      <c:pt idx="352">
                        <c:v>12</c:v>
                      </c:pt>
                      <c:pt idx="353">
                        <c:v>12</c:v>
                      </c:pt>
                      <c:pt idx="354">
                        <c:v>14</c:v>
                      </c:pt>
                      <c:pt idx="355">
                        <c:v>9</c:v>
                      </c:pt>
                      <c:pt idx="356">
                        <c:v>5</c:v>
                      </c:pt>
                      <c:pt idx="357">
                        <c:v>7</c:v>
                      </c:pt>
                      <c:pt idx="358">
                        <c:v>19</c:v>
                      </c:pt>
                      <c:pt idx="359">
                        <c:v>8</c:v>
                      </c:pt>
                      <c:pt idx="360">
                        <c:v>11</c:v>
                      </c:pt>
                      <c:pt idx="361">
                        <c:v>12</c:v>
                      </c:pt>
                      <c:pt idx="362">
                        <c:v>9</c:v>
                      </c:pt>
                      <c:pt idx="363">
                        <c:v>13</c:v>
                      </c:pt>
                      <c:pt idx="364">
                        <c:v>11</c:v>
                      </c:pt>
                      <c:pt idx="365">
                        <c:v>9</c:v>
                      </c:pt>
                      <c:pt idx="366">
                        <c:v>18</c:v>
                      </c:pt>
                      <c:pt idx="367">
                        <c:v>10</c:v>
                      </c:pt>
                      <c:pt idx="368">
                        <c:v>15</c:v>
                      </c:pt>
                      <c:pt idx="369">
                        <c:v>12</c:v>
                      </c:pt>
                      <c:pt idx="370">
                        <c:v>14</c:v>
                      </c:pt>
                      <c:pt idx="371">
                        <c:v>7</c:v>
                      </c:pt>
                      <c:pt idx="372">
                        <c:v>16</c:v>
                      </c:pt>
                      <c:pt idx="373">
                        <c:v>13</c:v>
                      </c:pt>
                      <c:pt idx="374">
                        <c:v>17</c:v>
                      </c:pt>
                      <c:pt idx="375">
                        <c:v>17</c:v>
                      </c:pt>
                      <c:pt idx="376">
                        <c:v>16</c:v>
                      </c:pt>
                      <c:pt idx="377">
                        <c:v>19</c:v>
                      </c:pt>
                      <c:pt idx="378">
                        <c:v>16</c:v>
                      </c:pt>
                      <c:pt idx="379">
                        <c:v>22</c:v>
                      </c:pt>
                      <c:pt idx="380">
                        <c:v>13</c:v>
                      </c:pt>
                      <c:pt idx="381">
                        <c:v>10</c:v>
                      </c:pt>
                      <c:pt idx="382">
                        <c:v>14</c:v>
                      </c:pt>
                      <c:pt idx="383">
                        <c:v>10</c:v>
                      </c:pt>
                      <c:pt idx="384">
                        <c:v>14</c:v>
                      </c:pt>
                      <c:pt idx="385">
                        <c:v>8</c:v>
                      </c:pt>
                      <c:pt idx="386">
                        <c:v>18</c:v>
                      </c:pt>
                      <c:pt idx="387">
                        <c:v>20</c:v>
                      </c:pt>
                      <c:pt idx="388">
                        <c:v>14</c:v>
                      </c:pt>
                      <c:pt idx="389">
                        <c:v>19</c:v>
                      </c:pt>
                      <c:pt idx="390">
                        <c:v>16</c:v>
                      </c:pt>
                      <c:pt idx="391">
                        <c:v>16</c:v>
                      </c:pt>
                      <c:pt idx="392">
                        <c:v>14</c:v>
                      </c:pt>
                      <c:pt idx="393">
                        <c:v>13</c:v>
                      </c:pt>
                      <c:pt idx="394">
                        <c:v>20</c:v>
                      </c:pt>
                      <c:pt idx="395">
                        <c:v>21</c:v>
                      </c:pt>
                      <c:pt idx="396">
                        <c:v>11</c:v>
                      </c:pt>
                      <c:pt idx="397">
                        <c:v>13</c:v>
                      </c:pt>
                      <c:pt idx="398">
                        <c:v>12</c:v>
                      </c:pt>
                      <c:pt idx="399">
                        <c:v>9</c:v>
                      </c:pt>
                      <c:pt idx="400">
                        <c:v>12</c:v>
                      </c:pt>
                      <c:pt idx="401">
                        <c:v>17</c:v>
                      </c:pt>
                      <c:pt idx="402">
                        <c:v>11</c:v>
                      </c:pt>
                      <c:pt idx="403">
                        <c:v>13</c:v>
                      </c:pt>
                      <c:pt idx="404">
                        <c:v>11</c:v>
                      </c:pt>
                      <c:pt idx="405">
                        <c:v>16</c:v>
                      </c:pt>
                      <c:pt idx="406">
                        <c:v>7</c:v>
                      </c:pt>
                      <c:pt idx="407">
                        <c:v>23</c:v>
                      </c:pt>
                      <c:pt idx="408">
                        <c:v>11</c:v>
                      </c:pt>
                      <c:pt idx="409">
                        <c:v>12</c:v>
                      </c:pt>
                      <c:pt idx="410">
                        <c:v>10</c:v>
                      </c:pt>
                      <c:pt idx="411">
                        <c:v>11</c:v>
                      </c:pt>
                      <c:pt idx="412">
                        <c:v>7</c:v>
                      </c:pt>
                      <c:pt idx="413">
                        <c:v>14</c:v>
                      </c:pt>
                      <c:pt idx="414">
                        <c:v>18</c:v>
                      </c:pt>
                      <c:pt idx="415">
                        <c:v>17</c:v>
                      </c:pt>
                      <c:pt idx="416">
                        <c:v>5</c:v>
                      </c:pt>
                      <c:pt idx="417">
                        <c:v>8</c:v>
                      </c:pt>
                      <c:pt idx="418">
                        <c:v>13</c:v>
                      </c:pt>
                      <c:pt idx="419">
                        <c:v>10</c:v>
                      </c:pt>
                      <c:pt idx="420">
                        <c:v>11</c:v>
                      </c:pt>
                      <c:pt idx="421">
                        <c:v>11</c:v>
                      </c:pt>
                      <c:pt idx="422">
                        <c:v>10</c:v>
                      </c:pt>
                      <c:pt idx="423">
                        <c:v>13</c:v>
                      </c:pt>
                      <c:pt idx="424">
                        <c:v>10</c:v>
                      </c:pt>
                      <c:pt idx="425">
                        <c:v>9</c:v>
                      </c:pt>
                      <c:pt idx="426">
                        <c:v>10</c:v>
                      </c:pt>
                      <c:pt idx="427">
                        <c:v>12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A3-4AB6-8FF3-FD79D9AEFC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Erzurum!$F$2:$F$463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0">
                        <c:v>11</c:v>
                      </c:pt>
                      <c:pt idx="1">
                        <c:v>16.666666666666668</c:v>
                      </c:pt>
                      <c:pt idx="2">
                        <c:v>12.666666666666666</c:v>
                      </c:pt>
                      <c:pt idx="3">
                        <c:v>14.333333333333334</c:v>
                      </c:pt>
                      <c:pt idx="4">
                        <c:v>12.666666666666666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15</c:v>
                      </c:pt>
                      <c:pt idx="9">
                        <c:v>13.666666666666666</c:v>
                      </c:pt>
                      <c:pt idx="10">
                        <c:v>14.666666666666666</c:v>
                      </c:pt>
                      <c:pt idx="11">
                        <c:v>14</c:v>
                      </c:pt>
                      <c:pt idx="12">
                        <c:v>18.333333333333332</c:v>
                      </c:pt>
                      <c:pt idx="13">
                        <c:v>11.666666666666666</c:v>
                      </c:pt>
                      <c:pt idx="14">
                        <c:v>17.333333333333332</c:v>
                      </c:pt>
                      <c:pt idx="15">
                        <c:v>13.333333333333334</c:v>
                      </c:pt>
                      <c:pt idx="16">
                        <c:v>14.333333333333334</c:v>
                      </c:pt>
                      <c:pt idx="17">
                        <c:v>11.666666666666666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15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20</c:v>
                      </c:pt>
                      <c:pt idx="24">
                        <c:v>16.666666666666668</c:v>
                      </c:pt>
                      <c:pt idx="25">
                        <c:v>16.333333333333332</c:v>
                      </c:pt>
                      <c:pt idx="26">
                        <c:v>15</c:v>
                      </c:pt>
                      <c:pt idx="27">
                        <c:v>13.333333333333334</c:v>
                      </c:pt>
                      <c:pt idx="28">
                        <c:v>14</c:v>
                      </c:pt>
                      <c:pt idx="29">
                        <c:v>16</c:v>
                      </c:pt>
                      <c:pt idx="30">
                        <c:v>14.333333333333334</c:v>
                      </c:pt>
                      <c:pt idx="31">
                        <c:v>13</c:v>
                      </c:pt>
                      <c:pt idx="32">
                        <c:v>12.666666666666666</c:v>
                      </c:pt>
                      <c:pt idx="33">
                        <c:v>15</c:v>
                      </c:pt>
                      <c:pt idx="34">
                        <c:v>10.666666666666666</c:v>
                      </c:pt>
                      <c:pt idx="35">
                        <c:v>13</c:v>
                      </c:pt>
                      <c:pt idx="36">
                        <c:v>18.666666666666668</c:v>
                      </c:pt>
                      <c:pt idx="37">
                        <c:v>10.333333333333334</c:v>
                      </c:pt>
                      <c:pt idx="38">
                        <c:v>15</c:v>
                      </c:pt>
                      <c:pt idx="39">
                        <c:v>9.6666666666666661</c:v>
                      </c:pt>
                      <c:pt idx="40">
                        <c:v>13.666666666666666</c:v>
                      </c:pt>
                      <c:pt idx="41">
                        <c:v>13.333333333333334</c:v>
                      </c:pt>
                      <c:pt idx="42">
                        <c:v>16.333333333333332</c:v>
                      </c:pt>
                      <c:pt idx="43">
                        <c:v>11</c:v>
                      </c:pt>
                      <c:pt idx="44">
                        <c:v>13</c:v>
                      </c:pt>
                      <c:pt idx="45">
                        <c:v>10.666666666666666</c:v>
                      </c:pt>
                      <c:pt idx="46">
                        <c:v>11</c:v>
                      </c:pt>
                      <c:pt idx="47">
                        <c:v>10.333333333333334</c:v>
                      </c:pt>
                      <c:pt idx="48">
                        <c:v>13</c:v>
                      </c:pt>
                      <c:pt idx="49">
                        <c:v>13.333333333333334</c:v>
                      </c:pt>
                      <c:pt idx="50">
                        <c:v>12</c:v>
                      </c:pt>
                      <c:pt idx="51">
                        <c:v>10.333333333333334</c:v>
                      </c:pt>
                      <c:pt idx="52">
                        <c:v>12.333333333333334</c:v>
                      </c:pt>
                      <c:pt idx="53">
                        <c:v>11.333333333333334</c:v>
                      </c:pt>
                      <c:pt idx="54">
                        <c:v>9</c:v>
                      </c:pt>
                      <c:pt idx="55">
                        <c:v>11.333333333333334</c:v>
                      </c:pt>
                      <c:pt idx="56">
                        <c:v>8.6666666666666661</c:v>
                      </c:pt>
                      <c:pt idx="57">
                        <c:v>11</c:v>
                      </c:pt>
                      <c:pt idx="58">
                        <c:v>13.666666666666666</c:v>
                      </c:pt>
                      <c:pt idx="59">
                        <c:v>10</c:v>
                      </c:pt>
                      <c:pt idx="60">
                        <c:v>12.333333333333334</c:v>
                      </c:pt>
                      <c:pt idx="61">
                        <c:v>9</c:v>
                      </c:pt>
                      <c:pt idx="62">
                        <c:v>12.333333333333334</c:v>
                      </c:pt>
                      <c:pt idx="63">
                        <c:v>15.333333333333334</c:v>
                      </c:pt>
                      <c:pt idx="64">
                        <c:v>10.333333333333334</c:v>
                      </c:pt>
                      <c:pt idx="65">
                        <c:v>14</c:v>
                      </c:pt>
                      <c:pt idx="66">
                        <c:v>10.666666666666666</c:v>
                      </c:pt>
                      <c:pt idx="67">
                        <c:v>11.666666666666666</c:v>
                      </c:pt>
                      <c:pt idx="68">
                        <c:v>13</c:v>
                      </c:pt>
                      <c:pt idx="69">
                        <c:v>10.333333333333334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13.666666666666666</c:v>
                      </c:pt>
                      <c:pt idx="73">
                        <c:v>14.333333333333334</c:v>
                      </c:pt>
                      <c:pt idx="74">
                        <c:v>12</c:v>
                      </c:pt>
                      <c:pt idx="75">
                        <c:v>9.3333333333333339</c:v>
                      </c:pt>
                      <c:pt idx="76">
                        <c:v>12.333333333333334</c:v>
                      </c:pt>
                      <c:pt idx="77">
                        <c:v>10</c:v>
                      </c:pt>
                      <c:pt idx="78">
                        <c:v>7</c:v>
                      </c:pt>
                      <c:pt idx="79">
                        <c:v>9.3333333333333339</c:v>
                      </c:pt>
                      <c:pt idx="80">
                        <c:v>14</c:v>
                      </c:pt>
                      <c:pt idx="81">
                        <c:v>9.6666666666666661</c:v>
                      </c:pt>
                      <c:pt idx="82">
                        <c:v>13.666666666666666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12.666666666666666</c:v>
                      </c:pt>
                      <c:pt idx="86">
                        <c:v>12.333333333333334</c:v>
                      </c:pt>
                      <c:pt idx="87">
                        <c:v>16.333333333333332</c:v>
                      </c:pt>
                      <c:pt idx="88">
                        <c:v>12.666666666666666</c:v>
                      </c:pt>
                      <c:pt idx="89">
                        <c:v>11.666666666666666</c:v>
                      </c:pt>
                      <c:pt idx="90">
                        <c:v>10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11</c:v>
                      </c:pt>
                      <c:pt idx="94">
                        <c:v>13</c:v>
                      </c:pt>
                      <c:pt idx="95">
                        <c:v>15.333333333333334</c:v>
                      </c:pt>
                      <c:pt idx="96">
                        <c:v>11.333333333333334</c:v>
                      </c:pt>
                      <c:pt idx="97">
                        <c:v>15</c:v>
                      </c:pt>
                      <c:pt idx="98">
                        <c:v>11.333333333333334</c:v>
                      </c:pt>
                      <c:pt idx="99">
                        <c:v>15.333333333333334</c:v>
                      </c:pt>
                      <c:pt idx="100">
                        <c:v>14.666666666666666</c:v>
                      </c:pt>
                      <c:pt idx="101">
                        <c:v>11</c:v>
                      </c:pt>
                      <c:pt idx="102">
                        <c:v>11.333333333333334</c:v>
                      </c:pt>
                      <c:pt idx="103">
                        <c:v>11.666666666666666</c:v>
                      </c:pt>
                      <c:pt idx="104">
                        <c:v>10.333333333333334</c:v>
                      </c:pt>
                      <c:pt idx="105">
                        <c:v>10</c:v>
                      </c:pt>
                      <c:pt idx="106">
                        <c:v>13.666666666666666</c:v>
                      </c:pt>
                      <c:pt idx="107">
                        <c:v>12.333333333333334</c:v>
                      </c:pt>
                      <c:pt idx="108">
                        <c:v>13.333333333333334</c:v>
                      </c:pt>
                      <c:pt idx="109">
                        <c:v>14.333333333333334</c:v>
                      </c:pt>
                      <c:pt idx="110">
                        <c:v>13.666666666666666</c:v>
                      </c:pt>
                      <c:pt idx="111">
                        <c:v>14.333333333333334</c:v>
                      </c:pt>
                      <c:pt idx="112">
                        <c:v>11</c:v>
                      </c:pt>
                      <c:pt idx="113">
                        <c:v>12</c:v>
                      </c:pt>
                      <c:pt idx="114">
                        <c:v>11.666666666666666</c:v>
                      </c:pt>
                      <c:pt idx="115">
                        <c:v>8.6666666666666661</c:v>
                      </c:pt>
                      <c:pt idx="116">
                        <c:v>8.3333333333333339</c:v>
                      </c:pt>
                      <c:pt idx="117">
                        <c:v>12.333333333333334</c:v>
                      </c:pt>
                      <c:pt idx="118">
                        <c:v>13</c:v>
                      </c:pt>
                      <c:pt idx="119">
                        <c:v>19.333333333333332</c:v>
                      </c:pt>
                      <c:pt idx="120">
                        <c:v>12.333333333333334</c:v>
                      </c:pt>
                      <c:pt idx="121">
                        <c:v>14</c:v>
                      </c:pt>
                      <c:pt idx="122">
                        <c:v>13.333333333333334</c:v>
                      </c:pt>
                      <c:pt idx="123">
                        <c:v>11.666666666666666</c:v>
                      </c:pt>
                      <c:pt idx="124">
                        <c:v>9.6666666666666661</c:v>
                      </c:pt>
                      <c:pt idx="125">
                        <c:v>12.333333333333334</c:v>
                      </c:pt>
                      <c:pt idx="126">
                        <c:v>14</c:v>
                      </c:pt>
                      <c:pt idx="127">
                        <c:v>16.666666666666668</c:v>
                      </c:pt>
                      <c:pt idx="128">
                        <c:v>12.666666666666666</c:v>
                      </c:pt>
                      <c:pt idx="129">
                        <c:v>13.333333333333334</c:v>
                      </c:pt>
                      <c:pt idx="130">
                        <c:v>14</c:v>
                      </c:pt>
                      <c:pt idx="131">
                        <c:v>8.6666666666666661</c:v>
                      </c:pt>
                      <c:pt idx="132">
                        <c:v>12.666666666666666</c:v>
                      </c:pt>
                      <c:pt idx="133">
                        <c:v>11.666666666666666</c:v>
                      </c:pt>
                      <c:pt idx="134">
                        <c:v>12.666666666666666</c:v>
                      </c:pt>
                      <c:pt idx="135">
                        <c:v>13</c:v>
                      </c:pt>
                      <c:pt idx="136">
                        <c:v>11.666666666666666</c:v>
                      </c:pt>
                      <c:pt idx="137">
                        <c:v>12.333333333333334</c:v>
                      </c:pt>
                      <c:pt idx="138">
                        <c:v>9.3333333333333339</c:v>
                      </c:pt>
                      <c:pt idx="139">
                        <c:v>13</c:v>
                      </c:pt>
                      <c:pt idx="140">
                        <c:v>16.666666666666668</c:v>
                      </c:pt>
                      <c:pt idx="141">
                        <c:v>19.666666666666668</c:v>
                      </c:pt>
                      <c:pt idx="142">
                        <c:v>13.333333333333334</c:v>
                      </c:pt>
                      <c:pt idx="143">
                        <c:v>13.333333333333334</c:v>
                      </c:pt>
                      <c:pt idx="144">
                        <c:v>16.333333333333332</c:v>
                      </c:pt>
                      <c:pt idx="145">
                        <c:v>10.333333333333334</c:v>
                      </c:pt>
                      <c:pt idx="146">
                        <c:v>10.666666666666666</c:v>
                      </c:pt>
                      <c:pt idx="147">
                        <c:v>15</c:v>
                      </c:pt>
                      <c:pt idx="148">
                        <c:v>14.666666666666666</c:v>
                      </c:pt>
                      <c:pt idx="149">
                        <c:v>11</c:v>
                      </c:pt>
                      <c:pt idx="150">
                        <c:v>14</c:v>
                      </c:pt>
                      <c:pt idx="151">
                        <c:v>16</c:v>
                      </c:pt>
                      <c:pt idx="152">
                        <c:v>14.666666666666666</c:v>
                      </c:pt>
                      <c:pt idx="153">
                        <c:v>16.666666666666668</c:v>
                      </c:pt>
                      <c:pt idx="154">
                        <c:v>12.666666666666666</c:v>
                      </c:pt>
                      <c:pt idx="155">
                        <c:v>14.333333333333334</c:v>
                      </c:pt>
                      <c:pt idx="156">
                        <c:v>12</c:v>
                      </c:pt>
                      <c:pt idx="157">
                        <c:v>14</c:v>
                      </c:pt>
                      <c:pt idx="158">
                        <c:v>13.333333333333334</c:v>
                      </c:pt>
                      <c:pt idx="159">
                        <c:v>14.666666666666666</c:v>
                      </c:pt>
                      <c:pt idx="160">
                        <c:v>11.666666666666666</c:v>
                      </c:pt>
                      <c:pt idx="161">
                        <c:v>10</c:v>
                      </c:pt>
                      <c:pt idx="162">
                        <c:v>17.333333333333332</c:v>
                      </c:pt>
                      <c:pt idx="163">
                        <c:v>14.666666666666666</c:v>
                      </c:pt>
                      <c:pt idx="164">
                        <c:v>10.666666666666666</c:v>
                      </c:pt>
                      <c:pt idx="165">
                        <c:v>14</c:v>
                      </c:pt>
                      <c:pt idx="166">
                        <c:v>15.333333333333334</c:v>
                      </c:pt>
                      <c:pt idx="167">
                        <c:v>13.666666666666666</c:v>
                      </c:pt>
                      <c:pt idx="168">
                        <c:v>12.333333333333334</c:v>
                      </c:pt>
                      <c:pt idx="169">
                        <c:v>19</c:v>
                      </c:pt>
                      <c:pt idx="170">
                        <c:v>10.666666666666666</c:v>
                      </c:pt>
                      <c:pt idx="171">
                        <c:v>15.333333333333334</c:v>
                      </c:pt>
                      <c:pt idx="172">
                        <c:v>15.666666666666666</c:v>
                      </c:pt>
                      <c:pt idx="173">
                        <c:v>12.333333333333334</c:v>
                      </c:pt>
                      <c:pt idx="174">
                        <c:v>13</c:v>
                      </c:pt>
                      <c:pt idx="175">
                        <c:v>15</c:v>
                      </c:pt>
                      <c:pt idx="176">
                        <c:v>13</c:v>
                      </c:pt>
                      <c:pt idx="177">
                        <c:v>14</c:v>
                      </c:pt>
                      <c:pt idx="178">
                        <c:v>17.666666666666668</c:v>
                      </c:pt>
                      <c:pt idx="179">
                        <c:v>15</c:v>
                      </c:pt>
                      <c:pt idx="180">
                        <c:v>16</c:v>
                      </c:pt>
                      <c:pt idx="181">
                        <c:v>13.333333333333334</c:v>
                      </c:pt>
                      <c:pt idx="182">
                        <c:v>13.666666666666666</c:v>
                      </c:pt>
                      <c:pt idx="183">
                        <c:v>16.333333333333332</c:v>
                      </c:pt>
                      <c:pt idx="184">
                        <c:v>12.666666666666666</c:v>
                      </c:pt>
                      <c:pt idx="185">
                        <c:v>15.333333333333334</c:v>
                      </c:pt>
                      <c:pt idx="186">
                        <c:v>15</c:v>
                      </c:pt>
                      <c:pt idx="187">
                        <c:v>10.666666666666666</c:v>
                      </c:pt>
                      <c:pt idx="188">
                        <c:v>16</c:v>
                      </c:pt>
                      <c:pt idx="189">
                        <c:v>12</c:v>
                      </c:pt>
                      <c:pt idx="190">
                        <c:v>11.666666666666666</c:v>
                      </c:pt>
                      <c:pt idx="191">
                        <c:v>16.333333333333332</c:v>
                      </c:pt>
                      <c:pt idx="192">
                        <c:v>13.333333333333334</c:v>
                      </c:pt>
                      <c:pt idx="193">
                        <c:v>17</c:v>
                      </c:pt>
                      <c:pt idx="194">
                        <c:v>15</c:v>
                      </c:pt>
                      <c:pt idx="195">
                        <c:v>15</c:v>
                      </c:pt>
                      <c:pt idx="196">
                        <c:v>10</c:v>
                      </c:pt>
                      <c:pt idx="197">
                        <c:v>17</c:v>
                      </c:pt>
                      <c:pt idx="198">
                        <c:v>13.666666666666666</c:v>
                      </c:pt>
                      <c:pt idx="199">
                        <c:v>9.3333333333333339</c:v>
                      </c:pt>
                      <c:pt idx="200">
                        <c:v>13.666666666666666</c:v>
                      </c:pt>
                      <c:pt idx="201">
                        <c:v>14.666666666666666</c:v>
                      </c:pt>
                      <c:pt idx="202">
                        <c:v>15.333333333333334</c:v>
                      </c:pt>
                      <c:pt idx="203">
                        <c:v>13</c:v>
                      </c:pt>
                      <c:pt idx="204">
                        <c:v>13.666666666666666</c:v>
                      </c:pt>
                      <c:pt idx="205">
                        <c:v>12.333333333333334</c:v>
                      </c:pt>
                      <c:pt idx="206">
                        <c:v>13.666666666666666</c:v>
                      </c:pt>
                      <c:pt idx="207">
                        <c:v>15</c:v>
                      </c:pt>
                      <c:pt idx="208">
                        <c:v>10.666666666666666</c:v>
                      </c:pt>
                      <c:pt idx="209">
                        <c:v>16.666666666666668</c:v>
                      </c:pt>
                      <c:pt idx="210">
                        <c:v>14.666666666666666</c:v>
                      </c:pt>
                      <c:pt idx="211">
                        <c:v>13.666666666666666</c:v>
                      </c:pt>
                      <c:pt idx="212">
                        <c:v>18</c:v>
                      </c:pt>
                      <c:pt idx="213">
                        <c:v>15.666666666666666</c:v>
                      </c:pt>
                      <c:pt idx="214">
                        <c:v>14</c:v>
                      </c:pt>
                      <c:pt idx="215">
                        <c:v>12</c:v>
                      </c:pt>
                      <c:pt idx="216">
                        <c:v>13.333333333333334</c:v>
                      </c:pt>
                      <c:pt idx="217">
                        <c:v>9.6666666666666661</c:v>
                      </c:pt>
                      <c:pt idx="218">
                        <c:v>14</c:v>
                      </c:pt>
                      <c:pt idx="219">
                        <c:v>15.666666666666666</c:v>
                      </c:pt>
                      <c:pt idx="220">
                        <c:v>15</c:v>
                      </c:pt>
                      <c:pt idx="221">
                        <c:v>15.666666666666666</c:v>
                      </c:pt>
                      <c:pt idx="222">
                        <c:v>12</c:v>
                      </c:pt>
                      <c:pt idx="223">
                        <c:v>12.666666666666666</c:v>
                      </c:pt>
                      <c:pt idx="224">
                        <c:v>17.666666666666668</c:v>
                      </c:pt>
                      <c:pt idx="225">
                        <c:v>17</c:v>
                      </c:pt>
                      <c:pt idx="226">
                        <c:v>19.333333333333332</c:v>
                      </c:pt>
                      <c:pt idx="227">
                        <c:v>15</c:v>
                      </c:pt>
                      <c:pt idx="228">
                        <c:v>16.666666666666668</c:v>
                      </c:pt>
                      <c:pt idx="229">
                        <c:v>17</c:v>
                      </c:pt>
                      <c:pt idx="230">
                        <c:v>14.666666666666666</c:v>
                      </c:pt>
                      <c:pt idx="231">
                        <c:v>16.666666666666668</c:v>
                      </c:pt>
                      <c:pt idx="232">
                        <c:v>17</c:v>
                      </c:pt>
                      <c:pt idx="233">
                        <c:v>18.333333333333332</c:v>
                      </c:pt>
                      <c:pt idx="234">
                        <c:v>14</c:v>
                      </c:pt>
                      <c:pt idx="235">
                        <c:v>14.666666666666666</c:v>
                      </c:pt>
                      <c:pt idx="236">
                        <c:v>13.333333333333334</c:v>
                      </c:pt>
                      <c:pt idx="237">
                        <c:v>15</c:v>
                      </c:pt>
                      <c:pt idx="238">
                        <c:v>17.666666666666668</c:v>
                      </c:pt>
                      <c:pt idx="239">
                        <c:v>10.666666666666666</c:v>
                      </c:pt>
                      <c:pt idx="240">
                        <c:v>17</c:v>
                      </c:pt>
                      <c:pt idx="241">
                        <c:v>11.666666666666666</c:v>
                      </c:pt>
                      <c:pt idx="242">
                        <c:v>11.666666666666666</c:v>
                      </c:pt>
                      <c:pt idx="243">
                        <c:v>11</c:v>
                      </c:pt>
                      <c:pt idx="244">
                        <c:v>16</c:v>
                      </c:pt>
                      <c:pt idx="245">
                        <c:v>14</c:v>
                      </c:pt>
                      <c:pt idx="246">
                        <c:v>11.333333333333334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17.666666666666668</c:v>
                      </c:pt>
                      <c:pt idx="250">
                        <c:v>11</c:v>
                      </c:pt>
                      <c:pt idx="251">
                        <c:v>15</c:v>
                      </c:pt>
                      <c:pt idx="252">
                        <c:v>11.333333333333334</c:v>
                      </c:pt>
                      <c:pt idx="253">
                        <c:v>9.6666666666666661</c:v>
                      </c:pt>
                      <c:pt idx="254">
                        <c:v>9</c:v>
                      </c:pt>
                      <c:pt idx="255">
                        <c:v>17.666666666666668</c:v>
                      </c:pt>
                      <c:pt idx="256">
                        <c:v>13.333333333333334</c:v>
                      </c:pt>
                      <c:pt idx="257">
                        <c:v>11</c:v>
                      </c:pt>
                      <c:pt idx="258">
                        <c:v>11.666666666666666</c:v>
                      </c:pt>
                      <c:pt idx="259">
                        <c:v>15</c:v>
                      </c:pt>
                      <c:pt idx="260">
                        <c:v>15.333333333333334</c:v>
                      </c:pt>
                      <c:pt idx="261">
                        <c:v>12.333333333333334</c:v>
                      </c:pt>
                      <c:pt idx="262">
                        <c:v>12.333333333333334</c:v>
                      </c:pt>
                      <c:pt idx="263">
                        <c:v>12.666666666666666</c:v>
                      </c:pt>
                      <c:pt idx="264">
                        <c:v>12.666666666666666</c:v>
                      </c:pt>
                      <c:pt idx="265">
                        <c:v>11.333333333333334</c:v>
                      </c:pt>
                      <c:pt idx="266">
                        <c:v>9.3333333333333339</c:v>
                      </c:pt>
                      <c:pt idx="267">
                        <c:v>12.333333333333334</c:v>
                      </c:pt>
                      <c:pt idx="268">
                        <c:v>16.666666666666668</c:v>
                      </c:pt>
                      <c:pt idx="269">
                        <c:v>13.666666666666666</c:v>
                      </c:pt>
                      <c:pt idx="270">
                        <c:v>11</c:v>
                      </c:pt>
                      <c:pt idx="271">
                        <c:v>13.666666666666666</c:v>
                      </c:pt>
                      <c:pt idx="272">
                        <c:v>13</c:v>
                      </c:pt>
                      <c:pt idx="273">
                        <c:v>14.333333333333334</c:v>
                      </c:pt>
                      <c:pt idx="274">
                        <c:v>14</c:v>
                      </c:pt>
                      <c:pt idx="275">
                        <c:v>12.333333333333334</c:v>
                      </c:pt>
                      <c:pt idx="276">
                        <c:v>12.333333333333334</c:v>
                      </c:pt>
                      <c:pt idx="277">
                        <c:v>14.333333333333334</c:v>
                      </c:pt>
                      <c:pt idx="278">
                        <c:v>10.666666666666666</c:v>
                      </c:pt>
                      <c:pt idx="279">
                        <c:v>12</c:v>
                      </c:pt>
                      <c:pt idx="280">
                        <c:v>13.333333333333334</c:v>
                      </c:pt>
                      <c:pt idx="281">
                        <c:v>12.333333333333334</c:v>
                      </c:pt>
                      <c:pt idx="282">
                        <c:v>15</c:v>
                      </c:pt>
                      <c:pt idx="283">
                        <c:v>12.333333333333334</c:v>
                      </c:pt>
                      <c:pt idx="284">
                        <c:v>13.333333333333334</c:v>
                      </c:pt>
                      <c:pt idx="285">
                        <c:v>10.333333333333334</c:v>
                      </c:pt>
                      <c:pt idx="286">
                        <c:v>15</c:v>
                      </c:pt>
                      <c:pt idx="287">
                        <c:v>13.666666666666666</c:v>
                      </c:pt>
                      <c:pt idx="288">
                        <c:v>17.333333333333332</c:v>
                      </c:pt>
                      <c:pt idx="289">
                        <c:v>11.333333333333334</c:v>
                      </c:pt>
                      <c:pt idx="290">
                        <c:v>16</c:v>
                      </c:pt>
                      <c:pt idx="291">
                        <c:v>9.3333333333333339</c:v>
                      </c:pt>
                      <c:pt idx="292">
                        <c:v>13.333333333333334</c:v>
                      </c:pt>
                      <c:pt idx="293">
                        <c:v>12.666666666666666</c:v>
                      </c:pt>
                      <c:pt idx="294">
                        <c:v>16.333333333333332</c:v>
                      </c:pt>
                      <c:pt idx="295">
                        <c:v>11.666666666666666</c:v>
                      </c:pt>
                      <c:pt idx="296">
                        <c:v>13</c:v>
                      </c:pt>
                      <c:pt idx="297">
                        <c:v>10.333333333333334</c:v>
                      </c:pt>
                      <c:pt idx="298">
                        <c:v>12.333333333333334</c:v>
                      </c:pt>
                      <c:pt idx="299">
                        <c:v>14.333333333333334</c:v>
                      </c:pt>
                      <c:pt idx="300">
                        <c:v>15.333333333333334</c:v>
                      </c:pt>
                      <c:pt idx="301">
                        <c:v>15</c:v>
                      </c:pt>
                      <c:pt idx="302">
                        <c:v>13.666666666666666</c:v>
                      </c:pt>
                      <c:pt idx="303">
                        <c:v>15.666666666666666</c:v>
                      </c:pt>
                      <c:pt idx="304">
                        <c:v>12</c:v>
                      </c:pt>
                      <c:pt idx="305">
                        <c:v>15</c:v>
                      </c:pt>
                      <c:pt idx="306">
                        <c:v>10.666666666666666</c:v>
                      </c:pt>
                      <c:pt idx="307">
                        <c:v>14.666666666666666</c:v>
                      </c:pt>
                      <c:pt idx="308">
                        <c:v>14</c:v>
                      </c:pt>
                      <c:pt idx="309">
                        <c:v>12.333333333333334</c:v>
                      </c:pt>
                      <c:pt idx="310">
                        <c:v>12.333333333333334</c:v>
                      </c:pt>
                      <c:pt idx="311">
                        <c:v>9</c:v>
                      </c:pt>
                      <c:pt idx="312">
                        <c:v>9.6666666666666661</c:v>
                      </c:pt>
                      <c:pt idx="313">
                        <c:v>12.666666666666666</c:v>
                      </c:pt>
                      <c:pt idx="314">
                        <c:v>15.333333333333334</c:v>
                      </c:pt>
                      <c:pt idx="315">
                        <c:v>16.666666666666668</c:v>
                      </c:pt>
                      <c:pt idx="316">
                        <c:v>14.666666666666666</c:v>
                      </c:pt>
                      <c:pt idx="317">
                        <c:v>11.666666666666666</c:v>
                      </c:pt>
                      <c:pt idx="318">
                        <c:v>13</c:v>
                      </c:pt>
                      <c:pt idx="319">
                        <c:v>13</c:v>
                      </c:pt>
                      <c:pt idx="320">
                        <c:v>11</c:v>
                      </c:pt>
                      <c:pt idx="321">
                        <c:v>12.333333333333334</c:v>
                      </c:pt>
                      <c:pt idx="322">
                        <c:v>13.333333333333334</c:v>
                      </c:pt>
                      <c:pt idx="323">
                        <c:v>12</c:v>
                      </c:pt>
                      <c:pt idx="324">
                        <c:v>11.666666666666666</c:v>
                      </c:pt>
                      <c:pt idx="325">
                        <c:v>9.3333333333333339</c:v>
                      </c:pt>
                      <c:pt idx="326">
                        <c:v>10.666666666666666</c:v>
                      </c:pt>
                      <c:pt idx="327">
                        <c:v>10.333333333333334</c:v>
                      </c:pt>
                      <c:pt idx="328">
                        <c:v>10</c:v>
                      </c:pt>
                      <c:pt idx="329">
                        <c:v>14.666666666666666</c:v>
                      </c:pt>
                      <c:pt idx="330">
                        <c:v>11.666666666666666</c:v>
                      </c:pt>
                      <c:pt idx="331">
                        <c:v>15.666666666666666</c:v>
                      </c:pt>
                      <c:pt idx="332">
                        <c:v>13.666666666666666</c:v>
                      </c:pt>
                      <c:pt idx="333">
                        <c:v>12</c:v>
                      </c:pt>
                      <c:pt idx="334">
                        <c:v>13</c:v>
                      </c:pt>
                      <c:pt idx="335">
                        <c:v>10</c:v>
                      </c:pt>
                      <c:pt idx="336">
                        <c:v>13.666666666666666</c:v>
                      </c:pt>
                      <c:pt idx="337">
                        <c:v>10.333333333333334</c:v>
                      </c:pt>
                      <c:pt idx="338">
                        <c:v>15.666666666666666</c:v>
                      </c:pt>
                      <c:pt idx="339">
                        <c:v>11.666666666666666</c:v>
                      </c:pt>
                      <c:pt idx="340">
                        <c:v>17.666666666666668</c:v>
                      </c:pt>
                      <c:pt idx="341">
                        <c:v>9.3333333333333339</c:v>
                      </c:pt>
                      <c:pt idx="342">
                        <c:v>9</c:v>
                      </c:pt>
                      <c:pt idx="343">
                        <c:v>14</c:v>
                      </c:pt>
                      <c:pt idx="344">
                        <c:v>12.666666666666666</c:v>
                      </c:pt>
                      <c:pt idx="345">
                        <c:v>13</c:v>
                      </c:pt>
                      <c:pt idx="346">
                        <c:v>10.333333333333334</c:v>
                      </c:pt>
                      <c:pt idx="347">
                        <c:v>16</c:v>
                      </c:pt>
                      <c:pt idx="348">
                        <c:v>12.333333333333334</c:v>
                      </c:pt>
                      <c:pt idx="349">
                        <c:v>12.666666666666666</c:v>
                      </c:pt>
                      <c:pt idx="350">
                        <c:v>10.333333333333334</c:v>
                      </c:pt>
                      <c:pt idx="351">
                        <c:v>13.666666666666666</c:v>
                      </c:pt>
                      <c:pt idx="352">
                        <c:v>11</c:v>
                      </c:pt>
                      <c:pt idx="353">
                        <c:v>10.666666666666666</c:v>
                      </c:pt>
                      <c:pt idx="354">
                        <c:v>14.333333333333334</c:v>
                      </c:pt>
                      <c:pt idx="355">
                        <c:v>8.6666666666666661</c:v>
                      </c:pt>
                      <c:pt idx="356">
                        <c:v>9</c:v>
                      </c:pt>
                      <c:pt idx="357">
                        <c:v>11.666666666666666</c:v>
                      </c:pt>
                      <c:pt idx="358">
                        <c:v>20.333333333333332</c:v>
                      </c:pt>
                      <c:pt idx="359">
                        <c:v>14.666666666666666</c:v>
                      </c:pt>
                      <c:pt idx="360">
                        <c:v>11.333333333333334</c:v>
                      </c:pt>
                      <c:pt idx="361">
                        <c:v>10.333333333333334</c:v>
                      </c:pt>
                      <c:pt idx="362">
                        <c:v>9.3333333333333339</c:v>
                      </c:pt>
                      <c:pt idx="363">
                        <c:v>9.3333333333333339</c:v>
                      </c:pt>
                      <c:pt idx="364">
                        <c:v>14.666666666666666</c:v>
                      </c:pt>
                      <c:pt idx="365">
                        <c:v>12.666666666666666</c:v>
                      </c:pt>
                      <c:pt idx="366">
                        <c:v>17.666666666666668</c:v>
                      </c:pt>
                      <c:pt idx="367">
                        <c:v>12.666666666666666</c:v>
                      </c:pt>
                      <c:pt idx="368">
                        <c:v>12.666666666666666</c:v>
                      </c:pt>
                      <c:pt idx="369">
                        <c:v>12.333333333333334</c:v>
                      </c:pt>
                      <c:pt idx="370">
                        <c:v>17.666666666666668</c:v>
                      </c:pt>
                      <c:pt idx="371">
                        <c:v>11.333333333333334</c:v>
                      </c:pt>
                      <c:pt idx="372">
                        <c:v>14.333333333333334</c:v>
                      </c:pt>
                      <c:pt idx="373">
                        <c:v>12.333333333333334</c:v>
                      </c:pt>
                      <c:pt idx="374">
                        <c:v>15</c:v>
                      </c:pt>
                      <c:pt idx="375">
                        <c:v>13.333333333333334</c:v>
                      </c:pt>
                      <c:pt idx="376">
                        <c:v>16</c:v>
                      </c:pt>
                      <c:pt idx="377">
                        <c:v>15.666666666666666</c:v>
                      </c:pt>
                      <c:pt idx="378">
                        <c:v>14.333333333333334</c:v>
                      </c:pt>
                      <c:pt idx="379">
                        <c:v>17.333333333333332</c:v>
                      </c:pt>
                      <c:pt idx="380">
                        <c:v>15</c:v>
                      </c:pt>
                      <c:pt idx="381">
                        <c:v>14</c:v>
                      </c:pt>
                      <c:pt idx="382">
                        <c:v>14</c:v>
                      </c:pt>
                      <c:pt idx="383">
                        <c:v>13</c:v>
                      </c:pt>
                      <c:pt idx="384">
                        <c:v>14</c:v>
                      </c:pt>
                      <c:pt idx="385">
                        <c:v>17</c:v>
                      </c:pt>
                      <c:pt idx="386">
                        <c:v>15</c:v>
                      </c:pt>
                      <c:pt idx="387">
                        <c:v>19</c:v>
                      </c:pt>
                      <c:pt idx="388">
                        <c:v>17.666666666666668</c:v>
                      </c:pt>
                      <c:pt idx="389">
                        <c:v>13.666666666666666</c:v>
                      </c:pt>
                      <c:pt idx="390">
                        <c:v>18</c:v>
                      </c:pt>
                      <c:pt idx="391">
                        <c:v>15</c:v>
                      </c:pt>
                      <c:pt idx="392">
                        <c:v>14.333333333333334</c:v>
                      </c:pt>
                      <c:pt idx="393">
                        <c:v>14.333333333333334</c:v>
                      </c:pt>
                      <c:pt idx="394">
                        <c:v>14.666666666666666</c:v>
                      </c:pt>
                      <c:pt idx="395">
                        <c:v>13.333333333333334</c:v>
                      </c:pt>
                      <c:pt idx="396">
                        <c:v>13</c:v>
                      </c:pt>
                      <c:pt idx="397">
                        <c:v>12.333333333333334</c:v>
                      </c:pt>
                      <c:pt idx="398">
                        <c:v>13.666666666666666</c:v>
                      </c:pt>
                      <c:pt idx="399">
                        <c:v>11.333333333333334</c:v>
                      </c:pt>
                      <c:pt idx="400">
                        <c:v>12</c:v>
                      </c:pt>
                      <c:pt idx="401">
                        <c:v>18</c:v>
                      </c:pt>
                      <c:pt idx="402">
                        <c:v>12.333333333333334</c:v>
                      </c:pt>
                      <c:pt idx="403">
                        <c:v>15.333333333333334</c:v>
                      </c:pt>
                      <c:pt idx="404">
                        <c:v>10.666666666666666</c:v>
                      </c:pt>
                      <c:pt idx="405">
                        <c:v>15.666666666666666</c:v>
                      </c:pt>
                      <c:pt idx="406">
                        <c:v>12.666666666666666</c:v>
                      </c:pt>
                      <c:pt idx="407">
                        <c:v>16.333333333333332</c:v>
                      </c:pt>
                      <c:pt idx="408">
                        <c:v>9.3333333333333339</c:v>
                      </c:pt>
                      <c:pt idx="409">
                        <c:v>11.333333333333334</c:v>
                      </c:pt>
                      <c:pt idx="410">
                        <c:v>11</c:v>
                      </c:pt>
                      <c:pt idx="411">
                        <c:v>10.333333333333334</c:v>
                      </c:pt>
                      <c:pt idx="412">
                        <c:v>13</c:v>
                      </c:pt>
                      <c:pt idx="413">
                        <c:v>13.666666666666666</c:v>
                      </c:pt>
                      <c:pt idx="414">
                        <c:v>15.333333333333334</c:v>
                      </c:pt>
                      <c:pt idx="415">
                        <c:v>11.333333333333334</c:v>
                      </c:pt>
                      <c:pt idx="416">
                        <c:v>8.6666666666666661</c:v>
                      </c:pt>
                      <c:pt idx="417">
                        <c:v>9.6666666666666661</c:v>
                      </c:pt>
                      <c:pt idx="418">
                        <c:v>12.333333333333334</c:v>
                      </c:pt>
                      <c:pt idx="419">
                        <c:v>12</c:v>
                      </c:pt>
                      <c:pt idx="420">
                        <c:v>13.333333333333334</c:v>
                      </c:pt>
                      <c:pt idx="421">
                        <c:v>9</c:v>
                      </c:pt>
                      <c:pt idx="422">
                        <c:v>13.333333333333334</c:v>
                      </c:pt>
                      <c:pt idx="423">
                        <c:v>13</c:v>
                      </c:pt>
                      <c:pt idx="424">
                        <c:v>11.333333333333334</c:v>
                      </c:pt>
                      <c:pt idx="425">
                        <c:v>10.333333333333334</c:v>
                      </c:pt>
                      <c:pt idx="426">
                        <c:v>8.6666666666666661</c:v>
                      </c:pt>
                      <c:pt idx="427">
                        <c:v>13.666666666666666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4A3-4AB6-8FF3-FD79D9AEFC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Erzurum!$G$2:$G$463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0">
                        <c:v>3</c:v>
                      </c:pt>
                      <c:pt idx="1">
                        <c:v>-1.6666666666666679</c:v>
                      </c:pt>
                      <c:pt idx="2">
                        <c:v>0.33333333333333393</c:v>
                      </c:pt>
                      <c:pt idx="3">
                        <c:v>-5.3333333333333339</c:v>
                      </c:pt>
                      <c:pt idx="4">
                        <c:v>-1.6666666666666661</c:v>
                      </c:pt>
                      <c:pt idx="5">
                        <c:v>10</c:v>
                      </c:pt>
                      <c:pt idx="6">
                        <c:v>-6</c:v>
                      </c:pt>
                      <c:pt idx="7">
                        <c:v>3</c:v>
                      </c:pt>
                      <c:pt idx="8">
                        <c:v>-7</c:v>
                      </c:pt>
                      <c:pt idx="9">
                        <c:v>2.3333333333333339</c:v>
                      </c:pt>
                      <c:pt idx="10">
                        <c:v>-5.6666666666666661</c:v>
                      </c:pt>
                      <c:pt idx="11">
                        <c:v>1</c:v>
                      </c:pt>
                      <c:pt idx="12">
                        <c:v>-6.3333333333333321</c:v>
                      </c:pt>
                      <c:pt idx="13">
                        <c:v>2.3333333333333339</c:v>
                      </c:pt>
                      <c:pt idx="14">
                        <c:v>-4.3333333333333321</c:v>
                      </c:pt>
                      <c:pt idx="15">
                        <c:v>1.6666666666666661</c:v>
                      </c:pt>
                      <c:pt idx="16">
                        <c:v>0.66666666666666607</c:v>
                      </c:pt>
                      <c:pt idx="17">
                        <c:v>4.3333333333333339</c:v>
                      </c:pt>
                      <c:pt idx="18">
                        <c:v>-1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-2</c:v>
                      </c:pt>
                      <c:pt idx="22">
                        <c:v>5</c:v>
                      </c:pt>
                      <c:pt idx="23">
                        <c:v>-5</c:v>
                      </c:pt>
                      <c:pt idx="24">
                        <c:v>-4.6666666666666679</c:v>
                      </c:pt>
                      <c:pt idx="25">
                        <c:v>4.6666666666666679</c:v>
                      </c:pt>
                      <c:pt idx="26">
                        <c:v>-2</c:v>
                      </c:pt>
                      <c:pt idx="27">
                        <c:v>3.6666666666666661</c:v>
                      </c:pt>
                      <c:pt idx="28">
                        <c:v>1</c:v>
                      </c:pt>
                      <c:pt idx="29">
                        <c:v>-4</c:v>
                      </c:pt>
                      <c:pt idx="30">
                        <c:v>-4.3333333333333339</c:v>
                      </c:pt>
                      <c:pt idx="31">
                        <c:v>-2</c:v>
                      </c:pt>
                      <c:pt idx="32">
                        <c:v>-0.66666666666666607</c:v>
                      </c:pt>
                      <c:pt idx="33">
                        <c:v>1</c:v>
                      </c:pt>
                      <c:pt idx="34">
                        <c:v>-0.66666666666666607</c:v>
                      </c:pt>
                      <c:pt idx="35">
                        <c:v>-4</c:v>
                      </c:pt>
                      <c:pt idx="36">
                        <c:v>-1.6666666666666679</c:v>
                      </c:pt>
                      <c:pt idx="37">
                        <c:v>4.6666666666666661</c:v>
                      </c:pt>
                      <c:pt idx="38">
                        <c:v>2</c:v>
                      </c:pt>
                      <c:pt idx="39">
                        <c:v>0.33333333333333393</c:v>
                      </c:pt>
                      <c:pt idx="40">
                        <c:v>5.3333333333333339</c:v>
                      </c:pt>
                      <c:pt idx="41">
                        <c:v>-0.33333333333333393</c:v>
                      </c:pt>
                      <c:pt idx="42">
                        <c:v>-3.3333333333333321</c:v>
                      </c:pt>
                      <c:pt idx="43">
                        <c:v>0</c:v>
                      </c:pt>
                      <c:pt idx="44">
                        <c:v>-4</c:v>
                      </c:pt>
                      <c:pt idx="45">
                        <c:v>2.3333333333333339</c:v>
                      </c:pt>
                      <c:pt idx="46">
                        <c:v>-4</c:v>
                      </c:pt>
                      <c:pt idx="47">
                        <c:v>9.6666666666666661</c:v>
                      </c:pt>
                      <c:pt idx="48">
                        <c:v>-4</c:v>
                      </c:pt>
                      <c:pt idx="49">
                        <c:v>-0.33333333333333393</c:v>
                      </c:pt>
                      <c:pt idx="50">
                        <c:v>-3</c:v>
                      </c:pt>
                      <c:pt idx="51">
                        <c:v>-0.33333333333333393</c:v>
                      </c:pt>
                      <c:pt idx="52">
                        <c:v>-3.3333333333333339</c:v>
                      </c:pt>
                      <c:pt idx="53">
                        <c:v>1.6666666666666661</c:v>
                      </c:pt>
                      <c:pt idx="54">
                        <c:v>8</c:v>
                      </c:pt>
                      <c:pt idx="55">
                        <c:v>4.6666666666666661</c:v>
                      </c:pt>
                      <c:pt idx="56">
                        <c:v>-0.66666666666666607</c:v>
                      </c:pt>
                      <c:pt idx="57">
                        <c:v>5</c:v>
                      </c:pt>
                      <c:pt idx="58">
                        <c:v>-5.6666666666666661</c:v>
                      </c:pt>
                      <c:pt idx="59">
                        <c:v>3</c:v>
                      </c:pt>
                      <c:pt idx="60">
                        <c:v>-3.3333333333333339</c:v>
                      </c:pt>
                      <c:pt idx="61">
                        <c:v>-1</c:v>
                      </c:pt>
                      <c:pt idx="62">
                        <c:v>1.6666666666666661</c:v>
                      </c:pt>
                      <c:pt idx="63">
                        <c:v>-11.333333333333334</c:v>
                      </c:pt>
                      <c:pt idx="64">
                        <c:v>2.6666666666666661</c:v>
                      </c:pt>
                      <c:pt idx="65">
                        <c:v>-4</c:v>
                      </c:pt>
                      <c:pt idx="66">
                        <c:v>-0.66666666666666607</c:v>
                      </c:pt>
                      <c:pt idx="67">
                        <c:v>-2.6666666666666661</c:v>
                      </c:pt>
                      <c:pt idx="68">
                        <c:v>0</c:v>
                      </c:pt>
                      <c:pt idx="69">
                        <c:v>9.6666666666666661</c:v>
                      </c:pt>
                      <c:pt idx="70">
                        <c:v>4</c:v>
                      </c:pt>
                      <c:pt idx="71">
                        <c:v>-2</c:v>
                      </c:pt>
                      <c:pt idx="72">
                        <c:v>-4.6666666666666661</c:v>
                      </c:pt>
                      <c:pt idx="73">
                        <c:v>-1.3333333333333339</c:v>
                      </c:pt>
                      <c:pt idx="74">
                        <c:v>1</c:v>
                      </c:pt>
                      <c:pt idx="75">
                        <c:v>-1.3333333333333339</c:v>
                      </c:pt>
                      <c:pt idx="76">
                        <c:v>0.66666666666666607</c:v>
                      </c:pt>
                      <c:pt idx="77">
                        <c:v>-1</c:v>
                      </c:pt>
                      <c:pt idx="78">
                        <c:v>3</c:v>
                      </c:pt>
                      <c:pt idx="79">
                        <c:v>5.6666666666666661</c:v>
                      </c:pt>
                      <c:pt idx="80">
                        <c:v>3</c:v>
                      </c:pt>
                      <c:pt idx="81">
                        <c:v>7.3333333333333339</c:v>
                      </c:pt>
                      <c:pt idx="82">
                        <c:v>0.33333333333333393</c:v>
                      </c:pt>
                      <c:pt idx="83">
                        <c:v>-2</c:v>
                      </c:pt>
                      <c:pt idx="84">
                        <c:v>2</c:v>
                      </c:pt>
                      <c:pt idx="85">
                        <c:v>-4.6666666666666661</c:v>
                      </c:pt>
                      <c:pt idx="86">
                        <c:v>-3.3333333333333339</c:v>
                      </c:pt>
                      <c:pt idx="87">
                        <c:v>0.66666666666666785</c:v>
                      </c:pt>
                      <c:pt idx="88">
                        <c:v>2.3333333333333339</c:v>
                      </c:pt>
                      <c:pt idx="89">
                        <c:v>1.3333333333333339</c:v>
                      </c:pt>
                      <c:pt idx="90">
                        <c:v>-5</c:v>
                      </c:pt>
                      <c:pt idx="91">
                        <c:v>-6</c:v>
                      </c:pt>
                      <c:pt idx="92">
                        <c:v>-1</c:v>
                      </c:pt>
                      <c:pt idx="93">
                        <c:v>-4</c:v>
                      </c:pt>
                      <c:pt idx="94">
                        <c:v>1</c:v>
                      </c:pt>
                      <c:pt idx="95">
                        <c:v>6.6666666666666661</c:v>
                      </c:pt>
                      <c:pt idx="96">
                        <c:v>-2.3333333333333339</c:v>
                      </c:pt>
                      <c:pt idx="97">
                        <c:v>-6</c:v>
                      </c:pt>
                      <c:pt idx="98">
                        <c:v>-4.3333333333333339</c:v>
                      </c:pt>
                      <c:pt idx="99">
                        <c:v>3.6666666666666661</c:v>
                      </c:pt>
                      <c:pt idx="100">
                        <c:v>-9.6666666666666661</c:v>
                      </c:pt>
                      <c:pt idx="101">
                        <c:v>-1</c:v>
                      </c:pt>
                      <c:pt idx="102">
                        <c:v>3.6666666666666661</c:v>
                      </c:pt>
                      <c:pt idx="103">
                        <c:v>2.3333333333333339</c:v>
                      </c:pt>
                      <c:pt idx="104">
                        <c:v>-1.3333333333333339</c:v>
                      </c:pt>
                      <c:pt idx="105">
                        <c:v>2</c:v>
                      </c:pt>
                      <c:pt idx="106">
                        <c:v>-1.6666666666666661</c:v>
                      </c:pt>
                      <c:pt idx="107">
                        <c:v>-2.3333333333333339</c:v>
                      </c:pt>
                      <c:pt idx="108">
                        <c:v>-3.3333333333333339</c:v>
                      </c:pt>
                      <c:pt idx="109">
                        <c:v>1.6666666666666661</c:v>
                      </c:pt>
                      <c:pt idx="110">
                        <c:v>-0.66666666666666607</c:v>
                      </c:pt>
                      <c:pt idx="111">
                        <c:v>-0.33333333333333393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-1.6666666666666661</c:v>
                      </c:pt>
                      <c:pt idx="115">
                        <c:v>-4.6666666666666661</c:v>
                      </c:pt>
                      <c:pt idx="116">
                        <c:v>-1.3333333333333339</c:v>
                      </c:pt>
                      <c:pt idx="117">
                        <c:v>0.66666666666666607</c:v>
                      </c:pt>
                      <c:pt idx="118">
                        <c:v>2</c:v>
                      </c:pt>
                      <c:pt idx="119">
                        <c:v>-8.3333333333333321</c:v>
                      </c:pt>
                      <c:pt idx="120">
                        <c:v>-6.3333333333333339</c:v>
                      </c:pt>
                      <c:pt idx="121">
                        <c:v>-10</c:v>
                      </c:pt>
                      <c:pt idx="122">
                        <c:v>-1.3333333333333339</c:v>
                      </c:pt>
                      <c:pt idx="123">
                        <c:v>3.3333333333333339</c:v>
                      </c:pt>
                      <c:pt idx="124">
                        <c:v>0.33333333333333393</c:v>
                      </c:pt>
                      <c:pt idx="125">
                        <c:v>1.6666666666666661</c:v>
                      </c:pt>
                      <c:pt idx="126">
                        <c:v>-8</c:v>
                      </c:pt>
                      <c:pt idx="127">
                        <c:v>-8.6666666666666679</c:v>
                      </c:pt>
                      <c:pt idx="128">
                        <c:v>0.33333333333333393</c:v>
                      </c:pt>
                      <c:pt idx="129">
                        <c:v>6.6666666666666661</c:v>
                      </c:pt>
                      <c:pt idx="130">
                        <c:v>-3</c:v>
                      </c:pt>
                      <c:pt idx="131">
                        <c:v>-0.66666666666666607</c:v>
                      </c:pt>
                      <c:pt idx="132">
                        <c:v>-2.6666666666666661</c:v>
                      </c:pt>
                      <c:pt idx="133">
                        <c:v>-2.6666666666666661</c:v>
                      </c:pt>
                      <c:pt idx="134">
                        <c:v>-2.6666666666666661</c:v>
                      </c:pt>
                      <c:pt idx="135">
                        <c:v>0</c:v>
                      </c:pt>
                      <c:pt idx="136">
                        <c:v>-4.6666666666666661</c:v>
                      </c:pt>
                      <c:pt idx="137">
                        <c:v>-3.3333333333333339</c:v>
                      </c:pt>
                      <c:pt idx="138">
                        <c:v>0.66666666666666607</c:v>
                      </c:pt>
                      <c:pt idx="139">
                        <c:v>1</c:v>
                      </c:pt>
                      <c:pt idx="140">
                        <c:v>-4.6666666666666679</c:v>
                      </c:pt>
                      <c:pt idx="141">
                        <c:v>-3.6666666666666679</c:v>
                      </c:pt>
                      <c:pt idx="142">
                        <c:v>-1.3333333333333339</c:v>
                      </c:pt>
                      <c:pt idx="143">
                        <c:v>-2.3333333333333339</c:v>
                      </c:pt>
                      <c:pt idx="144">
                        <c:v>-5.3333333333333321</c:v>
                      </c:pt>
                      <c:pt idx="145">
                        <c:v>0.66666666666666607</c:v>
                      </c:pt>
                      <c:pt idx="146">
                        <c:v>2.3333333333333339</c:v>
                      </c:pt>
                      <c:pt idx="147">
                        <c:v>-3</c:v>
                      </c:pt>
                      <c:pt idx="148">
                        <c:v>5.3333333333333339</c:v>
                      </c:pt>
                      <c:pt idx="149">
                        <c:v>2</c:v>
                      </c:pt>
                      <c:pt idx="150">
                        <c:v>0</c:v>
                      </c:pt>
                      <c:pt idx="151">
                        <c:v>-3</c:v>
                      </c:pt>
                      <c:pt idx="152">
                        <c:v>-5.6666666666666661</c:v>
                      </c:pt>
                      <c:pt idx="153">
                        <c:v>-1.6666666666666679</c:v>
                      </c:pt>
                      <c:pt idx="154">
                        <c:v>-3.6666666666666661</c:v>
                      </c:pt>
                      <c:pt idx="155">
                        <c:v>-0.33333333333333393</c:v>
                      </c:pt>
                      <c:pt idx="156">
                        <c:v>2</c:v>
                      </c:pt>
                      <c:pt idx="157">
                        <c:v>-5</c:v>
                      </c:pt>
                      <c:pt idx="158">
                        <c:v>6.6666666666666661</c:v>
                      </c:pt>
                      <c:pt idx="159">
                        <c:v>-3.6666666666666661</c:v>
                      </c:pt>
                      <c:pt idx="160">
                        <c:v>-1.6666666666666661</c:v>
                      </c:pt>
                      <c:pt idx="161">
                        <c:v>-3</c:v>
                      </c:pt>
                      <c:pt idx="162">
                        <c:v>6.6666666666666679</c:v>
                      </c:pt>
                      <c:pt idx="163">
                        <c:v>-1.6666666666666661</c:v>
                      </c:pt>
                      <c:pt idx="164">
                        <c:v>4.3333333333333339</c:v>
                      </c:pt>
                      <c:pt idx="165">
                        <c:v>8</c:v>
                      </c:pt>
                      <c:pt idx="166">
                        <c:v>-5.3333333333333339</c:v>
                      </c:pt>
                      <c:pt idx="167">
                        <c:v>0.33333333333333393</c:v>
                      </c:pt>
                      <c:pt idx="168">
                        <c:v>-4.3333333333333339</c:v>
                      </c:pt>
                      <c:pt idx="169">
                        <c:v>-11</c:v>
                      </c:pt>
                      <c:pt idx="170">
                        <c:v>3.3333333333333339</c:v>
                      </c:pt>
                      <c:pt idx="171">
                        <c:v>1.6666666666666661</c:v>
                      </c:pt>
                      <c:pt idx="172">
                        <c:v>-6.6666666666666661</c:v>
                      </c:pt>
                      <c:pt idx="173">
                        <c:v>1.6666666666666661</c:v>
                      </c:pt>
                      <c:pt idx="174">
                        <c:v>-3</c:v>
                      </c:pt>
                      <c:pt idx="175">
                        <c:v>7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-8.6666666666666679</c:v>
                      </c:pt>
                      <c:pt idx="179">
                        <c:v>1</c:v>
                      </c:pt>
                      <c:pt idx="180">
                        <c:v>-4</c:v>
                      </c:pt>
                      <c:pt idx="181">
                        <c:v>-0.33333333333333393</c:v>
                      </c:pt>
                      <c:pt idx="182">
                        <c:v>-2.6666666666666661</c:v>
                      </c:pt>
                      <c:pt idx="183">
                        <c:v>-3.3333333333333321</c:v>
                      </c:pt>
                      <c:pt idx="184">
                        <c:v>0.33333333333333393</c:v>
                      </c:pt>
                      <c:pt idx="185">
                        <c:v>-5.3333333333333339</c:v>
                      </c:pt>
                      <c:pt idx="186">
                        <c:v>-1</c:v>
                      </c:pt>
                      <c:pt idx="187">
                        <c:v>5.3333333333333339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5.3333333333333339</c:v>
                      </c:pt>
                      <c:pt idx="191">
                        <c:v>-6.3333333333333321</c:v>
                      </c:pt>
                      <c:pt idx="192">
                        <c:v>-3.3333333333333339</c:v>
                      </c:pt>
                      <c:pt idx="193">
                        <c:v>-10</c:v>
                      </c:pt>
                      <c:pt idx="194">
                        <c:v>-1</c:v>
                      </c:pt>
                      <c:pt idx="195">
                        <c:v>-4</c:v>
                      </c:pt>
                      <c:pt idx="196">
                        <c:v>2</c:v>
                      </c:pt>
                      <c:pt idx="197">
                        <c:v>0</c:v>
                      </c:pt>
                      <c:pt idx="198">
                        <c:v>-4.6666666666666661</c:v>
                      </c:pt>
                      <c:pt idx="199">
                        <c:v>0.66666666666666607</c:v>
                      </c:pt>
                      <c:pt idx="200">
                        <c:v>3.3333333333333339</c:v>
                      </c:pt>
                      <c:pt idx="201">
                        <c:v>5.3333333333333339</c:v>
                      </c:pt>
                      <c:pt idx="202">
                        <c:v>0.66666666666666607</c:v>
                      </c:pt>
                      <c:pt idx="203">
                        <c:v>4</c:v>
                      </c:pt>
                      <c:pt idx="204">
                        <c:v>-2.6666666666666661</c:v>
                      </c:pt>
                      <c:pt idx="205">
                        <c:v>0.66666666666666607</c:v>
                      </c:pt>
                      <c:pt idx="206">
                        <c:v>-2.6666666666666661</c:v>
                      </c:pt>
                      <c:pt idx="207">
                        <c:v>3</c:v>
                      </c:pt>
                      <c:pt idx="208">
                        <c:v>11.333333333333334</c:v>
                      </c:pt>
                      <c:pt idx="209">
                        <c:v>2.3333333333333321</c:v>
                      </c:pt>
                      <c:pt idx="210">
                        <c:v>-3.6666666666666661</c:v>
                      </c:pt>
                      <c:pt idx="211">
                        <c:v>13.333333333333334</c:v>
                      </c:pt>
                      <c:pt idx="212">
                        <c:v>1</c:v>
                      </c:pt>
                      <c:pt idx="213">
                        <c:v>2.3333333333333339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6.6666666666666661</c:v>
                      </c:pt>
                      <c:pt idx="217">
                        <c:v>7.3333333333333339</c:v>
                      </c:pt>
                      <c:pt idx="218">
                        <c:v>4</c:v>
                      </c:pt>
                      <c:pt idx="219">
                        <c:v>-0.66666666666666607</c:v>
                      </c:pt>
                      <c:pt idx="220">
                        <c:v>1</c:v>
                      </c:pt>
                      <c:pt idx="221">
                        <c:v>12.333333333333334</c:v>
                      </c:pt>
                      <c:pt idx="222">
                        <c:v>11</c:v>
                      </c:pt>
                      <c:pt idx="223">
                        <c:v>7.3333333333333339</c:v>
                      </c:pt>
                      <c:pt idx="224">
                        <c:v>5.3333333333333321</c:v>
                      </c:pt>
                      <c:pt idx="225">
                        <c:v>3</c:v>
                      </c:pt>
                      <c:pt idx="226">
                        <c:v>-1.3333333333333321</c:v>
                      </c:pt>
                      <c:pt idx="227">
                        <c:v>6</c:v>
                      </c:pt>
                      <c:pt idx="228">
                        <c:v>8.3333333333333321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9.3333333333333321</c:v>
                      </c:pt>
                      <c:pt idx="232">
                        <c:v>6</c:v>
                      </c:pt>
                      <c:pt idx="233">
                        <c:v>0.66666666666666785</c:v>
                      </c:pt>
                      <c:pt idx="234">
                        <c:v>12</c:v>
                      </c:pt>
                      <c:pt idx="235">
                        <c:v>12.333333333333334</c:v>
                      </c:pt>
                      <c:pt idx="236">
                        <c:v>2.6666666666666661</c:v>
                      </c:pt>
                      <c:pt idx="237">
                        <c:v>9</c:v>
                      </c:pt>
                      <c:pt idx="238">
                        <c:v>12.333333333333332</c:v>
                      </c:pt>
                      <c:pt idx="239">
                        <c:v>13.333333333333334</c:v>
                      </c:pt>
                      <c:pt idx="240">
                        <c:v>10</c:v>
                      </c:pt>
                      <c:pt idx="241">
                        <c:v>16.333333333333336</c:v>
                      </c:pt>
                      <c:pt idx="242">
                        <c:v>13.333333333333334</c:v>
                      </c:pt>
                      <c:pt idx="243">
                        <c:v>17</c:v>
                      </c:pt>
                      <c:pt idx="244">
                        <c:v>19</c:v>
                      </c:pt>
                      <c:pt idx="245">
                        <c:v>0</c:v>
                      </c:pt>
                      <c:pt idx="246">
                        <c:v>8.6666666666666661</c:v>
                      </c:pt>
                      <c:pt idx="247">
                        <c:v>7</c:v>
                      </c:pt>
                      <c:pt idx="248">
                        <c:v>16</c:v>
                      </c:pt>
                      <c:pt idx="249">
                        <c:v>15.333333333333332</c:v>
                      </c:pt>
                      <c:pt idx="250">
                        <c:v>15</c:v>
                      </c:pt>
                      <c:pt idx="251">
                        <c:v>7</c:v>
                      </c:pt>
                      <c:pt idx="252">
                        <c:v>11.666666666666666</c:v>
                      </c:pt>
                      <c:pt idx="253">
                        <c:v>17.333333333333336</c:v>
                      </c:pt>
                      <c:pt idx="254">
                        <c:v>5</c:v>
                      </c:pt>
                      <c:pt idx="255">
                        <c:v>7.3333333333333321</c:v>
                      </c:pt>
                      <c:pt idx="256">
                        <c:v>20.666666666666664</c:v>
                      </c:pt>
                      <c:pt idx="257">
                        <c:v>0</c:v>
                      </c:pt>
                      <c:pt idx="258">
                        <c:v>11.333333333333334</c:v>
                      </c:pt>
                      <c:pt idx="259">
                        <c:v>4</c:v>
                      </c:pt>
                      <c:pt idx="260">
                        <c:v>0.66666666666666607</c:v>
                      </c:pt>
                      <c:pt idx="261">
                        <c:v>11.666666666666666</c:v>
                      </c:pt>
                      <c:pt idx="262">
                        <c:v>9.6666666666666661</c:v>
                      </c:pt>
                      <c:pt idx="263">
                        <c:v>12.333333333333334</c:v>
                      </c:pt>
                      <c:pt idx="264">
                        <c:v>4.3333333333333339</c:v>
                      </c:pt>
                      <c:pt idx="265">
                        <c:v>-0.33333333333333393</c:v>
                      </c:pt>
                      <c:pt idx="266">
                        <c:v>9.6666666666666661</c:v>
                      </c:pt>
                      <c:pt idx="267">
                        <c:v>11.666666666666666</c:v>
                      </c:pt>
                      <c:pt idx="268">
                        <c:v>0</c:v>
                      </c:pt>
                      <c:pt idx="269">
                        <c:v>-0.66666666666666607</c:v>
                      </c:pt>
                      <c:pt idx="270">
                        <c:v>10</c:v>
                      </c:pt>
                      <c:pt idx="271">
                        <c:v>4.3333333333333339</c:v>
                      </c:pt>
                      <c:pt idx="272">
                        <c:v>5</c:v>
                      </c:pt>
                      <c:pt idx="273">
                        <c:v>5.6666666666666661</c:v>
                      </c:pt>
                      <c:pt idx="274">
                        <c:v>4</c:v>
                      </c:pt>
                      <c:pt idx="275">
                        <c:v>9.6666666666666661</c:v>
                      </c:pt>
                      <c:pt idx="276">
                        <c:v>-1.3333333333333339</c:v>
                      </c:pt>
                      <c:pt idx="277">
                        <c:v>0.66666666666666607</c:v>
                      </c:pt>
                      <c:pt idx="278">
                        <c:v>12.333333333333334</c:v>
                      </c:pt>
                      <c:pt idx="279">
                        <c:v>-3</c:v>
                      </c:pt>
                      <c:pt idx="280">
                        <c:v>2.6666666666666661</c:v>
                      </c:pt>
                      <c:pt idx="281">
                        <c:v>9.6666666666666661</c:v>
                      </c:pt>
                      <c:pt idx="282">
                        <c:v>3</c:v>
                      </c:pt>
                      <c:pt idx="283">
                        <c:v>-3.3333333333333339</c:v>
                      </c:pt>
                      <c:pt idx="284">
                        <c:v>0.66666666666666607</c:v>
                      </c:pt>
                      <c:pt idx="285">
                        <c:v>1.6666666666666661</c:v>
                      </c:pt>
                      <c:pt idx="286">
                        <c:v>3</c:v>
                      </c:pt>
                      <c:pt idx="287">
                        <c:v>0</c:v>
                      </c:pt>
                      <c:pt idx="288">
                        <c:v>3.6666666666666679</c:v>
                      </c:pt>
                      <c:pt idx="289">
                        <c:v>3.6666666666666661</c:v>
                      </c:pt>
                      <c:pt idx="290">
                        <c:v>4</c:v>
                      </c:pt>
                      <c:pt idx="291">
                        <c:v>0</c:v>
                      </c:pt>
                      <c:pt idx="292">
                        <c:v>5.6666666666666661</c:v>
                      </c:pt>
                      <c:pt idx="293">
                        <c:v>1.3333333333333339</c:v>
                      </c:pt>
                      <c:pt idx="294">
                        <c:v>-0.33333333333333215</c:v>
                      </c:pt>
                      <c:pt idx="295">
                        <c:v>3.3333333333333339</c:v>
                      </c:pt>
                      <c:pt idx="296">
                        <c:v>7</c:v>
                      </c:pt>
                      <c:pt idx="297">
                        <c:v>11.666666666666666</c:v>
                      </c:pt>
                      <c:pt idx="298">
                        <c:v>7.6666666666666661</c:v>
                      </c:pt>
                      <c:pt idx="299">
                        <c:v>3.6666666666666661</c:v>
                      </c:pt>
                      <c:pt idx="300">
                        <c:v>-3.3333333333333339</c:v>
                      </c:pt>
                      <c:pt idx="301">
                        <c:v>-2</c:v>
                      </c:pt>
                      <c:pt idx="302">
                        <c:v>6.3333333333333339</c:v>
                      </c:pt>
                      <c:pt idx="303">
                        <c:v>-3.6666666666666661</c:v>
                      </c:pt>
                      <c:pt idx="304">
                        <c:v>0</c:v>
                      </c:pt>
                      <c:pt idx="305">
                        <c:v>2</c:v>
                      </c:pt>
                      <c:pt idx="306">
                        <c:v>11.333333333333334</c:v>
                      </c:pt>
                      <c:pt idx="307">
                        <c:v>8.3333333333333339</c:v>
                      </c:pt>
                      <c:pt idx="308">
                        <c:v>9</c:v>
                      </c:pt>
                      <c:pt idx="309">
                        <c:v>1.6666666666666661</c:v>
                      </c:pt>
                      <c:pt idx="310">
                        <c:v>7.6666666666666661</c:v>
                      </c:pt>
                      <c:pt idx="311">
                        <c:v>11</c:v>
                      </c:pt>
                      <c:pt idx="312">
                        <c:v>15.333333333333334</c:v>
                      </c:pt>
                      <c:pt idx="313">
                        <c:v>10.333333333333334</c:v>
                      </c:pt>
                      <c:pt idx="314">
                        <c:v>5.6666666666666661</c:v>
                      </c:pt>
                      <c:pt idx="315">
                        <c:v>3.3333333333333321</c:v>
                      </c:pt>
                      <c:pt idx="316">
                        <c:v>8.3333333333333339</c:v>
                      </c:pt>
                      <c:pt idx="317">
                        <c:v>5.3333333333333339</c:v>
                      </c:pt>
                      <c:pt idx="318">
                        <c:v>8</c:v>
                      </c:pt>
                      <c:pt idx="319">
                        <c:v>11</c:v>
                      </c:pt>
                      <c:pt idx="320">
                        <c:v>8</c:v>
                      </c:pt>
                      <c:pt idx="321">
                        <c:v>7.6666666666666661</c:v>
                      </c:pt>
                      <c:pt idx="322">
                        <c:v>0.66666666666666607</c:v>
                      </c:pt>
                      <c:pt idx="323">
                        <c:v>1</c:v>
                      </c:pt>
                      <c:pt idx="324">
                        <c:v>4.3333333333333339</c:v>
                      </c:pt>
                      <c:pt idx="325">
                        <c:v>2.6666666666666661</c:v>
                      </c:pt>
                      <c:pt idx="326">
                        <c:v>11.333333333333334</c:v>
                      </c:pt>
                      <c:pt idx="327">
                        <c:v>13.666666666666666</c:v>
                      </c:pt>
                      <c:pt idx="328">
                        <c:v>6</c:v>
                      </c:pt>
                      <c:pt idx="329">
                        <c:v>9.3333333333333339</c:v>
                      </c:pt>
                      <c:pt idx="330">
                        <c:v>3.3333333333333339</c:v>
                      </c:pt>
                      <c:pt idx="331">
                        <c:v>4.3333333333333339</c:v>
                      </c:pt>
                      <c:pt idx="332">
                        <c:v>13.333333333333334</c:v>
                      </c:pt>
                      <c:pt idx="333">
                        <c:v>7</c:v>
                      </c:pt>
                      <c:pt idx="334">
                        <c:v>4</c:v>
                      </c:pt>
                      <c:pt idx="335">
                        <c:v>7</c:v>
                      </c:pt>
                      <c:pt idx="336">
                        <c:v>16.333333333333336</c:v>
                      </c:pt>
                      <c:pt idx="337">
                        <c:v>5.6666666666666661</c:v>
                      </c:pt>
                      <c:pt idx="338">
                        <c:v>1.3333333333333339</c:v>
                      </c:pt>
                      <c:pt idx="339">
                        <c:v>9.3333333333333339</c:v>
                      </c:pt>
                      <c:pt idx="340">
                        <c:v>14.333333333333332</c:v>
                      </c:pt>
                      <c:pt idx="341">
                        <c:v>10.666666666666666</c:v>
                      </c:pt>
                      <c:pt idx="342">
                        <c:v>10</c:v>
                      </c:pt>
                      <c:pt idx="343">
                        <c:v>3</c:v>
                      </c:pt>
                      <c:pt idx="344">
                        <c:v>6.3333333333333339</c:v>
                      </c:pt>
                      <c:pt idx="345">
                        <c:v>2</c:v>
                      </c:pt>
                      <c:pt idx="346">
                        <c:v>2.6666666666666661</c:v>
                      </c:pt>
                      <c:pt idx="347">
                        <c:v>1</c:v>
                      </c:pt>
                      <c:pt idx="348">
                        <c:v>11.666666666666666</c:v>
                      </c:pt>
                      <c:pt idx="349">
                        <c:v>7.3333333333333339</c:v>
                      </c:pt>
                      <c:pt idx="350">
                        <c:v>8.6666666666666661</c:v>
                      </c:pt>
                      <c:pt idx="351">
                        <c:v>4.3333333333333339</c:v>
                      </c:pt>
                      <c:pt idx="352">
                        <c:v>4</c:v>
                      </c:pt>
                      <c:pt idx="353">
                        <c:v>3.3333333333333339</c:v>
                      </c:pt>
                      <c:pt idx="354">
                        <c:v>10.666666666666666</c:v>
                      </c:pt>
                      <c:pt idx="355">
                        <c:v>11.333333333333334</c:v>
                      </c:pt>
                      <c:pt idx="356">
                        <c:v>10</c:v>
                      </c:pt>
                      <c:pt idx="357">
                        <c:v>0.33333333333333393</c:v>
                      </c:pt>
                      <c:pt idx="358">
                        <c:v>-7.3333333333333321</c:v>
                      </c:pt>
                      <c:pt idx="359">
                        <c:v>3.3333333333333339</c:v>
                      </c:pt>
                      <c:pt idx="360">
                        <c:v>2.6666666666666661</c:v>
                      </c:pt>
                      <c:pt idx="361">
                        <c:v>-1.3333333333333339</c:v>
                      </c:pt>
                      <c:pt idx="362">
                        <c:v>8.6666666666666661</c:v>
                      </c:pt>
                      <c:pt idx="363">
                        <c:v>-1.3333333333333339</c:v>
                      </c:pt>
                      <c:pt idx="364">
                        <c:v>2.3333333333333339</c:v>
                      </c:pt>
                      <c:pt idx="365">
                        <c:v>-3.6666666666666661</c:v>
                      </c:pt>
                      <c:pt idx="366">
                        <c:v>-2.6666666666666679</c:v>
                      </c:pt>
                      <c:pt idx="367">
                        <c:v>4.3333333333333339</c:v>
                      </c:pt>
                      <c:pt idx="368">
                        <c:v>4.3333333333333339</c:v>
                      </c:pt>
                      <c:pt idx="369">
                        <c:v>2.6666666666666661</c:v>
                      </c:pt>
                      <c:pt idx="370">
                        <c:v>-2.6666666666666679</c:v>
                      </c:pt>
                      <c:pt idx="371">
                        <c:v>7.6666666666666661</c:v>
                      </c:pt>
                      <c:pt idx="372">
                        <c:v>-4.3333333333333339</c:v>
                      </c:pt>
                      <c:pt idx="373">
                        <c:v>3.6666666666666661</c:v>
                      </c:pt>
                      <c:pt idx="374">
                        <c:v>-9</c:v>
                      </c:pt>
                      <c:pt idx="375">
                        <c:v>2.6666666666666661</c:v>
                      </c:pt>
                      <c:pt idx="376">
                        <c:v>3</c:v>
                      </c:pt>
                      <c:pt idx="377">
                        <c:v>1.3333333333333339</c:v>
                      </c:pt>
                      <c:pt idx="378">
                        <c:v>-5.3333333333333339</c:v>
                      </c:pt>
                      <c:pt idx="379">
                        <c:v>-2.3333333333333321</c:v>
                      </c:pt>
                      <c:pt idx="380">
                        <c:v>-6</c:v>
                      </c:pt>
                      <c:pt idx="381">
                        <c:v>-2</c:v>
                      </c:pt>
                      <c:pt idx="382">
                        <c:v>4</c:v>
                      </c:pt>
                      <c:pt idx="383">
                        <c:v>4</c:v>
                      </c:pt>
                      <c:pt idx="384">
                        <c:v>3</c:v>
                      </c:pt>
                      <c:pt idx="385">
                        <c:v>-7</c:v>
                      </c:pt>
                      <c:pt idx="386">
                        <c:v>-7</c:v>
                      </c:pt>
                      <c:pt idx="387">
                        <c:v>-12</c:v>
                      </c:pt>
                      <c:pt idx="388">
                        <c:v>1.3333333333333321</c:v>
                      </c:pt>
                      <c:pt idx="389">
                        <c:v>1.3333333333333339</c:v>
                      </c:pt>
                      <c:pt idx="390">
                        <c:v>-4</c:v>
                      </c:pt>
                      <c:pt idx="391">
                        <c:v>2</c:v>
                      </c:pt>
                      <c:pt idx="392">
                        <c:v>0.66666666666666607</c:v>
                      </c:pt>
                      <c:pt idx="393">
                        <c:v>-4.3333333333333339</c:v>
                      </c:pt>
                      <c:pt idx="394">
                        <c:v>5.3333333333333339</c:v>
                      </c:pt>
                      <c:pt idx="395">
                        <c:v>-5.3333333333333339</c:v>
                      </c:pt>
                      <c:pt idx="396">
                        <c:v>6</c:v>
                      </c:pt>
                      <c:pt idx="397">
                        <c:v>-2.3333333333333339</c:v>
                      </c:pt>
                      <c:pt idx="398">
                        <c:v>1.3333333333333339</c:v>
                      </c:pt>
                      <c:pt idx="399">
                        <c:v>1.6666666666666661</c:v>
                      </c:pt>
                      <c:pt idx="400">
                        <c:v>-6</c:v>
                      </c:pt>
                      <c:pt idx="401">
                        <c:v>-8</c:v>
                      </c:pt>
                      <c:pt idx="402">
                        <c:v>-7.3333333333333339</c:v>
                      </c:pt>
                      <c:pt idx="403">
                        <c:v>-1.3333333333333339</c:v>
                      </c:pt>
                      <c:pt idx="404">
                        <c:v>2.3333333333333339</c:v>
                      </c:pt>
                      <c:pt idx="405">
                        <c:v>-6.6666666666666661</c:v>
                      </c:pt>
                      <c:pt idx="406">
                        <c:v>-4.6666666666666661</c:v>
                      </c:pt>
                      <c:pt idx="407">
                        <c:v>-9.3333333333333321</c:v>
                      </c:pt>
                      <c:pt idx="408">
                        <c:v>0.66666666666666607</c:v>
                      </c:pt>
                      <c:pt idx="409">
                        <c:v>2.6666666666666661</c:v>
                      </c:pt>
                      <c:pt idx="410">
                        <c:v>6</c:v>
                      </c:pt>
                      <c:pt idx="411">
                        <c:v>6.6666666666666661</c:v>
                      </c:pt>
                      <c:pt idx="412">
                        <c:v>-3</c:v>
                      </c:pt>
                      <c:pt idx="413">
                        <c:v>-5.6666666666666661</c:v>
                      </c:pt>
                      <c:pt idx="414">
                        <c:v>1.6666666666666661</c:v>
                      </c:pt>
                      <c:pt idx="415">
                        <c:v>-2.3333333333333339</c:v>
                      </c:pt>
                      <c:pt idx="416">
                        <c:v>-4.6666666666666661</c:v>
                      </c:pt>
                      <c:pt idx="417">
                        <c:v>1.3333333333333339</c:v>
                      </c:pt>
                      <c:pt idx="418">
                        <c:v>-3.3333333333333339</c:v>
                      </c:pt>
                      <c:pt idx="419">
                        <c:v>2</c:v>
                      </c:pt>
                      <c:pt idx="420">
                        <c:v>1.6666666666666661</c:v>
                      </c:pt>
                      <c:pt idx="421">
                        <c:v>-1</c:v>
                      </c:pt>
                      <c:pt idx="422">
                        <c:v>-6.3333333333333339</c:v>
                      </c:pt>
                      <c:pt idx="423">
                        <c:v>-7</c:v>
                      </c:pt>
                      <c:pt idx="424">
                        <c:v>1.6666666666666661</c:v>
                      </c:pt>
                      <c:pt idx="425">
                        <c:v>2.6666666666666661</c:v>
                      </c:pt>
                      <c:pt idx="426">
                        <c:v>6.3333333333333339</c:v>
                      </c:pt>
                      <c:pt idx="427">
                        <c:v>-0.66666666666666607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4A3-4AB6-8FF3-FD79D9AEFCA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Erzurum!$I$2:$I$463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6">
                        <c:v>16.285714285714285</c:v>
                      </c:pt>
                      <c:pt idx="7">
                        <c:v>15.714285714285714</c:v>
                      </c:pt>
                      <c:pt idx="8">
                        <c:v>15.142857142857142</c:v>
                      </c:pt>
                      <c:pt idx="9">
                        <c:v>14.714285714285714</c:v>
                      </c:pt>
                      <c:pt idx="10">
                        <c:v>14.714285714285714</c:v>
                      </c:pt>
                      <c:pt idx="11">
                        <c:v>15.142857142857142</c:v>
                      </c:pt>
                      <c:pt idx="12">
                        <c:v>15.142857142857142</c:v>
                      </c:pt>
                      <c:pt idx="13">
                        <c:v>14.142857142857142</c:v>
                      </c:pt>
                      <c:pt idx="14">
                        <c:v>15</c:v>
                      </c:pt>
                      <c:pt idx="15">
                        <c:v>15.142857142857142</c:v>
                      </c:pt>
                      <c:pt idx="16">
                        <c:v>15.857142857142858</c:v>
                      </c:pt>
                      <c:pt idx="17">
                        <c:v>15.571428571428571</c:v>
                      </c:pt>
                      <c:pt idx="18">
                        <c:v>15.571428571428571</c:v>
                      </c:pt>
                      <c:pt idx="19">
                        <c:v>15</c:v>
                      </c:pt>
                      <c:pt idx="20">
                        <c:v>16.571428571428573</c:v>
                      </c:pt>
                      <c:pt idx="21">
                        <c:v>16.142857142857142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16.714285714285715</c:v>
                      </c:pt>
                      <c:pt idx="25">
                        <c:v>16.714285714285715</c:v>
                      </c:pt>
                      <c:pt idx="26">
                        <c:v>17.285714285714285</c:v>
                      </c:pt>
                      <c:pt idx="27">
                        <c:v>15.571428571428571</c:v>
                      </c:pt>
                      <c:pt idx="28">
                        <c:v>15.714285714285714</c:v>
                      </c:pt>
                      <c:pt idx="29">
                        <c:v>15.142857142857142</c:v>
                      </c:pt>
                      <c:pt idx="30">
                        <c:v>13</c:v>
                      </c:pt>
                      <c:pt idx="31">
                        <c:v>14</c:v>
                      </c:pt>
                      <c:pt idx="32">
                        <c:v>13.285714285714286</c:v>
                      </c:pt>
                      <c:pt idx="33">
                        <c:v>12.857142857142858</c:v>
                      </c:pt>
                      <c:pt idx="34">
                        <c:v>13.285714285714286</c:v>
                      </c:pt>
                      <c:pt idx="35">
                        <c:v>13.285714285714286</c:v>
                      </c:pt>
                      <c:pt idx="36">
                        <c:v>14.428571428571429</c:v>
                      </c:pt>
                      <c:pt idx="37">
                        <c:v>14.714285714285714</c:v>
                      </c:pt>
                      <c:pt idx="38">
                        <c:v>14.571428571428571</c:v>
                      </c:pt>
                      <c:pt idx="39">
                        <c:v>14.428571428571429</c:v>
                      </c:pt>
                      <c:pt idx="40">
                        <c:v>14.285714285714286</c:v>
                      </c:pt>
                      <c:pt idx="41">
                        <c:v>14.714285714285714</c:v>
                      </c:pt>
                      <c:pt idx="42">
                        <c:v>14.428571428571429</c:v>
                      </c:pt>
                      <c:pt idx="43">
                        <c:v>12.428571428571429</c:v>
                      </c:pt>
                      <c:pt idx="44">
                        <c:v>12.714285714285714</c:v>
                      </c:pt>
                      <c:pt idx="45">
                        <c:v>11.857142857142858</c:v>
                      </c:pt>
                      <c:pt idx="46">
                        <c:v>12.142857142857142</c:v>
                      </c:pt>
                      <c:pt idx="47">
                        <c:v>12.142857142857142</c:v>
                      </c:pt>
                      <c:pt idx="48">
                        <c:v>12.142857142857142</c:v>
                      </c:pt>
                      <c:pt idx="49">
                        <c:v>12.428571428571429</c:v>
                      </c:pt>
                      <c:pt idx="50">
                        <c:v>12.714285714285714</c:v>
                      </c:pt>
                      <c:pt idx="51">
                        <c:v>12.428571428571429</c:v>
                      </c:pt>
                      <c:pt idx="52">
                        <c:v>12.714285714285714</c:v>
                      </c:pt>
                      <c:pt idx="53">
                        <c:v>12.428571428571429</c:v>
                      </c:pt>
                      <c:pt idx="54">
                        <c:v>12</c:v>
                      </c:pt>
                      <c:pt idx="55">
                        <c:v>11.285714285714286</c:v>
                      </c:pt>
                      <c:pt idx="56">
                        <c:v>10.285714285714286</c:v>
                      </c:pt>
                      <c:pt idx="57">
                        <c:v>11.142857142857142</c:v>
                      </c:pt>
                      <c:pt idx="58">
                        <c:v>12.142857142857142</c:v>
                      </c:pt>
                      <c:pt idx="59">
                        <c:v>12</c:v>
                      </c:pt>
                      <c:pt idx="60">
                        <c:v>12.285714285714286</c:v>
                      </c:pt>
                      <c:pt idx="61">
                        <c:v>12.142857142857142</c:v>
                      </c:pt>
                      <c:pt idx="62">
                        <c:v>12.428571428571429</c:v>
                      </c:pt>
                      <c:pt idx="63">
                        <c:v>13.857142857142858</c:v>
                      </c:pt>
                      <c:pt idx="64">
                        <c:v>13.428571428571429</c:v>
                      </c:pt>
                      <c:pt idx="65">
                        <c:v>13</c:v>
                      </c:pt>
                      <c:pt idx="66">
                        <c:v>12.857142857142858</c:v>
                      </c:pt>
                      <c:pt idx="67">
                        <c:v>12.571428571428571</c:v>
                      </c:pt>
                      <c:pt idx="68">
                        <c:v>13.428571428571429</c:v>
                      </c:pt>
                      <c:pt idx="69">
                        <c:v>13.285714285714286</c:v>
                      </c:pt>
                      <c:pt idx="70">
                        <c:v>14.142857142857142</c:v>
                      </c:pt>
                      <c:pt idx="71">
                        <c:v>14.285714285714286</c:v>
                      </c:pt>
                      <c:pt idx="72">
                        <c:v>13.714285714285714</c:v>
                      </c:pt>
                      <c:pt idx="73">
                        <c:v>14.857142857142858</c:v>
                      </c:pt>
                      <c:pt idx="74">
                        <c:v>14.714285714285714</c:v>
                      </c:pt>
                      <c:pt idx="75">
                        <c:v>14</c:v>
                      </c:pt>
                      <c:pt idx="76">
                        <c:v>13.714285714285714</c:v>
                      </c:pt>
                      <c:pt idx="77">
                        <c:v>11.571428571428571</c:v>
                      </c:pt>
                      <c:pt idx="78">
                        <c:v>11</c:v>
                      </c:pt>
                      <c:pt idx="79">
                        <c:v>10.857142857142858</c:v>
                      </c:pt>
                      <c:pt idx="80">
                        <c:v>9.8571428571428577</c:v>
                      </c:pt>
                      <c:pt idx="81">
                        <c:v>10</c:v>
                      </c:pt>
                      <c:pt idx="82">
                        <c:v>10.714285714285714</c:v>
                      </c:pt>
                      <c:pt idx="83">
                        <c:v>12.142857142857142</c:v>
                      </c:pt>
                      <c:pt idx="84">
                        <c:v>13.285714285714286</c:v>
                      </c:pt>
                      <c:pt idx="85">
                        <c:v>14</c:v>
                      </c:pt>
                      <c:pt idx="86">
                        <c:v>14.142857142857142</c:v>
                      </c:pt>
                      <c:pt idx="87">
                        <c:v>14.714285714285714</c:v>
                      </c:pt>
                      <c:pt idx="88">
                        <c:v>14.571428571428571</c:v>
                      </c:pt>
                      <c:pt idx="89">
                        <c:v>14.285714285714286</c:v>
                      </c:pt>
                      <c:pt idx="90">
                        <c:v>12.571428571428571</c:v>
                      </c:pt>
                      <c:pt idx="91">
                        <c:v>12.428571428571429</c:v>
                      </c:pt>
                      <c:pt idx="92">
                        <c:v>12.571428571428571</c:v>
                      </c:pt>
                      <c:pt idx="93">
                        <c:v>12.857142857142858</c:v>
                      </c:pt>
                      <c:pt idx="94">
                        <c:v>12.857142857142858</c:v>
                      </c:pt>
                      <c:pt idx="95">
                        <c:v>13</c:v>
                      </c:pt>
                      <c:pt idx="96">
                        <c:v>12.571428571428571</c:v>
                      </c:pt>
                      <c:pt idx="97">
                        <c:v>14.142857142857142</c:v>
                      </c:pt>
                      <c:pt idx="98">
                        <c:v>14.285714285714286</c:v>
                      </c:pt>
                      <c:pt idx="99">
                        <c:v>13.857142857142858</c:v>
                      </c:pt>
                      <c:pt idx="100">
                        <c:v>13.285714285714286</c:v>
                      </c:pt>
                      <c:pt idx="101">
                        <c:v>13</c:v>
                      </c:pt>
                      <c:pt idx="102">
                        <c:v>13.714285714285714</c:v>
                      </c:pt>
                      <c:pt idx="103">
                        <c:v>14</c:v>
                      </c:pt>
                      <c:pt idx="104">
                        <c:v>12.428571428571429</c:v>
                      </c:pt>
                      <c:pt idx="105">
                        <c:v>12</c:v>
                      </c:pt>
                      <c:pt idx="106">
                        <c:v>12.857142857142858</c:v>
                      </c:pt>
                      <c:pt idx="107">
                        <c:v>14.285714285714286</c:v>
                      </c:pt>
                      <c:pt idx="108">
                        <c:v>14</c:v>
                      </c:pt>
                      <c:pt idx="109">
                        <c:v>13.857142857142858</c:v>
                      </c:pt>
                      <c:pt idx="110">
                        <c:v>13.285714285714286</c:v>
                      </c:pt>
                      <c:pt idx="111">
                        <c:v>13.428571428571429</c:v>
                      </c:pt>
                      <c:pt idx="112">
                        <c:v>12.714285714285714</c:v>
                      </c:pt>
                      <c:pt idx="113">
                        <c:v>11.571428571428571</c:v>
                      </c:pt>
                      <c:pt idx="114">
                        <c:v>10.571428571428571</c:v>
                      </c:pt>
                      <c:pt idx="115">
                        <c:v>10.714285714285714</c:v>
                      </c:pt>
                      <c:pt idx="116">
                        <c:v>9.1428571428571423</c:v>
                      </c:pt>
                      <c:pt idx="117">
                        <c:v>10.142857142857142</c:v>
                      </c:pt>
                      <c:pt idx="118">
                        <c:v>11.428571428571429</c:v>
                      </c:pt>
                      <c:pt idx="119">
                        <c:v>14</c:v>
                      </c:pt>
                      <c:pt idx="120">
                        <c:v>14.857142857142858</c:v>
                      </c:pt>
                      <c:pt idx="121">
                        <c:v>15.285714285714286</c:v>
                      </c:pt>
                      <c:pt idx="122">
                        <c:v>15.571428571428571</c:v>
                      </c:pt>
                      <c:pt idx="123">
                        <c:v>17.428571428571427</c:v>
                      </c:pt>
                      <c:pt idx="124">
                        <c:v>16.714285714285715</c:v>
                      </c:pt>
                      <c:pt idx="125">
                        <c:v>15.571428571428571</c:v>
                      </c:pt>
                      <c:pt idx="126">
                        <c:v>14.142857142857142</c:v>
                      </c:pt>
                      <c:pt idx="127">
                        <c:v>14</c:v>
                      </c:pt>
                      <c:pt idx="128">
                        <c:v>13.285714285714286</c:v>
                      </c:pt>
                      <c:pt idx="129">
                        <c:v>13.714285714285714</c:v>
                      </c:pt>
                      <c:pt idx="130">
                        <c:v>14.285714285714286</c:v>
                      </c:pt>
                      <c:pt idx="131">
                        <c:v>14</c:v>
                      </c:pt>
                      <c:pt idx="132">
                        <c:v>14</c:v>
                      </c:pt>
                      <c:pt idx="133">
                        <c:v>13.571428571428571</c:v>
                      </c:pt>
                      <c:pt idx="134">
                        <c:v>13.714285714285714</c:v>
                      </c:pt>
                      <c:pt idx="135">
                        <c:v>13.571428571428571</c:v>
                      </c:pt>
                      <c:pt idx="136">
                        <c:v>12.142857142857142</c:v>
                      </c:pt>
                      <c:pt idx="137">
                        <c:v>11</c:v>
                      </c:pt>
                      <c:pt idx="138">
                        <c:v>12</c:v>
                      </c:pt>
                      <c:pt idx="139">
                        <c:v>12.571428571428571</c:v>
                      </c:pt>
                      <c:pt idx="140">
                        <c:v>12.285714285714286</c:v>
                      </c:pt>
                      <c:pt idx="141">
                        <c:v>12.571428571428571</c:v>
                      </c:pt>
                      <c:pt idx="142">
                        <c:v>13.142857142857142</c:v>
                      </c:pt>
                      <c:pt idx="143">
                        <c:v>14.142857142857142</c:v>
                      </c:pt>
                      <c:pt idx="144">
                        <c:v>14.428571428571429</c:v>
                      </c:pt>
                      <c:pt idx="145">
                        <c:v>14.142857142857142</c:v>
                      </c:pt>
                      <c:pt idx="146">
                        <c:v>13.142857142857142</c:v>
                      </c:pt>
                      <c:pt idx="147">
                        <c:v>13</c:v>
                      </c:pt>
                      <c:pt idx="148">
                        <c:v>13.428571428571429</c:v>
                      </c:pt>
                      <c:pt idx="149">
                        <c:v>12.857142857142858</c:v>
                      </c:pt>
                      <c:pt idx="150">
                        <c:v>12.428571428571429</c:v>
                      </c:pt>
                      <c:pt idx="151">
                        <c:v>13.142857142857142</c:v>
                      </c:pt>
                      <c:pt idx="152">
                        <c:v>13.571428571428571</c:v>
                      </c:pt>
                      <c:pt idx="153">
                        <c:v>14.142857142857142</c:v>
                      </c:pt>
                      <c:pt idx="154">
                        <c:v>14.285714285714286</c:v>
                      </c:pt>
                      <c:pt idx="155">
                        <c:v>13.428571428571429</c:v>
                      </c:pt>
                      <c:pt idx="156">
                        <c:v>13.285714285714286</c:v>
                      </c:pt>
                      <c:pt idx="157">
                        <c:v>13.571428571428571</c:v>
                      </c:pt>
                      <c:pt idx="158">
                        <c:v>13.428571428571429</c:v>
                      </c:pt>
                      <c:pt idx="159">
                        <c:v>13.857142857142858</c:v>
                      </c:pt>
                      <c:pt idx="160">
                        <c:v>14</c:v>
                      </c:pt>
                      <c:pt idx="161">
                        <c:v>14.142857142857142</c:v>
                      </c:pt>
                      <c:pt idx="162">
                        <c:v>14.142857142857142</c:v>
                      </c:pt>
                      <c:pt idx="163">
                        <c:v>15.428571428571429</c:v>
                      </c:pt>
                      <c:pt idx="164">
                        <c:v>15.571428571428571</c:v>
                      </c:pt>
                      <c:pt idx="165">
                        <c:v>14.714285714285714</c:v>
                      </c:pt>
                      <c:pt idx="166">
                        <c:v>14.142857142857142</c:v>
                      </c:pt>
                      <c:pt idx="167">
                        <c:v>15.285714285714286</c:v>
                      </c:pt>
                      <c:pt idx="168">
                        <c:v>15.571428571428571</c:v>
                      </c:pt>
                      <c:pt idx="169">
                        <c:v>16.285714285714285</c:v>
                      </c:pt>
                      <c:pt idx="170">
                        <c:v>15.714285714285714</c:v>
                      </c:pt>
                      <c:pt idx="171">
                        <c:v>15.285714285714286</c:v>
                      </c:pt>
                      <c:pt idx="172">
                        <c:v>15.714285714285714</c:v>
                      </c:pt>
                      <c:pt idx="173">
                        <c:v>16.285714285714285</c:v>
                      </c:pt>
                      <c:pt idx="174">
                        <c:v>14.857142857142858</c:v>
                      </c:pt>
                      <c:pt idx="175">
                        <c:v>15.285714285714286</c:v>
                      </c:pt>
                      <c:pt idx="176">
                        <c:v>14.571428571428571</c:v>
                      </c:pt>
                      <c:pt idx="177">
                        <c:v>15.714285714285714</c:v>
                      </c:pt>
                      <c:pt idx="178">
                        <c:v>16</c:v>
                      </c:pt>
                      <c:pt idx="179">
                        <c:v>14.857142857142858</c:v>
                      </c:pt>
                      <c:pt idx="180">
                        <c:v>14.571428571428571</c:v>
                      </c:pt>
                      <c:pt idx="181">
                        <c:v>14.571428571428571</c:v>
                      </c:pt>
                      <c:pt idx="182">
                        <c:v>13.714285714285714</c:v>
                      </c:pt>
                      <c:pt idx="183">
                        <c:v>13.857142857142858</c:v>
                      </c:pt>
                      <c:pt idx="184">
                        <c:v>12.714285714285714</c:v>
                      </c:pt>
                      <c:pt idx="185">
                        <c:v>13.142857142857142</c:v>
                      </c:pt>
                      <c:pt idx="186">
                        <c:v>14.428571428571429</c:v>
                      </c:pt>
                      <c:pt idx="187">
                        <c:v>13.857142857142858</c:v>
                      </c:pt>
                      <c:pt idx="188">
                        <c:v>14</c:v>
                      </c:pt>
                      <c:pt idx="189">
                        <c:v>14.285714285714286</c:v>
                      </c:pt>
                      <c:pt idx="190">
                        <c:v>13.857142857142858</c:v>
                      </c:pt>
                      <c:pt idx="191">
                        <c:v>13.714285714285714</c:v>
                      </c:pt>
                      <c:pt idx="192">
                        <c:v>12.142857142857142</c:v>
                      </c:pt>
                      <c:pt idx="193">
                        <c:v>10.714285714285714</c:v>
                      </c:pt>
                      <c:pt idx="194">
                        <c:v>11</c:v>
                      </c:pt>
                      <c:pt idx="195">
                        <c:v>11.285714285714286</c:v>
                      </c:pt>
                      <c:pt idx="196">
                        <c:v>10.714285714285714</c:v>
                      </c:pt>
                      <c:pt idx="197">
                        <c:v>11.857142857142858</c:v>
                      </c:pt>
                      <c:pt idx="198">
                        <c:v>11.571428571428571</c:v>
                      </c:pt>
                      <c:pt idx="199">
                        <c:v>11.714285714285714</c:v>
                      </c:pt>
                      <c:pt idx="200">
                        <c:v>13.285714285714286</c:v>
                      </c:pt>
                      <c:pt idx="201">
                        <c:v>13.428571428571429</c:v>
                      </c:pt>
                      <c:pt idx="202">
                        <c:v>14.428571428571429</c:v>
                      </c:pt>
                      <c:pt idx="203">
                        <c:v>15.285714285714286</c:v>
                      </c:pt>
                      <c:pt idx="204">
                        <c:v>14.142857142857142</c:v>
                      </c:pt>
                      <c:pt idx="205">
                        <c:v>14.571428571428571</c:v>
                      </c:pt>
                      <c:pt idx="206">
                        <c:v>15.571428571428571</c:v>
                      </c:pt>
                      <c:pt idx="207">
                        <c:v>14.285714285714286</c:v>
                      </c:pt>
                      <c:pt idx="208">
                        <c:v>13.428571428571429</c:v>
                      </c:pt>
                      <c:pt idx="209">
                        <c:v>13</c:v>
                      </c:pt>
                      <c:pt idx="210">
                        <c:v>13.285714285714286</c:v>
                      </c:pt>
                      <c:pt idx="211">
                        <c:v>14</c:v>
                      </c:pt>
                      <c:pt idx="212">
                        <c:v>15</c:v>
                      </c:pt>
                      <c:pt idx="213">
                        <c:v>14.857142857142858</c:v>
                      </c:pt>
                      <c:pt idx="214">
                        <c:v>15.142857142857142</c:v>
                      </c:pt>
                      <c:pt idx="215">
                        <c:v>15.285714285714286</c:v>
                      </c:pt>
                      <c:pt idx="216">
                        <c:v>15.285714285714286</c:v>
                      </c:pt>
                      <c:pt idx="217">
                        <c:v>14.428571428571429</c:v>
                      </c:pt>
                      <c:pt idx="218">
                        <c:v>13.428571428571429</c:v>
                      </c:pt>
                      <c:pt idx="219">
                        <c:v>13.142857142857142</c:v>
                      </c:pt>
                      <c:pt idx="220">
                        <c:v>13.571428571428571</c:v>
                      </c:pt>
                      <c:pt idx="221">
                        <c:v>13.857142857142858</c:v>
                      </c:pt>
                      <c:pt idx="222">
                        <c:v>13.571428571428571</c:v>
                      </c:pt>
                      <c:pt idx="223">
                        <c:v>12.285714285714286</c:v>
                      </c:pt>
                      <c:pt idx="224">
                        <c:v>12.571428571428571</c:v>
                      </c:pt>
                      <c:pt idx="225">
                        <c:v>13.571428571428571</c:v>
                      </c:pt>
                      <c:pt idx="226">
                        <c:v>14.142857142857142</c:v>
                      </c:pt>
                      <c:pt idx="227">
                        <c:v>14.571428571428571</c:v>
                      </c:pt>
                      <c:pt idx="228">
                        <c:v>14.571428571428571</c:v>
                      </c:pt>
                      <c:pt idx="229">
                        <c:v>15.428571428571429</c:v>
                      </c:pt>
                      <c:pt idx="230">
                        <c:v>16.142857142857142</c:v>
                      </c:pt>
                      <c:pt idx="231">
                        <c:v>17.428571428571427</c:v>
                      </c:pt>
                      <c:pt idx="232">
                        <c:v>17.571428571428573</c:v>
                      </c:pt>
                      <c:pt idx="233">
                        <c:v>16.857142857142858</c:v>
                      </c:pt>
                      <c:pt idx="234">
                        <c:v>16.285714285714285</c:v>
                      </c:pt>
                      <c:pt idx="235">
                        <c:v>16.571428571428573</c:v>
                      </c:pt>
                      <c:pt idx="236">
                        <c:v>15.714285714285714</c:v>
                      </c:pt>
                      <c:pt idx="237">
                        <c:v>16</c:v>
                      </c:pt>
                      <c:pt idx="238">
                        <c:v>14.428571428571429</c:v>
                      </c:pt>
                      <c:pt idx="239">
                        <c:v>13</c:v>
                      </c:pt>
                      <c:pt idx="240">
                        <c:v>13.857142857142858</c:v>
                      </c:pt>
                      <c:pt idx="241">
                        <c:v>12.571428571428571</c:v>
                      </c:pt>
                      <c:pt idx="242">
                        <c:v>11.428571428571429</c:v>
                      </c:pt>
                      <c:pt idx="243">
                        <c:v>12</c:v>
                      </c:pt>
                      <c:pt idx="244">
                        <c:v>12.857142857142858</c:v>
                      </c:pt>
                      <c:pt idx="245">
                        <c:v>13</c:v>
                      </c:pt>
                      <c:pt idx="246">
                        <c:v>13.285714285714286</c:v>
                      </c:pt>
                      <c:pt idx="247">
                        <c:v>11.142857142857142</c:v>
                      </c:pt>
                      <c:pt idx="248">
                        <c:v>12.571428571428571</c:v>
                      </c:pt>
                      <c:pt idx="249">
                        <c:v>13.428571428571429</c:v>
                      </c:pt>
                      <c:pt idx="250">
                        <c:v>13.142857142857142</c:v>
                      </c:pt>
                      <c:pt idx="251">
                        <c:v>12.428571428571429</c:v>
                      </c:pt>
                      <c:pt idx="252">
                        <c:v>11.857142857142858</c:v>
                      </c:pt>
                      <c:pt idx="253">
                        <c:v>11.857142857142858</c:v>
                      </c:pt>
                      <c:pt idx="254">
                        <c:v>12</c:v>
                      </c:pt>
                      <c:pt idx="255">
                        <c:v>12.285714285714286</c:v>
                      </c:pt>
                      <c:pt idx="256">
                        <c:v>12</c:v>
                      </c:pt>
                      <c:pt idx="257">
                        <c:v>12.428571428571429</c:v>
                      </c:pt>
                      <c:pt idx="258">
                        <c:v>11.142857142857142</c:v>
                      </c:pt>
                      <c:pt idx="259">
                        <c:v>11.714285714285714</c:v>
                      </c:pt>
                      <c:pt idx="260">
                        <c:v>11.714285714285714</c:v>
                      </c:pt>
                      <c:pt idx="261">
                        <c:v>11.285714285714286</c:v>
                      </c:pt>
                      <c:pt idx="262">
                        <c:v>10.571428571428571</c:v>
                      </c:pt>
                      <c:pt idx="263">
                        <c:v>10.857142857142858</c:v>
                      </c:pt>
                      <c:pt idx="264">
                        <c:v>9.5714285714285712</c:v>
                      </c:pt>
                      <c:pt idx="265">
                        <c:v>10</c:v>
                      </c:pt>
                      <c:pt idx="266">
                        <c:v>9.1428571428571423</c:v>
                      </c:pt>
                      <c:pt idx="267">
                        <c:v>10.142857142857142</c:v>
                      </c:pt>
                      <c:pt idx="268">
                        <c:v>11.285714285714286</c:v>
                      </c:pt>
                      <c:pt idx="269">
                        <c:v>11.428571428571429</c:v>
                      </c:pt>
                      <c:pt idx="270">
                        <c:v>10.428571428571429</c:v>
                      </c:pt>
                      <c:pt idx="271">
                        <c:v>12.142857142857142</c:v>
                      </c:pt>
                      <c:pt idx="272">
                        <c:v>12</c:v>
                      </c:pt>
                      <c:pt idx="273">
                        <c:v>12.714285714285714</c:v>
                      </c:pt>
                      <c:pt idx="274">
                        <c:v>12.142857142857142</c:v>
                      </c:pt>
                      <c:pt idx="275">
                        <c:v>12.285714285714286</c:v>
                      </c:pt>
                      <c:pt idx="276">
                        <c:v>12.142857142857142</c:v>
                      </c:pt>
                      <c:pt idx="277">
                        <c:v>13.428571428571429</c:v>
                      </c:pt>
                      <c:pt idx="278">
                        <c:v>12.714285714285714</c:v>
                      </c:pt>
                      <c:pt idx="279">
                        <c:v>13.857142857142858</c:v>
                      </c:pt>
                      <c:pt idx="280">
                        <c:v>13.571428571428571</c:v>
                      </c:pt>
                      <c:pt idx="281">
                        <c:v>13.142857142857142</c:v>
                      </c:pt>
                      <c:pt idx="282">
                        <c:v>12.571428571428571</c:v>
                      </c:pt>
                      <c:pt idx="283">
                        <c:v>12.571428571428571</c:v>
                      </c:pt>
                      <c:pt idx="284">
                        <c:v>12.142857142857142</c:v>
                      </c:pt>
                      <c:pt idx="285">
                        <c:v>11.857142857142858</c:v>
                      </c:pt>
                      <c:pt idx="286">
                        <c:v>12.142857142857142</c:v>
                      </c:pt>
                      <c:pt idx="287">
                        <c:v>13</c:v>
                      </c:pt>
                      <c:pt idx="288">
                        <c:v>14.571428571428571</c:v>
                      </c:pt>
                      <c:pt idx="289">
                        <c:v>14.714285714285714</c:v>
                      </c:pt>
                      <c:pt idx="290">
                        <c:v>15.857142857142858</c:v>
                      </c:pt>
                      <c:pt idx="291">
                        <c:v>15.142857142857142</c:v>
                      </c:pt>
                      <c:pt idx="292">
                        <c:v>15.857142857142858</c:v>
                      </c:pt>
                      <c:pt idx="293">
                        <c:v>15</c:v>
                      </c:pt>
                      <c:pt idx="294">
                        <c:v>14.714285714285714</c:v>
                      </c:pt>
                      <c:pt idx="295">
                        <c:v>12.571428571428571</c:v>
                      </c:pt>
                      <c:pt idx="296">
                        <c:v>13</c:v>
                      </c:pt>
                      <c:pt idx="297">
                        <c:v>11.142857142857142</c:v>
                      </c:pt>
                      <c:pt idx="298">
                        <c:v>11.571428571428571</c:v>
                      </c:pt>
                      <c:pt idx="299">
                        <c:v>11.142857142857142</c:v>
                      </c:pt>
                      <c:pt idx="300">
                        <c:v>11.571428571428571</c:v>
                      </c:pt>
                      <c:pt idx="301">
                        <c:v>11.428571428571429</c:v>
                      </c:pt>
                      <c:pt idx="302">
                        <c:v>12.142857142857142</c:v>
                      </c:pt>
                      <c:pt idx="303">
                        <c:v>13</c:v>
                      </c:pt>
                      <c:pt idx="304">
                        <c:v>13.285714285714286</c:v>
                      </c:pt>
                      <c:pt idx="305">
                        <c:v>13.285714285714286</c:v>
                      </c:pt>
                      <c:pt idx="306">
                        <c:v>13.285714285714286</c:v>
                      </c:pt>
                      <c:pt idx="307">
                        <c:v>13.285714285714286</c:v>
                      </c:pt>
                      <c:pt idx="308">
                        <c:v>13.714285714285714</c:v>
                      </c:pt>
                      <c:pt idx="309">
                        <c:v>13.285714285714286</c:v>
                      </c:pt>
                      <c:pt idx="310">
                        <c:v>11.714285714285714</c:v>
                      </c:pt>
                      <c:pt idx="311">
                        <c:v>11</c:v>
                      </c:pt>
                      <c:pt idx="312">
                        <c:v>11.285714285714286</c:v>
                      </c:pt>
                      <c:pt idx="313">
                        <c:v>11.428571428571429</c:v>
                      </c:pt>
                      <c:pt idx="314">
                        <c:v>11</c:v>
                      </c:pt>
                      <c:pt idx="315">
                        <c:v>10.571428571428571</c:v>
                      </c:pt>
                      <c:pt idx="316">
                        <c:v>11</c:v>
                      </c:pt>
                      <c:pt idx="317">
                        <c:v>10.714285714285714</c:v>
                      </c:pt>
                      <c:pt idx="318">
                        <c:v>12.142857142857142</c:v>
                      </c:pt>
                      <c:pt idx="319">
                        <c:v>12</c:v>
                      </c:pt>
                      <c:pt idx="320">
                        <c:v>11.428571428571429</c:v>
                      </c:pt>
                      <c:pt idx="321">
                        <c:v>11.428571428571429</c:v>
                      </c:pt>
                      <c:pt idx="322">
                        <c:v>11.857142857142858</c:v>
                      </c:pt>
                      <c:pt idx="323">
                        <c:v>12</c:v>
                      </c:pt>
                      <c:pt idx="324">
                        <c:v>12.571428571428571</c:v>
                      </c:pt>
                      <c:pt idx="325">
                        <c:v>11.714285714285714</c:v>
                      </c:pt>
                      <c:pt idx="326">
                        <c:v>11.714285714285714</c:v>
                      </c:pt>
                      <c:pt idx="327">
                        <c:v>11.857142857142858</c:v>
                      </c:pt>
                      <c:pt idx="328">
                        <c:v>11.428571428571429</c:v>
                      </c:pt>
                      <c:pt idx="329">
                        <c:v>12.142857142857142</c:v>
                      </c:pt>
                      <c:pt idx="330">
                        <c:v>12.428571428571429</c:v>
                      </c:pt>
                      <c:pt idx="331">
                        <c:v>13.428571428571429</c:v>
                      </c:pt>
                      <c:pt idx="332">
                        <c:v>13.857142857142858</c:v>
                      </c:pt>
                      <c:pt idx="333">
                        <c:v>13.714285714285714</c:v>
                      </c:pt>
                      <c:pt idx="334">
                        <c:v>14.285714285714286</c:v>
                      </c:pt>
                      <c:pt idx="335">
                        <c:v>14.142857142857142</c:v>
                      </c:pt>
                      <c:pt idx="336">
                        <c:v>13.142857142857142</c:v>
                      </c:pt>
                      <c:pt idx="337">
                        <c:v>12.857142857142858</c:v>
                      </c:pt>
                      <c:pt idx="338">
                        <c:v>12.857142857142858</c:v>
                      </c:pt>
                      <c:pt idx="339">
                        <c:v>13</c:v>
                      </c:pt>
                      <c:pt idx="340">
                        <c:v>14.142857142857142</c:v>
                      </c:pt>
                      <c:pt idx="341">
                        <c:v>13.714285714285714</c:v>
                      </c:pt>
                      <c:pt idx="342">
                        <c:v>13.857142857142858</c:v>
                      </c:pt>
                      <c:pt idx="343">
                        <c:v>14.142857142857142</c:v>
                      </c:pt>
                      <c:pt idx="344">
                        <c:v>15.142857142857142</c:v>
                      </c:pt>
                      <c:pt idx="345">
                        <c:v>14.571428571428571</c:v>
                      </c:pt>
                      <c:pt idx="346">
                        <c:v>14.285714285714286</c:v>
                      </c:pt>
                      <c:pt idx="347">
                        <c:v>13.571428571428571</c:v>
                      </c:pt>
                      <c:pt idx="348">
                        <c:v>13.285714285714286</c:v>
                      </c:pt>
                      <c:pt idx="349">
                        <c:v>14.142857142857142</c:v>
                      </c:pt>
                      <c:pt idx="350">
                        <c:v>12.571428571428571</c:v>
                      </c:pt>
                      <c:pt idx="351">
                        <c:v>12.142857142857142</c:v>
                      </c:pt>
                      <c:pt idx="352">
                        <c:v>11.428571428571429</c:v>
                      </c:pt>
                      <c:pt idx="353">
                        <c:v>11.571428571428571</c:v>
                      </c:pt>
                      <c:pt idx="354">
                        <c:v>12</c:v>
                      </c:pt>
                      <c:pt idx="355">
                        <c:v>11.714285714285714</c:v>
                      </c:pt>
                      <c:pt idx="356">
                        <c:v>11</c:v>
                      </c:pt>
                      <c:pt idx="357">
                        <c:v>12.142857142857142</c:v>
                      </c:pt>
                      <c:pt idx="358">
                        <c:v>13</c:v>
                      </c:pt>
                      <c:pt idx="359">
                        <c:v>14</c:v>
                      </c:pt>
                      <c:pt idx="360">
                        <c:v>13.285714285714286</c:v>
                      </c:pt>
                      <c:pt idx="361">
                        <c:v>12.285714285714286</c:v>
                      </c:pt>
                      <c:pt idx="362">
                        <c:v>12.285714285714286</c:v>
                      </c:pt>
                      <c:pt idx="363">
                        <c:v>11.285714285714286</c:v>
                      </c:pt>
                      <c:pt idx="364">
                        <c:v>12.142857142857142</c:v>
                      </c:pt>
                      <c:pt idx="365">
                        <c:v>11</c:v>
                      </c:pt>
                      <c:pt idx="366">
                        <c:v>10.714285714285714</c:v>
                      </c:pt>
                      <c:pt idx="367">
                        <c:v>11.714285714285714</c:v>
                      </c:pt>
                      <c:pt idx="368">
                        <c:v>11.714285714285714</c:v>
                      </c:pt>
                      <c:pt idx="369">
                        <c:v>12.428571428571429</c:v>
                      </c:pt>
                      <c:pt idx="370">
                        <c:v>14.857142857142858</c:v>
                      </c:pt>
                      <c:pt idx="371">
                        <c:v>13.142857142857142</c:v>
                      </c:pt>
                      <c:pt idx="372">
                        <c:v>13.428571428571429</c:v>
                      </c:pt>
                      <c:pt idx="373">
                        <c:v>12.428571428571429</c:v>
                      </c:pt>
                      <c:pt idx="374">
                        <c:v>12.857142857142858</c:v>
                      </c:pt>
                      <c:pt idx="375">
                        <c:v>12.857142857142858</c:v>
                      </c:pt>
                      <c:pt idx="376">
                        <c:v>13.428571428571429</c:v>
                      </c:pt>
                      <c:pt idx="377">
                        <c:v>11.857142857142858</c:v>
                      </c:pt>
                      <c:pt idx="378">
                        <c:v>12.857142857142858</c:v>
                      </c:pt>
                      <c:pt idx="379">
                        <c:v>12.428571428571429</c:v>
                      </c:pt>
                      <c:pt idx="380">
                        <c:v>13.428571428571429</c:v>
                      </c:pt>
                      <c:pt idx="381">
                        <c:v>13.285714285714286</c:v>
                      </c:pt>
                      <c:pt idx="382">
                        <c:v>14.285714285714286</c:v>
                      </c:pt>
                      <c:pt idx="383">
                        <c:v>13.857142857142858</c:v>
                      </c:pt>
                      <c:pt idx="384">
                        <c:v>14.428571428571429</c:v>
                      </c:pt>
                      <c:pt idx="385">
                        <c:v>15.142857142857142</c:v>
                      </c:pt>
                      <c:pt idx="386">
                        <c:v>15.142857142857142</c:v>
                      </c:pt>
                      <c:pt idx="387">
                        <c:v>16</c:v>
                      </c:pt>
                      <c:pt idx="388">
                        <c:v>16</c:v>
                      </c:pt>
                      <c:pt idx="389">
                        <c:v>15.428571428571429</c:v>
                      </c:pt>
                      <c:pt idx="390">
                        <c:v>16.714285714285715</c:v>
                      </c:pt>
                      <c:pt idx="391">
                        <c:v>16.285714285714285</c:v>
                      </c:pt>
                      <c:pt idx="392">
                        <c:v>16</c:v>
                      </c:pt>
                      <c:pt idx="393">
                        <c:v>16.285714285714285</c:v>
                      </c:pt>
                      <c:pt idx="394">
                        <c:v>15</c:v>
                      </c:pt>
                      <c:pt idx="395">
                        <c:v>14.285714285714286</c:v>
                      </c:pt>
                      <c:pt idx="396">
                        <c:v>14.142857142857142</c:v>
                      </c:pt>
                      <c:pt idx="397">
                        <c:v>12.857142857142858</c:v>
                      </c:pt>
                      <c:pt idx="398">
                        <c:v>13.285714285714286</c:v>
                      </c:pt>
                      <c:pt idx="399">
                        <c:v>12.285714285714286</c:v>
                      </c:pt>
                      <c:pt idx="400">
                        <c:v>11.428571428571429</c:v>
                      </c:pt>
                      <c:pt idx="401">
                        <c:v>12.142857142857142</c:v>
                      </c:pt>
                      <c:pt idx="402">
                        <c:v>12.857142857142858</c:v>
                      </c:pt>
                      <c:pt idx="403">
                        <c:v>13.714285714285714</c:v>
                      </c:pt>
                      <c:pt idx="404">
                        <c:v>13.428571428571429</c:v>
                      </c:pt>
                      <c:pt idx="405">
                        <c:v>13.857142857142858</c:v>
                      </c:pt>
                      <c:pt idx="406">
                        <c:v>14.285714285714286</c:v>
                      </c:pt>
                      <c:pt idx="407">
                        <c:v>14.857142857142858</c:v>
                      </c:pt>
                      <c:pt idx="408">
                        <c:v>14</c:v>
                      </c:pt>
                      <c:pt idx="409">
                        <c:v>13.142857142857142</c:v>
                      </c:pt>
                      <c:pt idx="410">
                        <c:v>12.571428571428571</c:v>
                      </c:pt>
                      <c:pt idx="411">
                        <c:v>12.142857142857142</c:v>
                      </c:pt>
                      <c:pt idx="412">
                        <c:v>12.285714285714286</c:v>
                      </c:pt>
                      <c:pt idx="413">
                        <c:v>11.714285714285714</c:v>
                      </c:pt>
                      <c:pt idx="414">
                        <c:v>11.714285714285714</c:v>
                      </c:pt>
                      <c:pt idx="415">
                        <c:v>11.428571428571429</c:v>
                      </c:pt>
                      <c:pt idx="416">
                        <c:v>11.571428571428571</c:v>
                      </c:pt>
                      <c:pt idx="417">
                        <c:v>11</c:v>
                      </c:pt>
                      <c:pt idx="418">
                        <c:v>11.857142857142858</c:v>
                      </c:pt>
                      <c:pt idx="419">
                        <c:v>11.428571428571429</c:v>
                      </c:pt>
                      <c:pt idx="420">
                        <c:v>12.428571428571429</c:v>
                      </c:pt>
                      <c:pt idx="421">
                        <c:v>11.714285714285714</c:v>
                      </c:pt>
                      <c:pt idx="422">
                        <c:v>12.714285714285714</c:v>
                      </c:pt>
                      <c:pt idx="423">
                        <c:v>12.428571428571429</c:v>
                      </c:pt>
                      <c:pt idx="424">
                        <c:v>13</c:v>
                      </c:pt>
                      <c:pt idx="425">
                        <c:v>12.428571428571429</c:v>
                      </c:pt>
                      <c:pt idx="426">
                        <c:v>11.142857142857142</c:v>
                      </c:pt>
                      <c:pt idx="427">
                        <c:v>10.857142857142858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4A3-4AB6-8FF3-FD79D9AEFCA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Erzurum!$J$2:$J$463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6">
                        <c:v>12.142857142857142</c:v>
                      </c:pt>
                      <c:pt idx="7">
                        <c:v>13.142857142857142</c:v>
                      </c:pt>
                      <c:pt idx="8">
                        <c:v>12.428571428571429</c:v>
                      </c:pt>
                      <c:pt idx="9">
                        <c:v>13.428571428571429</c:v>
                      </c:pt>
                      <c:pt idx="10">
                        <c:v>13.714285714285714</c:v>
                      </c:pt>
                      <c:pt idx="11">
                        <c:v>14.285714285714286</c:v>
                      </c:pt>
                      <c:pt idx="12">
                        <c:v>15</c:v>
                      </c:pt>
                      <c:pt idx="13">
                        <c:v>16.285714285714285</c:v>
                      </c:pt>
                      <c:pt idx="14">
                        <c:v>17.142857142857142</c:v>
                      </c:pt>
                      <c:pt idx="15">
                        <c:v>17.142857142857142</c:v>
                      </c:pt>
                      <c:pt idx="16">
                        <c:v>16.142857142857142</c:v>
                      </c:pt>
                      <c:pt idx="17">
                        <c:v>15.714285714285714</c:v>
                      </c:pt>
                      <c:pt idx="18">
                        <c:v>14.857142857142858</c:v>
                      </c:pt>
                      <c:pt idx="19">
                        <c:v>14.142857142857142</c:v>
                      </c:pt>
                      <c:pt idx="20">
                        <c:v>13</c:v>
                      </c:pt>
                      <c:pt idx="21">
                        <c:v>12.428571428571429</c:v>
                      </c:pt>
                      <c:pt idx="22">
                        <c:v>13.428571428571429</c:v>
                      </c:pt>
                      <c:pt idx="23">
                        <c:v>14</c:v>
                      </c:pt>
                      <c:pt idx="24">
                        <c:v>14.714285714285714</c:v>
                      </c:pt>
                      <c:pt idx="25">
                        <c:v>15.571428571428571</c:v>
                      </c:pt>
                      <c:pt idx="26">
                        <c:v>15.857142857142858</c:v>
                      </c:pt>
                      <c:pt idx="27">
                        <c:v>16.714285714285715</c:v>
                      </c:pt>
                      <c:pt idx="28">
                        <c:v>16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15.857142857142858</c:v>
                      </c:pt>
                      <c:pt idx="32">
                        <c:v>15.428571428571429</c:v>
                      </c:pt>
                      <c:pt idx="33">
                        <c:v>14.857142857142858</c:v>
                      </c:pt>
                      <c:pt idx="34">
                        <c:v>14.142857142857142</c:v>
                      </c:pt>
                      <c:pt idx="35">
                        <c:v>14</c:v>
                      </c:pt>
                      <c:pt idx="36">
                        <c:v>13.571428571428571</c:v>
                      </c:pt>
                      <c:pt idx="37">
                        <c:v>12.142857142857142</c:v>
                      </c:pt>
                      <c:pt idx="38">
                        <c:v>12.428571428571429</c:v>
                      </c:pt>
                      <c:pt idx="39">
                        <c:v>12.142857142857142</c:v>
                      </c:pt>
                      <c:pt idx="40">
                        <c:v>12.714285714285714</c:v>
                      </c:pt>
                      <c:pt idx="41">
                        <c:v>12.428571428571429</c:v>
                      </c:pt>
                      <c:pt idx="42">
                        <c:v>14</c:v>
                      </c:pt>
                      <c:pt idx="43">
                        <c:v>13.142857142857142</c:v>
                      </c:pt>
                      <c:pt idx="44">
                        <c:v>13.285714285714286</c:v>
                      </c:pt>
                      <c:pt idx="45">
                        <c:v>12.857142857142858</c:v>
                      </c:pt>
                      <c:pt idx="46">
                        <c:v>12.857142857142858</c:v>
                      </c:pt>
                      <c:pt idx="47">
                        <c:v>11.571428571428571</c:v>
                      </c:pt>
                      <c:pt idx="48">
                        <c:v>12.571428571428571</c:v>
                      </c:pt>
                      <c:pt idx="49">
                        <c:v>11.857142857142858</c:v>
                      </c:pt>
                      <c:pt idx="50">
                        <c:v>12.714285714285714</c:v>
                      </c:pt>
                      <c:pt idx="51">
                        <c:v>11.714285714285714</c:v>
                      </c:pt>
                      <c:pt idx="52">
                        <c:v>11.428571428571429</c:v>
                      </c:pt>
                      <c:pt idx="53">
                        <c:v>11.714285714285714</c:v>
                      </c:pt>
                      <c:pt idx="54">
                        <c:v>12.142857142857142</c:v>
                      </c:pt>
                      <c:pt idx="55">
                        <c:v>11.714285714285714</c:v>
                      </c:pt>
                      <c:pt idx="56">
                        <c:v>10.714285714285714</c:v>
                      </c:pt>
                      <c:pt idx="57">
                        <c:v>9.7142857142857135</c:v>
                      </c:pt>
                      <c:pt idx="58">
                        <c:v>10.857142857142858</c:v>
                      </c:pt>
                      <c:pt idx="59">
                        <c:v>11.142857142857142</c:v>
                      </c:pt>
                      <c:pt idx="60">
                        <c:v>10.571428571428571</c:v>
                      </c:pt>
                      <c:pt idx="61">
                        <c:v>10.571428571428571</c:v>
                      </c:pt>
                      <c:pt idx="62">
                        <c:v>10.714285714285714</c:v>
                      </c:pt>
                      <c:pt idx="63">
                        <c:v>10.857142857142858</c:v>
                      </c:pt>
                      <c:pt idx="64">
                        <c:v>11</c:v>
                      </c:pt>
                      <c:pt idx="65">
                        <c:v>11.142857142857142</c:v>
                      </c:pt>
                      <c:pt idx="66">
                        <c:v>10.714285714285714</c:v>
                      </c:pt>
                      <c:pt idx="67">
                        <c:v>10.857142857142858</c:v>
                      </c:pt>
                      <c:pt idx="68">
                        <c:v>11.142857142857142</c:v>
                      </c:pt>
                      <c:pt idx="69">
                        <c:v>10.857142857142858</c:v>
                      </c:pt>
                      <c:pt idx="70">
                        <c:v>9.8571428571428577</c:v>
                      </c:pt>
                      <c:pt idx="71">
                        <c:v>10</c:v>
                      </c:pt>
                      <c:pt idx="72">
                        <c:v>9.7142857142857135</c:v>
                      </c:pt>
                      <c:pt idx="73">
                        <c:v>10.428571428571429</c:v>
                      </c:pt>
                      <c:pt idx="74">
                        <c:v>10.714285714285714</c:v>
                      </c:pt>
                      <c:pt idx="75">
                        <c:v>10.571428571428571</c:v>
                      </c:pt>
                      <c:pt idx="76">
                        <c:v>10.857142857142858</c:v>
                      </c:pt>
                      <c:pt idx="77">
                        <c:v>12.142857142857142</c:v>
                      </c:pt>
                      <c:pt idx="78">
                        <c:v>11</c:v>
                      </c:pt>
                      <c:pt idx="79">
                        <c:v>10.857142857142858</c:v>
                      </c:pt>
                      <c:pt idx="80">
                        <c:v>11.714285714285714</c:v>
                      </c:pt>
                      <c:pt idx="81">
                        <c:v>11.285714285714286</c:v>
                      </c:pt>
                      <c:pt idx="82">
                        <c:v>11.428571428571429</c:v>
                      </c:pt>
                      <c:pt idx="83">
                        <c:v>10.571428571428571</c:v>
                      </c:pt>
                      <c:pt idx="84">
                        <c:v>10.857142857142858</c:v>
                      </c:pt>
                      <c:pt idx="85">
                        <c:v>11.428571428571429</c:v>
                      </c:pt>
                      <c:pt idx="86">
                        <c:v>11.571428571428571</c:v>
                      </c:pt>
                      <c:pt idx="87">
                        <c:v>11.571428571428571</c:v>
                      </c:pt>
                      <c:pt idx="88">
                        <c:v>12.142857142857142</c:v>
                      </c:pt>
                      <c:pt idx="89">
                        <c:v>11.428571428571429</c:v>
                      </c:pt>
                      <c:pt idx="90">
                        <c:v>12.142857142857142</c:v>
                      </c:pt>
                      <c:pt idx="91">
                        <c:v>11.571428571428571</c:v>
                      </c:pt>
                      <c:pt idx="92">
                        <c:v>11.571428571428571</c:v>
                      </c:pt>
                      <c:pt idx="93">
                        <c:v>11.285714285714286</c:v>
                      </c:pt>
                      <c:pt idx="94">
                        <c:v>10.285714285714286</c:v>
                      </c:pt>
                      <c:pt idx="95">
                        <c:v>11.428571428571429</c:v>
                      </c:pt>
                      <c:pt idx="96">
                        <c:v>12.571428571428571</c:v>
                      </c:pt>
                      <c:pt idx="97">
                        <c:v>12.428571428571429</c:v>
                      </c:pt>
                      <c:pt idx="98">
                        <c:v>12.571428571428571</c:v>
                      </c:pt>
                      <c:pt idx="99">
                        <c:v>14</c:v>
                      </c:pt>
                      <c:pt idx="100">
                        <c:v>14</c:v>
                      </c:pt>
                      <c:pt idx="101">
                        <c:v>14.142857142857142</c:v>
                      </c:pt>
                      <c:pt idx="102">
                        <c:v>12.142857142857142</c:v>
                      </c:pt>
                      <c:pt idx="103">
                        <c:v>11.142857142857142</c:v>
                      </c:pt>
                      <c:pt idx="104">
                        <c:v>11.428571428571429</c:v>
                      </c:pt>
                      <c:pt idx="105">
                        <c:v>11.142857142857142</c:v>
                      </c:pt>
                      <c:pt idx="106">
                        <c:v>10.142857142857142</c:v>
                      </c:pt>
                      <c:pt idx="107">
                        <c:v>9.8571428571428577</c:v>
                      </c:pt>
                      <c:pt idx="108">
                        <c:v>10.142857142857142</c:v>
                      </c:pt>
                      <c:pt idx="109">
                        <c:v>11</c:v>
                      </c:pt>
                      <c:pt idx="110">
                        <c:v>12.142857142857142</c:v>
                      </c:pt>
                      <c:pt idx="111">
                        <c:v>12.857142857142858</c:v>
                      </c:pt>
                      <c:pt idx="112">
                        <c:v>13</c:v>
                      </c:pt>
                      <c:pt idx="113">
                        <c:v>13.428571428571429</c:v>
                      </c:pt>
                      <c:pt idx="114">
                        <c:v>14.285714285714286</c:v>
                      </c:pt>
                      <c:pt idx="115">
                        <c:v>13.714285714285714</c:v>
                      </c:pt>
                      <c:pt idx="116">
                        <c:v>13</c:v>
                      </c:pt>
                      <c:pt idx="117">
                        <c:v>12.428571428571429</c:v>
                      </c:pt>
                      <c:pt idx="118">
                        <c:v>11.571428571428571</c:v>
                      </c:pt>
                      <c:pt idx="119">
                        <c:v>12</c:v>
                      </c:pt>
                      <c:pt idx="120">
                        <c:v>11.714285714285714</c:v>
                      </c:pt>
                      <c:pt idx="121">
                        <c:v>11.428571428571429</c:v>
                      </c:pt>
                      <c:pt idx="122">
                        <c:v>11.857142857142858</c:v>
                      </c:pt>
                      <c:pt idx="123">
                        <c:v>11.857142857142858</c:v>
                      </c:pt>
                      <c:pt idx="124">
                        <c:v>11.571428571428571</c:v>
                      </c:pt>
                      <c:pt idx="125">
                        <c:v>11.571428571428571</c:v>
                      </c:pt>
                      <c:pt idx="126">
                        <c:v>11.142857142857142</c:v>
                      </c:pt>
                      <c:pt idx="127">
                        <c:v>11.857142857142858</c:v>
                      </c:pt>
                      <c:pt idx="128">
                        <c:v>12.285714285714286</c:v>
                      </c:pt>
                      <c:pt idx="129">
                        <c:v>11.428571428571429</c:v>
                      </c:pt>
                      <c:pt idx="130">
                        <c:v>10.571428571428571</c:v>
                      </c:pt>
                      <c:pt idx="131">
                        <c:v>10.714285714285714</c:v>
                      </c:pt>
                      <c:pt idx="132">
                        <c:v>11.285714285714286</c:v>
                      </c:pt>
                      <c:pt idx="133">
                        <c:v>11.714285714285714</c:v>
                      </c:pt>
                      <c:pt idx="134">
                        <c:v>11.285714285714286</c:v>
                      </c:pt>
                      <c:pt idx="135">
                        <c:v>11.428571428571429</c:v>
                      </c:pt>
                      <c:pt idx="136">
                        <c:v>12.571428571428571</c:v>
                      </c:pt>
                      <c:pt idx="137">
                        <c:v>13.285714285714286</c:v>
                      </c:pt>
                      <c:pt idx="138">
                        <c:v>12.857142857142858</c:v>
                      </c:pt>
                      <c:pt idx="139">
                        <c:v>12.857142857142858</c:v>
                      </c:pt>
                      <c:pt idx="140">
                        <c:v>13.142857142857142</c:v>
                      </c:pt>
                      <c:pt idx="141">
                        <c:v>14</c:v>
                      </c:pt>
                      <c:pt idx="142">
                        <c:v>12.571428571428571</c:v>
                      </c:pt>
                      <c:pt idx="143">
                        <c:v>11.714285714285714</c:v>
                      </c:pt>
                      <c:pt idx="144">
                        <c:v>12</c:v>
                      </c:pt>
                      <c:pt idx="145">
                        <c:v>11.714285714285714</c:v>
                      </c:pt>
                      <c:pt idx="146">
                        <c:v>11.428571428571429</c:v>
                      </c:pt>
                      <c:pt idx="147">
                        <c:v>12</c:v>
                      </c:pt>
                      <c:pt idx="148">
                        <c:v>10.857142857142858</c:v>
                      </c:pt>
                      <c:pt idx="149">
                        <c:v>11.285714285714286</c:v>
                      </c:pt>
                      <c:pt idx="150">
                        <c:v>12.571428571428571</c:v>
                      </c:pt>
                      <c:pt idx="151">
                        <c:v>13.142857142857142</c:v>
                      </c:pt>
                      <c:pt idx="152">
                        <c:v>15</c:v>
                      </c:pt>
                      <c:pt idx="153">
                        <c:v>15.571428571428571</c:v>
                      </c:pt>
                      <c:pt idx="154">
                        <c:v>14.428571428571429</c:v>
                      </c:pt>
                      <c:pt idx="155">
                        <c:v>14.571428571428571</c:v>
                      </c:pt>
                      <c:pt idx="156">
                        <c:v>15.428571428571429</c:v>
                      </c:pt>
                      <c:pt idx="157">
                        <c:v>14.571428571428571</c:v>
                      </c:pt>
                      <c:pt idx="158">
                        <c:v>14</c:v>
                      </c:pt>
                      <c:pt idx="159">
                        <c:v>13.142857142857142</c:v>
                      </c:pt>
                      <c:pt idx="160">
                        <c:v>12.428571428571429</c:v>
                      </c:pt>
                      <c:pt idx="161">
                        <c:v>12.142857142857142</c:v>
                      </c:pt>
                      <c:pt idx="162">
                        <c:v>12.857142857142858</c:v>
                      </c:pt>
                      <c:pt idx="163">
                        <c:v>13.142857142857142</c:v>
                      </c:pt>
                      <c:pt idx="164">
                        <c:v>12.571428571428571</c:v>
                      </c:pt>
                      <c:pt idx="165">
                        <c:v>13.285714285714286</c:v>
                      </c:pt>
                      <c:pt idx="166">
                        <c:v>12.857142857142858</c:v>
                      </c:pt>
                      <c:pt idx="167">
                        <c:v>12.142857142857142</c:v>
                      </c:pt>
                      <c:pt idx="168">
                        <c:v>12.428571428571429</c:v>
                      </c:pt>
                      <c:pt idx="169">
                        <c:v>12.428571428571429</c:v>
                      </c:pt>
                      <c:pt idx="170">
                        <c:v>11.428571428571429</c:v>
                      </c:pt>
                      <c:pt idx="171">
                        <c:v>12.428571428571429</c:v>
                      </c:pt>
                      <c:pt idx="172">
                        <c:v>12.285714285714286</c:v>
                      </c:pt>
                      <c:pt idx="173">
                        <c:v>12</c:v>
                      </c:pt>
                      <c:pt idx="174">
                        <c:v>13.857142857142858</c:v>
                      </c:pt>
                      <c:pt idx="175">
                        <c:v>14.285714285714286</c:v>
                      </c:pt>
                      <c:pt idx="176">
                        <c:v>13.857142857142858</c:v>
                      </c:pt>
                      <c:pt idx="177">
                        <c:v>14</c:v>
                      </c:pt>
                      <c:pt idx="178">
                        <c:v>14.714285714285714</c:v>
                      </c:pt>
                      <c:pt idx="179">
                        <c:v>15.428571428571429</c:v>
                      </c:pt>
                      <c:pt idx="180">
                        <c:v>16</c:v>
                      </c:pt>
                      <c:pt idx="181">
                        <c:v>15.428571428571429</c:v>
                      </c:pt>
                      <c:pt idx="182">
                        <c:v>15.285714285714286</c:v>
                      </c:pt>
                      <c:pt idx="183">
                        <c:v>14.571428571428571</c:v>
                      </c:pt>
                      <c:pt idx="184">
                        <c:v>14.714285714285714</c:v>
                      </c:pt>
                      <c:pt idx="185">
                        <c:v>13.857142857142858</c:v>
                      </c:pt>
                      <c:pt idx="186">
                        <c:v>12.857142857142858</c:v>
                      </c:pt>
                      <c:pt idx="187">
                        <c:v>12.285714285714286</c:v>
                      </c:pt>
                      <c:pt idx="188">
                        <c:v>12.428571428571429</c:v>
                      </c:pt>
                      <c:pt idx="189">
                        <c:v>11.857142857142858</c:v>
                      </c:pt>
                      <c:pt idx="190">
                        <c:v>12</c:v>
                      </c:pt>
                      <c:pt idx="191">
                        <c:v>13.714285714285714</c:v>
                      </c:pt>
                      <c:pt idx="192">
                        <c:v>14.714285714285714</c:v>
                      </c:pt>
                      <c:pt idx="193">
                        <c:v>16.428571428571427</c:v>
                      </c:pt>
                      <c:pt idx="194">
                        <c:v>17.142857142857142</c:v>
                      </c:pt>
                      <c:pt idx="195">
                        <c:v>16.714285714285715</c:v>
                      </c:pt>
                      <c:pt idx="196">
                        <c:v>17</c:v>
                      </c:pt>
                      <c:pt idx="197">
                        <c:v>17.857142857142858</c:v>
                      </c:pt>
                      <c:pt idx="198">
                        <c:v>16.714285714285715</c:v>
                      </c:pt>
                      <c:pt idx="199">
                        <c:v>15</c:v>
                      </c:pt>
                      <c:pt idx="200">
                        <c:v>13.142857142857142</c:v>
                      </c:pt>
                      <c:pt idx="201">
                        <c:v>13.142857142857142</c:v>
                      </c:pt>
                      <c:pt idx="202">
                        <c:v>13.142857142857142</c:v>
                      </c:pt>
                      <c:pt idx="203">
                        <c:v>13.571428571428571</c:v>
                      </c:pt>
                      <c:pt idx="204">
                        <c:v>12.714285714285714</c:v>
                      </c:pt>
                      <c:pt idx="205">
                        <c:v>12.428571428571429</c:v>
                      </c:pt>
                      <c:pt idx="206">
                        <c:v>13.714285714285714</c:v>
                      </c:pt>
                      <c:pt idx="207">
                        <c:v>15.857142857142858</c:v>
                      </c:pt>
                      <c:pt idx="208">
                        <c:v>15.571428571428571</c:v>
                      </c:pt>
                      <c:pt idx="209">
                        <c:v>15.571428571428571</c:v>
                      </c:pt>
                      <c:pt idx="210">
                        <c:v>15.428571428571429</c:v>
                      </c:pt>
                      <c:pt idx="211">
                        <c:v>16.285714285714285</c:v>
                      </c:pt>
                      <c:pt idx="212">
                        <c:v>15.714285714285714</c:v>
                      </c:pt>
                      <c:pt idx="213">
                        <c:v>15.857142857142858</c:v>
                      </c:pt>
                      <c:pt idx="214">
                        <c:v>14.714285714285714</c:v>
                      </c:pt>
                      <c:pt idx="215">
                        <c:v>14.285714285714286</c:v>
                      </c:pt>
                      <c:pt idx="216">
                        <c:v>13.857142857142858</c:v>
                      </c:pt>
                      <c:pt idx="217">
                        <c:v>13.142857142857142</c:v>
                      </c:pt>
                      <c:pt idx="218">
                        <c:v>12.714285714285714</c:v>
                      </c:pt>
                      <c:pt idx="219">
                        <c:v>14</c:v>
                      </c:pt>
                      <c:pt idx="220">
                        <c:v>13.428571428571429</c:v>
                      </c:pt>
                      <c:pt idx="221">
                        <c:v>14</c:v>
                      </c:pt>
                      <c:pt idx="222">
                        <c:v>15</c:v>
                      </c:pt>
                      <c:pt idx="223">
                        <c:v>15.142857142857142</c:v>
                      </c:pt>
                      <c:pt idx="224">
                        <c:v>17.571428571428573</c:v>
                      </c:pt>
                      <c:pt idx="225">
                        <c:v>17.142857142857142</c:v>
                      </c:pt>
                      <c:pt idx="226">
                        <c:v>17.714285714285715</c:v>
                      </c:pt>
                      <c:pt idx="227">
                        <c:v>17.285714285714285</c:v>
                      </c:pt>
                      <c:pt idx="228">
                        <c:v>17.142857142857142</c:v>
                      </c:pt>
                      <c:pt idx="229">
                        <c:v>17.428571428571427</c:v>
                      </c:pt>
                      <c:pt idx="230">
                        <c:v>18.142857142857142</c:v>
                      </c:pt>
                      <c:pt idx="231">
                        <c:v>16</c:v>
                      </c:pt>
                      <c:pt idx="232">
                        <c:v>16.285714285714285</c:v>
                      </c:pt>
                      <c:pt idx="233">
                        <c:v>15.428571428571429</c:v>
                      </c:pt>
                      <c:pt idx="234">
                        <c:v>16.142857142857142</c:v>
                      </c:pt>
                      <c:pt idx="235">
                        <c:v>14.571428571428571</c:v>
                      </c:pt>
                      <c:pt idx="236">
                        <c:v>14.714285714285714</c:v>
                      </c:pt>
                      <c:pt idx="237">
                        <c:v>14.285714285714286</c:v>
                      </c:pt>
                      <c:pt idx="238">
                        <c:v>15.857142857142858</c:v>
                      </c:pt>
                      <c:pt idx="239">
                        <c:v>15.571428571428571</c:v>
                      </c:pt>
                      <c:pt idx="240">
                        <c:v>14.857142857142858</c:v>
                      </c:pt>
                      <c:pt idx="241">
                        <c:v>14.571428571428571</c:v>
                      </c:pt>
                      <c:pt idx="242">
                        <c:v>15.714285714285714</c:v>
                      </c:pt>
                      <c:pt idx="243">
                        <c:v>15.428571428571429</c:v>
                      </c:pt>
                      <c:pt idx="244">
                        <c:v>14.857142857142858</c:v>
                      </c:pt>
                      <c:pt idx="245">
                        <c:v>13.428571428571429</c:v>
                      </c:pt>
                      <c:pt idx="246">
                        <c:v>14.142857142857142</c:v>
                      </c:pt>
                      <c:pt idx="247">
                        <c:v>14.285714285714286</c:v>
                      </c:pt>
                      <c:pt idx="248">
                        <c:v>14</c:v>
                      </c:pt>
                      <c:pt idx="249">
                        <c:v>14.714285714285714</c:v>
                      </c:pt>
                      <c:pt idx="250">
                        <c:v>13.571428571428571</c:v>
                      </c:pt>
                      <c:pt idx="251">
                        <c:v>13.714285714285714</c:v>
                      </c:pt>
                      <c:pt idx="252">
                        <c:v>13.571428571428571</c:v>
                      </c:pt>
                      <c:pt idx="253">
                        <c:v>13.142857142857142</c:v>
                      </c:pt>
                      <c:pt idx="254">
                        <c:v>12</c:v>
                      </c:pt>
                      <c:pt idx="255">
                        <c:v>11.857142857142858</c:v>
                      </c:pt>
                      <c:pt idx="256">
                        <c:v>10.142857142857142</c:v>
                      </c:pt>
                      <c:pt idx="257">
                        <c:v>10.142857142857142</c:v>
                      </c:pt>
                      <c:pt idx="258">
                        <c:v>10</c:v>
                      </c:pt>
                      <c:pt idx="259">
                        <c:v>11</c:v>
                      </c:pt>
                      <c:pt idx="260">
                        <c:v>10.714285714285714</c:v>
                      </c:pt>
                      <c:pt idx="261">
                        <c:v>12.571428571428571</c:v>
                      </c:pt>
                      <c:pt idx="262">
                        <c:v>13</c:v>
                      </c:pt>
                      <c:pt idx="263">
                        <c:v>13.714285714285714</c:v>
                      </c:pt>
                      <c:pt idx="264">
                        <c:v>14.714285714285714</c:v>
                      </c:pt>
                      <c:pt idx="265">
                        <c:v>15</c:v>
                      </c:pt>
                      <c:pt idx="266">
                        <c:v>14.857142857142858</c:v>
                      </c:pt>
                      <c:pt idx="267">
                        <c:v>14.285714285714286</c:v>
                      </c:pt>
                      <c:pt idx="268">
                        <c:v>13.857142857142858</c:v>
                      </c:pt>
                      <c:pt idx="269">
                        <c:v>13.428571428571429</c:v>
                      </c:pt>
                      <c:pt idx="270">
                        <c:v>13.714285714285714</c:v>
                      </c:pt>
                      <c:pt idx="271">
                        <c:v>13.142857142857142</c:v>
                      </c:pt>
                      <c:pt idx="272">
                        <c:v>13.428571428571429</c:v>
                      </c:pt>
                      <c:pt idx="273">
                        <c:v>13.571428571428571</c:v>
                      </c:pt>
                      <c:pt idx="274">
                        <c:v>14.285714285714286</c:v>
                      </c:pt>
                      <c:pt idx="275">
                        <c:v>14.285714285714286</c:v>
                      </c:pt>
                      <c:pt idx="276">
                        <c:v>14.285714285714286</c:v>
                      </c:pt>
                      <c:pt idx="277">
                        <c:v>13.714285714285714</c:v>
                      </c:pt>
                      <c:pt idx="278">
                        <c:v>13.714285714285714</c:v>
                      </c:pt>
                      <c:pt idx="279">
                        <c:v>13.142857142857142</c:v>
                      </c:pt>
                      <c:pt idx="280">
                        <c:v>12.571428571428571</c:v>
                      </c:pt>
                      <c:pt idx="281">
                        <c:v>12.285714285714286</c:v>
                      </c:pt>
                      <c:pt idx="282">
                        <c:v>12.714285714285714</c:v>
                      </c:pt>
                      <c:pt idx="283">
                        <c:v>12.857142857142858</c:v>
                      </c:pt>
                      <c:pt idx="284">
                        <c:v>13</c:v>
                      </c:pt>
                      <c:pt idx="285">
                        <c:v>12.857142857142858</c:v>
                      </c:pt>
                      <c:pt idx="286">
                        <c:v>13.571428571428571</c:v>
                      </c:pt>
                      <c:pt idx="287">
                        <c:v>13.285714285714286</c:v>
                      </c:pt>
                      <c:pt idx="288">
                        <c:v>14.142857142857142</c:v>
                      </c:pt>
                      <c:pt idx="289">
                        <c:v>13.571428571428571</c:v>
                      </c:pt>
                      <c:pt idx="290">
                        <c:v>14.714285714285714</c:v>
                      </c:pt>
                      <c:pt idx="291">
                        <c:v>14.285714285714286</c:v>
                      </c:pt>
                      <c:pt idx="292">
                        <c:v>14.285714285714286</c:v>
                      </c:pt>
                      <c:pt idx="293">
                        <c:v>14</c:v>
                      </c:pt>
                      <c:pt idx="294">
                        <c:v>14.571428571428571</c:v>
                      </c:pt>
                      <c:pt idx="295">
                        <c:v>14.285714285714286</c:v>
                      </c:pt>
                      <c:pt idx="296">
                        <c:v>14.428571428571429</c:v>
                      </c:pt>
                      <c:pt idx="297">
                        <c:v>13.571428571428571</c:v>
                      </c:pt>
                      <c:pt idx="298">
                        <c:v>14</c:v>
                      </c:pt>
                      <c:pt idx="299">
                        <c:v>14.714285714285714</c:v>
                      </c:pt>
                      <c:pt idx="300">
                        <c:v>14.714285714285714</c:v>
                      </c:pt>
                      <c:pt idx="301">
                        <c:v>14.428571428571429</c:v>
                      </c:pt>
                      <c:pt idx="302">
                        <c:v>14.857142857142858</c:v>
                      </c:pt>
                      <c:pt idx="303">
                        <c:v>14.428571428571429</c:v>
                      </c:pt>
                      <c:pt idx="304">
                        <c:v>14.142857142857142</c:v>
                      </c:pt>
                      <c:pt idx="305">
                        <c:v>15.571428571428571</c:v>
                      </c:pt>
                      <c:pt idx="306">
                        <c:v>15.285714285714286</c:v>
                      </c:pt>
                      <c:pt idx="307">
                        <c:v>15.714285714285714</c:v>
                      </c:pt>
                      <c:pt idx="308">
                        <c:v>15.857142857142858</c:v>
                      </c:pt>
                      <c:pt idx="309">
                        <c:v>15.285714285714286</c:v>
                      </c:pt>
                      <c:pt idx="310">
                        <c:v>15.428571428571429</c:v>
                      </c:pt>
                      <c:pt idx="311">
                        <c:v>15.428571428571429</c:v>
                      </c:pt>
                      <c:pt idx="312">
                        <c:v>13.285714285714286</c:v>
                      </c:pt>
                      <c:pt idx="313">
                        <c:v>13.285714285714286</c:v>
                      </c:pt>
                      <c:pt idx="314">
                        <c:v>13.285714285714286</c:v>
                      </c:pt>
                      <c:pt idx="315">
                        <c:v>13.285714285714286</c:v>
                      </c:pt>
                      <c:pt idx="316">
                        <c:v>14</c:v>
                      </c:pt>
                      <c:pt idx="317">
                        <c:v>14.142857142857142</c:v>
                      </c:pt>
                      <c:pt idx="318">
                        <c:v>13.714285714285714</c:v>
                      </c:pt>
                      <c:pt idx="319">
                        <c:v>14.142857142857142</c:v>
                      </c:pt>
                      <c:pt idx="320">
                        <c:v>13.857142857142858</c:v>
                      </c:pt>
                      <c:pt idx="321">
                        <c:v>13.428571428571429</c:v>
                      </c:pt>
                      <c:pt idx="322">
                        <c:v>12.857142857142858</c:v>
                      </c:pt>
                      <c:pt idx="323">
                        <c:v>12</c:v>
                      </c:pt>
                      <c:pt idx="324">
                        <c:v>11.428571428571429</c:v>
                      </c:pt>
                      <c:pt idx="325">
                        <c:v>11.714285714285714</c:v>
                      </c:pt>
                      <c:pt idx="326">
                        <c:v>12</c:v>
                      </c:pt>
                      <c:pt idx="327">
                        <c:v>11.714285714285714</c:v>
                      </c:pt>
                      <c:pt idx="328">
                        <c:v>11.428571428571429</c:v>
                      </c:pt>
                      <c:pt idx="329">
                        <c:v>11.285714285714286</c:v>
                      </c:pt>
                      <c:pt idx="330">
                        <c:v>11</c:v>
                      </c:pt>
                      <c:pt idx="331">
                        <c:v>11.142857142857142</c:v>
                      </c:pt>
                      <c:pt idx="332">
                        <c:v>11.714285714285714</c:v>
                      </c:pt>
                      <c:pt idx="333">
                        <c:v>11.571428571428571</c:v>
                      </c:pt>
                      <c:pt idx="334">
                        <c:v>12.857142857142858</c:v>
                      </c:pt>
                      <c:pt idx="335">
                        <c:v>12.857142857142858</c:v>
                      </c:pt>
                      <c:pt idx="336">
                        <c:v>13.857142857142858</c:v>
                      </c:pt>
                      <c:pt idx="337">
                        <c:v>14</c:v>
                      </c:pt>
                      <c:pt idx="338">
                        <c:v>14.142857142857142</c:v>
                      </c:pt>
                      <c:pt idx="339">
                        <c:v>13.428571428571429</c:v>
                      </c:pt>
                      <c:pt idx="340">
                        <c:v>14.142857142857142</c:v>
                      </c:pt>
                      <c:pt idx="341">
                        <c:v>12.714285714285714</c:v>
                      </c:pt>
                      <c:pt idx="342">
                        <c:v>11.857142857142858</c:v>
                      </c:pt>
                      <c:pt idx="343">
                        <c:v>11.428571428571429</c:v>
                      </c:pt>
                      <c:pt idx="344">
                        <c:v>10.571428571428571</c:v>
                      </c:pt>
                      <c:pt idx="345">
                        <c:v>10.571428571428571</c:v>
                      </c:pt>
                      <c:pt idx="346">
                        <c:v>10.571428571428571</c:v>
                      </c:pt>
                      <c:pt idx="347">
                        <c:v>10</c:v>
                      </c:pt>
                      <c:pt idx="348">
                        <c:v>10.857142857142858</c:v>
                      </c:pt>
                      <c:pt idx="349">
                        <c:v>11.857142857142858</c:v>
                      </c:pt>
                      <c:pt idx="350">
                        <c:v>12.285714285714286</c:v>
                      </c:pt>
                      <c:pt idx="351">
                        <c:v>13.857142857142858</c:v>
                      </c:pt>
                      <c:pt idx="352">
                        <c:v>13.714285714285714</c:v>
                      </c:pt>
                      <c:pt idx="353">
                        <c:v>13.428571428571429</c:v>
                      </c:pt>
                      <c:pt idx="354">
                        <c:v>13.285714285714286</c:v>
                      </c:pt>
                      <c:pt idx="355">
                        <c:v>12.857142857142858</c:v>
                      </c:pt>
                      <c:pt idx="356">
                        <c:v>12.428571428571429</c:v>
                      </c:pt>
                      <c:pt idx="357">
                        <c:v>12</c:v>
                      </c:pt>
                      <c:pt idx="358">
                        <c:v>12.571428571428571</c:v>
                      </c:pt>
                      <c:pt idx="359">
                        <c:v>13.714285714285714</c:v>
                      </c:pt>
                      <c:pt idx="360">
                        <c:v>14.857142857142858</c:v>
                      </c:pt>
                      <c:pt idx="361">
                        <c:v>14.428571428571429</c:v>
                      </c:pt>
                      <c:pt idx="362">
                        <c:v>14.714285714285714</c:v>
                      </c:pt>
                      <c:pt idx="363">
                        <c:v>14.714285714285714</c:v>
                      </c:pt>
                      <c:pt idx="364">
                        <c:v>14.571428571428571</c:v>
                      </c:pt>
                      <c:pt idx="365">
                        <c:v>13.857142857142858</c:v>
                      </c:pt>
                      <c:pt idx="366">
                        <c:v>14</c:v>
                      </c:pt>
                      <c:pt idx="367">
                        <c:v>13.714285714285714</c:v>
                      </c:pt>
                      <c:pt idx="368">
                        <c:v>14.285714285714286</c:v>
                      </c:pt>
                      <c:pt idx="369">
                        <c:v>14.428571428571429</c:v>
                      </c:pt>
                      <c:pt idx="370">
                        <c:v>15.428571428571429</c:v>
                      </c:pt>
                      <c:pt idx="371">
                        <c:v>16.285714285714285</c:v>
                      </c:pt>
                      <c:pt idx="372">
                        <c:v>15.714285714285714</c:v>
                      </c:pt>
                      <c:pt idx="373">
                        <c:v>15.142857142857142</c:v>
                      </c:pt>
                      <c:pt idx="374">
                        <c:v>14.714285714285714</c:v>
                      </c:pt>
                      <c:pt idx="375">
                        <c:v>14.714285714285714</c:v>
                      </c:pt>
                      <c:pt idx="376">
                        <c:v>15.142857142857142</c:v>
                      </c:pt>
                      <c:pt idx="377">
                        <c:v>15.142857142857142</c:v>
                      </c:pt>
                      <c:pt idx="378">
                        <c:v>14.142857142857142</c:v>
                      </c:pt>
                      <c:pt idx="379">
                        <c:v>15</c:v>
                      </c:pt>
                      <c:pt idx="380">
                        <c:v>15.142857142857142</c:v>
                      </c:pt>
                      <c:pt idx="381">
                        <c:v>15.857142857142858</c:v>
                      </c:pt>
                      <c:pt idx="382">
                        <c:v>15.571428571428571</c:v>
                      </c:pt>
                      <c:pt idx="383">
                        <c:v>15.571428571428571</c:v>
                      </c:pt>
                      <c:pt idx="384">
                        <c:v>15</c:v>
                      </c:pt>
                      <c:pt idx="385">
                        <c:v>16.571428571428573</c:v>
                      </c:pt>
                      <c:pt idx="386">
                        <c:v>16.142857142857142</c:v>
                      </c:pt>
                      <c:pt idx="387">
                        <c:v>16</c:v>
                      </c:pt>
                      <c:pt idx="388">
                        <c:v>17</c:v>
                      </c:pt>
                      <c:pt idx="389">
                        <c:v>16.714285714285715</c:v>
                      </c:pt>
                      <c:pt idx="390">
                        <c:v>16.714285714285715</c:v>
                      </c:pt>
                      <c:pt idx="391">
                        <c:v>17.285714285714285</c:v>
                      </c:pt>
                      <c:pt idx="392">
                        <c:v>15.571428571428571</c:v>
                      </c:pt>
                      <c:pt idx="393">
                        <c:v>15.714285714285714</c:v>
                      </c:pt>
                      <c:pt idx="394">
                        <c:v>15.142857142857142</c:v>
                      </c:pt>
                      <c:pt idx="395">
                        <c:v>13</c:v>
                      </c:pt>
                      <c:pt idx="396">
                        <c:v>14</c:v>
                      </c:pt>
                      <c:pt idx="397">
                        <c:v>13.285714285714286</c:v>
                      </c:pt>
                      <c:pt idx="398">
                        <c:v>12.857142857142858</c:v>
                      </c:pt>
                      <c:pt idx="399">
                        <c:v>13.285714285714286</c:v>
                      </c:pt>
                      <c:pt idx="400">
                        <c:v>13.285714285714286</c:v>
                      </c:pt>
                      <c:pt idx="401">
                        <c:v>14.428571428571429</c:v>
                      </c:pt>
                      <c:pt idx="402">
                        <c:v>14.714285714285714</c:v>
                      </c:pt>
                      <c:pt idx="403">
                        <c:v>14.571428571428571</c:v>
                      </c:pt>
                      <c:pt idx="404">
                        <c:v>14.428571428571429</c:v>
                      </c:pt>
                      <c:pt idx="405">
                        <c:v>14.285714285714286</c:v>
                      </c:pt>
                      <c:pt idx="406">
                        <c:v>14.714285714285714</c:v>
                      </c:pt>
                      <c:pt idx="407">
                        <c:v>14.428571428571429</c:v>
                      </c:pt>
                      <c:pt idx="408">
                        <c:v>12.428571428571429</c:v>
                      </c:pt>
                      <c:pt idx="409">
                        <c:v>12.714285714285714</c:v>
                      </c:pt>
                      <c:pt idx="410">
                        <c:v>11.857142857142858</c:v>
                      </c:pt>
                      <c:pt idx="411">
                        <c:v>12.142857142857142</c:v>
                      </c:pt>
                      <c:pt idx="412">
                        <c:v>12.142857142857142</c:v>
                      </c:pt>
                      <c:pt idx="413">
                        <c:v>12.142857142857142</c:v>
                      </c:pt>
                      <c:pt idx="414">
                        <c:v>12.428571428571429</c:v>
                      </c:pt>
                      <c:pt idx="415">
                        <c:v>12.714285714285714</c:v>
                      </c:pt>
                      <c:pt idx="416">
                        <c:v>12.428571428571429</c:v>
                      </c:pt>
                      <c:pt idx="417">
                        <c:v>12.714285714285714</c:v>
                      </c:pt>
                      <c:pt idx="418">
                        <c:v>12.428571428571429</c:v>
                      </c:pt>
                      <c:pt idx="419">
                        <c:v>12</c:v>
                      </c:pt>
                      <c:pt idx="420">
                        <c:v>11.285714285714286</c:v>
                      </c:pt>
                      <c:pt idx="421">
                        <c:v>10.285714285714286</c:v>
                      </c:pt>
                      <c:pt idx="422">
                        <c:v>11.142857142857142</c:v>
                      </c:pt>
                      <c:pt idx="423">
                        <c:v>12.142857142857142</c:v>
                      </c:pt>
                      <c:pt idx="424">
                        <c:v>12</c:v>
                      </c:pt>
                      <c:pt idx="425">
                        <c:v>12.285714285714286</c:v>
                      </c:pt>
                      <c:pt idx="426">
                        <c:v>12.142857142857142</c:v>
                      </c:pt>
                      <c:pt idx="427">
                        <c:v>12.428571428571429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4A3-4AB6-8FF3-FD79D9AEFCA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Erzurum!$A$2:$A$463</c15:sqref>
                        </c15:formulaRef>
                      </c:ext>
                    </c:extLst>
                    <c:strCache>
                      <c:ptCount val="462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Erzurum!$K$2:$K$463</c15:sqref>
                        </c15:formulaRef>
                      </c:ext>
                    </c:extLst>
                    <c:numCache>
                      <c:formatCode>General</c:formatCode>
                      <c:ptCount val="462"/>
                      <c:pt idx="6">
                        <c:v>11.571428571428571</c:v>
                      </c:pt>
                      <c:pt idx="7">
                        <c:v>12</c:v>
                      </c:pt>
                      <c:pt idx="8">
                        <c:v>12.571428571428571</c:v>
                      </c:pt>
                      <c:pt idx="9">
                        <c:v>12.428571428571429</c:v>
                      </c:pt>
                      <c:pt idx="10">
                        <c:v>12.285714285714286</c:v>
                      </c:pt>
                      <c:pt idx="11">
                        <c:v>11.857142857142858</c:v>
                      </c:pt>
                      <c:pt idx="12">
                        <c:v>13.428571428571429</c:v>
                      </c:pt>
                      <c:pt idx="13">
                        <c:v>12.571428571428571</c:v>
                      </c:pt>
                      <c:pt idx="14">
                        <c:v>12.714285714285714</c:v>
                      </c:pt>
                      <c:pt idx="15">
                        <c:v>11.857142857142858</c:v>
                      </c:pt>
                      <c:pt idx="16">
                        <c:v>12.428571428571429</c:v>
                      </c:pt>
                      <c:pt idx="17">
                        <c:v>11.857142857142858</c:v>
                      </c:pt>
                      <c:pt idx="18">
                        <c:v>12.285714285714286</c:v>
                      </c:pt>
                      <c:pt idx="19">
                        <c:v>11.285714285714286</c:v>
                      </c:pt>
                      <c:pt idx="20">
                        <c:v>12.285714285714286</c:v>
                      </c:pt>
                      <c:pt idx="21">
                        <c:v>12.285714285714286</c:v>
                      </c:pt>
                      <c:pt idx="22">
                        <c:v>12.571428571428571</c:v>
                      </c:pt>
                      <c:pt idx="23">
                        <c:v>13.428571428571429</c:v>
                      </c:pt>
                      <c:pt idx="24">
                        <c:v>15.142857142857142</c:v>
                      </c:pt>
                      <c:pt idx="25">
                        <c:v>15.714285714285714</c:v>
                      </c:pt>
                      <c:pt idx="26">
                        <c:v>15.714285714285714</c:v>
                      </c:pt>
                      <c:pt idx="27">
                        <c:v>15.857142857142858</c:v>
                      </c:pt>
                      <c:pt idx="28">
                        <c:v>16</c:v>
                      </c:pt>
                      <c:pt idx="29">
                        <c:v>16.571428571428573</c:v>
                      </c:pt>
                      <c:pt idx="30">
                        <c:v>15.285714285714286</c:v>
                      </c:pt>
                      <c:pt idx="31">
                        <c:v>13.857142857142858</c:v>
                      </c:pt>
                      <c:pt idx="32">
                        <c:v>13.428571428571429</c:v>
                      </c:pt>
                      <c:pt idx="33">
                        <c:v>14.428571428571429</c:v>
                      </c:pt>
                      <c:pt idx="34">
                        <c:v>13.571428571428571</c:v>
                      </c:pt>
                      <c:pt idx="35">
                        <c:v>13.285714285714286</c:v>
                      </c:pt>
                      <c:pt idx="36">
                        <c:v>13.714285714285714</c:v>
                      </c:pt>
                      <c:pt idx="37">
                        <c:v>13.142857142857142</c:v>
                      </c:pt>
                      <c:pt idx="38">
                        <c:v>13.857142857142858</c:v>
                      </c:pt>
                      <c:pt idx="39">
                        <c:v>13</c:v>
                      </c:pt>
                      <c:pt idx="40">
                        <c:v>12</c:v>
                      </c:pt>
                      <c:pt idx="41">
                        <c:v>13</c:v>
                      </c:pt>
                      <c:pt idx="42">
                        <c:v>13.142857142857142</c:v>
                      </c:pt>
                      <c:pt idx="43">
                        <c:v>12.714285714285714</c:v>
                      </c:pt>
                      <c:pt idx="44">
                        <c:v>13.428571428571429</c:v>
                      </c:pt>
                      <c:pt idx="45">
                        <c:v>12.857142857142858</c:v>
                      </c:pt>
                      <c:pt idx="46">
                        <c:v>13.142857142857142</c:v>
                      </c:pt>
                      <c:pt idx="47">
                        <c:v>13</c:v>
                      </c:pt>
                      <c:pt idx="48">
                        <c:v>11.857142857142858</c:v>
                      </c:pt>
                      <c:pt idx="49">
                        <c:v>11</c:v>
                      </c:pt>
                      <c:pt idx="50">
                        <c:v>10.285714285714286</c:v>
                      </c:pt>
                      <c:pt idx="51">
                        <c:v>10.428571428571429</c:v>
                      </c:pt>
                      <c:pt idx="52">
                        <c:v>11.142857142857142</c:v>
                      </c:pt>
                      <c:pt idx="53">
                        <c:v>11.285714285714286</c:v>
                      </c:pt>
                      <c:pt idx="54">
                        <c:v>10.714285714285714</c:v>
                      </c:pt>
                      <c:pt idx="55">
                        <c:v>11.142857142857142</c:v>
                      </c:pt>
                      <c:pt idx="56">
                        <c:v>11.142857142857142</c:v>
                      </c:pt>
                      <c:pt idx="57">
                        <c:v>10.857142857142858</c:v>
                      </c:pt>
                      <c:pt idx="58">
                        <c:v>10.142857142857142</c:v>
                      </c:pt>
                      <c:pt idx="59">
                        <c:v>9</c:v>
                      </c:pt>
                      <c:pt idx="60">
                        <c:v>9.7142857142857135</c:v>
                      </c:pt>
                      <c:pt idx="61">
                        <c:v>9.8571428571428577</c:v>
                      </c:pt>
                      <c:pt idx="62">
                        <c:v>9.8571428571428577</c:v>
                      </c:pt>
                      <c:pt idx="63">
                        <c:v>11.142857142857142</c:v>
                      </c:pt>
                      <c:pt idx="64">
                        <c:v>11.142857142857142</c:v>
                      </c:pt>
                      <c:pt idx="65">
                        <c:v>11.571428571428571</c:v>
                      </c:pt>
                      <c:pt idx="66">
                        <c:v>12.428571428571429</c:v>
                      </c:pt>
                      <c:pt idx="67">
                        <c:v>12.285714285714286</c:v>
                      </c:pt>
                      <c:pt idx="68">
                        <c:v>12.857142857142858</c:v>
                      </c:pt>
                      <c:pt idx="69">
                        <c:v>12.428571428571429</c:v>
                      </c:pt>
                      <c:pt idx="70">
                        <c:v>11.142857142857142</c:v>
                      </c:pt>
                      <c:pt idx="71">
                        <c:v>12.428571428571429</c:v>
                      </c:pt>
                      <c:pt idx="72">
                        <c:v>13.142857142857142</c:v>
                      </c:pt>
                      <c:pt idx="73">
                        <c:v>12.857142857142858</c:v>
                      </c:pt>
                      <c:pt idx="74">
                        <c:v>12.857142857142858</c:v>
                      </c:pt>
                      <c:pt idx="75">
                        <c:v>12.142857142857142</c:v>
                      </c:pt>
                      <c:pt idx="76">
                        <c:v>13</c:v>
                      </c:pt>
                      <c:pt idx="77">
                        <c:v>13</c:v>
                      </c:pt>
                      <c:pt idx="78">
                        <c:v>11.714285714285714</c:v>
                      </c:pt>
                      <c:pt idx="79">
                        <c:v>10.142857142857142</c:v>
                      </c:pt>
                      <c:pt idx="80">
                        <c:v>10.142857142857142</c:v>
                      </c:pt>
                      <c:pt idx="81">
                        <c:v>9.4285714285714288</c:v>
                      </c:pt>
                      <c:pt idx="82">
                        <c:v>10.428571428571429</c:v>
                      </c:pt>
                      <c:pt idx="83">
                        <c:v>10.142857142857142</c:v>
                      </c:pt>
                      <c:pt idx="84">
                        <c:v>10</c:v>
                      </c:pt>
                      <c:pt idx="85">
                        <c:v>11.142857142857142</c:v>
                      </c:pt>
                      <c:pt idx="86">
                        <c:v>12.142857142857142</c:v>
                      </c:pt>
                      <c:pt idx="87">
                        <c:v>12.571428571428571</c:v>
                      </c:pt>
                      <c:pt idx="88">
                        <c:v>13.428571428571429</c:v>
                      </c:pt>
                      <c:pt idx="89">
                        <c:v>13.571428571428571</c:v>
                      </c:pt>
                      <c:pt idx="90">
                        <c:v>13.285714285714286</c:v>
                      </c:pt>
                      <c:pt idx="91">
                        <c:v>14</c:v>
                      </c:pt>
                      <c:pt idx="92">
                        <c:v>13.142857142857142</c:v>
                      </c:pt>
                      <c:pt idx="93">
                        <c:v>12.571428571428571</c:v>
                      </c:pt>
                      <c:pt idx="94">
                        <c:v>12.142857142857142</c:v>
                      </c:pt>
                      <c:pt idx="95">
                        <c:v>12</c:v>
                      </c:pt>
                      <c:pt idx="96">
                        <c:v>11.142857142857142</c:v>
                      </c:pt>
                      <c:pt idx="97">
                        <c:v>11.857142857142858</c:v>
                      </c:pt>
                      <c:pt idx="98">
                        <c:v>10.857142857142858</c:v>
                      </c:pt>
                      <c:pt idx="99">
                        <c:v>11.714285714285714</c:v>
                      </c:pt>
                      <c:pt idx="100">
                        <c:v>13.857142857142858</c:v>
                      </c:pt>
                      <c:pt idx="101">
                        <c:v>13.142857142857142</c:v>
                      </c:pt>
                      <c:pt idx="102">
                        <c:v>12.714285714285714</c:v>
                      </c:pt>
                      <c:pt idx="103">
                        <c:v>13.571428571428571</c:v>
                      </c:pt>
                      <c:pt idx="104">
                        <c:v>12.857142857142858</c:v>
                      </c:pt>
                      <c:pt idx="105">
                        <c:v>13</c:v>
                      </c:pt>
                      <c:pt idx="106">
                        <c:v>12.428571428571429</c:v>
                      </c:pt>
                      <c:pt idx="107">
                        <c:v>10.285714285714286</c:v>
                      </c:pt>
                      <c:pt idx="108">
                        <c:v>11.285714285714286</c:v>
                      </c:pt>
                      <c:pt idx="109">
                        <c:v>11.857142857142858</c:v>
                      </c:pt>
                      <c:pt idx="110">
                        <c:v>12.142857142857142</c:v>
                      </c:pt>
                      <c:pt idx="111">
                        <c:v>13</c:v>
                      </c:pt>
                      <c:pt idx="112">
                        <c:v>14</c:v>
                      </c:pt>
                      <c:pt idx="113">
                        <c:v>14</c:v>
                      </c:pt>
                      <c:pt idx="114">
                        <c:v>13.857142857142858</c:v>
                      </c:pt>
                      <c:pt idx="115">
                        <c:v>12.285714285714286</c:v>
                      </c:pt>
                      <c:pt idx="116">
                        <c:v>12</c:v>
                      </c:pt>
                      <c:pt idx="117">
                        <c:v>11</c:v>
                      </c:pt>
                      <c:pt idx="118">
                        <c:v>10</c:v>
                      </c:pt>
                      <c:pt idx="119">
                        <c:v>10.571428571428571</c:v>
                      </c:pt>
                      <c:pt idx="120">
                        <c:v>10.142857142857142</c:v>
                      </c:pt>
                      <c:pt idx="121">
                        <c:v>11</c:v>
                      </c:pt>
                      <c:pt idx="122">
                        <c:v>12.285714285714286</c:v>
                      </c:pt>
                      <c:pt idx="123">
                        <c:v>11.857142857142858</c:v>
                      </c:pt>
                      <c:pt idx="124">
                        <c:v>11.714285714285714</c:v>
                      </c:pt>
                      <c:pt idx="125">
                        <c:v>12.571428571428571</c:v>
                      </c:pt>
                      <c:pt idx="126">
                        <c:v>12.142857142857142</c:v>
                      </c:pt>
                      <c:pt idx="127">
                        <c:v>13.428571428571429</c:v>
                      </c:pt>
                      <c:pt idx="128">
                        <c:v>13.142857142857142</c:v>
                      </c:pt>
                      <c:pt idx="129">
                        <c:v>13.571428571428571</c:v>
                      </c:pt>
                      <c:pt idx="130">
                        <c:v>14.857142857142858</c:v>
                      </c:pt>
                      <c:pt idx="131">
                        <c:v>14.571428571428571</c:v>
                      </c:pt>
                      <c:pt idx="132">
                        <c:v>14.142857142857142</c:v>
                      </c:pt>
                      <c:pt idx="133">
                        <c:v>13.142857142857142</c:v>
                      </c:pt>
                      <c:pt idx="134">
                        <c:v>11.714285714285714</c:v>
                      </c:pt>
                      <c:pt idx="135">
                        <c:v>11.857142857142858</c:v>
                      </c:pt>
                      <c:pt idx="136">
                        <c:v>11.428571428571429</c:v>
                      </c:pt>
                      <c:pt idx="137">
                        <c:v>11.142857142857142</c:v>
                      </c:pt>
                      <c:pt idx="138">
                        <c:v>10.857142857142858</c:v>
                      </c:pt>
                      <c:pt idx="139">
                        <c:v>10.428571428571429</c:v>
                      </c:pt>
                      <c:pt idx="140">
                        <c:v>12.571428571428571</c:v>
                      </c:pt>
                      <c:pt idx="141">
                        <c:v>14.428571428571429</c:v>
                      </c:pt>
                      <c:pt idx="142">
                        <c:v>15.428571428571429</c:v>
                      </c:pt>
                      <c:pt idx="143">
                        <c:v>16</c:v>
                      </c:pt>
                      <c:pt idx="144">
                        <c:v>17.142857142857142</c:v>
                      </c:pt>
                      <c:pt idx="145">
                        <c:v>18.142857142857142</c:v>
                      </c:pt>
                      <c:pt idx="146">
                        <c:v>18.428571428571427</c:v>
                      </c:pt>
                      <c:pt idx="147">
                        <c:v>17.285714285714285</c:v>
                      </c:pt>
                      <c:pt idx="148">
                        <c:v>15.857142857142858</c:v>
                      </c:pt>
                      <c:pt idx="149">
                        <c:v>15</c:v>
                      </c:pt>
                      <c:pt idx="150">
                        <c:v>14.428571428571429</c:v>
                      </c:pt>
                      <c:pt idx="151">
                        <c:v>13</c:v>
                      </c:pt>
                      <c:pt idx="152">
                        <c:v>12.571428571428571</c:v>
                      </c:pt>
                      <c:pt idx="153">
                        <c:v>14</c:v>
                      </c:pt>
                      <c:pt idx="154">
                        <c:v>14</c:v>
                      </c:pt>
                      <c:pt idx="155">
                        <c:v>14.571428571428571</c:v>
                      </c:pt>
                      <c:pt idx="156">
                        <c:v>14.285714285714286</c:v>
                      </c:pt>
                      <c:pt idx="157">
                        <c:v>14.857142857142858</c:v>
                      </c:pt>
                      <c:pt idx="158">
                        <c:v>14.428571428571429</c:v>
                      </c:pt>
                      <c:pt idx="159">
                        <c:v>14.857142857142858</c:v>
                      </c:pt>
                      <c:pt idx="160">
                        <c:v>13.285714285714286</c:v>
                      </c:pt>
                      <c:pt idx="161">
                        <c:v>12.285714285714286</c:v>
                      </c:pt>
                      <c:pt idx="162">
                        <c:v>12.857142857142858</c:v>
                      </c:pt>
                      <c:pt idx="163">
                        <c:v>12.428571428571429</c:v>
                      </c:pt>
                      <c:pt idx="164">
                        <c:v>11.428571428571429</c:v>
                      </c:pt>
                      <c:pt idx="165">
                        <c:v>11.857142857142858</c:v>
                      </c:pt>
                      <c:pt idx="166">
                        <c:v>13.142857142857142</c:v>
                      </c:pt>
                      <c:pt idx="167">
                        <c:v>13.571428571428571</c:v>
                      </c:pt>
                      <c:pt idx="168">
                        <c:v>14</c:v>
                      </c:pt>
                      <c:pt idx="169">
                        <c:v>14</c:v>
                      </c:pt>
                      <c:pt idx="170">
                        <c:v>13.857142857142858</c:v>
                      </c:pt>
                      <c:pt idx="171">
                        <c:v>15.285714285714286</c:v>
                      </c:pt>
                      <c:pt idx="172">
                        <c:v>15.714285714285714</c:v>
                      </c:pt>
                      <c:pt idx="173">
                        <c:v>14.142857142857142</c:v>
                      </c:pt>
                      <c:pt idx="174">
                        <c:v>13.428571428571429</c:v>
                      </c:pt>
                      <c:pt idx="175">
                        <c:v>13.714285714285714</c:v>
                      </c:pt>
                      <c:pt idx="176">
                        <c:v>12.285714285714286</c:v>
                      </c:pt>
                      <c:pt idx="177">
                        <c:v>12.428571428571429</c:v>
                      </c:pt>
                      <c:pt idx="178">
                        <c:v>12.428571428571429</c:v>
                      </c:pt>
                      <c:pt idx="179">
                        <c:v>12.571428571428571</c:v>
                      </c:pt>
                      <c:pt idx="180">
                        <c:v>13.857142857142858</c:v>
                      </c:pt>
                      <c:pt idx="181">
                        <c:v>14.571428571428571</c:v>
                      </c:pt>
                      <c:pt idx="182">
                        <c:v>15</c:v>
                      </c:pt>
                      <c:pt idx="183">
                        <c:v>17</c:v>
                      </c:pt>
                      <c:pt idx="184">
                        <c:v>17.428571428571427</c:v>
                      </c:pt>
                      <c:pt idx="185">
                        <c:v>16.857142857142858</c:v>
                      </c:pt>
                      <c:pt idx="186">
                        <c:v>16.571428571428573</c:v>
                      </c:pt>
                      <c:pt idx="187">
                        <c:v>15.428571428571429</c:v>
                      </c:pt>
                      <c:pt idx="188">
                        <c:v>16.285714285714285</c:v>
                      </c:pt>
                      <c:pt idx="189">
                        <c:v>15.857142857142858</c:v>
                      </c:pt>
                      <c:pt idx="190">
                        <c:v>14.142857142857142</c:v>
                      </c:pt>
                      <c:pt idx="191">
                        <c:v>14.142857142857142</c:v>
                      </c:pt>
                      <c:pt idx="192">
                        <c:v>13.857142857142858</c:v>
                      </c:pt>
                      <c:pt idx="193">
                        <c:v>14.428571428571429</c:v>
                      </c:pt>
                      <c:pt idx="194">
                        <c:v>15.285714285714286</c:v>
                      </c:pt>
                      <c:pt idx="195">
                        <c:v>15</c:v>
                      </c:pt>
                      <c:pt idx="196">
                        <c:v>14.428571428571429</c:v>
                      </c:pt>
                      <c:pt idx="197">
                        <c:v>14.714285714285714</c:v>
                      </c:pt>
                      <c:pt idx="198">
                        <c:v>15</c:v>
                      </c:pt>
                      <c:pt idx="199">
                        <c:v>14.857142857142858</c:v>
                      </c:pt>
                      <c:pt idx="200">
                        <c:v>13.714285714285714</c:v>
                      </c:pt>
                      <c:pt idx="201">
                        <c:v>13.428571428571429</c:v>
                      </c:pt>
                      <c:pt idx="202">
                        <c:v>12.571428571428571</c:v>
                      </c:pt>
                      <c:pt idx="203">
                        <c:v>12.571428571428571</c:v>
                      </c:pt>
                      <c:pt idx="204">
                        <c:v>13.142857142857142</c:v>
                      </c:pt>
                      <c:pt idx="205">
                        <c:v>12.428571428571429</c:v>
                      </c:pt>
                      <c:pt idx="206">
                        <c:v>12</c:v>
                      </c:pt>
                      <c:pt idx="207">
                        <c:v>11.714285714285714</c:v>
                      </c:pt>
                      <c:pt idx="208">
                        <c:v>11.142857142857142</c:v>
                      </c:pt>
                      <c:pt idx="209">
                        <c:v>12.142857142857142</c:v>
                      </c:pt>
                      <c:pt idx="210">
                        <c:v>12.714285714285714</c:v>
                      </c:pt>
                      <c:pt idx="211">
                        <c:v>11.142857142857142</c:v>
                      </c:pt>
                      <c:pt idx="212">
                        <c:v>13.142857142857142</c:v>
                      </c:pt>
                      <c:pt idx="213">
                        <c:v>14</c:v>
                      </c:pt>
                      <c:pt idx="214">
                        <c:v>14.428571428571429</c:v>
                      </c:pt>
                      <c:pt idx="215">
                        <c:v>15.285714285714286</c:v>
                      </c:pt>
                      <c:pt idx="216">
                        <c:v>14.285714285714286</c:v>
                      </c:pt>
                      <c:pt idx="217">
                        <c:v>13.714285714285714</c:v>
                      </c:pt>
                      <c:pt idx="218">
                        <c:v>15.285714285714286</c:v>
                      </c:pt>
                      <c:pt idx="219">
                        <c:v>13.285714285714286</c:v>
                      </c:pt>
                      <c:pt idx="220">
                        <c:v>13.142857142857142</c:v>
                      </c:pt>
                      <c:pt idx="221">
                        <c:v>13</c:v>
                      </c:pt>
                      <c:pt idx="222">
                        <c:v>12.285714285714286</c:v>
                      </c:pt>
                      <c:pt idx="223">
                        <c:v>13.142857142857142</c:v>
                      </c:pt>
                      <c:pt idx="224">
                        <c:v>13.857142857142858</c:v>
                      </c:pt>
                      <c:pt idx="225">
                        <c:v>14.571428571428571</c:v>
                      </c:pt>
                      <c:pt idx="226">
                        <c:v>15</c:v>
                      </c:pt>
                      <c:pt idx="227">
                        <c:v>15</c:v>
                      </c:pt>
                      <c:pt idx="228">
                        <c:v>15.571428571428571</c:v>
                      </c:pt>
                      <c:pt idx="229">
                        <c:v>16.571428571428573</c:v>
                      </c:pt>
                      <c:pt idx="230">
                        <c:v>16</c:v>
                      </c:pt>
                      <c:pt idx="231">
                        <c:v>16.428571428571427</c:v>
                      </c:pt>
                      <c:pt idx="232">
                        <c:v>16</c:v>
                      </c:pt>
                      <c:pt idx="233">
                        <c:v>17.142857142857142</c:v>
                      </c:pt>
                      <c:pt idx="234">
                        <c:v>16.571428571428573</c:v>
                      </c:pt>
                      <c:pt idx="235">
                        <c:v>17</c:v>
                      </c:pt>
                      <c:pt idx="236">
                        <c:v>16.142857142857142</c:v>
                      </c:pt>
                      <c:pt idx="237">
                        <c:v>16.428571428571427</c:v>
                      </c:pt>
                      <c:pt idx="238">
                        <c:v>16.857142857142858</c:v>
                      </c:pt>
                      <c:pt idx="239">
                        <c:v>15.857142857142858</c:v>
                      </c:pt>
                      <c:pt idx="240">
                        <c:v>15.142857142857142</c:v>
                      </c:pt>
                      <c:pt idx="241">
                        <c:v>15.714285714285714</c:v>
                      </c:pt>
                      <c:pt idx="242">
                        <c:v>14.428571428571429</c:v>
                      </c:pt>
                      <c:pt idx="243">
                        <c:v>13.142857142857142</c:v>
                      </c:pt>
                      <c:pt idx="244">
                        <c:v>13.285714285714286</c:v>
                      </c:pt>
                      <c:pt idx="245">
                        <c:v>13</c:v>
                      </c:pt>
                      <c:pt idx="246">
                        <c:v>12.285714285714286</c:v>
                      </c:pt>
                      <c:pt idx="247">
                        <c:v>13.428571428571429</c:v>
                      </c:pt>
                      <c:pt idx="248">
                        <c:v>13.714285714285714</c:v>
                      </c:pt>
                      <c:pt idx="249">
                        <c:v>14.714285714285714</c:v>
                      </c:pt>
                      <c:pt idx="250">
                        <c:v>16.142857142857142</c:v>
                      </c:pt>
                      <c:pt idx="251">
                        <c:v>16.285714285714285</c:v>
                      </c:pt>
                      <c:pt idx="252">
                        <c:v>15.857142857142858</c:v>
                      </c:pt>
                      <c:pt idx="253">
                        <c:v>15.571428571428571</c:v>
                      </c:pt>
                      <c:pt idx="254">
                        <c:v>14</c:v>
                      </c:pt>
                      <c:pt idx="255">
                        <c:v>15</c:v>
                      </c:pt>
                      <c:pt idx="256">
                        <c:v>15.142857142857142</c:v>
                      </c:pt>
                      <c:pt idx="257">
                        <c:v>14.714285714285714</c:v>
                      </c:pt>
                      <c:pt idx="258">
                        <c:v>14.714285714285714</c:v>
                      </c:pt>
                      <c:pt idx="259">
                        <c:v>14.714285714285714</c:v>
                      </c:pt>
                      <c:pt idx="260">
                        <c:v>17.428571428571427</c:v>
                      </c:pt>
                      <c:pt idx="261">
                        <c:v>17.428571428571427</c:v>
                      </c:pt>
                      <c:pt idx="262">
                        <c:v>15.428571428571429</c:v>
                      </c:pt>
                      <c:pt idx="263">
                        <c:v>14.142857142857142</c:v>
                      </c:pt>
                      <c:pt idx="264">
                        <c:v>15.142857142857142</c:v>
                      </c:pt>
                      <c:pt idx="265">
                        <c:v>14.285714285714286</c:v>
                      </c:pt>
                      <c:pt idx="266">
                        <c:v>12.857142857142858</c:v>
                      </c:pt>
                      <c:pt idx="267">
                        <c:v>11.142857142857142</c:v>
                      </c:pt>
                      <c:pt idx="268">
                        <c:v>12.285714285714286</c:v>
                      </c:pt>
                      <c:pt idx="269">
                        <c:v>13.142857142857142</c:v>
                      </c:pt>
                      <c:pt idx="270">
                        <c:v>13.142857142857142</c:v>
                      </c:pt>
                      <c:pt idx="271">
                        <c:v>12.428571428571429</c:v>
                      </c:pt>
                      <c:pt idx="272">
                        <c:v>13</c:v>
                      </c:pt>
                      <c:pt idx="273">
                        <c:v>14.285714285714286</c:v>
                      </c:pt>
                      <c:pt idx="274">
                        <c:v>14.857142857142858</c:v>
                      </c:pt>
                      <c:pt idx="275">
                        <c:v>12.857142857142858</c:v>
                      </c:pt>
                      <c:pt idx="276">
                        <c:v>12.428571428571429</c:v>
                      </c:pt>
                      <c:pt idx="277">
                        <c:v>13.142857142857142</c:v>
                      </c:pt>
                      <c:pt idx="278">
                        <c:v>12.571428571428571</c:v>
                      </c:pt>
                      <c:pt idx="279">
                        <c:v>11.571428571428571</c:v>
                      </c:pt>
                      <c:pt idx="280">
                        <c:v>12</c:v>
                      </c:pt>
                      <c:pt idx="281">
                        <c:v>12</c:v>
                      </c:pt>
                      <c:pt idx="282">
                        <c:v>13.285714285714286</c:v>
                      </c:pt>
                      <c:pt idx="283">
                        <c:v>13.142857142857142</c:v>
                      </c:pt>
                      <c:pt idx="284">
                        <c:v>13</c:v>
                      </c:pt>
                      <c:pt idx="285">
                        <c:v>13.285714285714286</c:v>
                      </c:pt>
                      <c:pt idx="286">
                        <c:v>13.571428571428571</c:v>
                      </c:pt>
                      <c:pt idx="287">
                        <c:v>13.142857142857142</c:v>
                      </c:pt>
                      <c:pt idx="288">
                        <c:v>12.857142857142858</c:v>
                      </c:pt>
                      <c:pt idx="289">
                        <c:v>11.714285714285714</c:v>
                      </c:pt>
                      <c:pt idx="290">
                        <c:v>11</c:v>
                      </c:pt>
                      <c:pt idx="291">
                        <c:v>10.428571428571429</c:v>
                      </c:pt>
                      <c:pt idx="292">
                        <c:v>11</c:v>
                      </c:pt>
                      <c:pt idx="293">
                        <c:v>11.142857142857142</c:v>
                      </c:pt>
                      <c:pt idx="294">
                        <c:v>12</c:v>
                      </c:pt>
                      <c:pt idx="295">
                        <c:v>12</c:v>
                      </c:pt>
                      <c:pt idx="296">
                        <c:v>12.142857142857142</c:v>
                      </c:pt>
                      <c:pt idx="297">
                        <c:v>12.428571428571429</c:v>
                      </c:pt>
                      <c:pt idx="298">
                        <c:v>12.857142857142858</c:v>
                      </c:pt>
                      <c:pt idx="299">
                        <c:v>13</c:v>
                      </c:pt>
                      <c:pt idx="300">
                        <c:v>13.714285714285714</c:v>
                      </c:pt>
                      <c:pt idx="301">
                        <c:v>13.571428571428571</c:v>
                      </c:pt>
                      <c:pt idx="302">
                        <c:v>13.285714285714286</c:v>
                      </c:pt>
                      <c:pt idx="303">
                        <c:v>14</c:v>
                      </c:pt>
                      <c:pt idx="304">
                        <c:v>14.714285714285714</c:v>
                      </c:pt>
                      <c:pt idx="305">
                        <c:v>14.428571428571429</c:v>
                      </c:pt>
                      <c:pt idx="306">
                        <c:v>13.142857142857142</c:v>
                      </c:pt>
                      <c:pt idx="307">
                        <c:v>12.428571428571429</c:v>
                      </c:pt>
                      <c:pt idx="308">
                        <c:v>11.428571428571429</c:v>
                      </c:pt>
                      <c:pt idx="309">
                        <c:v>11.857142857142858</c:v>
                      </c:pt>
                      <c:pt idx="310">
                        <c:v>11.857142857142858</c:v>
                      </c:pt>
                      <c:pt idx="311">
                        <c:v>11.285714285714286</c:v>
                      </c:pt>
                      <c:pt idx="312">
                        <c:v>10.857142857142858</c:v>
                      </c:pt>
                      <c:pt idx="313">
                        <c:v>11.571428571428571</c:v>
                      </c:pt>
                      <c:pt idx="314">
                        <c:v>12.285714285714286</c:v>
                      </c:pt>
                      <c:pt idx="315">
                        <c:v>13.857142857142858</c:v>
                      </c:pt>
                      <c:pt idx="316">
                        <c:v>13.714285714285714</c:v>
                      </c:pt>
                      <c:pt idx="317">
                        <c:v>13.571428571428571</c:v>
                      </c:pt>
                      <c:pt idx="318">
                        <c:v>14.285714285714286</c:v>
                      </c:pt>
                      <c:pt idx="319">
                        <c:v>15.428571428571429</c:v>
                      </c:pt>
                      <c:pt idx="320">
                        <c:v>15.571428571428571</c:v>
                      </c:pt>
                      <c:pt idx="321">
                        <c:v>14.714285714285714</c:v>
                      </c:pt>
                      <c:pt idx="322">
                        <c:v>13.428571428571429</c:v>
                      </c:pt>
                      <c:pt idx="323">
                        <c:v>13</c:v>
                      </c:pt>
                      <c:pt idx="324">
                        <c:v>13</c:v>
                      </c:pt>
                      <c:pt idx="325">
                        <c:v>12</c:v>
                      </c:pt>
                      <c:pt idx="326">
                        <c:v>10.714285714285714</c:v>
                      </c:pt>
                      <c:pt idx="327">
                        <c:v>10.571428571428571</c:v>
                      </c:pt>
                      <c:pt idx="328">
                        <c:v>10.285714285714286</c:v>
                      </c:pt>
                      <c:pt idx="329">
                        <c:v>10.285714285714286</c:v>
                      </c:pt>
                      <c:pt idx="330">
                        <c:v>10.142857142857142</c:v>
                      </c:pt>
                      <c:pt idx="331">
                        <c:v>10.714285714285714</c:v>
                      </c:pt>
                      <c:pt idx="332">
                        <c:v>11.571428571428571</c:v>
                      </c:pt>
                      <c:pt idx="333">
                        <c:v>12.428571428571429</c:v>
                      </c:pt>
                      <c:pt idx="334">
                        <c:v>11.714285714285714</c:v>
                      </c:pt>
                      <c:pt idx="335">
                        <c:v>11.857142857142858</c:v>
                      </c:pt>
                      <c:pt idx="336">
                        <c:v>11.428571428571429</c:v>
                      </c:pt>
                      <c:pt idx="337">
                        <c:v>11</c:v>
                      </c:pt>
                      <c:pt idx="338">
                        <c:v>10.857142857142858</c:v>
                      </c:pt>
                      <c:pt idx="339">
                        <c:v>10.571428571428571</c:v>
                      </c:pt>
                      <c:pt idx="340">
                        <c:v>11.142857142857142</c:v>
                      </c:pt>
                      <c:pt idx="341">
                        <c:v>11.428571428571429</c:v>
                      </c:pt>
                      <c:pt idx="342">
                        <c:v>11.714285714285714</c:v>
                      </c:pt>
                      <c:pt idx="343">
                        <c:v>12</c:v>
                      </c:pt>
                      <c:pt idx="344">
                        <c:v>12.857142857142858</c:v>
                      </c:pt>
                      <c:pt idx="345">
                        <c:v>12.285714285714286</c:v>
                      </c:pt>
                      <c:pt idx="346">
                        <c:v>12</c:v>
                      </c:pt>
                      <c:pt idx="347">
                        <c:v>12.571428571428571</c:v>
                      </c:pt>
                      <c:pt idx="348">
                        <c:v>13.285714285714286</c:v>
                      </c:pt>
                      <c:pt idx="349">
                        <c:v>13</c:v>
                      </c:pt>
                      <c:pt idx="350">
                        <c:v>12.571428571428571</c:v>
                      </c:pt>
                      <c:pt idx="351">
                        <c:v>11.857142857142858</c:v>
                      </c:pt>
                      <c:pt idx="352">
                        <c:v>11.857142857142858</c:v>
                      </c:pt>
                      <c:pt idx="353">
                        <c:v>12.142857142857142</c:v>
                      </c:pt>
                      <c:pt idx="354">
                        <c:v>11.142857142857142</c:v>
                      </c:pt>
                      <c:pt idx="355">
                        <c:v>10.285714285714286</c:v>
                      </c:pt>
                      <c:pt idx="356">
                        <c:v>9.8571428571428577</c:v>
                      </c:pt>
                      <c:pt idx="357">
                        <c:v>9.7142857142857135</c:v>
                      </c:pt>
                      <c:pt idx="358">
                        <c:v>11.142857142857142</c:v>
                      </c:pt>
                      <c:pt idx="359">
                        <c:v>10.571428571428571</c:v>
                      </c:pt>
                      <c:pt idx="360">
                        <c:v>10.428571428571429</c:v>
                      </c:pt>
                      <c:pt idx="361">
                        <c:v>10.142857142857142</c:v>
                      </c:pt>
                      <c:pt idx="362">
                        <c:v>10.142857142857142</c:v>
                      </c:pt>
                      <c:pt idx="363">
                        <c:v>11.285714285714286</c:v>
                      </c:pt>
                      <c:pt idx="364">
                        <c:v>11.857142857142858</c:v>
                      </c:pt>
                      <c:pt idx="365">
                        <c:v>10.428571428571429</c:v>
                      </c:pt>
                      <c:pt idx="366">
                        <c:v>11.857142857142858</c:v>
                      </c:pt>
                      <c:pt idx="367">
                        <c:v>11.714285714285714</c:v>
                      </c:pt>
                      <c:pt idx="368">
                        <c:v>12.142857142857142</c:v>
                      </c:pt>
                      <c:pt idx="369">
                        <c:v>12.571428571428571</c:v>
                      </c:pt>
                      <c:pt idx="370">
                        <c:v>12.714285714285714</c:v>
                      </c:pt>
                      <c:pt idx="371">
                        <c:v>12.142857142857142</c:v>
                      </c:pt>
                      <c:pt idx="372">
                        <c:v>13.142857142857142</c:v>
                      </c:pt>
                      <c:pt idx="373">
                        <c:v>12.428571428571429</c:v>
                      </c:pt>
                      <c:pt idx="374">
                        <c:v>13.428571428571429</c:v>
                      </c:pt>
                      <c:pt idx="375">
                        <c:v>13.714285714285714</c:v>
                      </c:pt>
                      <c:pt idx="376">
                        <c:v>14.285714285714286</c:v>
                      </c:pt>
                      <c:pt idx="377">
                        <c:v>15</c:v>
                      </c:pt>
                      <c:pt idx="378">
                        <c:v>16.285714285714285</c:v>
                      </c:pt>
                      <c:pt idx="379">
                        <c:v>17.142857142857142</c:v>
                      </c:pt>
                      <c:pt idx="380">
                        <c:v>17.142857142857142</c:v>
                      </c:pt>
                      <c:pt idx="381">
                        <c:v>16.142857142857142</c:v>
                      </c:pt>
                      <c:pt idx="382">
                        <c:v>15.714285714285714</c:v>
                      </c:pt>
                      <c:pt idx="383">
                        <c:v>14.857142857142858</c:v>
                      </c:pt>
                      <c:pt idx="384">
                        <c:v>14.142857142857142</c:v>
                      </c:pt>
                      <c:pt idx="385">
                        <c:v>13</c:v>
                      </c:pt>
                      <c:pt idx="386">
                        <c:v>12.428571428571429</c:v>
                      </c:pt>
                      <c:pt idx="387">
                        <c:v>13.428571428571429</c:v>
                      </c:pt>
                      <c:pt idx="388">
                        <c:v>14</c:v>
                      </c:pt>
                      <c:pt idx="389">
                        <c:v>14.714285714285714</c:v>
                      </c:pt>
                      <c:pt idx="390">
                        <c:v>15.571428571428571</c:v>
                      </c:pt>
                      <c:pt idx="391">
                        <c:v>15.857142857142858</c:v>
                      </c:pt>
                      <c:pt idx="392">
                        <c:v>16.714285714285715</c:v>
                      </c:pt>
                      <c:pt idx="393">
                        <c:v>16</c:v>
                      </c:pt>
                      <c:pt idx="394">
                        <c:v>16</c:v>
                      </c:pt>
                      <c:pt idx="395">
                        <c:v>17</c:v>
                      </c:pt>
                      <c:pt idx="396">
                        <c:v>15.857142857142858</c:v>
                      </c:pt>
                      <c:pt idx="397">
                        <c:v>15.428571428571429</c:v>
                      </c:pt>
                      <c:pt idx="398">
                        <c:v>14.857142857142858</c:v>
                      </c:pt>
                      <c:pt idx="399">
                        <c:v>14.142857142857142</c:v>
                      </c:pt>
                      <c:pt idx="400">
                        <c:v>14</c:v>
                      </c:pt>
                      <c:pt idx="401">
                        <c:v>13.571428571428571</c:v>
                      </c:pt>
                      <c:pt idx="402">
                        <c:v>12.142857142857142</c:v>
                      </c:pt>
                      <c:pt idx="403">
                        <c:v>12.428571428571429</c:v>
                      </c:pt>
                      <c:pt idx="404">
                        <c:v>12.142857142857142</c:v>
                      </c:pt>
                      <c:pt idx="405">
                        <c:v>12.714285714285714</c:v>
                      </c:pt>
                      <c:pt idx="406">
                        <c:v>12.428571428571429</c:v>
                      </c:pt>
                      <c:pt idx="407">
                        <c:v>14</c:v>
                      </c:pt>
                      <c:pt idx="408">
                        <c:v>13.142857142857142</c:v>
                      </c:pt>
                      <c:pt idx="409">
                        <c:v>13.285714285714286</c:v>
                      </c:pt>
                      <c:pt idx="410">
                        <c:v>12.857142857142858</c:v>
                      </c:pt>
                      <c:pt idx="411">
                        <c:v>12.857142857142858</c:v>
                      </c:pt>
                      <c:pt idx="412">
                        <c:v>11.571428571428571</c:v>
                      </c:pt>
                      <c:pt idx="413">
                        <c:v>12.571428571428571</c:v>
                      </c:pt>
                      <c:pt idx="414">
                        <c:v>11.857142857142858</c:v>
                      </c:pt>
                      <c:pt idx="415">
                        <c:v>12.714285714285714</c:v>
                      </c:pt>
                      <c:pt idx="416">
                        <c:v>11.714285714285714</c:v>
                      </c:pt>
                      <c:pt idx="417">
                        <c:v>11.428571428571429</c:v>
                      </c:pt>
                      <c:pt idx="418">
                        <c:v>11.714285714285714</c:v>
                      </c:pt>
                      <c:pt idx="419">
                        <c:v>12.142857142857142</c:v>
                      </c:pt>
                      <c:pt idx="420">
                        <c:v>11.714285714285714</c:v>
                      </c:pt>
                      <c:pt idx="421">
                        <c:v>10.714285714285714</c:v>
                      </c:pt>
                      <c:pt idx="422">
                        <c:v>9.7142857142857135</c:v>
                      </c:pt>
                      <c:pt idx="423">
                        <c:v>10.857142857142858</c:v>
                      </c:pt>
                      <c:pt idx="424">
                        <c:v>11.142857142857142</c:v>
                      </c:pt>
                      <c:pt idx="425">
                        <c:v>10.571428571428571</c:v>
                      </c:pt>
                      <c:pt idx="426">
                        <c:v>10.571428571428571</c:v>
                      </c:pt>
                      <c:pt idx="427">
                        <c:v>10.714285714285714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4A3-4AB6-8FF3-FD79D9AEFCAA}"/>
                  </c:ext>
                </c:extLst>
              </c15:ser>
            </c15:filteredLineSeries>
          </c:ext>
        </c:extLst>
      </c:lineChart>
      <c:catAx>
        <c:axId val="144248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916319"/>
        <c:crosses val="autoZero"/>
        <c:auto val="1"/>
        <c:lblAlgn val="ctr"/>
        <c:lblOffset val="100"/>
        <c:noMultiLvlLbl val="0"/>
      </c:catAx>
      <c:valAx>
        <c:axId val="108991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8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Bursa Bykş. Bld. </a:t>
            </a:r>
            <a:r>
              <a:rPr lang="tr-TR"/>
              <a:t>COVID</a:t>
            </a:r>
            <a:r>
              <a:rPr lang="en-US"/>
              <a:t>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73933485448742E-2"/>
          <c:y val="0.15582572634425715"/>
          <c:w val="0.93307343810821108"/>
          <c:h val="0.63051345842255502"/>
        </c:manualLayout>
      </c:layout>
      <c:lineChart>
        <c:grouping val="standard"/>
        <c:varyColors val="0"/>
        <c:ser>
          <c:idx val="6"/>
          <c:order val="6"/>
          <c:tx>
            <c:strRef>
              <c:f>Bursa!$H$1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Bursa!$A$2:$A$481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Bursa!$H$2:$H$481</c:f>
              <c:numCache>
                <c:formatCode>General</c:formatCode>
                <c:ptCount val="480"/>
                <c:pt idx="6">
                  <c:v>45.428571428571431</c:v>
                </c:pt>
                <c:pt idx="7">
                  <c:v>44.285714285714285</c:v>
                </c:pt>
                <c:pt idx="8">
                  <c:v>43.142857142857146</c:v>
                </c:pt>
                <c:pt idx="9">
                  <c:v>45.285714285714285</c:v>
                </c:pt>
                <c:pt idx="10">
                  <c:v>45.714285714285715</c:v>
                </c:pt>
                <c:pt idx="11">
                  <c:v>45.714285714285715</c:v>
                </c:pt>
                <c:pt idx="12">
                  <c:v>46</c:v>
                </c:pt>
                <c:pt idx="13">
                  <c:v>48.857142857142854</c:v>
                </c:pt>
                <c:pt idx="14">
                  <c:v>50.571428571428569</c:v>
                </c:pt>
                <c:pt idx="15">
                  <c:v>54.428571428571431</c:v>
                </c:pt>
                <c:pt idx="16">
                  <c:v>53.142857142857146</c:v>
                </c:pt>
                <c:pt idx="17">
                  <c:v>54.142857142857146</c:v>
                </c:pt>
                <c:pt idx="18">
                  <c:v>53.571428571428569</c:v>
                </c:pt>
                <c:pt idx="19">
                  <c:v>55.285714285714285</c:v>
                </c:pt>
                <c:pt idx="20">
                  <c:v>54.285714285714285</c:v>
                </c:pt>
                <c:pt idx="21">
                  <c:v>54.142857142857146</c:v>
                </c:pt>
                <c:pt idx="22">
                  <c:v>52.714285714285715</c:v>
                </c:pt>
                <c:pt idx="23">
                  <c:v>53.428571428571431</c:v>
                </c:pt>
                <c:pt idx="24">
                  <c:v>53.428571428571431</c:v>
                </c:pt>
                <c:pt idx="25">
                  <c:v>54.428571428571431</c:v>
                </c:pt>
                <c:pt idx="26">
                  <c:v>54.857142857142854</c:v>
                </c:pt>
                <c:pt idx="27">
                  <c:v>56.571428571428569</c:v>
                </c:pt>
                <c:pt idx="28">
                  <c:v>56.857142857142854</c:v>
                </c:pt>
                <c:pt idx="29">
                  <c:v>54.285714285714285</c:v>
                </c:pt>
                <c:pt idx="30">
                  <c:v>51.285714285714285</c:v>
                </c:pt>
                <c:pt idx="31">
                  <c:v>50.714285714285715</c:v>
                </c:pt>
                <c:pt idx="32">
                  <c:v>49</c:v>
                </c:pt>
                <c:pt idx="33">
                  <c:v>51.142857142857146</c:v>
                </c:pt>
                <c:pt idx="34">
                  <c:v>50.714285714285715</c:v>
                </c:pt>
                <c:pt idx="35">
                  <c:v>50.428571428571431</c:v>
                </c:pt>
                <c:pt idx="36">
                  <c:v>51.428571428571431</c:v>
                </c:pt>
                <c:pt idx="37">
                  <c:v>55.142857142857146</c:v>
                </c:pt>
                <c:pt idx="38">
                  <c:v>52.714285714285715</c:v>
                </c:pt>
                <c:pt idx="39">
                  <c:v>52.285714285714285</c:v>
                </c:pt>
                <c:pt idx="40">
                  <c:v>49.285714285714285</c:v>
                </c:pt>
                <c:pt idx="41">
                  <c:v>49.285714285714285</c:v>
                </c:pt>
                <c:pt idx="42">
                  <c:v>48.714285714285715</c:v>
                </c:pt>
                <c:pt idx="43">
                  <c:v>47.571428571428569</c:v>
                </c:pt>
                <c:pt idx="44">
                  <c:v>46.285714285714285</c:v>
                </c:pt>
                <c:pt idx="45">
                  <c:v>48</c:v>
                </c:pt>
                <c:pt idx="46">
                  <c:v>49</c:v>
                </c:pt>
                <c:pt idx="47">
                  <c:v>47.857142857142854</c:v>
                </c:pt>
                <c:pt idx="48">
                  <c:v>45.714285714285715</c:v>
                </c:pt>
                <c:pt idx="49">
                  <c:v>47.571428571428569</c:v>
                </c:pt>
                <c:pt idx="50">
                  <c:v>48.857142857142854</c:v>
                </c:pt>
                <c:pt idx="51">
                  <c:v>47.857142857142854</c:v>
                </c:pt>
                <c:pt idx="52">
                  <c:v>47.285714285714285</c:v>
                </c:pt>
                <c:pt idx="53">
                  <c:v>47.285714285714285</c:v>
                </c:pt>
                <c:pt idx="54">
                  <c:v>47.714285714285715</c:v>
                </c:pt>
                <c:pt idx="55">
                  <c:v>47.714285714285715</c:v>
                </c:pt>
                <c:pt idx="56">
                  <c:v>47.714285714285715</c:v>
                </c:pt>
                <c:pt idx="57">
                  <c:v>47.571428571428569</c:v>
                </c:pt>
                <c:pt idx="58">
                  <c:v>48.571428571428569</c:v>
                </c:pt>
                <c:pt idx="59">
                  <c:v>47.571428571428569</c:v>
                </c:pt>
                <c:pt idx="60">
                  <c:v>48.285714285714285</c:v>
                </c:pt>
                <c:pt idx="61">
                  <c:v>47.857142857142854</c:v>
                </c:pt>
                <c:pt idx="62">
                  <c:v>51.285714285714285</c:v>
                </c:pt>
                <c:pt idx="63">
                  <c:v>49.714285714285715</c:v>
                </c:pt>
                <c:pt idx="64">
                  <c:v>49.714285714285715</c:v>
                </c:pt>
                <c:pt idx="65">
                  <c:v>48.714285714285715</c:v>
                </c:pt>
                <c:pt idx="66">
                  <c:v>50.714285714285715</c:v>
                </c:pt>
                <c:pt idx="67">
                  <c:v>49.714285714285715</c:v>
                </c:pt>
                <c:pt idx="68">
                  <c:v>49.142857142857146</c:v>
                </c:pt>
                <c:pt idx="69">
                  <c:v>46.714285714285715</c:v>
                </c:pt>
                <c:pt idx="70">
                  <c:v>47.142857142857146</c:v>
                </c:pt>
                <c:pt idx="71">
                  <c:v>47</c:v>
                </c:pt>
                <c:pt idx="72">
                  <c:v>46.857142857142854</c:v>
                </c:pt>
                <c:pt idx="73">
                  <c:v>46.857142857142854</c:v>
                </c:pt>
                <c:pt idx="74">
                  <c:v>48.571428571428569</c:v>
                </c:pt>
                <c:pt idx="75">
                  <c:v>50.428571428571431</c:v>
                </c:pt>
                <c:pt idx="76">
                  <c:v>49.142857142857146</c:v>
                </c:pt>
                <c:pt idx="77">
                  <c:v>49.571428571428569</c:v>
                </c:pt>
                <c:pt idx="78">
                  <c:v>50.571428571428569</c:v>
                </c:pt>
                <c:pt idx="79">
                  <c:v>53.428571428571431</c:v>
                </c:pt>
                <c:pt idx="80">
                  <c:v>54.571428571428569</c:v>
                </c:pt>
                <c:pt idx="81">
                  <c:v>53.142857142857146</c:v>
                </c:pt>
                <c:pt idx="82">
                  <c:v>50.285714285714285</c:v>
                </c:pt>
                <c:pt idx="83">
                  <c:v>49.857142857142854</c:v>
                </c:pt>
                <c:pt idx="84">
                  <c:v>50.857142857142854</c:v>
                </c:pt>
                <c:pt idx="85">
                  <c:v>48.285714285714285</c:v>
                </c:pt>
                <c:pt idx="86">
                  <c:v>47.285714285714285</c:v>
                </c:pt>
                <c:pt idx="87">
                  <c:v>46</c:v>
                </c:pt>
                <c:pt idx="88">
                  <c:v>47.857142857142854</c:v>
                </c:pt>
                <c:pt idx="89">
                  <c:v>50.428571428571431</c:v>
                </c:pt>
                <c:pt idx="90">
                  <c:v>53</c:v>
                </c:pt>
                <c:pt idx="91">
                  <c:v>51.714285714285715</c:v>
                </c:pt>
                <c:pt idx="92">
                  <c:v>53.428571428571431</c:v>
                </c:pt>
                <c:pt idx="93">
                  <c:v>53</c:v>
                </c:pt>
                <c:pt idx="94">
                  <c:v>52.857142857142854</c:v>
                </c:pt>
                <c:pt idx="95">
                  <c:v>51.714285714285715</c:v>
                </c:pt>
                <c:pt idx="96">
                  <c:v>52.142857142857146</c:v>
                </c:pt>
                <c:pt idx="97">
                  <c:v>50</c:v>
                </c:pt>
                <c:pt idx="98">
                  <c:v>49.428571428571431</c:v>
                </c:pt>
                <c:pt idx="99">
                  <c:v>49.571428571428569</c:v>
                </c:pt>
                <c:pt idx="100">
                  <c:v>50</c:v>
                </c:pt>
                <c:pt idx="101">
                  <c:v>51.571428571428569</c:v>
                </c:pt>
                <c:pt idx="102">
                  <c:v>52.571428571428569</c:v>
                </c:pt>
                <c:pt idx="103">
                  <c:v>50.142857142857146</c:v>
                </c:pt>
                <c:pt idx="104">
                  <c:v>53</c:v>
                </c:pt>
                <c:pt idx="105">
                  <c:v>53.571428571428569</c:v>
                </c:pt>
                <c:pt idx="106">
                  <c:v>52.857142857142854</c:v>
                </c:pt>
                <c:pt idx="107">
                  <c:v>50.571428571428569</c:v>
                </c:pt>
                <c:pt idx="108">
                  <c:v>50.714285714285715</c:v>
                </c:pt>
                <c:pt idx="109">
                  <c:v>47.428571428571431</c:v>
                </c:pt>
                <c:pt idx="110">
                  <c:v>47</c:v>
                </c:pt>
                <c:pt idx="111">
                  <c:v>43.428571428571431</c:v>
                </c:pt>
                <c:pt idx="112">
                  <c:v>42.428571428571431</c:v>
                </c:pt>
                <c:pt idx="113">
                  <c:v>41.142857142857146</c:v>
                </c:pt>
                <c:pt idx="114">
                  <c:v>43</c:v>
                </c:pt>
                <c:pt idx="115">
                  <c:v>41.714285714285715</c:v>
                </c:pt>
                <c:pt idx="116">
                  <c:v>43.571428571428569</c:v>
                </c:pt>
                <c:pt idx="117">
                  <c:v>45.857142857142854</c:v>
                </c:pt>
                <c:pt idx="118">
                  <c:v>46.285714285714285</c:v>
                </c:pt>
                <c:pt idx="119">
                  <c:v>45.428571428571431</c:v>
                </c:pt>
                <c:pt idx="120">
                  <c:v>48.142857142857146</c:v>
                </c:pt>
                <c:pt idx="121">
                  <c:v>46.571428571428569</c:v>
                </c:pt>
                <c:pt idx="122">
                  <c:v>45.714285714285715</c:v>
                </c:pt>
                <c:pt idx="123">
                  <c:v>44.428571428571431</c:v>
                </c:pt>
                <c:pt idx="124">
                  <c:v>43</c:v>
                </c:pt>
                <c:pt idx="125">
                  <c:v>42.142857142857146</c:v>
                </c:pt>
                <c:pt idx="126">
                  <c:v>44.714285714285715</c:v>
                </c:pt>
                <c:pt idx="127">
                  <c:v>42.857142857142854</c:v>
                </c:pt>
                <c:pt idx="128">
                  <c:v>42</c:v>
                </c:pt>
                <c:pt idx="129">
                  <c:v>42.714285714285715</c:v>
                </c:pt>
                <c:pt idx="130">
                  <c:v>41.571428571428569</c:v>
                </c:pt>
                <c:pt idx="131">
                  <c:v>42.142857142857146</c:v>
                </c:pt>
                <c:pt idx="132">
                  <c:v>45.714285714285715</c:v>
                </c:pt>
                <c:pt idx="133">
                  <c:v>45</c:v>
                </c:pt>
                <c:pt idx="134">
                  <c:v>44.571428571428569</c:v>
                </c:pt>
                <c:pt idx="135">
                  <c:v>46.571428571428569</c:v>
                </c:pt>
                <c:pt idx="136">
                  <c:v>46.142857142857146</c:v>
                </c:pt>
                <c:pt idx="137">
                  <c:v>48.428571428571431</c:v>
                </c:pt>
                <c:pt idx="138">
                  <c:v>50</c:v>
                </c:pt>
                <c:pt idx="139">
                  <c:v>47.857142857142854</c:v>
                </c:pt>
                <c:pt idx="140">
                  <c:v>47.571428571428569</c:v>
                </c:pt>
                <c:pt idx="141">
                  <c:v>48.428571428571431</c:v>
                </c:pt>
                <c:pt idx="142">
                  <c:v>47.428571428571431</c:v>
                </c:pt>
                <c:pt idx="143">
                  <c:v>47.714285714285715</c:v>
                </c:pt>
                <c:pt idx="144">
                  <c:v>46.142857142857146</c:v>
                </c:pt>
                <c:pt idx="145">
                  <c:v>43.285714285714285</c:v>
                </c:pt>
                <c:pt idx="146">
                  <c:v>42.571428571428569</c:v>
                </c:pt>
                <c:pt idx="147">
                  <c:v>43</c:v>
                </c:pt>
                <c:pt idx="148">
                  <c:v>41.857142857142854</c:v>
                </c:pt>
                <c:pt idx="149">
                  <c:v>41.428571428571431</c:v>
                </c:pt>
                <c:pt idx="150">
                  <c:v>42.428571428571431</c:v>
                </c:pt>
                <c:pt idx="151">
                  <c:v>42.857142857142854</c:v>
                </c:pt>
                <c:pt idx="152">
                  <c:v>42.714285714285715</c:v>
                </c:pt>
                <c:pt idx="153">
                  <c:v>44.285714285714285</c:v>
                </c:pt>
                <c:pt idx="154">
                  <c:v>44</c:v>
                </c:pt>
                <c:pt idx="155">
                  <c:v>44.285714285714285</c:v>
                </c:pt>
                <c:pt idx="156">
                  <c:v>43.571428571428569</c:v>
                </c:pt>
                <c:pt idx="157">
                  <c:v>41.285714285714285</c:v>
                </c:pt>
                <c:pt idx="158">
                  <c:v>43.571428571428569</c:v>
                </c:pt>
                <c:pt idx="159">
                  <c:v>44.285714285714285</c:v>
                </c:pt>
                <c:pt idx="160">
                  <c:v>44.142857142857146</c:v>
                </c:pt>
                <c:pt idx="161">
                  <c:v>42.857142857142854</c:v>
                </c:pt>
                <c:pt idx="162">
                  <c:v>42.714285714285715</c:v>
                </c:pt>
                <c:pt idx="163">
                  <c:v>42</c:v>
                </c:pt>
                <c:pt idx="164">
                  <c:v>43.142857142857146</c:v>
                </c:pt>
                <c:pt idx="165">
                  <c:v>41.285714285714285</c:v>
                </c:pt>
                <c:pt idx="166">
                  <c:v>42.571428571428569</c:v>
                </c:pt>
                <c:pt idx="167">
                  <c:v>43</c:v>
                </c:pt>
                <c:pt idx="168">
                  <c:v>45</c:v>
                </c:pt>
                <c:pt idx="169">
                  <c:v>46.714285714285715</c:v>
                </c:pt>
                <c:pt idx="170">
                  <c:v>49.571428571428569</c:v>
                </c:pt>
                <c:pt idx="171">
                  <c:v>50.142857142857146</c:v>
                </c:pt>
                <c:pt idx="172">
                  <c:v>49.142857142857146</c:v>
                </c:pt>
                <c:pt idx="173">
                  <c:v>48</c:v>
                </c:pt>
                <c:pt idx="174">
                  <c:v>48.857142857142854</c:v>
                </c:pt>
                <c:pt idx="175">
                  <c:v>48.857142857142854</c:v>
                </c:pt>
                <c:pt idx="176">
                  <c:v>48.142857142857146</c:v>
                </c:pt>
                <c:pt idx="177">
                  <c:v>46.428571428571431</c:v>
                </c:pt>
                <c:pt idx="178">
                  <c:v>43.714285714285715</c:v>
                </c:pt>
                <c:pt idx="179">
                  <c:v>46.857142857142854</c:v>
                </c:pt>
                <c:pt idx="180">
                  <c:v>46</c:v>
                </c:pt>
                <c:pt idx="181">
                  <c:v>44.428571428571431</c:v>
                </c:pt>
                <c:pt idx="182">
                  <c:v>45.571428571428569</c:v>
                </c:pt>
                <c:pt idx="183">
                  <c:v>46.285714285714285</c:v>
                </c:pt>
                <c:pt idx="184">
                  <c:v>47.857142857142854</c:v>
                </c:pt>
                <c:pt idx="185">
                  <c:v>50.142857142857146</c:v>
                </c:pt>
                <c:pt idx="186">
                  <c:v>48.714285714285715</c:v>
                </c:pt>
                <c:pt idx="187">
                  <c:v>50</c:v>
                </c:pt>
                <c:pt idx="188">
                  <c:v>51.285714285714285</c:v>
                </c:pt>
                <c:pt idx="189">
                  <c:v>49.571428571428569</c:v>
                </c:pt>
                <c:pt idx="190">
                  <c:v>51.714285714285715</c:v>
                </c:pt>
                <c:pt idx="191">
                  <c:v>51.714285714285715</c:v>
                </c:pt>
                <c:pt idx="192">
                  <c:v>54</c:v>
                </c:pt>
                <c:pt idx="193">
                  <c:v>52.857142857142854</c:v>
                </c:pt>
                <c:pt idx="194">
                  <c:v>52.428571428571431</c:v>
                </c:pt>
                <c:pt idx="195">
                  <c:v>53.571428571428569</c:v>
                </c:pt>
                <c:pt idx="196">
                  <c:v>54</c:v>
                </c:pt>
                <c:pt idx="197">
                  <c:v>50.428571428571431</c:v>
                </c:pt>
                <c:pt idx="198">
                  <c:v>50.428571428571431</c:v>
                </c:pt>
                <c:pt idx="199">
                  <c:v>47.857142857142854</c:v>
                </c:pt>
                <c:pt idx="200">
                  <c:v>48.428571428571431</c:v>
                </c:pt>
                <c:pt idx="201">
                  <c:v>48</c:v>
                </c:pt>
                <c:pt idx="202">
                  <c:v>47.285714285714285</c:v>
                </c:pt>
                <c:pt idx="203">
                  <c:v>45.142857142857146</c:v>
                </c:pt>
                <c:pt idx="204">
                  <c:v>44.285714285714285</c:v>
                </c:pt>
                <c:pt idx="205">
                  <c:v>45.571428571428569</c:v>
                </c:pt>
                <c:pt idx="206">
                  <c:v>45.142857142857146</c:v>
                </c:pt>
                <c:pt idx="207">
                  <c:v>45.571428571428569</c:v>
                </c:pt>
                <c:pt idx="208">
                  <c:v>45.428571428571431</c:v>
                </c:pt>
                <c:pt idx="209">
                  <c:v>44.571428571428569</c:v>
                </c:pt>
                <c:pt idx="210">
                  <c:v>45.857142857142854</c:v>
                </c:pt>
                <c:pt idx="211">
                  <c:v>47.571428571428569</c:v>
                </c:pt>
                <c:pt idx="212">
                  <c:v>45.714285714285715</c:v>
                </c:pt>
                <c:pt idx="213">
                  <c:v>47</c:v>
                </c:pt>
                <c:pt idx="214">
                  <c:v>45.714285714285715</c:v>
                </c:pt>
                <c:pt idx="215">
                  <c:v>46.142857142857146</c:v>
                </c:pt>
                <c:pt idx="216">
                  <c:v>45.428571428571431</c:v>
                </c:pt>
                <c:pt idx="217">
                  <c:v>45.714285714285715</c:v>
                </c:pt>
                <c:pt idx="218">
                  <c:v>46.428571428571431</c:v>
                </c:pt>
                <c:pt idx="219">
                  <c:v>44.857142857142854</c:v>
                </c:pt>
                <c:pt idx="220">
                  <c:v>43.714285714285715</c:v>
                </c:pt>
                <c:pt idx="221">
                  <c:v>45.714285714285715</c:v>
                </c:pt>
                <c:pt idx="222">
                  <c:v>47</c:v>
                </c:pt>
                <c:pt idx="223">
                  <c:v>47.714285714285715</c:v>
                </c:pt>
                <c:pt idx="224">
                  <c:v>47</c:v>
                </c:pt>
                <c:pt idx="225">
                  <c:v>45.428571428571431</c:v>
                </c:pt>
                <c:pt idx="226">
                  <c:v>46.857142857142854</c:v>
                </c:pt>
                <c:pt idx="227">
                  <c:v>47</c:v>
                </c:pt>
                <c:pt idx="228">
                  <c:v>44.857142857142854</c:v>
                </c:pt>
                <c:pt idx="229">
                  <c:v>42.285714285714285</c:v>
                </c:pt>
                <c:pt idx="230">
                  <c:v>43.571428571428569</c:v>
                </c:pt>
                <c:pt idx="231">
                  <c:v>43.571428571428569</c:v>
                </c:pt>
                <c:pt idx="232">
                  <c:v>44</c:v>
                </c:pt>
                <c:pt idx="233">
                  <c:v>43.142857142857146</c:v>
                </c:pt>
                <c:pt idx="234">
                  <c:v>43.714285714285715</c:v>
                </c:pt>
                <c:pt idx="235">
                  <c:v>45.571428571428569</c:v>
                </c:pt>
                <c:pt idx="236">
                  <c:v>45.285714285714285</c:v>
                </c:pt>
                <c:pt idx="237">
                  <c:v>43.857142857142854</c:v>
                </c:pt>
                <c:pt idx="238">
                  <c:v>43.142857142857146</c:v>
                </c:pt>
                <c:pt idx="239">
                  <c:v>44.285714285714285</c:v>
                </c:pt>
                <c:pt idx="240">
                  <c:v>44.428571428571431</c:v>
                </c:pt>
                <c:pt idx="241">
                  <c:v>43.857142857142854</c:v>
                </c:pt>
                <c:pt idx="242">
                  <c:v>44.714285714285715</c:v>
                </c:pt>
                <c:pt idx="243">
                  <c:v>48.571428571428569</c:v>
                </c:pt>
                <c:pt idx="244">
                  <c:v>49</c:v>
                </c:pt>
                <c:pt idx="245">
                  <c:v>50.857142857142854</c:v>
                </c:pt>
                <c:pt idx="246">
                  <c:v>49.571428571428569</c:v>
                </c:pt>
                <c:pt idx="247">
                  <c:v>50.857142857142854</c:v>
                </c:pt>
                <c:pt idx="248">
                  <c:v>51.857142857142854</c:v>
                </c:pt>
                <c:pt idx="249">
                  <c:v>50.714285714285715</c:v>
                </c:pt>
                <c:pt idx="250">
                  <c:v>49.142857142857146</c:v>
                </c:pt>
                <c:pt idx="251">
                  <c:v>48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45.285714285714285</c:v>
                </c:pt>
                <c:pt idx="256">
                  <c:v>46.428571428571431</c:v>
                </c:pt>
                <c:pt idx="257">
                  <c:v>45.714285714285715</c:v>
                </c:pt>
                <c:pt idx="258">
                  <c:v>45.142857142857146</c:v>
                </c:pt>
                <c:pt idx="259">
                  <c:v>45.142857142857146</c:v>
                </c:pt>
                <c:pt idx="260">
                  <c:v>46.428571428571431</c:v>
                </c:pt>
                <c:pt idx="261">
                  <c:v>46.142857142857146</c:v>
                </c:pt>
                <c:pt idx="262">
                  <c:v>46.142857142857146</c:v>
                </c:pt>
                <c:pt idx="263">
                  <c:v>44.142857142857146</c:v>
                </c:pt>
                <c:pt idx="264">
                  <c:v>43.428571428571431</c:v>
                </c:pt>
                <c:pt idx="265">
                  <c:v>45.285714285714285</c:v>
                </c:pt>
                <c:pt idx="266">
                  <c:v>45.142857142857146</c:v>
                </c:pt>
                <c:pt idx="267">
                  <c:v>46.285714285714285</c:v>
                </c:pt>
                <c:pt idx="268">
                  <c:v>47.714285714285715</c:v>
                </c:pt>
                <c:pt idx="269">
                  <c:v>48.714285714285715</c:v>
                </c:pt>
                <c:pt idx="270">
                  <c:v>50.571428571428569</c:v>
                </c:pt>
                <c:pt idx="271">
                  <c:v>51.857142857142854</c:v>
                </c:pt>
                <c:pt idx="272">
                  <c:v>49.571428571428569</c:v>
                </c:pt>
                <c:pt idx="273">
                  <c:v>49.714285714285715</c:v>
                </c:pt>
                <c:pt idx="274">
                  <c:v>47.428571428571431</c:v>
                </c:pt>
                <c:pt idx="275">
                  <c:v>47.285714285714285</c:v>
                </c:pt>
                <c:pt idx="276">
                  <c:v>47.714285714285715</c:v>
                </c:pt>
                <c:pt idx="277">
                  <c:v>47.142857142857146</c:v>
                </c:pt>
                <c:pt idx="278">
                  <c:v>47.714285714285715</c:v>
                </c:pt>
                <c:pt idx="279">
                  <c:v>49.857142857142854</c:v>
                </c:pt>
                <c:pt idx="280">
                  <c:v>48.714285714285715</c:v>
                </c:pt>
                <c:pt idx="281">
                  <c:v>49.142857142857146</c:v>
                </c:pt>
                <c:pt idx="282">
                  <c:v>47.571428571428569</c:v>
                </c:pt>
                <c:pt idx="283">
                  <c:v>47.571428571428569</c:v>
                </c:pt>
                <c:pt idx="284">
                  <c:v>47.571428571428569</c:v>
                </c:pt>
                <c:pt idx="285">
                  <c:v>48.714285714285715</c:v>
                </c:pt>
                <c:pt idx="286">
                  <c:v>46.857142857142854</c:v>
                </c:pt>
                <c:pt idx="287">
                  <c:v>49.571428571428569</c:v>
                </c:pt>
                <c:pt idx="288">
                  <c:v>49.714285714285715</c:v>
                </c:pt>
                <c:pt idx="289">
                  <c:v>50.428571428571431</c:v>
                </c:pt>
                <c:pt idx="290">
                  <c:v>50.285714285714285</c:v>
                </c:pt>
                <c:pt idx="291">
                  <c:v>51</c:v>
                </c:pt>
                <c:pt idx="292">
                  <c:v>48.142857142857146</c:v>
                </c:pt>
                <c:pt idx="293">
                  <c:v>49.571428571428569</c:v>
                </c:pt>
                <c:pt idx="294">
                  <c:v>50.142857142857146</c:v>
                </c:pt>
                <c:pt idx="295">
                  <c:v>49.428571428571431</c:v>
                </c:pt>
                <c:pt idx="296">
                  <c:v>51</c:v>
                </c:pt>
                <c:pt idx="297">
                  <c:v>54.142857142857146</c:v>
                </c:pt>
                <c:pt idx="298">
                  <c:v>56</c:v>
                </c:pt>
                <c:pt idx="299">
                  <c:v>61.285714285714285</c:v>
                </c:pt>
                <c:pt idx="300">
                  <c:v>63.428571428571431</c:v>
                </c:pt>
                <c:pt idx="301">
                  <c:v>65.714285714285708</c:v>
                </c:pt>
                <c:pt idx="302">
                  <c:v>71</c:v>
                </c:pt>
                <c:pt idx="303">
                  <c:v>73.428571428571431</c:v>
                </c:pt>
                <c:pt idx="304">
                  <c:v>75</c:v>
                </c:pt>
                <c:pt idx="305">
                  <c:v>77.857142857142861</c:v>
                </c:pt>
                <c:pt idx="306">
                  <c:v>77.285714285714292</c:v>
                </c:pt>
                <c:pt idx="307">
                  <c:v>82</c:v>
                </c:pt>
                <c:pt idx="308">
                  <c:v>81.142857142857139</c:v>
                </c:pt>
                <c:pt idx="309">
                  <c:v>81.571428571428569</c:v>
                </c:pt>
                <c:pt idx="310">
                  <c:v>83.142857142857139</c:v>
                </c:pt>
                <c:pt idx="311">
                  <c:v>85.428571428571431</c:v>
                </c:pt>
                <c:pt idx="312">
                  <c:v>87.285714285714292</c:v>
                </c:pt>
                <c:pt idx="313">
                  <c:v>89.571428571428569</c:v>
                </c:pt>
                <c:pt idx="314">
                  <c:v>89.857142857142861</c:v>
                </c:pt>
                <c:pt idx="315">
                  <c:v>94.285714285714292</c:v>
                </c:pt>
                <c:pt idx="316">
                  <c:v>95</c:v>
                </c:pt>
                <c:pt idx="317">
                  <c:v>94.857142857142861</c:v>
                </c:pt>
                <c:pt idx="318">
                  <c:v>96.285714285714292</c:v>
                </c:pt>
                <c:pt idx="319">
                  <c:v>98.571428571428569</c:v>
                </c:pt>
                <c:pt idx="320">
                  <c:v>100.71428571428571</c:v>
                </c:pt>
                <c:pt idx="321">
                  <c:v>102.28571428571429</c:v>
                </c:pt>
                <c:pt idx="322">
                  <c:v>103.28571428571429</c:v>
                </c:pt>
                <c:pt idx="323">
                  <c:v>106.57142857142857</c:v>
                </c:pt>
                <c:pt idx="324">
                  <c:v>108.85714285714286</c:v>
                </c:pt>
                <c:pt idx="325">
                  <c:v>107</c:v>
                </c:pt>
                <c:pt idx="326">
                  <c:v>105.57142857142857</c:v>
                </c:pt>
                <c:pt idx="327">
                  <c:v>108</c:v>
                </c:pt>
                <c:pt idx="328">
                  <c:v>108.28571428571429</c:v>
                </c:pt>
                <c:pt idx="329">
                  <c:v>105.42857142857143</c:v>
                </c:pt>
                <c:pt idx="330">
                  <c:v>106.42857142857143</c:v>
                </c:pt>
                <c:pt idx="331">
                  <c:v>105.71428571428571</c:v>
                </c:pt>
                <c:pt idx="332">
                  <c:v>108.14285714285714</c:v>
                </c:pt>
                <c:pt idx="333">
                  <c:v>108.71428571428571</c:v>
                </c:pt>
                <c:pt idx="334">
                  <c:v>109.71428571428571</c:v>
                </c:pt>
                <c:pt idx="335">
                  <c:v>110.14285714285714</c:v>
                </c:pt>
                <c:pt idx="336">
                  <c:v>116.14285714285714</c:v>
                </c:pt>
                <c:pt idx="337">
                  <c:v>114.71428571428571</c:v>
                </c:pt>
                <c:pt idx="338">
                  <c:v>113.71428571428571</c:v>
                </c:pt>
                <c:pt idx="339">
                  <c:v>111.57142857142857</c:v>
                </c:pt>
                <c:pt idx="340">
                  <c:v>111</c:v>
                </c:pt>
                <c:pt idx="341">
                  <c:v>106.14285714285714</c:v>
                </c:pt>
                <c:pt idx="342">
                  <c:v>107.71428571428571</c:v>
                </c:pt>
                <c:pt idx="343">
                  <c:v>101.57142857142857</c:v>
                </c:pt>
                <c:pt idx="344">
                  <c:v>86</c:v>
                </c:pt>
                <c:pt idx="345">
                  <c:v>88.285714285714292</c:v>
                </c:pt>
                <c:pt idx="346">
                  <c:v>87</c:v>
                </c:pt>
                <c:pt idx="347">
                  <c:v>86</c:v>
                </c:pt>
                <c:pt idx="348">
                  <c:v>87.285714285714292</c:v>
                </c:pt>
                <c:pt idx="349">
                  <c:v>83.857142857142861</c:v>
                </c:pt>
                <c:pt idx="350">
                  <c:v>83.142857142857139</c:v>
                </c:pt>
                <c:pt idx="351">
                  <c:v>92.571428571428569</c:v>
                </c:pt>
                <c:pt idx="352">
                  <c:v>89.571428571428569</c:v>
                </c:pt>
                <c:pt idx="353">
                  <c:v>87.142857142857139</c:v>
                </c:pt>
                <c:pt idx="354">
                  <c:v>83.142857142857139</c:v>
                </c:pt>
                <c:pt idx="355">
                  <c:v>79.285714285714292</c:v>
                </c:pt>
                <c:pt idx="356">
                  <c:v>77.428571428571431</c:v>
                </c:pt>
                <c:pt idx="357">
                  <c:v>75.857142857142861</c:v>
                </c:pt>
                <c:pt idx="358">
                  <c:v>80.571428571428569</c:v>
                </c:pt>
                <c:pt idx="359">
                  <c:v>79.571428571428569</c:v>
                </c:pt>
                <c:pt idx="360">
                  <c:v>80.285714285714292</c:v>
                </c:pt>
                <c:pt idx="361">
                  <c:v>82.428571428571431</c:v>
                </c:pt>
                <c:pt idx="362">
                  <c:v>79.714285714285708</c:v>
                </c:pt>
                <c:pt idx="363">
                  <c:v>74.714285714285708</c:v>
                </c:pt>
                <c:pt idx="364">
                  <c:v>72.857142857142861</c:v>
                </c:pt>
                <c:pt idx="365">
                  <c:v>68.571428571428569</c:v>
                </c:pt>
                <c:pt idx="366">
                  <c:v>65.428571428571431</c:v>
                </c:pt>
                <c:pt idx="367">
                  <c:v>62.428571428571431</c:v>
                </c:pt>
                <c:pt idx="368">
                  <c:v>59.714285714285715</c:v>
                </c:pt>
                <c:pt idx="369">
                  <c:v>59</c:v>
                </c:pt>
                <c:pt idx="370">
                  <c:v>60</c:v>
                </c:pt>
                <c:pt idx="371">
                  <c:v>60.142857142857146</c:v>
                </c:pt>
                <c:pt idx="372">
                  <c:v>59.142857142857146</c:v>
                </c:pt>
                <c:pt idx="373">
                  <c:v>59.428571428571431</c:v>
                </c:pt>
                <c:pt idx="374">
                  <c:v>59.285714285714285</c:v>
                </c:pt>
                <c:pt idx="375">
                  <c:v>60</c:v>
                </c:pt>
                <c:pt idx="376">
                  <c:v>61</c:v>
                </c:pt>
                <c:pt idx="377">
                  <c:v>58.857142857142854</c:v>
                </c:pt>
                <c:pt idx="378">
                  <c:v>57</c:v>
                </c:pt>
                <c:pt idx="379">
                  <c:v>54</c:v>
                </c:pt>
                <c:pt idx="380">
                  <c:v>52.285714285714285</c:v>
                </c:pt>
                <c:pt idx="381">
                  <c:v>52.142857142857146</c:v>
                </c:pt>
                <c:pt idx="382">
                  <c:v>49.857142857142854</c:v>
                </c:pt>
                <c:pt idx="383">
                  <c:v>48.142857142857146</c:v>
                </c:pt>
                <c:pt idx="384">
                  <c:v>48.714285714285715</c:v>
                </c:pt>
                <c:pt idx="385">
                  <c:v>49.142857142857146</c:v>
                </c:pt>
                <c:pt idx="386">
                  <c:v>51.142857142857146</c:v>
                </c:pt>
                <c:pt idx="387">
                  <c:v>52</c:v>
                </c:pt>
                <c:pt idx="388">
                  <c:v>50.285714285714285</c:v>
                </c:pt>
                <c:pt idx="389">
                  <c:v>49.857142857142854</c:v>
                </c:pt>
                <c:pt idx="390">
                  <c:v>50.285714285714285</c:v>
                </c:pt>
                <c:pt idx="391">
                  <c:v>49.571428571428569</c:v>
                </c:pt>
                <c:pt idx="392">
                  <c:v>50.571428571428569</c:v>
                </c:pt>
                <c:pt idx="393">
                  <c:v>49.571428571428569</c:v>
                </c:pt>
                <c:pt idx="394">
                  <c:v>48.285714285714285</c:v>
                </c:pt>
                <c:pt idx="395">
                  <c:v>48.857142857142854</c:v>
                </c:pt>
                <c:pt idx="396">
                  <c:v>47.857142857142854</c:v>
                </c:pt>
                <c:pt idx="397">
                  <c:v>48.142857142857146</c:v>
                </c:pt>
                <c:pt idx="398">
                  <c:v>48</c:v>
                </c:pt>
                <c:pt idx="399">
                  <c:v>47.857142857142854</c:v>
                </c:pt>
                <c:pt idx="400">
                  <c:v>47.857142857142854</c:v>
                </c:pt>
                <c:pt idx="401">
                  <c:v>48.142857142857146</c:v>
                </c:pt>
                <c:pt idx="402">
                  <c:v>48.142857142857146</c:v>
                </c:pt>
                <c:pt idx="403">
                  <c:v>47</c:v>
                </c:pt>
                <c:pt idx="404">
                  <c:v>47.142857142857146</c:v>
                </c:pt>
                <c:pt idx="405">
                  <c:v>47.714285714285715</c:v>
                </c:pt>
                <c:pt idx="406">
                  <c:v>44.571428571428569</c:v>
                </c:pt>
                <c:pt idx="407">
                  <c:v>44</c:v>
                </c:pt>
                <c:pt idx="408">
                  <c:v>44.857142857142854</c:v>
                </c:pt>
                <c:pt idx="409">
                  <c:v>44.428571428571431</c:v>
                </c:pt>
                <c:pt idx="410">
                  <c:v>45.571428571428569</c:v>
                </c:pt>
                <c:pt idx="411">
                  <c:v>45</c:v>
                </c:pt>
                <c:pt idx="412">
                  <c:v>43.857142857142854</c:v>
                </c:pt>
                <c:pt idx="413">
                  <c:v>46</c:v>
                </c:pt>
                <c:pt idx="414">
                  <c:v>45.571428571428569</c:v>
                </c:pt>
                <c:pt idx="415">
                  <c:v>43.428571428571431</c:v>
                </c:pt>
                <c:pt idx="416">
                  <c:v>43.142857142857146</c:v>
                </c:pt>
                <c:pt idx="417">
                  <c:v>43.857142857142854</c:v>
                </c:pt>
                <c:pt idx="418">
                  <c:v>42</c:v>
                </c:pt>
                <c:pt idx="419">
                  <c:v>42.714285714285715</c:v>
                </c:pt>
                <c:pt idx="420">
                  <c:v>41.857142857142854</c:v>
                </c:pt>
                <c:pt idx="421">
                  <c:v>43.285714285714285</c:v>
                </c:pt>
                <c:pt idx="422">
                  <c:v>44.857142857142854</c:v>
                </c:pt>
                <c:pt idx="423">
                  <c:v>45.714285714285715</c:v>
                </c:pt>
                <c:pt idx="424">
                  <c:v>44.857142857142854</c:v>
                </c:pt>
                <c:pt idx="425">
                  <c:v>47.142857142857146</c:v>
                </c:pt>
                <c:pt idx="426">
                  <c:v>47.714285714285715</c:v>
                </c:pt>
                <c:pt idx="427">
                  <c:v>47.714285714285715</c:v>
                </c:pt>
                <c:pt idx="428">
                  <c:v>46.714285714285715</c:v>
                </c:pt>
                <c:pt idx="429">
                  <c:v>47.714285714285715</c:v>
                </c:pt>
                <c:pt idx="430">
                  <c:v>48.142857142857146</c:v>
                </c:pt>
                <c:pt idx="431">
                  <c:v>48.714285714285715</c:v>
                </c:pt>
                <c:pt idx="432">
                  <c:v>48.428571428571431</c:v>
                </c:pt>
                <c:pt idx="433">
                  <c:v>49.714285714285715</c:v>
                </c:pt>
                <c:pt idx="434">
                  <c:v>51.285714285714285</c:v>
                </c:pt>
                <c:pt idx="435">
                  <c:v>53.142857142857146</c:v>
                </c:pt>
                <c:pt idx="436">
                  <c:v>51.285714285714285</c:v>
                </c:pt>
                <c:pt idx="437">
                  <c:v>51.142857142857146</c:v>
                </c:pt>
                <c:pt idx="438">
                  <c:v>52.428571428571431</c:v>
                </c:pt>
                <c:pt idx="439">
                  <c:v>54</c:v>
                </c:pt>
                <c:pt idx="440">
                  <c:v>51.714285714285715</c:v>
                </c:pt>
                <c:pt idx="441">
                  <c:v>51.285714285714285</c:v>
                </c:pt>
                <c:pt idx="442">
                  <c:v>50.571428571428569</c:v>
                </c:pt>
                <c:pt idx="443">
                  <c:v>51.428571428571431</c:v>
                </c:pt>
                <c:pt idx="444">
                  <c:v>54.285714285714285</c:v>
                </c:pt>
                <c:pt idx="445">
                  <c:v>54.142857142857146</c:v>
                </c:pt>
                <c:pt idx="446">
                  <c:v>52.285714285714285</c:v>
                </c:pt>
                <c:pt idx="447">
                  <c:v>53.714285714285715</c:v>
                </c:pt>
                <c:pt idx="448">
                  <c:v>53.714285714285715</c:v>
                </c:pt>
                <c:pt idx="449">
                  <c:v>54.142857142857146</c:v>
                </c:pt>
                <c:pt idx="450">
                  <c:v>53.857142857142854</c:v>
                </c:pt>
                <c:pt idx="451">
                  <c:v>52</c:v>
                </c:pt>
                <c:pt idx="452">
                  <c:v>50.571428571428569</c:v>
                </c:pt>
                <c:pt idx="453">
                  <c:v>51</c:v>
                </c:pt>
                <c:pt idx="454">
                  <c:v>53.142857142857146</c:v>
                </c:pt>
                <c:pt idx="455">
                  <c:v>54.857142857142854</c:v>
                </c:pt>
                <c:pt idx="456">
                  <c:v>55.142857142857146</c:v>
                </c:pt>
                <c:pt idx="457">
                  <c:v>55.857142857142854</c:v>
                </c:pt>
                <c:pt idx="458">
                  <c:v>56.571428571428569</c:v>
                </c:pt>
                <c:pt idx="459">
                  <c:v>57.142857142857146</c:v>
                </c:pt>
                <c:pt idx="460">
                  <c:v>56.857142857142854</c:v>
                </c:pt>
                <c:pt idx="461">
                  <c:v>55.428571428571431</c:v>
                </c:pt>
                <c:pt idx="462">
                  <c:v>54.857142857142854</c:v>
                </c:pt>
                <c:pt idx="463">
                  <c:v>55.285714285714285</c:v>
                </c:pt>
                <c:pt idx="464">
                  <c:v>56.571428571428569</c:v>
                </c:pt>
                <c:pt idx="465">
                  <c:v>56.428571428571431</c:v>
                </c:pt>
                <c:pt idx="466">
                  <c:v>56.714285714285715</c:v>
                </c:pt>
                <c:pt idx="467">
                  <c:v>58.285714285714285</c:v>
                </c:pt>
                <c:pt idx="468">
                  <c:v>60.857142857142854</c:v>
                </c:pt>
                <c:pt idx="469">
                  <c:v>63</c:v>
                </c:pt>
                <c:pt idx="470">
                  <c:v>64.428571428571431</c:v>
                </c:pt>
                <c:pt idx="471">
                  <c:v>65.571428571428569</c:v>
                </c:pt>
                <c:pt idx="472">
                  <c:v>67.142857142857139</c:v>
                </c:pt>
                <c:pt idx="473">
                  <c:v>70.428571428571431</c:v>
                </c:pt>
                <c:pt idx="474">
                  <c:v>71.857142857142861</c:v>
                </c:pt>
                <c:pt idx="475">
                  <c:v>71.285714285714292</c:v>
                </c:pt>
                <c:pt idx="476">
                  <c:v>71</c:v>
                </c:pt>
                <c:pt idx="477">
                  <c:v>74.428571428571431</c:v>
                </c:pt>
                <c:pt idx="478">
                  <c:v>73.142857142857139</c:v>
                </c:pt>
                <c:pt idx="479">
                  <c:v>73.571428571428569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11-42BF-8AAF-06AAFC47E378}"/>
            </c:ext>
          </c:extLst>
        </c:ser>
        <c:ser>
          <c:idx val="10"/>
          <c:order val="10"/>
          <c:tx>
            <c:strRef>
              <c:f>Bursa!$L$1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Bursa!$A$2:$A$481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Bursa!$L$2:$L$481</c:f>
              <c:numCache>
                <c:formatCode>General</c:formatCode>
                <c:ptCount val="480"/>
                <c:pt idx="6">
                  <c:v>52.80952380952381</c:v>
                </c:pt>
                <c:pt idx="7">
                  <c:v>53.380952380952372</c:v>
                </c:pt>
                <c:pt idx="8">
                  <c:v>54.428571428571423</c:v>
                </c:pt>
                <c:pt idx="9">
                  <c:v>55.761904761904759</c:v>
                </c:pt>
                <c:pt idx="10">
                  <c:v>56.857142857142854</c:v>
                </c:pt>
                <c:pt idx="11">
                  <c:v>58.047619047619051</c:v>
                </c:pt>
                <c:pt idx="12">
                  <c:v>58.523809523809526</c:v>
                </c:pt>
                <c:pt idx="13">
                  <c:v>58.285714285714292</c:v>
                </c:pt>
                <c:pt idx="14">
                  <c:v>57.857142857142854</c:v>
                </c:pt>
                <c:pt idx="15">
                  <c:v>58.095238095238088</c:v>
                </c:pt>
                <c:pt idx="16">
                  <c:v>58.523809523809518</c:v>
                </c:pt>
                <c:pt idx="17">
                  <c:v>56.952380952380949</c:v>
                </c:pt>
                <c:pt idx="18">
                  <c:v>55.619047619047613</c:v>
                </c:pt>
                <c:pt idx="19">
                  <c:v>53.333333333333329</c:v>
                </c:pt>
                <c:pt idx="20">
                  <c:v>53.428571428571431</c:v>
                </c:pt>
                <c:pt idx="21">
                  <c:v>53.190476190476197</c:v>
                </c:pt>
                <c:pt idx="22">
                  <c:v>53.380952380952387</c:v>
                </c:pt>
                <c:pt idx="23">
                  <c:v>52.333333333333336</c:v>
                </c:pt>
                <c:pt idx="24">
                  <c:v>53.095238095238095</c:v>
                </c:pt>
                <c:pt idx="25">
                  <c:v>54.476190476190474</c:v>
                </c:pt>
                <c:pt idx="26">
                  <c:v>55.428571428571431</c:v>
                </c:pt>
                <c:pt idx="27">
                  <c:v>55.047619047619051</c:v>
                </c:pt>
                <c:pt idx="28">
                  <c:v>55.095238095238095</c:v>
                </c:pt>
                <c:pt idx="29">
                  <c:v>54.285714285714285</c:v>
                </c:pt>
                <c:pt idx="30">
                  <c:v>55.238095238095234</c:v>
                </c:pt>
                <c:pt idx="31">
                  <c:v>52.857142857142854</c:v>
                </c:pt>
                <c:pt idx="32">
                  <c:v>52.285714285714285</c:v>
                </c:pt>
                <c:pt idx="33">
                  <c:v>54.285714285714285</c:v>
                </c:pt>
                <c:pt idx="34">
                  <c:v>55.285714285714285</c:v>
                </c:pt>
                <c:pt idx="35">
                  <c:v>54.333333333333329</c:v>
                </c:pt>
                <c:pt idx="36">
                  <c:v>54.428571428571431</c:v>
                </c:pt>
                <c:pt idx="37">
                  <c:v>52.952380952380949</c:v>
                </c:pt>
                <c:pt idx="38">
                  <c:v>54.095238095238095</c:v>
                </c:pt>
                <c:pt idx="39">
                  <c:v>53.428571428571431</c:v>
                </c:pt>
                <c:pt idx="40">
                  <c:v>50.523809523809518</c:v>
                </c:pt>
                <c:pt idx="41">
                  <c:v>49.904761904761905</c:v>
                </c:pt>
                <c:pt idx="42">
                  <c:v>50.761904761904759</c:v>
                </c:pt>
                <c:pt idx="43">
                  <c:v>49.714285714285715</c:v>
                </c:pt>
                <c:pt idx="44">
                  <c:v>49.857142857142854</c:v>
                </c:pt>
                <c:pt idx="45">
                  <c:v>49.857142857142868</c:v>
                </c:pt>
                <c:pt idx="46">
                  <c:v>48.238095238095241</c:v>
                </c:pt>
                <c:pt idx="47">
                  <c:v>48.047619047619051</c:v>
                </c:pt>
                <c:pt idx="48">
                  <c:v>46</c:v>
                </c:pt>
                <c:pt idx="49">
                  <c:v>45.904761904761905</c:v>
                </c:pt>
                <c:pt idx="50">
                  <c:v>46.619047619047613</c:v>
                </c:pt>
                <c:pt idx="51">
                  <c:v>46.238095238095234</c:v>
                </c:pt>
                <c:pt idx="52">
                  <c:v>46.285714285714285</c:v>
                </c:pt>
                <c:pt idx="53">
                  <c:v>46.761904761904759</c:v>
                </c:pt>
                <c:pt idx="54">
                  <c:v>45.761904761904759</c:v>
                </c:pt>
                <c:pt idx="55">
                  <c:v>47.095238095238095</c:v>
                </c:pt>
                <c:pt idx="56">
                  <c:v>46.047619047619044</c:v>
                </c:pt>
                <c:pt idx="57">
                  <c:v>45.857142857142868</c:v>
                </c:pt>
                <c:pt idx="58">
                  <c:v>44.571428571428569</c:v>
                </c:pt>
                <c:pt idx="59">
                  <c:v>43.523809523809526</c:v>
                </c:pt>
                <c:pt idx="60">
                  <c:v>43.285714285714292</c:v>
                </c:pt>
                <c:pt idx="61">
                  <c:v>45.476190476190474</c:v>
                </c:pt>
                <c:pt idx="62">
                  <c:v>44.428571428571431</c:v>
                </c:pt>
                <c:pt idx="63">
                  <c:v>43.714285714285708</c:v>
                </c:pt>
                <c:pt idx="64">
                  <c:v>44.047619047619044</c:v>
                </c:pt>
                <c:pt idx="65">
                  <c:v>45</c:v>
                </c:pt>
                <c:pt idx="66">
                  <c:v>46.476190476190482</c:v>
                </c:pt>
                <c:pt idx="67">
                  <c:v>47.714285714285715</c:v>
                </c:pt>
                <c:pt idx="68">
                  <c:v>45.380952380952387</c:v>
                </c:pt>
                <c:pt idx="69">
                  <c:v>46.142857142857146</c:v>
                </c:pt>
                <c:pt idx="70">
                  <c:v>48.666666666666671</c:v>
                </c:pt>
                <c:pt idx="71">
                  <c:v>47.80952380952381</c:v>
                </c:pt>
                <c:pt idx="72">
                  <c:v>47.571428571428569</c:v>
                </c:pt>
                <c:pt idx="73">
                  <c:v>46.142857142857146</c:v>
                </c:pt>
                <c:pt idx="74">
                  <c:v>45.666666666666671</c:v>
                </c:pt>
                <c:pt idx="75">
                  <c:v>47.619047619047628</c:v>
                </c:pt>
                <c:pt idx="76">
                  <c:v>47.19047619047619</c:v>
                </c:pt>
                <c:pt idx="77">
                  <c:v>45.714285714285715</c:v>
                </c:pt>
                <c:pt idx="78">
                  <c:v>45.333333333333329</c:v>
                </c:pt>
                <c:pt idx="79">
                  <c:v>45.523809523809526</c:v>
                </c:pt>
                <c:pt idx="80">
                  <c:v>46.285714285714285</c:v>
                </c:pt>
                <c:pt idx="81">
                  <c:v>47.285714285714285</c:v>
                </c:pt>
                <c:pt idx="82">
                  <c:v>46.380952380952387</c:v>
                </c:pt>
                <c:pt idx="83">
                  <c:v>47.238095238095234</c:v>
                </c:pt>
                <c:pt idx="84">
                  <c:v>46.095238095238095</c:v>
                </c:pt>
                <c:pt idx="85">
                  <c:v>45.952380952380956</c:v>
                </c:pt>
                <c:pt idx="86">
                  <c:v>45.428571428571431</c:v>
                </c:pt>
                <c:pt idx="87">
                  <c:v>43.761904761904766</c:v>
                </c:pt>
                <c:pt idx="88">
                  <c:v>41.047619047619051</c:v>
                </c:pt>
                <c:pt idx="89">
                  <c:v>41.666666666666671</c:v>
                </c:pt>
                <c:pt idx="90">
                  <c:v>40.952380952380949</c:v>
                </c:pt>
                <c:pt idx="91">
                  <c:v>41.285714285714285</c:v>
                </c:pt>
                <c:pt idx="92">
                  <c:v>42.571428571428569</c:v>
                </c:pt>
                <c:pt idx="93">
                  <c:v>43.619047619047613</c:v>
                </c:pt>
                <c:pt idx="94">
                  <c:v>44.523809523809526</c:v>
                </c:pt>
                <c:pt idx="95">
                  <c:v>45.619047619047628</c:v>
                </c:pt>
                <c:pt idx="96">
                  <c:v>44.904761904761912</c:v>
                </c:pt>
                <c:pt idx="97">
                  <c:v>46</c:v>
                </c:pt>
                <c:pt idx="98">
                  <c:v>45.904761904761905</c:v>
                </c:pt>
                <c:pt idx="99">
                  <c:v>44.380952380952387</c:v>
                </c:pt>
                <c:pt idx="100">
                  <c:v>42.857142857142854</c:v>
                </c:pt>
                <c:pt idx="101">
                  <c:v>43.238095238095234</c:v>
                </c:pt>
                <c:pt idx="102">
                  <c:v>44.238095238095241</c:v>
                </c:pt>
                <c:pt idx="103">
                  <c:v>43.761904761904759</c:v>
                </c:pt>
                <c:pt idx="104">
                  <c:v>42.571428571428569</c:v>
                </c:pt>
                <c:pt idx="105">
                  <c:v>43.619047619047628</c:v>
                </c:pt>
                <c:pt idx="106">
                  <c:v>44.666666666666671</c:v>
                </c:pt>
                <c:pt idx="107">
                  <c:v>46</c:v>
                </c:pt>
                <c:pt idx="108">
                  <c:v>44.809523809523803</c:v>
                </c:pt>
                <c:pt idx="109">
                  <c:v>44.142857142857146</c:v>
                </c:pt>
                <c:pt idx="110">
                  <c:v>44.476190476190474</c:v>
                </c:pt>
                <c:pt idx="111">
                  <c:v>44.142857142857146</c:v>
                </c:pt>
                <c:pt idx="112">
                  <c:v>43.619047619047613</c:v>
                </c:pt>
                <c:pt idx="113">
                  <c:v>44.095238095238095</c:v>
                </c:pt>
                <c:pt idx="114">
                  <c:v>44.904761904761912</c:v>
                </c:pt>
                <c:pt idx="115">
                  <c:v>44.761904761904759</c:v>
                </c:pt>
                <c:pt idx="116">
                  <c:v>45.047619047619044</c:v>
                </c:pt>
                <c:pt idx="117">
                  <c:v>45.619047619047628</c:v>
                </c:pt>
                <c:pt idx="118">
                  <c:v>45.857142857142854</c:v>
                </c:pt>
                <c:pt idx="119">
                  <c:v>45.80952380952381</c:v>
                </c:pt>
                <c:pt idx="120">
                  <c:v>44.19047619047619</c:v>
                </c:pt>
                <c:pt idx="121">
                  <c:v>42.333333333333329</c:v>
                </c:pt>
                <c:pt idx="122">
                  <c:v>43.476190476190474</c:v>
                </c:pt>
                <c:pt idx="123">
                  <c:v>42.380952380952372</c:v>
                </c:pt>
                <c:pt idx="124">
                  <c:v>42.761904761904759</c:v>
                </c:pt>
                <c:pt idx="125">
                  <c:v>42.333333333333336</c:v>
                </c:pt>
                <c:pt idx="126">
                  <c:v>41.714285714285715</c:v>
                </c:pt>
                <c:pt idx="127">
                  <c:v>42.285714285714285</c:v>
                </c:pt>
                <c:pt idx="128">
                  <c:v>42.142857142857146</c:v>
                </c:pt>
                <c:pt idx="129">
                  <c:v>42.380952380952372</c:v>
                </c:pt>
                <c:pt idx="130">
                  <c:v>42.952380952380956</c:v>
                </c:pt>
                <c:pt idx="131">
                  <c:v>41.571428571428569</c:v>
                </c:pt>
                <c:pt idx="132">
                  <c:v>41.333333333333329</c:v>
                </c:pt>
                <c:pt idx="133">
                  <c:v>43.19047619047619</c:v>
                </c:pt>
                <c:pt idx="134">
                  <c:v>42.904761904761905</c:v>
                </c:pt>
                <c:pt idx="135">
                  <c:v>43.142857142857146</c:v>
                </c:pt>
                <c:pt idx="136">
                  <c:v>43.714285714285715</c:v>
                </c:pt>
                <c:pt idx="137">
                  <c:v>43.714285714285715</c:v>
                </c:pt>
                <c:pt idx="138">
                  <c:v>44.095238095238095</c:v>
                </c:pt>
                <c:pt idx="139">
                  <c:v>45.380952380952387</c:v>
                </c:pt>
                <c:pt idx="140">
                  <c:v>43.523809523809526</c:v>
                </c:pt>
                <c:pt idx="141">
                  <c:v>44.047619047619051</c:v>
                </c:pt>
                <c:pt idx="142">
                  <c:v>43.476190476190482</c:v>
                </c:pt>
                <c:pt idx="143">
                  <c:v>42.047619047619051</c:v>
                </c:pt>
                <c:pt idx="144">
                  <c:v>42.142857142857146</c:v>
                </c:pt>
                <c:pt idx="145">
                  <c:v>42.666666666666671</c:v>
                </c:pt>
                <c:pt idx="146">
                  <c:v>42.666666666666671</c:v>
                </c:pt>
                <c:pt idx="147">
                  <c:v>43.428571428571431</c:v>
                </c:pt>
                <c:pt idx="148">
                  <c:v>43.000000000000007</c:v>
                </c:pt>
                <c:pt idx="149">
                  <c:v>43.095238095238095</c:v>
                </c:pt>
                <c:pt idx="150">
                  <c:v>43.19047619047619</c:v>
                </c:pt>
                <c:pt idx="151">
                  <c:v>42</c:v>
                </c:pt>
                <c:pt idx="152">
                  <c:v>42.19047619047619</c:v>
                </c:pt>
                <c:pt idx="153">
                  <c:v>40.761904761904759</c:v>
                </c:pt>
                <c:pt idx="154">
                  <c:v>39.904761904761905</c:v>
                </c:pt>
                <c:pt idx="155">
                  <c:v>39.571428571428569</c:v>
                </c:pt>
                <c:pt idx="156">
                  <c:v>39.571428571428569</c:v>
                </c:pt>
                <c:pt idx="157">
                  <c:v>40.380952380952387</c:v>
                </c:pt>
                <c:pt idx="158">
                  <c:v>41.333333333333336</c:v>
                </c:pt>
                <c:pt idx="159">
                  <c:v>40.523809523809526</c:v>
                </c:pt>
                <c:pt idx="160">
                  <c:v>40.666666666666671</c:v>
                </c:pt>
                <c:pt idx="161">
                  <c:v>39.80952380952381</c:v>
                </c:pt>
                <c:pt idx="162">
                  <c:v>39.476190476190482</c:v>
                </c:pt>
                <c:pt idx="163">
                  <c:v>39.714285714285715</c:v>
                </c:pt>
                <c:pt idx="164">
                  <c:v>38.380952380952372</c:v>
                </c:pt>
                <c:pt idx="165">
                  <c:v>37.761904761904759</c:v>
                </c:pt>
                <c:pt idx="166">
                  <c:v>37.857142857142854</c:v>
                </c:pt>
                <c:pt idx="167">
                  <c:v>38.714285714285715</c:v>
                </c:pt>
                <c:pt idx="168">
                  <c:v>39.714285714285715</c:v>
                </c:pt>
                <c:pt idx="169">
                  <c:v>40.047619047619044</c:v>
                </c:pt>
                <c:pt idx="170">
                  <c:v>39.904761904761912</c:v>
                </c:pt>
                <c:pt idx="171">
                  <c:v>40.190476190476197</c:v>
                </c:pt>
                <c:pt idx="172">
                  <c:v>40.142857142857146</c:v>
                </c:pt>
                <c:pt idx="173">
                  <c:v>40.142857142857146</c:v>
                </c:pt>
                <c:pt idx="174">
                  <c:v>38.666666666666664</c:v>
                </c:pt>
                <c:pt idx="175">
                  <c:v>40.095238095238095</c:v>
                </c:pt>
                <c:pt idx="176">
                  <c:v>39.952380952380949</c:v>
                </c:pt>
                <c:pt idx="177">
                  <c:v>40.19047619047619</c:v>
                </c:pt>
                <c:pt idx="178">
                  <c:v>40.523809523809526</c:v>
                </c:pt>
                <c:pt idx="179">
                  <c:v>41</c:v>
                </c:pt>
                <c:pt idx="180">
                  <c:v>41.333333333333336</c:v>
                </c:pt>
                <c:pt idx="181">
                  <c:v>43.666666666666671</c:v>
                </c:pt>
                <c:pt idx="182">
                  <c:v>43.714285714285715</c:v>
                </c:pt>
                <c:pt idx="183">
                  <c:v>44.523809523809526</c:v>
                </c:pt>
                <c:pt idx="184">
                  <c:v>45.142857142857153</c:v>
                </c:pt>
                <c:pt idx="185">
                  <c:v>45.476190476190482</c:v>
                </c:pt>
                <c:pt idx="186">
                  <c:v>45.19047619047619</c:v>
                </c:pt>
                <c:pt idx="187">
                  <c:v>45.714285714285708</c:v>
                </c:pt>
                <c:pt idx="188">
                  <c:v>43.666666666666664</c:v>
                </c:pt>
                <c:pt idx="189">
                  <c:v>42.809523809523803</c:v>
                </c:pt>
                <c:pt idx="190">
                  <c:v>42.571428571428569</c:v>
                </c:pt>
                <c:pt idx="191">
                  <c:v>42.619047619047628</c:v>
                </c:pt>
                <c:pt idx="192">
                  <c:v>41.571428571428569</c:v>
                </c:pt>
                <c:pt idx="193">
                  <c:v>41.285714285714285</c:v>
                </c:pt>
                <c:pt idx="194">
                  <c:v>40.428571428571431</c:v>
                </c:pt>
                <c:pt idx="195">
                  <c:v>40.476190476190482</c:v>
                </c:pt>
                <c:pt idx="196">
                  <c:v>39.142857142857153</c:v>
                </c:pt>
                <c:pt idx="197">
                  <c:v>39.190476190476197</c:v>
                </c:pt>
                <c:pt idx="198">
                  <c:v>37.761904761904766</c:v>
                </c:pt>
                <c:pt idx="199">
                  <c:v>37.80952380952381</c:v>
                </c:pt>
                <c:pt idx="200">
                  <c:v>38.476190476190474</c:v>
                </c:pt>
                <c:pt idx="201">
                  <c:v>38.285714285714285</c:v>
                </c:pt>
                <c:pt idx="202">
                  <c:v>38.571428571428569</c:v>
                </c:pt>
                <c:pt idx="203">
                  <c:v>38.952380952380949</c:v>
                </c:pt>
                <c:pt idx="204">
                  <c:v>38</c:v>
                </c:pt>
                <c:pt idx="205">
                  <c:v>38.380952380952387</c:v>
                </c:pt>
                <c:pt idx="206">
                  <c:v>39.380952380952387</c:v>
                </c:pt>
                <c:pt idx="207">
                  <c:v>38.666666666666671</c:v>
                </c:pt>
                <c:pt idx="208">
                  <c:v>38.571428571428569</c:v>
                </c:pt>
                <c:pt idx="209">
                  <c:v>38.809523809523803</c:v>
                </c:pt>
                <c:pt idx="210">
                  <c:v>39.428571428571431</c:v>
                </c:pt>
                <c:pt idx="211">
                  <c:v>40.523809523809526</c:v>
                </c:pt>
                <c:pt idx="212">
                  <c:v>40.428571428571431</c:v>
                </c:pt>
                <c:pt idx="213">
                  <c:v>39.476190476190474</c:v>
                </c:pt>
                <c:pt idx="214">
                  <c:v>40.571428571428569</c:v>
                </c:pt>
                <c:pt idx="215">
                  <c:v>41.285714285714285</c:v>
                </c:pt>
                <c:pt idx="216">
                  <c:v>40.761904761904759</c:v>
                </c:pt>
                <c:pt idx="217">
                  <c:v>40.380952380952387</c:v>
                </c:pt>
                <c:pt idx="218">
                  <c:v>39.333333333333336</c:v>
                </c:pt>
                <c:pt idx="219">
                  <c:v>41.428571428571438</c:v>
                </c:pt>
                <c:pt idx="220">
                  <c:v>41.476190476190474</c:v>
                </c:pt>
                <c:pt idx="221">
                  <c:v>40.619047619047613</c:v>
                </c:pt>
                <c:pt idx="222">
                  <c:v>40.380952380952387</c:v>
                </c:pt>
                <c:pt idx="223">
                  <c:v>40.571428571428569</c:v>
                </c:pt>
                <c:pt idx="224">
                  <c:v>41</c:v>
                </c:pt>
                <c:pt idx="225">
                  <c:v>42.19047619047619</c:v>
                </c:pt>
                <c:pt idx="226">
                  <c:v>40.523809523809518</c:v>
                </c:pt>
                <c:pt idx="227">
                  <c:v>41.380952380952372</c:v>
                </c:pt>
                <c:pt idx="228">
                  <c:v>41.476190476190482</c:v>
                </c:pt>
                <c:pt idx="229">
                  <c:v>40.666666666666664</c:v>
                </c:pt>
                <c:pt idx="230">
                  <c:v>40.904761904761905</c:v>
                </c:pt>
                <c:pt idx="231">
                  <c:v>40.80952380952381</c:v>
                </c:pt>
                <c:pt idx="232">
                  <c:v>39.428571428571431</c:v>
                </c:pt>
                <c:pt idx="233">
                  <c:v>39.952380952380956</c:v>
                </c:pt>
                <c:pt idx="234">
                  <c:v>38.857142857142854</c:v>
                </c:pt>
                <c:pt idx="235">
                  <c:v>38.904761904761905</c:v>
                </c:pt>
                <c:pt idx="236">
                  <c:v>38.80952380952381</c:v>
                </c:pt>
                <c:pt idx="237">
                  <c:v>37</c:v>
                </c:pt>
                <c:pt idx="238">
                  <c:v>36.428571428571431</c:v>
                </c:pt>
                <c:pt idx="239">
                  <c:v>37.476190476190474</c:v>
                </c:pt>
                <c:pt idx="240">
                  <c:v>36.476190476190474</c:v>
                </c:pt>
                <c:pt idx="241">
                  <c:v>36.238095238095241</c:v>
                </c:pt>
                <c:pt idx="242">
                  <c:v>36.619047619047628</c:v>
                </c:pt>
                <c:pt idx="243">
                  <c:v>37.571428571428569</c:v>
                </c:pt>
                <c:pt idx="244">
                  <c:v>39.190476190476197</c:v>
                </c:pt>
                <c:pt idx="245">
                  <c:v>39.523809523809526</c:v>
                </c:pt>
                <c:pt idx="246">
                  <c:v>40.571428571428569</c:v>
                </c:pt>
                <c:pt idx="247">
                  <c:v>40.380952380952372</c:v>
                </c:pt>
                <c:pt idx="248">
                  <c:v>40.904761904761905</c:v>
                </c:pt>
                <c:pt idx="249">
                  <c:v>41.047619047619044</c:v>
                </c:pt>
                <c:pt idx="250">
                  <c:v>40.857142857142854</c:v>
                </c:pt>
                <c:pt idx="251">
                  <c:v>40.571428571428569</c:v>
                </c:pt>
                <c:pt idx="252">
                  <c:v>41.047619047619044</c:v>
                </c:pt>
                <c:pt idx="253">
                  <c:v>40.095238095238088</c:v>
                </c:pt>
                <c:pt idx="254">
                  <c:v>40.047619047619044</c:v>
                </c:pt>
                <c:pt idx="255">
                  <c:v>40.380952380952372</c:v>
                </c:pt>
                <c:pt idx="256">
                  <c:v>40.238095238095234</c:v>
                </c:pt>
                <c:pt idx="257">
                  <c:v>39.714285714285715</c:v>
                </c:pt>
                <c:pt idx="258">
                  <c:v>40.380952380952387</c:v>
                </c:pt>
                <c:pt idx="259">
                  <c:v>40.476190476190474</c:v>
                </c:pt>
                <c:pt idx="260">
                  <c:v>41.333333333333329</c:v>
                </c:pt>
                <c:pt idx="261">
                  <c:v>41.476190476190474</c:v>
                </c:pt>
                <c:pt idx="262">
                  <c:v>41.952380952380949</c:v>
                </c:pt>
                <c:pt idx="263">
                  <c:v>41.666666666666664</c:v>
                </c:pt>
                <c:pt idx="264">
                  <c:v>41.238095238095234</c:v>
                </c:pt>
                <c:pt idx="265">
                  <c:v>40.380952380952387</c:v>
                </c:pt>
                <c:pt idx="266">
                  <c:v>39.380952380952387</c:v>
                </c:pt>
                <c:pt idx="267">
                  <c:v>38</c:v>
                </c:pt>
                <c:pt idx="268">
                  <c:v>38.761904761904759</c:v>
                </c:pt>
                <c:pt idx="269">
                  <c:v>37.238095238095241</c:v>
                </c:pt>
                <c:pt idx="270">
                  <c:v>37.857142857142854</c:v>
                </c:pt>
                <c:pt idx="271">
                  <c:v>38.857142857142854</c:v>
                </c:pt>
                <c:pt idx="272">
                  <c:v>38.857142857142854</c:v>
                </c:pt>
                <c:pt idx="273">
                  <c:v>40.047619047619051</c:v>
                </c:pt>
                <c:pt idx="274">
                  <c:v>39.952380952380956</c:v>
                </c:pt>
                <c:pt idx="275">
                  <c:v>39.571428571428569</c:v>
                </c:pt>
                <c:pt idx="276">
                  <c:v>40.333333333333329</c:v>
                </c:pt>
                <c:pt idx="277">
                  <c:v>39.238095238095234</c:v>
                </c:pt>
                <c:pt idx="278">
                  <c:v>39.333333333333329</c:v>
                </c:pt>
                <c:pt idx="279">
                  <c:v>41.285714285714278</c:v>
                </c:pt>
                <c:pt idx="280">
                  <c:v>40.428571428571431</c:v>
                </c:pt>
                <c:pt idx="281">
                  <c:v>40.095238095238088</c:v>
                </c:pt>
                <c:pt idx="282">
                  <c:v>40.047619047619044</c:v>
                </c:pt>
                <c:pt idx="283">
                  <c:v>39.904761904761912</c:v>
                </c:pt>
                <c:pt idx="284">
                  <c:v>41.285714285714285</c:v>
                </c:pt>
                <c:pt idx="285">
                  <c:v>40.142857142857153</c:v>
                </c:pt>
                <c:pt idx="286">
                  <c:v>38.80952380952381</c:v>
                </c:pt>
                <c:pt idx="287">
                  <c:v>39.428571428571431</c:v>
                </c:pt>
                <c:pt idx="288">
                  <c:v>40.142857142857146</c:v>
                </c:pt>
                <c:pt idx="289">
                  <c:v>41.333333333333336</c:v>
                </c:pt>
                <c:pt idx="290">
                  <c:v>41.333333333333336</c:v>
                </c:pt>
                <c:pt idx="291">
                  <c:v>40.952380952380956</c:v>
                </c:pt>
                <c:pt idx="292">
                  <c:v>42.047619047619044</c:v>
                </c:pt>
                <c:pt idx="293">
                  <c:v>42.523809523809526</c:v>
                </c:pt>
                <c:pt idx="294">
                  <c:v>41.190476190476197</c:v>
                </c:pt>
                <c:pt idx="295">
                  <c:v>40.285714285714285</c:v>
                </c:pt>
                <c:pt idx="296">
                  <c:v>40.238095238095241</c:v>
                </c:pt>
                <c:pt idx="297">
                  <c:v>41.476190476190482</c:v>
                </c:pt>
                <c:pt idx="298">
                  <c:v>41.666666666666671</c:v>
                </c:pt>
                <c:pt idx="299">
                  <c:v>41.666666666666671</c:v>
                </c:pt>
                <c:pt idx="300">
                  <c:v>41.047619047619051</c:v>
                </c:pt>
                <c:pt idx="301">
                  <c:v>40.857142857142854</c:v>
                </c:pt>
                <c:pt idx="302">
                  <c:v>42.619047619047613</c:v>
                </c:pt>
                <c:pt idx="303">
                  <c:v>41.238095238095241</c:v>
                </c:pt>
                <c:pt idx="304">
                  <c:v>40.333333333333329</c:v>
                </c:pt>
                <c:pt idx="305">
                  <c:v>40.238095238095241</c:v>
                </c:pt>
                <c:pt idx="306">
                  <c:v>39.714285714285715</c:v>
                </c:pt>
                <c:pt idx="307">
                  <c:v>39.047619047619044</c:v>
                </c:pt>
                <c:pt idx="308">
                  <c:v>40.333333333333336</c:v>
                </c:pt>
                <c:pt idx="309">
                  <c:v>40.523809523809526</c:v>
                </c:pt>
                <c:pt idx="310">
                  <c:v>41.333333333333329</c:v>
                </c:pt>
                <c:pt idx="311">
                  <c:v>42.80952380952381</c:v>
                </c:pt>
                <c:pt idx="312">
                  <c:v>42.857142857142854</c:v>
                </c:pt>
                <c:pt idx="313">
                  <c:v>43.095238095238088</c:v>
                </c:pt>
                <c:pt idx="314">
                  <c:v>44.142857142857146</c:v>
                </c:pt>
                <c:pt idx="315">
                  <c:v>44</c:v>
                </c:pt>
                <c:pt idx="316">
                  <c:v>43.047619047619044</c:v>
                </c:pt>
                <c:pt idx="317">
                  <c:v>44.666666666666671</c:v>
                </c:pt>
                <c:pt idx="318">
                  <c:v>43.428571428571431</c:v>
                </c:pt>
                <c:pt idx="319">
                  <c:v>43.19047619047619</c:v>
                </c:pt>
                <c:pt idx="320">
                  <c:v>42.523809523809526</c:v>
                </c:pt>
                <c:pt idx="321">
                  <c:v>43</c:v>
                </c:pt>
                <c:pt idx="322">
                  <c:v>43.666666666666664</c:v>
                </c:pt>
                <c:pt idx="323">
                  <c:v>43.714285714285708</c:v>
                </c:pt>
                <c:pt idx="324">
                  <c:v>42.380952380952387</c:v>
                </c:pt>
                <c:pt idx="325">
                  <c:v>44.190476190476197</c:v>
                </c:pt>
                <c:pt idx="326">
                  <c:v>44.666666666666671</c:v>
                </c:pt>
                <c:pt idx="327">
                  <c:v>44.952380952380956</c:v>
                </c:pt>
                <c:pt idx="328">
                  <c:v>45.095238095238095</c:v>
                </c:pt>
                <c:pt idx="329">
                  <c:v>44.80952380952381</c:v>
                </c:pt>
                <c:pt idx="330">
                  <c:v>45.809523809523803</c:v>
                </c:pt>
                <c:pt idx="331">
                  <c:v>45.619047619047613</c:v>
                </c:pt>
                <c:pt idx="332">
                  <c:v>44.190476190476197</c:v>
                </c:pt>
                <c:pt idx="333">
                  <c:v>44.285714285714285</c:v>
                </c:pt>
                <c:pt idx="334">
                  <c:v>45.714285714285722</c:v>
                </c:pt>
                <c:pt idx="335">
                  <c:v>45.80952380952381</c:v>
                </c:pt>
                <c:pt idx="336">
                  <c:v>45.952380952380949</c:v>
                </c:pt>
                <c:pt idx="337">
                  <c:v>45.047619047619044</c:v>
                </c:pt>
                <c:pt idx="338">
                  <c:v>45.761904761904759</c:v>
                </c:pt>
                <c:pt idx="339">
                  <c:v>46.380952380952372</c:v>
                </c:pt>
                <c:pt idx="340">
                  <c:v>46.19047619047619</c:v>
                </c:pt>
                <c:pt idx="341">
                  <c:v>45.857142857142854</c:v>
                </c:pt>
                <c:pt idx="342">
                  <c:v>44.904761904761905</c:v>
                </c:pt>
                <c:pt idx="343">
                  <c:v>43.642857142857146</c:v>
                </c:pt>
                <c:pt idx="344">
                  <c:v>43.928571428571431</c:v>
                </c:pt>
                <c:pt idx="345">
                  <c:v>42.69047619047619</c:v>
                </c:pt>
                <c:pt idx="346">
                  <c:v>42.023809523809526</c:v>
                </c:pt>
                <c:pt idx="347">
                  <c:v>41.738095238095241</c:v>
                </c:pt>
                <c:pt idx="348">
                  <c:v>41.261904761904766</c:v>
                </c:pt>
                <c:pt idx="349">
                  <c:v>43.023809523809526</c:v>
                </c:pt>
                <c:pt idx="350">
                  <c:v>43.857142857142854</c:v>
                </c:pt>
                <c:pt idx="351">
                  <c:v>43.80952380952381</c:v>
                </c:pt>
                <c:pt idx="352">
                  <c:v>44.000000000000007</c:v>
                </c:pt>
                <c:pt idx="353">
                  <c:v>43.619047619047628</c:v>
                </c:pt>
                <c:pt idx="354">
                  <c:v>43.904761904761912</c:v>
                </c:pt>
                <c:pt idx="355">
                  <c:v>44.666666666666664</c:v>
                </c:pt>
                <c:pt idx="356">
                  <c:v>43.095238095238088</c:v>
                </c:pt>
                <c:pt idx="357">
                  <c:v>43.380952380952372</c:v>
                </c:pt>
                <c:pt idx="358">
                  <c:v>44.380952380952387</c:v>
                </c:pt>
                <c:pt idx="359">
                  <c:v>45.142857142857146</c:v>
                </c:pt>
                <c:pt idx="360">
                  <c:v>44.333333333333336</c:v>
                </c:pt>
                <c:pt idx="361">
                  <c:v>44.380952380952372</c:v>
                </c:pt>
                <c:pt idx="362">
                  <c:v>44.666666666666671</c:v>
                </c:pt>
                <c:pt idx="363">
                  <c:v>45.619047619047613</c:v>
                </c:pt>
                <c:pt idx="364">
                  <c:v>45.571428571428569</c:v>
                </c:pt>
                <c:pt idx="365">
                  <c:v>45.619047619047628</c:v>
                </c:pt>
                <c:pt idx="366">
                  <c:v>45.761904761904766</c:v>
                </c:pt>
                <c:pt idx="367">
                  <c:v>47.666666666666671</c:v>
                </c:pt>
                <c:pt idx="368">
                  <c:v>49.333333333333336</c:v>
                </c:pt>
                <c:pt idx="369">
                  <c:v>49.666666666666671</c:v>
                </c:pt>
                <c:pt idx="370">
                  <c:v>50.714285714285715</c:v>
                </c:pt>
                <c:pt idx="371">
                  <c:v>51.285714285714285</c:v>
                </c:pt>
                <c:pt idx="372">
                  <c:v>51.047619047619044</c:v>
                </c:pt>
                <c:pt idx="373">
                  <c:v>51.571428571428569</c:v>
                </c:pt>
                <c:pt idx="374">
                  <c:v>53.523809523809526</c:v>
                </c:pt>
                <c:pt idx="375">
                  <c:v>54.285714285714285</c:v>
                </c:pt>
                <c:pt idx="376">
                  <c:v>55.095238095238095</c:v>
                </c:pt>
                <c:pt idx="377">
                  <c:v>55.142857142857146</c:v>
                </c:pt>
                <c:pt idx="378">
                  <c:v>56.285714285714285</c:v>
                </c:pt>
                <c:pt idx="379">
                  <c:v>56.952380952380956</c:v>
                </c:pt>
                <c:pt idx="380">
                  <c:v>58.142857142857146</c:v>
                </c:pt>
                <c:pt idx="381">
                  <c:v>57.666666666666671</c:v>
                </c:pt>
                <c:pt idx="382">
                  <c:v>56.666666666666671</c:v>
                </c:pt>
                <c:pt idx="383">
                  <c:v>55.857142857142854</c:v>
                </c:pt>
                <c:pt idx="384">
                  <c:v>55.428571428571431</c:v>
                </c:pt>
                <c:pt idx="385">
                  <c:v>55</c:v>
                </c:pt>
                <c:pt idx="386">
                  <c:v>54.666666666666671</c:v>
                </c:pt>
                <c:pt idx="387">
                  <c:v>54.285714285714285</c:v>
                </c:pt>
                <c:pt idx="388">
                  <c:v>54.047619047619044</c:v>
                </c:pt>
                <c:pt idx="389">
                  <c:v>54.380952380952372</c:v>
                </c:pt>
                <c:pt idx="390">
                  <c:v>55.333333333333321</c:v>
                </c:pt>
                <c:pt idx="391">
                  <c:v>55.619047619047613</c:v>
                </c:pt>
                <c:pt idx="392">
                  <c:v>56.190476190476197</c:v>
                </c:pt>
                <c:pt idx="393">
                  <c:v>56.380952380952387</c:v>
                </c:pt>
                <c:pt idx="394">
                  <c:v>55.380952380952387</c:v>
                </c:pt>
                <c:pt idx="395">
                  <c:v>55.142857142857146</c:v>
                </c:pt>
                <c:pt idx="396">
                  <c:v>52.809523809523803</c:v>
                </c:pt>
                <c:pt idx="397">
                  <c:v>51.714285714285715</c:v>
                </c:pt>
                <c:pt idx="398">
                  <c:v>53.619047619047628</c:v>
                </c:pt>
                <c:pt idx="399">
                  <c:v>53.761904761904766</c:v>
                </c:pt>
                <c:pt idx="400">
                  <c:v>53.142857142857153</c:v>
                </c:pt>
                <c:pt idx="401">
                  <c:v>53.571428571428569</c:v>
                </c:pt>
                <c:pt idx="402">
                  <c:v>52.999999999999993</c:v>
                </c:pt>
                <c:pt idx="403">
                  <c:v>53.380952380952372</c:v>
                </c:pt>
                <c:pt idx="404">
                  <c:v>52.952380952380956</c:v>
                </c:pt>
                <c:pt idx="405">
                  <c:v>50.428571428571431</c:v>
                </c:pt>
                <c:pt idx="406">
                  <c:v>49.714285714285715</c:v>
                </c:pt>
                <c:pt idx="407">
                  <c:v>50.761904761904766</c:v>
                </c:pt>
                <c:pt idx="408">
                  <c:v>49.666666666666671</c:v>
                </c:pt>
                <c:pt idx="409">
                  <c:v>50.047619047619044</c:v>
                </c:pt>
                <c:pt idx="410">
                  <c:v>50.809523809523803</c:v>
                </c:pt>
                <c:pt idx="411">
                  <c:v>49.80952380952381</c:v>
                </c:pt>
                <c:pt idx="412">
                  <c:v>48.952380952380949</c:v>
                </c:pt>
                <c:pt idx="413">
                  <c:v>47.142857142857132</c:v>
                </c:pt>
                <c:pt idx="414">
                  <c:v>46.761904761904759</c:v>
                </c:pt>
                <c:pt idx="415">
                  <c:v>47.952380952380956</c:v>
                </c:pt>
                <c:pt idx="416">
                  <c:v>46.571428571428569</c:v>
                </c:pt>
                <c:pt idx="417">
                  <c:v>45.619047619047613</c:v>
                </c:pt>
                <c:pt idx="418">
                  <c:v>45.857142857142854</c:v>
                </c:pt>
                <c:pt idx="419">
                  <c:v>45.761904761904766</c:v>
                </c:pt>
                <c:pt idx="420">
                  <c:v>46.333333333333336</c:v>
                </c:pt>
                <c:pt idx="421">
                  <c:v>45.476190476190474</c:v>
                </c:pt>
                <c:pt idx="422">
                  <c:v>44.857142857142854</c:v>
                </c:pt>
                <c:pt idx="423">
                  <c:v>44.428571428571431</c:v>
                </c:pt>
                <c:pt idx="424">
                  <c:v>43.476190476190482</c:v>
                </c:pt>
                <c:pt idx="425">
                  <c:v>44.476190476190474</c:v>
                </c:pt>
                <c:pt idx="426">
                  <c:v>45.714285714285715</c:v>
                </c:pt>
                <c:pt idx="427">
                  <c:v>46.428571428571431</c:v>
                </c:pt>
                <c:pt idx="428">
                  <c:v>45.666666666666671</c:v>
                </c:pt>
                <c:pt idx="429">
                  <c:v>45.714285714285715</c:v>
                </c:pt>
                <c:pt idx="430">
                  <c:v>45.761904761904766</c:v>
                </c:pt>
                <c:pt idx="431">
                  <c:v>48.285714285714285</c:v>
                </c:pt>
                <c:pt idx="432">
                  <c:v>47.857142857142854</c:v>
                </c:pt>
                <c:pt idx="433">
                  <c:v>45.523809523809526</c:v>
                </c:pt>
                <c:pt idx="434">
                  <c:v>45.619047619047628</c:v>
                </c:pt>
                <c:pt idx="435">
                  <c:v>47.476190476190482</c:v>
                </c:pt>
                <c:pt idx="436">
                  <c:v>47.000000000000007</c:v>
                </c:pt>
                <c:pt idx="437">
                  <c:v>47.000000000000007</c:v>
                </c:pt>
                <c:pt idx="438">
                  <c:v>45.904761904761912</c:v>
                </c:pt>
                <c:pt idx="439">
                  <c:v>46.761904761904759</c:v>
                </c:pt>
                <c:pt idx="440">
                  <c:v>49</c:v>
                </c:pt>
                <c:pt idx="441">
                  <c:v>47.476190476190474</c:v>
                </c:pt>
                <c:pt idx="442">
                  <c:v>46.523809523809518</c:v>
                </c:pt>
                <c:pt idx="443">
                  <c:v>46.666666666666671</c:v>
                </c:pt>
                <c:pt idx="444">
                  <c:v>48.333333333333329</c:v>
                </c:pt>
                <c:pt idx="445">
                  <c:v>49.190476190476197</c:v>
                </c:pt>
                <c:pt idx="446">
                  <c:v>49.333333333333329</c:v>
                </c:pt>
                <c:pt idx="447">
                  <c:v>47.476190476190482</c:v>
                </c:pt>
                <c:pt idx="448">
                  <c:v>48.333333333333329</c:v>
                </c:pt>
                <c:pt idx="449">
                  <c:v>48.19047619047619</c:v>
                </c:pt>
                <c:pt idx="450">
                  <c:v>47.380952380952387</c:v>
                </c:pt>
                <c:pt idx="451">
                  <c:v>46.428571428571438</c:v>
                </c:pt>
                <c:pt idx="452">
                  <c:v>44.619047619047628</c:v>
                </c:pt>
                <c:pt idx="453">
                  <c:v>43.333333333333329</c:v>
                </c:pt>
                <c:pt idx="454">
                  <c:v>45.190476190476197</c:v>
                </c:pt>
                <c:pt idx="455">
                  <c:v>45.238095238095241</c:v>
                </c:pt>
                <c:pt idx="456">
                  <c:v>45.047619047619044</c:v>
                </c:pt>
                <c:pt idx="457">
                  <c:v>45.904761904761905</c:v>
                </c:pt>
                <c:pt idx="458">
                  <c:v>46.333333333333329</c:v>
                </c:pt>
                <c:pt idx="459">
                  <c:v>46.619047619047613</c:v>
                </c:pt>
                <c:pt idx="460">
                  <c:v>46.571428571428569</c:v>
                </c:pt>
                <c:pt idx="461">
                  <c:v>45.904761904761905</c:v>
                </c:pt>
                <c:pt idx="462">
                  <c:v>46.428571428571423</c:v>
                </c:pt>
                <c:pt idx="463">
                  <c:v>46.047619047619044</c:v>
                </c:pt>
                <c:pt idx="464">
                  <c:v>45.857142857142854</c:v>
                </c:pt>
                <c:pt idx="465">
                  <c:v>44.904761904761912</c:v>
                </c:pt>
                <c:pt idx="466">
                  <c:v>46.095238095238095</c:v>
                </c:pt>
                <c:pt idx="467">
                  <c:v>47.380952380952387</c:v>
                </c:pt>
                <c:pt idx="468">
                  <c:v>46.190476190476197</c:v>
                </c:pt>
                <c:pt idx="469">
                  <c:v>46.047619047619044</c:v>
                </c:pt>
                <c:pt idx="470">
                  <c:v>46.80952380952381</c:v>
                </c:pt>
                <c:pt idx="471">
                  <c:v>46.857142857142854</c:v>
                </c:pt>
                <c:pt idx="472">
                  <c:v>46.619047619047613</c:v>
                </c:pt>
                <c:pt idx="473">
                  <c:v>45.952380952380956</c:v>
                </c:pt>
                <c:pt idx="474">
                  <c:v>44.523809523809526</c:v>
                </c:pt>
                <c:pt idx="475">
                  <c:v>44.619047619047613</c:v>
                </c:pt>
                <c:pt idx="476">
                  <c:v>44.19047619047619</c:v>
                </c:pt>
                <c:pt idx="477">
                  <c:v>42.761904761904766</c:v>
                </c:pt>
                <c:pt idx="478">
                  <c:v>42.285714285714285</c:v>
                </c:pt>
                <c:pt idx="479">
                  <c:v>44.19047619047619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11-42BF-8AAF-06AAFC47E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687215"/>
        <c:axId val="1097671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Bursa!$B$1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Bursa!$A$2:$A$481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Bursa!$B$2:$B$481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46</c:v>
                      </c:pt>
                      <c:pt idx="1">
                        <c:v>52</c:v>
                      </c:pt>
                      <c:pt idx="2">
                        <c:v>44</c:v>
                      </c:pt>
                      <c:pt idx="3">
                        <c:v>42</c:v>
                      </c:pt>
                      <c:pt idx="4">
                        <c:v>53</c:v>
                      </c:pt>
                      <c:pt idx="5">
                        <c:v>46</c:v>
                      </c:pt>
                      <c:pt idx="6">
                        <c:v>35</c:v>
                      </c:pt>
                      <c:pt idx="7">
                        <c:v>38</c:v>
                      </c:pt>
                      <c:pt idx="8">
                        <c:v>44</c:v>
                      </c:pt>
                      <c:pt idx="9">
                        <c:v>59</c:v>
                      </c:pt>
                      <c:pt idx="10">
                        <c:v>45</c:v>
                      </c:pt>
                      <c:pt idx="11">
                        <c:v>53</c:v>
                      </c:pt>
                      <c:pt idx="12">
                        <c:v>48</c:v>
                      </c:pt>
                      <c:pt idx="13">
                        <c:v>55</c:v>
                      </c:pt>
                      <c:pt idx="14">
                        <c:v>50</c:v>
                      </c:pt>
                      <c:pt idx="15">
                        <c:v>71</c:v>
                      </c:pt>
                      <c:pt idx="16">
                        <c:v>50</c:v>
                      </c:pt>
                      <c:pt idx="17">
                        <c:v>52</c:v>
                      </c:pt>
                      <c:pt idx="18">
                        <c:v>49</c:v>
                      </c:pt>
                      <c:pt idx="19">
                        <c:v>60</c:v>
                      </c:pt>
                      <c:pt idx="20">
                        <c:v>48</c:v>
                      </c:pt>
                      <c:pt idx="21">
                        <c:v>49</c:v>
                      </c:pt>
                      <c:pt idx="22">
                        <c:v>61</c:v>
                      </c:pt>
                      <c:pt idx="23">
                        <c:v>55</c:v>
                      </c:pt>
                      <c:pt idx="24">
                        <c:v>52</c:v>
                      </c:pt>
                      <c:pt idx="25">
                        <c:v>56</c:v>
                      </c:pt>
                      <c:pt idx="26">
                        <c:v>63</c:v>
                      </c:pt>
                      <c:pt idx="27">
                        <c:v>60</c:v>
                      </c:pt>
                      <c:pt idx="28">
                        <c:v>51</c:v>
                      </c:pt>
                      <c:pt idx="29">
                        <c:v>43</c:v>
                      </c:pt>
                      <c:pt idx="30">
                        <c:v>34</c:v>
                      </c:pt>
                      <c:pt idx="31">
                        <c:v>48</c:v>
                      </c:pt>
                      <c:pt idx="32">
                        <c:v>44</c:v>
                      </c:pt>
                      <c:pt idx="33">
                        <c:v>78</c:v>
                      </c:pt>
                      <c:pt idx="34">
                        <c:v>57</c:v>
                      </c:pt>
                      <c:pt idx="35">
                        <c:v>49</c:v>
                      </c:pt>
                      <c:pt idx="36">
                        <c:v>50</c:v>
                      </c:pt>
                      <c:pt idx="37">
                        <c:v>60</c:v>
                      </c:pt>
                      <c:pt idx="38">
                        <c:v>31</c:v>
                      </c:pt>
                      <c:pt idx="39">
                        <c:v>41</c:v>
                      </c:pt>
                      <c:pt idx="40">
                        <c:v>57</c:v>
                      </c:pt>
                      <c:pt idx="41">
                        <c:v>57</c:v>
                      </c:pt>
                      <c:pt idx="42">
                        <c:v>45</c:v>
                      </c:pt>
                      <c:pt idx="43">
                        <c:v>42</c:v>
                      </c:pt>
                      <c:pt idx="44">
                        <c:v>51</c:v>
                      </c:pt>
                      <c:pt idx="45">
                        <c:v>43</c:v>
                      </c:pt>
                      <c:pt idx="46">
                        <c:v>48</c:v>
                      </c:pt>
                      <c:pt idx="47">
                        <c:v>49</c:v>
                      </c:pt>
                      <c:pt idx="48">
                        <c:v>42</c:v>
                      </c:pt>
                      <c:pt idx="49">
                        <c:v>58</c:v>
                      </c:pt>
                      <c:pt idx="50">
                        <c:v>51</c:v>
                      </c:pt>
                      <c:pt idx="51">
                        <c:v>44</c:v>
                      </c:pt>
                      <c:pt idx="52">
                        <c:v>39</c:v>
                      </c:pt>
                      <c:pt idx="53">
                        <c:v>48</c:v>
                      </c:pt>
                      <c:pt idx="54">
                        <c:v>52</c:v>
                      </c:pt>
                      <c:pt idx="55">
                        <c:v>42</c:v>
                      </c:pt>
                      <c:pt idx="56">
                        <c:v>58</c:v>
                      </c:pt>
                      <c:pt idx="57">
                        <c:v>50</c:v>
                      </c:pt>
                      <c:pt idx="58">
                        <c:v>51</c:v>
                      </c:pt>
                      <c:pt idx="59">
                        <c:v>32</c:v>
                      </c:pt>
                      <c:pt idx="60">
                        <c:v>53</c:v>
                      </c:pt>
                      <c:pt idx="61">
                        <c:v>49</c:v>
                      </c:pt>
                      <c:pt idx="62">
                        <c:v>66</c:v>
                      </c:pt>
                      <c:pt idx="63">
                        <c:v>47</c:v>
                      </c:pt>
                      <c:pt idx="64">
                        <c:v>50</c:v>
                      </c:pt>
                      <c:pt idx="65">
                        <c:v>44</c:v>
                      </c:pt>
                      <c:pt idx="66">
                        <c:v>46</c:v>
                      </c:pt>
                      <c:pt idx="67">
                        <c:v>46</c:v>
                      </c:pt>
                      <c:pt idx="68">
                        <c:v>45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49</c:v>
                      </c:pt>
                      <c:pt idx="72">
                        <c:v>43</c:v>
                      </c:pt>
                      <c:pt idx="73">
                        <c:v>46</c:v>
                      </c:pt>
                      <c:pt idx="74">
                        <c:v>58</c:v>
                      </c:pt>
                      <c:pt idx="75">
                        <c:v>58</c:v>
                      </c:pt>
                      <c:pt idx="76">
                        <c:v>40</c:v>
                      </c:pt>
                      <c:pt idx="77">
                        <c:v>53</c:v>
                      </c:pt>
                      <c:pt idx="78">
                        <c:v>56</c:v>
                      </c:pt>
                      <c:pt idx="79">
                        <c:v>63</c:v>
                      </c:pt>
                      <c:pt idx="80">
                        <c:v>54</c:v>
                      </c:pt>
                      <c:pt idx="81">
                        <c:v>48</c:v>
                      </c:pt>
                      <c:pt idx="82">
                        <c:v>38</c:v>
                      </c:pt>
                      <c:pt idx="83">
                        <c:v>37</c:v>
                      </c:pt>
                      <c:pt idx="84">
                        <c:v>60</c:v>
                      </c:pt>
                      <c:pt idx="85">
                        <c:v>38</c:v>
                      </c:pt>
                      <c:pt idx="86">
                        <c:v>56</c:v>
                      </c:pt>
                      <c:pt idx="87">
                        <c:v>45</c:v>
                      </c:pt>
                      <c:pt idx="88">
                        <c:v>61</c:v>
                      </c:pt>
                      <c:pt idx="89">
                        <c:v>56</c:v>
                      </c:pt>
                      <c:pt idx="90">
                        <c:v>55</c:v>
                      </c:pt>
                      <c:pt idx="91">
                        <c:v>51</c:v>
                      </c:pt>
                      <c:pt idx="92">
                        <c:v>50</c:v>
                      </c:pt>
                      <c:pt idx="93">
                        <c:v>53</c:v>
                      </c:pt>
                      <c:pt idx="94">
                        <c:v>44</c:v>
                      </c:pt>
                      <c:pt idx="95">
                        <c:v>53</c:v>
                      </c:pt>
                      <c:pt idx="96">
                        <c:v>59</c:v>
                      </c:pt>
                      <c:pt idx="97">
                        <c:v>40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56</c:v>
                      </c:pt>
                      <c:pt idx="101">
                        <c:v>55</c:v>
                      </c:pt>
                      <c:pt idx="102">
                        <c:v>60</c:v>
                      </c:pt>
                      <c:pt idx="103">
                        <c:v>42</c:v>
                      </c:pt>
                      <c:pt idx="104">
                        <c:v>60</c:v>
                      </c:pt>
                      <c:pt idx="105">
                        <c:v>51</c:v>
                      </c:pt>
                      <c:pt idx="106">
                        <c:v>46</c:v>
                      </c:pt>
                      <c:pt idx="107">
                        <c:v>40</c:v>
                      </c:pt>
                      <c:pt idx="108">
                        <c:v>56</c:v>
                      </c:pt>
                      <c:pt idx="109">
                        <c:v>37</c:v>
                      </c:pt>
                      <c:pt idx="110">
                        <c:v>39</c:v>
                      </c:pt>
                      <c:pt idx="111">
                        <c:v>35</c:v>
                      </c:pt>
                      <c:pt idx="112">
                        <c:v>44</c:v>
                      </c:pt>
                      <c:pt idx="113">
                        <c:v>37</c:v>
                      </c:pt>
                      <c:pt idx="114">
                        <c:v>53</c:v>
                      </c:pt>
                      <c:pt idx="115">
                        <c:v>47</c:v>
                      </c:pt>
                      <c:pt idx="116">
                        <c:v>50</c:v>
                      </c:pt>
                      <c:pt idx="117">
                        <c:v>55</c:v>
                      </c:pt>
                      <c:pt idx="118">
                        <c:v>38</c:v>
                      </c:pt>
                      <c:pt idx="119">
                        <c:v>38</c:v>
                      </c:pt>
                      <c:pt idx="120">
                        <c:v>56</c:v>
                      </c:pt>
                      <c:pt idx="121">
                        <c:v>42</c:v>
                      </c:pt>
                      <c:pt idx="122">
                        <c:v>41</c:v>
                      </c:pt>
                      <c:pt idx="123">
                        <c:v>41</c:v>
                      </c:pt>
                      <c:pt idx="124">
                        <c:v>45</c:v>
                      </c:pt>
                      <c:pt idx="125">
                        <c:v>32</c:v>
                      </c:pt>
                      <c:pt idx="126">
                        <c:v>56</c:v>
                      </c:pt>
                      <c:pt idx="127">
                        <c:v>43</c:v>
                      </c:pt>
                      <c:pt idx="128">
                        <c:v>36</c:v>
                      </c:pt>
                      <c:pt idx="129">
                        <c:v>46</c:v>
                      </c:pt>
                      <c:pt idx="130">
                        <c:v>33</c:v>
                      </c:pt>
                      <c:pt idx="131">
                        <c:v>49</c:v>
                      </c:pt>
                      <c:pt idx="132">
                        <c:v>57</c:v>
                      </c:pt>
                      <c:pt idx="133">
                        <c:v>51</c:v>
                      </c:pt>
                      <c:pt idx="134">
                        <c:v>40</c:v>
                      </c:pt>
                      <c:pt idx="135">
                        <c:v>50</c:v>
                      </c:pt>
                      <c:pt idx="136">
                        <c:v>43</c:v>
                      </c:pt>
                      <c:pt idx="137">
                        <c:v>49</c:v>
                      </c:pt>
                      <c:pt idx="138">
                        <c:v>60</c:v>
                      </c:pt>
                      <c:pt idx="139">
                        <c:v>42</c:v>
                      </c:pt>
                      <c:pt idx="140">
                        <c:v>49</c:v>
                      </c:pt>
                      <c:pt idx="141">
                        <c:v>46</c:v>
                      </c:pt>
                      <c:pt idx="142">
                        <c:v>43</c:v>
                      </c:pt>
                      <c:pt idx="143">
                        <c:v>45</c:v>
                      </c:pt>
                      <c:pt idx="144">
                        <c:v>38</c:v>
                      </c:pt>
                      <c:pt idx="145">
                        <c:v>40</c:v>
                      </c:pt>
                      <c:pt idx="146">
                        <c:v>37</c:v>
                      </c:pt>
                      <c:pt idx="147">
                        <c:v>52</c:v>
                      </c:pt>
                      <c:pt idx="148">
                        <c:v>38</c:v>
                      </c:pt>
                      <c:pt idx="149">
                        <c:v>40</c:v>
                      </c:pt>
                      <c:pt idx="150">
                        <c:v>52</c:v>
                      </c:pt>
                      <c:pt idx="151">
                        <c:v>41</c:v>
                      </c:pt>
                      <c:pt idx="152">
                        <c:v>39</c:v>
                      </c:pt>
                      <c:pt idx="153">
                        <c:v>48</c:v>
                      </c:pt>
                      <c:pt idx="154">
                        <c:v>50</c:v>
                      </c:pt>
                      <c:pt idx="155">
                        <c:v>40</c:v>
                      </c:pt>
                      <c:pt idx="156">
                        <c:v>35</c:v>
                      </c:pt>
                      <c:pt idx="157">
                        <c:v>36</c:v>
                      </c:pt>
                      <c:pt idx="158">
                        <c:v>57</c:v>
                      </c:pt>
                      <c:pt idx="159">
                        <c:v>44</c:v>
                      </c:pt>
                      <c:pt idx="160">
                        <c:v>47</c:v>
                      </c:pt>
                      <c:pt idx="161">
                        <c:v>41</c:v>
                      </c:pt>
                      <c:pt idx="162">
                        <c:v>39</c:v>
                      </c:pt>
                      <c:pt idx="163">
                        <c:v>30</c:v>
                      </c:pt>
                      <c:pt idx="164">
                        <c:v>44</c:v>
                      </c:pt>
                      <c:pt idx="165">
                        <c:v>44</c:v>
                      </c:pt>
                      <c:pt idx="166">
                        <c:v>53</c:v>
                      </c:pt>
                      <c:pt idx="167">
                        <c:v>50</c:v>
                      </c:pt>
                      <c:pt idx="168">
                        <c:v>55</c:v>
                      </c:pt>
                      <c:pt idx="169">
                        <c:v>51</c:v>
                      </c:pt>
                      <c:pt idx="170">
                        <c:v>50</c:v>
                      </c:pt>
                      <c:pt idx="171">
                        <c:v>48</c:v>
                      </c:pt>
                      <c:pt idx="172">
                        <c:v>37</c:v>
                      </c:pt>
                      <c:pt idx="173">
                        <c:v>45</c:v>
                      </c:pt>
                      <c:pt idx="174">
                        <c:v>56</c:v>
                      </c:pt>
                      <c:pt idx="175">
                        <c:v>55</c:v>
                      </c:pt>
                      <c:pt idx="176">
                        <c:v>46</c:v>
                      </c:pt>
                      <c:pt idx="177">
                        <c:v>38</c:v>
                      </c:pt>
                      <c:pt idx="178">
                        <c:v>29</c:v>
                      </c:pt>
                      <c:pt idx="179">
                        <c:v>59</c:v>
                      </c:pt>
                      <c:pt idx="180">
                        <c:v>39</c:v>
                      </c:pt>
                      <c:pt idx="181">
                        <c:v>45</c:v>
                      </c:pt>
                      <c:pt idx="182">
                        <c:v>63</c:v>
                      </c:pt>
                      <c:pt idx="183">
                        <c:v>51</c:v>
                      </c:pt>
                      <c:pt idx="184">
                        <c:v>49</c:v>
                      </c:pt>
                      <c:pt idx="185">
                        <c:v>45</c:v>
                      </c:pt>
                      <c:pt idx="186">
                        <c:v>49</c:v>
                      </c:pt>
                      <c:pt idx="187">
                        <c:v>48</c:v>
                      </c:pt>
                      <c:pt idx="188">
                        <c:v>54</c:v>
                      </c:pt>
                      <c:pt idx="189">
                        <c:v>51</c:v>
                      </c:pt>
                      <c:pt idx="190">
                        <c:v>66</c:v>
                      </c:pt>
                      <c:pt idx="191">
                        <c:v>49</c:v>
                      </c:pt>
                      <c:pt idx="192">
                        <c:v>61</c:v>
                      </c:pt>
                      <c:pt idx="193">
                        <c:v>41</c:v>
                      </c:pt>
                      <c:pt idx="194">
                        <c:v>45</c:v>
                      </c:pt>
                      <c:pt idx="195">
                        <c:v>62</c:v>
                      </c:pt>
                      <c:pt idx="196">
                        <c:v>54</c:v>
                      </c:pt>
                      <c:pt idx="197">
                        <c:v>41</c:v>
                      </c:pt>
                      <c:pt idx="198">
                        <c:v>49</c:v>
                      </c:pt>
                      <c:pt idx="199">
                        <c:v>43</c:v>
                      </c:pt>
                      <c:pt idx="200">
                        <c:v>45</c:v>
                      </c:pt>
                      <c:pt idx="201">
                        <c:v>42</c:v>
                      </c:pt>
                      <c:pt idx="202">
                        <c:v>57</c:v>
                      </c:pt>
                      <c:pt idx="203">
                        <c:v>39</c:v>
                      </c:pt>
                      <c:pt idx="204">
                        <c:v>35</c:v>
                      </c:pt>
                      <c:pt idx="205">
                        <c:v>58</c:v>
                      </c:pt>
                      <c:pt idx="206">
                        <c:v>40</c:v>
                      </c:pt>
                      <c:pt idx="207">
                        <c:v>48</c:v>
                      </c:pt>
                      <c:pt idx="208">
                        <c:v>41</c:v>
                      </c:pt>
                      <c:pt idx="209">
                        <c:v>51</c:v>
                      </c:pt>
                      <c:pt idx="210">
                        <c:v>48</c:v>
                      </c:pt>
                      <c:pt idx="211">
                        <c:v>47</c:v>
                      </c:pt>
                      <c:pt idx="212">
                        <c:v>45</c:v>
                      </c:pt>
                      <c:pt idx="213">
                        <c:v>49</c:v>
                      </c:pt>
                      <c:pt idx="214">
                        <c:v>39</c:v>
                      </c:pt>
                      <c:pt idx="215">
                        <c:v>44</c:v>
                      </c:pt>
                      <c:pt idx="216">
                        <c:v>46</c:v>
                      </c:pt>
                      <c:pt idx="217">
                        <c:v>50</c:v>
                      </c:pt>
                      <c:pt idx="218">
                        <c:v>52</c:v>
                      </c:pt>
                      <c:pt idx="219">
                        <c:v>34</c:v>
                      </c:pt>
                      <c:pt idx="220">
                        <c:v>41</c:v>
                      </c:pt>
                      <c:pt idx="221">
                        <c:v>53</c:v>
                      </c:pt>
                      <c:pt idx="222">
                        <c:v>53</c:v>
                      </c:pt>
                      <c:pt idx="223">
                        <c:v>51</c:v>
                      </c:pt>
                      <c:pt idx="224">
                        <c:v>45</c:v>
                      </c:pt>
                      <c:pt idx="225">
                        <c:v>41</c:v>
                      </c:pt>
                      <c:pt idx="226">
                        <c:v>44</c:v>
                      </c:pt>
                      <c:pt idx="227">
                        <c:v>42</c:v>
                      </c:pt>
                      <c:pt idx="228">
                        <c:v>38</c:v>
                      </c:pt>
                      <c:pt idx="229">
                        <c:v>35</c:v>
                      </c:pt>
                      <c:pt idx="230">
                        <c:v>60</c:v>
                      </c:pt>
                      <c:pt idx="231">
                        <c:v>45</c:v>
                      </c:pt>
                      <c:pt idx="232">
                        <c:v>44</c:v>
                      </c:pt>
                      <c:pt idx="233">
                        <c:v>38</c:v>
                      </c:pt>
                      <c:pt idx="234">
                        <c:v>46</c:v>
                      </c:pt>
                      <c:pt idx="235">
                        <c:v>51</c:v>
                      </c:pt>
                      <c:pt idx="236">
                        <c:v>33</c:v>
                      </c:pt>
                      <c:pt idx="237">
                        <c:v>50</c:v>
                      </c:pt>
                      <c:pt idx="238">
                        <c:v>40</c:v>
                      </c:pt>
                      <c:pt idx="239">
                        <c:v>52</c:v>
                      </c:pt>
                      <c:pt idx="240">
                        <c:v>39</c:v>
                      </c:pt>
                      <c:pt idx="241">
                        <c:v>42</c:v>
                      </c:pt>
                      <c:pt idx="242">
                        <c:v>57</c:v>
                      </c:pt>
                      <c:pt idx="243">
                        <c:v>60</c:v>
                      </c:pt>
                      <c:pt idx="244">
                        <c:v>53</c:v>
                      </c:pt>
                      <c:pt idx="245">
                        <c:v>53</c:v>
                      </c:pt>
                      <c:pt idx="246">
                        <c:v>43</c:v>
                      </c:pt>
                      <c:pt idx="247">
                        <c:v>48</c:v>
                      </c:pt>
                      <c:pt idx="248">
                        <c:v>49</c:v>
                      </c:pt>
                      <c:pt idx="249">
                        <c:v>49</c:v>
                      </c:pt>
                      <c:pt idx="250">
                        <c:v>49</c:v>
                      </c:pt>
                      <c:pt idx="251">
                        <c:v>45</c:v>
                      </c:pt>
                      <c:pt idx="252">
                        <c:v>46</c:v>
                      </c:pt>
                      <c:pt idx="253">
                        <c:v>43</c:v>
                      </c:pt>
                      <c:pt idx="254">
                        <c:v>48</c:v>
                      </c:pt>
                      <c:pt idx="255">
                        <c:v>37</c:v>
                      </c:pt>
                      <c:pt idx="256">
                        <c:v>57</c:v>
                      </c:pt>
                      <c:pt idx="257">
                        <c:v>44</c:v>
                      </c:pt>
                      <c:pt idx="258">
                        <c:v>41</c:v>
                      </c:pt>
                      <c:pt idx="259">
                        <c:v>46</c:v>
                      </c:pt>
                      <c:pt idx="260">
                        <c:v>52</c:v>
                      </c:pt>
                      <c:pt idx="261">
                        <c:v>46</c:v>
                      </c:pt>
                      <c:pt idx="262">
                        <c:v>37</c:v>
                      </c:pt>
                      <c:pt idx="263">
                        <c:v>43</c:v>
                      </c:pt>
                      <c:pt idx="264">
                        <c:v>39</c:v>
                      </c:pt>
                      <c:pt idx="265">
                        <c:v>54</c:v>
                      </c:pt>
                      <c:pt idx="266">
                        <c:v>45</c:v>
                      </c:pt>
                      <c:pt idx="267">
                        <c:v>60</c:v>
                      </c:pt>
                      <c:pt idx="268">
                        <c:v>56</c:v>
                      </c:pt>
                      <c:pt idx="269">
                        <c:v>44</c:v>
                      </c:pt>
                      <c:pt idx="270">
                        <c:v>56</c:v>
                      </c:pt>
                      <c:pt idx="271">
                        <c:v>48</c:v>
                      </c:pt>
                      <c:pt idx="272">
                        <c:v>38</c:v>
                      </c:pt>
                      <c:pt idx="273">
                        <c:v>46</c:v>
                      </c:pt>
                      <c:pt idx="274">
                        <c:v>44</c:v>
                      </c:pt>
                      <c:pt idx="275">
                        <c:v>55</c:v>
                      </c:pt>
                      <c:pt idx="276">
                        <c:v>47</c:v>
                      </c:pt>
                      <c:pt idx="277">
                        <c:v>52</c:v>
                      </c:pt>
                      <c:pt idx="278">
                        <c:v>52</c:v>
                      </c:pt>
                      <c:pt idx="279">
                        <c:v>53</c:v>
                      </c:pt>
                      <c:pt idx="280">
                        <c:v>38</c:v>
                      </c:pt>
                      <c:pt idx="281">
                        <c:v>47</c:v>
                      </c:pt>
                      <c:pt idx="282">
                        <c:v>44</c:v>
                      </c:pt>
                      <c:pt idx="283">
                        <c:v>47</c:v>
                      </c:pt>
                      <c:pt idx="284">
                        <c:v>52</c:v>
                      </c:pt>
                      <c:pt idx="285">
                        <c:v>60</c:v>
                      </c:pt>
                      <c:pt idx="286">
                        <c:v>40</c:v>
                      </c:pt>
                      <c:pt idx="287">
                        <c:v>57</c:v>
                      </c:pt>
                      <c:pt idx="288">
                        <c:v>48</c:v>
                      </c:pt>
                      <c:pt idx="289">
                        <c:v>49</c:v>
                      </c:pt>
                      <c:pt idx="290">
                        <c:v>46</c:v>
                      </c:pt>
                      <c:pt idx="291">
                        <c:v>57</c:v>
                      </c:pt>
                      <c:pt idx="292">
                        <c:v>40</c:v>
                      </c:pt>
                      <c:pt idx="293">
                        <c:v>50</c:v>
                      </c:pt>
                      <c:pt idx="294">
                        <c:v>61</c:v>
                      </c:pt>
                      <c:pt idx="295">
                        <c:v>43</c:v>
                      </c:pt>
                      <c:pt idx="296">
                        <c:v>60</c:v>
                      </c:pt>
                      <c:pt idx="297">
                        <c:v>68</c:v>
                      </c:pt>
                      <c:pt idx="298">
                        <c:v>70</c:v>
                      </c:pt>
                      <c:pt idx="299">
                        <c:v>77</c:v>
                      </c:pt>
                      <c:pt idx="300">
                        <c:v>65</c:v>
                      </c:pt>
                      <c:pt idx="301">
                        <c:v>77</c:v>
                      </c:pt>
                      <c:pt idx="302">
                        <c:v>80</c:v>
                      </c:pt>
                      <c:pt idx="303">
                        <c:v>77</c:v>
                      </c:pt>
                      <c:pt idx="304">
                        <c:v>79</c:v>
                      </c:pt>
                      <c:pt idx="305">
                        <c:v>90</c:v>
                      </c:pt>
                      <c:pt idx="306">
                        <c:v>73</c:v>
                      </c:pt>
                      <c:pt idx="307">
                        <c:v>98</c:v>
                      </c:pt>
                      <c:pt idx="308">
                        <c:v>71</c:v>
                      </c:pt>
                      <c:pt idx="309">
                        <c:v>83</c:v>
                      </c:pt>
                      <c:pt idx="310">
                        <c:v>88</c:v>
                      </c:pt>
                      <c:pt idx="311">
                        <c:v>95</c:v>
                      </c:pt>
                      <c:pt idx="312">
                        <c:v>103</c:v>
                      </c:pt>
                      <c:pt idx="313">
                        <c:v>89</c:v>
                      </c:pt>
                      <c:pt idx="314">
                        <c:v>100</c:v>
                      </c:pt>
                      <c:pt idx="315">
                        <c:v>102</c:v>
                      </c:pt>
                      <c:pt idx="316">
                        <c:v>88</c:v>
                      </c:pt>
                      <c:pt idx="317">
                        <c:v>87</c:v>
                      </c:pt>
                      <c:pt idx="318">
                        <c:v>105</c:v>
                      </c:pt>
                      <c:pt idx="319">
                        <c:v>119</c:v>
                      </c:pt>
                      <c:pt idx="320">
                        <c:v>104</c:v>
                      </c:pt>
                      <c:pt idx="321">
                        <c:v>111</c:v>
                      </c:pt>
                      <c:pt idx="322">
                        <c:v>109</c:v>
                      </c:pt>
                      <c:pt idx="323">
                        <c:v>111</c:v>
                      </c:pt>
                      <c:pt idx="324">
                        <c:v>103</c:v>
                      </c:pt>
                      <c:pt idx="325">
                        <c:v>92</c:v>
                      </c:pt>
                      <c:pt idx="326">
                        <c:v>109</c:v>
                      </c:pt>
                      <c:pt idx="327">
                        <c:v>121</c:v>
                      </c:pt>
                      <c:pt idx="328">
                        <c:v>113</c:v>
                      </c:pt>
                      <c:pt idx="329">
                        <c:v>89</c:v>
                      </c:pt>
                      <c:pt idx="330">
                        <c:v>118</c:v>
                      </c:pt>
                      <c:pt idx="331">
                        <c:v>98</c:v>
                      </c:pt>
                      <c:pt idx="332">
                        <c:v>109</c:v>
                      </c:pt>
                      <c:pt idx="333">
                        <c:v>113</c:v>
                      </c:pt>
                      <c:pt idx="334">
                        <c:v>128</c:v>
                      </c:pt>
                      <c:pt idx="335">
                        <c:v>116</c:v>
                      </c:pt>
                      <c:pt idx="336">
                        <c:v>131</c:v>
                      </c:pt>
                      <c:pt idx="337">
                        <c:v>108</c:v>
                      </c:pt>
                      <c:pt idx="338">
                        <c:v>91</c:v>
                      </c:pt>
                      <c:pt idx="339">
                        <c:v>94</c:v>
                      </c:pt>
                      <c:pt idx="340">
                        <c:v>109</c:v>
                      </c:pt>
                      <c:pt idx="341">
                        <c:v>94</c:v>
                      </c:pt>
                      <c:pt idx="342">
                        <c:v>127</c:v>
                      </c:pt>
                      <c:pt idx="343">
                        <c:v>88</c:v>
                      </c:pt>
                      <c:pt idx="344">
                        <c:v>-1</c:v>
                      </c:pt>
                      <c:pt idx="345">
                        <c:v>107</c:v>
                      </c:pt>
                      <c:pt idx="346">
                        <c:v>85</c:v>
                      </c:pt>
                      <c:pt idx="347">
                        <c:v>102</c:v>
                      </c:pt>
                      <c:pt idx="348">
                        <c:v>103</c:v>
                      </c:pt>
                      <c:pt idx="349">
                        <c:v>103</c:v>
                      </c:pt>
                      <c:pt idx="350">
                        <c:v>83</c:v>
                      </c:pt>
                      <c:pt idx="351">
                        <c:v>65</c:v>
                      </c:pt>
                      <c:pt idx="352">
                        <c:v>86</c:v>
                      </c:pt>
                      <c:pt idx="353">
                        <c:v>68</c:v>
                      </c:pt>
                      <c:pt idx="354">
                        <c:v>74</c:v>
                      </c:pt>
                      <c:pt idx="355">
                        <c:v>76</c:v>
                      </c:pt>
                      <c:pt idx="356">
                        <c:v>90</c:v>
                      </c:pt>
                      <c:pt idx="357">
                        <c:v>72</c:v>
                      </c:pt>
                      <c:pt idx="358">
                        <c:v>98</c:v>
                      </c:pt>
                      <c:pt idx="359">
                        <c:v>79</c:v>
                      </c:pt>
                      <c:pt idx="360">
                        <c:v>73</c:v>
                      </c:pt>
                      <c:pt idx="361">
                        <c:v>89</c:v>
                      </c:pt>
                      <c:pt idx="362">
                        <c:v>57</c:v>
                      </c:pt>
                      <c:pt idx="363">
                        <c:v>55</c:v>
                      </c:pt>
                      <c:pt idx="364">
                        <c:v>59</c:v>
                      </c:pt>
                      <c:pt idx="365">
                        <c:v>68</c:v>
                      </c:pt>
                      <c:pt idx="366">
                        <c:v>57</c:v>
                      </c:pt>
                      <c:pt idx="367">
                        <c:v>52</c:v>
                      </c:pt>
                      <c:pt idx="368">
                        <c:v>70</c:v>
                      </c:pt>
                      <c:pt idx="369">
                        <c:v>52</c:v>
                      </c:pt>
                      <c:pt idx="370">
                        <c:v>62</c:v>
                      </c:pt>
                      <c:pt idx="371">
                        <c:v>60</c:v>
                      </c:pt>
                      <c:pt idx="372">
                        <c:v>61</c:v>
                      </c:pt>
                      <c:pt idx="373">
                        <c:v>59</c:v>
                      </c:pt>
                      <c:pt idx="374">
                        <c:v>51</c:v>
                      </c:pt>
                      <c:pt idx="375">
                        <c:v>75</c:v>
                      </c:pt>
                      <c:pt idx="376">
                        <c:v>59</c:v>
                      </c:pt>
                      <c:pt idx="377">
                        <c:v>47</c:v>
                      </c:pt>
                      <c:pt idx="378">
                        <c:v>47</c:v>
                      </c:pt>
                      <c:pt idx="379">
                        <c:v>40</c:v>
                      </c:pt>
                      <c:pt idx="380">
                        <c:v>47</c:v>
                      </c:pt>
                      <c:pt idx="381">
                        <c:v>50</c:v>
                      </c:pt>
                      <c:pt idx="382">
                        <c:v>59</c:v>
                      </c:pt>
                      <c:pt idx="383">
                        <c:v>47</c:v>
                      </c:pt>
                      <c:pt idx="384">
                        <c:v>51</c:v>
                      </c:pt>
                      <c:pt idx="385">
                        <c:v>50</c:v>
                      </c:pt>
                      <c:pt idx="386">
                        <c:v>54</c:v>
                      </c:pt>
                      <c:pt idx="387">
                        <c:v>53</c:v>
                      </c:pt>
                      <c:pt idx="388">
                        <c:v>38</c:v>
                      </c:pt>
                      <c:pt idx="389">
                        <c:v>56</c:v>
                      </c:pt>
                      <c:pt idx="390">
                        <c:v>50</c:v>
                      </c:pt>
                      <c:pt idx="391">
                        <c:v>46</c:v>
                      </c:pt>
                      <c:pt idx="392">
                        <c:v>57</c:v>
                      </c:pt>
                      <c:pt idx="393">
                        <c:v>47</c:v>
                      </c:pt>
                      <c:pt idx="394">
                        <c:v>44</c:v>
                      </c:pt>
                      <c:pt idx="395">
                        <c:v>42</c:v>
                      </c:pt>
                      <c:pt idx="396">
                        <c:v>49</c:v>
                      </c:pt>
                      <c:pt idx="397">
                        <c:v>52</c:v>
                      </c:pt>
                      <c:pt idx="398">
                        <c:v>45</c:v>
                      </c:pt>
                      <c:pt idx="399">
                        <c:v>56</c:v>
                      </c:pt>
                      <c:pt idx="400">
                        <c:v>47</c:v>
                      </c:pt>
                      <c:pt idx="401">
                        <c:v>46</c:v>
                      </c:pt>
                      <c:pt idx="402">
                        <c:v>42</c:v>
                      </c:pt>
                      <c:pt idx="403">
                        <c:v>41</c:v>
                      </c:pt>
                      <c:pt idx="404">
                        <c:v>53</c:v>
                      </c:pt>
                      <c:pt idx="405">
                        <c:v>49</c:v>
                      </c:pt>
                      <c:pt idx="406">
                        <c:v>34</c:v>
                      </c:pt>
                      <c:pt idx="407">
                        <c:v>43</c:v>
                      </c:pt>
                      <c:pt idx="408">
                        <c:v>52</c:v>
                      </c:pt>
                      <c:pt idx="409">
                        <c:v>39</c:v>
                      </c:pt>
                      <c:pt idx="410">
                        <c:v>49</c:v>
                      </c:pt>
                      <c:pt idx="411">
                        <c:v>49</c:v>
                      </c:pt>
                      <c:pt idx="412">
                        <c:v>41</c:v>
                      </c:pt>
                      <c:pt idx="413">
                        <c:v>49</c:v>
                      </c:pt>
                      <c:pt idx="414">
                        <c:v>40</c:v>
                      </c:pt>
                      <c:pt idx="415">
                        <c:v>37</c:v>
                      </c:pt>
                      <c:pt idx="416">
                        <c:v>37</c:v>
                      </c:pt>
                      <c:pt idx="417">
                        <c:v>54</c:v>
                      </c:pt>
                      <c:pt idx="418">
                        <c:v>36</c:v>
                      </c:pt>
                      <c:pt idx="419">
                        <c:v>46</c:v>
                      </c:pt>
                      <c:pt idx="420">
                        <c:v>43</c:v>
                      </c:pt>
                      <c:pt idx="421">
                        <c:v>50</c:v>
                      </c:pt>
                      <c:pt idx="422">
                        <c:v>48</c:v>
                      </c:pt>
                      <c:pt idx="423">
                        <c:v>43</c:v>
                      </c:pt>
                      <c:pt idx="424">
                        <c:v>48</c:v>
                      </c:pt>
                      <c:pt idx="425">
                        <c:v>52</c:v>
                      </c:pt>
                      <c:pt idx="426">
                        <c:v>50</c:v>
                      </c:pt>
                      <c:pt idx="427">
                        <c:v>43</c:v>
                      </c:pt>
                      <c:pt idx="428">
                        <c:v>43</c:v>
                      </c:pt>
                      <c:pt idx="429">
                        <c:v>55</c:v>
                      </c:pt>
                      <c:pt idx="430">
                        <c:v>46</c:v>
                      </c:pt>
                      <c:pt idx="431">
                        <c:v>52</c:v>
                      </c:pt>
                      <c:pt idx="432">
                        <c:v>50</c:v>
                      </c:pt>
                      <c:pt idx="433">
                        <c:v>59</c:v>
                      </c:pt>
                      <c:pt idx="434">
                        <c:v>54</c:v>
                      </c:pt>
                      <c:pt idx="435">
                        <c:v>56</c:v>
                      </c:pt>
                      <c:pt idx="436">
                        <c:v>42</c:v>
                      </c:pt>
                      <c:pt idx="437">
                        <c:v>45</c:v>
                      </c:pt>
                      <c:pt idx="438">
                        <c:v>61</c:v>
                      </c:pt>
                      <c:pt idx="439">
                        <c:v>61</c:v>
                      </c:pt>
                      <c:pt idx="440">
                        <c:v>43</c:v>
                      </c:pt>
                      <c:pt idx="441">
                        <c:v>51</c:v>
                      </c:pt>
                      <c:pt idx="442">
                        <c:v>51</c:v>
                      </c:pt>
                      <c:pt idx="443">
                        <c:v>48</c:v>
                      </c:pt>
                      <c:pt idx="444">
                        <c:v>65</c:v>
                      </c:pt>
                      <c:pt idx="445">
                        <c:v>60</c:v>
                      </c:pt>
                      <c:pt idx="446">
                        <c:v>48</c:v>
                      </c:pt>
                      <c:pt idx="447">
                        <c:v>53</c:v>
                      </c:pt>
                      <c:pt idx="448">
                        <c:v>51</c:v>
                      </c:pt>
                      <c:pt idx="449">
                        <c:v>54</c:v>
                      </c:pt>
                      <c:pt idx="450">
                        <c:v>46</c:v>
                      </c:pt>
                      <c:pt idx="451">
                        <c:v>52</c:v>
                      </c:pt>
                      <c:pt idx="452">
                        <c:v>50</c:v>
                      </c:pt>
                      <c:pt idx="453">
                        <c:v>51</c:v>
                      </c:pt>
                      <c:pt idx="454">
                        <c:v>68</c:v>
                      </c:pt>
                      <c:pt idx="455">
                        <c:v>63</c:v>
                      </c:pt>
                      <c:pt idx="456">
                        <c:v>56</c:v>
                      </c:pt>
                      <c:pt idx="457">
                        <c:v>51</c:v>
                      </c:pt>
                      <c:pt idx="458">
                        <c:v>57</c:v>
                      </c:pt>
                      <c:pt idx="459">
                        <c:v>54</c:v>
                      </c:pt>
                      <c:pt idx="460">
                        <c:v>49</c:v>
                      </c:pt>
                      <c:pt idx="461">
                        <c:v>58</c:v>
                      </c:pt>
                      <c:pt idx="462">
                        <c:v>59</c:v>
                      </c:pt>
                      <c:pt idx="463">
                        <c:v>59</c:v>
                      </c:pt>
                      <c:pt idx="464">
                        <c:v>60</c:v>
                      </c:pt>
                      <c:pt idx="465">
                        <c:v>56</c:v>
                      </c:pt>
                      <c:pt idx="466">
                        <c:v>56</c:v>
                      </c:pt>
                      <c:pt idx="467">
                        <c:v>60</c:v>
                      </c:pt>
                      <c:pt idx="468">
                        <c:v>76</c:v>
                      </c:pt>
                      <c:pt idx="469">
                        <c:v>74</c:v>
                      </c:pt>
                      <c:pt idx="470">
                        <c:v>69</c:v>
                      </c:pt>
                      <c:pt idx="471">
                        <c:v>68</c:v>
                      </c:pt>
                      <c:pt idx="472">
                        <c:v>67</c:v>
                      </c:pt>
                      <c:pt idx="473">
                        <c:v>79</c:v>
                      </c:pt>
                      <c:pt idx="474">
                        <c:v>70</c:v>
                      </c:pt>
                      <c:pt idx="475">
                        <c:v>72</c:v>
                      </c:pt>
                      <c:pt idx="476">
                        <c:v>72</c:v>
                      </c:pt>
                      <c:pt idx="477">
                        <c:v>93</c:v>
                      </c:pt>
                      <c:pt idx="478">
                        <c:v>59</c:v>
                      </c:pt>
                      <c:pt idx="479">
                        <c:v>70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311-42BF-8AAF-06AAFC47E3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Bursa!$C$2:$C$481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56</c:v>
                      </c:pt>
                      <c:pt idx="1">
                        <c:v>45</c:v>
                      </c:pt>
                      <c:pt idx="2">
                        <c:v>55</c:v>
                      </c:pt>
                      <c:pt idx="3">
                        <c:v>67</c:v>
                      </c:pt>
                      <c:pt idx="4">
                        <c:v>50</c:v>
                      </c:pt>
                      <c:pt idx="5">
                        <c:v>51</c:v>
                      </c:pt>
                      <c:pt idx="6">
                        <c:v>52</c:v>
                      </c:pt>
                      <c:pt idx="7">
                        <c:v>61</c:v>
                      </c:pt>
                      <c:pt idx="8">
                        <c:v>55</c:v>
                      </c:pt>
                      <c:pt idx="9">
                        <c:v>64</c:v>
                      </c:pt>
                      <c:pt idx="10">
                        <c:v>82</c:v>
                      </c:pt>
                      <c:pt idx="11">
                        <c:v>54</c:v>
                      </c:pt>
                      <c:pt idx="12">
                        <c:v>60</c:v>
                      </c:pt>
                      <c:pt idx="13">
                        <c:v>60</c:v>
                      </c:pt>
                      <c:pt idx="14">
                        <c:v>56</c:v>
                      </c:pt>
                      <c:pt idx="15">
                        <c:v>49</c:v>
                      </c:pt>
                      <c:pt idx="16">
                        <c:v>65</c:v>
                      </c:pt>
                      <c:pt idx="17">
                        <c:v>67</c:v>
                      </c:pt>
                      <c:pt idx="18">
                        <c:v>51</c:v>
                      </c:pt>
                      <c:pt idx="19">
                        <c:v>56</c:v>
                      </c:pt>
                      <c:pt idx="20">
                        <c:v>64</c:v>
                      </c:pt>
                      <c:pt idx="21">
                        <c:v>59</c:v>
                      </c:pt>
                      <c:pt idx="22">
                        <c:v>58</c:v>
                      </c:pt>
                      <c:pt idx="23">
                        <c:v>62</c:v>
                      </c:pt>
                      <c:pt idx="24">
                        <c:v>69</c:v>
                      </c:pt>
                      <c:pt idx="25">
                        <c:v>57</c:v>
                      </c:pt>
                      <c:pt idx="26">
                        <c:v>64</c:v>
                      </c:pt>
                      <c:pt idx="27">
                        <c:v>60</c:v>
                      </c:pt>
                      <c:pt idx="28">
                        <c:v>64</c:v>
                      </c:pt>
                      <c:pt idx="29">
                        <c:v>56</c:v>
                      </c:pt>
                      <c:pt idx="30">
                        <c:v>58</c:v>
                      </c:pt>
                      <c:pt idx="31">
                        <c:v>31</c:v>
                      </c:pt>
                      <c:pt idx="32">
                        <c:v>54</c:v>
                      </c:pt>
                      <c:pt idx="33">
                        <c:v>71</c:v>
                      </c:pt>
                      <c:pt idx="34">
                        <c:v>63</c:v>
                      </c:pt>
                      <c:pt idx="35">
                        <c:v>57</c:v>
                      </c:pt>
                      <c:pt idx="36">
                        <c:v>66</c:v>
                      </c:pt>
                      <c:pt idx="37">
                        <c:v>48</c:v>
                      </c:pt>
                      <c:pt idx="38">
                        <c:v>55</c:v>
                      </c:pt>
                      <c:pt idx="39">
                        <c:v>49</c:v>
                      </c:pt>
                      <c:pt idx="40">
                        <c:v>54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50</c:v>
                      </c:pt>
                      <c:pt idx="44">
                        <c:v>50</c:v>
                      </c:pt>
                      <c:pt idx="45">
                        <c:v>60</c:v>
                      </c:pt>
                      <c:pt idx="46">
                        <c:v>29</c:v>
                      </c:pt>
                      <c:pt idx="47">
                        <c:v>44</c:v>
                      </c:pt>
                      <c:pt idx="48">
                        <c:v>44</c:v>
                      </c:pt>
                      <c:pt idx="49">
                        <c:v>60</c:v>
                      </c:pt>
                      <c:pt idx="50">
                        <c:v>58</c:v>
                      </c:pt>
                      <c:pt idx="51">
                        <c:v>42</c:v>
                      </c:pt>
                      <c:pt idx="52">
                        <c:v>41</c:v>
                      </c:pt>
                      <c:pt idx="53">
                        <c:v>43</c:v>
                      </c:pt>
                      <c:pt idx="54">
                        <c:v>32</c:v>
                      </c:pt>
                      <c:pt idx="55">
                        <c:v>52</c:v>
                      </c:pt>
                      <c:pt idx="56">
                        <c:v>40</c:v>
                      </c:pt>
                      <c:pt idx="57">
                        <c:v>45</c:v>
                      </c:pt>
                      <c:pt idx="58">
                        <c:v>32</c:v>
                      </c:pt>
                      <c:pt idx="59">
                        <c:v>31</c:v>
                      </c:pt>
                      <c:pt idx="60">
                        <c:v>46</c:v>
                      </c:pt>
                      <c:pt idx="61">
                        <c:v>62</c:v>
                      </c:pt>
                      <c:pt idx="62">
                        <c:v>39</c:v>
                      </c:pt>
                      <c:pt idx="63">
                        <c:v>34</c:v>
                      </c:pt>
                      <c:pt idx="64">
                        <c:v>50</c:v>
                      </c:pt>
                      <c:pt idx="65">
                        <c:v>39</c:v>
                      </c:pt>
                      <c:pt idx="66">
                        <c:v>53</c:v>
                      </c:pt>
                      <c:pt idx="67">
                        <c:v>41</c:v>
                      </c:pt>
                      <c:pt idx="68">
                        <c:v>26</c:v>
                      </c:pt>
                      <c:pt idx="69">
                        <c:v>46</c:v>
                      </c:pt>
                      <c:pt idx="70">
                        <c:v>61</c:v>
                      </c:pt>
                      <c:pt idx="71">
                        <c:v>40</c:v>
                      </c:pt>
                      <c:pt idx="72">
                        <c:v>47</c:v>
                      </c:pt>
                      <c:pt idx="73">
                        <c:v>46</c:v>
                      </c:pt>
                      <c:pt idx="74">
                        <c:v>57</c:v>
                      </c:pt>
                      <c:pt idx="75">
                        <c:v>58</c:v>
                      </c:pt>
                      <c:pt idx="76">
                        <c:v>38</c:v>
                      </c:pt>
                      <c:pt idx="77">
                        <c:v>36</c:v>
                      </c:pt>
                      <c:pt idx="78">
                        <c:v>35</c:v>
                      </c:pt>
                      <c:pt idx="79">
                        <c:v>43</c:v>
                      </c:pt>
                      <c:pt idx="80">
                        <c:v>53</c:v>
                      </c:pt>
                      <c:pt idx="81">
                        <c:v>54</c:v>
                      </c:pt>
                      <c:pt idx="82">
                        <c:v>42</c:v>
                      </c:pt>
                      <c:pt idx="83">
                        <c:v>50</c:v>
                      </c:pt>
                      <c:pt idx="84">
                        <c:v>45</c:v>
                      </c:pt>
                      <c:pt idx="85">
                        <c:v>49</c:v>
                      </c:pt>
                      <c:pt idx="86">
                        <c:v>34</c:v>
                      </c:pt>
                      <c:pt idx="87">
                        <c:v>38</c:v>
                      </c:pt>
                      <c:pt idx="88">
                        <c:v>39</c:v>
                      </c:pt>
                      <c:pt idx="89">
                        <c:v>55</c:v>
                      </c:pt>
                      <c:pt idx="90">
                        <c:v>47</c:v>
                      </c:pt>
                      <c:pt idx="91">
                        <c:v>45</c:v>
                      </c:pt>
                      <c:pt idx="92">
                        <c:v>47</c:v>
                      </c:pt>
                      <c:pt idx="93">
                        <c:v>52</c:v>
                      </c:pt>
                      <c:pt idx="94">
                        <c:v>36</c:v>
                      </c:pt>
                      <c:pt idx="95">
                        <c:v>32</c:v>
                      </c:pt>
                      <c:pt idx="96">
                        <c:v>45</c:v>
                      </c:pt>
                      <c:pt idx="97">
                        <c:v>60</c:v>
                      </c:pt>
                      <c:pt idx="98">
                        <c:v>52</c:v>
                      </c:pt>
                      <c:pt idx="99">
                        <c:v>41</c:v>
                      </c:pt>
                      <c:pt idx="100">
                        <c:v>37</c:v>
                      </c:pt>
                      <c:pt idx="101">
                        <c:v>48</c:v>
                      </c:pt>
                      <c:pt idx="102">
                        <c:v>50</c:v>
                      </c:pt>
                      <c:pt idx="103">
                        <c:v>37</c:v>
                      </c:pt>
                      <c:pt idx="104">
                        <c:v>46</c:v>
                      </c:pt>
                      <c:pt idx="105">
                        <c:v>42</c:v>
                      </c:pt>
                      <c:pt idx="106">
                        <c:v>37</c:v>
                      </c:pt>
                      <c:pt idx="107">
                        <c:v>40</c:v>
                      </c:pt>
                      <c:pt idx="108">
                        <c:v>42</c:v>
                      </c:pt>
                      <c:pt idx="109">
                        <c:v>35</c:v>
                      </c:pt>
                      <c:pt idx="110">
                        <c:v>36</c:v>
                      </c:pt>
                      <c:pt idx="111">
                        <c:v>43</c:v>
                      </c:pt>
                      <c:pt idx="112">
                        <c:v>38</c:v>
                      </c:pt>
                      <c:pt idx="113">
                        <c:v>44</c:v>
                      </c:pt>
                      <c:pt idx="114">
                        <c:v>55</c:v>
                      </c:pt>
                      <c:pt idx="115">
                        <c:v>35</c:v>
                      </c:pt>
                      <c:pt idx="116">
                        <c:v>46</c:v>
                      </c:pt>
                      <c:pt idx="117">
                        <c:v>45</c:v>
                      </c:pt>
                      <c:pt idx="118">
                        <c:v>57</c:v>
                      </c:pt>
                      <c:pt idx="119">
                        <c:v>51</c:v>
                      </c:pt>
                      <c:pt idx="120">
                        <c:v>41</c:v>
                      </c:pt>
                      <c:pt idx="121">
                        <c:v>36</c:v>
                      </c:pt>
                      <c:pt idx="122">
                        <c:v>44</c:v>
                      </c:pt>
                      <c:pt idx="123">
                        <c:v>27</c:v>
                      </c:pt>
                      <c:pt idx="124">
                        <c:v>41</c:v>
                      </c:pt>
                      <c:pt idx="125">
                        <c:v>44</c:v>
                      </c:pt>
                      <c:pt idx="126">
                        <c:v>44</c:v>
                      </c:pt>
                      <c:pt idx="127">
                        <c:v>40</c:v>
                      </c:pt>
                      <c:pt idx="128">
                        <c:v>34</c:v>
                      </c:pt>
                      <c:pt idx="129">
                        <c:v>47</c:v>
                      </c:pt>
                      <c:pt idx="130">
                        <c:v>46</c:v>
                      </c:pt>
                      <c:pt idx="131">
                        <c:v>44</c:v>
                      </c:pt>
                      <c:pt idx="132">
                        <c:v>41</c:v>
                      </c:pt>
                      <c:pt idx="133">
                        <c:v>50</c:v>
                      </c:pt>
                      <c:pt idx="134">
                        <c:v>44</c:v>
                      </c:pt>
                      <c:pt idx="135">
                        <c:v>49</c:v>
                      </c:pt>
                      <c:pt idx="136">
                        <c:v>42</c:v>
                      </c:pt>
                      <c:pt idx="137">
                        <c:v>30</c:v>
                      </c:pt>
                      <c:pt idx="138">
                        <c:v>37</c:v>
                      </c:pt>
                      <c:pt idx="139">
                        <c:v>47</c:v>
                      </c:pt>
                      <c:pt idx="140">
                        <c:v>36</c:v>
                      </c:pt>
                      <c:pt idx="141">
                        <c:v>55</c:v>
                      </c:pt>
                      <c:pt idx="142">
                        <c:v>35</c:v>
                      </c:pt>
                      <c:pt idx="143">
                        <c:v>41</c:v>
                      </c:pt>
                      <c:pt idx="144">
                        <c:v>41</c:v>
                      </c:pt>
                      <c:pt idx="145">
                        <c:v>41</c:v>
                      </c:pt>
                      <c:pt idx="146">
                        <c:v>51</c:v>
                      </c:pt>
                      <c:pt idx="147">
                        <c:v>50</c:v>
                      </c:pt>
                      <c:pt idx="148">
                        <c:v>50</c:v>
                      </c:pt>
                      <c:pt idx="149">
                        <c:v>45</c:v>
                      </c:pt>
                      <c:pt idx="150">
                        <c:v>41</c:v>
                      </c:pt>
                      <c:pt idx="151">
                        <c:v>37</c:v>
                      </c:pt>
                      <c:pt idx="152">
                        <c:v>50</c:v>
                      </c:pt>
                      <c:pt idx="153">
                        <c:v>31</c:v>
                      </c:pt>
                      <c:pt idx="154">
                        <c:v>43</c:v>
                      </c:pt>
                      <c:pt idx="155">
                        <c:v>39</c:v>
                      </c:pt>
                      <c:pt idx="156">
                        <c:v>43</c:v>
                      </c:pt>
                      <c:pt idx="157">
                        <c:v>45</c:v>
                      </c:pt>
                      <c:pt idx="158">
                        <c:v>47</c:v>
                      </c:pt>
                      <c:pt idx="159">
                        <c:v>42</c:v>
                      </c:pt>
                      <c:pt idx="160">
                        <c:v>52</c:v>
                      </c:pt>
                      <c:pt idx="161">
                        <c:v>42</c:v>
                      </c:pt>
                      <c:pt idx="162">
                        <c:v>40</c:v>
                      </c:pt>
                      <c:pt idx="163">
                        <c:v>35</c:v>
                      </c:pt>
                      <c:pt idx="164">
                        <c:v>30</c:v>
                      </c:pt>
                      <c:pt idx="165">
                        <c:v>39</c:v>
                      </c:pt>
                      <c:pt idx="166">
                        <c:v>39</c:v>
                      </c:pt>
                      <c:pt idx="167">
                        <c:v>40</c:v>
                      </c:pt>
                      <c:pt idx="168">
                        <c:v>44</c:v>
                      </c:pt>
                      <c:pt idx="169">
                        <c:v>44</c:v>
                      </c:pt>
                      <c:pt idx="170">
                        <c:v>32</c:v>
                      </c:pt>
                      <c:pt idx="171">
                        <c:v>50</c:v>
                      </c:pt>
                      <c:pt idx="172">
                        <c:v>32</c:v>
                      </c:pt>
                      <c:pt idx="173">
                        <c:v>45</c:v>
                      </c:pt>
                      <c:pt idx="174">
                        <c:v>34</c:v>
                      </c:pt>
                      <c:pt idx="175">
                        <c:v>50</c:v>
                      </c:pt>
                      <c:pt idx="176">
                        <c:v>38</c:v>
                      </c:pt>
                      <c:pt idx="177">
                        <c:v>53</c:v>
                      </c:pt>
                      <c:pt idx="178">
                        <c:v>42</c:v>
                      </c:pt>
                      <c:pt idx="179">
                        <c:v>38</c:v>
                      </c:pt>
                      <c:pt idx="180">
                        <c:v>25</c:v>
                      </c:pt>
                      <c:pt idx="181">
                        <c:v>52</c:v>
                      </c:pt>
                      <c:pt idx="182">
                        <c:v>44</c:v>
                      </c:pt>
                      <c:pt idx="183">
                        <c:v>39</c:v>
                      </c:pt>
                      <c:pt idx="184">
                        <c:v>39</c:v>
                      </c:pt>
                      <c:pt idx="185">
                        <c:v>52</c:v>
                      </c:pt>
                      <c:pt idx="186">
                        <c:v>38</c:v>
                      </c:pt>
                      <c:pt idx="187">
                        <c:v>41</c:v>
                      </c:pt>
                      <c:pt idx="188">
                        <c:v>37</c:v>
                      </c:pt>
                      <c:pt idx="189">
                        <c:v>44</c:v>
                      </c:pt>
                      <c:pt idx="190">
                        <c:v>44</c:v>
                      </c:pt>
                      <c:pt idx="191">
                        <c:v>44</c:v>
                      </c:pt>
                      <c:pt idx="192">
                        <c:v>32</c:v>
                      </c:pt>
                      <c:pt idx="193">
                        <c:v>33</c:v>
                      </c:pt>
                      <c:pt idx="194">
                        <c:v>30</c:v>
                      </c:pt>
                      <c:pt idx="195">
                        <c:v>30</c:v>
                      </c:pt>
                      <c:pt idx="196">
                        <c:v>31</c:v>
                      </c:pt>
                      <c:pt idx="197">
                        <c:v>33</c:v>
                      </c:pt>
                      <c:pt idx="198">
                        <c:v>34</c:v>
                      </c:pt>
                      <c:pt idx="199">
                        <c:v>33</c:v>
                      </c:pt>
                      <c:pt idx="200">
                        <c:v>41</c:v>
                      </c:pt>
                      <c:pt idx="201">
                        <c:v>28</c:v>
                      </c:pt>
                      <c:pt idx="202">
                        <c:v>42</c:v>
                      </c:pt>
                      <c:pt idx="203">
                        <c:v>41</c:v>
                      </c:pt>
                      <c:pt idx="204">
                        <c:v>32</c:v>
                      </c:pt>
                      <c:pt idx="205">
                        <c:v>23</c:v>
                      </c:pt>
                      <c:pt idx="206">
                        <c:v>31</c:v>
                      </c:pt>
                      <c:pt idx="207">
                        <c:v>39</c:v>
                      </c:pt>
                      <c:pt idx="208">
                        <c:v>32</c:v>
                      </c:pt>
                      <c:pt idx="209">
                        <c:v>40</c:v>
                      </c:pt>
                      <c:pt idx="210">
                        <c:v>47</c:v>
                      </c:pt>
                      <c:pt idx="211">
                        <c:v>43</c:v>
                      </c:pt>
                      <c:pt idx="212">
                        <c:v>41</c:v>
                      </c:pt>
                      <c:pt idx="213">
                        <c:v>37</c:v>
                      </c:pt>
                      <c:pt idx="214">
                        <c:v>40</c:v>
                      </c:pt>
                      <c:pt idx="215">
                        <c:v>43</c:v>
                      </c:pt>
                      <c:pt idx="216">
                        <c:v>33</c:v>
                      </c:pt>
                      <c:pt idx="217">
                        <c:v>44</c:v>
                      </c:pt>
                      <c:pt idx="218">
                        <c:v>30</c:v>
                      </c:pt>
                      <c:pt idx="219">
                        <c:v>61</c:v>
                      </c:pt>
                      <c:pt idx="220">
                        <c:v>41</c:v>
                      </c:pt>
                      <c:pt idx="221">
                        <c:v>31</c:v>
                      </c:pt>
                      <c:pt idx="222">
                        <c:v>32</c:v>
                      </c:pt>
                      <c:pt idx="223">
                        <c:v>48</c:v>
                      </c:pt>
                      <c:pt idx="224">
                        <c:v>48</c:v>
                      </c:pt>
                      <c:pt idx="225">
                        <c:v>37</c:v>
                      </c:pt>
                      <c:pt idx="226">
                        <c:v>45</c:v>
                      </c:pt>
                      <c:pt idx="227">
                        <c:v>47</c:v>
                      </c:pt>
                      <c:pt idx="228">
                        <c:v>50</c:v>
                      </c:pt>
                      <c:pt idx="229">
                        <c:v>41</c:v>
                      </c:pt>
                      <c:pt idx="230">
                        <c:v>31</c:v>
                      </c:pt>
                      <c:pt idx="231">
                        <c:v>55</c:v>
                      </c:pt>
                      <c:pt idx="232">
                        <c:v>30</c:v>
                      </c:pt>
                      <c:pt idx="233">
                        <c:v>39</c:v>
                      </c:pt>
                      <c:pt idx="234">
                        <c:v>45</c:v>
                      </c:pt>
                      <c:pt idx="235">
                        <c:v>35</c:v>
                      </c:pt>
                      <c:pt idx="236">
                        <c:v>29</c:v>
                      </c:pt>
                      <c:pt idx="237">
                        <c:v>38</c:v>
                      </c:pt>
                      <c:pt idx="238">
                        <c:v>37</c:v>
                      </c:pt>
                      <c:pt idx="239">
                        <c:v>39</c:v>
                      </c:pt>
                      <c:pt idx="240">
                        <c:v>35</c:v>
                      </c:pt>
                      <c:pt idx="241">
                        <c:v>35</c:v>
                      </c:pt>
                      <c:pt idx="242">
                        <c:v>36</c:v>
                      </c:pt>
                      <c:pt idx="243">
                        <c:v>38</c:v>
                      </c:pt>
                      <c:pt idx="244">
                        <c:v>32</c:v>
                      </c:pt>
                      <c:pt idx="245">
                        <c:v>43</c:v>
                      </c:pt>
                      <c:pt idx="246">
                        <c:v>49</c:v>
                      </c:pt>
                      <c:pt idx="247">
                        <c:v>47</c:v>
                      </c:pt>
                      <c:pt idx="248">
                        <c:v>40</c:v>
                      </c:pt>
                      <c:pt idx="249">
                        <c:v>46</c:v>
                      </c:pt>
                      <c:pt idx="250">
                        <c:v>33</c:v>
                      </c:pt>
                      <c:pt idx="251">
                        <c:v>32</c:v>
                      </c:pt>
                      <c:pt idx="252">
                        <c:v>44</c:v>
                      </c:pt>
                      <c:pt idx="253">
                        <c:v>35</c:v>
                      </c:pt>
                      <c:pt idx="254">
                        <c:v>35</c:v>
                      </c:pt>
                      <c:pt idx="255">
                        <c:v>34</c:v>
                      </c:pt>
                      <c:pt idx="256">
                        <c:v>47</c:v>
                      </c:pt>
                      <c:pt idx="257">
                        <c:v>38</c:v>
                      </c:pt>
                      <c:pt idx="258">
                        <c:v>33</c:v>
                      </c:pt>
                      <c:pt idx="259">
                        <c:v>29</c:v>
                      </c:pt>
                      <c:pt idx="260">
                        <c:v>49</c:v>
                      </c:pt>
                      <c:pt idx="261">
                        <c:v>38</c:v>
                      </c:pt>
                      <c:pt idx="262">
                        <c:v>42</c:v>
                      </c:pt>
                      <c:pt idx="263">
                        <c:v>52</c:v>
                      </c:pt>
                      <c:pt idx="264">
                        <c:v>35</c:v>
                      </c:pt>
                      <c:pt idx="265">
                        <c:v>37</c:v>
                      </c:pt>
                      <c:pt idx="266">
                        <c:v>43</c:v>
                      </c:pt>
                      <c:pt idx="267">
                        <c:v>39</c:v>
                      </c:pt>
                      <c:pt idx="268">
                        <c:v>45</c:v>
                      </c:pt>
                      <c:pt idx="269">
                        <c:v>37</c:v>
                      </c:pt>
                      <c:pt idx="270">
                        <c:v>38</c:v>
                      </c:pt>
                      <c:pt idx="271">
                        <c:v>41</c:v>
                      </c:pt>
                      <c:pt idx="272">
                        <c:v>44</c:v>
                      </c:pt>
                      <c:pt idx="273">
                        <c:v>42</c:v>
                      </c:pt>
                      <c:pt idx="274">
                        <c:v>37</c:v>
                      </c:pt>
                      <c:pt idx="275">
                        <c:v>44</c:v>
                      </c:pt>
                      <c:pt idx="276">
                        <c:v>41</c:v>
                      </c:pt>
                      <c:pt idx="277">
                        <c:v>43</c:v>
                      </c:pt>
                      <c:pt idx="278">
                        <c:v>39</c:v>
                      </c:pt>
                      <c:pt idx="279">
                        <c:v>37</c:v>
                      </c:pt>
                      <c:pt idx="280">
                        <c:v>43</c:v>
                      </c:pt>
                      <c:pt idx="281">
                        <c:v>39</c:v>
                      </c:pt>
                      <c:pt idx="282">
                        <c:v>41</c:v>
                      </c:pt>
                      <c:pt idx="283">
                        <c:v>40</c:v>
                      </c:pt>
                      <c:pt idx="284">
                        <c:v>39</c:v>
                      </c:pt>
                      <c:pt idx="285">
                        <c:v>32</c:v>
                      </c:pt>
                      <c:pt idx="286">
                        <c:v>43</c:v>
                      </c:pt>
                      <c:pt idx="287">
                        <c:v>38</c:v>
                      </c:pt>
                      <c:pt idx="288">
                        <c:v>41</c:v>
                      </c:pt>
                      <c:pt idx="289">
                        <c:v>56</c:v>
                      </c:pt>
                      <c:pt idx="290">
                        <c:v>39</c:v>
                      </c:pt>
                      <c:pt idx="291">
                        <c:v>36</c:v>
                      </c:pt>
                      <c:pt idx="292">
                        <c:v>49</c:v>
                      </c:pt>
                      <c:pt idx="293">
                        <c:v>48</c:v>
                      </c:pt>
                      <c:pt idx="294">
                        <c:v>29</c:v>
                      </c:pt>
                      <c:pt idx="295">
                        <c:v>28</c:v>
                      </c:pt>
                      <c:pt idx="296">
                        <c:v>47</c:v>
                      </c:pt>
                      <c:pt idx="297">
                        <c:v>50</c:v>
                      </c:pt>
                      <c:pt idx="298">
                        <c:v>32</c:v>
                      </c:pt>
                      <c:pt idx="299">
                        <c:v>40</c:v>
                      </c:pt>
                      <c:pt idx="300">
                        <c:v>37</c:v>
                      </c:pt>
                      <c:pt idx="301">
                        <c:v>32</c:v>
                      </c:pt>
                      <c:pt idx="302">
                        <c:v>49</c:v>
                      </c:pt>
                      <c:pt idx="303">
                        <c:v>33</c:v>
                      </c:pt>
                      <c:pt idx="304">
                        <c:v>40</c:v>
                      </c:pt>
                      <c:pt idx="305">
                        <c:v>40</c:v>
                      </c:pt>
                      <c:pt idx="306">
                        <c:v>42</c:v>
                      </c:pt>
                      <c:pt idx="307">
                        <c:v>37</c:v>
                      </c:pt>
                      <c:pt idx="308">
                        <c:v>32</c:v>
                      </c:pt>
                      <c:pt idx="309">
                        <c:v>50</c:v>
                      </c:pt>
                      <c:pt idx="310">
                        <c:v>38</c:v>
                      </c:pt>
                      <c:pt idx="311">
                        <c:v>35</c:v>
                      </c:pt>
                      <c:pt idx="312">
                        <c:v>36</c:v>
                      </c:pt>
                      <c:pt idx="313">
                        <c:v>38</c:v>
                      </c:pt>
                      <c:pt idx="314">
                        <c:v>54</c:v>
                      </c:pt>
                      <c:pt idx="315">
                        <c:v>50</c:v>
                      </c:pt>
                      <c:pt idx="316">
                        <c:v>38</c:v>
                      </c:pt>
                      <c:pt idx="317">
                        <c:v>52</c:v>
                      </c:pt>
                      <c:pt idx="318">
                        <c:v>42</c:v>
                      </c:pt>
                      <c:pt idx="319">
                        <c:v>51</c:v>
                      </c:pt>
                      <c:pt idx="320">
                        <c:v>34</c:v>
                      </c:pt>
                      <c:pt idx="321">
                        <c:v>36</c:v>
                      </c:pt>
                      <c:pt idx="322">
                        <c:v>44</c:v>
                      </c:pt>
                      <c:pt idx="323">
                        <c:v>43</c:v>
                      </c:pt>
                      <c:pt idx="324">
                        <c:v>41</c:v>
                      </c:pt>
                      <c:pt idx="325">
                        <c:v>57</c:v>
                      </c:pt>
                      <c:pt idx="326">
                        <c:v>43</c:v>
                      </c:pt>
                      <c:pt idx="327">
                        <c:v>35</c:v>
                      </c:pt>
                      <c:pt idx="328">
                        <c:v>52</c:v>
                      </c:pt>
                      <c:pt idx="329">
                        <c:v>48</c:v>
                      </c:pt>
                      <c:pt idx="330">
                        <c:v>39</c:v>
                      </c:pt>
                      <c:pt idx="331">
                        <c:v>34</c:v>
                      </c:pt>
                      <c:pt idx="332">
                        <c:v>55</c:v>
                      </c:pt>
                      <c:pt idx="333">
                        <c:v>40</c:v>
                      </c:pt>
                      <c:pt idx="334">
                        <c:v>53</c:v>
                      </c:pt>
                      <c:pt idx="335">
                        <c:v>41</c:v>
                      </c:pt>
                      <c:pt idx="336">
                        <c:v>49</c:v>
                      </c:pt>
                      <c:pt idx="337">
                        <c:v>41</c:v>
                      </c:pt>
                      <c:pt idx="338">
                        <c:v>38</c:v>
                      </c:pt>
                      <c:pt idx="339">
                        <c:v>49</c:v>
                      </c:pt>
                      <c:pt idx="340">
                        <c:v>41</c:v>
                      </c:pt>
                      <c:pt idx="341">
                        <c:v>38</c:v>
                      </c:pt>
                      <c:pt idx="342">
                        <c:v>42</c:v>
                      </c:pt>
                      <c:pt idx="343">
                        <c:v>36</c:v>
                      </c:pt>
                      <c:pt idx="344">
                        <c:v>44</c:v>
                      </c:pt>
                      <c:pt idx="345">
                        <c:v>37</c:v>
                      </c:pt>
                      <c:pt idx="346">
                        <c:v>42</c:v>
                      </c:pt>
                      <c:pt idx="347">
                        <c:v>26</c:v>
                      </c:pt>
                      <c:pt idx="348">
                        <c:v>51</c:v>
                      </c:pt>
                      <c:pt idx="349">
                        <c:v>51</c:v>
                      </c:pt>
                      <c:pt idx="350">
                        <c:v>50</c:v>
                      </c:pt>
                      <c:pt idx="351">
                        <c:v>34</c:v>
                      </c:pt>
                      <c:pt idx="352">
                        <c:v>36</c:v>
                      </c:pt>
                      <c:pt idx="353">
                        <c:v>32</c:v>
                      </c:pt>
                      <c:pt idx="354">
                        <c:v>45</c:v>
                      </c:pt>
                      <c:pt idx="355">
                        <c:v>42</c:v>
                      </c:pt>
                      <c:pt idx="356">
                        <c:v>47</c:v>
                      </c:pt>
                      <c:pt idx="357">
                        <c:v>42</c:v>
                      </c:pt>
                      <c:pt idx="358">
                        <c:v>49</c:v>
                      </c:pt>
                      <c:pt idx="359">
                        <c:v>37</c:v>
                      </c:pt>
                      <c:pt idx="360">
                        <c:v>28</c:v>
                      </c:pt>
                      <c:pt idx="361">
                        <c:v>42</c:v>
                      </c:pt>
                      <c:pt idx="362">
                        <c:v>41</c:v>
                      </c:pt>
                      <c:pt idx="363">
                        <c:v>47</c:v>
                      </c:pt>
                      <c:pt idx="364">
                        <c:v>44</c:v>
                      </c:pt>
                      <c:pt idx="365">
                        <c:v>46</c:v>
                      </c:pt>
                      <c:pt idx="366">
                        <c:v>52</c:v>
                      </c:pt>
                      <c:pt idx="367">
                        <c:v>44</c:v>
                      </c:pt>
                      <c:pt idx="368">
                        <c:v>42</c:v>
                      </c:pt>
                      <c:pt idx="369">
                        <c:v>53</c:v>
                      </c:pt>
                      <c:pt idx="370">
                        <c:v>46</c:v>
                      </c:pt>
                      <c:pt idx="371">
                        <c:v>35</c:v>
                      </c:pt>
                      <c:pt idx="372">
                        <c:v>38</c:v>
                      </c:pt>
                      <c:pt idx="373">
                        <c:v>44</c:v>
                      </c:pt>
                      <c:pt idx="374">
                        <c:v>59</c:v>
                      </c:pt>
                      <c:pt idx="375">
                        <c:v>46</c:v>
                      </c:pt>
                      <c:pt idx="376">
                        <c:v>53</c:v>
                      </c:pt>
                      <c:pt idx="377">
                        <c:v>48</c:v>
                      </c:pt>
                      <c:pt idx="378">
                        <c:v>55</c:v>
                      </c:pt>
                      <c:pt idx="379">
                        <c:v>50</c:v>
                      </c:pt>
                      <c:pt idx="380">
                        <c:v>71</c:v>
                      </c:pt>
                      <c:pt idx="381">
                        <c:v>50</c:v>
                      </c:pt>
                      <c:pt idx="382">
                        <c:v>52</c:v>
                      </c:pt>
                      <c:pt idx="383">
                        <c:v>49</c:v>
                      </c:pt>
                      <c:pt idx="384">
                        <c:v>60</c:v>
                      </c:pt>
                      <c:pt idx="385">
                        <c:v>48</c:v>
                      </c:pt>
                      <c:pt idx="386">
                        <c:v>49</c:v>
                      </c:pt>
                      <c:pt idx="387">
                        <c:v>62</c:v>
                      </c:pt>
                      <c:pt idx="388">
                        <c:v>55</c:v>
                      </c:pt>
                      <c:pt idx="389">
                        <c:v>52</c:v>
                      </c:pt>
                      <c:pt idx="390">
                        <c:v>56</c:v>
                      </c:pt>
                      <c:pt idx="391">
                        <c:v>63</c:v>
                      </c:pt>
                      <c:pt idx="392">
                        <c:v>60</c:v>
                      </c:pt>
                      <c:pt idx="393">
                        <c:v>51</c:v>
                      </c:pt>
                      <c:pt idx="394">
                        <c:v>43</c:v>
                      </c:pt>
                      <c:pt idx="395">
                        <c:v>34</c:v>
                      </c:pt>
                      <c:pt idx="396">
                        <c:v>48</c:v>
                      </c:pt>
                      <c:pt idx="397">
                        <c:v>44</c:v>
                      </c:pt>
                      <c:pt idx="398">
                        <c:v>78</c:v>
                      </c:pt>
                      <c:pt idx="399">
                        <c:v>57</c:v>
                      </c:pt>
                      <c:pt idx="400">
                        <c:v>49</c:v>
                      </c:pt>
                      <c:pt idx="401">
                        <c:v>50</c:v>
                      </c:pt>
                      <c:pt idx="402">
                        <c:v>60</c:v>
                      </c:pt>
                      <c:pt idx="403">
                        <c:v>31</c:v>
                      </c:pt>
                      <c:pt idx="404">
                        <c:v>41</c:v>
                      </c:pt>
                      <c:pt idx="405">
                        <c:v>57</c:v>
                      </c:pt>
                      <c:pt idx="406">
                        <c:v>57</c:v>
                      </c:pt>
                      <c:pt idx="407">
                        <c:v>45</c:v>
                      </c:pt>
                      <c:pt idx="408">
                        <c:v>42</c:v>
                      </c:pt>
                      <c:pt idx="409">
                        <c:v>51</c:v>
                      </c:pt>
                      <c:pt idx="410">
                        <c:v>43</c:v>
                      </c:pt>
                      <c:pt idx="411">
                        <c:v>48</c:v>
                      </c:pt>
                      <c:pt idx="412">
                        <c:v>49</c:v>
                      </c:pt>
                      <c:pt idx="413">
                        <c:v>42</c:v>
                      </c:pt>
                      <c:pt idx="414">
                        <c:v>58</c:v>
                      </c:pt>
                      <c:pt idx="415">
                        <c:v>51</c:v>
                      </c:pt>
                      <c:pt idx="416">
                        <c:v>44</c:v>
                      </c:pt>
                      <c:pt idx="417">
                        <c:v>39</c:v>
                      </c:pt>
                      <c:pt idx="418">
                        <c:v>48</c:v>
                      </c:pt>
                      <c:pt idx="419">
                        <c:v>52</c:v>
                      </c:pt>
                      <c:pt idx="420">
                        <c:v>42</c:v>
                      </c:pt>
                      <c:pt idx="421">
                        <c:v>58</c:v>
                      </c:pt>
                      <c:pt idx="422">
                        <c:v>50</c:v>
                      </c:pt>
                      <c:pt idx="423">
                        <c:v>51</c:v>
                      </c:pt>
                      <c:pt idx="424">
                        <c:v>32</c:v>
                      </c:pt>
                      <c:pt idx="425">
                        <c:v>53</c:v>
                      </c:pt>
                      <c:pt idx="426">
                        <c:v>49</c:v>
                      </c:pt>
                      <c:pt idx="427">
                        <c:v>66</c:v>
                      </c:pt>
                      <c:pt idx="428">
                        <c:v>47</c:v>
                      </c:pt>
                      <c:pt idx="429">
                        <c:v>50</c:v>
                      </c:pt>
                      <c:pt idx="430">
                        <c:v>44</c:v>
                      </c:pt>
                      <c:pt idx="431">
                        <c:v>46</c:v>
                      </c:pt>
                      <c:pt idx="432">
                        <c:v>46</c:v>
                      </c:pt>
                      <c:pt idx="433">
                        <c:v>45</c:v>
                      </c:pt>
                      <c:pt idx="434">
                        <c:v>49</c:v>
                      </c:pt>
                      <c:pt idx="435">
                        <c:v>50</c:v>
                      </c:pt>
                      <c:pt idx="436">
                        <c:v>49</c:v>
                      </c:pt>
                      <c:pt idx="437">
                        <c:v>43</c:v>
                      </c:pt>
                      <c:pt idx="438">
                        <c:v>46</c:v>
                      </c:pt>
                      <c:pt idx="439">
                        <c:v>58</c:v>
                      </c:pt>
                      <c:pt idx="440">
                        <c:v>58</c:v>
                      </c:pt>
                      <c:pt idx="441">
                        <c:v>40</c:v>
                      </c:pt>
                      <c:pt idx="442">
                        <c:v>53</c:v>
                      </c:pt>
                      <c:pt idx="443">
                        <c:v>56</c:v>
                      </c:pt>
                      <c:pt idx="444">
                        <c:v>63</c:v>
                      </c:pt>
                      <c:pt idx="445">
                        <c:v>54</c:v>
                      </c:pt>
                      <c:pt idx="446">
                        <c:v>48</c:v>
                      </c:pt>
                      <c:pt idx="447">
                        <c:v>38</c:v>
                      </c:pt>
                      <c:pt idx="448">
                        <c:v>37</c:v>
                      </c:pt>
                      <c:pt idx="449">
                        <c:v>60</c:v>
                      </c:pt>
                      <c:pt idx="450">
                        <c:v>38</c:v>
                      </c:pt>
                      <c:pt idx="451">
                        <c:v>56</c:v>
                      </c:pt>
                      <c:pt idx="452">
                        <c:v>45</c:v>
                      </c:pt>
                      <c:pt idx="453">
                        <c:v>61</c:v>
                      </c:pt>
                      <c:pt idx="454">
                        <c:v>56</c:v>
                      </c:pt>
                      <c:pt idx="455">
                        <c:v>55</c:v>
                      </c:pt>
                      <c:pt idx="456">
                        <c:v>51</c:v>
                      </c:pt>
                      <c:pt idx="457">
                        <c:v>50</c:v>
                      </c:pt>
                      <c:pt idx="458">
                        <c:v>53</c:v>
                      </c:pt>
                      <c:pt idx="459">
                        <c:v>44</c:v>
                      </c:pt>
                      <c:pt idx="460">
                        <c:v>53</c:v>
                      </c:pt>
                      <c:pt idx="461">
                        <c:v>59</c:v>
                      </c:pt>
                      <c:pt idx="462">
                        <c:v>40</c:v>
                      </c:pt>
                      <c:pt idx="463">
                        <c:v>47</c:v>
                      </c:pt>
                      <c:pt idx="464">
                        <c:v>52</c:v>
                      </c:pt>
                      <c:pt idx="465">
                        <c:v>56</c:v>
                      </c:pt>
                      <c:pt idx="466">
                        <c:v>55</c:v>
                      </c:pt>
                      <c:pt idx="467">
                        <c:v>60</c:v>
                      </c:pt>
                      <c:pt idx="468">
                        <c:v>42</c:v>
                      </c:pt>
                      <c:pt idx="469">
                        <c:v>60</c:v>
                      </c:pt>
                      <c:pt idx="470">
                        <c:v>51</c:v>
                      </c:pt>
                      <c:pt idx="471">
                        <c:v>46</c:v>
                      </c:pt>
                      <c:pt idx="472">
                        <c:v>40</c:v>
                      </c:pt>
                      <c:pt idx="473">
                        <c:v>56</c:v>
                      </c:pt>
                      <c:pt idx="474">
                        <c:v>37</c:v>
                      </c:pt>
                      <c:pt idx="475">
                        <c:v>39</c:v>
                      </c:pt>
                      <c:pt idx="476">
                        <c:v>35</c:v>
                      </c:pt>
                      <c:pt idx="477">
                        <c:v>45</c:v>
                      </c:pt>
                      <c:pt idx="478">
                        <c:v>37</c:v>
                      </c:pt>
                      <c:pt idx="479">
                        <c:v>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311-42BF-8AAF-06AAFC47E3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Bursa!$D$2:$D$481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54</c:v>
                      </c:pt>
                      <c:pt idx="1">
                        <c:v>47</c:v>
                      </c:pt>
                      <c:pt idx="2">
                        <c:v>49</c:v>
                      </c:pt>
                      <c:pt idx="3">
                        <c:v>61</c:v>
                      </c:pt>
                      <c:pt idx="4">
                        <c:v>49</c:v>
                      </c:pt>
                      <c:pt idx="5">
                        <c:v>69</c:v>
                      </c:pt>
                      <c:pt idx="6">
                        <c:v>53</c:v>
                      </c:pt>
                      <c:pt idx="7">
                        <c:v>52</c:v>
                      </c:pt>
                      <c:pt idx="8">
                        <c:v>56</c:v>
                      </c:pt>
                      <c:pt idx="9">
                        <c:v>66</c:v>
                      </c:pt>
                      <c:pt idx="10">
                        <c:v>58</c:v>
                      </c:pt>
                      <c:pt idx="11">
                        <c:v>61</c:v>
                      </c:pt>
                      <c:pt idx="12">
                        <c:v>59</c:v>
                      </c:pt>
                      <c:pt idx="13">
                        <c:v>50</c:v>
                      </c:pt>
                      <c:pt idx="14">
                        <c:v>59</c:v>
                      </c:pt>
                      <c:pt idx="15">
                        <c:v>60</c:v>
                      </c:pt>
                      <c:pt idx="16">
                        <c:v>64</c:v>
                      </c:pt>
                      <c:pt idx="17">
                        <c:v>46</c:v>
                      </c:pt>
                      <c:pt idx="18">
                        <c:v>52</c:v>
                      </c:pt>
                      <c:pt idx="19">
                        <c:v>42</c:v>
                      </c:pt>
                      <c:pt idx="20">
                        <c:v>44</c:v>
                      </c:pt>
                      <c:pt idx="21">
                        <c:v>50</c:v>
                      </c:pt>
                      <c:pt idx="22">
                        <c:v>52</c:v>
                      </c:pt>
                      <c:pt idx="23">
                        <c:v>57</c:v>
                      </c:pt>
                      <c:pt idx="24">
                        <c:v>51</c:v>
                      </c:pt>
                      <c:pt idx="25">
                        <c:v>59</c:v>
                      </c:pt>
                      <c:pt idx="26">
                        <c:v>37</c:v>
                      </c:pt>
                      <c:pt idx="27">
                        <c:v>48</c:v>
                      </c:pt>
                      <c:pt idx="28">
                        <c:v>47</c:v>
                      </c:pt>
                      <c:pt idx="29">
                        <c:v>52</c:v>
                      </c:pt>
                      <c:pt idx="30">
                        <c:v>77</c:v>
                      </c:pt>
                      <c:pt idx="31">
                        <c:v>43</c:v>
                      </c:pt>
                      <c:pt idx="32">
                        <c:v>51</c:v>
                      </c:pt>
                      <c:pt idx="33">
                        <c:v>55</c:v>
                      </c:pt>
                      <c:pt idx="34">
                        <c:v>51</c:v>
                      </c:pt>
                      <c:pt idx="35">
                        <c:v>43</c:v>
                      </c:pt>
                      <c:pt idx="36">
                        <c:v>44</c:v>
                      </c:pt>
                      <c:pt idx="37">
                        <c:v>49</c:v>
                      </c:pt>
                      <c:pt idx="38">
                        <c:v>45</c:v>
                      </c:pt>
                      <c:pt idx="39">
                        <c:v>50</c:v>
                      </c:pt>
                      <c:pt idx="40">
                        <c:v>40</c:v>
                      </c:pt>
                      <c:pt idx="41">
                        <c:v>45</c:v>
                      </c:pt>
                      <c:pt idx="42">
                        <c:v>66</c:v>
                      </c:pt>
                      <c:pt idx="43">
                        <c:v>45</c:v>
                      </c:pt>
                      <c:pt idx="44">
                        <c:v>64</c:v>
                      </c:pt>
                      <c:pt idx="45">
                        <c:v>44</c:v>
                      </c:pt>
                      <c:pt idx="46">
                        <c:v>42</c:v>
                      </c:pt>
                      <c:pt idx="47">
                        <c:v>40</c:v>
                      </c:pt>
                      <c:pt idx="48">
                        <c:v>32</c:v>
                      </c:pt>
                      <c:pt idx="49">
                        <c:v>45</c:v>
                      </c:pt>
                      <c:pt idx="50">
                        <c:v>53</c:v>
                      </c:pt>
                      <c:pt idx="51">
                        <c:v>50</c:v>
                      </c:pt>
                      <c:pt idx="52">
                        <c:v>47</c:v>
                      </c:pt>
                      <c:pt idx="53">
                        <c:v>33</c:v>
                      </c:pt>
                      <c:pt idx="54">
                        <c:v>47</c:v>
                      </c:pt>
                      <c:pt idx="55">
                        <c:v>36</c:v>
                      </c:pt>
                      <c:pt idx="56">
                        <c:v>47</c:v>
                      </c:pt>
                      <c:pt idx="57">
                        <c:v>54</c:v>
                      </c:pt>
                      <c:pt idx="58">
                        <c:v>44</c:v>
                      </c:pt>
                      <c:pt idx="59">
                        <c:v>44</c:v>
                      </c:pt>
                      <c:pt idx="60">
                        <c:v>46</c:v>
                      </c:pt>
                      <c:pt idx="61">
                        <c:v>46</c:v>
                      </c:pt>
                      <c:pt idx="62">
                        <c:v>40</c:v>
                      </c:pt>
                      <c:pt idx="63">
                        <c:v>48</c:v>
                      </c:pt>
                      <c:pt idx="64">
                        <c:v>50</c:v>
                      </c:pt>
                      <c:pt idx="65">
                        <c:v>45</c:v>
                      </c:pt>
                      <c:pt idx="66">
                        <c:v>61</c:v>
                      </c:pt>
                      <c:pt idx="67">
                        <c:v>49</c:v>
                      </c:pt>
                      <c:pt idx="68">
                        <c:v>37</c:v>
                      </c:pt>
                      <c:pt idx="69">
                        <c:v>52</c:v>
                      </c:pt>
                      <c:pt idx="70">
                        <c:v>57</c:v>
                      </c:pt>
                      <c:pt idx="71">
                        <c:v>51</c:v>
                      </c:pt>
                      <c:pt idx="72">
                        <c:v>38</c:v>
                      </c:pt>
                      <c:pt idx="73">
                        <c:v>45</c:v>
                      </c:pt>
                      <c:pt idx="74">
                        <c:v>39</c:v>
                      </c:pt>
                      <c:pt idx="75">
                        <c:v>39</c:v>
                      </c:pt>
                      <c:pt idx="76">
                        <c:v>37</c:v>
                      </c:pt>
                      <c:pt idx="77">
                        <c:v>59</c:v>
                      </c:pt>
                      <c:pt idx="78">
                        <c:v>52</c:v>
                      </c:pt>
                      <c:pt idx="79">
                        <c:v>57</c:v>
                      </c:pt>
                      <c:pt idx="80">
                        <c:v>48</c:v>
                      </c:pt>
                      <c:pt idx="81">
                        <c:v>55</c:v>
                      </c:pt>
                      <c:pt idx="82">
                        <c:v>36</c:v>
                      </c:pt>
                      <c:pt idx="83">
                        <c:v>46</c:v>
                      </c:pt>
                      <c:pt idx="84">
                        <c:v>40</c:v>
                      </c:pt>
                      <c:pt idx="85">
                        <c:v>39</c:v>
                      </c:pt>
                      <c:pt idx="86">
                        <c:v>53</c:v>
                      </c:pt>
                      <c:pt idx="87">
                        <c:v>34</c:v>
                      </c:pt>
                      <c:pt idx="88">
                        <c:v>30</c:v>
                      </c:pt>
                      <c:pt idx="89">
                        <c:v>44</c:v>
                      </c:pt>
                      <c:pt idx="90">
                        <c:v>32</c:v>
                      </c:pt>
                      <c:pt idx="91">
                        <c:v>45</c:v>
                      </c:pt>
                      <c:pt idx="92">
                        <c:v>47</c:v>
                      </c:pt>
                      <c:pt idx="93">
                        <c:v>47</c:v>
                      </c:pt>
                      <c:pt idx="94">
                        <c:v>43</c:v>
                      </c:pt>
                      <c:pt idx="95">
                        <c:v>44</c:v>
                      </c:pt>
                      <c:pt idx="96">
                        <c:v>37</c:v>
                      </c:pt>
                      <c:pt idx="97">
                        <c:v>45</c:v>
                      </c:pt>
                      <c:pt idx="98">
                        <c:v>34</c:v>
                      </c:pt>
                      <c:pt idx="99">
                        <c:v>47</c:v>
                      </c:pt>
                      <c:pt idx="100">
                        <c:v>39</c:v>
                      </c:pt>
                      <c:pt idx="101">
                        <c:v>45</c:v>
                      </c:pt>
                      <c:pt idx="102">
                        <c:v>46</c:v>
                      </c:pt>
                      <c:pt idx="103">
                        <c:v>37</c:v>
                      </c:pt>
                      <c:pt idx="104">
                        <c:v>36</c:v>
                      </c:pt>
                      <c:pt idx="105">
                        <c:v>56</c:v>
                      </c:pt>
                      <c:pt idx="106">
                        <c:v>58</c:v>
                      </c:pt>
                      <c:pt idx="107">
                        <c:v>47</c:v>
                      </c:pt>
                      <c:pt idx="108">
                        <c:v>36</c:v>
                      </c:pt>
                      <c:pt idx="109">
                        <c:v>54</c:v>
                      </c:pt>
                      <c:pt idx="110">
                        <c:v>43</c:v>
                      </c:pt>
                      <c:pt idx="111">
                        <c:v>55</c:v>
                      </c:pt>
                      <c:pt idx="112">
                        <c:v>36</c:v>
                      </c:pt>
                      <c:pt idx="113">
                        <c:v>49</c:v>
                      </c:pt>
                      <c:pt idx="114">
                        <c:v>59</c:v>
                      </c:pt>
                      <c:pt idx="115">
                        <c:v>36</c:v>
                      </c:pt>
                      <c:pt idx="116">
                        <c:v>48</c:v>
                      </c:pt>
                      <c:pt idx="117">
                        <c:v>49</c:v>
                      </c:pt>
                      <c:pt idx="118">
                        <c:v>39</c:v>
                      </c:pt>
                      <c:pt idx="119">
                        <c:v>44</c:v>
                      </c:pt>
                      <c:pt idx="120">
                        <c:v>42</c:v>
                      </c:pt>
                      <c:pt idx="121">
                        <c:v>52</c:v>
                      </c:pt>
                      <c:pt idx="122">
                        <c:v>52</c:v>
                      </c:pt>
                      <c:pt idx="123">
                        <c:v>44</c:v>
                      </c:pt>
                      <c:pt idx="124">
                        <c:v>52</c:v>
                      </c:pt>
                      <c:pt idx="125">
                        <c:v>40</c:v>
                      </c:pt>
                      <c:pt idx="126">
                        <c:v>42</c:v>
                      </c:pt>
                      <c:pt idx="127">
                        <c:v>46</c:v>
                      </c:pt>
                      <c:pt idx="128">
                        <c:v>44</c:v>
                      </c:pt>
                      <c:pt idx="129">
                        <c:v>48</c:v>
                      </c:pt>
                      <c:pt idx="130">
                        <c:v>39</c:v>
                      </c:pt>
                      <c:pt idx="131">
                        <c:v>29</c:v>
                      </c:pt>
                      <c:pt idx="132">
                        <c:v>29</c:v>
                      </c:pt>
                      <c:pt idx="133">
                        <c:v>61</c:v>
                      </c:pt>
                      <c:pt idx="134">
                        <c:v>41</c:v>
                      </c:pt>
                      <c:pt idx="135">
                        <c:v>43</c:v>
                      </c:pt>
                      <c:pt idx="136">
                        <c:v>58</c:v>
                      </c:pt>
                      <c:pt idx="137">
                        <c:v>45</c:v>
                      </c:pt>
                      <c:pt idx="138">
                        <c:v>56</c:v>
                      </c:pt>
                      <c:pt idx="139">
                        <c:v>58</c:v>
                      </c:pt>
                      <c:pt idx="140">
                        <c:v>43</c:v>
                      </c:pt>
                      <c:pt idx="141">
                        <c:v>43</c:v>
                      </c:pt>
                      <c:pt idx="142">
                        <c:v>40</c:v>
                      </c:pt>
                      <c:pt idx="143">
                        <c:v>48</c:v>
                      </c:pt>
                      <c:pt idx="144">
                        <c:v>39</c:v>
                      </c:pt>
                      <c:pt idx="145">
                        <c:v>37</c:v>
                      </c:pt>
                      <c:pt idx="146">
                        <c:v>40</c:v>
                      </c:pt>
                      <c:pt idx="147">
                        <c:v>48</c:v>
                      </c:pt>
                      <c:pt idx="148">
                        <c:v>33</c:v>
                      </c:pt>
                      <c:pt idx="149">
                        <c:v>34</c:v>
                      </c:pt>
                      <c:pt idx="150">
                        <c:v>47</c:v>
                      </c:pt>
                      <c:pt idx="151">
                        <c:v>35</c:v>
                      </c:pt>
                      <c:pt idx="152">
                        <c:v>40</c:v>
                      </c:pt>
                      <c:pt idx="153">
                        <c:v>38</c:v>
                      </c:pt>
                      <c:pt idx="154">
                        <c:v>39</c:v>
                      </c:pt>
                      <c:pt idx="155">
                        <c:v>33</c:v>
                      </c:pt>
                      <c:pt idx="156">
                        <c:v>47</c:v>
                      </c:pt>
                      <c:pt idx="157">
                        <c:v>52</c:v>
                      </c:pt>
                      <c:pt idx="158">
                        <c:v>42</c:v>
                      </c:pt>
                      <c:pt idx="159">
                        <c:v>31</c:v>
                      </c:pt>
                      <c:pt idx="160">
                        <c:v>30</c:v>
                      </c:pt>
                      <c:pt idx="161">
                        <c:v>36</c:v>
                      </c:pt>
                      <c:pt idx="162">
                        <c:v>40</c:v>
                      </c:pt>
                      <c:pt idx="163">
                        <c:v>42</c:v>
                      </c:pt>
                      <c:pt idx="164">
                        <c:v>35</c:v>
                      </c:pt>
                      <c:pt idx="165">
                        <c:v>34</c:v>
                      </c:pt>
                      <c:pt idx="166">
                        <c:v>46</c:v>
                      </c:pt>
                      <c:pt idx="167">
                        <c:v>51</c:v>
                      </c:pt>
                      <c:pt idx="168">
                        <c:v>37</c:v>
                      </c:pt>
                      <c:pt idx="169">
                        <c:v>39</c:v>
                      </c:pt>
                      <c:pt idx="170">
                        <c:v>52</c:v>
                      </c:pt>
                      <c:pt idx="171">
                        <c:v>30</c:v>
                      </c:pt>
                      <c:pt idx="172">
                        <c:v>38</c:v>
                      </c:pt>
                      <c:pt idx="173">
                        <c:v>39</c:v>
                      </c:pt>
                      <c:pt idx="174">
                        <c:v>31</c:v>
                      </c:pt>
                      <c:pt idx="175">
                        <c:v>57</c:v>
                      </c:pt>
                      <c:pt idx="176">
                        <c:v>46</c:v>
                      </c:pt>
                      <c:pt idx="177">
                        <c:v>35</c:v>
                      </c:pt>
                      <c:pt idx="178">
                        <c:v>46</c:v>
                      </c:pt>
                      <c:pt idx="179">
                        <c:v>40</c:v>
                      </c:pt>
                      <c:pt idx="180">
                        <c:v>41</c:v>
                      </c:pt>
                      <c:pt idx="181">
                        <c:v>43</c:v>
                      </c:pt>
                      <c:pt idx="182">
                        <c:v>45</c:v>
                      </c:pt>
                      <c:pt idx="183">
                        <c:v>48</c:v>
                      </c:pt>
                      <c:pt idx="184">
                        <c:v>38</c:v>
                      </c:pt>
                      <c:pt idx="185">
                        <c:v>46</c:v>
                      </c:pt>
                      <c:pt idx="186">
                        <c:v>33</c:v>
                      </c:pt>
                      <c:pt idx="187">
                        <c:v>48</c:v>
                      </c:pt>
                      <c:pt idx="188">
                        <c:v>37</c:v>
                      </c:pt>
                      <c:pt idx="189">
                        <c:v>42</c:v>
                      </c:pt>
                      <c:pt idx="190">
                        <c:v>40</c:v>
                      </c:pt>
                      <c:pt idx="191">
                        <c:v>51</c:v>
                      </c:pt>
                      <c:pt idx="192">
                        <c:v>33</c:v>
                      </c:pt>
                      <c:pt idx="193">
                        <c:v>36</c:v>
                      </c:pt>
                      <c:pt idx="194">
                        <c:v>42</c:v>
                      </c:pt>
                      <c:pt idx="195">
                        <c:v>43</c:v>
                      </c:pt>
                      <c:pt idx="196">
                        <c:v>31</c:v>
                      </c:pt>
                      <c:pt idx="197">
                        <c:v>43</c:v>
                      </c:pt>
                      <c:pt idx="198">
                        <c:v>38</c:v>
                      </c:pt>
                      <c:pt idx="199">
                        <c:v>40</c:v>
                      </c:pt>
                      <c:pt idx="200">
                        <c:v>44</c:v>
                      </c:pt>
                      <c:pt idx="201">
                        <c:v>40</c:v>
                      </c:pt>
                      <c:pt idx="202">
                        <c:v>33</c:v>
                      </c:pt>
                      <c:pt idx="203">
                        <c:v>37</c:v>
                      </c:pt>
                      <c:pt idx="204">
                        <c:v>42</c:v>
                      </c:pt>
                      <c:pt idx="205">
                        <c:v>40</c:v>
                      </c:pt>
                      <c:pt idx="206">
                        <c:v>42</c:v>
                      </c:pt>
                      <c:pt idx="207">
                        <c:v>22</c:v>
                      </c:pt>
                      <c:pt idx="208">
                        <c:v>41</c:v>
                      </c:pt>
                      <c:pt idx="209">
                        <c:v>48</c:v>
                      </c:pt>
                      <c:pt idx="210">
                        <c:v>38</c:v>
                      </c:pt>
                      <c:pt idx="211">
                        <c:v>41</c:v>
                      </c:pt>
                      <c:pt idx="212">
                        <c:v>41</c:v>
                      </c:pt>
                      <c:pt idx="213">
                        <c:v>41</c:v>
                      </c:pt>
                      <c:pt idx="214">
                        <c:v>53</c:v>
                      </c:pt>
                      <c:pt idx="215">
                        <c:v>37</c:v>
                      </c:pt>
                      <c:pt idx="216">
                        <c:v>34</c:v>
                      </c:pt>
                      <c:pt idx="217">
                        <c:v>42</c:v>
                      </c:pt>
                      <c:pt idx="218">
                        <c:v>34</c:v>
                      </c:pt>
                      <c:pt idx="219">
                        <c:v>39</c:v>
                      </c:pt>
                      <c:pt idx="220">
                        <c:v>37</c:v>
                      </c:pt>
                      <c:pt idx="221">
                        <c:v>47</c:v>
                      </c:pt>
                      <c:pt idx="222">
                        <c:v>45</c:v>
                      </c:pt>
                      <c:pt idx="223">
                        <c:v>41</c:v>
                      </c:pt>
                      <c:pt idx="224">
                        <c:v>41</c:v>
                      </c:pt>
                      <c:pt idx="225">
                        <c:v>55</c:v>
                      </c:pt>
                      <c:pt idx="226">
                        <c:v>32</c:v>
                      </c:pt>
                      <c:pt idx="227">
                        <c:v>38</c:v>
                      </c:pt>
                      <c:pt idx="228">
                        <c:v>25</c:v>
                      </c:pt>
                      <c:pt idx="229">
                        <c:v>40</c:v>
                      </c:pt>
                      <c:pt idx="230">
                        <c:v>47</c:v>
                      </c:pt>
                      <c:pt idx="231">
                        <c:v>36</c:v>
                      </c:pt>
                      <c:pt idx="232">
                        <c:v>29</c:v>
                      </c:pt>
                      <c:pt idx="233">
                        <c:v>53</c:v>
                      </c:pt>
                      <c:pt idx="234">
                        <c:v>35</c:v>
                      </c:pt>
                      <c:pt idx="235">
                        <c:v>42</c:v>
                      </c:pt>
                      <c:pt idx="236">
                        <c:v>39</c:v>
                      </c:pt>
                      <c:pt idx="237">
                        <c:v>24</c:v>
                      </c:pt>
                      <c:pt idx="238">
                        <c:v>50</c:v>
                      </c:pt>
                      <c:pt idx="239">
                        <c:v>43</c:v>
                      </c:pt>
                      <c:pt idx="240">
                        <c:v>42</c:v>
                      </c:pt>
                      <c:pt idx="241">
                        <c:v>38</c:v>
                      </c:pt>
                      <c:pt idx="242">
                        <c:v>42</c:v>
                      </c:pt>
                      <c:pt idx="243">
                        <c:v>51</c:v>
                      </c:pt>
                      <c:pt idx="244">
                        <c:v>43</c:v>
                      </c:pt>
                      <c:pt idx="245">
                        <c:v>42</c:v>
                      </c:pt>
                      <c:pt idx="246">
                        <c:v>46</c:v>
                      </c:pt>
                      <c:pt idx="247">
                        <c:v>38</c:v>
                      </c:pt>
                      <c:pt idx="248">
                        <c:v>41</c:v>
                      </c:pt>
                      <c:pt idx="249">
                        <c:v>36</c:v>
                      </c:pt>
                      <c:pt idx="250">
                        <c:v>44</c:v>
                      </c:pt>
                      <c:pt idx="251">
                        <c:v>38</c:v>
                      </c:pt>
                      <c:pt idx="252">
                        <c:v>43</c:v>
                      </c:pt>
                      <c:pt idx="253">
                        <c:v>37</c:v>
                      </c:pt>
                      <c:pt idx="254">
                        <c:v>35</c:v>
                      </c:pt>
                      <c:pt idx="255">
                        <c:v>39</c:v>
                      </c:pt>
                      <c:pt idx="256">
                        <c:v>32</c:v>
                      </c:pt>
                      <c:pt idx="257">
                        <c:v>32</c:v>
                      </c:pt>
                      <c:pt idx="258">
                        <c:v>55</c:v>
                      </c:pt>
                      <c:pt idx="259">
                        <c:v>47</c:v>
                      </c:pt>
                      <c:pt idx="260">
                        <c:v>44</c:v>
                      </c:pt>
                      <c:pt idx="261">
                        <c:v>37</c:v>
                      </c:pt>
                      <c:pt idx="262">
                        <c:v>38</c:v>
                      </c:pt>
                      <c:pt idx="263">
                        <c:v>27</c:v>
                      </c:pt>
                      <c:pt idx="264">
                        <c:v>28</c:v>
                      </c:pt>
                      <c:pt idx="265">
                        <c:v>40</c:v>
                      </c:pt>
                      <c:pt idx="266">
                        <c:v>33</c:v>
                      </c:pt>
                      <c:pt idx="267">
                        <c:v>34</c:v>
                      </c:pt>
                      <c:pt idx="268">
                        <c:v>44</c:v>
                      </c:pt>
                      <c:pt idx="269">
                        <c:v>37</c:v>
                      </c:pt>
                      <c:pt idx="270">
                        <c:v>42</c:v>
                      </c:pt>
                      <c:pt idx="271">
                        <c:v>31</c:v>
                      </c:pt>
                      <c:pt idx="272">
                        <c:v>29</c:v>
                      </c:pt>
                      <c:pt idx="273">
                        <c:v>53</c:v>
                      </c:pt>
                      <c:pt idx="274">
                        <c:v>44</c:v>
                      </c:pt>
                      <c:pt idx="275">
                        <c:v>45</c:v>
                      </c:pt>
                      <c:pt idx="276">
                        <c:v>43</c:v>
                      </c:pt>
                      <c:pt idx="277">
                        <c:v>37</c:v>
                      </c:pt>
                      <c:pt idx="278">
                        <c:v>41</c:v>
                      </c:pt>
                      <c:pt idx="279">
                        <c:v>59</c:v>
                      </c:pt>
                      <c:pt idx="280">
                        <c:v>37</c:v>
                      </c:pt>
                      <c:pt idx="281">
                        <c:v>37</c:v>
                      </c:pt>
                      <c:pt idx="282">
                        <c:v>39</c:v>
                      </c:pt>
                      <c:pt idx="283">
                        <c:v>33</c:v>
                      </c:pt>
                      <c:pt idx="284">
                        <c:v>55</c:v>
                      </c:pt>
                      <c:pt idx="285">
                        <c:v>38</c:v>
                      </c:pt>
                      <c:pt idx="286">
                        <c:v>38</c:v>
                      </c:pt>
                      <c:pt idx="287">
                        <c:v>44</c:v>
                      </c:pt>
                      <c:pt idx="288">
                        <c:v>40</c:v>
                      </c:pt>
                      <c:pt idx="289">
                        <c:v>41</c:v>
                      </c:pt>
                      <c:pt idx="290">
                        <c:v>39</c:v>
                      </c:pt>
                      <c:pt idx="291">
                        <c:v>41</c:v>
                      </c:pt>
                      <c:pt idx="292">
                        <c:v>39</c:v>
                      </c:pt>
                      <c:pt idx="293">
                        <c:v>48</c:v>
                      </c:pt>
                      <c:pt idx="294">
                        <c:v>38</c:v>
                      </c:pt>
                      <c:pt idx="295">
                        <c:v>26</c:v>
                      </c:pt>
                      <c:pt idx="296">
                        <c:v>41</c:v>
                      </c:pt>
                      <c:pt idx="297">
                        <c:v>48</c:v>
                      </c:pt>
                      <c:pt idx="298">
                        <c:v>56</c:v>
                      </c:pt>
                      <c:pt idx="299">
                        <c:v>30</c:v>
                      </c:pt>
                      <c:pt idx="300">
                        <c:v>37</c:v>
                      </c:pt>
                      <c:pt idx="301">
                        <c:v>21</c:v>
                      </c:pt>
                      <c:pt idx="302">
                        <c:v>44</c:v>
                      </c:pt>
                      <c:pt idx="303">
                        <c:v>36</c:v>
                      </c:pt>
                      <c:pt idx="304">
                        <c:v>43</c:v>
                      </c:pt>
                      <c:pt idx="305">
                        <c:v>43</c:v>
                      </c:pt>
                      <c:pt idx="306">
                        <c:v>30</c:v>
                      </c:pt>
                      <c:pt idx="307">
                        <c:v>28</c:v>
                      </c:pt>
                      <c:pt idx="308">
                        <c:v>46</c:v>
                      </c:pt>
                      <c:pt idx="309">
                        <c:v>44</c:v>
                      </c:pt>
                      <c:pt idx="310">
                        <c:v>44</c:v>
                      </c:pt>
                      <c:pt idx="311">
                        <c:v>53</c:v>
                      </c:pt>
                      <c:pt idx="312">
                        <c:v>45</c:v>
                      </c:pt>
                      <c:pt idx="313">
                        <c:v>39</c:v>
                      </c:pt>
                      <c:pt idx="314">
                        <c:v>34</c:v>
                      </c:pt>
                      <c:pt idx="315">
                        <c:v>39</c:v>
                      </c:pt>
                      <c:pt idx="316">
                        <c:v>49</c:v>
                      </c:pt>
                      <c:pt idx="317">
                        <c:v>49</c:v>
                      </c:pt>
                      <c:pt idx="318">
                        <c:v>36</c:v>
                      </c:pt>
                      <c:pt idx="319">
                        <c:v>32</c:v>
                      </c:pt>
                      <c:pt idx="320">
                        <c:v>31</c:v>
                      </c:pt>
                      <c:pt idx="321">
                        <c:v>49</c:v>
                      </c:pt>
                      <c:pt idx="322">
                        <c:v>42</c:v>
                      </c:pt>
                      <c:pt idx="323">
                        <c:v>42</c:v>
                      </c:pt>
                      <c:pt idx="324">
                        <c:v>40</c:v>
                      </c:pt>
                      <c:pt idx="325">
                        <c:v>44</c:v>
                      </c:pt>
                      <c:pt idx="326">
                        <c:v>47</c:v>
                      </c:pt>
                      <c:pt idx="327">
                        <c:v>34</c:v>
                      </c:pt>
                      <c:pt idx="328">
                        <c:v>42</c:v>
                      </c:pt>
                      <c:pt idx="329">
                        <c:v>39</c:v>
                      </c:pt>
                      <c:pt idx="330">
                        <c:v>51</c:v>
                      </c:pt>
                      <c:pt idx="331">
                        <c:v>37</c:v>
                      </c:pt>
                      <c:pt idx="332">
                        <c:v>35</c:v>
                      </c:pt>
                      <c:pt idx="333">
                        <c:v>48</c:v>
                      </c:pt>
                      <c:pt idx="334">
                        <c:v>34</c:v>
                      </c:pt>
                      <c:pt idx="335">
                        <c:v>41</c:v>
                      </c:pt>
                      <c:pt idx="336">
                        <c:v>45</c:v>
                      </c:pt>
                      <c:pt idx="337">
                        <c:v>39</c:v>
                      </c:pt>
                      <c:pt idx="338">
                        <c:v>53</c:v>
                      </c:pt>
                      <c:pt idx="339">
                        <c:v>44</c:v>
                      </c:pt>
                      <c:pt idx="340">
                        <c:v>46</c:v>
                      </c:pt>
                      <c:pt idx="341">
                        <c:v>41</c:v>
                      </c:pt>
                      <c:pt idx="342">
                        <c:v>38</c:v>
                      </c:pt>
                      <c:pt idx="343">
                        <c:v>35</c:v>
                      </c:pt>
                      <c:pt idx="344">
                        <c:v>37</c:v>
                      </c:pt>
                      <c:pt idx="345">
                        <c:v>44</c:v>
                      </c:pt>
                      <c:pt idx="346">
                        <c:v>40</c:v>
                      </c:pt>
                      <c:pt idx="347">
                        <c:v>46</c:v>
                      </c:pt>
                      <c:pt idx="348">
                        <c:v>34</c:v>
                      </c:pt>
                      <c:pt idx="349">
                        <c:v>53</c:v>
                      </c:pt>
                      <c:pt idx="350">
                        <c:v>43</c:v>
                      </c:pt>
                      <c:pt idx="351">
                        <c:v>46</c:v>
                      </c:pt>
                      <c:pt idx="352">
                        <c:v>43</c:v>
                      </c:pt>
                      <c:pt idx="353">
                        <c:v>46</c:v>
                      </c:pt>
                      <c:pt idx="354">
                        <c:v>42</c:v>
                      </c:pt>
                      <c:pt idx="355">
                        <c:v>39</c:v>
                      </c:pt>
                      <c:pt idx="356">
                        <c:v>36</c:v>
                      </c:pt>
                      <c:pt idx="357">
                        <c:v>49</c:v>
                      </c:pt>
                      <c:pt idx="358">
                        <c:v>53</c:v>
                      </c:pt>
                      <c:pt idx="359">
                        <c:v>50</c:v>
                      </c:pt>
                      <c:pt idx="360">
                        <c:v>36</c:v>
                      </c:pt>
                      <c:pt idx="361">
                        <c:v>44</c:v>
                      </c:pt>
                      <c:pt idx="362">
                        <c:v>43</c:v>
                      </c:pt>
                      <c:pt idx="363">
                        <c:v>41</c:v>
                      </c:pt>
                      <c:pt idx="364">
                        <c:v>35</c:v>
                      </c:pt>
                      <c:pt idx="365">
                        <c:v>56</c:v>
                      </c:pt>
                      <c:pt idx="366">
                        <c:v>45</c:v>
                      </c:pt>
                      <c:pt idx="367">
                        <c:v>55</c:v>
                      </c:pt>
                      <c:pt idx="368">
                        <c:v>67</c:v>
                      </c:pt>
                      <c:pt idx="369">
                        <c:v>50</c:v>
                      </c:pt>
                      <c:pt idx="370">
                        <c:v>51</c:v>
                      </c:pt>
                      <c:pt idx="371">
                        <c:v>53</c:v>
                      </c:pt>
                      <c:pt idx="372">
                        <c:v>61</c:v>
                      </c:pt>
                      <c:pt idx="373">
                        <c:v>55</c:v>
                      </c:pt>
                      <c:pt idx="374">
                        <c:v>64</c:v>
                      </c:pt>
                      <c:pt idx="375">
                        <c:v>82</c:v>
                      </c:pt>
                      <c:pt idx="376">
                        <c:v>54</c:v>
                      </c:pt>
                      <c:pt idx="377">
                        <c:v>60</c:v>
                      </c:pt>
                      <c:pt idx="378">
                        <c:v>60</c:v>
                      </c:pt>
                      <c:pt idx="379">
                        <c:v>56</c:v>
                      </c:pt>
                      <c:pt idx="380">
                        <c:v>49</c:v>
                      </c:pt>
                      <c:pt idx="381">
                        <c:v>65</c:v>
                      </c:pt>
                      <c:pt idx="382">
                        <c:v>67</c:v>
                      </c:pt>
                      <c:pt idx="383">
                        <c:v>51</c:v>
                      </c:pt>
                      <c:pt idx="384">
                        <c:v>56</c:v>
                      </c:pt>
                      <c:pt idx="385">
                        <c:v>64</c:v>
                      </c:pt>
                      <c:pt idx="386">
                        <c:v>59</c:v>
                      </c:pt>
                      <c:pt idx="387">
                        <c:v>58</c:v>
                      </c:pt>
                      <c:pt idx="388">
                        <c:v>62</c:v>
                      </c:pt>
                      <c:pt idx="389">
                        <c:v>69</c:v>
                      </c:pt>
                      <c:pt idx="390">
                        <c:v>57</c:v>
                      </c:pt>
                      <c:pt idx="391">
                        <c:v>64</c:v>
                      </c:pt>
                      <c:pt idx="392">
                        <c:v>60</c:v>
                      </c:pt>
                      <c:pt idx="393">
                        <c:v>64</c:v>
                      </c:pt>
                      <c:pt idx="394">
                        <c:v>56</c:v>
                      </c:pt>
                      <c:pt idx="395">
                        <c:v>58</c:v>
                      </c:pt>
                      <c:pt idx="396">
                        <c:v>31</c:v>
                      </c:pt>
                      <c:pt idx="397">
                        <c:v>54</c:v>
                      </c:pt>
                      <c:pt idx="398">
                        <c:v>71</c:v>
                      </c:pt>
                      <c:pt idx="399">
                        <c:v>63</c:v>
                      </c:pt>
                      <c:pt idx="400">
                        <c:v>57</c:v>
                      </c:pt>
                      <c:pt idx="401">
                        <c:v>66</c:v>
                      </c:pt>
                      <c:pt idx="402">
                        <c:v>48</c:v>
                      </c:pt>
                      <c:pt idx="403">
                        <c:v>55</c:v>
                      </c:pt>
                      <c:pt idx="404">
                        <c:v>49</c:v>
                      </c:pt>
                      <c:pt idx="405">
                        <c:v>54</c:v>
                      </c:pt>
                      <c:pt idx="406">
                        <c:v>54</c:v>
                      </c:pt>
                      <c:pt idx="407">
                        <c:v>60</c:v>
                      </c:pt>
                      <c:pt idx="408">
                        <c:v>50</c:v>
                      </c:pt>
                      <c:pt idx="409">
                        <c:v>50</c:v>
                      </c:pt>
                      <c:pt idx="410">
                        <c:v>60</c:v>
                      </c:pt>
                      <c:pt idx="411">
                        <c:v>29</c:v>
                      </c:pt>
                      <c:pt idx="412">
                        <c:v>44</c:v>
                      </c:pt>
                      <c:pt idx="413">
                        <c:v>44</c:v>
                      </c:pt>
                      <c:pt idx="414">
                        <c:v>60</c:v>
                      </c:pt>
                      <c:pt idx="415">
                        <c:v>58</c:v>
                      </c:pt>
                      <c:pt idx="416">
                        <c:v>42</c:v>
                      </c:pt>
                      <c:pt idx="417">
                        <c:v>41</c:v>
                      </c:pt>
                      <c:pt idx="418">
                        <c:v>43</c:v>
                      </c:pt>
                      <c:pt idx="419">
                        <c:v>32</c:v>
                      </c:pt>
                      <c:pt idx="420">
                        <c:v>52</c:v>
                      </c:pt>
                      <c:pt idx="421">
                        <c:v>40</c:v>
                      </c:pt>
                      <c:pt idx="422">
                        <c:v>45</c:v>
                      </c:pt>
                      <c:pt idx="423">
                        <c:v>32</c:v>
                      </c:pt>
                      <c:pt idx="424">
                        <c:v>31</c:v>
                      </c:pt>
                      <c:pt idx="425">
                        <c:v>46</c:v>
                      </c:pt>
                      <c:pt idx="426">
                        <c:v>62</c:v>
                      </c:pt>
                      <c:pt idx="427">
                        <c:v>39</c:v>
                      </c:pt>
                      <c:pt idx="428">
                        <c:v>34</c:v>
                      </c:pt>
                      <c:pt idx="429">
                        <c:v>50</c:v>
                      </c:pt>
                      <c:pt idx="430">
                        <c:v>39</c:v>
                      </c:pt>
                      <c:pt idx="431">
                        <c:v>53</c:v>
                      </c:pt>
                      <c:pt idx="432">
                        <c:v>41</c:v>
                      </c:pt>
                      <c:pt idx="433">
                        <c:v>26</c:v>
                      </c:pt>
                      <c:pt idx="434">
                        <c:v>46</c:v>
                      </c:pt>
                      <c:pt idx="435">
                        <c:v>61</c:v>
                      </c:pt>
                      <c:pt idx="436">
                        <c:v>40</c:v>
                      </c:pt>
                      <c:pt idx="437">
                        <c:v>47</c:v>
                      </c:pt>
                      <c:pt idx="438">
                        <c:v>46</c:v>
                      </c:pt>
                      <c:pt idx="439">
                        <c:v>57</c:v>
                      </c:pt>
                      <c:pt idx="440">
                        <c:v>58</c:v>
                      </c:pt>
                      <c:pt idx="441">
                        <c:v>38</c:v>
                      </c:pt>
                      <c:pt idx="442">
                        <c:v>36</c:v>
                      </c:pt>
                      <c:pt idx="443">
                        <c:v>35</c:v>
                      </c:pt>
                      <c:pt idx="444">
                        <c:v>43</c:v>
                      </c:pt>
                      <c:pt idx="445">
                        <c:v>53</c:v>
                      </c:pt>
                      <c:pt idx="446">
                        <c:v>54</c:v>
                      </c:pt>
                      <c:pt idx="447">
                        <c:v>42</c:v>
                      </c:pt>
                      <c:pt idx="448">
                        <c:v>50</c:v>
                      </c:pt>
                      <c:pt idx="449">
                        <c:v>45</c:v>
                      </c:pt>
                      <c:pt idx="450">
                        <c:v>49</c:v>
                      </c:pt>
                      <c:pt idx="451">
                        <c:v>34</c:v>
                      </c:pt>
                      <c:pt idx="452">
                        <c:v>38</c:v>
                      </c:pt>
                      <c:pt idx="453">
                        <c:v>39</c:v>
                      </c:pt>
                      <c:pt idx="454">
                        <c:v>55</c:v>
                      </c:pt>
                      <c:pt idx="455">
                        <c:v>47</c:v>
                      </c:pt>
                      <c:pt idx="456">
                        <c:v>45</c:v>
                      </c:pt>
                      <c:pt idx="457">
                        <c:v>47</c:v>
                      </c:pt>
                      <c:pt idx="458">
                        <c:v>52</c:v>
                      </c:pt>
                      <c:pt idx="459">
                        <c:v>36</c:v>
                      </c:pt>
                      <c:pt idx="460">
                        <c:v>32</c:v>
                      </c:pt>
                      <c:pt idx="461">
                        <c:v>45</c:v>
                      </c:pt>
                      <c:pt idx="462">
                        <c:v>60</c:v>
                      </c:pt>
                      <c:pt idx="463">
                        <c:v>52</c:v>
                      </c:pt>
                      <c:pt idx="464">
                        <c:v>41</c:v>
                      </c:pt>
                      <c:pt idx="465">
                        <c:v>37</c:v>
                      </c:pt>
                      <c:pt idx="466">
                        <c:v>48</c:v>
                      </c:pt>
                      <c:pt idx="467">
                        <c:v>50</c:v>
                      </c:pt>
                      <c:pt idx="468">
                        <c:v>37</c:v>
                      </c:pt>
                      <c:pt idx="469">
                        <c:v>46</c:v>
                      </c:pt>
                      <c:pt idx="470">
                        <c:v>42</c:v>
                      </c:pt>
                      <c:pt idx="471">
                        <c:v>37</c:v>
                      </c:pt>
                      <c:pt idx="472">
                        <c:v>40</c:v>
                      </c:pt>
                      <c:pt idx="473">
                        <c:v>42</c:v>
                      </c:pt>
                      <c:pt idx="474">
                        <c:v>35</c:v>
                      </c:pt>
                      <c:pt idx="475">
                        <c:v>36</c:v>
                      </c:pt>
                      <c:pt idx="476">
                        <c:v>43</c:v>
                      </c:pt>
                      <c:pt idx="477">
                        <c:v>38</c:v>
                      </c:pt>
                      <c:pt idx="478">
                        <c:v>44</c:v>
                      </c:pt>
                      <c:pt idx="479">
                        <c:v>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11-42BF-8AAF-06AAFC47E3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Bursa!$E$2:$E$481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50</c:v>
                      </c:pt>
                      <c:pt idx="1">
                        <c:v>49</c:v>
                      </c:pt>
                      <c:pt idx="2">
                        <c:v>45</c:v>
                      </c:pt>
                      <c:pt idx="3">
                        <c:v>44</c:v>
                      </c:pt>
                      <c:pt idx="4">
                        <c:v>52</c:v>
                      </c:pt>
                      <c:pt idx="5">
                        <c:v>50</c:v>
                      </c:pt>
                      <c:pt idx="6">
                        <c:v>61</c:v>
                      </c:pt>
                      <c:pt idx="7">
                        <c:v>59</c:v>
                      </c:pt>
                      <c:pt idx="8">
                        <c:v>52</c:v>
                      </c:pt>
                      <c:pt idx="9">
                        <c:v>47</c:v>
                      </c:pt>
                      <c:pt idx="10">
                        <c:v>55</c:v>
                      </c:pt>
                      <c:pt idx="11">
                        <c:v>61</c:v>
                      </c:pt>
                      <c:pt idx="12">
                        <c:v>61</c:v>
                      </c:pt>
                      <c:pt idx="13">
                        <c:v>51</c:v>
                      </c:pt>
                      <c:pt idx="14">
                        <c:v>48</c:v>
                      </c:pt>
                      <c:pt idx="15">
                        <c:v>59</c:v>
                      </c:pt>
                      <c:pt idx="16">
                        <c:v>57</c:v>
                      </c:pt>
                      <c:pt idx="17">
                        <c:v>49</c:v>
                      </c:pt>
                      <c:pt idx="18">
                        <c:v>45</c:v>
                      </c:pt>
                      <c:pt idx="19">
                        <c:v>34</c:v>
                      </c:pt>
                      <c:pt idx="20">
                        <c:v>55</c:v>
                      </c:pt>
                      <c:pt idx="21">
                        <c:v>49</c:v>
                      </c:pt>
                      <c:pt idx="22">
                        <c:v>62</c:v>
                      </c:pt>
                      <c:pt idx="23">
                        <c:v>45</c:v>
                      </c:pt>
                      <c:pt idx="24">
                        <c:v>58</c:v>
                      </c:pt>
                      <c:pt idx="25">
                        <c:v>61</c:v>
                      </c:pt>
                      <c:pt idx="26">
                        <c:v>51</c:v>
                      </c:pt>
                      <c:pt idx="27">
                        <c:v>47</c:v>
                      </c:pt>
                      <c:pt idx="28">
                        <c:v>48</c:v>
                      </c:pt>
                      <c:pt idx="29">
                        <c:v>47</c:v>
                      </c:pt>
                      <c:pt idx="30">
                        <c:v>49</c:v>
                      </c:pt>
                      <c:pt idx="31">
                        <c:v>54</c:v>
                      </c:pt>
                      <c:pt idx="32">
                        <c:v>60</c:v>
                      </c:pt>
                      <c:pt idx="33">
                        <c:v>68</c:v>
                      </c:pt>
                      <c:pt idx="34">
                        <c:v>62</c:v>
                      </c:pt>
                      <c:pt idx="35">
                        <c:v>39</c:v>
                      </c:pt>
                      <c:pt idx="36">
                        <c:v>47</c:v>
                      </c:pt>
                      <c:pt idx="37">
                        <c:v>56</c:v>
                      </c:pt>
                      <c:pt idx="38">
                        <c:v>52</c:v>
                      </c:pt>
                      <c:pt idx="39">
                        <c:v>52</c:v>
                      </c:pt>
                      <c:pt idx="40">
                        <c:v>39</c:v>
                      </c:pt>
                      <c:pt idx="41">
                        <c:v>64</c:v>
                      </c:pt>
                      <c:pt idx="42">
                        <c:v>31</c:v>
                      </c:pt>
                      <c:pt idx="43">
                        <c:v>40</c:v>
                      </c:pt>
                      <c:pt idx="44">
                        <c:v>42</c:v>
                      </c:pt>
                      <c:pt idx="45">
                        <c:v>48</c:v>
                      </c:pt>
                      <c:pt idx="46">
                        <c:v>46</c:v>
                      </c:pt>
                      <c:pt idx="47">
                        <c:v>45</c:v>
                      </c:pt>
                      <c:pt idx="48">
                        <c:v>44</c:v>
                      </c:pt>
                      <c:pt idx="49">
                        <c:v>50</c:v>
                      </c:pt>
                      <c:pt idx="50">
                        <c:v>39</c:v>
                      </c:pt>
                      <c:pt idx="51">
                        <c:v>56</c:v>
                      </c:pt>
                      <c:pt idx="52">
                        <c:v>65</c:v>
                      </c:pt>
                      <c:pt idx="53">
                        <c:v>51</c:v>
                      </c:pt>
                      <c:pt idx="54">
                        <c:v>29</c:v>
                      </c:pt>
                      <c:pt idx="55">
                        <c:v>60</c:v>
                      </c:pt>
                      <c:pt idx="56">
                        <c:v>46</c:v>
                      </c:pt>
                      <c:pt idx="57">
                        <c:v>47</c:v>
                      </c:pt>
                      <c:pt idx="58">
                        <c:v>45</c:v>
                      </c:pt>
                      <c:pt idx="59">
                        <c:v>56</c:v>
                      </c:pt>
                      <c:pt idx="60">
                        <c:v>30</c:v>
                      </c:pt>
                      <c:pt idx="61">
                        <c:v>46</c:v>
                      </c:pt>
                      <c:pt idx="62">
                        <c:v>47</c:v>
                      </c:pt>
                      <c:pt idx="63">
                        <c:v>36</c:v>
                      </c:pt>
                      <c:pt idx="64">
                        <c:v>53</c:v>
                      </c:pt>
                      <c:pt idx="65">
                        <c:v>57</c:v>
                      </c:pt>
                      <c:pt idx="66">
                        <c:v>48</c:v>
                      </c:pt>
                      <c:pt idx="67">
                        <c:v>58</c:v>
                      </c:pt>
                      <c:pt idx="68">
                        <c:v>42</c:v>
                      </c:pt>
                      <c:pt idx="69">
                        <c:v>44</c:v>
                      </c:pt>
                      <c:pt idx="70">
                        <c:v>53</c:v>
                      </c:pt>
                      <c:pt idx="71">
                        <c:v>44</c:v>
                      </c:pt>
                      <c:pt idx="72">
                        <c:v>51</c:v>
                      </c:pt>
                      <c:pt idx="73">
                        <c:v>41</c:v>
                      </c:pt>
                      <c:pt idx="74">
                        <c:v>42</c:v>
                      </c:pt>
                      <c:pt idx="75">
                        <c:v>49</c:v>
                      </c:pt>
                      <c:pt idx="76">
                        <c:v>58</c:v>
                      </c:pt>
                      <c:pt idx="77">
                        <c:v>45</c:v>
                      </c:pt>
                      <c:pt idx="78">
                        <c:v>40</c:v>
                      </c:pt>
                      <c:pt idx="79">
                        <c:v>40</c:v>
                      </c:pt>
                      <c:pt idx="80">
                        <c:v>47</c:v>
                      </c:pt>
                      <c:pt idx="81">
                        <c:v>50</c:v>
                      </c:pt>
                      <c:pt idx="82">
                        <c:v>49</c:v>
                      </c:pt>
                      <c:pt idx="83">
                        <c:v>55</c:v>
                      </c:pt>
                      <c:pt idx="84">
                        <c:v>31</c:v>
                      </c:pt>
                      <c:pt idx="85">
                        <c:v>36</c:v>
                      </c:pt>
                      <c:pt idx="86">
                        <c:v>42</c:v>
                      </c:pt>
                      <c:pt idx="87">
                        <c:v>41</c:v>
                      </c:pt>
                      <c:pt idx="88">
                        <c:v>33</c:v>
                      </c:pt>
                      <c:pt idx="89">
                        <c:v>41</c:v>
                      </c:pt>
                      <c:pt idx="90">
                        <c:v>57</c:v>
                      </c:pt>
                      <c:pt idx="91">
                        <c:v>33</c:v>
                      </c:pt>
                      <c:pt idx="92">
                        <c:v>57</c:v>
                      </c:pt>
                      <c:pt idx="93">
                        <c:v>52</c:v>
                      </c:pt>
                      <c:pt idx="94">
                        <c:v>53</c:v>
                      </c:pt>
                      <c:pt idx="95">
                        <c:v>49</c:v>
                      </c:pt>
                      <c:pt idx="96">
                        <c:v>43</c:v>
                      </c:pt>
                      <c:pt idx="97">
                        <c:v>54</c:v>
                      </c:pt>
                      <c:pt idx="98">
                        <c:v>35</c:v>
                      </c:pt>
                      <c:pt idx="99">
                        <c:v>31</c:v>
                      </c:pt>
                      <c:pt idx="100">
                        <c:v>43</c:v>
                      </c:pt>
                      <c:pt idx="101">
                        <c:v>47</c:v>
                      </c:pt>
                      <c:pt idx="102">
                        <c:v>50</c:v>
                      </c:pt>
                      <c:pt idx="103">
                        <c:v>41</c:v>
                      </c:pt>
                      <c:pt idx="104">
                        <c:v>52</c:v>
                      </c:pt>
                      <c:pt idx="105">
                        <c:v>45</c:v>
                      </c:pt>
                      <c:pt idx="106">
                        <c:v>46</c:v>
                      </c:pt>
                      <c:pt idx="107">
                        <c:v>60</c:v>
                      </c:pt>
                      <c:pt idx="108">
                        <c:v>37</c:v>
                      </c:pt>
                      <c:pt idx="109">
                        <c:v>43</c:v>
                      </c:pt>
                      <c:pt idx="110">
                        <c:v>43</c:v>
                      </c:pt>
                      <c:pt idx="111">
                        <c:v>29</c:v>
                      </c:pt>
                      <c:pt idx="112">
                        <c:v>58</c:v>
                      </c:pt>
                      <c:pt idx="113">
                        <c:v>58</c:v>
                      </c:pt>
                      <c:pt idx="114">
                        <c:v>50</c:v>
                      </c:pt>
                      <c:pt idx="115">
                        <c:v>41</c:v>
                      </c:pt>
                      <c:pt idx="116">
                        <c:v>44</c:v>
                      </c:pt>
                      <c:pt idx="117">
                        <c:v>40</c:v>
                      </c:pt>
                      <c:pt idx="118">
                        <c:v>36</c:v>
                      </c:pt>
                      <c:pt idx="119">
                        <c:v>36</c:v>
                      </c:pt>
                      <c:pt idx="120">
                        <c:v>34</c:v>
                      </c:pt>
                      <c:pt idx="121">
                        <c:v>37</c:v>
                      </c:pt>
                      <c:pt idx="122">
                        <c:v>40</c:v>
                      </c:pt>
                      <c:pt idx="123">
                        <c:v>44</c:v>
                      </c:pt>
                      <c:pt idx="124">
                        <c:v>49</c:v>
                      </c:pt>
                      <c:pt idx="125">
                        <c:v>39</c:v>
                      </c:pt>
                      <c:pt idx="126">
                        <c:v>32</c:v>
                      </c:pt>
                      <c:pt idx="127">
                        <c:v>43</c:v>
                      </c:pt>
                      <c:pt idx="128">
                        <c:v>44</c:v>
                      </c:pt>
                      <c:pt idx="129">
                        <c:v>46</c:v>
                      </c:pt>
                      <c:pt idx="130">
                        <c:v>42</c:v>
                      </c:pt>
                      <c:pt idx="131">
                        <c:v>40</c:v>
                      </c:pt>
                      <c:pt idx="132">
                        <c:v>48</c:v>
                      </c:pt>
                      <c:pt idx="133">
                        <c:v>46</c:v>
                      </c:pt>
                      <c:pt idx="134">
                        <c:v>38</c:v>
                      </c:pt>
                      <c:pt idx="135">
                        <c:v>35</c:v>
                      </c:pt>
                      <c:pt idx="136">
                        <c:v>53</c:v>
                      </c:pt>
                      <c:pt idx="137">
                        <c:v>52</c:v>
                      </c:pt>
                      <c:pt idx="138">
                        <c:v>28</c:v>
                      </c:pt>
                      <c:pt idx="139">
                        <c:v>40</c:v>
                      </c:pt>
                      <c:pt idx="140">
                        <c:v>39</c:v>
                      </c:pt>
                      <c:pt idx="141">
                        <c:v>36</c:v>
                      </c:pt>
                      <c:pt idx="142">
                        <c:v>40</c:v>
                      </c:pt>
                      <c:pt idx="143">
                        <c:v>34</c:v>
                      </c:pt>
                      <c:pt idx="144">
                        <c:v>49</c:v>
                      </c:pt>
                      <c:pt idx="145">
                        <c:v>54</c:v>
                      </c:pt>
                      <c:pt idx="146">
                        <c:v>54</c:v>
                      </c:pt>
                      <c:pt idx="147">
                        <c:v>36</c:v>
                      </c:pt>
                      <c:pt idx="148">
                        <c:v>42</c:v>
                      </c:pt>
                      <c:pt idx="149">
                        <c:v>38</c:v>
                      </c:pt>
                      <c:pt idx="150">
                        <c:v>37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46</c:v>
                      </c:pt>
                      <c:pt idx="154">
                        <c:v>34</c:v>
                      </c:pt>
                      <c:pt idx="155">
                        <c:v>46</c:v>
                      </c:pt>
                      <c:pt idx="156">
                        <c:v>27</c:v>
                      </c:pt>
                      <c:pt idx="157">
                        <c:v>45</c:v>
                      </c:pt>
                      <c:pt idx="158">
                        <c:v>35</c:v>
                      </c:pt>
                      <c:pt idx="159">
                        <c:v>46</c:v>
                      </c:pt>
                      <c:pt idx="160">
                        <c:v>36</c:v>
                      </c:pt>
                      <c:pt idx="161">
                        <c:v>20</c:v>
                      </c:pt>
                      <c:pt idx="162">
                        <c:v>31</c:v>
                      </c:pt>
                      <c:pt idx="163">
                        <c:v>45</c:v>
                      </c:pt>
                      <c:pt idx="164">
                        <c:v>49</c:v>
                      </c:pt>
                      <c:pt idx="165">
                        <c:v>38</c:v>
                      </c:pt>
                      <c:pt idx="166">
                        <c:v>36</c:v>
                      </c:pt>
                      <c:pt idx="167">
                        <c:v>45</c:v>
                      </c:pt>
                      <c:pt idx="168">
                        <c:v>38</c:v>
                      </c:pt>
                      <c:pt idx="169">
                        <c:v>35</c:v>
                      </c:pt>
                      <c:pt idx="170">
                        <c:v>35</c:v>
                      </c:pt>
                      <c:pt idx="171">
                        <c:v>40</c:v>
                      </c:pt>
                      <c:pt idx="172">
                        <c:v>40</c:v>
                      </c:pt>
                      <c:pt idx="173">
                        <c:v>37</c:v>
                      </c:pt>
                      <c:pt idx="174">
                        <c:v>40</c:v>
                      </c:pt>
                      <c:pt idx="175">
                        <c:v>42</c:v>
                      </c:pt>
                      <c:pt idx="176">
                        <c:v>31</c:v>
                      </c:pt>
                      <c:pt idx="177">
                        <c:v>36</c:v>
                      </c:pt>
                      <c:pt idx="178">
                        <c:v>39</c:v>
                      </c:pt>
                      <c:pt idx="179">
                        <c:v>42</c:v>
                      </c:pt>
                      <c:pt idx="180">
                        <c:v>62</c:v>
                      </c:pt>
                      <c:pt idx="181">
                        <c:v>59</c:v>
                      </c:pt>
                      <c:pt idx="182">
                        <c:v>61</c:v>
                      </c:pt>
                      <c:pt idx="183">
                        <c:v>45</c:v>
                      </c:pt>
                      <c:pt idx="184">
                        <c:v>60</c:v>
                      </c:pt>
                      <c:pt idx="185">
                        <c:v>36</c:v>
                      </c:pt>
                      <c:pt idx="186">
                        <c:v>43</c:v>
                      </c:pt>
                      <c:pt idx="187">
                        <c:v>50</c:v>
                      </c:pt>
                      <c:pt idx="188">
                        <c:v>37</c:v>
                      </c:pt>
                      <c:pt idx="189">
                        <c:v>46</c:v>
                      </c:pt>
                      <c:pt idx="190">
                        <c:v>43</c:v>
                      </c:pt>
                      <c:pt idx="191">
                        <c:v>43</c:v>
                      </c:pt>
                      <c:pt idx="192">
                        <c:v>47</c:v>
                      </c:pt>
                      <c:pt idx="193">
                        <c:v>39</c:v>
                      </c:pt>
                      <c:pt idx="194">
                        <c:v>49</c:v>
                      </c:pt>
                      <c:pt idx="195">
                        <c:v>39</c:v>
                      </c:pt>
                      <c:pt idx="196">
                        <c:v>42</c:v>
                      </c:pt>
                      <c:pt idx="197">
                        <c:v>52</c:v>
                      </c:pt>
                      <c:pt idx="198">
                        <c:v>36</c:v>
                      </c:pt>
                      <c:pt idx="199">
                        <c:v>40</c:v>
                      </c:pt>
                      <c:pt idx="200">
                        <c:v>37</c:v>
                      </c:pt>
                      <c:pt idx="201">
                        <c:v>49</c:v>
                      </c:pt>
                      <c:pt idx="202">
                        <c:v>43</c:v>
                      </c:pt>
                      <c:pt idx="203">
                        <c:v>34</c:v>
                      </c:pt>
                      <c:pt idx="204">
                        <c:v>34</c:v>
                      </c:pt>
                      <c:pt idx="205">
                        <c:v>53</c:v>
                      </c:pt>
                      <c:pt idx="206">
                        <c:v>61</c:v>
                      </c:pt>
                      <c:pt idx="207">
                        <c:v>46</c:v>
                      </c:pt>
                      <c:pt idx="208">
                        <c:v>42</c:v>
                      </c:pt>
                      <c:pt idx="209">
                        <c:v>35</c:v>
                      </c:pt>
                      <c:pt idx="210">
                        <c:v>40</c:v>
                      </c:pt>
                      <c:pt idx="211">
                        <c:v>47</c:v>
                      </c:pt>
                      <c:pt idx="212">
                        <c:v>32</c:v>
                      </c:pt>
                      <c:pt idx="213">
                        <c:v>36</c:v>
                      </c:pt>
                      <c:pt idx="214">
                        <c:v>37</c:v>
                      </c:pt>
                      <c:pt idx="215">
                        <c:v>50</c:v>
                      </c:pt>
                      <c:pt idx="216">
                        <c:v>45</c:v>
                      </c:pt>
                      <c:pt idx="217">
                        <c:v>31</c:v>
                      </c:pt>
                      <c:pt idx="218">
                        <c:v>45</c:v>
                      </c:pt>
                      <c:pt idx="219">
                        <c:v>58</c:v>
                      </c:pt>
                      <c:pt idx="220">
                        <c:v>37</c:v>
                      </c:pt>
                      <c:pt idx="221">
                        <c:v>34</c:v>
                      </c:pt>
                      <c:pt idx="222">
                        <c:v>48</c:v>
                      </c:pt>
                      <c:pt idx="223">
                        <c:v>27</c:v>
                      </c:pt>
                      <c:pt idx="224">
                        <c:v>37</c:v>
                      </c:pt>
                      <c:pt idx="225">
                        <c:v>42</c:v>
                      </c:pt>
                      <c:pt idx="226">
                        <c:v>46</c:v>
                      </c:pt>
                      <c:pt idx="227">
                        <c:v>48</c:v>
                      </c:pt>
                      <c:pt idx="228">
                        <c:v>39</c:v>
                      </c:pt>
                      <c:pt idx="229">
                        <c:v>27</c:v>
                      </c:pt>
                      <c:pt idx="230">
                        <c:v>43</c:v>
                      </c:pt>
                      <c:pt idx="231">
                        <c:v>33</c:v>
                      </c:pt>
                      <c:pt idx="232">
                        <c:v>46</c:v>
                      </c:pt>
                      <c:pt idx="233">
                        <c:v>42</c:v>
                      </c:pt>
                      <c:pt idx="234">
                        <c:v>30</c:v>
                      </c:pt>
                      <c:pt idx="235">
                        <c:v>38</c:v>
                      </c:pt>
                      <c:pt idx="236">
                        <c:v>38</c:v>
                      </c:pt>
                      <c:pt idx="237">
                        <c:v>21</c:v>
                      </c:pt>
                      <c:pt idx="238">
                        <c:v>25</c:v>
                      </c:pt>
                      <c:pt idx="239">
                        <c:v>45</c:v>
                      </c:pt>
                      <c:pt idx="240">
                        <c:v>36</c:v>
                      </c:pt>
                      <c:pt idx="241">
                        <c:v>32</c:v>
                      </c:pt>
                      <c:pt idx="242">
                        <c:v>45</c:v>
                      </c:pt>
                      <c:pt idx="243">
                        <c:v>37</c:v>
                      </c:pt>
                      <c:pt idx="244">
                        <c:v>42</c:v>
                      </c:pt>
                      <c:pt idx="245">
                        <c:v>34</c:v>
                      </c:pt>
                      <c:pt idx="246">
                        <c:v>54</c:v>
                      </c:pt>
                      <c:pt idx="247">
                        <c:v>24</c:v>
                      </c:pt>
                      <c:pt idx="248">
                        <c:v>35</c:v>
                      </c:pt>
                      <c:pt idx="249">
                        <c:v>44</c:v>
                      </c:pt>
                      <c:pt idx="250">
                        <c:v>45</c:v>
                      </c:pt>
                      <c:pt idx="251">
                        <c:v>41</c:v>
                      </c:pt>
                      <c:pt idx="252">
                        <c:v>42</c:v>
                      </c:pt>
                      <c:pt idx="253">
                        <c:v>57</c:v>
                      </c:pt>
                      <c:pt idx="254">
                        <c:v>38</c:v>
                      </c:pt>
                      <c:pt idx="255">
                        <c:v>50</c:v>
                      </c:pt>
                      <c:pt idx="256">
                        <c:v>44</c:v>
                      </c:pt>
                      <c:pt idx="257">
                        <c:v>41</c:v>
                      </c:pt>
                      <c:pt idx="258">
                        <c:v>37</c:v>
                      </c:pt>
                      <c:pt idx="259">
                        <c:v>55</c:v>
                      </c:pt>
                      <c:pt idx="260">
                        <c:v>54</c:v>
                      </c:pt>
                      <c:pt idx="261">
                        <c:v>36</c:v>
                      </c:pt>
                      <c:pt idx="262">
                        <c:v>53</c:v>
                      </c:pt>
                      <c:pt idx="263">
                        <c:v>38</c:v>
                      </c:pt>
                      <c:pt idx="264">
                        <c:v>39</c:v>
                      </c:pt>
                      <c:pt idx="265">
                        <c:v>30</c:v>
                      </c:pt>
                      <c:pt idx="266">
                        <c:v>34</c:v>
                      </c:pt>
                      <c:pt idx="267">
                        <c:v>45</c:v>
                      </c:pt>
                      <c:pt idx="268">
                        <c:v>38</c:v>
                      </c:pt>
                      <c:pt idx="269">
                        <c:v>27</c:v>
                      </c:pt>
                      <c:pt idx="270">
                        <c:v>50</c:v>
                      </c:pt>
                      <c:pt idx="271">
                        <c:v>51</c:v>
                      </c:pt>
                      <c:pt idx="272">
                        <c:v>34</c:v>
                      </c:pt>
                      <c:pt idx="273">
                        <c:v>40</c:v>
                      </c:pt>
                      <c:pt idx="274">
                        <c:v>35</c:v>
                      </c:pt>
                      <c:pt idx="275">
                        <c:v>30</c:v>
                      </c:pt>
                      <c:pt idx="276">
                        <c:v>33</c:v>
                      </c:pt>
                      <c:pt idx="277">
                        <c:v>27</c:v>
                      </c:pt>
                      <c:pt idx="278">
                        <c:v>45</c:v>
                      </c:pt>
                      <c:pt idx="279">
                        <c:v>52</c:v>
                      </c:pt>
                      <c:pt idx="280">
                        <c:v>37</c:v>
                      </c:pt>
                      <c:pt idx="281">
                        <c:v>33</c:v>
                      </c:pt>
                      <c:pt idx="282">
                        <c:v>38</c:v>
                      </c:pt>
                      <c:pt idx="283">
                        <c:v>41</c:v>
                      </c:pt>
                      <c:pt idx="284">
                        <c:v>42</c:v>
                      </c:pt>
                      <c:pt idx="285">
                        <c:v>31</c:v>
                      </c:pt>
                      <c:pt idx="286">
                        <c:v>39</c:v>
                      </c:pt>
                      <c:pt idx="287">
                        <c:v>48</c:v>
                      </c:pt>
                      <c:pt idx="288">
                        <c:v>43</c:v>
                      </c:pt>
                      <c:pt idx="289">
                        <c:v>46</c:v>
                      </c:pt>
                      <c:pt idx="290">
                        <c:v>36</c:v>
                      </c:pt>
                      <c:pt idx="291">
                        <c:v>51</c:v>
                      </c:pt>
                      <c:pt idx="292">
                        <c:v>36</c:v>
                      </c:pt>
                      <c:pt idx="293">
                        <c:v>34</c:v>
                      </c:pt>
                      <c:pt idx="294">
                        <c:v>35</c:v>
                      </c:pt>
                      <c:pt idx="295">
                        <c:v>51</c:v>
                      </c:pt>
                      <c:pt idx="296">
                        <c:v>54</c:v>
                      </c:pt>
                      <c:pt idx="297">
                        <c:v>42</c:v>
                      </c:pt>
                      <c:pt idx="298">
                        <c:v>44</c:v>
                      </c:pt>
                      <c:pt idx="299">
                        <c:v>54</c:v>
                      </c:pt>
                      <c:pt idx="300">
                        <c:v>43</c:v>
                      </c:pt>
                      <c:pt idx="301">
                        <c:v>45</c:v>
                      </c:pt>
                      <c:pt idx="302">
                        <c:v>49</c:v>
                      </c:pt>
                      <c:pt idx="303">
                        <c:v>44</c:v>
                      </c:pt>
                      <c:pt idx="304">
                        <c:v>38</c:v>
                      </c:pt>
                      <c:pt idx="305">
                        <c:v>47</c:v>
                      </c:pt>
                      <c:pt idx="306">
                        <c:v>41</c:v>
                      </c:pt>
                      <c:pt idx="307">
                        <c:v>38</c:v>
                      </c:pt>
                      <c:pt idx="308">
                        <c:v>47</c:v>
                      </c:pt>
                      <c:pt idx="309">
                        <c:v>52</c:v>
                      </c:pt>
                      <c:pt idx="310">
                        <c:v>48</c:v>
                      </c:pt>
                      <c:pt idx="311">
                        <c:v>64</c:v>
                      </c:pt>
                      <c:pt idx="312">
                        <c:v>50</c:v>
                      </c:pt>
                      <c:pt idx="313">
                        <c:v>41</c:v>
                      </c:pt>
                      <c:pt idx="314">
                        <c:v>37</c:v>
                      </c:pt>
                      <c:pt idx="315">
                        <c:v>33</c:v>
                      </c:pt>
                      <c:pt idx="316">
                        <c:v>39</c:v>
                      </c:pt>
                      <c:pt idx="317">
                        <c:v>63</c:v>
                      </c:pt>
                      <c:pt idx="318">
                        <c:v>48</c:v>
                      </c:pt>
                      <c:pt idx="319">
                        <c:v>43</c:v>
                      </c:pt>
                      <c:pt idx="320">
                        <c:v>39</c:v>
                      </c:pt>
                      <c:pt idx="321">
                        <c:v>50</c:v>
                      </c:pt>
                      <c:pt idx="322">
                        <c:v>50</c:v>
                      </c:pt>
                      <c:pt idx="323">
                        <c:v>42</c:v>
                      </c:pt>
                      <c:pt idx="324">
                        <c:v>55</c:v>
                      </c:pt>
                      <c:pt idx="325">
                        <c:v>63</c:v>
                      </c:pt>
                      <c:pt idx="326">
                        <c:v>46</c:v>
                      </c:pt>
                      <c:pt idx="327">
                        <c:v>41</c:v>
                      </c:pt>
                      <c:pt idx="328">
                        <c:v>44</c:v>
                      </c:pt>
                      <c:pt idx="329">
                        <c:v>43</c:v>
                      </c:pt>
                      <c:pt idx="330">
                        <c:v>58</c:v>
                      </c:pt>
                      <c:pt idx="331">
                        <c:v>61</c:v>
                      </c:pt>
                      <c:pt idx="332">
                        <c:v>44</c:v>
                      </c:pt>
                      <c:pt idx="333">
                        <c:v>50</c:v>
                      </c:pt>
                      <c:pt idx="334">
                        <c:v>53</c:v>
                      </c:pt>
                      <c:pt idx="335">
                        <c:v>58</c:v>
                      </c:pt>
                      <c:pt idx="336">
                        <c:v>39</c:v>
                      </c:pt>
                      <c:pt idx="337">
                        <c:v>49</c:v>
                      </c:pt>
                      <c:pt idx="338">
                        <c:v>56</c:v>
                      </c:pt>
                      <c:pt idx="339">
                        <c:v>54</c:v>
                      </c:pt>
                      <c:pt idx="340">
                        <c:v>47</c:v>
                      </c:pt>
                      <c:pt idx="341">
                        <c:v>54</c:v>
                      </c:pt>
                      <c:pt idx="342">
                        <c:v>40</c:v>
                      </c:pt>
                      <c:pt idx="343">
                        <c:v>-1</c:v>
                      </c:pt>
                      <c:pt idx="344">
                        <c:v>54</c:v>
                      </c:pt>
                      <c:pt idx="345">
                        <c:v>40</c:v>
                      </c:pt>
                      <c:pt idx="346">
                        <c:v>51</c:v>
                      </c:pt>
                      <c:pt idx="347">
                        <c:v>56</c:v>
                      </c:pt>
                      <c:pt idx="348">
                        <c:v>38</c:v>
                      </c:pt>
                      <c:pt idx="349">
                        <c:v>53</c:v>
                      </c:pt>
                      <c:pt idx="350">
                        <c:v>31</c:v>
                      </c:pt>
                      <c:pt idx="351">
                        <c:v>54</c:v>
                      </c:pt>
                      <c:pt idx="352">
                        <c:v>46</c:v>
                      </c:pt>
                      <c:pt idx="353">
                        <c:v>47</c:v>
                      </c:pt>
                      <c:pt idx="354">
                        <c:v>47</c:v>
                      </c:pt>
                      <c:pt idx="355">
                        <c:v>58</c:v>
                      </c:pt>
                      <c:pt idx="356">
                        <c:v>41</c:v>
                      </c:pt>
                      <c:pt idx="357">
                        <c:v>39</c:v>
                      </c:pt>
                      <c:pt idx="358">
                        <c:v>53</c:v>
                      </c:pt>
                      <c:pt idx="359">
                        <c:v>54</c:v>
                      </c:pt>
                      <c:pt idx="360">
                        <c:v>44</c:v>
                      </c:pt>
                      <c:pt idx="361">
                        <c:v>49</c:v>
                      </c:pt>
                      <c:pt idx="362">
                        <c:v>61</c:v>
                      </c:pt>
                      <c:pt idx="363">
                        <c:v>56</c:v>
                      </c:pt>
                      <c:pt idx="364">
                        <c:v>50</c:v>
                      </c:pt>
                      <c:pt idx="365">
                        <c:v>54</c:v>
                      </c:pt>
                      <c:pt idx="366">
                        <c:v>47</c:v>
                      </c:pt>
                      <c:pt idx="367">
                        <c:v>49</c:v>
                      </c:pt>
                      <c:pt idx="368">
                        <c:v>61</c:v>
                      </c:pt>
                      <c:pt idx="369">
                        <c:v>49</c:v>
                      </c:pt>
                      <c:pt idx="370">
                        <c:v>69</c:v>
                      </c:pt>
                      <c:pt idx="371">
                        <c:v>53</c:v>
                      </c:pt>
                      <c:pt idx="372">
                        <c:v>52</c:v>
                      </c:pt>
                      <c:pt idx="373">
                        <c:v>56</c:v>
                      </c:pt>
                      <c:pt idx="374">
                        <c:v>66</c:v>
                      </c:pt>
                      <c:pt idx="375">
                        <c:v>58</c:v>
                      </c:pt>
                      <c:pt idx="376">
                        <c:v>62</c:v>
                      </c:pt>
                      <c:pt idx="377">
                        <c:v>59</c:v>
                      </c:pt>
                      <c:pt idx="378">
                        <c:v>50</c:v>
                      </c:pt>
                      <c:pt idx="379">
                        <c:v>59</c:v>
                      </c:pt>
                      <c:pt idx="380">
                        <c:v>60</c:v>
                      </c:pt>
                      <c:pt idx="381">
                        <c:v>64</c:v>
                      </c:pt>
                      <c:pt idx="382">
                        <c:v>46</c:v>
                      </c:pt>
                      <c:pt idx="383">
                        <c:v>52</c:v>
                      </c:pt>
                      <c:pt idx="384">
                        <c:v>42</c:v>
                      </c:pt>
                      <c:pt idx="385">
                        <c:v>44</c:v>
                      </c:pt>
                      <c:pt idx="386">
                        <c:v>50</c:v>
                      </c:pt>
                      <c:pt idx="387">
                        <c:v>52</c:v>
                      </c:pt>
                      <c:pt idx="388">
                        <c:v>57</c:v>
                      </c:pt>
                      <c:pt idx="389">
                        <c:v>51</c:v>
                      </c:pt>
                      <c:pt idx="390">
                        <c:v>59</c:v>
                      </c:pt>
                      <c:pt idx="391">
                        <c:v>37</c:v>
                      </c:pt>
                      <c:pt idx="392">
                        <c:v>48</c:v>
                      </c:pt>
                      <c:pt idx="393">
                        <c:v>47</c:v>
                      </c:pt>
                      <c:pt idx="394">
                        <c:v>52</c:v>
                      </c:pt>
                      <c:pt idx="395">
                        <c:v>77</c:v>
                      </c:pt>
                      <c:pt idx="396">
                        <c:v>44</c:v>
                      </c:pt>
                      <c:pt idx="397">
                        <c:v>51</c:v>
                      </c:pt>
                      <c:pt idx="398">
                        <c:v>55</c:v>
                      </c:pt>
                      <c:pt idx="399">
                        <c:v>51</c:v>
                      </c:pt>
                      <c:pt idx="400">
                        <c:v>43</c:v>
                      </c:pt>
                      <c:pt idx="401">
                        <c:v>44</c:v>
                      </c:pt>
                      <c:pt idx="402">
                        <c:v>49</c:v>
                      </c:pt>
                      <c:pt idx="403">
                        <c:v>45</c:v>
                      </c:pt>
                      <c:pt idx="404">
                        <c:v>50</c:v>
                      </c:pt>
                      <c:pt idx="405">
                        <c:v>40</c:v>
                      </c:pt>
                      <c:pt idx="406">
                        <c:v>45</c:v>
                      </c:pt>
                      <c:pt idx="407">
                        <c:v>66</c:v>
                      </c:pt>
                      <c:pt idx="408">
                        <c:v>45</c:v>
                      </c:pt>
                      <c:pt idx="409">
                        <c:v>64</c:v>
                      </c:pt>
                      <c:pt idx="410">
                        <c:v>44</c:v>
                      </c:pt>
                      <c:pt idx="411">
                        <c:v>42</c:v>
                      </c:pt>
                      <c:pt idx="412">
                        <c:v>40</c:v>
                      </c:pt>
                      <c:pt idx="413">
                        <c:v>32</c:v>
                      </c:pt>
                      <c:pt idx="414">
                        <c:v>45</c:v>
                      </c:pt>
                      <c:pt idx="415">
                        <c:v>53</c:v>
                      </c:pt>
                      <c:pt idx="416">
                        <c:v>50</c:v>
                      </c:pt>
                      <c:pt idx="417">
                        <c:v>47</c:v>
                      </c:pt>
                      <c:pt idx="418">
                        <c:v>33</c:v>
                      </c:pt>
                      <c:pt idx="419">
                        <c:v>47</c:v>
                      </c:pt>
                      <c:pt idx="420">
                        <c:v>36</c:v>
                      </c:pt>
                      <c:pt idx="421">
                        <c:v>47</c:v>
                      </c:pt>
                      <c:pt idx="422">
                        <c:v>54</c:v>
                      </c:pt>
                      <c:pt idx="423">
                        <c:v>44</c:v>
                      </c:pt>
                      <c:pt idx="424">
                        <c:v>44</c:v>
                      </c:pt>
                      <c:pt idx="425">
                        <c:v>46</c:v>
                      </c:pt>
                      <c:pt idx="426">
                        <c:v>46</c:v>
                      </c:pt>
                      <c:pt idx="427">
                        <c:v>40</c:v>
                      </c:pt>
                      <c:pt idx="428">
                        <c:v>48</c:v>
                      </c:pt>
                      <c:pt idx="429">
                        <c:v>50</c:v>
                      </c:pt>
                      <c:pt idx="430">
                        <c:v>45</c:v>
                      </c:pt>
                      <c:pt idx="431">
                        <c:v>61</c:v>
                      </c:pt>
                      <c:pt idx="432">
                        <c:v>49</c:v>
                      </c:pt>
                      <c:pt idx="433">
                        <c:v>37</c:v>
                      </c:pt>
                      <c:pt idx="434">
                        <c:v>52</c:v>
                      </c:pt>
                      <c:pt idx="435">
                        <c:v>57</c:v>
                      </c:pt>
                      <c:pt idx="436">
                        <c:v>51</c:v>
                      </c:pt>
                      <c:pt idx="437">
                        <c:v>38</c:v>
                      </c:pt>
                      <c:pt idx="438">
                        <c:v>45</c:v>
                      </c:pt>
                      <c:pt idx="439">
                        <c:v>39</c:v>
                      </c:pt>
                      <c:pt idx="440">
                        <c:v>39</c:v>
                      </c:pt>
                      <c:pt idx="441">
                        <c:v>37</c:v>
                      </c:pt>
                      <c:pt idx="442">
                        <c:v>59</c:v>
                      </c:pt>
                      <c:pt idx="443">
                        <c:v>52</c:v>
                      </c:pt>
                      <c:pt idx="444">
                        <c:v>57</c:v>
                      </c:pt>
                      <c:pt idx="445">
                        <c:v>48</c:v>
                      </c:pt>
                      <c:pt idx="446">
                        <c:v>55</c:v>
                      </c:pt>
                      <c:pt idx="447">
                        <c:v>36</c:v>
                      </c:pt>
                      <c:pt idx="448">
                        <c:v>46</c:v>
                      </c:pt>
                      <c:pt idx="449">
                        <c:v>40</c:v>
                      </c:pt>
                      <c:pt idx="450">
                        <c:v>39</c:v>
                      </c:pt>
                      <c:pt idx="451">
                        <c:v>53</c:v>
                      </c:pt>
                      <c:pt idx="452">
                        <c:v>34</c:v>
                      </c:pt>
                      <c:pt idx="453">
                        <c:v>30</c:v>
                      </c:pt>
                      <c:pt idx="454">
                        <c:v>44</c:v>
                      </c:pt>
                      <c:pt idx="455">
                        <c:v>32</c:v>
                      </c:pt>
                      <c:pt idx="456">
                        <c:v>45</c:v>
                      </c:pt>
                      <c:pt idx="457">
                        <c:v>47</c:v>
                      </c:pt>
                      <c:pt idx="458">
                        <c:v>47</c:v>
                      </c:pt>
                      <c:pt idx="459">
                        <c:v>43</c:v>
                      </c:pt>
                      <c:pt idx="460">
                        <c:v>44</c:v>
                      </c:pt>
                      <c:pt idx="461">
                        <c:v>37</c:v>
                      </c:pt>
                      <c:pt idx="462">
                        <c:v>45</c:v>
                      </c:pt>
                      <c:pt idx="463">
                        <c:v>34</c:v>
                      </c:pt>
                      <c:pt idx="464">
                        <c:v>47</c:v>
                      </c:pt>
                      <c:pt idx="465">
                        <c:v>39</c:v>
                      </c:pt>
                      <c:pt idx="466">
                        <c:v>45</c:v>
                      </c:pt>
                      <c:pt idx="467">
                        <c:v>46</c:v>
                      </c:pt>
                      <c:pt idx="468">
                        <c:v>37</c:v>
                      </c:pt>
                      <c:pt idx="469">
                        <c:v>36</c:v>
                      </c:pt>
                      <c:pt idx="470">
                        <c:v>56</c:v>
                      </c:pt>
                      <c:pt idx="471">
                        <c:v>58</c:v>
                      </c:pt>
                      <c:pt idx="472">
                        <c:v>47</c:v>
                      </c:pt>
                      <c:pt idx="473">
                        <c:v>36</c:v>
                      </c:pt>
                      <c:pt idx="474">
                        <c:v>54</c:v>
                      </c:pt>
                      <c:pt idx="475">
                        <c:v>43</c:v>
                      </c:pt>
                      <c:pt idx="476">
                        <c:v>55</c:v>
                      </c:pt>
                      <c:pt idx="477">
                        <c:v>36</c:v>
                      </c:pt>
                      <c:pt idx="478">
                        <c:v>50</c:v>
                      </c:pt>
                      <c:pt idx="479">
                        <c:v>59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11-42BF-8AAF-06AAFC47E37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Bursa!$F$2:$F$481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53.333333333333336</c:v>
                      </c:pt>
                      <c:pt idx="1">
                        <c:v>47</c:v>
                      </c:pt>
                      <c:pt idx="2">
                        <c:v>49.666666666666664</c:v>
                      </c:pt>
                      <c:pt idx="3">
                        <c:v>57.333333333333336</c:v>
                      </c:pt>
                      <c:pt idx="4">
                        <c:v>50.333333333333336</c:v>
                      </c:pt>
                      <c:pt idx="5">
                        <c:v>56.666666666666664</c:v>
                      </c:pt>
                      <c:pt idx="6">
                        <c:v>55.333333333333336</c:v>
                      </c:pt>
                      <c:pt idx="7">
                        <c:v>57.333333333333336</c:v>
                      </c:pt>
                      <c:pt idx="8">
                        <c:v>54.333333333333336</c:v>
                      </c:pt>
                      <c:pt idx="9">
                        <c:v>59</c:v>
                      </c:pt>
                      <c:pt idx="10">
                        <c:v>65</c:v>
                      </c:pt>
                      <c:pt idx="11">
                        <c:v>58.666666666666664</c:v>
                      </c:pt>
                      <c:pt idx="12">
                        <c:v>60</c:v>
                      </c:pt>
                      <c:pt idx="13">
                        <c:v>53.666666666666664</c:v>
                      </c:pt>
                      <c:pt idx="14">
                        <c:v>54.333333333333336</c:v>
                      </c:pt>
                      <c:pt idx="15">
                        <c:v>56</c:v>
                      </c:pt>
                      <c:pt idx="16">
                        <c:v>62</c:v>
                      </c:pt>
                      <c:pt idx="17">
                        <c:v>54</c:v>
                      </c:pt>
                      <c:pt idx="18">
                        <c:v>49.333333333333336</c:v>
                      </c:pt>
                      <c:pt idx="19">
                        <c:v>44</c:v>
                      </c:pt>
                      <c:pt idx="20">
                        <c:v>54.333333333333336</c:v>
                      </c:pt>
                      <c:pt idx="21">
                        <c:v>52.666666666666664</c:v>
                      </c:pt>
                      <c:pt idx="22">
                        <c:v>57.333333333333336</c:v>
                      </c:pt>
                      <c:pt idx="23">
                        <c:v>54.666666666666664</c:v>
                      </c:pt>
                      <c:pt idx="24">
                        <c:v>59.333333333333336</c:v>
                      </c:pt>
                      <c:pt idx="25">
                        <c:v>59</c:v>
                      </c:pt>
                      <c:pt idx="26">
                        <c:v>50.666666666666664</c:v>
                      </c:pt>
                      <c:pt idx="27">
                        <c:v>51.666666666666664</c:v>
                      </c:pt>
                      <c:pt idx="28">
                        <c:v>53</c:v>
                      </c:pt>
                      <c:pt idx="29">
                        <c:v>51.666666666666664</c:v>
                      </c:pt>
                      <c:pt idx="30">
                        <c:v>61.333333333333336</c:v>
                      </c:pt>
                      <c:pt idx="31">
                        <c:v>42.666666666666664</c:v>
                      </c:pt>
                      <c:pt idx="32">
                        <c:v>55</c:v>
                      </c:pt>
                      <c:pt idx="33">
                        <c:v>64.666666666666671</c:v>
                      </c:pt>
                      <c:pt idx="34">
                        <c:v>58.666666666666664</c:v>
                      </c:pt>
                      <c:pt idx="35">
                        <c:v>46.333333333333336</c:v>
                      </c:pt>
                      <c:pt idx="36">
                        <c:v>52.333333333333336</c:v>
                      </c:pt>
                      <c:pt idx="37">
                        <c:v>51</c:v>
                      </c:pt>
                      <c:pt idx="38">
                        <c:v>50.666666666666664</c:v>
                      </c:pt>
                      <c:pt idx="39">
                        <c:v>50.333333333333336</c:v>
                      </c:pt>
                      <c:pt idx="40">
                        <c:v>44.333333333333336</c:v>
                      </c:pt>
                      <c:pt idx="41">
                        <c:v>54.333333333333336</c:v>
                      </c:pt>
                      <c:pt idx="42">
                        <c:v>52.333333333333336</c:v>
                      </c:pt>
                      <c:pt idx="43">
                        <c:v>45</c:v>
                      </c:pt>
                      <c:pt idx="44">
                        <c:v>52</c:v>
                      </c:pt>
                      <c:pt idx="45">
                        <c:v>50.666666666666664</c:v>
                      </c:pt>
                      <c:pt idx="46">
                        <c:v>39</c:v>
                      </c:pt>
                      <c:pt idx="47">
                        <c:v>43</c:v>
                      </c:pt>
                      <c:pt idx="48">
                        <c:v>40</c:v>
                      </c:pt>
                      <c:pt idx="49">
                        <c:v>51.666666666666664</c:v>
                      </c:pt>
                      <c:pt idx="50">
                        <c:v>50</c:v>
                      </c:pt>
                      <c:pt idx="51">
                        <c:v>49.333333333333336</c:v>
                      </c:pt>
                      <c:pt idx="52">
                        <c:v>51</c:v>
                      </c:pt>
                      <c:pt idx="53">
                        <c:v>42.333333333333336</c:v>
                      </c:pt>
                      <c:pt idx="54">
                        <c:v>36</c:v>
                      </c:pt>
                      <c:pt idx="55">
                        <c:v>49.333333333333336</c:v>
                      </c:pt>
                      <c:pt idx="56">
                        <c:v>44.333333333333336</c:v>
                      </c:pt>
                      <c:pt idx="57">
                        <c:v>48.666666666666664</c:v>
                      </c:pt>
                      <c:pt idx="58">
                        <c:v>40.333333333333336</c:v>
                      </c:pt>
                      <c:pt idx="59">
                        <c:v>43.666666666666664</c:v>
                      </c:pt>
                      <c:pt idx="60">
                        <c:v>40.666666666666664</c:v>
                      </c:pt>
                      <c:pt idx="61">
                        <c:v>51.333333333333336</c:v>
                      </c:pt>
                      <c:pt idx="62">
                        <c:v>42</c:v>
                      </c:pt>
                      <c:pt idx="63">
                        <c:v>39.333333333333336</c:v>
                      </c:pt>
                      <c:pt idx="64">
                        <c:v>51</c:v>
                      </c:pt>
                      <c:pt idx="65">
                        <c:v>47</c:v>
                      </c:pt>
                      <c:pt idx="66">
                        <c:v>54</c:v>
                      </c:pt>
                      <c:pt idx="67">
                        <c:v>49.333333333333336</c:v>
                      </c:pt>
                      <c:pt idx="68">
                        <c:v>35</c:v>
                      </c:pt>
                      <c:pt idx="69">
                        <c:v>47.333333333333336</c:v>
                      </c:pt>
                      <c:pt idx="70">
                        <c:v>57</c:v>
                      </c:pt>
                      <c:pt idx="71">
                        <c:v>45</c:v>
                      </c:pt>
                      <c:pt idx="72">
                        <c:v>45.333333333333336</c:v>
                      </c:pt>
                      <c:pt idx="73">
                        <c:v>44</c:v>
                      </c:pt>
                      <c:pt idx="74">
                        <c:v>46</c:v>
                      </c:pt>
                      <c:pt idx="75">
                        <c:v>48.666666666666664</c:v>
                      </c:pt>
                      <c:pt idx="76">
                        <c:v>44.333333333333336</c:v>
                      </c:pt>
                      <c:pt idx="77">
                        <c:v>46.666666666666664</c:v>
                      </c:pt>
                      <c:pt idx="78">
                        <c:v>42.333333333333336</c:v>
                      </c:pt>
                      <c:pt idx="79">
                        <c:v>46.666666666666664</c:v>
                      </c:pt>
                      <c:pt idx="80">
                        <c:v>49.333333333333336</c:v>
                      </c:pt>
                      <c:pt idx="81">
                        <c:v>53</c:v>
                      </c:pt>
                      <c:pt idx="82">
                        <c:v>42.333333333333336</c:v>
                      </c:pt>
                      <c:pt idx="83">
                        <c:v>50.333333333333336</c:v>
                      </c:pt>
                      <c:pt idx="84">
                        <c:v>38.666666666666664</c:v>
                      </c:pt>
                      <c:pt idx="85">
                        <c:v>41.333333333333336</c:v>
                      </c:pt>
                      <c:pt idx="86">
                        <c:v>43</c:v>
                      </c:pt>
                      <c:pt idx="87">
                        <c:v>37.666666666666664</c:v>
                      </c:pt>
                      <c:pt idx="88">
                        <c:v>34</c:v>
                      </c:pt>
                      <c:pt idx="89">
                        <c:v>46.666666666666664</c:v>
                      </c:pt>
                      <c:pt idx="90">
                        <c:v>45.333333333333336</c:v>
                      </c:pt>
                      <c:pt idx="91">
                        <c:v>41</c:v>
                      </c:pt>
                      <c:pt idx="92">
                        <c:v>50.333333333333336</c:v>
                      </c:pt>
                      <c:pt idx="93">
                        <c:v>50.333333333333336</c:v>
                      </c:pt>
                      <c:pt idx="94">
                        <c:v>44</c:v>
                      </c:pt>
                      <c:pt idx="95">
                        <c:v>41.666666666666664</c:v>
                      </c:pt>
                      <c:pt idx="96">
                        <c:v>41.666666666666664</c:v>
                      </c:pt>
                      <c:pt idx="97">
                        <c:v>53</c:v>
                      </c:pt>
                      <c:pt idx="98">
                        <c:v>40.333333333333336</c:v>
                      </c:pt>
                      <c:pt idx="99">
                        <c:v>39.666666666666664</c:v>
                      </c:pt>
                      <c:pt idx="100">
                        <c:v>39.666666666666664</c:v>
                      </c:pt>
                      <c:pt idx="101">
                        <c:v>46.666666666666664</c:v>
                      </c:pt>
                      <c:pt idx="102">
                        <c:v>48.666666666666664</c:v>
                      </c:pt>
                      <c:pt idx="103">
                        <c:v>38.333333333333336</c:v>
                      </c:pt>
                      <c:pt idx="104">
                        <c:v>44.666666666666664</c:v>
                      </c:pt>
                      <c:pt idx="105">
                        <c:v>47.666666666666664</c:v>
                      </c:pt>
                      <c:pt idx="106">
                        <c:v>47</c:v>
                      </c:pt>
                      <c:pt idx="107">
                        <c:v>49</c:v>
                      </c:pt>
                      <c:pt idx="108">
                        <c:v>38.333333333333336</c:v>
                      </c:pt>
                      <c:pt idx="109">
                        <c:v>44</c:v>
                      </c:pt>
                      <c:pt idx="110">
                        <c:v>40.666666666666664</c:v>
                      </c:pt>
                      <c:pt idx="111">
                        <c:v>42.333333333333336</c:v>
                      </c:pt>
                      <c:pt idx="112">
                        <c:v>44</c:v>
                      </c:pt>
                      <c:pt idx="113">
                        <c:v>50.333333333333336</c:v>
                      </c:pt>
                      <c:pt idx="114">
                        <c:v>54.666666666666664</c:v>
                      </c:pt>
                      <c:pt idx="115">
                        <c:v>37.333333333333336</c:v>
                      </c:pt>
                      <c:pt idx="116">
                        <c:v>46</c:v>
                      </c:pt>
                      <c:pt idx="117">
                        <c:v>44.666666666666664</c:v>
                      </c:pt>
                      <c:pt idx="118">
                        <c:v>44</c:v>
                      </c:pt>
                      <c:pt idx="119">
                        <c:v>43.666666666666664</c:v>
                      </c:pt>
                      <c:pt idx="120">
                        <c:v>39</c:v>
                      </c:pt>
                      <c:pt idx="121">
                        <c:v>41.666666666666664</c:v>
                      </c:pt>
                      <c:pt idx="122">
                        <c:v>45.333333333333336</c:v>
                      </c:pt>
                      <c:pt idx="123">
                        <c:v>38.333333333333336</c:v>
                      </c:pt>
                      <c:pt idx="124">
                        <c:v>47.333333333333336</c:v>
                      </c:pt>
                      <c:pt idx="125">
                        <c:v>41</c:v>
                      </c:pt>
                      <c:pt idx="126">
                        <c:v>39.333333333333336</c:v>
                      </c:pt>
                      <c:pt idx="127">
                        <c:v>43</c:v>
                      </c:pt>
                      <c:pt idx="128">
                        <c:v>40.666666666666664</c:v>
                      </c:pt>
                      <c:pt idx="129">
                        <c:v>47</c:v>
                      </c:pt>
                      <c:pt idx="130">
                        <c:v>42.333333333333336</c:v>
                      </c:pt>
                      <c:pt idx="131">
                        <c:v>37.666666666666664</c:v>
                      </c:pt>
                      <c:pt idx="132">
                        <c:v>39.333333333333336</c:v>
                      </c:pt>
                      <c:pt idx="133">
                        <c:v>52.333333333333336</c:v>
                      </c:pt>
                      <c:pt idx="134">
                        <c:v>41</c:v>
                      </c:pt>
                      <c:pt idx="135">
                        <c:v>42.333333333333336</c:v>
                      </c:pt>
                      <c:pt idx="136">
                        <c:v>51</c:v>
                      </c:pt>
                      <c:pt idx="137">
                        <c:v>42.333333333333336</c:v>
                      </c:pt>
                      <c:pt idx="138">
                        <c:v>40.333333333333336</c:v>
                      </c:pt>
                      <c:pt idx="139">
                        <c:v>48.333333333333336</c:v>
                      </c:pt>
                      <c:pt idx="140">
                        <c:v>39.333333333333336</c:v>
                      </c:pt>
                      <c:pt idx="141">
                        <c:v>44.666666666666664</c:v>
                      </c:pt>
                      <c:pt idx="142">
                        <c:v>38.333333333333336</c:v>
                      </c:pt>
                      <c:pt idx="143">
                        <c:v>41</c:v>
                      </c:pt>
                      <c:pt idx="144">
                        <c:v>43</c:v>
                      </c:pt>
                      <c:pt idx="145">
                        <c:v>44</c:v>
                      </c:pt>
                      <c:pt idx="146">
                        <c:v>48.333333333333336</c:v>
                      </c:pt>
                      <c:pt idx="147">
                        <c:v>44.666666666666664</c:v>
                      </c:pt>
                      <c:pt idx="148">
                        <c:v>41.666666666666664</c:v>
                      </c:pt>
                      <c:pt idx="149">
                        <c:v>39</c:v>
                      </c:pt>
                      <c:pt idx="150">
                        <c:v>41.666666666666664</c:v>
                      </c:pt>
                      <c:pt idx="151">
                        <c:v>34.666666666666664</c:v>
                      </c:pt>
                      <c:pt idx="152">
                        <c:v>45.333333333333336</c:v>
                      </c:pt>
                      <c:pt idx="153">
                        <c:v>38.333333333333336</c:v>
                      </c:pt>
                      <c:pt idx="154">
                        <c:v>38.666666666666664</c:v>
                      </c:pt>
                      <c:pt idx="155">
                        <c:v>39.333333333333336</c:v>
                      </c:pt>
                      <c:pt idx="156">
                        <c:v>39</c:v>
                      </c:pt>
                      <c:pt idx="157">
                        <c:v>47.333333333333336</c:v>
                      </c:pt>
                      <c:pt idx="158">
                        <c:v>41.333333333333336</c:v>
                      </c:pt>
                      <c:pt idx="159">
                        <c:v>39.666666666666664</c:v>
                      </c:pt>
                      <c:pt idx="160">
                        <c:v>39.333333333333336</c:v>
                      </c:pt>
                      <c:pt idx="161">
                        <c:v>32.666666666666664</c:v>
                      </c:pt>
                      <c:pt idx="162">
                        <c:v>37</c:v>
                      </c:pt>
                      <c:pt idx="163">
                        <c:v>40.666666666666664</c:v>
                      </c:pt>
                      <c:pt idx="164">
                        <c:v>38</c:v>
                      </c:pt>
                      <c:pt idx="165">
                        <c:v>37</c:v>
                      </c:pt>
                      <c:pt idx="166">
                        <c:v>40.333333333333336</c:v>
                      </c:pt>
                      <c:pt idx="167">
                        <c:v>45.333333333333336</c:v>
                      </c:pt>
                      <c:pt idx="168">
                        <c:v>39.666666666666664</c:v>
                      </c:pt>
                      <c:pt idx="169">
                        <c:v>39.333333333333336</c:v>
                      </c:pt>
                      <c:pt idx="170">
                        <c:v>39.666666666666664</c:v>
                      </c:pt>
                      <c:pt idx="171">
                        <c:v>40</c:v>
                      </c:pt>
                      <c:pt idx="172">
                        <c:v>36.666666666666664</c:v>
                      </c:pt>
                      <c:pt idx="173">
                        <c:v>40.333333333333336</c:v>
                      </c:pt>
                      <c:pt idx="174">
                        <c:v>35</c:v>
                      </c:pt>
                      <c:pt idx="175">
                        <c:v>49.666666666666664</c:v>
                      </c:pt>
                      <c:pt idx="176">
                        <c:v>38.333333333333336</c:v>
                      </c:pt>
                      <c:pt idx="177">
                        <c:v>41.333333333333336</c:v>
                      </c:pt>
                      <c:pt idx="178">
                        <c:v>42.333333333333336</c:v>
                      </c:pt>
                      <c:pt idx="179">
                        <c:v>40</c:v>
                      </c:pt>
                      <c:pt idx="180">
                        <c:v>42.666666666666664</c:v>
                      </c:pt>
                      <c:pt idx="181">
                        <c:v>51.333333333333336</c:v>
                      </c:pt>
                      <c:pt idx="182">
                        <c:v>50</c:v>
                      </c:pt>
                      <c:pt idx="183">
                        <c:v>44</c:v>
                      </c:pt>
                      <c:pt idx="184">
                        <c:v>45.666666666666664</c:v>
                      </c:pt>
                      <c:pt idx="185">
                        <c:v>44.666666666666664</c:v>
                      </c:pt>
                      <c:pt idx="186">
                        <c:v>38</c:v>
                      </c:pt>
                      <c:pt idx="187">
                        <c:v>46.333333333333336</c:v>
                      </c:pt>
                      <c:pt idx="188">
                        <c:v>37</c:v>
                      </c:pt>
                      <c:pt idx="189">
                        <c:v>44</c:v>
                      </c:pt>
                      <c:pt idx="190">
                        <c:v>42.333333333333336</c:v>
                      </c:pt>
                      <c:pt idx="191">
                        <c:v>46</c:v>
                      </c:pt>
                      <c:pt idx="192">
                        <c:v>37.333333333333336</c:v>
                      </c:pt>
                      <c:pt idx="193">
                        <c:v>36</c:v>
                      </c:pt>
                      <c:pt idx="194">
                        <c:v>40.333333333333336</c:v>
                      </c:pt>
                      <c:pt idx="195">
                        <c:v>37.333333333333336</c:v>
                      </c:pt>
                      <c:pt idx="196">
                        <c:v>34.666666666666664</c:v>
                      </c:pt>
                      <c:pt idx="197">
                        <c:v>42.666666666666664</c:v>
                      </c:pt>
                      <c:pt idx="198">
                        <c:v>36</c:v>
                      </c:pt>
                      <c:pt idx="199">
                        <c:v>37.666666666666664</c:v>
                      </c:pt>
                      <c:pt idx="200">
                        <c:v>40.666666666666664</c:v>
                      </c:pt>
                      <c:pt idx="201">
                        <c:v>39</c:v>
                      </c:pt>
                      <c:pt idx="202">
                        <c:v>39.333333333333336</c:v>
                      </c:pt>
                      <c:pt idx="203">
                        <c:v>37.333333333333336</c:v>
                      </c:pt>
                      <c:pt idx="204">
                        <c:v>36</c:v>
                      </c:pt>
                      <c:pt idx="205">
                        <c:v>38.666666666666664</c:v>
                      </c:pt>
                      <c:pt idx="206">
                        <c:v>44.666666666666664</c:v>
                      </c:pt>
                      <c:pt idx="207">
                        <c:v>35.666666666666664</c:v>
                      </c:pt>
                      <c:pt idx="208">
                        <c:v>38.333333333333336</c:v>
                      </c:pt>
                      <c:pt idx="209">
                        <c:v>41</c:v>
                      </c:pt>
                      <c:pt idx="210">
                        <c:v>41.666666666666664</c:v>
                      </c:pt>
                      <c:pt idx="211">
                        <c:v>43.666666666666664</c:v>
                      </c:pt>
                      <c:pt idx="212">
                        <c:v>38</c:v>
                      </c:pt>
                      <c:pt idx="213">
                        <c:v>38</c:v>
                      </c:pt>
                      <c:pt idx="214">
                        <c:v>43.333333333333336</c:v>
                      </c:pt>
                      <c:pt idx="215">
                        <c:v>43.333333333333336</c:v>
                      </c:pt>
                      <c:pt idx="216">
                        <c:v>37.333333333333336</c:v>
                      </c:pt>
                      <c:pt idx="217">
                        <c:v>39</c:v>
                      </c:pt>
                      <c:pt idx="218">
                        <c:v>36.333333333333336</c:v>
                      </c:pt>
                      <c:pt idx="219">
                        <c:v>52.666666666666664</c:v>
                      </c:pt>
                      <c:pt idx="220">
                        <c:v>38.333333333333336</c:v>
                      </c:pt>
                      <c:pt idx="221">
                        <c:v>37.333333333333336</c:v>
                      </c:pt>
                      <c:pt idx="222">
                        <c:v>41.666666666666664</c:v>
                      </c:pt>
                      <c:pt idx="223">
                        <c:v>38.666666666666664</c:v>
                      </c:pt>
                      <c:pt idx="224">
                        <c:v>42</c:v>
                      </c:pt>
                      <c:pt idx="225">
                        <c:v>44.666666666666664</c:v>
                      </c:pt>
                      <c:pt idx="226">
                        <c:v>41</c:v>
                      </c:pt>
                      <c:pt idx="227">
                        <c:v>44.333333333333336</c:v>
                      </c:pt>
                      <c:pt idx="228">
                        <c:v>38</c:v>
                      </c:pt>
                      <c:pt idx="229">
                        <c:v>36</c:v>
                      </c:pt>
                      <c:pt idx="230">
                        <c:v>40.333333333333336</c:v>
                      </c:pt>
                      <c:pt idx="231">
                        <c:v>41.333333333333336</c:v>
                      </c:pt>
                      <c:pt idx="232">
                        <c:v>35</c:v>
                      </c:pt>
                      <c:pt idx="233">
                        <c:v>44.666666666666664</c:v>
                      </c:pt>
                      <c:pt idx="234">
                        <c:v>36.666666666666664</c:v>
                      </c:pt>
                      <c:pt idx="235">
                        <c:v>38.333333333333336</c:v>
                      </c:pt>
                      <c:pt idx="236">
                        <c:v>35.333333333333336</c:v>
                      </c:pt>
                      <c:pt idx="237">
                        <c:v>27.666666666666668</c:v>
                      </c:pt>
                      <c:pt idx="238">
                        <c:v>37.333333333333336</c:v>
                      </c:pt>
                      <c:pt idx="239">
                        <c:v>42.333333333333336</c:v>
                      </c:pt>
                      <c:pt idx="240">
                        <c:v>37.666666666666664</c:v>
                      </c:pt>
                      <c:pt idx="241">
                        <c:v>35</c:v>
                      </c:pt>
                      <c:pt idx="242">
                        <c:v>41</c:v>
                      </c:pt>
                      <c:pt idx="243">
                        <c:v>42</c:v>
                      </c:pt>
                      <c:pt idx="244">
                        <c:v>39</c:v>
                      </c:pt>
                      <c:pt idx="245">
                        <c:v>39.666666666666664</c:v>
                      </c:pt>
                      <c:pt idx="246">
                        <c:v>49.666666666666664</c:v>
                      </c:pt>
                      <c:pt idx="247">
                        <c:v>36.333333333333336</c:v>
                      </c:pt>
                      <c:pt idx="248">
                        <c:v>38.666666666666664</c:v>
                      </c:pt>
                      <c:pt idx="249">
                        <c:v>42</c:v>
                      </c:pt>
                      <c:pt idx="250">
                        <c:v>40.666666666666664</c:v>
                      </c:pt>
                      <c:pt idx="251">
                        <c:v>37</c:v>
                      </c:pt>
                      <c:pt idx="252">
                        <c:v>43</c:v>
                      </c:pt>
                      <c:pt idx="253">
                        <c:v>43</c:v>
                      </c:pt>
                      <c:pt idx="254">
                        <c:v>36</c:v>
                      </c:pt>
                      <c:pt idx="255">
                        <c:v>41</c:v>
                      </c:pt>
                      <c:pt idx="256">
                        <c:v>41</c:v>
                      </c:pt>
                      <c:pt idx="257">
                        <c:v>37</c:v>
                      </c:pt>
                      <c:pt idx="258">
                        <c:v>41.666666666666664</c:v>
                      </c:pt>
                      <c:pt idx="259">
                        <c:v>43.666666666666664</c:v>
                      </c:pt>
                      <c:pt idx="260">
                        <c:v>49</c:v>
                      </c:pt>
                      <c:pt idx="261">
                        <c:v>37</c:v>
                      </c:pt>
                      <c:pt idx="262">
                        <c:v>44.333333333333336</c:v>
                      </c:pt>
                      <c:pt idx="263">
                        <c:v>39</c:v>
                      </c:pt>
                      <c:pt idx="264">
                        <c:v>34</c:v>
                      </c:pt>
                      <c:pt idx="265">
                        <c:v>35.666666666666664</c:v>
                      </c:pt>
                      <c:pt idx="266">
                        <c:v>36.666666666666664</c:v>
                      </c:pt>
                      <c:pt idx="267">
                        <c:v>39.333333333333336</c:v>
                      </c:pt>
                      <c:pt idx="268">
                        <c:v>42.333333333333336</c:v>
                      </c:pt>
                      <c:pt idx="269">
                        <c:v>33.666666666666664</c:v>
                      </c:pt>
                      <c:pt idx="270">
                        <c:v>43.333333333333336</c:v>
                      </c:pt>
                      <c:pt idx="271">
                        <c:v>41</c:v>
                      </c:pt>
                      <c:pt idx="272">
                        <c:v>35.666666666666664</c:v>
                      </c:pt>
                      <c:pt idx="273">
                        <c:v>45</c:v>
                      </c:pt>
                      <c:pt idx="274">
                        <c:v>38.666666666666664</c:v>
                      </c:pt>
                      <c:pt idx="275">
                        <c:v>39.666666666666664</c:v>
                      </c:pt>
                      <c:pt idx="276">
                        <c:v>39</c:v>
                      </c:pt>
                      <c:pt idx="277">
                        <c:v>35.666666666666664</c:v>
                      </c:pt>
                      <c:pt idx="278">
                        <c:v>41.666666666666664</c:v>
                      </c:pt>
                      <c:pt idx="279">
                        <c:v>49.333333333333336</c:v>
                      </c:pt>
                      <c:pt idx="280">
                        <c:v>39</c:v>
                      </c:pt>
                      <c:pt idx="281">
                        <c:v>36.333333333333336</c:v>
                      </c:pt>
                      <c:pt idx="282">
                        <c:v>39.333333333333336</c:v>
                      </c:pt>
                      <c:pt idx="283">
                        <c:v>38</c:v>
                      </c:pt>
                      <c:pt idx="284">
                        <c:v>45.333333333333336</c:v>
                      </c:pt>
                      <c:pt idx="285">
                        <c:v>33.666666666666664</c:v>
                      </c:pt>
                      <c:pt idx="286">
                        <c:v>40</c:v>
                      </c:pt>
                      <c:pt idx="287">
                        <c:v>43.333333333333336</c:v>
                      </c:pt>
                      <c:pt idx="288">
                        <c:v>41.333333333333336</c:v>
                      </c:pt>
                      <c:pt idx="289">
                        <c:v>47.666666666666664</c:v>
                      </c:pt>
                      <c:pt idx="290">
                        <c:v>38</c:v>
                      </c:pt>
                      <c:pt idx="291">
                        <c:v>42.666666666666664</c:v>
                      </c:pt>
                      <c:pt idx="292">
                        <c:v>41.333333333333336</c:v>
                      </c:pt>
                      <c:pt idx="293">
                        <c:v>43.333333333333336</c:v>
                      </c:pt>
                      <c:pt idx="294">
                        <c:v>34</c:v>
                      </c:pt>
                      <c:pt idx="295">
                        <c:v>35</c:v>
                      </c:pt>
                      <c:pt idx="296">
                        <c:v>47.333333333333336</c:v>
                      </c:pt>
                      <c:pt idx="297">
                        <c:v>46.666666666666664</c:v>
                      </c:pt>
                      <c:pt idx="298">
                        <c:v>44</c:v>
                      </c:pt>
                      <c:pt idx="299">
                        <c:v>41.333333333333336</c:v>
                      </c:pt>
                      <c:pt idx="300">
                        <c:v>39</c:v>
                      </c:pt>
                      <c:pt idx="301">
                        <c:v>32.666666666666664</c:v>
                      </c:pt>
                      <c:pt idx="302">
                        <c:v>47.333333333333336</c:v>
                      </c:pt>
                      <c:pt idx="303">
                        <c:v>37.666666666666664</c:v>
                      </c:pt>
                      <c:pt idx="304">
                        <c:v>40.333333333333336</c:v>
                      </c:pt>
                      <c:pt idx="305">
                        <c:v>43.333333333333336</c:v>
                      </c:pt>
                      <c:pt idx="306">
                        <c:v>37.666666666666664</c:v>
                      </c:pt>
                      <c:pt idx="307">
                        <c:v>34.333333333333336</c:v>
                      </c:pt>
                      <c:pt idx="308">
                        <c:v>41.666666666666664</c:v>
                      </c:pt>
                      <c:pt idx="309">
                        <c:v>48.666666666666664</c:v>
                      </c:pt>
                      <c:pt idx="310">
                        <c:v>43.333333333333336</c:v>
                      </c:pt>
                      <c:pt idx="311">
                        <c:v>50.666666666666664</c:v>
                      </c:pt>
                      <c:pt idx="312">
                        <c:v>43.666666666666664</c:v>
                      </c:pt>
                      <c:pt idx="313">
                        <c:v>39.333333333333336</c:v>
                      </c:pt>
                      <c:pt idx="314">
                        <c:v>41.666666666666664</c:v>
                      </c:pt>
                      <c:pt idx="315">
                        <c:v>40.666666666666664</c:v>
                      </c:pt>
                      <c:pt idx="316">
                        <c:v>42</c:v>
                      </c:pt>
                      <c:pt idx="317">
                        <c:v>54.666666666666664</c:v>
                      </c:pt>
                      <c:pt idx="318">
                        <c:v>42</c:v>
                      </c:pt>
                      <c:pt idx="319">
                        <c:v>42</c:v>
                      </c:pt>
                      <c:pt idx="320">
                        <c:v>34.666666666666664</c:v>
                      </c:pt>
                      <c:pt idx="321">
                        <c:v>45</c:v>
                      </c:pt>
                      <c:pt idx="322">
                        <c:v>45.333333333333336</c:v>
                      </c:pt>
                      <c:pt idx="323">
                        <c:v>42.333333333333336</c:v>
                      </c:pt>
                      <c:pt idx="324">
                        <c:v>45.333333333333336</c:v>
                      </c:pt>
                      <c:pt idx="325">
                        <c:v>54.666666666666664</c:v>
                      </c:pt>
                      <c:pt idx="326">
                        <c:v>45.333333333333336</c:v>
                      </c:pt>
                      <c:pt idx="327">
                        <c:v>36.666666666666664</c:v>
                      </c:pt>
                      <c:pt idx="328">
                        <c:v>46</c:v>
                      </c:pt>
                      <c:pt idx="329">
                        <c:v>43.333333333333336</c:v>
                      </c:pt>
                      <c:pt idx="330">
                        <c:v>49.333333333333336</c:v>
                      </c:pt>
                      <c:pt idx="331">
                        <c:v>44</c:v>
                      </c:pt>
                      <c:pt idx="332">
                        <c:v>44.666666666666664</c:v>
                      </c:pt>
                      <c:pt idx="333">
                        <c:v>46</c:v>
                      </c:pt>
                      <c:pt idx="334">
                        <c:v>46.666666666666664</c:v>
                      </c:pt>
                      <c:pt idx="335">
                        <c:v>46.666666666666664</c:v>
                      </c:pt>
                      <c:pt idx="336">
                        <c:v>44.333333333333336</c:v>
                      </c:pt>
                      <c:pt idx="337">
                        <c:v>43</c:v>
                      </c:pt>
                      <c:pt idx="338">
                        <c:v>49</c:v>
                      </c:pt>
                      <c:pt idx="339">
                        <c:v>49</c:v>
                      </c:pt>
                      <c:pt idx="340">
                        <c:v>44.666666666666664</c:v>
                      </c:pt>
                      <c:pt idx="341">
                        <c:v>44.333333333333336</c:v>
                      </c:pt>
                      <c:pt idx="342">
                        <c:v>40</c:v>
                      </c:pt>
                      <c:pt idx="343">
                        <c:v>35.5</c:v>
                      </c:pt>
                      <c:pt idx="344">
                        <c:v>45</c:v>
                      </c:pt>
                      <c:pt idx="345">
                        <c:v>40.333333333333336</c:v>
                      </c:pt>
                      <c:pt idx="346">
                        <c:v>44.333333333333336</c:v>
                      </c:pt>
                      <c:pt idx="347">
                        <c:v>42.666666666666664</c:v>
                      </c:pt>
                      <c:pt idx="348">
                        <c:v>41</c:v>
                      </c:pt>
                      <c:pt idx="349">
                        <c:v>52.333333333333336</c:v>
                      </c:pt>
                      <c:pt idx="350">
                        <c:v>41.333333333333336</c:v>
                      </c:pt>
                      <c:pt idx="351">
                        <c:v>44.666666666666664</c:v>
                      </c:pt>
                      <c:pt idx="352">
                        <c:v>41.666666666666664</c:v>
                      </c:pt>
                      <c:pt idx="353">
                        <c:v>41.666666666666664</c:v>
                      </c:pt>
                      <c:pt idx="354">
                        <c:v>44.666666666666664</c:v>
                      </c:pt>
                      <c:pt idx="355">
                        <c:v>46.333333333333336</c:v>
                      </c:pt>
                      <c:pt idx="356">
                        <c:v>41.333333333333336</c:v>
                      </c:pt>
                      <c:pt idx="357">
                        <c:v>43.333333333333336</c:v>
                      </c:pt>
                      <c:pt idx="358">
                        <c:v>51.666666666666664</c:v>
                      </c:pt>
                      <c:pt idx="359">
                        <c:v>47</c:v>
                      </c:pt>
                      <c:pt idx="360">
                        <c:v>36</c:v>
                      </c:pt>
                      <c:pt idx="361">
                        <c:v>45</c:v>
                      </c:pt>
                      <c:pt idx="362">
                        <c:v>48.333333333333336</c:v>
                      </c:pt>
                      <c:pt idx="363">
                        <c:v>48</c:v>
                      </c:pt>
                      <c:pt idx="364">
                        <c:v>43</c:v>
                      </c:pt>
                      <c:pt idx="365">
                        <c:v>52</c:v>
                      </c:pt>
                      <c:pt idx="366">
                        <c:v>48</c:v>
                      </c:pt>
                      <c:pt idx="367">
                        <c:v>49.333333333333336</c:v>
                      </c:pt>
                      <c:pt idx="368">
                        <c:v>56.666666666666664</c:v>
                      </c:pt>
                      <c:pt idx="369">
                        <c:v>50.666666666666664</c:v>
                      </c:pt>
                      <c:pt idx="370">
                        <c:v>55.333333333333336</c:v>
                      </c:pt>
                      <c:pt idx="371">
                        <c:v>47</c:v>
                      </c:pt>
                      <c:pt idx="372">
                        <c:v>50.333333333333336</c:v>
                      </c:pt>
                      <c:pt idx="373">
                        <c:v>51.666666666666664</c:v>
                      </c:pt>
                      <c:pt idx="374">
                        <c:v>63</c:v>
                      </c:pt>
                      <c:pt idx="375">
                        <c:v>62</c:v>
                      </c:pt>
                      <c:pt idx="376">
                        <c:v>56.333333333333336</c:v>
                      </c:pt>
                      <c:pt idx="377">
                        <c:v>55.666666666666664</c:v>
                      </c:pt>
                      <c:pt idx="378">
                        <c:v>55</c:v>
                      </c:pt>
                      <c:pt idx="379">
                        <c:v>55</c:v>
                      </c:pt>
                      <c:pt idx="380">
                        <c:v>60</c:v>
                      </c:pt>
                      <c:pt idx="381">
                        <c:v>59.666666666666664</c:v>
                      </c:pt>
                      <c:pt idx="382">
                        <c:v>55</c:v>
                      </c:pt>
                      <c:pt idx="383">
                        <c:v>50.666666666666664</c:v>
                      </c:pt>
                      <c:pt idx="384">
                        <c:v>52.666666666666664</c:v>
                      </c:pt>
                      <c:pt idx="385">
                        <c:v>52</c:v>
                      </c:pt>
                      <c:pt idx="386">
                        <c:v>52.666666666666664</c:v>
                      </c:pt>
                      <c:pt idx="387">
                        <c:v>57.333333333333336</c:v>
                      </c:pt>
                      <c:pt idx="388">
                        <c:v>58</c:v>
                      </c:pt>
                      <c:pt idx="389">
                        <c:v>57.333333333333336</c:v>
                      </c:pt>
                      <c:pt idx="390">
                        <c:v>57.333333333333336</c:v>
                      </c:pt>
                      <c:pt idx="391">
                        <c:v>54.666666666666664</c:v>
                      </c:pt>
                      <c:pt idx="392">
                        <c:v>56</c:v>
                      </c:pt>
                      <c:pt idx="393">
                        <c:v>54</c:v>
                      </c:pt>
                      <c:pt idx="394">
                        <c:v>50.333333333333336</c:v>
                      </c:pt>
                      <c:pt idx="395">
                        <c:v>56.333333333333336</c:v>
                      </c:pt>
                      <c:pt idx="396">
                        <c:v>41</c:v>
                      </c:pt>
                      <c:pt idx="397">
                        <c:v>49.666666666666664</c:v>
                      </c:pt>
                      <c:pt idx="398">
                        <c:v>68</c:v>
                      </c:pt>
                      <c:pt idx="399">
                        <c:v>57</c:v>
                      </c:pt>
                      <c:pt idx="400">
                        <c:v>49.666666666666664</c:v>
                      </c:pt>
                      <c:pt idx="401">
                        <c:v>53.333333333333336</c:v>
                      </c:pt>
                      <c:pt idx="402">
                        <c:v>52.333333333333336</c:v>
                      </c:pt>
                      <c:pt idx="403">
                        <c:v>43.666666666666664</c:v>
                      </c:pt>
                      <c:pt idx="404">
                        <c:v>46.666666666666664</c:v>
                      </c:pt>
                      <c:pt idx="405">
                        <c:v>50.333333333333336</c:v>
                      </c:pt>
                      <c:pt idx="406">
                        <c:v>52</c:v>
                      </c:pt>
                      <c:pt idx="407">
                        <c:v>57</c:v>
                      </c:pt>
                      <c:pt idx="408">
                        <c:v>45.666666666666664</c:v>
                      </c:pt>
                      <c:pt idx="409">
                        <c:v>55</c:v>
                      </c:pt>
                      <c:pt idx="410">
                        <c:v>49</c:v>
                      </c:pt>
                      <c:pt idx="411">
                        <c:v>39.666666666666664</c:v>
                      </c:pt>
                      <c:pt idx="412">
                        <c:v>44.333333333333336</c:v>
                      </c:pt>
                      <c:pt idx="413">
                        <c:v>39.333333333333336</c:v>
                      </c:pt>
                      <c:pt idx="414">
                        <c:v>54.333333333333336</c:v>
                      </c:pt>
                      <c:pt idx="415">
                        <c:v>54</c:v>
                      </c:pt>
                      <c:pt idx="416">
                        <c:v>45.333333333333336</c:v>
                      </c:pt>
                      <c:pt idx="417">
                        <c:v>42.333333333333336</c:v>
                      </c:pt>
                      <c:pt idx="418">
                        <c:v>41.333333333333336</c:v>
                      </c:pt>
                      <c:pt idx="419">
                        <c:v>43.666666666666664</c:v>
                      </c:pt>
                      <c:pt idx="420">
                        <c:v>43.333333333333336</c:v>
                      </c:pt>
                      <c:pt idx="421">
                        <c:v>48.333333333333336</c:v>
                      </c:pt>
                      <c:pt idx="422">
                        <c:v>49.666666666666664</c:v>
                      </c:pt>
                      <c:pt idx="423">
                        <c:v>42.333333333333336</c:v>
                      </c:pt>
                      <c:pt idx="424">
                        <c:v>35.666666666666664</c:v>
                      </c:pt>
                      <c:pt idx="425">
                        <c:v>48.333333333333336</c:v>
                      </c:pt>
                      <c:pt idx="426">
                        <c:v>52.333333333333336</c:v>
                      </c:pt>
                      <c:pt idx="427">
                        <c:v>48.333333333333336</c:v>
                      </c:pt>
                      <c:pt idx="428">
                        <c:v>43</c:v>
                      </c:pt>
                      <c:pt idx="429">
                        <c:v>50</c:v>
                      </c:pt>
                      <c:pt idx="430">
                        <c:v>42.666666666666664</c:v>
                      </c:pt>
                      <c:pt idx="431">
                        <c:v>53.333333333333336</c:v>
                      </c:pt>
                      <c:pt idx="432">
                        <c:v>45.333333333333336</c:v>
                      </c:pt>
                      <c:pt idx="433">
                        <c:v>36</c:v>
                      </c:pt>
                      <c:pt idx="434">
                        <c:v>49</c:v>
                      </c:pt>
                      <c:pt idx="435">
                        <c:v>56</c:v>
                      </c:pt>
                      <c:pt idx="436">
                        <c:v>46.666666666666664</c:v>
                      </c:pt>
                      <c:pt idx="437">
                        <c:v>42.666666666666664</c:v>
                      </c:pt>
                      <c:pt idx="438">
                        <c:v>45.666666666666664</c:v>
                      </c:pt>
                      <c:pt idx="439">
                        <c:v>51.333333333333336</c:v>
                      </c:pt>
                      <c:pt idx="440">
                        <c:v>51.666666666666664</c:v>
                      </c:pt>
                      <c:pt idx="441">
                        <c:v>38.333333333333336</c:v>
                      </c:pt>
                      <c:pt idx="442">
                        <c:v>49.333333333333336</c:v>
                      </c:pt>
                      <c:pt idx="443">
                        <c:v>47.666666666666664</c:v>
                      </c:pt>
                      <c:pt idx="444">
                        <c:v>54.333333333333336</c:v>
                      </c:pt>
                      <c:pt idx="445">
                        <c:v>51.666666666666664</c:v>
                      </c:pt>
                      <c:pt idx="446">
                        <c:v>52.333333333333336</c:v>
                      </c:pt>
                      <c:pt idx="447">
                        <c:v>38.666666666666664</c:v>
                      </c:pt>
                      <c:pt idx="448">
                        <c:v>44.333333333333336</c:v>
                      </c:pt>
                      <c:pt idx="449">
                        <c:v>48.333333333333336</c:v>
                      </c:pt>
                      <c:pt idx="450">
                        <c:v>42</c:v>
                      </c:pt>
                      <c:pt idx="451">
                        <c:v>47.666666666666664</c:v>
                      </c:pt>
                      <c:pt idx="452">
                        <c:v>39</c:v>
                      </c:pt>
                      <c:pt idx="453">
                        <c:v>43.333333333333336</c:v>
                      </c:pt>
                      <c:pt idx="454">
                        <c:v>51.666666666666664</c:v>
                      </c:pt>
                      <c:pt idx="455">
                        <c:v>44.666666666666664</c:v>
                      </c:pt>
                      <c:pt idx="456">
                        <c:v>47</c:v>
                      </c:pt>
                      <c:pt idx="457">
                        <c:v>48</c:v>
                      </c:pt>
                      <c:pt idx="458">
                        <c:v>50.666666666666664</c:v>
                      </c:pt>
                      <c:pt idx="459">
                        <c:v>41</c:v>
                      </c:pt>
                      <c:pt idx="460">
                        <c:v>43</c:v>
                      </c:pt>
                      <c:pt idx="461">
                        <c:v>47</c:v>
                      </c:pt>
                      <c:pt idx="462">
                        <c:v>48.333333333333336</c:v>
                      </c:pt>
                      <c:pt idx="463">
                        <c:v>44.333333333333336</c:v>
                      </c:pt>
                      <c:pt idx="464">
                        <c:v>46.666666666666664</c:v>
                      </c:pt>
                      <c:pt idx="465">
                        <c:v>44</c:v>
                      </c:pt>
                      <c:pt idx="466">
                        <c:v>49.333333333333336</c:v>
                      </c:pt>
                      <c:pt idx="467">
                        <c:v>52</c:v>
                      </c:pt>
                      <c:pt idx="468">
                        <c:v>38.666666666666664</c:v>
                      </c:pt>
                      <c:pt idx="469">
                        <c:v>47.333333333333336</c:v>
                      </c:pt>
                      <c:pt idx="470">
                        <c:v>49.666666666666664</c:v>
                      </c:pt>
                      <c:pt idx="471">
                        <c:v>47</c:v>
                      </c:pt>
                      <c:pt idx="472">
                        <c:v>42.333333333333336</c:v>
                      </c:pt>
                      <c:pt idx="473">
                        <c:v>44.666666666666664</c:v>
                      </c:pt>
                      <c:pt idx="474">
                        <c:v>42</c:v>
                      </c:pt>
                      <c:pt idx="475">
                        <c:v>39.333333333333336</c:v>
                      </c:pt>
                      <c:pt idx="476">
                        <c:v>44.333333333333336</c:v>
                      </c:pt>
                      <c:pt idx="477">
                        <c:v>39.666666666666664</c:v>
                      </c:pt>
                      <c:pt idx="478">
                        <c:v>43.666666666666664</c:v>
                      </c:pt>
                      <c:pt idx="479">
                        <c:v>55.666666666666664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11-42BF-8AAF-06AAFC47E37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Bursa!$G$2:$G$481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-7.3333333333333357</c:v>
                      </c:pt>
                      <c:pt idx="1">
                        <c:v>5</c:v>
                      </c:pt>
                      <c:pt idx="2">
                        <c:v>-5.6666666666666643</c:v>
                      </c:pt>
                      <c:pt idx="3">
                        <c:v>-15.333333333333336</c:v>
                      </c:pt>
                      <c:pt idx="4">
                        <c:v>2.6666666666666643</c:v>
                      </c:pt>
                      <c:pt idx="5">
                        <c:v>-10.666666666666664</c:v>
                      </c:pt>
                      <c:pt idx="6">
                        <c:v>-20.333333333333336</c:v>
                      </c:pt>
                      <c:pt idx="7">
                        <c:v>-19.333333333333336</c:v>
                      </c:pt>
                      <c:pt idx="8">
                        <c:v>-10.333333333333336</c:v>
                      </c:pt>
                      <c:pt idx="9">
                        <c:v>0</c:v>
                      </c:pt>
                      <c:pt idx="10">
                        <c:v>-20</c:v>
                      </c:pt>
                      <c:pt idx="11">
                        <c:v>-5.6666666666666643</c:v>
                      </c:pt>
                      <c:pt idx="12">
                        <c:v>-12</c:v>
                      </c:pt>
                      <c:pt idx="13">
                        <c:v>1.3333333333333357</c:v>
                      </c:pt>
                      <c:pt idx="14">
                        <c:v>-4.3333333333333357</c:v>
                      </c:pt>
                      <c:pt idx="15">
                        <c:v>15</c:v>
                      </c:pt>
                      <c:pt idx="16">
                        <c:v>-12</c:v>
                      </c:pt>
                      <c:pt idx="17">
                        <c:v>-2</c:v>
                      </c:pt>
                      <c:pt idx="18">
                        <c:v>-0.3333333333333357</c:v>
                      </c:pt>
                      <c:pt idx="19">
                        <c:v>16</c:v>
                      </c:pt>
                      <c:pt idx="20">
                        <c:v>-6.3333333333333357</c:v>
                      </c:pt>
                      <c:pt idx="21">
                        <c:v>-3.6666666666666643</c:v>
                      </c:pt>
                      <c:pt idx="22">
                        <c:v>3.6666666666666643</c:v>
                      </c:pt>
                      <c:pt idx="23">
                        <c:v>0.3333333333333357</c:v>
                      </c:pt>
                      <c:pt idx="24">
                        <c:v>-7.3333333333333357</c:v>
                      </c:pt>
                      <c:pt idx="25">
                        <c:v>-3</c:v>
                      </c:pt>
                      <c:pt idx="26">
                        <c:v>12.333333333333336</c:v>
                      </c:pt>
                      <c:pt idx="27">
                        <c:v>8.3333333333333357</c:v>
                      </c:pt>
                      <c:pt idx="28">
                        <c:v>-2</c:v>
                      </c:pt>
                      <c:pt idx="29">
                        <c:v>-8.6666666666666643</c:v>
                      </c:pt>
                      <c:pt idx="30">
                        <c:v>-27.333333333333336</c:v>
                      </c:pt>
                      <c:pt idx="31">
                        <c:v>5.3333333333333357</c:v>
                      </c:pt>
                      <c:pt idx="32">
                        <c:v>-11</c:v>
                      </c:pt>
                      <c:pt idx="33">
                        <c:v>13.333333333333329</c:v>
                      </c:pt>
                      <c:pt idx="34">
                        <c:v>-1.6666666666666643</c:v>
                      </c:pt>
                      <c:pt idx="35">
                        <c:v>2.6666666666666643</c:v>
                      </c:pt>
                      <c:pt idx="36">
                        <c:v>-2.3333333333333357</c:v>
                      </c:pt>
                      <c:pt idx="37">
                        <c:v>9</c:v>
                      </c:pt>
                      <c:pt idx="38">
                        <c:v>-19.666666666666664</c:v>
                      </c:pt>
                      <c:pt idx="39">
                        <c:v>-9.3333333333333357</c:v>
                      </c:pt>
                      <c:pt idx="40">
                        <c:v>12.666666666666664</c:v>
                      </c:pt>
                      <c:pt idx="41">
                        <c:v>2.6666666666666643</c:v>
                      </c:pt>
                      <c:pt idx="42">
                        <c:v>-7.3333333333333357</c:v>
                      </c:pt>
                      <c:pt idx="43">
                        <c:v>-3</c:v>
                      </c:pt>
                      <c:pt idx="44">
                        <c:v>-1</c:v>
                      </c:pt>
                      <c:pt idx="45">
                        <c:v>-7.6666666666666643</c:v>
                      </c:pt>
                      <c:pt idx="46">
                        <c:v>9</c:v>
                      </c:pt>
                      <c:pt idx="47">
                        <c:v>6</c:v>
                      </c:pt>
                      <c:pt idx="48">
                        <c:v>2</c:v>
                      </c:pt>
                      <c:pt idx="49">
                        <c:v>6.3333333333333357</c:v>
                      </c:pt>
                      <c:pt idx="50">
                        <c:v>1</c:v>
                      </c:pt>
                      <c:pt idx="51">
                        <c:v>-5.3333333333333357</c:v>
                      </c:pt>
                      <c:pt idx="52">
                        <c:v>-12</c:v>
                      </c:pt>
                      <c:pt idx="53">
                        <c:v>5.6666666666666643</c:v>
                      </c:pt>
                      <c:pt idx="54">
                        <c:v>16</c:v>
                      </c:pt>
                      <c:pt idx="55">
                        <c:v>-7.3333333333333357</c:v>
                      </c:pt>
                      <c:pt idx="56">
                        <c:v>13.666666666666664</c:v>
                      </c:pt>
                      <c:pt idx="57">
                        <c:v>1.3333333333333357</c:v>
                      </c:pt>
                      <c:pt idx="58">
                        <c:v>10.666666666666664</c:v>
                      </c:pt>
                      <c:pt idx="59">
                        <c:v>-11.666666666666664</c:v>
                      </c:pt>
                      <c:pt idx="60">
                        <c:v>12.333333333333336</c:v>
                      </c:pt>
                      <c:pt idx="61">
                        <c:v>-2.3333333333333357</c:v>
                      </c:pt>
                      <c:pt idx="62">
                        <c:v>24</c:v>
                      </c:pt>
                      <c:pt idx="63">
                        <c:v>7.6666666666666643</c:v>
                      </c:pt>
                      <c:pt idx="64">
                        <c:v>-1</c:v>
                      </c:pt>
                      <c:pt idx="65">
                        <c:v>-3</c:v>
                      </c:pt>
                      <c:pt idx="66">
                        <c:v>-8</c:v>
                      </c:pt>
                      <c:pt idx="67">
                        <c:v>-3.3333333333333357</c:v>
                      </c:pt>
                      <c:pt idx="68">
                        <c:v>10</c:v>
                      </c:pt>
                      <c:pt idx="69">
                        <c:v>1.6666666666666643</c:v>
                      </c:pt>
                      <c:pt idx="70">
                        <c:v>-7</c:v>
                      </c:pt>
                      <c:pt idx="71">
                        <c:v>4</c:v>
                      </c:pt>
                      <c:pt idx="72">
                        <c:v>-2.3333333333333357</c:v>
                      </c:pt>
                      <c:pt idx="73">
                        <c:v>2</c:v>
                      </c:pt>
                      <c:pt idx="74">
                        <c:v>12</c:v>
                      </c:pt>
                      <c:pt idx="75">
                        <c:v>9.3333333333333357</c:v>
                      </c:pt>
                      <c:pt idx="76">
                        <c:v>-4.3333333333333357</c:v>
                      </c:pt>
                      <c:pt idx="77">
                        <c:v>6.3333333333333357</c:v>
                      </c:pt>
                      <c:pt idx="78">
                        <c:v>13.666666666666664</c:v>
                      </c:pt>
                      <c:pt idx="79">
                        <c:v>16.333333333333336</c:v>
                      </c:pt>
                      <c:pt idx="80">
                        <c:v>4.6666666666666643</c:v>
                      </c:pt>
                      <c:pt idx="81">
                        <c:v>-5</c:v>
                      </c:pt>
                      <c:pt idx="82">
                        <c:v>-4.3333333333333357</c:v>
                      </c:pt>
                      <c:pt idx="83">
                        <c:v>-13.333333333333336</c:v>
                      </c:pt>
                      <c:pt idx="84">
                        <c:v>21.333333333333336</c:v>
                      </c:pt>
                      <c:pt idx="85">
                        <c:v>-3.3333333333333357</c:v>
                      </c:pt>
                      <c:pt idx="86">
                        <c:v>13</c:v>
                      </c:pt>
                      <c:pt idx="87">
                        <c:v>7.3333333333333357</c:v>
                      </c:pt>
                      <c:pt idx="88">
                        <c:v>27</c:v>
                      </c:pt>
                      <c:pt idx="89">
                        <c:v>9.3333333333333357</c:v>
                      </c:pt>
                      <c:pt idx="90">
                        <c:v>9.6666666666666643</c:v>
                      </c:pt>
                      <c:pt idx="91">
                        <c:v>10</c:v>
                      </c:pt>
                      <c:pt idx="92">
                        <c:v>-0.3333333333333357</c:v>
                      </c:pt>
                      <c:pt idx="93">
                        <c:v>2.6666666666666643</c:v>
                      </c:pt>
                      <c:pt idx="94">
                        <c:v>0</c:v>
                      </c:pt>
                      <c:pt idx="95">
                        <c:v>11.333333333333336</c:v>
                      </c:pt>
                      <c:pt idx="96">
                        <c:v>17.333333333333336</c:v>
                      </c:pt>
                      <c:pt idx="97">
                        <c:v>-13</c:v>
                      </c:pt>
                      <c:pt idx="98">
                        <c:v>6.6666666666666643</c:v>
                      </c:pt>
                      <c:pt idx="99">
                        <c:v>11.333333333333336</c:v>
                      </c:pt>
                      <c:pt idx="100">
                        <c:v>16.333333333333336</c:v>
                      </c:pt>
                      <c:pt idx="101">
                        <c:v>8.3333333333333357</c:v>
                      </c:pt>
                      <c:pt idx="102">
                        <c:v>11.333333333333336</c:v>
                      </c:pt>
                      <c:pt idx="103">
                        <c:v>3.6666666666666643</c:v>
                      </c:pt>
                      <c:pt idx="104">
                        <c:v>15.333333333333336</c:v>
                      </c:pt>
                      <c:pt idx="105">
                        <c:v>3.3333333333333357</c:v>
                      </c:pt>
                      <c:pt idx="106">
                        <c:v>-1</c:v>
                      </c:pt>
                      <c:pt idx="107">
                        <c:v>-9</c:v>
                      </c:pt>
                      <c:pt idx="108">
                        <c:v>17.666666666666664</c:v>
                      </c:pt>
                      <c:pt idx="109">
                        <c:v>-7</c:v>
                      </c:pt>
                      <c:pt idx="110">
                        <c:v>-1.6666666666666643</c:v>
                      </c:pt>
                      <c:pt idx="111">
                        <c:v>-7.3333333333333357</c:v>
                      </c:pt>
                      <c:pt idx="112">
                        <c:v>0</c:v>
                      </c:pt>
                      <c:pt idx="113">
                        <c:v>-13.333333333333336</c:v>
                      </c:pt>
                      <c:pt idx="114">
                        <c:v>-1.6666666666666643</c:v>
                      </c:pt>
                      <c:pt idx="115">
                        <c:v>9.6666666666666643</c:v>
                      </c:pt>
                      <c:pt idx="116">
                        <c:v>4</c:v>
                      </c:pt>
                      <c:pt idx="117">
                        <c:v>10.333333333333336</c:v>
                      </c:pt>
                      <c:pt idx="118">
                        <c:v>-6</c:v>
                      </c:pt>
                      <c:pt idx="119">
                        <c:v>-5.6666666666666643</c:v>
                      </c:pt>
                      <c:pt idx="120">
                        <c:v>17</c:v>
                      </c:pt>
                      <c:pt idx="121">
                        <c:v>0.3333333333333357</c:v>
                      </c:pt>
                      <c:pt idx="122">
                        <c:v>-4.3333333333333357</c:v>
                      </c:pt>
                      <c:pt idx="123">
                        <c:v>2.6666666666666643</c:v>
                      </c:pt>
                      <c:pt idx="124">
                        <c:v>-2.3333333333333357</c:v>
                      </c:pt>
                      <c:pt idx="125">
                        <c:v>-9</c:v>
                      </c:pt>
                      <c:pt idx="126">
                        <c:v>16.666666666666664</c:v>
                      </c:pt>
                      <c:pt idx="127">
                        <c:v>0</c:v>
                      </c:pt>
                      <c:pt idx="128">
                        <c:v>-4.6666666666666643</c:v>
                      </c:pt>
                      <c:pt idx="129">
                        <c:v>-1</c:v>
                      </c:pt>
                      <c:pt idx="130">
                        <c:v>-9.3333333333333357</c:v>
                      </c:pt>
                      <c:pt idx="131">
                        <c:v>11.333333333333336</c:v>
                      </c:pt>
                      <c:pt idx="132">
                        <c:v>17.666666666666664</c:v>
                      </c:pt>
                      <c:pt idx="133">
                        <c:v>-1.3333333333333357</c:v>
                      </c:pt>
                      <c:pt idx="134">
                        <c:v>-1</c:v>
                      </c:pt>
                      <c:pt idx="135">
                        <c:v>7.6666666666666643</c:v>
                      </c:pt>
                      <c:pt idx="136">
                        <c:v>-8</c:v>
                      </c:pt>
                      <c:pt idx="137">
                        <c:v>6.6666666666666643</c:v>
                      </c:pt>
                      <c:pt idx="138">
                        <c:v>19.666666666666664</c:v>
                      </c:pt>
                      <c:pt idx="139">
                        <c:v>-6.3333333333333357</c:v>
                      </c:pt>
                      <c:pt idx="140">
                        <c:v>9.6666666666666643</c:v>
                      </c:pt>
                      <c:pt idx="141">
                        <c:v>1.3333333333333357</c:v>
                      </c:pt>
                      <c:pt idx="142">
                        <c:v>4.6666666666666643</c:v>
                      </c:pt>
                      <c:pt idx="143">
                        <c:v>4</c:v>
                      </c:pt>
                      <c:pt idx="144">
                        <c:v>-5</c:v>
                      </c:pt>
                      <c:pt idx="145">
                        <c:v>-4</c:v>
                      </c:pt>
                      <c:pt idx="146">
                        <c:v>-11.333333333333336</c:v>
                      </c:pt>
                      <c:pt idx="147">
                        <c:v>7.3333333333333357</c:v>
                      </c:pt>
                      <c:pt idx="148">
                        <c:v>-3.6666666666666643</c:v>
                      </c:pt>
                      <c:pt idx="149">
                        <c:v>1</c:v>
                      </c:pt>
                      <c:pt idx="150">
                        <c:v>10.333333333333336</c:v>
                      </c:pt>
                      <c:pt idx="151">
                        <c:v>6.3333333333333357</c:v>
                      </c:pt>
                      <c:pt idx="152">
                        <c:v>-6.3333333333333357</c:v>
                      </c:pt>
                      <c:pt idx="153">
                        <c:v>9.6666666666666643</c:v>
                      </c:pt>
                      <c:pt idx="154">
                        <c:v>11.333333333333336</c:v>
                      </c:pt>
                      <c:pt idx="155">
                        <c:v>0.6666666666666643</c:v>
                      </c:pt>
                      <c:pt idx="156">
                        <c:v>-4</c:v>
                      </c:pt>
                      <c:pt idx="157">
                        <c:v>-11.333333333333336</c:v>
                      </c:pt>
                      <c:pt idx="158">
                        <c:v>15.666666666666664</c:v>
                      </c:pt>
                      <c:pt idx="159">
                        <c:v>4.3333333333333357</c:v>
                      </c:pt>
                      <c:pt idx="160">
                        <c:v>7.6666666666666643</c:v>
                      </c:pt>
                      <c:pt idx="161">
                        <c:v>8.3333333333333357</c:v>
                      </c:pt>
                      <c:pt idx="162">
                        <c:v>2</c:v>
                      </c:pt>
                      <c:pt idx="163">
                        <c:v>-10.666666666666664</c:v>
                      </c:pt>
                      <c:pt idx="164">
                        <c:v>6</c:v>
                      </c:pt>
                      <c:pt idx="165">
                        <c:v>7</c:v>
                      </c:pt>
                      <c:pt idx="166">
                        <c:v>12.666666666666664</c:v>
                      </c:pt>
                      <c:pt idx="167">
                        <c:v>4.6666666666666643</c:v>
                      </c:pt>
                      <c:pt idx="168">
                        <c:v>15.333333333333336</c:v>
                      </c:pt>
                      <c:pt idx="169">
                        <c:v>11.666666666666664</c:v>
                      </c:pt>
                      <c:pt idx="170">
                        <c:v>10.333333333333336</c:v>
                      </c:pt>
                      <c:pt idx="171">
                        <c:v>8</c:v>
                      </c:pt>
                      <c:pt idx="172">
                        <c:v>0.3333333333333357</c:v>
                      </c:pt>
                      <c:pt idx="173">
                        <c:v>4.6666666666666643</c:v>
                      </c:pt>
                      <c:pt idx="174">
                        <c:v>21</c:v>
                      </c:pt>
                      <c:pt idx="175">
                        <c:v>5.3333333333333357</c:v>
                      </c:pt>
                      <c:pt idx="176">
                        <c:v>7.6666666666666643</c:v>
                      </c:pt>
                      <c:pt idx="177">
                        <c:v>-3.3333333333333357</c:v>
                      </c:pt>
                      <c:pt idx="178">
                        <c:v>-13.333333333333336</c:v>
                      </c:pt>
                      <c:pt idx="179">
                        <c:v>19</c:v>
                      </c:pt>
                      <c:pt idx="180">
                        <c:v>-3.6666666666666643</c:v>
                      </c:pt>
                      <c:pt idx="181">
                        <c:v>-6.3333333333333357</c:v>
                      </c:pt>
                      <c:pt idx="182">
                        <c:v>13</c:v>
                      </c:pt>
                      <c:pt idx="183">
                        <c:v>7</c:v>
                      </c:pt>
                      <c:pt idx="184">
                        <c:v>3.3333333333333357</c:v>
                      </c:pt>
                      <c:pt idx="185">
                        <c:v>0.3333333333333357</c:v>
                      </c:pt>
                      <c:pt idx="186">
                        <c:v>11</c:v>
                      </c:pt>
                      <c:pt idx="187">
                        <c:v>1.6666666666666643</c:v>
                      </c:pt>
                      <c:pt idx="188">
                        <c:v>17</c:v>
                      </c:pt>
                      <c:pt idx="189">
                        <c:v>7</c:v>
                      </c:pt>
                      <c:pt idx="190">
                        <c:v>23.666666666666664</c:v>
                      </c:pt>
                      <c:pt idx="191">
                        <c:v>3</c:v>
                      </c:pt>
                      <c:pt idx="192">
                        <c:v>23.666666666666664</c:v>
                      </c:pt>
                      <c:pt idx="193">
                        <c:v>5</c:v>
                      </c:pt>
                      <c:pt idx="194">
                        <c:v>4.6666666666666643</c:v>
                      </c:pt>
                      <c:pt idx="195">
                        <c:v>24.666666666666664</c:v>
                      </c:pt>
                      <c:pt idx="196">
                        <c:v>19.333333333333336</c:v>
                      </c:pt>
                      <c:pt idx="197">
                        <c:v>-1.6666666666666643</c:v>
                      </c:pt>
                      <c:pt idx="198">
                        <c:v>13</c:v>
                      </c:pt>
                      <c:pt idx="199">
                        <c:v>5.3333333333333357</c:v>
                      </c:pt>
                      <c:pt idx="200">
                        <c:v>4.3333333333333357</c:v>
                      </c:pt>
                      <c:pt idx="201">
                        <c:v>3</c:v>
                      </c:pt>
                      <c:pt idx="202">
                        <c:v>17.666666666666664</c:v>
                      </c:pt>
                      <c:pt idx="203">
                        <c:v>1.6666666666666643</c:v>
                      </c:pt>
                      <c:pt idx="204">
                        <c:v>-1</c:v>
                      </c:pt>
                      <c:pt idx="205">
                        <c:v>19.333333333333336</c:v>
                      </c:pt>
                      <c:pt idx="206">
                        <c:v>-4.6666666666666643</c:v>
                      </c:pt>
                      <c:pt idx="207">
                        <c:v>12.333333333333336</c:v>
                      </c:pt>
                      <c:pt idx="208">
                        <c:v>2.6666666666666643</c:v>
                      </c:pt>
                      <c:pt idx="209">
                        <c:v>10</c:v>
                      </c:pt>
                      <c:pt idx="210">
                        <c:v>6.3333333333333357</c:v>
                      </c:pt>
                      <c:pt idx="211">
                        <c:v>3.3333333333333357</c:v>
                      </c:pt>
                      <c:pt idx="212">
                        <c:v>7</c:v>
                      </c:pt>
                      <c:pt idx="213">
                        <c:v>11</c:v>
                      </c:pt>
                      <c:pt idx="214">
                        <c:v>-4.3333333333333357</c:v>
                      </c:pt>
                      <c:pt idx="215">
                        <c:v>0.6666666666666643</c:v>
                      </c:pt>
                      <c:pt idx="216">
                        <c:v>8.6666666666666643</c:v>
                      </c:pt>
                      <c:pt idx="217">
                        <c:v>11</c:v>
                      </c:pt>
                      <c:pt idx="218">
                        <c:v>15.666666666666664</c:v>
                      </c:pt>
                      <c:pt idx="219">
                        <c:v>-18.666666666666664</c:v>
                      </c:pt>
                      <c:pt idx="220">
                        <c:v>2.6666666666666643</c:v>
                      </c:pt>
                      <c:pt idx="221">
                        <c:v>15.666666666666664</c:v>
                      </c:pt>
                      <c:pt idx="222">
                        <c:v>11.333333333333336</c:v>
                      </c:pt>
                      <c:pt idx="223">
                        <c:v>12.333333333333336</c:v>
                      </c:pt>
                      <c:pt idx="224">
                        <c:v>3</c:v>
                      </c:pt>
                      <c:pt idx="225">
                        <c:v>-3.6666666666666643</c:v>
                      </c:pt>
                      <c:pt idx="226">
                        <c:v>3</c:v>
                      </c:pt>
                      <c:pt idx="227">
                        <c:v>-2.3333333333333357</c:v>
                      </c:pt>
                      <c:pt idx="228">
                        <c:v>0</c:v>
                      </c:pt>
                      <c:pt idx="229">
                        <c:v>-1</c:v>
                      </c:pt>
                      <c:pt idx="230">
                        <c:v>19.666666666666664</c:v>
                      </c:pt>
                      <c:pt idx="231">
                        <c:v>3.6666666666666643</c:v>
                      </c:pt>
                      <c:pt idx="232">
                        <c:v>9</c:v>
                      </c:pt>
                      <c:pt idx="233">
                        <c:v>-6.6666666666666643</c:v>
                      </c:pt>
                      <c:pt idx="234">
                        <c:v>9.3333333333333357</c:v>
                      </c:pt>
                      <c:pt idx="235">
                        <c:v>12.666666666666664</c:v>
                      </c:pt>
                      <c:pt idx="236">
                        <c:v>-2.3333333333333357</c:v>
                      </c:pt>
                      <c:pt idx="237">
                        <c:v>22.333333333333332</c:v>
                      </c:pt>
                      <c:pt idx="238">
                        <c:v>2.6666666666666643</c:v>
                      </c:pt>
                      <c:pt idx="239">
                        <c:v>9.6666666666666643</c:v>
                      </c:pt>
                      <c:pt idx="240">
                        <c:v>1.3333333333333357</c:v>
                      </c:pt>
                      <c:pt idx="241">
                        <c:v>7</c:v>
                      </c:pt>
                      <c:pt idx="242">
                        <c:v>16</c:v>
                      </c:pt>
                      <c:pt idx="243">
                        <c:v>18</c:v>
                      </c:pt>
                      <c:pt idx="244">
                        <c:v>14</c:v>
                      </c:pt>
                      <c:pt idx="245">
                        <c:v>13.333333333333336</c:v>
                      </c:pt>
                      <c:pt idx="246">
                        <c:v>-6.6666666666666643</c:v>
                      </c:pt>
                      <c:pt idx="247">
                        <c:v>11.666666666666664</c:v>
                      </c:pt>
                      <c:pt idx="248">
                        <c:v>10.333333333333336</c:v>
                      </c:pt>
                      <c:pt idx="249">
                        <c:v>7</c:v>
                      </c:pt>
                      <c:pt idx="250">
                        <c:v>8.3333333333333357</c:v>
                      </c:pt>
                      <c:pt idx="251">
                        <c:v>8</c:v>
                      </c:pt>
                      <c:pt idx="252">
                        <c:v>3</c:v>
                      </c:pt>
                      <c:pt idx="253">
                        <c:v>0</c:v>
                      </c:pt>
                      <c:pt idx="254">
                        <c:v>12</c:v>
                      </c:pt>
                      <c:pt idx="255">
                        <c:v>-4</c:v>
                      </c:pt>
                      <c:pt idx="256">
                        <c:v>16</c:v>
                      </c:pt>
                      <c:pt idx="257">
                        <c:v>7</c:v>
                      </c:pt>
                      <c:pt idx="258">
                        <c:v>-0.6666666666666643</c:v>
                      </c:pt>
                      <c:pt idx="259">
                        <c:v>2.3333333333333357</c:v>
                      </c:pt>
                      <c:pt idx="260">
                        <c:v>3</c:v>
                      </c:pt>
                      <c:pt idx="261">
                        <c:v>9</c:v>
                      </c:pt>
                      <c:pt idx="262">
                        <c:v>-7.3333333333333357</c:v>
                      </c:pt>
                      <c:pt idx="263">
                        <c:v>4</c:v>
                      </c:pt>
                      <c:pt idx="264">
                        <c:v>5</c:v>
                      </c:pt>
                      <c:pt idx="265">
                        <c:v>18.333333333333336</c:v>
                      </c:pt>
                      <c:pt idx="266">
                        <c:v>8.3333333333333357</c:v>
                      </c:pt>
                      <c:pt idx="267">
                        <c:v>20.666666666666664</c:v>
                      </c:pt>
                      <c:pt idx="268">
                        <c:v>13.666666666666664</c:v>
                      </c:pt>
                      <c:pt idx="269">
                        <c:v>10.333333333333336</c:v>
                      </c:pt>
                      <c:pt idx="270">
                        <c:v>12.666666666666664</c:v>
                      </c:pt>
                      <c:pt idx="271">
                        <c:v>7</c:v>
                      </c:pt>
                      <c:pt idx="272">
                        <c:v>2.3333333333333357</c:v>
                      </c:pt>
                      <c:pt idx="273">
                        <c:v>1</c:v>
                      </c:pt>
                      <c:pt idx="274">
                        <c:v>5.3333333333333357</c:v>
                      </c:pt>
                      <c:pt idx="275">
                        <c:v>15.333333333333336</c:v>
                      </c:pt>
                      <c:pt idx="276">
                        <c:v>8</c:v>
                      </c:pt>
                      <c:pt idx="277">
                        <c:v>16.333333333333336</c:v>
                      </c:pt>
                      <c:pt idx="278">
                        <c:v>10.333333333333336</c:v>
                      </c:pt>
                      <c:pt idx="279">
                        <c:v>3.6666666666666643</c:v>
                      </c:pt>
                      <c:pt idx="280">
                        <c:v>-1</c:v>
                      </c:pt>
                      <c:pt idx="281">
                        <c:v>10.666666666666664</c:v>
                      </c:pt>
                      <c:pt idx="282">
                        <c:v>4.6666666666666643</c:v>
                      </c:pt>
                      <c:pt idx="283">
                        <c:v>9</c:v>
                      </c:pt>
                      <c:pt idx="284">
                        <c:v>6.6666666666666643</c:v>
                      </c:pt>
                      <c:pt idx="285">
                        <c:v>26.333333333333336</c:v>
                      </c:pt>
                      <c:pt idx="286">
                        <c:v>0</c:v>
                      </c:pt>
                      <c:pt idx="287">
                        <c:v>13.666666666666664</c:v>
                      </c:pt>
                      <c:pt idx="288">
                        <c:v>6.6666666666666643</c:v>
                      </c:pt>
                      <c:pt idx="289">
                        <c:v>1.3333333333333357</c:v>
                      </c:pt>
                      <c:pt idx="290">
                        <c:v>8</c:v>
                      </c:pt>
                      <c:pt idx="291">
                        <c:v>14.333333333333336</c:v>
                      </c:pt>
                      <c:pt idx="292">
                        <c:v>-1.3333333333333357</c:v>
                      </c:pt>
                      <c:pt idx="293">
                        <c:v>6.6666666666666643</c:v>
                      </c:pt>
                      <c:pt idx="294">
                        <c:v>27</c:v>
                      </c:pt>
                      <c:pt idx="295">
                        <c:v>8</c:v>
                      </c:pt>
                      <c:pt idx="296">
                        <c:v>12.666666666666664</c:v>
                      </c:pt>
                      <c:pt idx="297">
                        <c:v>21.333333333333336</c:v>
                      </c:pt>
                      <c:pt idx="298">
                        <c:v>26</c:v>
                      </c:pt>
                      <c:pt idx="299">
                        <c:v>35.666666666666664</c:v>
                      </c:pt>
                      <c:pt idx="300">
                        <c:v>26</c:v>
                      </c:pt>
                      <c:pt idx="301">
                        <c:v>44.333333333333336</c:v>
                      </c:pt>
                      <c:pt idx="302">
                        <c:v>32.666666666666664</c:v>
                      </c:pt>
                      <c:pt idx="303">
                        <c:v>39.333333333333336</c:v>
                      </c:pt>
                      <c:pt idx="304">
                        <c:v>38.666666666666664</c:v>
                      </c:pt>
                      <c:pt idx="305">
                        <c:v>46.666666666666664</c:v>
                      </c:pt>
                      <c:pt idx="306">
                        <c:v>35.333333333333336</c:v>
                      </c:pt>
                      <c:pt idx="307">
                        <c:v>63.666666666666664</c:v>
                      </c:pt>
                      <c:pt idx="308">
                        <c:v>29.333333333333336</c:v>
                      </c:pt>
                      <c:pt idx="309">
                        <c:v>34.333333333333336</c:v>
                      </c:pt>
                      <c:pt idx="310">
                        <c:v>44.666666666666664</c:v>
                      </c:pt>
                      <c:pt idx="311">
                        <c:v>44.333333333333336</c:v>
                      </c:pt>
                      <c:pt idx="312">
                        <c:v>59.333333333333336</c:v>
                      </c:pt>
                      <c:pt idx="313">
                        <c:v>49.666666666666664</c:v>
                      </c:pt>
                      <c:pt idx="314">
                        <c:v>58.333333333333336</c:v>
                      </c:pt>
                      <c:pt idx="315">
                        <c:v>61.333333333333336</c:v>
                      </c:pt>
                      <c:pt idx="316">
                        <c:v>46</c:v>
                      </c:pt>
                      <c:pt idx="317">
                        <c:v>32.333333333333336</c:v>
                      </c:pt>
                      <c:pt idx="318">
                        <c:v>63</c:v>
                      </c:pt>
                      <c:pt idx="319">
                        <c:v>77</c:v>
                      </c:pt>
                      <c:pt idx="320">
                        <c:v>69.333333333333343</c:v>
                      </c:pt>
                      <c:pt idx="321">
                        <c:v>66</c:v>
                      </c:pt>
                      <c:pt idx="322">
                        <c:v>63.666666666666664</c:v>
                      </c:pt>
                      <c:pt idx="323">
                        <c:v>68.666666666666657</c:v>
                      </c:pt>
                      <c:pt idx="324">
                        <c:v>57.666666666666664</c:v>
                      </c:pt>
                      <c:pt idx="325">
                        <c:v>37.333333333333336</c:v>
                      </c:pt>
                      <c:pt idx="326">
                        <c:v>63.666666666666664</c:v>
                      </c:pt>
                      <c:pt idx="327">
                        <c:v>84.333333333333343</c:v>
                      </c:pt>
                      <c:pt idx="328">
                        <c:v>67</c:v>
                      </c:pt>
                      <c:pt idx="329">
                        <c:v>45.666666666666664</c:v>
                      </c:pt>
                      <c:pt idx="330">
                        <c:v>68.666666666666657</c:v>
                      </c:pt>
                      <c:pt idx="331">
                        <c:v>54</c:v>
                      </c:pt>
                      <c:pt idx="332">
                        <c:v>64.333333333333343</c:v>
                      </c:pt>
                      <c:pt idx="333">
                        <c:v>67</c:v>
                      </c:pt>
                      <c:pt idx="334">
                        <c:v>81.333333333333343</c:v>
                      </c:pt>
                      <c:pt idx="335">
                        <c:v>69.333333333333343</c:v>
                      </c:pt>
                      <c:pt idx="336">
                        <c:v>86.666666666666657</c:v>
                      </c:pt>
                      <c:pt idx="337">
                        <c:v>65</c:v>
                      </c:pt>
                      <c:pt idx="338">
                        <c:v>42</c:v>
                      </c:pt>
                      <c:pt idx="339">
                        <c:v>45</c:v>
                      </c:pt>
                      <c:pt idx="340">
                        <c:v>64.333333333333343</c:v>
                      </c:pt>
                      <c:pt idx="341">
                        <c:v>49.666666666666664</c:v>
                      </c:pt>
                      <c:pt idx="342">
                        <c:v>87</c:v>
                      </c:pt>
                      <c:pt idx="343">
                        <c:v>52.5</c:v>
                      </c:pt>
                      <c:pt idx="344">
                        <c:v>0</c:v>
                      </c:pt>
                      <c:pt idx="345">
                        <c:v>66.666666666666657</c:v>
                      </c:pt>
                      <c:pt idx="346">
                        <c:v>40.666666666666664</c:v>
                      </c:pt>
                      <c:pt idx="347">
                        <c:v>59.333333333333336</c:v>
                      </c:pt>
                      <c:pt idx="348">
                        <c:v>62</c:v>
                      </c:pt>
                      <c:pt idx="349">
                        <c:v>50.666666666666664</c:v>
                      </c:pt>
                      <c:pt idx="350">
                        <c:v>41.666666666666664</c:v>
                      </c:pt>
                      <c:pt idx="351">
                        <c:v>20.333333333333336</c:v>
                      </c:pt>
                      <c:pt idx="352">
                        <c:v>44.333333333333336</c:v>
                      </c:pt>
                      <c:pt idx="353">
                        <c:v>26.333333333333336</c:v>
                      </c:pt>
                      <c:pt idx="354">
                        <c:v>29.333333333333336</c:v>
                      </c:pt>
                      <c:pt idx="355">
                        <c:v>29.666666666666664</c:v>
                      </c:pt>
                      <c:pt idx="356">
                        <c:v>48.666666666666664</c:v>
                      </c:pt>
                      <c:pt idx="357">
                        <c:v>28.666666666666664</c:v>
                      </c:pt>
                      <c:pt idx="358">
                        <c:v>46.333333333333336</c:v>
                      </c:pt>
                      <c:pt idx="359">
                        <c:v>32</c:v>
                      </c:pt>
                      <c:pt idx="360">
                        <c:v>37</c:v>
                      </c:pt>
                      <c:pt idx="361">
                        <c:v>44</c:v>
                      </c:pt>
                      <c:pt idx="362">
                        <c:v>8.6666666666666643</c:v>
                      </c:pt>
                      <c:pt idx="363">
                        <c:v>7</c:v>
                      </c:pt>
                      <c:pt idx="364">
                        <c:v>16</c:v>
                      </c:pt>
                      <c:pt idx="365">
                        <c:v>16</c:v>
                      </c:pt>
                      <c:pt idx="366">
                        <c:v>9</c:v>
                      </c:pt>
                      <c:pt idx="367">
                        <c:v>2.6666666666666643</c:v>
                      </c:pt>
                      <c:pt idx="368">
                        <c:v>13.333333333333336</c:v>
                      </c:pt>
                      <c:pt idx="369">
                        <c:v>1.3333333333333357</c:v>
                      </c:pt>
                      <c:pt idx="370">
                        <c:v>6.6666666666666643</c:v>
                      </c:pt>
                      <c:pt idx="371">
                        <c:v>13</c:v>
                      </c:pt>
                      <c:pt idx="372">
                        <c:v>10.666666666666664</c:v>
                      </c:pt>
                      <c:pt idx="373">
                        <c:v>7.3333333333333357</c:v>
                      </c:pt>
                      <c:pt idx="374">
                        <c:v>-12</c:v>
                      </c:pt>
                      <c:pt idx="375">
                        <c:v>13</c:v>
                      </c:pt>
                      <c:pt idx="376">
                        <c:v>2.6666666666666643</c:v>
                      </c:pt>
                      <c:pt idx="377">
                        <c:v>-8.6666666666666643</c:v>
                      </c:pt>
                      <c:pt idx="378">
                        <c:v>-8</c:v>
                      </c:pt>
                      <c:pt idx="379">
                        <c:v>-15</c:v>
                      </c:pt>
                      <c:pt idx="380">
                        <c:v>-13</c:v>
                      </c:pt>
                      <c:pt idx="381">
                        <c:v>-9.6666666666666643</c:v>
                      </c:pt>
                      <c:pt idx="382">
                        <c:v>4</c:v>
                      </c:pt>
                      <c:pt idx="383">
                        <c:v>-3.6666666666666643</c:v>
                      </c:pt>
                      <c:pt idx="384">
                        <c:v>-1.6666666666666643</c:v>
                      </c:pt>
                      <c:pt idx="385">
                        <c:v>-2</c:v>
                      </c:pt>
                      <c:pt idx="386">
                        <c:v>1.3333333333333357</c:v>
                      </c:pt>
                      <c:pt idx="387">
                        <c:v>-4.3333333333333357</c:v>
                      </c:pt>
                      <c:pt idx="388">
                        <c:v>-20</c:v>
                      </c:pt>
                      <c:pt idx="389">
                        <c:v>-1.3333333333333357</c:v>
                      </c:pt>
                      <c:pt idx="390">
                        <c:v>-7.3333333333333357</c:v>
                      </c:pt>
                      <c:pt idx="391">
                        <c:v>-8.6666666666666643</c:v>
                      </c:pt>
                      <c:pt idx="392">
                        <c:v>1</c:v>
                      </c:pt>
                      <c:pt idx="393">
                        <c:v>-7</c:v>
                      </c:pt>
                      <c:pt idx="394">
                        <c:v>-6.3333333333333357</c:v>
                      </c:pt>
                      <c:pt idx="395">
                        <c:v>-14.333333333333336</c:v>
                      </c:pt>
                      <c:pt idx="396">
                        <c:v>8</c:v>
                      </c:pt>
                      <c:pt idx="397">
                        <c:v>2.3333333333333357</c:v>
                      </c:pt>
                      <c:pt idx="398">
                        <c:v>-23</c:v>
                      </c:pt>
                      <c:pt idx="399">
                        <c:v>-1</c:v>
                      </c:pt>
                      <c:pt idx="400">
                        <c:v>-2.6666666666666643</c:v>
                      </c:pt>
                      <c:pt idx="401">
                        <c:v>-7.3333333333333357</c:v>
                      </c:pt>
                      <c:pt idx="402">
                        <c:v>-10.333333333333336</c:v>
                      </c:pt>
                      <c:pt idx="403">
                        <c:v>-2.6666666666666643</c:v>
                      </c:pt>
                      <c:pt idx="404">
                        <c:v>6.3333333333333357</c:v>
                      </c:pt>
                      <c:pt idx="405">
                        <c:v>-1.3333333333333357</c:v>
                      </c:pt>
                      <c:pt idx="406">
                        <c:v>-18</c:v>
                      </c:pt>
                      <c:pt idx="407">
                        <c:v>-14</c:v>
                      </c:pt>
                      <c:pt idx="408">
                        <c:v>6.3333333333333357</c:v>
                      </c:pt>
                      <c:pt idx="409">
                        <c:v>-16</c:v>
                      </c:pt>
                      <c:pt idx="410">
                        <c:v>0</c:v>
                      </c:pt>
                      <c:pt idx="411">
                        <c:v>9.3333333333333357</c:v>
                      </c:pt>
                      <c:pt idx="412">
                        <c:v>-3.3333333333333357</c:v>
                      </c:pt>
                      <c:pt idx="413">
                        <c:v>9.6666666666666643</c:v>
                      </c:pt>
                      <c:pt idx="414">
                        <c:v>-14.333333333333336</c:v>
                      </c:pt>
                      <c:pt idx="415">
                        <c:v>-17</c:v>
                      </c:pt>
                      <c:pt idx="416">
                        <c:v>-8.3333333333333357</c:v>
                      </c:pt>
                      <c:pt idx="417">
                        <c:v>11.666666666666664</c:v>
                      </c:pt>
                      <c:pt idx="418">
                        <c:v>-5.3333333333333357</c:v>
                      </c:pt>
                      <c:pt idx="419">
                        <c:v>2.3333333333333357</c:v>
                      </c:pt>
                      <c:pt idx="420">
                        <c:v>-0.3333333333333357</c:v>
                      </c:pt>
                      <c:pt idx="421">
                        <c:v>1.6666666666666643</c:v>
                      </c:pt>
                      <c:pt idx="422">
                        <c:v>-1.6666666666666643</c:v>
                      </c:pt>
                      <c:pt idx="423">
                        <c:v>0.6666666666666643</c:v>
                      </c:pt>
                      <c:pt idx="424">
                        <c:v>12.333333333333336</c:v>
                      </c:pt>
                      <c:pt idx="425">
                        <c:v>3.6666666666666643</c:v>
                      </c:pt>
                      <c:pt idx="426">
                        <c:v>-2.3333333333333357</c:v>
                      </c:pt>
                      <c:pt idx="427">
                        <c:v>-5.3333333333333357</c:v>
                      </c:pt>
                      <c:pt idx="428">
                        <c:v>0</c:v>
                      </c:pt>
                      <c:pt idx="429">
                        <c:v>5</c:v>
                      </c:pt>
                      <c:pt idx="430">
                        <c:v>3.3333333333333357</c:v>
                      </c:pt>
                      <c:pt idx="431">
                        <c:v>-1.3333333333333357</c:v>
                      </c:pt>
                      <c:pt idx="432">
                        <c:v>4.6666666666666643</c:v>
                      </c:pt>
                      <c:pt idx="433">
                        <c:v>23</c:v>
                      </c:pt>
                      <c:pt idx="434">
                        <c:v>5</c:v>
                      </c:pt>
                      <c:pt idx="435">
                        <c:v>0</c:v>
                      </c:pt>
                      <c:pt idx="436">
                        <c:v>-4.6666666666666643</c:v>
                      </c:pt>
                      <c:pt idx="437">
                        <c:v>2.3333333333333357</c:v>
                      </c:pt>
                      <c:pt idx="438">
                        <c:v>15.333333333333336</c:v>
                      </c:pt>
                      <c:pt idx="439">
                        <c:v>9.6666666666666643</c:v>
                      </c:pt>
                      <c:pt idx="440">
                        <c:v>-8.6666666666666643</c:v>
                      </c:pt>
                      <c:pt idx="441">
                        <c:v>12.666666666666664</c:v>
                      </c:pt>
                      <c:pt idx="442">
                        <c:v>1.6666666666666643</c:v>
                      </c:pt>
                      <c:pt idx="443">
                        <c:v>0.3333333333333357</c:v>
                      </c:pt>
                      <c:pt idx="444">
                        <c:v>10.666666666666664</c:v>
                      </c:pt>
                      <c:pt idx="445">
                        <c:v>8.3333333333333357</c:v>
                      </c:pt>
                      <c:pt idx="446">
                        <c:v>-4.3333333333333357</c:v>
                      </c:pt>
                      <c:pt idx="447">
                        <c:v>14.333333333333336</c:v>
                      </c:pt>
                      <c:pt idx="448">
                        <c:v>6.6666666666666643</c:v>
                      </c:pt>
                      <c:pt idx="449">
                        <c:v>5.6666666666666643</c:v>
                      </c:pt>
                      <c:pt idx="450">
                        <c:v>4</c:v>
                      </c:pt>
                      <c:pt idx="451">
                        <c:v>4.3333333333333357</c:v>
                      </c:pt>
                      <c:pt idx="452">
                        <c:v>11</c:v>
                      </c:pt>
                      <c:pt idx="453">
                        <c:v>7.6666666666666643</c:v>
                      </c:pt>
                      <c:pt idx="454">
                        <c:v>16.333333333333336</c:v>
                      </c:pt>
                      <c:pt idx="455">
                        <c:v>18.333333333333336</c:v>
                      </c:pt>
                      <c:pt idx="456">
                        <c:v>9</c:v>
                      </c:pt>
                      <c:pt idx="457">
                        <c:v>3</c:v>
                      </c:pt>
                      <c:pt idx="458">
                        <c:v>6.3333333333333357</c:v>
                      </c:pt>
                      <c:pt idx="459">
                        <c:v>13</c:v>
                      </c:pt>
                      <c:pt idx="460">
                        <c:v>6</c:v>
                      </c:pt>
                      <c:pt idx="461">
                        <c:v>11</c:v>
                      </c:pt>
                      <c:pt idx="462">
                        <c:v>10.666666666666664</c:v>
                      </c:pt>
                      <c:pt idx="463">
                        <c:v>14.666666666666664</c:v>
                      </c:pt>
                      <c:pt idx="464">
                        <c:v>13.333333333333336</c:v>
                      </c:pt>
                      <c:pt idx="465">
                        <c:v>12</c:v>
                      </c:pt>
                      <c:pt idx="466">
                        <c:v>6.6666666666666643</c:v>
                      </c:pt>
                      <c:pt idx="467">
                        <c:v>8</c:v>
                      </c:pt>
                      <c:pt idx="468">
                        <c:v>37.333333333333336</c:v>
                      </c:pt>
                      <c:pt idx="469">
                        <c:v>26.666666666666664</c:v>
                      </c:pt>
                      <c:pt idx="470">
                        <c:v>19.333333333333336</c:v>
                      </c:pt>
                      <c:pt idx="471">
                        <c:v>21</c:v>
                      </c:pt>
                      <c:pt idx="472">
                        <c:v>24.666666666666664</c:v>
                      </c:pt>
                      <c:pt idx="473">
                        <c:v>34.333333333333336</c:v>
                      </c:pt>
                      <c:pt idx="474">
                        <c:v>28</c:v>
                      </c:pt>
                      <c:pt idx="475">
                        <c:v>32.666666666666664</c:v>
                      </c:pt>
                      <c:pt idx="476">
                        <c:v>27.666666666666664</c:v>
                      </c:pt>
                      <c:pt idx="477">
                        <c:v>53.333333333333336</c:v>
                      </c:pt>
                      <c:pt idx="478">
                        <c:v>15.333333333333336</c:v>
                      </c:pt>
                      <c:pt idx="479">
                        <c:v>14.333333333333336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311-42BF-8AAF-06AAFC47E37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Bursa!$I$2:$I$481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53.714285714285715</c:v>
                      </c:pt>
                      <c:pt idx="7">
                        <c:v>54.428571428571431</c:v>
                      </c:pt>
                      <c:pt idx="8">
                        <c:v>55.857142857142854</c:v>
                      </c:pt>
                      <c:pt idx="9">
                        <c:v>57.142857142857146</c:v>
                      </c:pt>
                      <c:pt idx="10">
                        <c:v>59.285714285714285</c:v>
                      </c:pt>
                      <c:pt idx="11">
                        <c:v>59.857142857142854</c:v>
                      </c:pt>
                      <c:pt idx="12">
                        <c:v>61.142857142857146</c:v>
                      </c:pt>
                      <c:pt idx="13">
                        <c:v>62.285714285714285</c:v>
                      </c:pt>
                      <c:pt idx="14">
                        <c:v>61.571428571428569</c:v>
                      </c:pt>
                      <c:pt idx="15">
                        <c:v>60.714285714285715</c:v>
                      </c:pt>
                      <c:pt idx="16">
                        <c:v>60.857142857142854</c:v>
                      </c:pt>
                      <c:pt idx="17">
                        <c:v>58.714285714285715</c:v>
                      </c:pt>
                      <c:pt idx="18">
                        <c:v>58.285714285714285</c:v>
                      </c:pt>
                      <c:pt idx="19">
                        <c:v>57.714285714285715</c:v>
                      </c:pt>
                      <c:pt idx="20">
                        <c:v>58.285714285714285</c:v>
                      </c:pt>
                      <c:pt idx="21">
                        <c:v>58.714285714285715</c:v>
                      </c:pt>
                      <c:pt idx="22">
                        <c:v>60</c:v>
                      </c:pt>
                      <c:pt idx="23">
                        <c:v>59.571428571428569</c:v>
                      </c:pt>
                      <c:pt idx="24">
                        <c:v>59.857142857142854</c:v>
                      </c:pt>
                      <c:pt idx="25">
                        <c:v>60.714285714285715</c:v>
                      </c:pt>
                      <c:pt idx="26">
                        <c:v>61.857142857142854</c:v>
                      </c:pt>
                      <c:pt idx="27">
                        <c:v>61.285714285714285</c:v>
                      </c:pt>
                      <c:pt idx="28">
                        <c:v>62</c:v>
                      </c:pt>
                      <c:pt idx="29">
                        <c:v>61.714285714285715</c:v>
                      </c:pt>
                      <c:pt idx="30">
                        <c:v>61.142857142857146</c:v>
                      </c:pt>
                      <c:pt idx="31">
                        <c:v>55.714285714285715</c:v>
                      </c:pt>
                      <c:pt idx="32">
                        <c:v>55.285714285714285</c:v>
                      </c:pt>
                      <c:pt idx="33">
                        <c:v>56.285714285714285</c:v>
                      </c:pt>
                      <c:pt idx="34">
                        <c:v>56.714285714285715</c:v>
                      </c:pt>
                      <c:pt idx="35">
                        <c:v>55.714285714285715</c:v>
                      </c:pt>
                      <c:pt idx="36">
                        <c:v>57.142857142857146</c:v>
                      </c:pt>
                      <c:pt idx="37">
                        <c:v>55.714285714285715</c:v>
                      </c:pt>
                      <c:pt idx="38">
                        <c:v>59.142857142857146</c:v>
                      </c:pt>
                      <c:pt idx="39">
                        <c:v>58.428571428571431</c:v>
                      </c:pt>
                      <c:pt idx="40">
                        <c:v>56</c:v>
                      </c:pt>
                      <c:pt idx="41">
                        <c:v>54.714285714285715</c:v>
                      </c:pt>
                      <c:pt idx="42">
                        <c:v>55.142857142857146</c:v>
                      </c:pt>
                      <c:pt idx="43">
                        <c:v>52.857142857142854</c:v>
                      </c:pt>
                      <c:pt idx="44">
                        <c:v>53.142857142857146</c:v>
                      </c:pt>
                      <c:pt idx="45">
                        <c:v>53.857142857142854</c:v>
                      </c:pt>
                      <c:pt idx="46">
                        <c:v>51</c:v>
                      </c:pt>
                      <c:pt idx="47">
                        <c:v>49.571428571428569</c:v>
                      </c:pt>
                      <c:pt idx="48">
                        <c:v>48.142857142857146</c:v>
                      </c:pt>
                      <c:pt idx="49">
                        <c:v>48.142857142857146</c:v>
                      </c:pt>
                      <c:pt idx="50">
                        <c:v>49.285714285714285</c:v>
                      </c:pt>
                      <c:pt idx="51">
                        <c:v>48.142857142857146</c:v>
                      </c:pt>
                      <c:pt idx="52">
                        <c:v>45.428571428571431</c:v>
                      </c:pt>
                      <c:pt idx="53">
                        <c:v>47.428571428571431</c:v>
                      </c:pt>
                      <c:pt idx="54">
                        <c:v>45.714285714285715</c:v>
                      </c:pt>
                      <c:pt idx="55">
                        <c:v>46.857142857142854</c:v>
                      </c:pt>
                      <c:pt idx="56">
                        <c:v>44</c:v>
                      </c:pt>
                      <c:pt idx="57">
                        <c:v>42.142857142857146</c:v>
                      </c:pt>
                      <c:pt idx="58">
                        <c:v>40.714285714285715</c:v>
                      </c:pt>
                      <c:pt idx="59">
                        <c:v>39.285714285714285</c:v>
                      </c:pt>
                      <c:pt idx="60">
                        <c:v>39.714285714285715</c:v>
                      </c:pt>
                      <c:pt idx="61">
                        <c:v>44</c:v>
                      </c:pt>
                      <c:pt idx="62">
                        <c:v>42.142857142857146</c:v>
                      </c:pt>
                      <c:pt idx="63">
                        <c:v>41.285714285714285</c:v>
                      </c:pt>
                      <c:pt idx="64">
                        <c:v>42</c:v>
                      </c:pt>
                      <c:pt idx="65">
                        <c:v>43</c:v>
                      </c:pt>
                      <c:pt idx="66">
                        <c:v>46.142857142857146</c:v>
                      </c:pt>
                      <c:pt idx="67">
                        <c:v>45.428571428571431</c:v>
                      </c:pt>
                      <c:pt idx="68">
                        <c:v>40.285714285714285</c:v>
                      </c:pt>
                      <c:pt idx="69">
                        <c:v>41.285714285714285</c:v>
                      </c:pt>
                      <c:pt idx="70">
                        <c:v>45.142857142857146</c:v>
                      </c:pt>
                      <c:pt idx="71">
                        <c:v>43.714285714285715</c:v>
                      </c:pt>
                      <c:pt idx="72">
                        <c:v>44.857142857142854</c:v>
                      </c:pt>
                      <c:pt idx="73">
                        <c:v>43.857142857142854</c:v>
                      </c:pt>
                      <c:pt idx="74">
                        <c:v>46.142857142857146</c:v>
                      </c:pt>
                      <c:pt idx="75">
                        <c:v>50.714285714285715</c:v>
                      </c:pt>
                      <c:pt idx="76">
                        <c:v>49.571428571428569</c:v>
                      </c:pt>
                      <c:pt idx="77">
                        <c:v>46</c:v>
                      </c:pt>
                      <c:pt idx="78">
                        <c:v>45.285714285714285</c:v>
                      </c:pt>
                      <c:pt idx="79">
                        <c:v>44.714285714285715</c:v>
                      </c:pt>
                      <c:pt idx="80">
                        <c:v>45.714285714285715</c:v>
                      </c:pt>
                      <c:pt idx="81">
                        <c:v>45.285714285714285</c:v>
                      </c:pt>
                      <c:pt idx="82">
                        <c:v>43</c:v>
                      </c:pt>
                      <c:pt idx="83">
                        <c:v>44.714285714285715</c:v>
                      </c:pt>
                      <c:pt idx="84">
                        <c:v>46</c:v>
                      </c:pt>
                      <c:pt idx="85">
                        <c:v>48</c:v>
                      </c:pt>
                      <c:pt idx="86">
                        <c:v>46.714285714285715</c:v>
                      </c:pt>
                      <c:pt idx="87">
                        <c:v>44.571428571428569</c:v>
                      </c:pt>
                      <c:pt idx="88">
                        <c:v>42.428571428571431</c:v>
                      </c:pt>
                      <c:pt idx="89">
                        <c:v>44.285714285714285</c:v>
                      </c:pt>
                      <c:pt idx="90">
                        <c:v>43.857142857142854</c:v>
                      </c:pt>
                      <c:pt idx="91">
                        <c:v>43.857142857142854</c:v>
                      </c:pt>
                      <c:pt idx="92">
                        <c:v>43.571428571428569</c:v>
                      </c:pt>
                      <c:pt idx="93">
                        <c:v>46.142857142857146</c:v>
                      </c:pt>
                      <c:pt idx="94">
                        <c:v>45.857142857142854</c:v>
                      </c:pt>
                      <c:pt idx="95">
                        <c:v>44.857142857142854</c:v>
                      </c:pt>
                      <c:pt idx="96">
                        <c:v>43.428571428571431</c:v>
                      </c:pt>
                      <c:pt idx="97">
                        <c:v>45.285714285714285</c:v>
                      </c:pt>
                      <c:pt idx="98">
                        <c:v>46.285714285714285</c:v>
                      </c:pt>
                      <c:pt idx="99">
                        <c:v>45.428571428571431</c:v>
                      </c:pt>
                      <c:pt idx="100">
                        <c:v>43.285714285714285</c:v>
                      </c:pt>
                      <c:pt idx="101">
                        <c:v>45</c:v>
                      </c:pt>
                      <c:pt idx="102">
                        <c:v>47.571428571428569</c:v>
                      </c:pt>
                      <c:pt idx="103">
                        <c:v>46.428571428571431</c:v>
                      </c:pt>
                      <c:pt idx="104">
                        <c:v>44.428571428571431</c:v>
                      </c:pt>
                      <c:pt idx="105">
                        <c:v>43</c:v>
                      </c:pt>
                      <c:pt idx="106">
                        <c:v>42.428571428571431</c:v>
                      </c:pt>
                      <c:pt idx="107">
                        <c:v>42.857142857142854</c:v>
                      </c:pt>
                      <c:pt idx="108">
                        <c:v>42</c:v>
                      </c:pt>
                      <c:pt idx="109">
                        <c:v>39.857142857142854</c:v>
                      </c:pt>
                      <c:pt idx="110">
                        <c:v>39.714285714285715</c:v>
                      </c:pt>
                      <c:pt idx="111">
                        <c:v>39.285714285714285</c:v>
                      </c:pt>
                      <c:pt idx="112">
                        <c:v>38.714285714285715</c:v>
                      </c:pt>
                      <c:pt idx="113">
                        <c:v>39.714285714285715</c:v>
                      </c:pt>
                      <c:pt idx="114">
                        <c:v>41.857142857142854</c:v>
                      </c:pt>
                      <c:pt idx="115">
                        <c:v>40.857142857142854</c:v>
                      </c:pt>
                      <c:pt idx="116">
                        <c:v>42.428571428571431</c:v>
                      </c:pt>
                      <c:pt idx="117">
                        <c:v>43.714285714285715</c:v>
                      </c:pt>
                      <c:pt idx="118">
                        <c:v>45.714285714285715</c:v>
                      </c:pt>
                      <c:pt idx="119">
                        <c:v>47.571428571428569</c:v>
                      </c:pt>
                      <c:pt idx="120">
                        <c:v>47.142857142857146</c:v>
                      </c:pt>
                      <c:pt idx="121">
                        <c:v>44.428571428571431</c:v>
                      </c:pt>
                      <c:pt idx="122">
                        <c:v>45.714285714285715</c:v>
                      </c:pt>
                      <c:pt idx="123">
                        <c:v>43</c:v>
                      </c:pt>
                      <c:pt idx="124">
                        <c:v>42.428571428571431</c:v>
                      </c:pt>
                      <c:pt idx="125">
                        <c:v>40.571428571428569</c:v>
                      </c:pt>
                      <c:pt idx="126">
                        <c:v>39.571428571428569</c:v>
                      </c:pt>
                      <c:pt idx="127">
                        <c:v>39.428571428571431</c:v>
                      </c:pt>
                      <c:pt idx="128">
                        <c:v>39.142857142857146</c:v>
                      </c:pt>
                      <c:pt idx="129">
                        <c:v>39.571428571428569</c:v>
                      </c:pt>
                      <c:pt idx="130">
                        <c:v>42.285714285714285</c:v>
                      </c:pt>
                      <c:pt idx="131">
                        <c:v>42.714285714285715</c:v>
                      </c:pt>
                      <c:pt idx="132">
                        <c:v>42.285714285714285</c:v>
                      </c:pt>
                      <c:pt idx="133">
                        <c:v>43.142857142857146</c:v>
                      </c:pt>
                      <c:pt idx="134">
                        <c:v>43.714285714285715</c:v>
                      </c:pt>
                      <c:pt idx="135">
                        <c:v>45.857142857142854</c:v>
                      </c:pt>
                      <c:pt idx="136">
                        <c:v>45.142857142857146</c:v>
                      </c:pt>
                      <c:pt idx="137">
                        <c:v>42.857142857142854</c:v>
                      </c:pt>
                      <c:pt idx="138">
                        <c:v>41.857142857142854</c:v>
                      </c:pt>
                      <c:pt idx="139">
                        <c:v>42.714285714285715</c:v>
                      </c:pt>
                      <c:pt idx="140">
                        <c:v>40.714285714285715</c:v>
                      </c:pt>
                      <c:pt idx="141">
                        <c:v>42.285714285714285</c:v>
                      </c:pt>
                      <c:pt idx="142">
                        <c:v>40.285714285714285</c:v>
                      </c:pt>
                      <c:pt idx="143">
                        <c:v>40.142857142857146</c:v>
                      </c:pt>
                      <c:pt idx="144">
                        <c:v>41.714285714285715</c:v>
                      </c:pt>
                      <c:pt idx="145">
                        <c:v>42.285714285714285</c:v>
                      </c:pt>
                      <c:pt idx="146">
                        <c:v>42.857142857142854</c:v>
                      </c:pt>
                      <c:pt idx="147">
                        <c:v>44.857142857142854</c:v>
                      </c:pt>
                      <c:pt idx="148">
                        <c:v>44.142857142857146</c:v>
                      </c:pt>
                      <c:pt idx="149">
                        <c:v>45.571428571428569</c:v>
                      </c:pt>
                      <c:pt idx="150">
                        <c:v>45.571428571428569</c:v>
                      </c:pt>
                      <c:pt idx="151">
                        <c:v>45</c:v>
                      </c:pt>
                      <c:pt idx="152">
                        <c:v>46.285714285714285</c:v>
                      </c:pt>
                      <c:pt idx="153">
                        <c:v>43.428571428571431</c:v>
                      </c:pt>
                      <c:pt idx="154">
                        <c:v>42.428571428571431</c:v>
                      </c:pt>
                      <c:pt idx="155">
                        <c:v>40.857142857142854</c:v>
                      </c:pt>
                      <c:pt idx="156">
                        <c:v>40.571428571428569</c:v>
                      </c:pt>
                      <c:pt idx="157">
                        <c:v>41.142857142857146</c:v>
                      </c:pt>
                      <c:pt idx="158">
                        <c:v>42.571428571428569</c:v>
                      </c:pt>
                      <c:pt idx="159">
                        <c:v>41.428571428571431</c:v>
                      </c:pt>
                      <c:pt idx="160">
                        <c:v>44.428571428571431</c:v>
                      </c:pt>
                      <c:pt idx="161">
                        <c:v>44.285714285714285</c:v>
                      </c:pt>
                      <c:pt idx="162">
                        <c:v>44.428571428571431</c:v>
                      </c:pt>
                      <c:pt idx="163">
                        <c:v>43.285714285714285</c:v>
                      </c:pt>
                      <c:pt idx="164">
                        <c:v>41.142857142857146</c:v>
                      </c:pt>
                      <c:pt idx="165">
                        <c:v>40</c:v>
                      </c:pt>
                      <c:pt idx="166">
                        <c:v>39.571428571428569</c:v>
                      </c:pt>
                      <c:pt idx="167">
                        <c:v>37.857142857142854</c:v>
                      </c:pt>
                      <c:pt idx="168">
                        <c:v>38.142857142857146</c:v>
                      </c:pt>
                      <c:pt idx="169">
                        <c:v>38.714285714285715</c:v>
                      </c:pt>
                      <c:pt idx="170">
                        <c:v>38.285714285714285</c:v>
                      </c:pt>
                      <c:pt idx="171">
                        <c:v>41.142857142857146</c:v>
                      </c:pt>
                      <c:pt idx="172">
                        <c:v>40.142857142857146</c:v>
                      </c:pt>
                      <c:pt idx="173">
                        <c:v>41</c:v>
                      </c:pt>
                      <c:pt idx="174">
                        <c:v>40.142857142857146</c:v>
                      </c:pt>
                      <c:pt idx="175">
                        <c:v>41</c:v>
                      </c:pt>
                      <c:pt idx="176">
                        <c:v>40.142857142857146</c:v>
                      </c:pt>
                      <c:pt idx="177">
                        <c:v>43.142857142857146</c:v>
                      </c:pt>
                      <c:pt idx="178">
                        <c:v>42</c:v>
                      </c:pt>
                      <c:pt idx="179">
                        <c:v>42.857142857142854</c:v>
                      </c:pt>
                      <c:pt idx="180">
                        <c:v>40</c:v>
                      </c:pt>
                      <c:pt idx="181">
                        <c:v>42.571428571428569</c:v>
                      </c:pt>
                      <c:pt idx="182">
                        <c:v>41.714285714285715</c:v>
                      </c:pt>
                      <c:pt idx="183">
                        <c:v>41.857142857142854</c:v>
                      </c:pt>
                      <c:pt idx="184">
                        <c:v>39.857142857142854</c:v>
                      </c:pt>
                      <c:pt idx="185">
                        <c:v>41.285714285714285</c:v>
                      </c:pt>
                      <c:pt idx="186">
                        <c:v>41.285714285714285</c:v>
                      </c:pt>
                      <c:pt idx="187">
                        <c:v>43.571428571428569</c:v>
                      </c:pt>
                      <c:pt idx="188">
                        <c:v>41.428571428571431</c:v>
                      </c:pt>
                      <c:pt idx="189">
                        <c:v>41.428571428571431</c:v>
                      </c:pt>
                      <c:pt idx="190">
                        <c:v>42.142857142857146</c:v>
                      </c:pt>
                      <c:pt idx="191">
                        <c:v>42.857142857142854</c:v>
                      </c:pt>
                      <c:pt idx="192">
                        <c:v>40</c:v>
                      </c:pt>
                      <c:pt idx="193">
                        <c:v>39.285714285714285</c:v>
                      </c:pt>
                      <c:pt idx="194">
                        <c:v>37.714285714285715</c:v>
                      </c:pt>
                      <c:pt idx="195">
                        <c:v>36.714285714285715</c:v>
                      </c:pt>
                      <c:pt idx="196">
                        <c:v>34.857142857142854</c:v>
                      </c:pt>
                      <c:pt idx="197">
                        <c:v>33.285714285714285</c:v>
                      </c:pt>
                      <c:pt idx="198">
                        <c:v>31.857142857142858</c:v>
                      </c:pt>
                      <c:pt idx="199">
                        <c:v>32</c:v>
                      </c:pt>
                      <c:pt idx="200">
                        <c:v>33.142857142857146</c:v>
                      </c:pt>
                      <c:pt idx="201">
                        <c:v>32.857142857142854</c:v>
                      </c:pt>
                      <c:pt idx="202">
                        <c:v>34.571428571428569</c:v>
                      </c:pt>
                      <c:pt idx="203">
                        <c:v>36</c:v>
                      </c:pt>
                      <c:pt idx="204">
                        <c:v>35.857142857142854</c:v>
                      </c:pt>
                      <c:pt idx="205">
                        <c:v>34.285714285714285</c:v>
                      </c:pt>
                      <c:pt idx="206">
                        <c:v>34</c:v>
                      </c:pt>
                      <c:pt idx="207">
                        <c:v>33.714285714285715</c:v>
                      </c:pt>
                      <c:pt idx="208">
                        <c:v>34.285714285714285</c:v>
                      </c:pt>
                      <c:pt idx="209">
                        <c:v>34</c:v>
                      </c:pt>
                      <c:pt idx="210">
                        <c:v>34.857142857142854</c:v>
                      </c:pt>
                      <c:pt idx="211">
                        <c:v>36.428571428571431</c:v>
                      </c:pt>
                      <c:pt idx="212">
                        <c:v>39</c:v>
                      </c:pt>
                      <c:pt idx="213">
                        <c:v>39.857142857142854</c:v>
                      </c:pt>
                      <c:pt idx="214">
                        <c:v>40</c:v>
                      </c:pt>
                      <c:pt idx="215">
                        <c:v>41.571428571428569</c:v>
                      </c:pt>
                      <c:pt idx="216">
                        <c:v>40.571428571428569</c:v>
                      </c:pt>
                      <c:pt idx="217">
                        <c:v>40.142857142857146</c:v>
                      </c:pt>
                      <c:pt idx="218">
                        <c:v>38.285714285714285</c:v>
                      </c:pt>
                      <c:pt idx="219">
                        <c:v>41.142857142857146</c:v>
                      </c:pt>
                      <c:pt idx="220">
                        <c:v>41.714285714285715</c:v>
                      </c:pt>
                      <c:pt idx="221">
                        <c:v>40.428571428571431</c:v>
                      </c:pt>
                      <c:pt idx="222">
                        <c:v>38.857142857142854</c:v>
                      </c:pt>
                      <c:pt idx="223">
                        <c:v>41</c:v>
                      </c:pt>
                      <c:pt idx="224">
                        <c:v>41.571428571428569</c:v>
                      </c:pt>
                      <c:pt idx="225">
                        <c:v>42.571428571428569</c:v>
                      </c:pt>
                      <c:pt idx="226">
                        <c:v>40.285714285714285</c:v>
                      </c:pt>
                      <c:pt idx="227">
                        <c:v>41.142857142857146</c:v>
                      </c:pt>
                      <c:pt idx="228">
                        <c:v>43.857142857142854</c:v>
                      </c:pt>
                      <c:pt idx="229">
                        <c:v>45.142857142857146</c:v>
                      </c:pt>
                      <c:pt idx="230">
                        <c:v>42.714285714285715</c:v>
                      </c:pt>
                      <c:pt idx="231">
                        <c:v>43.714285714285715</c:v>
                      </c:pt>
                      <c:pt idx="232">
                        <c:v>42.714285714285715</c:v>
                      </c:pt>
                      <c:pt idx="233">
                        <c:v>41.857142857142854</c:v>
                      </c:pt>
                      <c:pt idx="234">
                        <c:v>41.571428571428569</c:v>
                      </c:pt>
                      <c:pt idx="235">
                        <c:v>39.428571428571431</c:v>
                      </c:pt>
                      <c:pt idx="236">
                        <c:v>37.714285714285715</c:v>
                      </c:pt>
                      <c:pt idx="237">
                        <c:v>38.714285714285715</c:v>
                      </c:pt>
                      <c:pt idx="238">
                        <c:v>36.142857142857146</c:v>
                      </c:pt>
                      <c:pt idx="239">
                        <c:v>37.428571428571431</c:v>
                      </c:pt>
                      <c:pt idx="240">
                        <c:v>36.857142857142854</c:v>
                      </c:pt>
                      <c:pt idx="241">
                        <c:v>35.428571428571431</c:v>
                      </c:pt>
                      <c:pt idx="242">
                        <c:v>35.571428571428569</c:v>
                      </c:pt>
                      <c:pt idx="243">
                        <c:v>36.857142857142854</c:v>
                      </c:pt>
                      <c:pt idx="244">
                        <c:v>36</c:v>
                      </c:pt>
                      <c:pt idx="245">
                        <c:v>36.857142857142854</c:v>
                      </c:pt>
                      <c:pt idx="246">
                        <c:v>38.285714285714285</c:v>
                      </c:pt>
                      <c:pt idx="247">
                        <c:v>40</c:v>
                      </c:pt>
                      <c:pt idx="248">
                        <c:v>40.714285714285715</c:v>
                      </c:pt>
                      <c:pt idx="249">
                        <c:v>42.142857142857146</c:v>
                      </c:pt>
                      <c:pt idx="250">
                        <c:v>41.428571428571431</c:v>
                      </c:pt>
                      <c:pt idx="251">
                        <c:v>41.428571428571431</c:v>
                      </c:pt>
                      <c:pt idx="252">
                        <c:v>41.571428571428569</c:v>
                      </c:pt>
                      <c:pt idx="253">
                        <c:v>39.571428571428569</c:v>
                      </c:pt>
                      <c:pt idx="254">
                        <c:v>37.857142857142854</c:v>
                      </c:pt>
                      <c:pt idx="255">
                        <c:v>37</c:v>
                      </c:pt>
                      <c:pt idx="256">
                        <c:v>37.142857142857146</c:v>
                      </c:pt>
                      <c:pt idx="257">
                        <c:v>37.857142857142854</c:v>
                      </c:pt>
                      <c:pt idx="258">
                        <c:v>38</c:v>
                      </c:pt>
                      <c:pt idx="259">
                        <c:v>35.857142857142854</c:v>
                      </c:pt>
                      <c:pt idx="260">
                        <c:v>37.857142857142854</c:v>
                      </c:pt>
                      <c:pt idx="261">
                        <c:v>38.285714285714285</c:v>
                      </c:pt>
                      <c:pt idx="262">
                        <c:v>39.428571428571431</c:v>
                      </c:pt>
                      <c:pt idx="263">
                        <c:v>40.142857142857146</c:v>
                      </c:pt>
                      <c:pt idx="264">
                        <c:v>39.714285714285715</c:v>
                      </c:pt>
                      <c:pt idx="265">
                        <c:v>40.285714285714285</c:v>
                      </c:pt>
                      <c:pt idx="266">
                        <c:v>42.285714285714285</c:v>
                      </c:pt>
                      <c:pt idx="267">
                        <c:v>40.857142857142854</c:v>
                      </c:pt>
                      <c:pt idx="268">
                        <c:v>41.857142857142854</c:v>
                      </c:pt>
                      <c:pt idx="269">
                        <c:v>41.142857142857146</c:v>
                      </c:pt>
                      <c:pt idx="270">
                        <c:v>39.142857142857146</c:v>
                      </c:pt>
                      <c:pt idx="271">
                        <c:v>40</c:v>
                      </c:pt>
                      <c:pt idx="272">
                        <c:v>41</c:v>
                      </c:pt>
                      <c:pt idx="273">
                        <c:v>40.857142857142854</c:v>
                      </c:pt>
                      <c:pt idx="274">
                        <c:v>40.571428571428569</c:v>
                      </c:pt>
                      <c:pt idx="275">
                        <c:v>40.428571428571431</c:v>
                      </c:pt>
                      <c:pt idx="276">
                        <c:v>41</c:v>
                      </c:pt>
                      <c:pt idx="277">
                        <c:v>41.714285714285715</c:v>
                      </c:pt>
                      <c:pt idx="278">
                        <c:v>41.428571428571431</c:v>
                      </c:pt>
                      <c:pt idx="279">
                        <c:v>40.428571428571431</c:v>
                      </c:pt>
                      <c:pt idx="280">
                        <c:v>40.571428571428569</c:v>
                      </c:pt>
                      <c:pt idx="281">
                        <c:v>40.857142857142854</c:v>
                      </c:pt>
                      <c:pt idx="282">
                        <c:v>40.428571428571431</c:v>
                      </c:pt>
                      <c:pt idx="283">
                        <c:v>40.285714285714285</c:v>
                      </c:pt>
                      <c:pt idx="284">
                        <c:v>39.714285714285715</c:v>
                      </c:pt>
                      <c:pt idx="285">
                        <c:v>38.714285714285715</c:v>
                      </c:pt>
                      <c:pt idx="286">
                        <c:v>39.571428571428569</c:v>
                      </c:pt>
                      <c:pt idx="287">
                        <c:v>38.857142857142854</c:v>
                      </c:pt>
                      <c:pt idx="288">
                        <c:v>39.142857142857146</c:v>
                      </c:pt>
                      <c:pt idx="289">
                        <c:v>41.285714285714285</c:v>
                      </c:pt>
                      <c:pt idx="290">
                        <c:v>41.142857142857146</c:v>
                      </c:pt>
                      <c:pt idx="291">
                        <c:v>40.714285714285715</c:v>
                      </c:pt>
                      <c:pt idx="292">
                        <c:v>43.142857142857146</c:v>
                      </c:pt>
                      <c:pt idx="293">
                        <c:v>43.857142857142854</c:v>
                      </c:pt>
                      <c:pt idx="294">
                        <c:v>42.571428571428569</c:v>
                      </c:pt>
                      <c:pt idx="295">
                        <c:v>40.714285714285715</c:v>
                      </c:pt>
                      <c:pt idx="296">
                        <c:v>39.428571428571431</c:v>
                      </c:pt>
                      <c:pt idx="297">
                        <c:v>41</c:v>
                      </c:pt>
                      <c:pt idx="298">
                        <c:v>40.428571428571431</c:v>
                      </c:pt>
                      <c:pt idx="299">
                        <c:v>39.142857142857146</c:v>
                      </c:pt>
                      <c:pt idx="300">
                        <c:v>37.571428571428569</c:v>
                      </c:pt>
                      <c:pt idx="301">
                        <c:v>38</c:v>
                      </c:pt>
                      <c:pt idx="302">
                        <c:v>41</c:v>
                      </c:pt>
                      <c:pt idx="303">
                        <c:v>39</c:v>
                      </c:pt>
                      <c:pt idx="304">
                        <c:v>37.571428571428569</c:v>
                      </c:pt>
                      <c:pt idx="305">
                        <c:v>38.714285714285715</c:v>
                      </c:pt>
                      <c:pt idx="306">
                        <c:v>39</c:v>
                      </c:pt>
                      <c:pt idx="307">
                        <c:v>39</c:v>
                      </c:pt>
                      <c:pt idx="308">
                        <c:v>39</c:v>
                      </c:pt>
                      <c:pt idx="309">
                        <c:v>39.142857142857146</c:v>
                      </c:pt>
                      <c:pt idx="310">
                        <c:v>39.857142857142854</c:v>
                      </c:pt>
                      <c:pt idx="311">
                        <c:v>39.142857142857146</c:v>
                      </c:pt>
                      <c:pt idx="312">
                        <c:v>38.571428571428569</c:v>
                      </c:pt>
                      <c:pt idx="313">
                        <c:v>38</c:v>
                      </c:pt>
                      <c:pt idx="314">
                        <c:v>40.428571428571431</c:v>
                      </c:pt>
                      <c:pt idx="315">
                        <c:v>43</c:v>
                      </c:pt>
                      <c:pt idx="316">
                        <c:v>41.285714285714285</c:v>
                      </c:pt>
                      <c:pt idx="317">
                        <c:v>43.285714285714285</c:v>
                      </c:pt>
                      <c:pt idx="318">
                        <c:v>44.285714285714285</c:v>
                      </c:pt>
                      <c:pt idx="319">
                        <c:v>46.428571428571431</c:v>
                      </c:pt>
                      <c:pt idx="320">
                        <c:v>45.857142857142854</c:v>
                      </c:pt>
                      <c:pt idx="321">
                        <c:v>43.285714285714285</c:v>
                      </c:pt>
                      <c:pt idx="322">
                        <c:v>42.428571428571431</c:v>
                      </c:pt>
                      <c:pt idx="323">
                        <c:v>43.142857142857146</c:v>
                      </c:pt>
                      <c:pt idx="324">
                        <c:v>41.571428571428569</c:v>
                      </c:pt>
                      <c:pt idx="325">
                        <c:v>43.714285714285715</c:v>
                      </c:pt>
                      <c:pt idx="326">
                        <c:v>42.571428571428569</c:v>
                      </c:pt>
                      <c:pt idx="327">
                        <c:v>42.714285714285715</c:v>
                      </c:pt>
                      <c:pt idx="328">
                        <c:v>45</c:v>
                      </c:pt>
                      <c:pt idx="329">
                        <c:v>45.571428571428569</c:v>
                      </c:pt>
                      <c:pt idx="330">
                        <c:v>45</c:v>
                      </c:pt>
                      <c:pt idx="331">
                        <c:v>44</c:v>
                      </c:pt>
                      <c:pt idx="332">
                        <c:v>43.714285714285715</c:v>
                      </c:pt>
                      <c:pt idx="333">
                        <c:v>43.285714285714285</c:v>
                      </c:pt>
                      <c:pt idx="334">
                        <c:v>45.857142857142854</c:v>
                      </c:pt>
                      <c:pt idx="335">
                        <c:v>44.285714285714285</c:v>
                      </c:pt>
                      <c:pt idx="336">
                        <c:v>44.428571428571431</c:v>
                      </c:pt>
                      <c:pt idx="337">
                        <c:v>44.714285714285715</c:v>
                      </c:pt>
                      <c:pt idx="338">
                        <c:v>45.285714285714285</c:v>
                      </c:pt>
                      <c:pt idx="339">
                        <c:v>44.428571428571431</c:v>
                      </c:pt>
                      <c:pt idx="340">
                        <c:v>44.571428571428569</c:v>
                      </c:pt>
                      <c:pt idx="341">
                        <c:v>42.428571428571431</c:v>
                      </c:pt>
                      <c:pt idx="342">
                        <c:v>42.571428571428569</c:v>
                      </c:pt>
                      <c:pt idx="343">
                        <c:v>40.714285714285715</c:v>
                      </c:pt>
                      <c:pt idx="344">
                        <c:v>41.142857142857146</c:v>
                      </c:pt>
                      <c:pt idx="345">
                        <c:v>41</c:v>
                      </c:pt>
                      <c:pt idx="346">
                        <c:v>40</c:v>
                      </c:pt>
                      <c:pt idx="347">
                        <c:v>37.857142857142854</c:v>
                      </c:pt>
                      <c:pt idx="348">
                        <c:v>39.714285714285715</c:v>
                      </c:pt>
                      <c:pt idx="349">
                        <c:v>41</c:v>
                      </c:pt>
                      <c:pt idx="350">
                        <c:v>43</c:v>
                      </c:pt>
                      <c:pt idx="351">
                        <c:v>41.571428571428569</c:v>
                      </c:pt>
                      <c:pt idx="352">
                        <c:v>41.428571428571431</c:v>
                      </c:pt>
                      <c:pt idx="353">
                        <c:v>40</c:v>
                      </c:pt>
                      <c:pt idx="354">
                        <c:v>42.714285714285715</c:v>
                      </c:pt>
                      <c:pt idx="355">
                        <c:v>41.428571428571431</c:v>
                      </c:pt>
                      <c:pt idx="356">
                        <c:v>40.857142857142854</c:v>
                      </c:pt>
                      <c:pt idx="357">
                        <c:v>39.714285714285715</c:v>
                      </c:pt>
                      <c:pt idx="358">
                        <c:v>41.857142857142854</c:v>
                      </c:pt>
                      <c:pt idx="359">
                        <c:v>42</c:v>
                      </c:pt>
                      <c:pt idx="360">
                        <c:v>41.428571428571431</c:v>
                      </c:pt>
                      <c:pt idx="361">
                        <c:v>41</c:v>
                      </c:pt>
                      <c:pt idx="362">
                        <c:v>40.857142857142854</c:v>
                      </c:pt>
                      <c:pt idx="363">
                        <c:v>40.857142857142854</c:v>
                      </c:pt>
                      <c:pt idx="364">
                        <c:v>41.142857142857146</c:v>
                      </c:pt>
                      <c:pt idx="365">
                        <c:v>40.714285714285715</c:v>
                      </c:pt>
                      <c:pt idx="366">
                        <c:v>42.857142857142854</c:v>
                      </c:pt>
                      <c:pt idx="367">
                        <c:v>45.142857142857146</c:v>
                      </c:pt>
                      <c:pt idx="368">
                        <c:v>45.142857142857146</c:v>
                      </c:pt>
                      <c:pt idx="369">
                        <c:v>46.857142857142854</c:v>
                      </c:pt>
                      <c:pt idx="370">
                        <c:v>46.714285714285715</c:v>
                      </c:pt>
                      <c:pt idx="371">
                        <c:v>45.428571428571431</c:v>
                      </c:pt>
                      <c:pt idx="372">
                        <c:v>44.285714285714285</c:v>
                      </c:pt>
                      <c:pt idx="373">
                        <c:v>43.142857142857146</c:v>
                      </c:pt>
                      <c:pt idx="374">
                        <c:v>45.285714285714285</c:v>
                      </c:pt>
                      <c:pt idx="375">
                        <c:v>45.857142857142854</c:v>
                      </c:pt>
                      <c:pt idx="376">
                        <c:v>45.857142857142854</c:v>
                      </c:pt>
                      <c:pt idx="377">
                        <c:v>46.142857142857146</c:v>
                      </c:pt>
                      <c:pt idx="378">
                        <c:v>49</c:v>
                      </c:pt>
                      <c:pt idx="379">
                        <c:v>50.714285714285715</c:v>
                      </c:pt>
                      <c:pt idx="380">
                        <c:v>54.571428571428569</c:v>
                      </c:pt>
                      <c:pt idx="381">
                        <c:v>53.285714285714285</c:v>
                      </c:pt>
                      <c:pt idx="382">
                        <c:v>54.142857142857146</c:v>
                      </c:pt>
                      <c:pt idx="383">
                        <c:v>53.571428571428569</c:v>
                      </c:pt>
                      <c:pt idx="384">
                        <c:v>55.285714285714285</c:v>
                      </c:pt>
                      <c:pt idx="385">
                        <c:v>54.285714285714285</c:v>
                      </c:pt>
                      <c:pt idx="386">
                        <c:v>54.142857142857146</c:v>
                      </c:pt>
                      <c:pt idx="387">
                        <c:v>52.857142857142854</c:v>
                      </c:pt>
                      <c:pt idx="388">
                        <c:v>53.571428571428569</c:v>
                      </c:pt>
                      <c:pt idx="389">
                        <c:v>53.571428571428569</c:v>
                      </c:pt>
                      <c:pt idx="390">
                        <c:v>54.571428571428569</c:v>
                      </c:pt>
                      <c:pt idx="391">
                        <c:v>55</c:v>
                      </c:pt>
                      <c:pt idx="392">
                        <c:v>56.714285714285715</c:v>
                      </c:pt>
                      <c:pt idx="393">
                        <c:v>57</c:v>
                      </c:pt>
                      <c:pt idx="394">
                        <c:v>54.285714285714285</c:v>
                      </c:pt>
                      <c:pt idx="395">
                        <c:v>51.285714285714285</c:v>
                      </c:pt>
                      <c:pt idx="396">
                        <c:v>50.714285714285715</c:v>
                      </c:pt>
                      <c:pt idx="397">
                        <c:v>49</c:v>
                      </c:pt>
                      <c:pt idx="398">
                        <c:v>51.142857142857146</c:v>
                      </c:pt>
                      <c:pt idx="399">
                        <c:v>50.714285714285715</c:v>
                      </c:pt>
                      <c:pt idx="400">
                        <c:v>50.428571428571431</c:v>
                      </c:pt>
                      <c:pt idx="401">
                        <c:v>51.428571428571431</c:v>
                      </c:pt>
                      <c:pt idx="402">
                        <c:v>55.142857142857146</c:v>
                      </c:pt>
                      <c:pt idx="403">
                        <c:v>52.714285714285715</c:v>
                      </c:pt>
                      <c:pt idx="404">
                        <c:v>52.285714285714285</c:v>
                      </c:pt>
                      <c:pt idx="405">
                        <c:v>49.285714285714285</c:v>
                      </c:pt>
                      <c:pt idx="406">
                        <c:v>49.285714285714285</c:v>
                      </c:pt>
                      <c:pt idx="407">
                        <c:v>48.714285714285715</c:v>
                      </c:pt>
                      <c:pt idx="408">
                        <c:v>47.571428571428569</c:v>
                      </c:pt>
                      <c:pt idx="409">
                        <c:v>46.285714285714285</c:v>
                      </c:pt>
                      <c:pt idx="410">
                        <c:v>48</c:v>
                      </c:pt>
                      <c:pt idx="411">
                        <c:v>49</c:v>
                      </c:pt>
                      <c:pt idx="412">
                        <c:v>47.857142857142854</c:v>
                      </c:pt>
                      <c:pt idx="413">
                        <c:v>45.714285714285715</c:v>
                      </c:pt>
                      <c:pt idx="414">
                        <c:v>47.571428571428569</c:v>
                      </c:pt>
                      <c:pt idx="415">
                        <c:v>48.857142857142854</c:v>
                      </c:pt>
                      <c:pt idx="416">
                        <c:v>47.857142857142854</c:v>
                      </c:pt>
                      <c:pt idx="417">
                        <c:v>47.285714285714285</c:v>
                      </c:pt>
                      <c:pt idx="418">
                        <c:v>47.285714285714285</c:v>
                      </c:pt>
                      <c:pt idx="419">
                        <c:v>47.714285714285715</c:v>
                      </c:pt>
                      <c:pt idx="420">
                        <c:v>47.714285714285715</c:v>
                      </c:pt>
                      <c:pt idx="421">
                        <c:v>47.714285714285715</c:v>
                      </c:pt>
                      <c:pt idx="422">
                        <c:v>47.571428571428569</c:v>
                      </c:pt>
                      <c:pt idx="423">
                        <c:v>48.571428571428569</c:v>
                      </c:pt>
                      <c:pt idx="424">
                        <c:v>47.571428571428569</c:v>
                      </c:pt>
                      <c:pt idx="425">
                        <c:v>48.285714285714285</c:v>
                      </c:pt>
                      <c:pt idx="426">
                        <c:v>47.857142857142854</c:v>
                      </c:pt>
                      <c:pt idx="427">
                        <c:v>51.285714285714285</c:v>
                      </c:pt>
                      <c:pt idx="428">
                        <c:v>49.714285714285715</c:v>
                      </c:pt>
                      <c:pt idx="429">
                        <c:v>49.714285714285715</c:v>
                      </c:pt>
                      <c:pt idx="430">
                        <c:v>48.714285714285715</c:v>
                      </c:pt>
                      <c:pt idx="431">
                        <c:v>50.714285714285715</c:v>
                      </c:pt>
                      <c:pt idx="432">
                        <c:v>49.714285714285715</c:v>
                      </c:pt>
                      <c:pt idx="433">
                        <c:v>49.142857142857146</c:v>
                      </c:pt>
                      <c:pt idx="434">
                        <c:v>46.714285714285715</c:v>
                      </c:pt>
                      <c:pt idx="435">
                        <c:v>47.142857142857146</c:v>
                      </c:pt>
                      <c:pt idx="436">
                        <c:v>47</c:v>
                      </c:pt>
                      <c:pt idx="437">
                        <c:v>46.857142857142854</c:v>
                      </c:pt>
                      <c:pt idx="438">
                        <c:v>46.857142857142854</c:v>
                      </c:pt>
                      <c:pt idx="439">
                        <c:v>48.571428571428569</c:v>
                      </c:pt>
                      <c:pt idx="440">
                        <c:v>50.428571428571431</c:v>
                      </c:pt>
                      <c:pt idx="441">
                        <c:v>49.142857142857146</c:v>
                      </c:pt>
                      <c:pt idx="442">
                        <c:v>49.571428571428569</c:v>
                      </c:pt>
                      <c:pt idx="443">
                        <c:v>50.571428571428569</c:v>
                      </c:pt>
                      <c:pt idx="444">
                        <c:v>53.428571428571431</c:v>
                      </c:pt>
                      <c:pt idx="445">
                        <c:v>54.571428571428569</c:v>
                      </c:pt>
                      <c:pt idx="446">
                        <c:v>53.142857142857146</c:v>
                      </c:pt>
                      <c:pt idx="447">
                        <c:v>50.285714285714285</c:v>
                      </c:pt>
                      <c:pt idx="448">
                        <c:v>49.857142857142854</c:v>
                      </c:pt>
                      <c:pt idx="449">
                        <c:v>50.857142857142854</c:v>
                      </c:pt>
                      <c:pt idx="450">
                        <c:v>48.285714285714285</c:v>
                      </c:pt>
                      <c:pt idx="451">
                        <c:v>47.285714285714285</c:v>
                      </c:pt>
                      <c:pt idx="452">
                        <c:v>46</c:v>
                      </c:pt>
                      <c:pt idx="453">
                        <c:v>47.857142857142854</c:v>
                      </c:pt>
                      <c:pt idx="454">
                        <c:v>50.428571428571431</c:v>
                      </c:pt>
                      <c:pt idx="455">
                        <c:v>53</c:v>
                      </c:pt>
                      <c:pt idx="456">
                        <c:v>51.714285714285715</c:v>
                      </c:pt>
                      <c:pt idx="457">
                        <c:v>53.428571428571431</c:v>
                      </c:pt>
                      <c:pt idx="458">
                        <c:v>53</c:v>
                      </c:pt>
                      <c:pt idx="459">
                        <c:v>52.857142857142854</c:v>
                      </c:pt>
                      <c:pt idx="460">
                        <c:v>51.714285714285715</c:v>
                      </c:pt>
                      <c:pt idx="461">
                        <c:v>52.142857142857146</c:v>
                      </c:pt>
                      <c:pt idx="462">
                        <c:v>50</c:v>
                      </c:pt>
                      <c:pt idx="463">
                        <c:v>49.428571428571431</c:v>
                      </c:pt>
                      <c:pt idx="464">
                        <c:v>49.714285714285715</c:v>
                      </c:pt>
                      <c:pt idx="465">
                        <c:v>50.142857142857146</c:v>
                      </c:pt>
                      <c:pt idx="466">
                        <c:v>51.714285714285715</c:v>
                      </c:pt>
                      <c:pt idx="467">
                        <c:v>52.714285714285715</c:v>
                      </c:pt>
                      <c:pt idx="468">
                        <c:v>50.285714285714285</c:v>
                      </c:pt>
                      <c:pt idx="469">
                        <c:v>53.142857142857146</c:v>
                      </c:pt>
                      <c:pt idx="470">
                        <c:v>53.714285714285715</c:v>
                      </c:pt>
                      <c:pt idx="471">
                        <c:v>52.857142857142854</c:v>
                      </c:pt>
                      <c:pt idx="472">
                        <c:v>50.571428571428569</c:v>
                      </c:pt>
                      <c:pt idx="473">
                        <c:v>50.714285714285715</c:v>
                      </c:pt>
                      <c:pt idx="474">
                        <c:v>47.428571428571431</c:v>
                      </c:pt>
                      <c:pt idx="475">
                        <c:v>47</c:v>
                      </c:pt>
                      <c:pt idx="476">
                        <c:v>43.428571428571431</c:v>
                      </c:pt>
                      <c:pt idx="477">
                        <c:v>42.571428571428569</c:v>
                      </c:pt>
                      <c:pt idx="478">
                        <c:v>41.285714285714285</c:v>
                      </c:pt>
                      <c:pt idx="479">
                        <c:v>43.142857142857146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311-42BF-8AAF-06AAFC47E37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Bursa!$J$2:$J$481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54.571428571428569</c:v>
                      </c:pt>
                      <c:pt idx="7">
                        <c:v>54.285714285714285</c:v>
                      </c:pt>
                      <c:pt idx="8">
                        <c:v>55.571428571428569</c:v>
                      </c:pt>
                      <c:pt idx="9">
                        <c:v>58</c:v>
                      </c:pt>
                      <c:pt idx="10">
                        <c:v>57.571428571428569</c:v>
                      </c:pt>
                      <c:pt idx="11">
                        <c:v>59.285714285714285</c:v>
                      </c:pt>
                      <c:pt idx="12">
                        <c:v>57.857142857142854</c:v>
                      </c:pt>
                      <c:pt idx="13">
                        <c:v>57.428571428571431</c:v>
                      </c:pt>
                      <c:pt idx="14">
                        <c:v>58.428571428571431</c:v>
                      </c:pt>
                      <c:pt idx="15">
                        <c:v>59</c:v>
                      </c:pt>
                      <c:pt idx="16">
                        <c:v>58.714285714285715</c:v>
                      </c:pt>
                      <c:pt idx="17">
                        <c:v>57</c:v>
                      </c:pt>
                      <c:pt idx="18">
                        <c:v>55.714285714285715</c:v>
                      </c:pt>
                      <c:pt idx="19">
                        <c:v>53.285714285714285</c:v>
                      </c:pt>
                      <c:pt idx="20">
                        <c:v>52.428571428571431</c:v>
                      </c:pt>
                      <c:pt idx="21">
                        <c:v>51.142857142857146</c:v>
                      </c:pt>
                      <c:pt idx="22">
                        <c:v>50</c:v>
                      </c:pt>
                      <c:pt idx="23">
                        <c:v>49</c:v>
                      </c:pt>
                      <c:pt idx="24">
                        <c:v>49.714285714285715</c:v>
                      </c:pt>
                      <c:pt idx="25">
                        <c:v>50.714285714285715</c:v>
                      </c:pt>
                      <c:pt idx="26">
                        <c:v>50</c:v>
                      </c:pt>
                      <c:pt idx="27">
                        <c:v>50.571428571428569</c:v>
                      </c:pt>
                      <c:pt idx="28">
                        <c:v>50.142857142857146</c:v>
                      </c:pt>
                      <c:pt idx="29">
                        <c:v>50.142857142857146</c:v>
                      </c:pt>
                      <c:pt idx="30">
                        <c:v>53</c:v>
                      </c:pt>
                      <c:pt idx="31">
                        <c:v>51.857142857142854</c:v>
                      </c:pt>
                      <c:pt idx="32">
                        <c:v>50.714285714285715</c:v>
                      </c:pt>
                      <c:pt idx="33">
                        <c:v>53.285714285714285</c:v>
                      </c:pt>
                      <c:pt idx="34">
                        <c:v>53.714285714285715</c:v>
                      </c:pt>
                      <c:pt idx="35">
                        <c:v>53.142857142857146</c:v>
                      </c:pt>
                      <c:pt idx="36">
                        <c:v>52</c:v>
                      </c:pt>
                      <c:pt idx="37">
                        <c:v>48</c:v>
                      </c:pt>
                      <c:pt idx="38">
                        <c:v>48.285714285714285</c:v>
                      </c:pt>
                      <c:pt idx="39">
                        <c:v>48.142857142857146</c:v>
                      </c:pt>
                      <c:pt idx="40">
                        <c:v>46</c:v>
                      </c:pt>
                      <c:pt idx="41">
                        <c:v>45.142857142857146</c:v>
                      </c:pt>
                      <c:pt idx="42">
                        <c:v>48.428571428571431</c:v>
                      </c:pt>
                      <c:pt idx="43">
                        <c:v>48.571428571428569</c:v>
                      </c:pt>
                      <c:pt idx="44">
                        <c:v>50.714285714285715</c:v>
                      </c:pt>
                      <c:pt idx="45">
                        <c:v>50.571428571428569</c:v>
                      </c:pt>
                      <c:pt idx="46">
                        <c:v>49.428571428571431</c:v>
                      </c:pt>
                      <c:pt idx="47">
                        <c:v>49.428571428571431</c:v>
                      </c:pt>
                      <c:pt idx="48">
                        <c:v>47.571428571428569</c:v>
                      </c:pt>
                      <c:pt idx="49">
                        <c:v>44.571428571428569</c:v>
                      </c:pt>
                      <c:pt idx="50">
                        <c:v>45.714285714285715</c:v>
                      </c:pt>
                      <c:pt idx="51">
                        <c:v>43.714285714285715</c:v>
                      </c:pt>
                      <c:pt idx="52">
                        <c:v>44.142857142857146</c:v>
                      </c:pt>
                      <c:pt idx="53">
                        <c:v>42.857142857142854</c:v>
                      </c:pt>
                      <c:pt idx="54">
                        <c:v>43.857142857142854</c:v>
                      </c:pt>
                      <c:pt idx="55">
                        <c:v>44.428571428571431</c:v>
                      </c:pt>
                      <c:pt idx="56">
                        <c:v>44.714285714285715</c:v>
                      </c:pt>
                      <c:pt idx="57">
                        <c:v>44.857142857142854</c:v>
                      </c:pt>
                      <c:pt idx="58">
                        <c:v>44</c:v>
                      </c:pt>
                      <c:pt idx="59">
                        <c:v>43.571428571428569</c:v>
                      </c:pt>
                      <c:pt idx="60">
                        <c:v>45.428571428571431</c:v>
                      </c:pt>
                      <c:pt idx="61">
                        <c:v>45.285714285714285</c:v>
                      </c:pt>
                      <c:pt idx="62">
                        <c:v>45.857142857142854</c:v>
                      </c:pt>
                      <c:pt idx="63">
                        <c:v>46</c:v>
                      </c:pt>
                      <c:pt idx="64">
                        <c:v>45.428571428571431</c:v>
                      </c:pt>
                      <c:pt idx="65">
                        <c:v>45.571428571428569</c:v>
                      </c:pt>
                      <c:pt idx="66">
                        <c:v>48</c:v>
                      </c:pt>
                      <c:pt idx="67">
                        <c:v>48.428571428571431</c:v>
                      </c:pt>
                      <c:pt idx="68">
                        <c:v>47.142857142857146</c:v>
                      </c:pt>
                      <c:pt idx="69">
                        <c:v>48.857142857142854</c:v>
                      </c:pt>
                      <c:pt idx="70">
                        <c:v>50.142857142857146</c:v>
                      </c:pt>
                      <c:pt idx="71">
                        <c:v>50.285714285714285</c:v>
                      </c:pt>
                      <c:pt idx="72">
                        <c:v>49.285714285714285</c:v>
                      </c:pt>
                      <c:pt idx="73">
                        <c:v>47</c:v>
                      </c:pt>
                      <c:pt idx="74">
                        <c:v>45.571428571428569</c:v>
                      </c:pt>
                      <c:pt idx="75">
                        <c:v>45.857142857142854</c:v>
                      </c:pt>
                      <c:pt idx="76">
                        <c:v>43.714285714285715</c:v>
                      </c:pt>
                      <c:pt idx="77">
                        <c:v>44</c:v>
                      </c:pt>
                      <c:pt idx="78">
                        <c:v>44.142857142857146</c:v>
                      </c:pt>
                      <c:pt idx="79">
                        <c:v>46.857142857142854</c:v>
                      </c:pt>
                      <c:pt idx="80">
                        <c:v>47.285714285714285</c:v>
                      </c:pt>
                      <c:pt idx="81">
                        <c:v>49.571428571428569</c:v>
                      </c:pt>
                      <c:pt idx="82">
                        <c:v>49.142857142857146</c:v>
                      </c:pt>
                      <c:pt idx="83">
                        <c:v>50.428571428571431</c:v>
                      </c:pt>
                      <c:pt idx="84">
                        <c:v>47.714285714285715</c:v>
                      </c:pt>
                      <c:pt idx="85">
                        <c:v>45.857142857142854</c:v>
                      </c:pt>
                      <c:pt idx="86">
                        <c:v>45.285714285714285</c:v>
                      </c:pt>
                      <c:pt idx="87">
                        <c:v>43.285714285714285</c:v>
                      </c:pt>
                      <c:pt idx="88">
                        <c:v>39.714285714285715</c:v>
                      </c:pt>
                      <c:pt idx="89">
                        <c:v>40.857142857142854</c:v>
                      </c:pt>
                      <c:pt idx="90">
                        <c:v>38.857142857142854</c:v>
                      </c:pt>
                      <c:pt idx="91">
                        <c:v>39.571428571428569</c:v>
                      </c:pt>
                      <c:pt idx="92">
                        <c:v>40.714285714285715</c:v>
                      </c:pt>
                      <c:pt idx="93">
                        <c:v>39.857142857142854</c:v>
                      </c:pt>
                      <c:pt idx="94">
                        <c:v>41.142857142857146</c:v>
                      </c:pt>
                      <c:pt idx="95">
                        <c:v>43.142857142857146</c:v>
                      </c:pt>
                      <c:pt idx="96">
                        <c:v>42.142857142857146</c:v>
                      </c:pt>
                      <c:pt idx="97">
                        <c:v>44</c:v>
                      </c:pt>
                      <c:pt idx="98">
                        <c:v>42.428571428571431</c:v>
                      </c:pt>
                      <c:pt idx="99">
                        <c:v>42.428571428571431</c:v>
                      </c:pt>
                      <c:pt idx="100">
                        <c:v>41.285714285714285</c:v>
                      </c:pt>
                      <c:pt idx="101">
                        <c:v>41.571428571428569</c:v>
                      </c:pt>
                      <c:pt idx="102">
                        <c:v>41.857142857142854</c:v>
                      </c:pt>
                      <c:pt idx="103">
                        <c:v>41.857142857142854</c:v>
                      </c:pt>
                      <c:pt idx="104">
                        <c:v>40.571428571428569</c:v>
                      </c:pt>
                      <c:pt idx="105">
                        <c:v>43.714285714285715</c:v>
                      </c:pt>
                      <c:pt idx="106">
                        <c:v>45.285714285714285</c:v>
                      </c:pt>
                      <c:pt idx="107">
                        <c:v>46.428571428571431</c:v>
                      </c:pt>
                      <c:pt idx="108">
                        <c:v>45.142857142857146</c:v>
                      </c:pt>
                      <c:pt idx="109">
                        <c:v>46.285714285714285</c:v>
                      </c:pt>
                      <c:pt idx="110">
                        <c:v>47.142857142857146</c:v>
                      </c:pt>
                      <c:pt idx="111">
                        <c:v>49.857142857142854</c:v>
                      </c:pt>
                      <c:pt idx="112">
                        <c:v>47</c:v>
                      </c:pt>
                      <c:pt idx="113">
                        <c:v>45.714285714285715</c:v>
                      </c:pt>
                      <c:pt idx="114">
                        <c:v>47.428571428571431</c:v>
                      </c:pt>
                      <c:pt idx="115">
                        <c:v>47.428571428571431</c:v>
                      </c:pt>
                      <c:pt idx="116">
                        <c:v>46.571428571428569</c:v>
                      </c:pt>
                      <c:pt idx="117">
                        <c:v>47.428571428571431</c:v>
                      </c:pt>
                      <c:pt idx="118">
                        <c:v>45.142857142857146</c:v>
                      </c:pt>
                      <c:pt idx="119">
                        <c:v>46.285714285714285</c:v>
                      </c:pt>
                      <c:pt idx="120">
                        <c:v>45.285714285714285</c:v>
                      </c:pt>
                      <c:pt idx="121">
                        <c:v>44.285714285714285</c:v>
                      </c:pt>
                      <c:pt idx="122">
                        <c:v>46.571428571428569</c:v>
                      </c:pt>
                      <c:pt idx="123">
                        <c:v>46</c:v>
                      </c:pt>
                      <c:pt idx="124">
                        <c:v>46.428571428571431</c:v>
                      </c:pt>
                      <c:pt idx="125">
                        <c:v>46.571428571428569</c:v>
                      </c:pt>
                      <c:pt idx="126">
                        <c:v>46.285714285714285</c:v>
                      </c:pt>
                      <c:pt idx="127">
                        <c:v>46.857142857142854</c:v>
                      </c:pt>
                      <c:pt idx="128">
                        <c:v>45.714285714285715</c:v>
                      </c:pt>
                      <c:pt idx="129">
                        <c:v>45.142857142857146</c:v>
                      </c:pt>
                      <c:pt idx="130">
                        <c:v>44.428571428571431</c:v>
                      </c:pt>
                      <c:pt idx="131">
                        <c:v>41.142857142857146</c:v>
                      </c:pt>
                      <c:pt idx="132">
                        <c:v>39.571428571428569</c:v>
                      </c:pt>
                      <c:pt idx="133">
                        <c:v>42.285714285714285</c:v>
                      </c:pt>
                      <c:pt idx="134">
                        <c:v>41.571428571428569</c:v>
                      </c:pt>
                      <c:pt idx="135">
                        <c:v>41.428571428571431</c:v>
                      </c:pt>
                      <c:pt idx="136">
                        <c:v>42.857142857142854</c:v>
                      </c:pt>
                      <c:pt idx="137">
                        <c:v>43.714285714285715</c:v>
                      </c:pt>
                      <c:pt idx="138">
                        <c:v>47.571428571428569</c:v>
                      </c:pt>
                      <c:pt idx="139">
                        <c:v>51.714285714285715</c:v>
                      </c:pt>
                      <c:pt idx="140">
                        <c:v>49.142857142857146</c:v>
                      </c:pt>
                      <c:pt idx="141">
                        <c:v>49.428571428571431</c:v>
                      </c:pt>
                      <c:pt idx="142">
                        <c:v>49</c:v>
                      </c:pt>
                      <c:pt idx="143">
                        <c:v>47.571428571428569</c:v>
                      </c:pt>
                      <c:pt idx="144">
                        <c:v>46.714285714285715</c:v>
                      </c:pt>
                      <c:pt idx="145">
                        <c:v>44</c:v>
                      </c:pt>
                      <c:pt idx="146">
                        <c:v>41.428571428571431</c:v>
                      </c:pt>
                      <c:pt idx="147">
                        <c:v>42.142857142857146</c:v>
                      </c:pt>
                      <c:pt idx="148">
                        <c:v>40.714285714285715</c:v>
                      </c:pt>
                      <c:pt idx="149">
                        <c:v>39.857142857142854</c:v>
                      </c:pt>
                      <c:pt idx="150">
                        <c:v>39.714285714285715</c:v>
                      </c:pt>
                      <c:pt idx="151">
                        <c:v>39.142857142857146</c:v>
                      </c:pt>
                      <c:pt idx="152">
                        <c:v>39.571428571428569</c:v>
                      </c:pt>
                      <c:pt idx="153">
                        <c:v>39.285714285714285</c:v>
                      </c:pt>
                      <c:pt idx="154">
                        <c:v>38</c:v>
                      </c:pt>
                      <c:pt idx="155">
                        <c:v>38</c:v>
                      </c:pt>
                      <c:pt idx="156">
                        <c:v>39.857142857142854</c:v>
                      </c:pt>
                      <c:pt idx="157">
                        <c:v>40.571428571428569</c:v>
                      </c:pt>
                      <c:pt idx="158">
                        <c:v>41.571428571428569</c:v>
                      </c:pt>
                      <c:pt idx="159">
                        <c:v>40.285714285714285</c:v>
                      </c:pt>
                      <c:pt idx="160">
                        <c:v>39.142857142857146</c:v>
                      </c:pt>
                      <c:pt idx="161">
                        <c:v>38.714285714285715</c:v>
                      </c:pt>
                      <c:pt idx="162">
                        <c:v>39.714285714285715</c:v>
                      </c:pt>
                      <c:pt idx="163">
                        <c:v>39</c:v>
                      </c:pt>
                      <c:pt idx="164">
                        <c:v>36.571428571428569</c:v>
                      </c:pt>
                      <c:pt idx="165">
                        <c:v>35.428571428571431</c:v>
                      </c:pt>
                      <c:pt idx="166">
                        <c:v>37.571428571428569</c:v>
                      </c:pt>
                      <c:pt idx="167">
                        <c:v>40.571428571428569</c:v>
                      </c:pt>
                      <c:pt idx="168">
                        <c:v>40.714285714285715</c:v>
                      </c:pt>
                      <c:pt idx="169">
                        <c:v>40.571428571428569</c:v>
                      </c:pt>
                      <c:pt idx="170">
                        <c:v>42</c:v>
                      </c:pt>
                      <c:pt idx="171">
                        <c:v>41.285714285714285</c:v>
                      </c:pt>
                      <c:pt idx="172">
                        <c:v>41.857142857142854</c:v>
                      </c:pt>
                      <c:pt idx="173">
                        <c:v>40.857142857142854</c:v>
                      </c:pt>
                      <c:pt idx="174">
                        <c:v>38</c:v>
                      </c:pt>
                      <c:pt idx="175">
                        <c:v>40.857142857142854</c:v>
                      </c:pt>
                      <c:pt idx="176">
                        <c:v>41.857142857142854</c:v>
                      </c:pt>
                      <c:pt idx="177">
                        <c:v>39.428571428571431</c:v>
                      </c:pt>
                      <c:pt idx="178">
                        <c:v>41.714285714285715</c:v>
                      </c:pt>
                      <c:pt idx="179">
                        <c:v>42</c:v>
                      </c:pt>
                      <c:pt idx="180">
                        <c:v>42.285714285714285</c:v>
                      </c:pt>
                      <c:pt idx="181">
                        <c:v>44</c:v>
                      </c:pt>
                      <c:pt idx="182">
                        <c:v>42.285714285714285</c:v>
                      </c:pt>
                      <c:pt idx="183">
                        <c:v>42.571428571428569</c:v>
                      </c:pt>
                      <c:pt idx="184">
                        <c:v>43</c:v>
                      </c:pt>
                      <c:pt idx="185">
                        <c:v>43</c:v>
                      </c:pt>
                      <c:pt idx="186">
                        <c:v>42</c:v>
                      </c:pt>
                      <c:pt idx="187">
                        <c:v>43</c:v>
                      </c:pt>
                      <c:pt idx="188">
                        <c:v>42.142857142857146</c:v>
                      </c:pt>
                      <c:pt idx="189">
                        <c:v>41.714285714285715</c:v>
                      </c:pt>
                      <c:pt idx="190">
                        <c:v>40.571428571428569</c:v>
                      </c:pt>
                      <c:pt idx="191">
                        <c:v>42.428571428571431</c:v>
                      </c:pt>
                      <c:pt idx="192">
                        <c:v>40.571428571428569</c:v>
                      </c:pt>
                      <c:pt idx="193">
                        <c:v>41</c:v>
                      </c:pt>
                      <c:pt idx="194">
                        <c:v>40.142857142857146</c:v>
                      </c:pt>
                      <c:pt idx="195">
                        <c:v>41</c:v>
                      </c:pt>
                      <c:pt idx="196">
                        <c:v>39.428571428571431</c:v>
                      </c:pt>
                      <c:pt idx="197">
                        <c:v>39.857142857142854</c:v>
                      </c:pt>
                      <c:pt idx="198">
                        <c:v>38</c:v>
                      </c:pt>
                      <c:pt idx="199">
                        <c:v>39</c:v>
                      </c:pt>
                      <c:pt idx="200">
                        <c:v>40.142857142857146</c:v>
                      </c:pt>
                      <c:pt idx="201">
                        <c:v>39.857142857142854</c:v>
                      </c:pt>
                      <c:pt idx="202">
                        <c:v>38.428571428571431</c:v>
                      </c:pt>
                      <c:pt idx="203">
                        <c:v>39.285714285714285</c:v>
                      </c:pt>
                      <c:pt idx="204">
                        <c:v>39.142857142857146</c:v>
                      </c:pt>
                      <c:pt idx="205">
                        <c:v>39.428571428571431</c:v>
                      </c:pt>
                      <c:pt idx="206">
                        <c:v>39.714285714285715</c:v>
                      </c:pt>
                      <c:pt idx="207">
                        <c:v>36.571428571428569</c:v>
                      </c:pt>
                      <c:pt idx="208">
                        <c:v>36.714285714285715</c:v>
                      </c:pt>
                      <c:pt idx="209">
                        <c:v>38.857142857142854</c:v>
                      </c:pt>
                      <c:pt idx="210">
                        <c:v>39</c:v>
                      </c:pt>
                      <c:pt idx="211">
                        <c:v>38.857142857142854</c:v>
                      </c:pt>
                      <c:pt idx="212">
                        <c:v>39</c:v>
                      </c:pt>
                      <c:pt idx="213">
                        <c:v>38.857142857142854</c:v>
                      </c:pt>
                      <c:pt idx="214">
                        <c:v>43.285714285714285</c:v>
                      </c:pt>
                      <c:pt idx="215">
                        <c:v>42.714285714285715</c:v>
                      </c:pt>
                      <c:pt idx="216">
                        <c:v>40.714285714285715</c:v>
                      </c:pt>
                      <c:pt idx="217">
                        <c:v>41.285714285714285</c:v>
                      </c:pt>
                      <c:pt idx="218">
                        <c:v>40.285714285714285</c:v>
                      </c:pt>
                      <c:pt idx="219">
                        <c:v>40</c:v>
                      </c:pt>
                      <c:pt idx="220">
                        <c:v>39.428571428571431</c:v>
                      </c:pt>
                      <c:pt idx="221">
                        <c:v>38.571428571428569</c:v>
                      </c:pt>
                      <c:pt idx="222">
                        <c:v>39.714285714285715</c:v>
                      </c:pt>
                      <c:pt idx="223">
                        <c:v>40.714285714285715</c:v>
                      </c:pt>
                      <c:pt idx="224">
                        <c:v>40.571428571428569</c:v>
                      </c:pt>
                      <c:pt idx="225">
                        <c:v>43.571428571428569</c:v>
                      </c:pt>
                      <c:pt idx="226">
                        <c:v>42.571428571428569</c:v>
                      </c:pt>
                      <c:pt idx="227">
                        <c:v>42.714285714285715</c:v>
                      </c:pt>
                      <c:pt idx="228">
                        <c:v>39.571428571428569</c:v>
                      </c:pt>
                      <c:pt idx="229">
                        <c:v>38.857142857142854</c:v>
                      </c:pt>
                      <c:pt idx="230">
                        <c:v>39.714285714285715</c:v>
                      </c:pt>
                      <c:pt idx="231">
                        <c:v>39</c:v>
                      </c:pt>
                      <c:pt idx="232">
                        <c:v>35.285714285714285</c:v>
                      </c:pt>
                      <c:pt idx="233">
                        <c:v>38.285714285714285</c:v>
                      </c:pt>
                      <c:pt idx="234">
                        <c:v>37.857142857142854</c:v>
                      </c:pt>
                      <c:pt idx="235">
                        <c:v>40.285714285714285</c:v>
                      </c:pt>
                      <c:pt idx="236">
                        <c:v>40.142857142857146</c:v>
                      </c:pt>
                      <c:pt idx="237">
                        <c:v>36.857142857142854</c:v>
                      </c:pt>
                      <c:pt idx="238">
                        <c:v>38.857142857142854</c:v>
                      </c:pt>
                      <c:pt idx="239">
                        <c:v>40.857142857142854</c:v>
                      </c:pt>
                      <c:pt idx="240">
                        <c:v>39.285714285714285</c:v>
                      </c:pt>
                      <c:pt idx="241">
                        <c:v>39.714285714285715</c:v>
                      </c:pt>
                      <c:pt idx="242">
                        <c:v>39.714285714285715</c:v>
                      </c:pt>
                      <c:pt idx="243">
                        <c:v>41.428571428571431</c:v>
                      </c:pt>
                      <c:pt idx="244">
                        <c:v>44.142857142857146</c:v>
                      </c:pt>
                      <c:pt idx="245">
                        <c:v>43</c:v>
                      </c:pt>
                      <c:pt idx="246">
                        <c:v>43.428571428571431</c:v>
                      </c:pt>
                      <c:pt idx="247">
                        <c:v>42.857142857142854</c:v>
                      </c:pt>
                      <c:pt idx="248">
                        <c:v>43.285714285714285</c:v>
                      </c:pt>
                      <c:pt idx="249">
                        <c:v>42.428571428571431</c:v>
                      </c:pt>
                      <c:pt idx="250">
                        <c:v>41.428571428571431</c:v>
                      </c:pt>
                      <c:pt idx="251">
                        <c:v>40.714285714285715</c:v>
                      </c:pt>
                      <c:pt idx="252">
                        <c:v>40.857142857142854</c:v>
                      </c:pt>
                      <c:pt idx="253">
                        <c:v>39.571428571428569</c:v>
                      </c:pt>
                      <c:pt idx="254">
                        <c:v>39.142857142857146</c:v>
                      </c:pt>
                      <c:pt idx="255">
                        <c:v>38.857142857142854</c:v>
                      </c:pt>
                      <c:pt idx="256">
                        <c:v>38.285714285714285</c:v>
                      </c:pt>
                      <c:pt idx="257">
                        <c:v>36.571428571428569</c:v>
                      </c:pt>
                      <c:pt idx="258">
                        <c:v>39</c:v>
                      </c:pt>
                      <c:pt idx="259">
                        <c:v>39.571428571428569</c:v>
                      </c:pt>
                      <c:pt idx="260">
                        <c:v>40.571428571428569</c:v>
                      </c:pt>
                      <c:pt idx="261">
                        <c:v>40.857142857142854</c:v>
                      </c:pt>
                      <c:pt idx="262">
                        <c:v>40.714285714285715</c:v>
                      </c:pt>
                      <c:pt idx="263">
                        <c:v>40</c:v>
                      </c:pt>
                      <c:pt idx="264">
                        <c:v>39.428571428571431</c:v>
                      </c:pt>
                      <c:pt idx="265">
                        <c:v>37.285714285714285</c:v>
                      </c:pt>
                      <c:pt idx="266">
                        <c:v>35.285714285714285</c:v>
                      </c:pt>
                      <c:pt idx="267">
                        <c:v>33.857142857142854</c:v>
                      </c:pt>
                      <c:pt idx="268">
                        <c:v>34.857142857142854</c:v>
                      </c:pt>
                      <c:pt idx="269">
                        <c:v>34.714285714285715</c:v>
                      </c:pt>
                      <c:pt idx="270">
                        <c:v>36.857142857142854</c:v>
                      </c:pt>
                      <c:pt idx="271">
                        <c:v>37.285714285714285</c:v>
                      </c:pt>
                      <c:pt idx="272">
                        <c:v>35.714285714285715</c:v>
                      </c:pt>
                      <c:pt idx="273">
                        <c:v>38.571428571428569</c:v>
                      </c:pt>
                      <c:pt idx="274">
                        <c:v>40</c:v>
                      </c:pt>
                      <c:pt idx="275">
                        <c:v>40.142857142857146</c:v>
                      </c:pt>
                      <c:pt idx="276">
                        <c:v>41</c:v>
                      </c:pt>
                      <c:pt idx="277">
                        <c:v>40.285714285714285</c:v>
                      </c:pt>
                      <c:pt idx="278">
                        <c:v>41.714285714285715</c:v>
                      </c:pt>
                      <c:pt idx="279">
                        <c:v>46</c:v>
                      </c:pt>
                      <c:pt idx="280">
                        <c:v>43.714285714285715</c:v>
                      </c:pt>
                      <c:pt idx="281">
                        <c:v>42.714285714285715</c:v>
                      </c:pt>
                      <c:pt idx="282">
                        <c:v>41.857142857142854</c:v>
                      </c:pt>
                      <c:pt idx="283">
                        <c:v>40.428571428571431</c:v>
                      </c:pt>
                      <c:pt idx="284">
                        <c:v>43</c:v>
                      </c:pt>
                      <c:pt idx="285">
                        <c:v>42.571428571428569</c:v>
                      </c:pt>
                      <c:pt idx="286">
                        <c:v>39.571428571428569</c:v>
                      </c:pt>
                      <c:pt idx="287">
                        <c:v>40.571428571428569</c:v>
                      </c:pt>
                      <c:pt idx="288">
                        <c:v>41</c:v>
                      </c:pt>
                      <c:pt idx="289">
                        <c:v>41.285714285714285</c:v>
                      </c:pt>
                      <c:pt idx="290">
                        <c:v>42.142857142857146</c:v>
                      </c:pt>
                      <c:pt idx="291">
                        <c:v>40.142857142857146</c:v>
                      </c:pt>
                      <c:pt idx="292">
                        <c:v>40.285714285714285</c:v>
                      </c:pt>
                      <c:pt idx="293">
                        <c:v>41.714285714285715</c:v>
                      </c:pt>
                      <c:pt idx="294">
                        <c:v>40.857142857142854</c:v>
                      </c:pt>
                      <c:pt idx="295">
                        <c:v>38.857142857142854</c:v>
                      </c:pt>
                      <c:pt idx="296">
                        <c:v>38.857142857142854</c:v>
                      </c:pt>
                      <c:pt idx="297">
                        <c:v>40.142857142857146</c:v>
                      </c:pt>
                      <c:pt idx="298">
                        <c:v>42.285714285714285</c:v>
                      </c:pt>
                      <c:pt idx="299">
                        <c:v>41</c:v>
                      </c:pt>
                      <c:pt idx="300">
                        <c:v>39.428571428571431</c:v>
                      </c:pt>
                      <c:pt idx="301">
                        <c:v>37</c:v>
                      </c:pt>
                      <c:pt idx="302">
                        <c:v>39.571428571428569</c:v>
                      </c:pt>
                      <c:pt idx="303">
                        <c:v>38.857142857142854</c:v>
                      </c:pt>
                      <c:pt idx="304">
                        <c:v>38.142857142857146</c:v>
                      </c:pt>
                      <c:pt idx="305">
                        <c:v>36.285714285714285</c:v>
                      </c:pt>
                      <c:pt idx="306">
                        <c:v>36.285714285714285</c:v>
                      </c:pt>
                      <c:pt idx="307">
                        <c:v>35</c:v>
                      </c:pt>
                      <c:pt idx="308">
                        <c:v>38.571428571428569</c:v>
                      </c:pt>
                      <c:pt idx="309">
                        <c:v>38.571428571428569</c:v>
                      </c:pt>
                      <c:pt idx="310">
                        <c:v>39.714285714285715</c:v>
                      </c:pt>
                      <c:pt idx="311">
                        <c:v>41.142857142857146</c:v>
                      </c:pt>
                      <c:pt idx="312">
                        <c:v>41.428571428571431</c:v>
                      </c:pt>
                      <c:pt idx="313">
                        <c:v>42.714285714285715</c:v>
                      </c:pt>
                      <c:pt idx="314">
                        <c:v>43.571428571428569</c:v>
                      </c:pt>
                      <c:pt idx="315">
                        <c:v>42.571428571428569</c:v>
                      </c:pt>
                      <c:pt idx="316">
                        <c:v>43.285714285714285</c:v>
                      </c:pt>
                      <c:pt idx="317">
                        <c:v>44</c:v>
                      </c:pt>
                      <c:pt idx="318">
                        <c:v>41.571428571428569</c:v>
                      </c:pt>
                      <c:pt idx="319">
                        <c:v>39.714285714285715</c:v>
                      </c:pt>
                      <c:pt idx="320">
                        <c:v>38.571428571428569</c:v>
                      </c:pt>
                      <c:pt idx="321">
                        <c:v>40.714285714285715</c:v>
                      </c:pt>
                      <c:pt idx="322">
                        <c:v>41.142857142857146</c:v>
                      </c:pt>
                      <c:pt idx="323">
                        <c:v>40.142857142857146</c:v>
                      </c:pt>
                      <c:pt idx="324">
                        <c:v>38.857142857142854</c:v>
                      </c:pt>
                      <c:pt idx="325">
                        <c:v>40</c:v>
                      </c:pt>
                      <c:pt idx="326">
                        <c:v>42.142857142857146</c:v>
                      </c:pt>
                      <c:pt idx="327">
                        <c:v>42.571428571428569</c:v>
                      </c:pt>
                      <c:pt idx="328">
                        <c:v>41.571428571428569</c:v>
                      </c:pt>
                      <c:pt idx="329">
                        <c:v>41.142857142857146</c:v>
                      </c:pt>
                      <c:pt idx="330">
                        <c:v>42.428571428571431</c:v>
                      </c:pt>
                      <c:pt idx="331">
                        <c:v>42</c:v>
                      </c:pt>
                      <c:pt idx="332">
                        <c:v>40.714285714285715</c:v>
                      </c:pt>
                      <c:pt idx="333">
                        <c:v>40.857142857142854</c:v>
                      </c:pt>
                      <c:pt idx="334">
                        <c:v>40.857142857142854</c:v>
                      </c:pt>
                      <c:pt idx="335">
                        <c:v>40.714285714285715</c:v>
                      </c:pt>
                      <c:pt idx="336">
                        <c:v>41.571428571428569</c:v>
                      </c:pt>
                      <c:pt idx="337">
                        <c:v>39.857142857142854</c:v>
                      </c:pt>
                      <c:pt idx="338">
                        <c:v>42.142857142857146</c:v>
                      </c:pt>
                      <c:pt idx="339">
                        <c:v>43.428571428571431</c:v>
                      </c:pt>
                      <c:pt idx="340">
                        <c:v>43.142857142857146</c:v>
                      </c:pt>
                      <c:pt idx="341">
                        <c:v>44.142857142857146</c:v>
                      </c:pt>
                      <c:pt idx="342">
                        <c:v>43.714285714285715</c:v>
                      </c:pt>
                      <c:pt idx="343">
                        <c:v>42.285714285714285</c:v>
                      </c:pt>
                      <c:pt idx="344">
                        <c:v>42</c:v>
                      </c:pt>
                      <c:pt idx="345">
                        <c:v>40.714285714285715</c:v>
                      </c:pt>
                      <c:pt idx="346">
                        <c:v>40.142857142857146</c:v>
                      </c:pt>
                      <c:pt idx="347">
                        <c:v>40.142857142857146</c:v>
                      </c:pt>
                      <c:pt idx="348">
                        <c:v>39.142857142857146</c:v>
                      </c:pt>
                      <c:pt idx="349">
                        <c:v>41.285714285714285</c:v>
                      </c:pt>
                      <c:pt idx="350">
                        <c:v>42.428571428571431</c:v>
                      </c:pt>
                      <c:pt idx="351">
                        <c:v>43.714285714285715</c:v>
                      </c:pt>
                      <c:pt idx="352">
                        <c:v>43.571428571428569</c:v>
                      </c:pt>
                      <c:pt idx="353">
                        <c:v>44.428571428571431</c:v>
                      </c:pt>
                      <c:pt idx="354">
                        <c:v>43.857142857142854</c:v>
                      </c:pt>
                      <c:pt idx="355">
                        <c:v>44.571428571428569</c:v>
                      </c:pt>
                      <c:pt idx="356">
                        <c:v>42.142857142857146</c:v>
                      </c:pt>
                      <c:pt idx="357">
                        <c:v>43</c:v>
                      </c:pt>
                      <c:pt idx="358">
                        <c:v>44</c:v>
                      </c:pt>
                      <c:pt idx="359">
                        <c:v>45</c:v>
                      </c:pt>
                      <c:pt idx="360">
                        <c:v>43.571428571428569</c:v>
                      </c:pt>
                      <c:pt idx="361">
                        <c:v>43.857142857142854</c:v>
                      </c:pt>
                      <c:pt idx="362">
                        <c:v>44.428571428571431</c:v>
                      </c:pt>
                      <c:pt idx="363">
                        <c:v>45.142857142857146</c:v>
                      </c:pt>
                      <c:pt idx="364">
                        <c:v>43.142857142857146</c:v>
                      </c:pt>
                      <c:pt idx="365">
                        <c:v>43.571428571428569</c:v>
                      </c:pt>
                      <c:pt idx="366">
                        <c:v>42.857142857142854</c:v>
                      </c:pt>
                      <c:pt idx="367">
                        <c:v>45.571428571428569</c:v>
                      </c:pt>
                      <c:pt idx="368">
                        <c:v>48.857142857142854</c:v>
                      </c:pt>
                      <c:pt idx="369">
                        <c:v>49.857142857142854</c:v>
                      </c:pt>
                      <c:pt idx="370">
                        <c:v>51.285714285714285</c:v>
                      </c:pt>
                      <c:pt idx="371">
                        <c:v>53.857142857142854</c:v>
                      </c:pt>
                      <c:pt idx="372">
                        <c:v>54.571428571428569</c:v>
                      </c:pt>
                      <c:pt idx="373">
                        <c:v>56</c:v>
                      </c:pt>
                      <c:pt idx="374">
                        <c:v>57.285714285714285</c:v>
                      </c:pt>
                      <c:pt idx="375">
                        <c:v>59.428571428571431</c:v>
                      </c:pt>
                      <c:pt idx="376">
                        <c:v>60</c:v>
                      </c:pt>
                      <c:pt idx="377">
                        <c:v>61.285714285714285</c:v>
                      </c:pt>
                      <c:pt idx="378">
                        <c:v>62.285714285714285</c:v>
                      </c:pt>
                      <c:pt idx="379">
                        <c:v>61.571428571428569</c:v>
                      </c:pt>
                      <c:pt idx="380">
                        <c:v>60.714285714285715</c:v>
                      </c:pt>
                      <c:pt idx="381">
                        <c:v>60.857142857142854</c:v>
                      </c:pt>
                      <c:pt idx="382">
                        <c:v>58.714285714285715</c:v>
                      </c:pt>
                      <c:pt idx="383">
                        <c:v>58.285714285714285</c:v>
                      </c:pt>
                      <c:pt idx="384">
                        <c:v>57.714285714285715</c:v>
                      </c:pt>
                      <c:pt idx="385">
                        <c:v>58.285714285714285</c:v>
                      </c:pt>
                      <c:pt idx="386">
                        <c:v>58.714285714285715</c:v>
                      </c:pt>
                      <c:pt idx="387">
                        <c:v>60</c:v>
                      </c:pt>
                      <c:pt idx="388">
                        <c:v>59.571428571428569</c:v>
                      </c:pt>
                      <c:pt idx="389">
                        <c:v>59.857142857142854</c:v>
                      </c:pt>
                      <c:pt idx="390">
                        <c:v>60.714285714285715</c:v>
                      </c:pt>
                      <c:pt idx="391">
                        <c:v>61.857142857142854</c:v>
                      </c:pt>
                      <c:pt idx="392">
                        <c:v>61.285714285714285</c:v>
                      </c:pt>
                      <c:pt idx="393">
                        <c:v>62</c:v>
                      </c:pt>
                      <c:pt idx="394">
                        <c:v>61.714285714285715</c:v>
                      </c:pt>
                      <c:pt idx="395">
                        <c:v>61.142857142857146</c:v>
                      </c:pt>
                      <c:pt idx="396">
                        <c:v>55.714285714285715</c:v>
                      </c:pt>
                      <c:pt idx="397">
                        <c:v>55.285714285714285</c:v>
                      </c:pt>
                      <c:pt idx="398">
                        <c:v>56.285714285714285</c:v>
                      </c:pt>
                      <c:pt idx="399">
                        <c:v>56.714285714285715</c:v>
                      </c:pt>
                      <c:pt idx="400">
                        <c:v>55.714285714285715</c:v>
                      </c:pt>
                      <c:pt idx="401">
                        <c:v>57.142857142857146</c:v>
                      </c:pt>
                      <c:pt idx="402">
                        <c:v>55.714285714285715</c:v>
                      </c:pt>
                      <c:pt idx="403">
                        <c:v>59.142857142857146</c:v>
                      </c:pt>
                      <c:pt idx="404">
                        <c:v>58.428571428571431</c:v>
                      </c:pt>
                      <c:pt idx="405">
                        <c:v>56</c:v>
                      </c:pt>
                      <c:pt idx="406">
                        <c:v>54.714285714285715</c:v>
                      </c:pt>
                      <c:pt idx="407">
                        <c:v>55.142857142857146</c:v>
                      </c:pt>
                      <c:pt idx="408">
                        <c:v>52.857142857142854</c:v>
                      </c:pt>
                      <c:pt idx="409">
                        <c:v>53.142857142857146</c:v>
                      </c:pt>
                      <c:pt idx="410">
                        <c:v>53.857142857142854</c:v>
                      </c:pt>
                      <c:pt idx="411">
                        <c:v>51</c:v>
                      </c:pt>
                      <c:pt idx="412">
                        <c:v>49.571428571428569</c:v>
                      </c:pt>
                      <c:pt idx="413">
                        <c:v>48.142857142857146</c:v>
                      </c:pt>
                      <c:pt idx="414">
                        <c:v>48.142857142857146</c:v>
                      </c:pt>
                      <c:pt idx="415">
                        <c:v>49.285714285714285</c:v>
                      </c:pt>
                      <c:pt idx="416">
                        <c:v>48.142857142857146</c:v>
                      </c:pt>
                      <c:pt idx="417">
                        <c:v>45.428571428571431</c:v>
                      </c:pt>
                      <c:pt idx="418">
                        <c:v>47.428571428571431</c:v>
                      </c:pt>
                      <c:pt idx="419">
                        <c:v>45.714285714285715</c:v>
                      </c:pt>
                      <c:pt idx="420">
                        <c:v>46.857142857142854</c:v>
                      </c:pt>
                      <c:pt idx="421">
                        <c:v>44</c:v>
                      </c:pt>
                      <c:pt idx="422">
                        <c:v>42.142857142857146</c:v>
                      </c:pt>
                      <c:pt idx="423">
                        <c:v>40.714285714285715</c:v>
                      </c:pt>
                      <c:pt idx="424">
                        <c:v>39.285714285714285</c:v>
                      </c:pt>
                      <c:pt idx="425">
                        <c:v>39.714285714285715</c:v>
                      </c:pt>
                      <c:pt idx="426">
                        <c:v>44</c:v>
                      </c:pt>
                      <c:pt idx="427">
                        <c:v>42.142857142857146</c:v>
                      </c:pt>
                      <c:pt idx="428">
                        <c:v>41.285714285714285</c:v>
                      </c:pt>
                      <c:pt idx="429">
                        <c:v>42</c:v>
                      </c:pt>
                      <c:pt idx="430">
                        <c:v>43</c:v>
                      </c:pt>
                      <c:pt idx="431">
                        <c:v>46.142857142857146</c:v>
                      </c:pt>
                      <c:pt idx="432">
                        <c:v>45.428571428571431</c:v>
                      </c:pt>
                      <c:pt idx="433">
                        <c:v>40.285714285714285</c:v>
                      </c:pt>
                      <c:pt idx="434">
                        <c:v>41.285714285714285</c:v>
                      </c:pt>
                      <c:pt idx="435">
                        <c:v>45.142857142857146</c:v>
                      </c:pt>
                      <c:pt idx="436">
                        <c:v>43.714285714285715</c:v>
                      </c:pt>
                      <c:pt idx="437">
                        <c:v>44.857142857142854</c:v>
                      </c:pt>
                      <c:pt idx="438">
                        <c:v>43.857142857142854</c:v>
                      </c:pt>
                      <c:pt idx="439">
                        <c:v>46.142857142857146</c:v>
                      </c:pt>
                      <c:pt idx="440">
                        <c:v>50.714285714285715</c:v>
                      </c:pt>
                      <c:pt idx="441">
                        <c:v>49.571428571428569</c:v>
                      </c:pt>
                      <c:pt idx="442">
                        <c:v>46</c:v>
                      </c:pt>
                      <c:pt idx="443">
                        <c:v>45.285714285714285</c:v>
                      </c:pt>
                      <c:pt idx="444">
                        <c:v>44.714285714285715</c:v>
                      </c:pt>
                      <c:pt idx="445">
                        <c:v>45.714285714285715</c:v>
                      </c:pt>
                      <c:pt idx="446">
                        <c:v>45.285714285714285</c:v>
                      </c:pt>
                      <c:pt idx="447">
                        <c:v>43</c:v>
                      </c:pt>
                      <c:pt idx="448">
                        <c:v>44.714285714285715</c:v>
                      </c:pt>
                      <c:pt idx="449">
                        <c:v>46</c:v>
                      </c:pt>
                      <c:pt idx="450">
                        <c:v>48</c:v>
                      </c:pt>
                      <c:pt idx="451">
                        <c:v>46.714285714285715</c:v>
                      </c:pt>
                      <c:pt idx="452">
                        <c:v>44.571428571428569</c:v>
                      </c:pt>
                      <c:pt idx="453">
                        <c:v>42.428571428571431</c:v>
                      </c:pt>
                      <c:pt idx="454">
                        <c:v>44.285714285714285</c:v>
                      </c:pt>
                      <c:pt idx="455">
                        <c:v>43.857142857142854</c:v>
                      </c:pt>
                      <c:pt idx="456">
                        <c:v>43.857142857142854</c:v>
                      </c:pt>
                      <c:pt idx="457">
                        <c:v>43.571428571428569</c:v>
                      </c:pt>
                      <c:pt idx="458">
                        <c:v>46.142857142857146</c:v>
                      </c:pt>
                      <c:pt idx="459">
                        <c:v>45.857142857142854</c:v>
                      </c:pt>
                      <c:pt idx="460">
                        <c:v>44.857142857142854</c:v>
                      </c:pt>
                      <c:pt idx="461">
                        <c:v>43.428571428571431</c:v>
                      </c:pt>
                      <c:pt idx="462">
                        <c:v>45.285714285714285</c:v>
                      </c:pt>
                      <c:pt idx="463">
                        <c:v>46.285714285714285</c:v>
                      </c:pt>
                      <c:pt idx="464">
                        <c:v>45.428571428571431</c:v>
                      </c:pt>
                      <c:pt idx="465">
                        <c:v>43.285714285714285</c:v>
                      </c:pt>
                      <c:pt idx="466">
                        <c:v>45</c:v>
                      </c:pt>
                      <c:pt idx="467">
                        <c:v>47.571428571428569</c:v>
                      </c:pt>
                      <c:pt idx="468">
                        <c:v>46.428571428571431</c:v>
                      </c:pt>
                      <c:pt idx="469">
                        <c:v>44.428571428571431</c:v>
                      </c:pt>
                      <c:pt idx="470">
                        <c:v>43</c:v>
                      </c:pt>
                      <c:pt idx="471">
                        <c:v>42.428571428571431</c:v>
                      </c:pt>
                      <c:pt idx="472">
                        <c:v>42.857142857142854</c:v>
                      </c:pt>
                      <c:pt idx="473">
                        <c:v>42</c:v>
                      </c:pt>
                      <c:pt idx="474">
                        <c:v>39.857142857142854</c:v>
                      </c:pt>
                      <c:pt idx="475">
                        <c:v>39.714285714285715</c:v>
                      </c:pt>
                      <c:pt idx="476">
                        <c:v>39.285714285714285</c:v>
                      </c:pt>
                      <c:pt idx="477">
                        <c:v>38.714285714285715</c:v>
                      </c:pt>
                      <c:pt idx="478">
                        <c:v>39.714285714285715</c:v>
                      </c:pt>
                      <c:pt idx="479">
                        <c:v>41.857142857142854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311-42BF-8AAF-06AAFC47E37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Bursa!$K$2:$K$481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50.142857142857146</c:v>
                      </c:pt>
                      <c:pt idx="7">
                        <c:v>51.428571428571431</c:v>
                      </c:pt>
                      <c:pt idx="8">
                        <c:v>51.857142857142854</c:v>
                      </c:pt>
                      <c:pt idx="9">
                        <c:v>52.142857142857146</c:v>
                      </c:pt>
                      <c:pt idx="10">
                        <c:v>53.714285714285715</c:v>
                      </c:pt>
                      <c:pt idx="11">
                        <c:v>55</c:v>
                      </c:pt>
                      <c:pt idx="12">
                        <c:v>56.571428571428569</c:v>
                      </c:pt>
                      <c:pt idx="13">
                        <c:v>55.142857142857146</c:v>
                      </c:pt>
                      <c:pt idx="14">
                        <c:v>53.571428571428569</c:v>
                      </c:pt>
                      <c:pt idx="15">
                        <c:v>54.571428571428569</c:v>
                      </c:pt>
                      <c:pt idx="16">
                        <c:v>56</c:v>
                      </c:pt>
                      <c:pt idx="17">
                        <c:v>55.142857142857146</c:v>
                      </c:pt>
                      <c:pt idx="18">
                        <c:v>52.857142857142854</c:v>
                      </c:pt>
                      <c:pt idx="19">
                        <c:v>49</c:v>
                      </c:pt>
                      <c:pt idx="20">
                        <c:v>49.571428571428569</c:v>
                      </c:pt>
                      <c:pt idx="21">
                        <c:v>49.714285714285715</c:v>
                      </c:pt>
                      <c:pt idx="22">
                        <c:v>50.142857142857146</c:v>
                      </c:pt>
                      <c:pt idx="23">
                        <c:v>48.428571428571431</c:v>
                      </c:pt>
                      <c:pt idx="24">
                        <c:v>49.714285714285715</c:v>
                      </c:pt>
                      <c:pt idx="25">
                        <c:v>52</c:v>
                      </c:pt>
                      <c:pt idx="26">
                        <c:v>54.428571428571431</c:v>
                      </c:pt>
                      <c:pt idx="27">
                        <c:v>53.285714285714285</c:v>
                      </c:pt>
                      <c:pt idx="28">
                        <c:v>53.142857142857146</c:v>
                      </c:pt>
                      <c:pt idx="29">
                        <c:v>51</c:v>
                      </c:pt>
                      <c:pt idx="30">
                        <c:v>51.571428571428569</c:v>
                      </c:pt>
                      <c:pt idx="31">
                        <c:v>51</c:v>
                      </c:pt>
                      <c:pt idx="32">
                        <c:v>50.857142857142854</c:v>
                      </c:pt>
                      <c:pt idx="33">
                        <c:v>53.285714285714285</c:v>
                      </c:pt>
                      <c:pt idx="34">
                        <c:v>55.428571428571431</c:v>
                      </c:pt>
                      <c:pt idx="35">
                        <c:v>54.142857142857146</c:v>
                      </c:pt>
                      <c:pt idx="36">
                        <c:v>54.142857142857146</c:v>
                      </c:pt>
                      <c:pt idx="37">
                        <c:v>55.142857142857146</c:v>
                      </c:pt>
                      <c:pt idx="38">
                        <c:v>54.857142857142854</c:v>
                      </c:pt>
                      <c:pt idx="39">
                        <c:v>53.714285714285715</c:v>
                      </c:pt>
                      <c:pt idx="40">
                        <c:v>49.571428571428569</c:v>
                      </c:pt>
                      <c:pt idx="41">
                        <c:v>49.857142857142854</c:v>
                      </c:pt>
                      <c:pt idx="42">
                        <c:v>48.714285714285715</c:v>
                      </c:pt>
                      <c:pt idx="43">
                        <c:v>47.714285714285715</c:v>
                      </c:pt>
                      <c:pt idx="44">
                        <c:v>45.714285714285715</c:v>
                      </c:pt>
                      <c:pt idx="45">
                        <c:v>45.142857142857146</c:v>
                      </c:pt>
                      <c:pt idx="46">
                        <c:v>44.285714285714285</c:v>
                      </c:pt>
                      <c:pt idx="47">
                        <c:v>45.142857142857146</c:v>
                      </c:pt>
                      <c:pt idx="48">
                        <c:v>42.285714285714285</c:v>
                      </c:pt>
                      <c:pt idx="49">
                        <c:v>45</c:v>
                      </c:pt>
                      <c:pt idx="50">
                        <c:v>44.857142857142854</c:v>
                      </c:pt>
                      <c:pt idx="51">
                        <c:v>46.857142857142854</c:v>
                      </c:pt>
                      <c:pt idx="52">
                        <c:v>49.285714285714285</c:v>
                      </c:pt>
                      <c:pt idx="53">
                        <c:v>50</c:v>
                      </c:pt>
                      <c:pt idx="54">
                        <c:v>47.714285714285715</c:v>
                      </c:pt>
                      <c:pt idx="55">
                        <c:v>50</c:v>
                      </c:pt>
                      <c:pt idx="56">
                        <c:v>49.428571428571431</c:v>
                      </c:pt>
                      <c:pt idx="57">
                        <c:v>50.571428571428569</c:v>
                      </c:pt>
                      <c:pt idx="58">
                        <c:v>49</c:v>
                      </c:pt>
                      <c:pt idx="59">
                        <c:v>47.714285714285715</c:v>
                      </c:pt>
                      <c:pt idx="60">
                        <c:v>44.714285714285715</c:v>
                      </c:pt>
                      <c:pt idx="61">
                        <c:v>47.142857142857146</c:v>
                      </c:pt>
                      <c:pt idx="62">
                        <c:v>45.285714285714285</c:v>
                      </c:pt>
                      <c:pt idx="63">
                        <c:v>43.857142857142854</c:v>
                      </c:pt>
                      <c:pt idx="64">
                        <c:v>44.714285714285715</c:v>
                      </c:pt>
                      <c:pt idx="65">
                        <c:v>46.428571428571431</c:v>
                      </c:pt>
                      <c:pt idx="66">
                        <c:v>45.285714285714285</c:v>
                      </c:pt>
                      <c:pt idx="67">
                        <c:v>49.285714285714285</c:v>
                      </c:pt>
                      <c:pt idx="68">
                        <c:v>48.714285714285715</c:v>
                      </c:pt>
                      <c:pt idx="69">
                        <c:v>48.285714285714285</c:v>
                      </c:pt>
                      <c:pt idx="70">
                        <c:v>50.714285714285715</c:v>
                      </c:pt>
                      <c:pt idx="71">
                        <c:v>49.428571428571431</c:v>
                      </c:pt>
                      <c:pt idx="72">
                        <c:v>48.571428571428569</c:v>
                      </c:pt>
                      <c:pt idx="73">
                        <c:v>47.571428571428569</c:v>
                      </c:pt>
                      <c:pt idx="74">
                        <c:v>45.285714285714285</c:v>
                      </c:pt>
                      <c:pt idx="75">
                        <c:v>46.285714285714285</c:v>
                      </c:pt>
                      <c:pt idx="76">
                        <c:v>48.285714285714285</c:v>
                      </c:pt>
                      <c:pt idx="77">
                        <c:v>47.142857142857146</c:v>
                      </c:pt>
                      <c:pt idx="78">
                        <c:v>46.571428571428569</c:v>
                      </c:pt>
                      <c:pt idx="79">
                        <c:v>45</c:v>
                      </c:pt>
                      <c:pt idx="80">
                        <c:v>45.857142857142854</c:v>
                      </c:pt>
                      <c:pt idx="81">
                        <c:v>47</c:v>
                      </c:pt>
                      <c:pt idx="82">
                        <c:v>47</c:v>
                      </c:pt>
                      <c:pt idx="83">
                        <c:v>46.571428571428569</c:v>
                      </c:pt>
                      <c:pt idx="84">
                        <c:v>44.571428571428569</c:v>
                      </c:pt>
                      <c:pt idx="85">
                        <c:v>44</c:v>
                      </c:pt>
                      <c:pt idx="86">
                        <c:v>44.285714285714285</c:v>
                      </c:pt>
                      <c:pt idx="87">
                        <c:v>43.428571428571431</c:v>
                      </c:pt>
                      <c:pt idx="88">
                        <c:v>41</c:v>
                      </c:pt>
                      <c:pt idx="89">
                        <c:v>39.857142857142854</c:v>
                      </c:pt>
                      <c:pt idx="90">
                        <c:v>40.142857142857146</c:v>
                      </c:pt>
                      <c:pt idx="91">
                        <c:v>40.428571428571431</c:v>
                      </c:pt>
                      <c:pt idx="92">
                        <c:v>43.428571428571431</c:v>
                      </c:pt>
                      <c:pt idx="93">
                        <c:v>44.857142857142854</c:v>
                      </c:pt>
                      <c:pt idx="94">
                        <c:v>46.571428571428569</c:v>
                      </c:pt>
                      <c:pt idx="95">
                        <c:v>48.857142857142854</c:v>
                      </c:pt>
                      <c:pt idx="96">
                        <c:v>49.142857142857146</c:v>
                      </c:pt>
                      <c:pt idx="97">
                        <c:v>48.714285714285715</c:v>
                      </c:pt>
                      <c:pt idx="98">
                        <c:v>49</c:v>
                      </c:pt>
                      <c:pt idx="99">
                        <c:v>45.285714285714285</c:v>
                      </c:pt>
                      <c:pt idx="100">
                        <c:v>44</c:v>
                      </c:pt>
                      <c:pt idx="101">
                        <c:v>43.142857142857146</c:v>
                      </c:pt>
                      <c:pt idx="102">
                        <c:v>43.285714285714285</c:v>
                      </c:pt>
                      <c:pt idx="103">
                        <c:v>43</c:v>
                      </c:pt>
                      <c:pt idx="104">
                        <c:v>42.714285714285715</c:v>
                      </c:pt>
                      <c:pt idx="105">
                        <c:v>44.142857142857146</c:v>
                      </c:pt>
                      <c:pt idx="106">
                        <c:v>46.285714285714285</c:v>
                      </c:pt>
                      <c:pt idx="107">
                        <c:v>48.714285714285715</c:v>
                      </c:pt>
                      <c:pt idx="108">
                        <c:v>47.285714285714285</c:v>
                      </c:pt>
                      <c:pt idx="109">
                        <c:v>46.285714285714285</c:v>
                      </c:pt>
                      <c:pt idx="110">
                        <c:v>46.571428571428569</c:v>
                      </c:pt>
                      <c:pt idx="111">
                        <c:v>43.285714285714285</c:v>
                      </c:pt>
                      <c:pt idx="112">
                        <c:v>45.142857142857146</c:v>
                      </c:pt>
                      <c:pt idx="113">
                        <c:v>46.857142857142854</c:v>
                      </c:pt>
                      <c:pt idx="114">
                        <c:v>45.428571428571431</c:v>
                      </c:pt>
                      <c:pt idx="115">
                        <c:v>46</c:v>
                      </c:pt>
                      <c:pt idx="116">
                        <c:v>46.142857142857146</c:v>
                      </c:pt>
                      <c:pt idx="117">
                        <c:v>45.714285714285715</c:v>
                      </c:pt>
                      <c:pt idx="118">
                        <c:v>46.714285714285715</c:v>
                      </c:pt>
                      <c:pt idx="119">
                        <c:v>43.571428571428569</c:v>
                      </c:pt>
                      <c:pt idx="120">
                        <c:v>40.142857142857146</c:v>
                      </c:pt>
                      <c:pt idx="121">
                        <c:v>38.285714285714285</c:v>
                      </c:pt>
                      <c:pt idx="122">
                        <c:v>38.142857142857146</c:v>
                      </c:pt>
                      <c:pt idx="123">
                        <c:v>38.142857142857146</c:v>
                      </c:pt>
                      <c:pt idx="124">
                        <c:v>39.428571428571431</c:v>
                      </c:pt>
                      <c:pt idx="125">
                        <c:v>39.857142857142854</c:v>
                      </c:pt>
                      <c:pt idx="126">
                        <c:v>39.285714285714285</c:v>
                      </c:pt>
                      <c:pt idx="127">
                        <c:v>40.571428571428569</c:v>
                      </c:pt>
                      <c:pt idx="128">
                        <c:v>41.571428571428569</c:v>
                      </c:pt>
                      <c:pt idx="129">
                        <c:v>42.428571428571431</c:v>
                      </c:pt>
                      <c:pt idx="130">
                        <c:v>42.142857142857146</c:v>
                      </c:pt>
                      <c:pt idx="131">
                        <c:v>40.857142857142854</c:v>
                      </c:pt>
                      <c:pt idx="132">
                        <c:v>42.142857142857146</c:v>
                      </c:pt>
                      <c:pt idx="133">
                        <c:v>44.142857142857146</c:v>
                      </c:pt>
                      <c:pt idx="134">
                        <c:v>43.428571428571431</c:v>
                      </c:pt>
                      <c:pt idx="135">
                        <c:v>42.142857142857146</c:v>
                      </c:pt>
                      <c:pt idx="136">
                        <c:v>43.142857142857146</c:v>
                      </c:pt>
                      <c:pt idx="137">
                        <c:v>44.571428571428569</c:v>
                      </c:pt>
                      <c:pt idx="138">
                        <c:v>42.857142857142854</c:v>
                      </c:pt>
                      <c:pt idx="139">
                        <c:v>41.714285714285715</c:v>
                      </c:pt>
                      <c:pt idx="140">
                        <c:v>40.714285714285715</c:v>
                      </c:pt>
                      <c:pt idx="141">
                        <c:v>40.428571428571431</c:v>
                      </c:pt>
                      <c:pt idx="142">
                        <c:v>41.142857142857146</c:v>
                      </c:pt>
                      <c:pt idx="143">
                        <c:v>38.428571428571431</c:v>
                      </c:pt>
                      <c:pt idx="144">
                        <c:v>38</c:v>
                      </c:pt>
                      <c:pt idx="145">
                        <c:v>41.714285714285715</c:v>
                      </c:pt>
                      <c:pt idx="146">
                        <c:v>43.714285714285715</c:v>
                      </c:pt>
                      <c:pt idx="147">
                        <c:v>43.285714285714285</c:v>
                      </c:pt>
                      <c:pt idx="148">
                        <c:v>44.142857142857146</c:v>
                      </c:pt>
                      <c:pt idx="149">
                        <c:v>43.857142857142854</c:v>
                      </c:pt>
                      <c:pt idx="150">
                        <c:v>44.285714285714285</c:v>
                      </c:pt>
                      <c:pt idx="151">
                        <c:v>41.857142857142854</c:v>
                      </c:pt>
                      <c:pt idx="152">
                        <c:v>40.714285714285715</c:v>
                      </c:pt>
                      <c:pt idx="153">
                        <c:v>39.571428571428569</c:v>
                      </c:pt>
                      <c:pt idx="154">
                        <c:v>39.285714285714285</c:v>
                      </c:pt>
                      <c:pt idx="155">
                        <c:v>39.857142857142854</c:v>
                      </c:pt>
                      <c:pt idx="156">
                        <c:v>38.285714285714285</c:v>
                      </c:pt>
                      <c:pt idx="157">
                        <c:v>39.428571428571431</c:v>
                      </c:pt>
                      <c:pt idx="158">
                        <c:v>39.857142857142854</c:v>
                      </c:pt>
                      <c:pt idx="159">
                        <c:v>39.857142857142854</c:v>
                      </c:pt>
                      <c:pt idx="160">
                        <c:v>38.428571428571431</c:v>
                      </c:pt>
                      <c:pt idx="161">
                        <c:v>36.428571428571431</c:v>
                      </c:pt>
                      <c:pt idx="162">
                        <c:v>34.285714285714285</c:v>
                      </c:pt>
                      <c:pt idx="163">
                        <c:v>36.857142857142854</c:v>
                      </c:pt>
                      <c:pt idx="164">
                        <c:v>37.428571428571431</c:v>
                      </c:pt>
                      <c:pt idx="165">
                        <c:v>37.857142857142854</c:v>
                      </c:pt>
                      <c:pt idx="166">
                        <c:v>36.428571428571431</c:v>
                      </c:pt>
                      <c:pt idx="167">
                        <c:v>37.714285714285715</c:v>
                      </c:pt>
                      <c:pt idx="168">
                        <c:v>40.285714285714285</c:v>
                      </c:pt>
                      <c:pt idx="169">
                        <c:v>40.857142857142854</c:v>
                      </c:pt>
                      <c:pt idx="170">
                        <c:v>39.428571428571431</c:v>
                      </c:pt>
                      <c:pt idx="171">
                        <c:v>38.142857142857146</c:v>
                      </c:pt>
                      <c:pt idx="172">
                        <c:v>38.428571428571431</c:v>
                      </c:pt>
                      <c:pt idx="173">
                        <c:v>38.571428571428569</c:v>
                      </c:pt>
                      <c:pt idx="174">
                        <c:v>37.857142857142854</c:v>
                      </c:pt>
                      <c:pt idx="175">
                        <c:v>38.428571428571431</c:v>
                      </c:pt>
                      <c:pt idx="176">
                        <c:v>37.857142857142854</c:v>
                      </c:pt>
                      <c:pt idx="177">
                        <c:v>38</c:v>
                      </c:pt>
                      <c:pt idx="178">
                        <c:v>37.857142857142854</c:v>
                      </c:pt>
                      <c:pt idx="179">
                        <c:v>38.142857142857146</c:v>
                      </c:pt>
                      <c:pt idx="180">
                        <c:v>41.714285714285715</c:v>
                      </c:pt>
                      <c:pt idx="181">
                        <c:v>44.428571428571431</c:v>
                      </c:pt>
                      <c:pt idx="182">
                        <c:v>47.142857142857146</c:v>
                      </c:pt>
                      <c:pt idx="183">
                        <c:v>49.142857142857146</c:v>
                      </c:pt>
                      <c:pt idx="184">
                        <c:v>52.571428571428569</c:v>
                      </c:pt>
                      <c:pt idx="185">
                        <c:v>52.142857142857146</c:v>
                      </c:pt>
                      <c:pt idx="186">
                        <c:v>52.285714285714285</c:v>
                      </c:pt>
                      <c:pt idx="187">
                        <c:v>50.571428571428569</c:v>
                      </c:pt>
                      <c:pt idx="188">
                        <c:v>47.428571428571431</c:v>
                      </c:pt>
                      <c:pt idx="189">
                        <c:v>45.285714285714285</c:v>
                      </c:pt>
                      <c:pt idx="190">
                        <c:v>45</c:v>
                      </c:pt>
                      <c:pt idx="191">
                        <c:v>42.571428571428569</c:v>
                      </c:pt>
                      <c:pt idx="192">
                        <c:v>44.142857142857146</c:v>
                      </c:pt>
                      <c:pt idx="193">
                        <c:v>43.571428571428569</c:v>
                      </c:pt>
                      <c:pt idx="194">
                        <c:v>43.428571428571431</c:v>
                      </c:pt>
                      <c:pt idx="195">
                        <c:v>43.714285714285715</c:v>
                      </c:pt>
                      <c:pt idx="196">
                        <c:v>43.142857142857146</c:v>
                      </c:pt>
                      <c:pt idx="197">
                        <c:v>44.428571428571431</c:v>
                      </c:pt>
                      <c:pt idx="198">
                        <c:v>43.428571428571431</c:v>
                      </c:pt>
                      <c:pt idx="199">
                        <c:v>42.428571428571431</c:v>
                      </c:pt>
                      <c:pt idx="200">
                        <c:v>42.142857142857146</c:v>
                      </c:pt>
                      <c:pt idx="201">
                        <c:v>42.142857142857146</c:v>
                      </c:pt>
                      <c:pt idx="202">
                        <c:v>42.714285714285715</c:v>
                      </c:pt>
                      <c:pt idx="203">
                        <c:v>41.571428571428569</c:v>
                      </c:pt>
                      <c:pt idx="204">
                        <c:v>39</c:v>
                      </c:pt>
                      <c:pt idx="205">
                        <c:v>41.428571428571431</c:v>
                      </c:pt>
                      <c:pt idx="206">
                        <c:v>44.428571428571431</c:v>
                      </c:pt>
                      <c:pt idx="207">
                        <c:v>45.714285714285715</c:v>
                      </c:pt>
                      <c:pt idx="208">
                        <c:v>44.714285714285715</c:v>
                      </c:pt>
                      <c:pt idx="209">
                        <c:v>43.571428571428569</c:v>
                      </c:pt>
                      <c:pt idx="210">
                        <c:v>44.428571428571431</c:v>
                      </c:pt>
                      <c:pt idx="211">
                        <c:v>46.285714285714285</c:v>
                      </c:pt>
                      <c:pt idx="212">
                        <c:v>43.285714285714285</c:v>
                      </c:pt>
                      <c:pt idx="213">
                        <c:v>39.714285714285715</c:v>
                      </c:pt>
                      <c:pt idx="214">
                        <c:v>38.428571428571431</c:v>
                      </c:pt>
                      <c:pt idx="215">
                        <c:v>39.571428571428569</c:v>
                      </c:pt>
                      <c:pt idx="216">
                        <c:v>41</c:v>
                      </c:pt>
                      <c:pt idx="217">
                        <c:v>39.714285714285715</c:v>
                      </c:pt>
                      <c:pt idx="218">
                        <c:v>39.428571428571431</c:v>
                      </c:pt>
                      <c:pt idx="219">
                        <c:v>43.142857142857146</c:v>
                      </c:pt>
                      <c:pt idx="220">
                        <c:v>43.285714285714285</c:v>
                      </c:pt>
                      <c:pt idx="221">
                        <c:v>42.857142857142854</c:v>
                      </c:pt>
                      <c:pt idx="222">
                        <c:v>42.571428571428569</c:v>
                      </c:pt>
                      <c:pt idx="223">
                        <c:v>40</c:v>
                      </c:pt>
                      <c:pt idx="224">
                        <c:v>40.857142857142854</c:v>
                      </c:pt>
                      <c:pt idx="225">
                        <c:v>40.428571428571431</c:v>
                      </c:pt>
                      <c:pt idx="226">
                        <c:v>38.714285714285715</c:v>
                      </c:pt>
                      <c:pt idx="227">
                        <c:v>40.285714285714285</c:v>
                      </c:pt>
                      <c:pt idx="228">
                        <c:v>41</c:v>
                      </c:pt>
                      <c:pt idx="229">
                        <c:v>38</c:v>
                      </c:pt>
                      <c:pt idx="230">
                        <c:v>40.285714285714285</c:v>
                      </c:pt>
                      <c:pt idx="231">
                        <c:v>39.714285714285715</c:v>
                      </c:pt>
                      <c:pt idx="232">
                        <c:v>40.285714285714285</c:v>
                      </c:pt>
                      <c:pt idx="233">
                        <c:v>39.714285714285715</c:v>
                      </c:pt>
                      <c:pt idx="234">
                        <c:v>37.142857142857146</c:v>
                      </c:pt>
                      <c:pt idx="235">
                        <c:v>37</c:v>
                      </c:pt>
                      <c:pt idx="236">
                        <c:v>38.571428571428569</c:v>
                      </c:pt>
                      <c:pt idx="237">
                        <c:v>35.428571428571431</c:v>
                      </c:pt>
                      <c:pt idx="238">
                        <c:v>34.285714285714285</c:v>
                      </c:pt>
                      <c:pt idx="239">
                        <c:v>34.142857142857146</c:v>
                      </c:pt>
                      <c:pt idx="240">
                        <c:v>33.285714285714285</c:v>
                      </c:pt>
                      <c:pt idx="241">
                        <c:v>33.571428571428569</c:v>
                      </c:pt>
                      <c:pt idx="242">
                        <c:v>34.571428571428569</c:v>
                      </c:pt>
                      <c:pt idx="243">
                        <c:v>34.428571428571431</c:v>
                      </c:pt>
                      <c:pt idx="244">
                        <c:v>37.428571428571431</c:v>
                      </c:pt>
                      <c:pt idx="245">
                        <c:v>38.714285714285715</c:v>
                      </c:pt>
                      <c:pt idx="246">
                        <c:v>40</c:v>
                      </c:pt>
                      <c:pt idx="247">
                        <c:v>38.285714285714285</c:v>
                      </c:pt>
                      <c:pt idx="248">
                        <c:v>38.714285714285715</c:v>
                      </c:pt>
                      <c:pt idx="249">
                        <c:v>38.571428571428569</c:v>
                      </c:pt>
                      <c:pt idx="250">
                        <c:v>39.714285714285715</c:v>
                      </c:pt>
                      <c:pt idx="251">
                        <c:v>39.571428571428569</c:v>
                      </c:pt>
                      <c:pt idx="252">
                        <c:v>40.714285714285715</c:v>
                      </c:pt>
                      <c:pt idx="253">
                        <c:v>41.142857142857146</c:v>
                      </c:pt>
                      <c:pt idx="254">
                        <c:v>43.142857142857146</c:v>
                      </c:pt>
                      <c:pt idx="255">
                        <c:v>45.285714285714285</c:v>
                      </c:pt>
                      <c:pt idx="256">
                        <c:v>45.285714285714285</c:v>
                      </c:pt>
                      <c:pt idx="257">
                        <c:v>44.714285714285715</c:v>
                      </c:pt>
                      <c:pt idx="258">
                        <c:v>44.142857142857146</c:v>
                      </c:pt>
                      <c:pt idx="259">
                        <c:v>46</c:v>
                      </c:pt>
                      <c:pt idx="260">
                        <c:v>45.571428571428569</c:v>
                      </c:pt>
                      <c:pt idx="261">
                        <c:v>45.285714285714285</c:v>
                      </c:pt>
                      <c:pt idx="262">
                        <c:v>45.714285714285715</c:v>
                      </c:pt>
                      <c:pt idx="263">
                        <c:v>44.857142857142854</c:v>
                      </c:pt>
                      <c:pt idx="264">
                        <c:v>44.571428571428569</c:v>
                      </c:pt>
                      <c:pt idx="265">
                        <c:v>43.571428571428569</c:v>
                      </c:pt>
                      <c:pt idx="266">
                        <c:v>40.571428571428569</c:v>
                      </c:pt>
                      <c:pt idx="267">
                        <c:v>39.285714285714285</c:v>
                      </c:pt>
                      <c:pt idx="268">
                        <c:v>39.571428571428569</c:v>
                      </c:pt>
                      <c:pt idx="269">
                        <c:v>35.857142857142854</c:v>
                      </c:pt>
                      <c:pt idx="270">
                        <c:v>37.571428571428569</c:v>
                      </c:pt>
                      <c:pt idx="271">
                        <c:v>39.285714285714285</c:v>
                      </c:pt>
                      <c:pt idx="272">
                        <c:v>39.857142857142854</c:v>
                      </c:pt>
                      <c:pt idx="273">
                        <c:v>40.714285714285715</c:v>
                      </c:pt>
                      <c:pt idx="274">
                        <c:v>39.285714285714285</c:v>
                      </c:pt>
                      <c:pt idx="275">
                        <c:v>38.142857142857146</c:v>
                      </c:pt>
                      <c:pt idx="276">
                        <c:v>39</c:v>
                      </c:pt>
                      <c:pt idx="277">
                        <c:v>35.714285714285715</c:v>
                      </c:pt>
                      <c:pt idx="278">
                        <c:v>34.857142857142854</c:v>
                      </c:pt>
                      <c:pt idx="279">
                        <c:v>37.428571428571431</c:v>
                      </c:pt>
                      <c:pt idx="280">
                        <c:v>37</c:v>
                      </c:pt>
                      <c:pt idx="281">
                        <c:v>36.714285714285715</c:v>
                      </c:pt>
                      <c:pt idx="282">
                        <c:v>37.857142857142854</c:v>
                      </c:pt>
                      <c:pt idx="283">
                        <c:v>39</c:v>
                      </c:pt>
                      <c:pt idx="284">
                        <c:v>41.142857142857146</c:v>
                      </c:pt>
                      <c:pt idx="285">
                        <c:v>39.142857142857146</c:v>
                      </c:pt>
                      <c:pt idx="286">
                        <c:v>37.285714285714285</c:v>
                      </c:pt>
                      <c:pt idx="287">
                        <c:v>38.857142857142854</c:v>
                      </c:pt>
                      <c:pt idx="288">
                        <c:v>40.285714285714285</c:v>
                      </c:pt>
                      <c:pt idx="289">
                        <c:v>41.428571428571431</c:v>
                      </c:pt>
                      <c:pt idx="290">
                        <c:v>40.714285714285715</c:v>
                      </c:pt>
                      <c:pt idx="291">
                        <c:v>42</c:v>
                      </c:pt>
                      <c:pt idx="292">
                        <c:v>42.714285714285715</c:v>
                      </c:pt>
                      <c:pt idx="293">
                        <c:v>42</c:v>
                      </c:pt>
                      <c:pt idx="294">
                        <c:v>40.142857142857146</c:v>
                      </c:pt>
                      <c:pt idx="295">
                        <c:v>41.285714285714285</c:v>
                      </c:pt>
                      <c:pt idx="296">
                        <c:v>42.428571428571431</c:v>
                      </c:pt>
                      <c:pt idx="297">
                        <c:v>43.285714285714285</c:v>
                      </c:pt>
                      <c:pt idx="298">
                        <c:v>42.285714285714285</c:v>
                      </c:pt>
                      <c:pt idx="299">
                        <c:v>44.857142857142854</c:v>
                      </c:pt>
                      <c:pt idx="300">
                        <c:v>46.142857142857146</c:v>
                      </c:pt>
                      <c:pt idx="301">
                        <c:v>47.571428571428569</c:v>
                      </c:pt>
                      <c:pt idx="302">
                        <c:v>47.285714285714285</c:v>
                      </c:pt>
                      <c:pt idx="303">
                        <c:v>45.857142857142854</c:v>
                      </c:pt>
                      <c:pt idx="304">
                        <c:v>45.285714285714285</c:v>
                      </c:pt>
                      <c:pt idx="305">
                        <c:v>45.714285714285715</c:v>
                      </c:pt>
                      <c:pt idx="306">
                        <c:v>43.857142857142854</c:v>
                      </c:pt>
                      <c:pt idx="307">
                        <c:v>43.142857142857146</c:v>
                      </c:pt>
                      <c:pt idx="308">
                        <c:v>43.428571428571431</c:v>
                      </c:pt>
                      <c:pt idx="309">
                        <c:v>43.857142857142854</c:v>
                      </c:pt>
                      <c:pt idx="310">
                        <c:v>44.428571428571431</c:v>
                      </c:pt>
                      <c:pt idx="311">
                        <c:v>48.142857142857146</c:v>
                      </c:pt>
                      <c:pt idx="312">
                        <c:v>48.571428571428569</c:v>
                      </c:pt>
                      <c:pt idx="313">
                        <c:v>48.571428571428569</c:v>
                      </c:pt>
                      <c:pt idx="314">
                        <c:v>48.428571428571431</c:v>
                      </c:pt>
                      <c:pt idx="315">
                        <c:v>46.428571428571431</c:v>
                      </c:pt>
                      <c:pt idx="316">
                        <c:v>44.571428571428569</c:v>
                      </c:pt>
                      <c:pt idx="317">
                        <c:v>46.714285714285715</c:v>
                      </c:pt>
                      <c:pt idx="318">
                        <c:v>44.428571428571431</c:v>
                      </c:pt>
                      <c:pt idx="319">
                        <c:v>43.428571428571431</c:v>
                      </c:pt>
                      <c:pt idx="320">
                        <c:v>43.142857142857146</c:v>
                      </c:pt>
                      <c:pt idx="321">
                        <c:v>45</c:v>
                      </c:pt>
                      <c:pt idx="322">
                        <c:v>47.428571428571431</c:v>
                      </c:pt>
                      <c:pt idx="323">
                        <c:v>47.857142857142854</c:v>
                      </c:pt>
                      <c:pt idx="324">
                        <c:v>46.714285714285715</c:v>
                      </c:pt>
                      <c:pt idx="325">
                        <c:v>48.857142857142854</c:v>
                      </c:pt>
                      <c:pt idx="326">
                        <c:v>49.285714285714285</c:v>
                      </c:pt>
                      <c:pt idx="327">
                        <c:v>49.571428571428569</c:v>
                      </c:pt>
                      <c:pt idx="328">
                        <c:v>48.714285714285715</c:v>
                      </c:pt>
                      <c:pt idx="329">
                        <c:v>47.714285714285715</c:v>
                      </c:pt>
                      <c:pt idx="330">
                        <c:v>50</c:v>
                      </c:pt>
                      <c:pt idx="331">
                        <c:v>50.857142857142854</c:v>
                      </c:pt>
                      <c:pt idx="332">
                        <c:v>48.142857142857146</c:v>
                      </c:pt>
                      <c:pt idx="333">
                        <c:v>48.714285714285715</c:v>
                      </c:pt>
                      <c:pt idx="334">
                        <c:v>50.428571428571431</c:v>
                      </c:pt>
                      <c:pt idx="335">
                        <c:v>52.428571428571431</c:v>
                      </c:pt>
                      <c:pt idx="336">
                        <c:v>51.857142857142854</c:v>
                      </c:pt>
                      <c:pt idx="337">
                        <c:v>50.571428571428569</c:v>
                      </c:pt>
                      <c:pt idx="338">
                        <c:v>49.857142857142854</c:v>
                      </c:pt>
                      <c:pt idx="339">
                        <c:v>51.285714285714285</c:v>
                      </c:pt>
                      <c:pt idx="340">
                        <c:v>50.857142857142854</c:v>
                      </c:pt>
                      <c:pt idx="341">
                        <c:v>51</c:v>
                      </c:pt>
                      <c:pt idx="342">
                        <c:v>48.428571428571431</c:v>
                      </c:pt>
                      <c:pt idx="343">
                        <c:v>42.714285714285715</c:v>
                      </c:pt>
                      <c:pt idx="344">
                        <c:v>43.428571428571431</c:v>
                      </c:pt>
                      <c:pt idx="345">
                        <c:v>41.142857142857146</c:v>
                      </c:pt>
                      <c:pt idx="346">
                        <c:v>40.714285714285715</c:v>
                      </c:pt>
                      <c:pt idx="347">
                        <c:v>42</c:v>
                      </c:pt>
                      <c:pt idx="348">
                        <c:v>39.714285714285715</c:v>
                      </c:pt>
                      <c:pt idx="349">
                        <c:v>41.571428571428569</c:v>
                      </c:pt>
                      <c:pt idx="350">
                        <c:v>46.142857142857146</c:v>
                      </c:pt>
                      <c:pt idx="351">
                        <c:v>46.142857142857146</c:v>
                      </c:pt>
                      <c:pt idx="352">
                        <c:v>47</c:v>
                      </c:pt>
                      <c:pt idx="353">
                        <c:v>46.428571428571431</c:v>
                      </c:pt>
                      <c:pt idx="354">
                        <c:v>45.142857142857146</c:v>
                      </c:pt>
                      <c:pt idx="355">
                        <c:v>48</c:v>
                      </c:pt>
                      <c:pt idx="356">
                        <c:v>46.285714285714285</c:v>
                      </c:pt>
                      <c:pt idx="357">
                        <c:v>47.428571428571431</c:v>
                      </c:pt>
                      <c:pt idx="358">
                        <c:v>47.285714285714285</c:v>
                      </c:pt>
                      <c:pt idx="359">
                        <c:v>48.428571428571431</c:v>
                      </c:pt>
                      <c:pt idx="360">
                        <c:v>48</c:v>
                      </c:pt>
                      <c:pt idx="361">
                        <c:v>48.285714285714285</c:v>
                      </c:pt>
                      <c:pt idx="362">
                        <c:v>48.714285714285715</c:v>
                      </c:pt>
                      <c:pt idx="363">
                        <c:v>50.857142857142854</c:v>
                      </c:pt>
                      <c:pt idx="364">
                        <c:v>52.428571428571431</c:v>
                      </c:pt>
                      <c:pt idx="365">
                        <c:v>52.571428571428569</c:v>
                      </c:pt>
                      <c:pt idx="366">
                        <c:v>51.571428571428569</c:v>
                      </c:pt>
                      <c:pt idx="367">
                        <c:v>52.285714285714285</c:v>
                      </c:pt>
                      <c:pt idx="368">
                        <c:v>54</c:v>
                      </c:pt>
                      <c:pt idx="369">
                        <c:v>52.285714285714285</c:v>
                      </c:pt>
                      <c:pt idx="370">
                        <c:v>54.142857142857146</c:v>
                      </c:pt>
                      <c:pt idx="371">
                        <c:v>54.571428571428569</c:v>
                      </c:pt>
                      <c:pt idx="372">
                        <c:v>54.285714285714285</c:v>
                      </c:pt>
                      <c:pt idx="373">
                        <c:v>55.571428571428569</c:v>
                      </c:pt>
                      <c:pt idx="374">
                        <c:v>58</c:v>
                      </c:pt>
                      <c:pt idx="375">
                        <c:v>57.571428571428569</c:v>
                      </c:pt>
                      <c:pt idx="376">
                        <c:v>59.428571428571431</c:v>
                      </c:pt>
                      <c:pt idx="377">
                        <c:v>58</c:v>
                      </c:pt>
                      <c:pt idx="378">
                        <c:v>57.571428571428569</c:v>
                      </c:pt>
                      <c:pt idx="379">
                        <c:v>58.571428571428569</c:v>
                      </c:pt>
                      <c:pt idx="380">
                        <c:v>59.142857142857146</c:v>
                      </c:pt>
                      <c:pt idx="381">
                        <c:v>58.857142857142854</c:v>
                      </c:pt>
                      <c:pt idx="382">
                        <c:v>57.142857142857146</c:v>
                      </c:pt>
                      <c:pt idx="383">
                        <c:v>55.714285714285715</c:v>
                      </c:pt>
                      <c:pt idx="384">
                        <c:v>53.285714285714285</c:v>
                      </c:pt>
                      <c:pt idx="385">
                        <c:v>52.428571428571431</c:v>
                      </c:pt>
                      <c:pt idx="386">
                        <c:v>51.142857142857146</c:v>
                      </c:pt>
                      <c:pt idx="387">
                        <c:v>50</c:v>
                      </c:pt>
                      <c:pt idx="388">
                        <c:v>49</c:v>
                      </c:pt>
                      <c:pt idx="389">
                        <c:v>49.714285714285715</c:v>
                      </c:pt>
                      <c:pt idx="390">
                        <c:v>50.714285714285715</c:v>
                      </c:pt>
                      <c:pt idx="391">
                        <c:v>50</c:v>
                      </c:pt>
                      <c:pt idx="392">
                        <c:v>50.571428571428569</c:v>
                      </c:pt>
                      <c:pt idx="393">
                        <c:v>50.142857142857146</c:v>
                      </c:pt>
                      <c:pt idx="394">
                        <c:v>50.142857142857146</c:v>
                      </c:pt>
                      <c:pt idx="395">
                        <c:v>53</c:v>
                      </c:pt>
                      <c:pt idx="396">
                        <c:v>52</c:v>
                      </c:pt>
                      <c:pt idx="397">
                        <c:v>50.857142857142854</c:v>
                      </c:pt>
                      <c:pt idx="398">
                        <c:v>53.428571428571431</c:v>
                      </c:pt>
                      <c:pt idx="399">
                        <c:v>53.857142857142854</c:v>
                      </c:pt>
                      <c:pt idx="400">
                        <c:v>53.285714285714285</c:v>
                      </c:pt>
                      <c:pt idx="401">
                        <c:v>52.142857142857146</c:v>
                      </c:pt>
                      <c:pt idx="402">
                        <c:v>48.142857142857146</c:v>
                      </c:pt>
                      <c:pt idx="403">
                        <c:v>48.285714285714285</c:v>
                      </c:pt>
                      <c:pt idx="404">
                        <c:v>48.142857142857146</c:v>
                      </c:pt>
                      <c:pt idx="405">
                        <c:v>46</c:v>
                      </c:pt>
                      <c:pt idx="406">
                        <c:v>45.142857142857146</c:v>
                      </c:pt>
                      <c:pt idx="407">
                        <c:v>48.428571428571431</c:v>
                      </c:pt>
                      <c:pt idx="408">
                        <c:v>48.571428571428569</c:v>
                      </c:pt>
                      <c:pt idx="409">
                        <c:v>50.714285714285715</c:v>
                      </c:pt>
                      <c:pt idx="410">
                        <c:v>50.571428571428569</c:v>
                      </c:pt>
                      <c:pt idx="411">
                        <c:v>49.428571428571431</c:v>
                      </c:pt>
                      <c:pt idx="412">
                        <c:v>49.428571428571431</c:v>
                      </c:pt>
                      <c:pt idx="413">
                        <c:v>47.571428571428569</c:v>
                      </c:pt>
                      <c:pt idx="414">
                        <c:v>44.571428571428569</c:v>
                      </c:pt>
                      <c:pt idx="415">
                        <c:v>45.714285714285715</c:v>
                      </c:pt>
                      <c:pt idx="416">
                        <c:v>43.714285714285715</c:v>
                      </c:pt>
                      <c:pt idx="417">
                        <c:v>44.142857142857146</c:v>
                      </c:pt>
                      <c:pt idx="418">
                        <c:v>42.857142857142854</c:v>
                      </c:pt>
                      <c:pt idx="419">
                        <c:v>43.857142857142854</c:v>
                      </c:pt>
                      <c:pt idx="420">
                        <c:v>44.428571428571431</c:v>
                      </c:pt>
                      <c:pt idx="421">
                        <c:v>44.714285714285715</c:v>
                      </c:pt>
                      <c:pt idx="422">
                        <c:v>44.857142857142854</c:v>
                      </c:pt>
                      <c:pt idx="423">
                        <c:v>44</c:v>
                      </c:pt>
                      <c:pt idx="424">
                        <c:v>43.571428571428569</c:v>
                      </c:pt>
                      <c:pt idx="425">
                        <c:v>45.428571428571431</c:v>
                      </c:pt>
                      <c:pt idx="426">
                        <c:v>45.285714285714285</c:v>
                      </c:pt>
                      <c:pt idx="427">
                        <c:v>45.857142857142854</c:v>
                      </c:pt>
                      <c:pt idx="428">
                        <c:v>46</c:v>
                      </c:pt>
                      <c:pt idx="429">
                        <c:v>45.428571428571431</c:v>
                      </c:pt>
                      <c:pt idx="430">
                        <c:v>45.571428571428569</c:v>
                      </c:pt>
                      <c:pt idx="431">
                        <c:v>48</c:v>
                      </c:pt>
                      <c:pt idx="432">
                        <c:v>48.428571428571431</c:v>
                      </c:pt>
                      <c:pt idx="433">
                        <c:v>47.142857142857146</c:v>
                      </c:pt>
                      <c:pt idx="434">
                        <c:v>48.857142857142854</c:v>
                      </c:pt>
                      <c:pt idx="435">
                        <c:v>50.142857142857146</c:v>
                      </c:pt>
                      <c:pt idx="436">
                        <c:v>50.285714285714285</c:v>
                      </c:pt>
                      <c:pt idx="437">
                        <c:v>49.285714285714285</c:v>
                      </c:pt>
                      <c:pt idx="438">
                        <c:v>47</c:v>
                      </c:pt>
                      <c:pt idx="439">
                        <c:v>45.571428571428569</c:v>
                      </c:pt>
                      <c:pt idx="440">
                        <c:v>45.857142857142854</c:v>
                      </c:pt>
                      <c:pt idx="441">
                        <c:v>43.714285714285715</c:v>
                      </c:pt>
                      <c:pt idx="442">
                        <c:v>44</c:v>
                      </c:pt>
                      <c:pt idx="443">
                        <c:v>44.142857142857146</c:v>
                      </c:pt>
                      <c:pt idx="444">
                        <c:v>46.857142857142854</c:v>
                      </c:pt>
                      <c:pt idx="445">
                        <c:v>47.285714285714285</c:v>
                      </c:pt>
                      <c:pt idx="446">
                        <c:v>49.571428571428569</c:v>
                      </c:pt>
                      <c:pt idx="447">
                        <c:v>49.142857142857146</c:v>
                      </c:pt>
                      <c:pt idx="448">
                        <c:v>50.428571428571431</c:v>
                      </c:pt>
                      <c:pt idx="449">
                        <c:v>47.714285714285715</c:v>
                      </c:pt>
                      <c:pt idx="450">
                        <c:v>45.857142857142854</c:v>
                      </c:pt>
                      <c:pt idx="451">
                        <c:v>45.285714285714285</c:v>
                      </c:pt>
                      <c:pt idx="452">
                        <c:v>43.285714285714285</c:v>
                      </c:pt>
                      <c:pt idx="453">
                        <c:v>39.714285714285715</c:v>
                      </c:pt>
                      <c:pt idx="454">
                        <c:v>40.857142857142854</c:v>
                      </c:pt>
                      <c:pt idx="455">
                        <c:v>38.857142857142854</c:v>
                      </c:pt>
                      <c:pt idx="456">
                        <c:v>39.571428571428569</c:v>
                      </c:pt>
                      <c:pt idx="457">
                        <c:v>40.714285714285715</c:v>
                      </c:pt>
                      <c:pt idx="458">
                        <c:v>39.857142857142854</c:v>
                      </c:pt>
                      <c:pt idx="459">
                        <c:v>41.142857142857146</c:v>
                      </c:pt>
                      <c:pt idx="460">
                        <c:v>43.142857142857146</c:v>
                      </c:pt>
                      <c:pt idx="461">
                        <c:v>42.142857142857146</c:v>
                      </c:pt>
                      <c:pt idx="462">
                        <c:v>44</c:v>
                      </c:pt>
                      <c:pt idx="463">
                        <c:v>42.428571428571431</c:v>
                      </c:pt>
                      <c:pt idx="464">
                        <c:v>42.428571428571431</c:v>
                      </c:pt>
                      <c:pt idx="465">
                        <c:v>41.285714285714285</c:v>
                      </c:pt>
                      <c:pt idx="466">
                        <c:v>41.571428571428569</c:v>
                      </c:pt>
                      <c:pt idx="467">
                        <c:v>41.857142857142854</c:v>
                      </c:pt>
                      <c:pt idx="468">
                        <c:v>41.857142857142854</c:v>
                      </c:pt>
                      <c:pt idx="469">
                        <c:v>40.571428571428569</c:v>
                      </c:pt>
                      <c:pt idx="470">
                        <c:v>43.714285714285715</c:v>
                      </c:pt>
                      <c:pt idx="471">
                        <c:v>45.285714285714285</c:v>
                      </c:pt>
                      <c:pt idx="472">
                        <c:v>46.428571428571431</c:v>
                      </c:pt>
                      <c:pt idx="473">
                        <c:v>45.142857142857146</c:v>
                      </c:pt>
                      <c:pt idx="474">
                        <c:v>46.285714285714285</c:v>
                      </c:pt>
                      <c:pt idx="475">
                        <c:v>47.142857142857146</c:v>
                      </c:pt>
                      <c:pt idx="476">
                        <c:v>49.857142857142854</c:v>
                      </c:pt>
                      <c:pt idx="477">
                        <c:v>47</c:v>
                      </c:pt>
                      <c:pt idx="478">
                        <c:v>45.857142857142854</c:v>
                      </c:pt>
                      <c:pt idx="479">
                        <c:v>47.571428571428569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311-42BF-8AAF-06AAFC47E378}"/>
                  </c:ext>
                </c:extLst>
              </c15:ser>
            </c15:filteredLineSeries>
          </c:ext>
        </c:extLst>
      </c:lineChart>
      <c:catAx>
        <c:axId val="152968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671919"/>
        <c:crosses val="autoZero"/>
        <c:auto val="1"/>
        <c:lblAlgn val="ctr"/>
        <c:lblOffset val="100"/>
        <c:noMultiLvlLbl val="0"/>
      </c:catAx>
      <c:valAx>
        <c:axId val="109767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8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Tekirdağ Bykş. Bld. </a:t>
            </a:r>
            <a:r>
              <a:rPr lang="tr-TR"/>
              <a:t>COVID</a:t>
            </a:r>
            <a:r>
              <a:rPr lang="en-US"/>
              <a:t>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Tekirdag!$H$1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Tekirdag!$A$2:$A$481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Tekirdag!$H$2:$H$481</c:f>
              <c:numCache>
                <c:formatCode>General</c:formatCode>
                <c:ptCount val="480"/>
                <c:pt idx="6">
                  <c:v>5.1428571428571432</c:v>
                </c:pt>
                <c:pt idx="7">
                  <c:v>4.8571428571428568</c:v>
                </c:pt>
                <c:pt idx="8">
                  <c:v>4.8571428571428568</c:v>
                </c:pt>
                <c:pt idx="9">
                  <c:v>5</c:v>
                </c:pt>
                <c:pt idx="10">
                  <c:v>5.4285714285714288</c:v>
                </c:pt>
                <c:pt idx="11">
                  <c:v>5.8571428571428568</c:v>
                </c:pt>
                <c:pt idx="12">
                  <c:v>6</c:v>
                </c:pt>
                <c:pt idx="13">
                  <c:v>5.5714285714285712</c:v>
                </c:pt>
                <c:pt idx="14">
                  <c:v>6</c:v>
                </c:pt>
                <c:pt idx="15">
                  <c:v>6.4285714285714288</c:v>
                </c:pt>
                <c:pt idx="16">
                  <c:v>6.2857142857142856</c:v>
                </c:pt>
                <c:pt idx="17">
                  <c:v>5.5714285714285712</c:v>
                </c:pt>
                <c:pt idx="18">
                  <c:v>6.1428571428571432</c:v>
                </c:pt>
                <c:pt idx="19">
                  <c:v>6.1428571428571432</c:v>
                </c:pt>
                <c:pt idx="20">
                  <c:v>6.1428571428571432</c:v>
                </c:pt>
                <c:pt idx="21">
                  <c:v>5.7142857142857144</c:v>
                </c:pt>
                <c:pt idx="22">
                  <c:v>4.8571428571428568</c:v>
                </c:pt>
                <c:pt idx="23">
                  <c:v>4.7142857142857144</c:v>
                </c:pt>
                <c:pt idx="24">
                  <c:v>4.7142857142857144</c:v>
                </c:pt>
                <c:pt idx="25">
                  <c:v>4</c:v>
                </c:pt>
                <c:pt idx="26">
                  <c:v>3.8571428571428572</c:v>
                </c:pt>
                <c:pt idx="27">
                  <c:v>4</c:v>
                </c:pt>
                <c:pt idx="28">
                  <c:v>4.5714285714285712</c:v>
                </c:pt>
                <c:pt idx="29">
                  <c:v>4.4285714285714288</c:v>
                </c:pt>
                <c:pt idx="30">
                  <c:v>4.4285714285714288</c:v>
                </c:pt>
                <c:pt idx="31">
                  <c:v>4.5714285714285712</c:v>
                </c:pt>
                <c:pt idx="32">
                  <c:v>4.5714285714285712</c:v>
                </c:pt>
                <c:pt idx="33">
                  <c:v>4.7142857142857144</c:v>
                </c:pt>
                <c:pt idx="34">
                  <c:v>5.4285714285714288</c:v>
                </c:pt>
                <c:pt idx="35">
                  <c:v>5</c:v>
                </c:pt>
                <c:pt idx="36">
                  <c:v>5.4285714285714288</c:v>
                </c:pt>
                <c:pt idx="37">
                  <c:v>5.2857142857142856</c:v>
                </c:pt>
                <c:pt idx="38">
                  <c:v>5.5714285714285712</c:v>
                </c:pt>
                <c:pt idx="39">
                  <c:v>5.7142857142857144</c:v>
                </c:pt>
                <c:pt idx="40">
                  <c:v>5.7142857142857144</c:v>
                </c:pt>
                <c:pt idx="41">
                  <c:v>4.8571428571428568</c:v>
                </c:pt>
                <c:pt idx="42">
                  <c:v>5.1428571428571432</c:v>
                </c:pt>
                <c:pt idx="43">
                  <c:v>5.2857142857142856</c:v>
                </c:pt>
                <c:pt idx="44">
                  <c:v>5.4285714285714288</c:v>
                </c:pt>
                <c:pt idx="45">
                  <c:v>5.7142857142857144</c:v>
                </c:pt>
                <c:pt idx="46">
                  <c:v>5.1428571428571432</c:v>
                </c:pt>
                <c:pt idx="47">
                  <c:v>5.1428571428571432</c:v>
                </c:pt>
                <c:pt idx="48">
                  <c:v>5</c:v>
                </c:pt>
                <c:pt idx="49">
                  <c:v>4.2857142857142856</c:v>
                </c:pt>
                <c:pt idx="50">
                  <c:v>4</c:v>
                </c:pt>
                <c:pt idx="51">
                  <c:v>4.1428571428571432</c:v>
                </c:pt>
                <c:pt idx="52">
                  <c:v>3.1428571428571428</c:v>
                </c:pt>
                <c:pt idx="53">
                  <c:v>3.2857142857142856</c:v>
                </c:pt>
                <c:pt idx="54">
                  <c:v>2.8571428571428572</c:v>
                </c:pt>
                <c:pt idx="55">
                  <c:v>2.8571428571428572</c:v>
                </c:pt>
                <c:pt idx="56">
                  <c:v>3.7142857142857144</c:v>
                </c:pt>
                <c:pt idx="57">
                  <c:v>3.2857142857142856</c:v>
                </c:pt>
                <c:pt idx="58">
                  <c:v>3.4285714285714284</c:v>
                </c:pt>
                <c:pt idx="59">
                  <c:v>3.4285714285714284</c:v>
                </c:pt>
                <c:pt idx="60">
                  <c:v>4</c:v>
                </c:pt>
                <c:pt idx="61">
                  <c:v>4.2857142857142856</c:v>
                </c:pt>
                <c:pt idx="62">
                  <c:v>4.4285714285714288</c:v>
                </c:pt>
                <c:pt idx="63">
                  <c:v>3.5714285714285716</c:v>
                </c:pt>
                <c:pt idx="64">
                  <c:v>3.7142857142857144</c:v>
                </c:pt>
                <c:pt idx="65">
                  <c:v>3.5714285714285716</c:v>
                </c:pt>
                <c:pt idx="66">
                  <c:v>4</c:v>
                </c:pt>
                <c:pt idx="67">
                  <c:v>3.7142857142857144</c:v>
                </c:pt>
                <c:pt idx="68">
                  <c:v>3.4285714285714284</c:v>
                </c:pt>
                <c:pt idx="69">
                  <c:v>3.2857142857142856</c:v>
                </c:pt>
                <c:pt idx="70">
                  <c:v>3.1428571428571428</c:v>
                </c:pt>
                <c:pt idx="71">
                  <c:v>3.1428571428571428</c:v>
                </c:pt>
                <c:pt idx="72">
                  <c:v>3</c:v>
                </c:pt>
                <c:pt idx="73">
                  <c:v>3.5714285714285716</c:v>
                </c:pt>
                <c:pt idx="74">
                  <c:v>3.7142857142857144</c:v>
                </c:pt>
                <c:pt idx="75">
                  <c:v>3.7142857142857144</c:v>
                </c:pt>
                <c:pt idx="76">
                  <c:v>3.8571428571428572</c:v>
                </c:pt>
                <c:pt idx="77">
                  <c:v>4.4285714285714288</c:v>
                </c:pt>
                <c:pt idx="78">
                  <c:v>4.4285714285714288</c:v>
                </c:pt>
                <c:pt idx="79">
                  <c:v>4.8571428571428568</c:v>
                </c:pt>
                <c:pt idx="80">
                  <c:v>4.8571428571428568</c:v>
                </c:pt>
                <c:pt idx="81">
                  <c:v>4.8571428571428568</c:v>
                </c:pt>
                <c:pt idx="82">
                  <c:v>5</c:v>
                </c:pt>
                <c:pt idx="83">
                  <c:v>6.1428571428571432</c:v>
                </c:pt>
                <c:pt idx="84">
                  <c:v>6.2857142857142856</c:v>
                </c:pt>
                <c:pt idx="85">
                  <c:v>6.5714285714285712</c:v>
                </c:pt>
                <c:pt idx="86">
                  <c:v>6.8571428571428568</c:v>
                </c:pt>
                <c:pt idx="87">
                  <c:v>6.2857142857142856</c:v>
                </c:pt>
                <c:pt idx="88">
                  <c:v>6.1428571428571432</c:v>
                </c:pt>
                <c:pt idx="89">
                  <c:v>6.2857142857142856</c:v>
                </c:pt>
                <c:pt idx="90">
                  <c:v>5.1428571428571432</c:v>
                </c:pt>
                <c:pt idx="91">
                  <c:v>5.2857142857142856</c:v>
                </c:pt>
                <c:pt idx="92">
                  <c:v>5.8571428571428568</c:v>
                </c:pt>
                <c:pt idx="93">
                  <c:v>5.8571428571428568</c:v>
                </c:pt>
                <c:pt idx="94">
                  <c:v>6.1428571428571432</c:v>
                </c:pt>
                <c:pt idx="95">
                  <c:v>5.7142857142857144</c:v>
                </c:pt>
                <c:pt idx="96">
                  <c:v>5.5714285714285712</c:v>
                </c:pt>
                <c:pt idx="97">
                  <c:v>5.5714285714285712</c:v>
                </c:pt>
                <c:pt idx="98">
                  <c:v>5.7142857142857144</c:v>
                </c:pt>
                <c:pt idx="99">
                  <c:v>5.5714285714285712</c:v>
                </c:pt>
                <c:pt idx="100">
                  <c:v>5.5714285714285712</c:v>
                </c:pt>
                <c:pt idx="101">
                  <c:v>5</c:v>
                </c:pt>
                <c:pt idx="102">
                  <c:v>5.4285714285714288</c:v>
                </c:pt>
                <c:pt idx="103">
                  <c:v>5.4285714285714288</c:v>
                </c:pt>
                <c:pt idx="104">
                  <c:v>5.5714285714285712</c:v>
                </c:pt>
                <c:pt idx="105">
                  <c:v>4.8571428571428568</c:v>
                </c:pt>
                <c:pt idx="106">
                  <c:v>4.8571428571428568</c:v>
                </c:pt>
                <c:pt idx="107">
                  <c:v>4.4285714285714288</c:v>
                </c:pt>
                <c:pt idx="108">
                  <c:v>4.8571428571428568</c:v>
                </c:pt>
                <c:pt idx="109">
                  <c:v>4.8571428571428568</c:v>
                </c:pt>
                <c:pt idx="110">
                  <c:v>5.1428571428571432</c:v>
                </c:pt>
                <c:pt idx="111">
                  <c:v>5</c:v>
                </c:pt>
                <c:pt idx="112">
                  <c:v>5.2857142857142856</c:v>
                </c:pt>
                <c:pt idx="113">
                  <c:v>4.5714285714285712</c:v>
                </c:pt>
                <c:pt idx="114">
                  <c:v>4.4285714285714288</c:v>
                </c:pt>
                <c:pt idx="115">
                  <c:v>4.1428571428571432</c:v>
                </c:pt>
                <c:pt idx="116">
                  <c:v>4</c:v>
                </c:pt>
                <c:pt idx="117">
                  <c:v>3.5714285714285716</c:v>
                </c:pt>
                <c:pt idx="118">
                  <c:v>4</c:v>
                </c:pt>
                <c:pt idx="119">
                  <c:v>3.7142857142857144</c:v>
                </c:pt>
                <c:pt idx="120">
                  <c:v>3.5714285714285716</c:v>
                </c:pt>
                <c:pt idx="121">
                  <c:v>4.2857142857142856</c:v>
                </c:pt>
                <c:pt idx="122">
                  <c:v>4.5714285714285712</c:v>
                </c:pt>
                <c:pt idx="123">
                  <c:v>4.8571428571428568</c:v>
                </c:pt>
                <c:pt idx="124">
                  <c:v>5.4285714285714288</c:v>
                </c:pt>
                <c:pt idx="125">
                  <c:v>5</c:v>
                </c:pt>
                <c:pt idx="126">
                  <c:v>5.1428571428571432</c:v>
                </c:pt>
                <c:pt idx="127">
                  <c:v>5.4285714285714288</c:v>
                </c:pt>
                <c:pt idx="128">
                  <c:v>5.2857142857142856</c:v>
                </c:pt>
                <c:pt idx="129">
                  <c:v>4.7142857142857144</c:v>
                </c:pt>
                <c:pt idx="130">
                  <c:v>4</c:v>
                </c:pt>
                <c:pt idx="131">
                  <c:v>4.2857142857142856</c:v>
                </c:pt>
                <c:pt idx="132">
                  <c:v>4.5714285714285712</c:v>
                </c:pt>
                <c:pt idx="133">
                  <c:v>4.7142857142857144</c:v>
                </c:pt>
                <c:pt idx="134">
                  <c:v>4.5714285714285712</c:v>
                </c:pt>
                <c:pt idx="135">
                  <c:v>4</c:v>
                </c:pt>
                <c:pt idx="136">
                  <c:v>4.4285714285714288</c:v>
                </c:pt>
                <c:pt idx="137">
                  <c:v>5.2857142857142856</c:v>
                </c:pt>
                <c:pt idx="138">
                  <c:v>4.5714285714285712</c:v>
                </c:pt>
                <c:pt idx="139">
                  <c:v>4.1428571428571432</c:v>
                </c:pt>
                <c:pt idx="140">
                  <c:v>3.8571428571428572</c:v>
                </c:pt>
                <c:pt idx="141">
                  <c:v>4.1428571428571432</c:v>
                </c:pt>
                <c:pt idx="142">
                  <c:v>3.8571428571428572</c:v>
                </c:pt>
                <c:pt idx="143">
                  <c:v>3.8571428571428572</c:v>
                </c:pt>
                <c:pt idx="144">
                  <c:v>3.5714285714285716</c:v>
                </c:pt>
                <c:pt idx="145">
                  <c:v>3.7142857142857144</c:v>
                </c:pt>
                <c:pt idx="146">
                  <c:v>4.5714285714285712</c:v>
                </c:pt>
                <c:pt idx="147">
                  <c:v>4.4285714285714288</c:v>
                </c:pt>
                <c:pt idx="148">
                  <c:v>4.1428571428571432</c:v>
                </c:pt>
                <c:pt idx="149">
                  <c:v>4.5714285714285712</c:v>
                </c:pt>
                <c:pt idx="150">
                  <c:v>4.5714285714285712</c:v>
                </c:pt>
                <c:pt idx="151">
                  <c:v>4.2857142857142856</c:v>
                </c:pt>
                <c:pt idx="152">
                  <c:v>4</c:v>
                </c:pt>
                <c:pt idx="153">
                  <c:v>3.2857142857142856</c:v>
                </c:pt>
                <c:pt idx="154">
                  <c:v>3.4285714285714284</c:v>
                </c:pt>
                <c:pt idx="155">
                  <c:v>3.2857142857142856</c:v>
                </c:pt>
                <c:pt idx="156">
                  <c:v>3</c:v>
                </c:pt>
                <c:pt idx="157">
                  <c:v>3.2857142857142856</c:v>
                </c:pt>
                <c:pt idx="158">
                  <c:v>4</c:v>
                </c:pt>
                <c:pt idx="159">
                  <c:v>4.1428571428571432</c:v>
                </c:pt>
                <c:pt idx="160">
                  <c:v>4.4285714285714288</c:v>
                </c:pt>
                <c:pt idx="161">
                  <c:v>5.4285714285714288</c:v>
                </c:pt>
                <c:pt idx="162">
                  <c:v>5.5714285714285712</c:v>
                </c:pt>
                <c:pt idx="163">
                  <c:v>5.5714285714285712</c:v>
                </c:pt>
                <c:pt idx="164">
                  <c:v>5.1428571428571432</c:v>
                </c:pt>
                <c:pt idx="165">
                  <c:v>4.4285714285714288</c:v>
                </c:pt>
                <c:pt idx="166">
                  <c:v>4</c:v>
                </c:pt>
                <c:pt idx="167">
                  <c:v>4</c:v>
                </c:pt>
                <c:pt idx="168">
                  <c:v>3.1428571428571428</c:v>
                </c:pt>
                <c:pt idx="169">
                  <c:v>3.5714285714285716</c:v>
                </c:pt>
                <c:pt idx="170">
                  <c:v>3.5714285714285716</c:v>
                </c:pt>
                <c:pt idx="171">
                  <c:v>3.4285714285714284</c:v>
                </c:pt>
                <c:pt idx="172">
                  <c:v>4.8571428571428568</c:v>
                </c:pt>
                <c:pt idx="173">
                  <c:v>5.5714285714285712</c:v>
                </c:pt>
                <c:pt idx="174">
                  <c:v>5.1428571428571432</c:v>
                </c:pt>
                <c:pt idx="175">
                  <c:v>5.1428571428571432</c:v>
                </c:pt>
                <c:pt idx="176">
                  <c:v>4.7142857142857144</c:v>
                </c:pt>
                <c:pt idx="177">
                  <c:v>4.5714285714285712</c:v>
                </c:pt>
                <c:pt idx="178">
                  <c:v>5.1428571428571432</c:v>
                </c:pt>
                <c:pt idx="179">
                  <c:v>3.2857142857142856</c:v>
                </c:pt>
                <c:pt idx="180">
                  <c:v>3</c:v>
                </c:pt>
                <c:pt idx="181">
                  <c:v>3.7142857142857144</c:v>
                </c:pt>
                <c:pt idx="182">
                  <c:v>4.4285714285714288</c:v>
                </c:pt>
                <c:pt idx="183">
                  <c:v>4.5714285714285712</c:v>
                </c:pt>
                <c:pt idx="184">
                  <c:v>5.2857142857142856</c:v>
                </c:pt>
                <c:pt idx="185">
                  <c:v>4.7142857142857144</c:v>
                </c:pt>
                <c:pt idx="186">
                  <c:v>5.2857142857142856</c:v>
                </c:pt>
                <c:pt idx="187">
                  <c:v>5.5714285714285712</c:v>
                </c:pt>
                <c:pt idx="188">
                  <c:v>4.8571428571428568</c:v>
                </c:pt>
                <c:pt idx="189">
                  <c:v>4.2857142857142856</c:v>
                </c:pt>
                <c:pt idx="190">
                  <c:v>4.1428571428571432</c:v>
                </c:pt>
                <c:pt idx="191">
                  <c:v>3.8571428571428572</c:v>
                </c:pt>
                <c:pt idx="192">
                  <c:v>4.1428571428571432</c:v>
                </c:pt>
                <c:pt idx="193">
                  <c:v>4.2857142857142856</c:v>
                </c:pt>
                <c:pt idx="194">
                  <c:v>4.4285714285714288</c:v>
                </c:pt>
                <c:pt idx="195">
                  <c:v>5.2857142857142856</c:v>
                </c:pt>
                <c:pt idx="196">
                  <c:v>5.5714285714285712</c:v>
                </c:pt>
                <c:pt idx="197">
                  <c:v>6.2857142857142856</c:v>
                </c:pt>
                <c:pt idx="198">
                  <c:v>5.5714285714285712</c:v>
                </c:pt>
                <c:pt idx="199">
                  <c:v>5.7142857142857144</c:v>
                </c:pt>
                <c:pt idx="200">
                  <c:v>5.7142857142857144</c:v>
                </c:pt>
                <c:pt idx="201">
                  <c:v>4.8571428571428568</c:v>
                </c:pt>
                <c:pt idx="202">
                  <c:v>4</c:v>
                </c:pt>
                <c:pt idx="203">
                  <c:v>3.5714285714285716</c:v>
                </c:pt>
                <c:pt idx="204">
                  <c:v>2.7142857142857144</c:v>
                </c:pt>
                <c:pt idx="205">
                  <c:v>3</c:v>
                </c:pt>
                <c:pt idx="206">
                  <c:v>3.1428571428571428</c:v>
                </c:pt>
                <c:pt idx="207">
                  <c:v>2.8571428571428572</c:v>
                </c:pt>
                <c:pt idx="208">
                  <c:v>3.1428571428571428</c:v>
                </c:pt>
                <c:pt idx="209">
                  <c:v>3.1428571428571428</c:v>
                </c:pt>
                <c:pt idx="210">
                  <c:v>3.1428571428571428</c:v>
                </c:pt>
                <c:pt idx="211">
                  <c:v>3.2857142857142856</c:v>
                </c:pt>
                <c:pt idx="212">
                  <c:v>4.1428571428571432</c:v>
                </c:pt>
                <c:pt idx="213">
                  <c:v>3.5714285714285716</c:v>
                </c:pt>
                <c:pt idx="214">
                  <c:v>3.5714285714285716</c:v>
                </c:pt>
                <c:pt idx="215">
                  <c:v>3.8571428571428572</c:v>
                </c:pt>
                <c:pt idx="216">
                  <c:v>4.4285714285714288</c:v>
                </c:pt>
                <c:pt idx="217">
                  <c:v>4.4285714285714288</c:v>
                </c:pt>
                <c:pt idx="218">
                  <c:v>4.2857142857142856</c:v>
                </c:pt>
                <c:pt idx="219">
                  <c:v>3.7142857142857144</c:v>
                </c:pt>
                <c:pt idx="220">
                  <c:v>4.2857142857142856</c:v>
                </c:pt>
                <c:pt idx="221">
                  <c:v>4.7142857142857144</c:v>
                </c:pt>
                <c:pt idx="222">
                  <c:v>4.7142857142857144</c:v>
                </c:pt>
                <c:pt idx="223">
                  <c:v>4.5714285714285712</c:v>
                </c:pt>
                <c:pt idx="224">
                  <c:v>4.2857142857142856</c:v>
                </c:pt>
                <c:pt idx="225">
                  <c:v>4.5714285714285712</c:v>
                </c:pt>
                <c:pt idx="226">
                  <c:v>4.5714285714285712</c:v>
                </c:pt>
                <c:pt idx="227">
                  <c:v>4.4285714285714288</c:v>
                </c:pt>
                <c:pt idx="228">
                  <c:v>3.8571428571428572</c:v>
                </c:pt>
                <c:pt idx="229">
                  <c:v>3.7142857142857144</c:v>
                </c:pt>
                <c:pt idx="230">
                  <c:v>3.2857142857142856</c:v>
                </c:pt>
                <c:pt idx="231">
                  <c:v>4</c:v>
                </c:pt>
                <c:pt idx="232">
                  <c:v>3.8571428571428572</c:v>
                </c:pt>
                <c:pt idx="233">
                  <c:v>3.8571428571428572</c:v>
                </c:pt>
                <c:pt idx="234">
                  <c:v>3.4285714285714284</c:v>
                </c:pt>
                <c:pt idx="235">
                  <c:v>3.5714285714285716</c:v>
                </c:pt>
                <c:pt idx="236">
                  <c:v>4.1428571428571432</c:v>
                </c:pt>
                <c:pt idx="237">
                  <c:v>5</c:v>
                </c:pt>
                <c:pt idx="238">
                  <c:v>4.7142857142857144</c:v>
                </c:pt>
                <c:pt idx="239">
                  <c:v>4.8571428571428568</c:v>
                </c:pt>
                <c:pt idx="240">
                  <c:v>5.2857142857142856</c:v>
                </c:pt>
                <c:pt idx="241">
                  <c:v>5.8571428571428568</c:v>
                </c:pt>
                <c:pt idx="242">
                  <c:v>6.4285714285714288</c:v>
                </c:pt>
                <c:pt idx="243">
                  <c:v>5.4285714285714288</c:v>
                </c:pt>
                <c:pt idx="244">
                  <c:v>4.8571428571428568</c:v>
                </c:pt>
                <c:pt idx="245">
                  <c:v>4.2857142857142856</c:v>
                </c:pt>
                <c:pt idx="246">
                  <c:v>4</c:v>
                </c:pt>
                <c:pt idx="247">
                  <c:v>3.5714285714285716</c:v>
                </c:pt>
                <c:pt idx="248">
                  <c:v>3</c:v>
                </c:pt>
                <c:pt idx="249">
                  <c:v>2.4285714285714284</c:v>
                </c:pt>
                <c:pt idx="250">
                  <c:v>2.4285714285714284</c:v>
                </c:pt>
                <c:pt idx="251">
                  <c:v>2.1428571428571428</c:v>
                </c:pt>
                <c:pt idx="252">
                  <c:v>2.1428571428571428</c:v>
                </c:pt>
                <c:pt idx="253">
                  <c:v>1.8571428571428572</c:v>
                </c:pt>
                <c:pt idx="254">
                  <c:v>1.2857142857142858</c:v>
                </c:pt>
                <c:pt idx="255">
                  <c:v>1.1428571428571428</c:v>
                </c:pt>
                <c:pt idx="256">
                  <c:v>1</c:v>
                </c:pt>
                <c:pt idx="257">
                  <c:v>1.4285714285714286</c:v>
                </c:pt>
                <c:pt idx="258">
                  <c:v>1.2857142857142858</c:v>
                </c:pt>
                <c:pt idx="259">
                  <c:v>1.7142857142857142</c:v>
                </c:pt>
                <c:pt idx="260">
                  <c:v>2.2857142857142856</c:v>
                </c:pt>
                <c:pt idx="261">
                  <c:v>2.2857142857142856</c:v>
                </c:pt>
                <c:pt idx="262">
                  <c:v>2.5714285714285716</c:v>
                </c:pt>
                <c:pt idx="263">
                  <c:v>3.1428571428571428</c:v>
                </c:pt>
                <c:pt idx="264">
                  <c:v>2.7142857142857144</c:v>
                </c:pt>
                <c:pt idx="265">
                  <c:v>2.8571428571428572</c:v>
                </c:pt>
                <c:pt idx="266">
                  <c:v>2.4285714285714284</c:v>
                </c:pt>
                <c:pt idx="267">
                  <c:v>2.4285714285714284</c:v>
                </c:pt>
                <c:pt idx="268">
                  <c:v>3.1428571428571428</c:v>
                </c:pt>
                <c:pt idx="269">
                  <c:v>3.4285714285714284</c:v>
                </c:pt>
                <c:pt idx="270">
                  <c:v>3.1428571428571428</c:v>
                </c:pt>
                <c:pt idx="271">
                  <c:v>3.4285714285714284</c:v>
                </c:pt>
                <c:pt idx="272">
                  <c:v>4.1428571428571432</c:v>
                </c:pt>
                <c:pt idx="273">
                  <c:v>4.1428571428571432</c:v>
                </c:pt>
                <c:pt idx="274">
                  <c:v>4</c:v>
                </c:pt>
                <c:pt idx="275">
                  <c:v>3.7142857142857144</c:v>
                </c:pt>
                <c:pt idx="276">
                  <c:v>3.4285714285714284</c:v>
                </c:pt>
                <c:pt idx="277">
                  <c:v>3.2857142857142856</c:v>
                </c:pt>
                <c:pt idx="278">
                  <c:v>3.1428571428571428</c:v>
                </c:pt>
                <c:pt idx="279">
                  <c:v>2.8571428571428572</c:v>
                </c:pt>
                <c:pt idx="280">
                  <c:v>3</c:v>
                </c:pt>
                <c:pt idx="281">
                  <c:v>2.5714285714285716</c:v>
                </c:pt>
                <c:pt idx="282">
                  <c:v>2.1428571428571428</c:v>
                </c:pt>
                <c:pt idx="283">
                  <c:v>2.4285714285714284</c:v>
                </c:pt>
                <c:pt idx="284">
                  <c:v>2.5714285714285716</c:v>
                </c:pt>
                <c:pt idx="285">
                  <c:v>3.1428571428571428</c:v>
                </c:pt>
                <c:pt idx="286">
                  <c:v>3.4285714285714284</c:v>
                </c:pt>
                <c:pt idx="287">
                  <c:v>3.5714285714285716</c:v>
                </c:pt>
                <c:pt idx="288">
                  <c:v>3.8571428571428572</c:v>
                </c:pt>
                <c:pt idx="289">
                  <c:v>4.2857142857142856</c:v>
                </c:pt>
                <c:pt idx="290">
                  <c:v>3.5714285714285716</c:v>
                </c:pt>
                <c:pt idx="291">
                  <c:v>3.4285714285714284</c:v>
                </c:pt>
                <c:pt idx="292">
                  <c:v>3.1428571428571428</c:v>
                </c:pt>
                <c:pt idx="293">
                  <c:v>2.7142857142857144</c:v>
                </c:pt>
                <c:pt idx="294">
                  <c:v>2.8571428571428572</c:v>
                </c:pt>
                <c:pt idx="295">
                  <c:v>2.8571428571428572</c:v>
                </c:pt>
                <c:pt idx="296">
                  <c:v>3.4285714285714284</c:v>
                </c:pt>
                <c:pt idx="297">
                  <c:v>3.7142857142857144</c:v>
                </c:pt>
                <c:pt idx="298">
                  <c:v>4.2857142857142856</c:v>
                </c:pt>
                <c:pt idx="299">
                  <c:v>4.7142857142857144</c:v>
                </c:pt>
                <c:pt idx="300">
                  <c:v>5.4285714285714288</c:v>
                </c:pt>
                <c:pt idx="301">
                  <c:v>6</c:v>
                </c:pt>
                <c:pt idx="302">
                  <c:v>6</c:v>
                </c:pt>
                <c:pt idx="303">
                  <c:v>5.7142857142857144</c:v>
                </c:pt>
                <c:pt idx="304">
                  <c:v>5.8571428571428568</c:v>
                </c:pt>
                <c:pt idx="305">
                  <c:v>5</c:v>
                </c:pt>
                <c:pt idx="306">
                  <c:v>4.8571428571428568</c:v>
                </c:pt>
                <c:pt idx="307">
                  <c:v>3.7142857142857144</c:v>
                </c:pt>
                <c:pt idx="308">
                  <c:v>3.7142857142857144</c:v>
                </c:pt>
                <c:pt idx="309">
                  <c:v>3.7142857142857144</c:v>
                </c:pt>
                <c:pt idx="310">
                  <c:v>3.2857142857142856</c:v>
                </c:pt>
                <c:pt idx="311">
                  <c:v>3.1428571428571428</c:v>
                </c:pt>
                <c:pt idx="312">
                  <c:v>3.4285714285714284</c:v>
                </c:pt>
                <c:pt idx="313">
                  <c:v>3.4285714285714284</c:v>
                </c:pt>
                <c:pt idx="314">
                  <c:v>3.5714285714285716</c:v>
                </c:pt>
                <c:pt idx="315">
                  <c:v>2.8571428571428572</c:v>
                </c:pt>
                <c:pt idx="316">
                  <c:v>2.7142857142857144</c:v>
                </c:pt>
                <c:pt idx="317">
                  <c:v>2.4285714285714284</c:v>
                </c:pt>
                <c:pt idx="318">
                  <c:v>3.4285714285714284</c:v>
                </c:pt>
                <c:pt idx="319">
                  <c:v>3.8571428571428572</c:v>
                </c:pt>
                <c:pt idx="320">
                  <c:v>4.5714285714285712</c:v>
                </c:pt>
                <c:pt idx="321">
                  <c:v>5.4285714285714288</c:v>
                </c:pt>
                <c:pt idx="322">
                  <c:v>4.8571428571428568</c:v>
                </c:pt>
                <c:pt idx="323">
                  <c:v>5.8571428571428568</c:v>
                </c:pt>
                <c:pt idx="324">
                  <c:v>5.7142857142857144</c:v>
                </c:pt>
                <c:pt idx="325">
                  <c:v>6</c:v>
                </c:pt>
                <c:pt idx="326">
                  <c:v>6.8571428571428568</c:v>
                </c:pt>
                <c:pt idx="327">
                  <c:v>7.2857142857142856</c:v>
                </c:pt>
                <c:pt idx="328">
                  <c:v>7.8571428571428568</c:v>
                </c:pt>
                <c:pt idx="329">
                  <c:v>9.1428571428571423</c:v>
                </c:pt>
                <c:pt idx="330">
                  <c:v>9.4285714285714288</c:v>
                </c:pt>
                <c:pt idx="331">
                  <c:v>10.571428571428571</c:v>
                </c:pt>
                <c:pt idx="332">
                  <c:v>9.5714285714285712</c:v>
                </c:pt>
                <c:pt idx="333">
                  <c:v>8.8571428571428577</c:v>
                </c:pt>
                <c:pt idx="334">
                  <c:v>7.8571428571428568</c:v>
                </c:pt>
                <c:pt idx="335">
                  <c:v>7.2857142857142856</c:v>
                </c:pt>
                <c:pt idx="336">
                  <c:v>6.8571428571428568</c:v>
                </c:pt>
                <c:pt idx="337">
                  <c:v>7</c:v>
                </c:pt>
                <c:pt idx="338">
                  <c:v>6.7142857142857144</c:v>
                </c:pt>
                <c:pt idx="339">
                  <c:v>6.2857142857142856</c:v>
                </c:pt>
                <c:pt idx="340">
                  <c:v>6.2857142857142856</c:v>
                </c:pt>
                <c:pt idx="341">
                  <c:v>7</c:v>
                </c:pt>
                <c:pt idx="342">
                  <c:v>7.1428571428571432</c:v>
                </c:pt>
                <c:pt idx="343">
                  <c:v>7.1428571428571432</c:v>
                </c:pt>
                <c:pt idx="344">
                  <c:v>6.4285714285714288</c:v>
                </c:pt>
                <c:pt idx="345">
                  <c:v>6.7142857142857144</c:v>
                </c:pt>
                <c:pt idx="346">
                  <c:v>7.7142857142857144</c:v>
                </c:pt>
                <c:pt idx="347">
                  <c:v>7.2857142857142856</c:v>
                </c:pt>
                <c:pt idx="348">
                  <c:v>6.7142857142857144</c:v>
                </c:pt>
                <c:pt idx="349">
                  <c:v>6.5714285714285712</c:v>
                </c:pt>
                <c:pt idx="350">
                  <c:v>7.1428571428571432</c:v>
                </c:pt>
                <c:pt idx="351">
                  <c:v>6.5714285714285712</c:v>
                </c:pt>
                <c:pt idx="352">
                  <c:v>6.7142857142857144</c:v>
                </c:pt>
                <c:pt idx="353">
                  <c:v>7.1428571428571432</c:v>
                </c:pt>
                <c:pt idx="354">
                  <c:v>8</c:v>
                </c:pt>
                <c:pt idx="355">
                  <c:v>7.4285714285714288</c:v>
                </c:pt>
                <c:pt idx="356">
                  <c:v>7</c:v>
                </c:pt>
                <c:pt idx="357">
                  <c:v>6.2857142857142856</c:v>
                </c:pt>
                <c:pt idx="358">
                  <c:v>7.2857142857142856</c:v>
                </c:pt>
                <c:pt idx="359">
                  <c:v>6.4285714285714288</c:v>
                </c:pt>
                <c:pt idx="360">
                  <c:v>5.7142857142857144</c:v>
                </c:pt>
                <c:pt idx="361">
                  <c:v>5.2857142857142856</c:v>
                </c:pt>
                <c:pt idx="362">
                  <c:v>5.4285714285714288</c:v>
                </c:pt>
                <c:pt idx="363">
                  <c:v>5.4285714285714288</c:v>
                </c:pt>
                <c:pt idx="364">
                  <c:v>6.2857142857142856</c:v>
                </c:pt>
                <c:pt idx="365">
                  <c:v>5.5714285714285712</c:v>
                </c:pt>
                <c:pt idx="366">
                  <c:v>6</c:v>
                </c:pt>
                <c:pt idx="367">
                  <c:v>5.2857142857142856</c:v>
                </c:pt>
                <c:pt idx="368">
                  <c:v>5</c:v>
                </c:pt>
                <c:pt idx="369">
                  <c:v>4.7142857142857144</c:v>
                </c:pt>
                <c:pt idx="370">
                  <c:v>5.1428571428571432</c:v>
                </c:pt>
                <c:pt idx="371">
                  <c:v>4.4285714285714288</c:v>
                </c:pt>
                <c:pt idx="372">
                  <c:v>4.1428571428571432</c:v>
                </c:pt>
                <c:pt idx="373">
                  <c:v>4.1428571428571432</c:v>
                </c:pt>
                <c:pt idx="374">
                  <c:v>4.5714285714285712</c:v>
                </c:pt>
                <c:pt idx="375">
                  <c:v>4.2857142857142856</c:v>
                </c:pt>
                <c:pt idx="376">
                  <c:v>4.4285714285714288</c:v>
                </c:pt>
                <c:pt idx="377">
                  <c:v>4.5714285714285712</c:v>
                </c:pt>
                <c:pt idx="378">
                  <c:v>4.2857142857142856</c:v>
                </c:pt>
                <c:pt idx="379">
                  <c:v>4.4285714285714288</c:v>
                </c:pt>
                <c:pt idx="380">
                  <c:v>3.7142857142857144</c:v>
                </c:pt>
                <c:pt idx="381">
                  <c:v>3.2857142857142856</c:v>
                </c:pt>
                <c:pt idx="382">
                  <c:v>3.8571428571428572</c:v>
                </c:pt>
                <c:pt idx="383">
                  <c:v>3.7142857142857144</c:v>
                </c:pt>
                <c:pt idx="384">
                  <c:v>3.4285714285714284</c:v>
                </c:pt>
                <c:pt idx="385">
                  <c:v>3.1428571428571428</c:v>
                </c:pt>
                <c:pt idx="386">
                  <c:v>2.7142857142857144</c:v>
                </c:pt>
                <c:pt idx="387">
                  <c:v>3.4285714285714284</c:v>
                </c:pt>
                <c:pt idx="388">
                  <c:v>4</c:v>
                </c:pt>
                <c:pt idx="389">
                  <c:v>3.7142857142857144</c:v>
                </c:pt>
                <c:pt idx="390">
                  <c:v>4</c:v>
                </c:pt>
                <c:pt idx="391">
                  <c:v>3.8571428571428572</c:v>
                </c:pt>
                <c:pt idx="392">
                  <c:v>4</c:v>
                </c:pt>
                <c:pt idx="393">
                  <c:v>4.8571428571428568</c:v>
                </c:pt>
                <c:pt idx="394">
                  <c:v>4.4285714285714288</c:v>
                </c:pt>
                <c:pt idx="395">
                  <c:v>4.2857142857142856</c:v>
                </c:pt>
                <c:pt idx="396">
                  <c:v>4</c:v>
                </c:pt>
                <c:pt idx="397">
                  <c:v>4</c:v>
                </c:pt>
                <c:pt idx="398">
                  <c:v>3.7142857142857144</c:v>
                </c:pt>
                <c:pt idx="399">
                  <c:v>4.5714285714285712</c:v>
                </c:pt>
                <c:pt idx="400">
                  <c:v>3.8571428571428572</c:v>
                </c:pt>
                <c:pt idx="401">
                  <c:v>4</c:v>
                </c:pt>
                <c:pt idx="402">
                  <c:v>3.7142857142857144</c:v>
                </c:pt>
                <c:pt idx="403">
                  <c:v>3.7142857142857144</c:v>
                </c:pt>
                <c:pt idx="404">
                  <c:v>3.5714285714285716</c:v>
                </c:pt>
                <c:pt idx="405">
                  <c:v>3.1428571428571428</c:v>
                </c:pt>
                <c:pt idx="406">
                  <c:v>2.1428571428571428</c:v>
                </c:pt>
                <c:pt idx="407">
                  <c:v>2.1428571428571428</c:v>
                </c:pt>
                <c:pt idx="408">
                  <c:v>2</c:v>
                </c:pt>
                <c:pt idx="409">
                  <c:v>1.7142857142857142</c:v>
                </c:pt>
                <c:pt idx="410">
                  <c:v>1.8571428571428572</c:v>
                </c:pt>
                <c:pt idx="411">
                  <c:v>2.1428571428571428</c:v>
                </c:pt>
                <c:pt idx="412">
                  <c:v>2</c:v>
                </c:pt>
                <c:pt idx="413">
                  <c:v>2.2857142857142856</c:v>
                </c:pt>
                <c:pt idx="414">
                  <c:v>2.5714285714285716</c:v>
                </c:pt>
                <c:pt idx="415">
                  <c:v>2.2857142857142856</c:v>
                </c:pt>
                <c:pt idx="416">
                  <c:v>2.7142857142857144</c:v>
                </c:pt>
                <c:pt idx="417">
                  <c:v>2.5714285714285716</c:v>
                </c:pt>
                <c:pt idx="418">
                  <c:v>2.1428571428571428</c:v>
                </c:pt>
                <c:pt idx="419">
                  <c:v>3</c:v>
                </c:pt>
                <c:pt idx="420">
                  <c:v>2.7142857142857144</c:v>
                </c:pt>
                <c:pt idx="421">
                  <c:v>2.7142857142857144</c:v>
                </c:pt>
                <c:pt idx="422">
                  <c:v>3.2857142857142856</c:v>
                </c:pt>
                <c:pt idx="423">
                  <c:v>3.1428571428571428</c:v>
                </c:pt>
                <c:pt idx="424">
                  <c:v>3.1428571428571428</c:v>
                </c:pt>
                <c:pt idx="425">
                  <c:v>3.2857142857142856</c:v>
                </c:pt>
                <c:pt idx="426">
                  <c:v>2.5714285714285716</c:v>
                </c:pt>
                <c:pt idx="427">
                  <c:v>2.4285714285714284</c:v>
                </c:pt>
                <c:pt idx="428">
                  <c:v>2.8571428571428572</c:v>
                </c:pt>
                <c:pt idx="429">
                  <c:v>2.5714285714285716</c:v>
                </c:pt>
                <c:pt idx="430">
                  <c:v>2.8571428571428572</c:v>
                </c:pt>
                <c:pt idx="431">
                  <c:v>2.7142857142857144</c:v>
                </c:pt>
                <c:pt idx="432">
                  <c:v>2.5714285714285716</c:v>
                </c:pt>
                <c:pt idx="433">
                  <c:v>2.5714285714285716</c:v>
                </c:pt>
                <c:pt idx="434">
                  <c:v>3</c:v>
                </c:pt>
                <c:pt idx="435">
                  <c:v>2.5714285714285716</c:v>
                </c:pt>
                <c:pt idx="436">
                  <c:v>2.7142857142857144</c:v>
                </c:pt>
                <c:pt idx="437">
                  <c:v>2.7142857142857144</c:v>
                </c:pt>
                <c:pt idx="438">
                  <c:v>2.7142857142857144</c:v>
                </c:pt>
                <c:pt idx="439">
                  <c:v>3.2857142857142856</c:v>
                </c:pt>
                <c:pt idx="440">
                  <c:v>3.5714285714285716</c:v>
                </c:pt>
                <c:pt idx="441">
                  <c:v>3.4285714285714284</c:v>
                </c:pt>
                <c:pt idx="442">
                  <c:v>3.2857142857142856</c:v>
                </c:pt>
                <c:pt idx="443">
                  <c:v>3.2857142857142856</c:v>
                </c:pt>
                <c:pt idx="444">
                  <c:v>3.2857142857142856</c:v>
                </c:pt>
                <c:pt idx="445">
                  <c:v>3.4285714285714284</c:v>
                </c:pt>
                <c:pt idx="446">
                  <c:v>2.5714285714285716</c:v>
                </c:pt>
                <c:pt idx="447">
                  <c:v>3.2857142857142856</c:v>
                </c:pt>
                <c:pt idx="448">
                  <c:v>3.8571428571428572</c:v>
                </c:pt>
                <c:pt idx="449">
                  <c:v>3.7142857142857144</c:v>
                </c:pt>
                <c:pt idx="450">
                  <c:v>3.8571428571428572</c:v>
                </c:pt>
                <c:pt idx="451">
                  <c:v>3.2857142857142856</c:v>
                </c:pt>
                <c:pt idx="452">
                  <c:v>3.1428571428571428</c:v>
                </c:pt>
                <c:pt idx="453">
                  <c:v>3.2857142857142856</c:v>
                </c:pt>
                <c:pt idx="454">
                  <c:v>2.4285714285714284</c:v>
                </c:pt>
                <c:pt idx="455">
                  <c:v>2.1428571428571428</c:v>
                </c:pt>
                <c:pt idx="456">
                  <c:v>2</c:v>
                </c:pt>
                <c:pt idx="457">
                  <c:v>1.5714285714285714</c:v>
                </c:pt>
                <c:pt idx="458">
                  <c:v>1.5714285714285714</c:v>
                </c:pt>
                <c:pt idx="459">
                  <c:v>2</c:v>
                </c:pt>
                <c:pt idx="460">
                  <c:v>1.8571428571428572</c:v>
                </c:pt>
                <c:pt idx="461">
                  <c:v>1.5714285714285714</c:v>
                </c:pt>
                <c:pt idx="462">
                  <c:v>1</c:v>
                </c:pt>
                <c:pt idx="463">
                  <c:v>1.4285714285714286</c:v>
                </c:pt>
                <c:pt idx="464">
                  <c:v>1.8571428571428572</c:v>
                </c:pt>
                <c:pt idx="465">
                  <c:v>2.4285714285714284</c:v>
                </c:pt>
                <c:pt idx="466">
                  <c:v>2</c:v>
                </c:pt>
                <c:pt idx="467">
                  <c:v>2.7142857142857144</c:v>
                </c:pt>
                <c:pt idx="468">
                  <c:v>2.8571428571428572</c:v>
                </c:pt>
                <c:pt idx="469">
                  <c:v>3.4285714285714284</c:v>
                </c:pt>
                <c:pt idx="470">
                  <c:v>3.1428571428571428</c:v>
                </c:pt>
                <c:pt idx="471">
                  <c:v>3.4285714285714284</c:v>
                </c:pt>
                <c:pt idx="472">
                  <c:v>3.2857142857142856</c:v>
                </c:pt>
                <c:pt idx="473">
                  <c:v>3.7142857142857144</c:v>
                </c:pt>
                <c:pt idx="474">
                  <c:v>3.5714285714285716</c:v>
                </c:pt>
                <c:pt idx="475">
                  <c:v>3.7142857142857144</c:v>
                </c:pt>
                <c:pt idx="476">
                  <c:v>3.2857142857142856</c:v>
                </c:pt>
                <c:pt idx="477">
                  <c:v>3.4285714285714284</c:v>
                </c:pt>
                <c:pt idx="478">
                  <c:v>2.5714285714285716</c:v>
                </c:pt>
                <c:pt idx="479">
                  <c:v>2.2857142857142856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33-47D3-A7E8-9B9871ECF4A8}"/>
            </c:ext>
          </c:extLst>
        </c:ser>
        <c:ser>
          <c:idx val="10"/>
          <c:order val="10"/>
          <c:tx>
            <c:strRef>
              <c:f>Tekirdag!$L$1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Tekirdag!$A$2:$A$481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Tekirdag!$L$2:$L$481</c:f>
              <c:numCache>
                <c:formatCode>General</c:formatCode>
                <c:ptCount val="480"/>
                <c:pt idx="6">
                  <c:v>3.5714285714285716</c:v>
                </c:pt>
                <c:pt idx="7">
                  <c:v>3.2857142857142856</c:v>
                </c:pt>
                <c:pt idx="8">
                  <c:v>3.8571428571428572</c:v>
                </c:pt>
                <c:pt idx="9">
                  <c:v>4.2857142857142856</c:v>
                </c:pt>
                <c:pt idx="10">
                  <c:v>5.4285714285714288</c:v>
                </c:pt>
                <c:pt idx="11">
                  <c:v>6.1428571428571432</c:v>
                </c:pt>
                <c:pt idx="12">
                  <c:v>6.7142857142857144</c:v>
                </c:pt>
                <c:pt idx="13">
                  <c:v>6.7142857142857144</c:v>
                </c:pt>
                <c:pt idx="14">
                  <c:v>6.4285714285714288</c:v>
                </c:pt>
                <c:pt idx="15">
                  <c:v>6</c:v>
                </c:pt>
                <c:pt idx="16">
                  <c:v>6.4285714285714288</c:v>
                </c:pt>
                <c:pt idx="17">
                  <c:v>5.7142857142857144</c:v>
                </c:pt>
                <c:pt idx="18">
                  <c:v>5.5714285714285712</c:v>
                </c:pt>
                <c:pt idx="19">
                  <c:v>5.7142857142857144</c:v>
                </c:pt>
                <c:pt idx="20">
                  <c:v>6</c:v>
                </c:pt>
                <c:pt idx="21">
                  <c:v>7</c:v>
                </c:pt>
                <c:pt idx="22">
                  <c:v>7.4285714285714288</c:v>
                </c:pt>
                <c:pt idx="23">
                  <c:v>6.8571428571428568</c:v>
                </c:pt>
                <c:pt idx="24">
                  <c:v>6.5714285714285712</c:v>
                </c:pt>
                <c:pt idx="25">
                  <c:v>6.5714285714285712</c:v>
                </c:pt>
                <c:pt idx="26">
                  <c:v>7.1428571428571432</c:v>
                </c:pt>
                <c:pt idx="27">
                  <c:v>6.8571428571428568</c:v>
                </c:pt>
                <c:pt idx="28">
                  <c:v>6.2857142857142856</c:v>
                </c:pt>
                <c:pt idx="29">
                  <c:v>5.8571428571428568</c:v>
                </c:pt>
                <c:pt idx="30">
                  <c:v>6.4285714285714288</c:v>
                </c:pt>
                <c:pt idx="31">
                  <c:v>6.4285714285714288</c:v>
                </c:pt>
                <c:pt idx="32">
                  <c:v>6.1428571428571432</c:v>
                </c:pt>
                <c:pt idx="33">
                  <c:v>5.5714285714285712</c:v>
                </c:pt>
                <c:pt idx="34">
                  <c:v>5.5714285714285712</c:v>
                </c:pt>
                <c:pt idx="35">
                  <c:v>5.8571428571428568</c:v>
                </c:pt>
                <c:pt idx="36">
                  <c:v>6.1428571428571432</c:v>
                </c:pt>
                <c:pt idx="37">
                  <c:v>5.5714285714285712</c:v>
                </c:pt>
                <c:pt idx="38">
                  <c:v>6</c:v>
                </c:pt>
                <c:pt idx="39">
                  <c:v>6</c:v>
                </c:pt>
                <c:pt idx="40">
                  <c:v>6.1428571428571432</c:v>
                </c:pt>
                <c:pt idx="41">
                  <c:v>5.7142857142857144</c:v>
                </c:pt>
                <c:pt idx="42">
                  <c:v>5.2857142857142856</c:v>
                </c:pt>
                <c:pt idx="43">
                  <c:v>4.2857142857142856</c:v>
                </c:pt>
                <c:pt idx="44">
                  <c:v>3.8571428571428572</c:v>
                </c:pt>
                <c:pt idx="45">
                  <c:v>3.5714285714285716</c:v>
                </c:pt>
                <c:pt idx="46">
                  <c:v>4.5714285714285712</c:v>
                </c:pt>
                <c:pt idx="47">
                  <c:v>4.2857142857142856</c:v>
                </c:pt>
                <c:pt idx="48">
                  <c:v>4.8571428571428568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5.7142857142857144</c:v>
                </c:pt>
                <c:pt idx="53">
                  <c:v>4.8571428571428568</c:v>
                </c:pt>
                <c:pt idx="54">
                  <c:v>4.4285714285714288</c:v>
                </c:pt>
                <c:pt idx="55">
                  <c:v>3.8571428571428572</c:v>
                </c:pt>
                <c:pt idx="56">
                  <c:v>3.1428571428571428</c:v>
                </c:pt>
                <c:pt idx="57">
                  <c:v>3.7142857142857144</c:v>
                </c:pt>
                <c:pt idx="58">
                  <c:v>3.7142857142857144</c:v>
                </c:pt>
                <c:pt idx="59">
                  <c:v>4.1428571428571432</c:v>
                </c:pt>
                <c:pt idx="60">
                  <c:v>3.7142857142857144</c:v>
                </c:pt>
                <c:pt idx="61">
                  <c:v>4</c:v>
                </c:pt>
                <c:pt idx="62">
                  <c:v>4.2857142857142856</c:v>
                </c:pt>
                <c:pt idx="63">
                  <c:v>4.8571428571428568</c:v>
                </c:pt>
                <c:pt idx="64">
                  <c:v>5.1428571428571432</c:v>
                </c:pt>
                <c:pt idx="65">
                  <c:v>4.1428571428571432</c:v>
                </c:pt>
                <c:pt idx="66">
                  <c:v>3.7142857142857144</c:v>
                </c:pt>
                <c:pt idx="67">
                  <c:v>4.1428571428571432</c:v>
                </c:pt>
                <c:pt idx="68">
                  <c:v>3.8571428571428572</c:v>
                </c:pt>
                <c:pt idx="69">
                  <c:v>4</c:v>
                </c:pt>
                <c:pt idx="70">
                  <c:v>3.5714285714285716</c:v>
                </c:pt>
                <c:pt idx="71">
                  <c:v>3.1428571428571428</c:v>
                </c:pt>
                <c:pt idx="72">
                  <c:v>3</c:v>
                </c:pt>
                <c:pt idx="73">
                  <c:v>3.4285714285714284</c:v>
                </c:pt>
                <c:pt idx="74">
                  <c:v>3.4285714285714284</c:v>
                </c:pt>
                <c:pt idx="75">
                  <c:v>3.5714285714285716</c:v>
                </c:pt>
                <c:pt idx="76">
                  <c:v>3.1428571428571428</c:v>
                </c:pt>
                <c:pt idx="77">
                  <c:v>3.5714285714285716</c:v>
                </c:pt>
                <c:pt idx="78">
                  <c:v>3.1428571428571428</c:v>
                </c:pt>
                <c:pt idx="79">
                  <c:v>3.1428571428571428</c:v>
                </c:pt>
                <c:pt idx="80">
                  <c:v>3.4285714285714284</c:v>
                </c:pt>
                <c:pt idx="81">
                  <c:v>3.1428571428571428</c:v>
                </c:pt>
                <c:pt idx="82">
                  <c:v>3.4285714285714284</c:v>
                </c:pt>
                <c:pt idx="83">
                  <c:v>3.2857142857142856</c:v>
                </c:pt>
                <c:pt idx="84">
                  <c:v>3.5714285714285716</c:v>
                </c:pt>
                <c:pt idx="85">
                  <c:v>4</c:v>
                </c:pt>
                <c:pt idx="86">
                  <c:v>4.1428571428571432</c:v>
                </c:pt>
                <c:pt idx="87">
                  <c:v>3.5714285714285716</c:v>
                </c:pt>
                <c:pt idx="88">
                  <c:v>3.4285714285714284</c:v>
                </c:pt>
                <c:pt idx="89">
                  <c:v>3.4285714285714284</c:v>
                </c:pt>
                <c:pt idx="90">
                  <c:v>3.7142857142857144</c:v>
                </c:pt>
                <c:pt idx="91">
                  <c:v>3.7142857142857144</c:v>
                </c:pt>
                <c:pt idx="92">
                  <c:v>3.2857142857142856</c:v>
                </c:pt>
                <c:pt idx="93">
                  <c:v>3.1428571428571428</c:v>
                </c:pt>
                <c:pt idx="94">
                  <c:v>3.1428571428571428</c:v>
                </c:pt>
                <c:pt idx="95">
                  <c:v>3.8571428571428572</c:v>
                </c:pt>
                <c:pt idx="96">
                  <c:v>3.5714285714285716</c:v>
                </c:pt>
                <c:pt idx="97">
                  <c:v>4</c:v>
                </c:pt>
                <c:pt idx="98">
                  <c:v>3.5714285714285716</c:v>
                </c:pt>
                <c:pt idx="99">
                  <c:v>4</c:v>
                </c:pt>
                <c:pt idx="100">
                  <c:v>4.7142857142857144</c:v>
                </c:pt>
                <c:pt idx="101">
                  <c:v>5.4285714285714288</c:v>
                </c:pt>
                <c:pt idx="102">
                  <c:v>5</c:v>
                </c:pt>
                <c:pt idx="103">
                  <c:v>4.7142857142857144</c:v>
                </c:pt>
                <c:pt idx="104">
                  <c:v>4</c:v>
                </c:pt>
                <c:pt idx="105">
                  <c:v>4.1428571428571432</c:v>
                </c:pt>
                <c:pt idx="106">
                  <c:v>3.8571428571428572</c:v>
                </c:pt>
                <c:pt idx="107">
                  <c:v>4.4285714285714288</c:v>
                </c:pt>
                <c:pt idx="108">
                  <c:v>4</c:v>
                </c:pt>
                <c:pt idx="109">
                  <c:v>4.8571428571428568</c:v>
                </c:pt>
                <c:pt idx="110">
                  <c:v>5.2857142857142856</c:v>
                </c:pt>
                <c:pt idx="111">
                  <c:v>5.4285714285714288</c:v>
                </c:pt>
                <c:pt idx="112">
                  <c:v>5</c:v>
                </c:pt>
                <c:pt idx="113">
                  <c:v>5.2857142857142856</c:v>
                </c:pt>
                <c:pt idx="114">
                  <c:v>5.1428571428571432</c:v>
                </c:pt>
                <c:pt idx="115">
                  <c:v>5.1428571428571432</c:v>
                </c:pt>
                <c:pt idx="116">
                  <c:v>4.2857142857142856</c:v>
                </c:pt>
                <c:pt idx="117">
                  <c:v>4.1428571428571432</c:v>
                </c:pt>
                <c:pt idx="118">
                  <c:v>4.2857142857142856</c:v>
                </c:pt>
                <c:pt idx="119">
                  <c:v>4.7142857142857144</c:v>
                </c:pt>
                <c:pt idx="120">
                  <c:v>4</c:v>
                </c:pt>
                <c:pt idx="121">
                  <c:v>3.4285714285714284</c:v>
                </c:pt>
                <c:pt idx="122">
                  <c:v>3.4285714285714284</c:v>
                </c:pt>
                <c:pt idx="123">
                  <c:v>3.5714285714285716</c:v>
                </c:pt>
                <c:pt idx="124">
                  <c:v>4</c:v>
                </c:pt>
                <c:pt idx="125">
                  <c:v>4.1428571428571432</c:v>
                </c:pt>
                <c:pt idx="126">
                  <c:v>3.8571428571428572</c:v>
                </c:pt>
                <c:pt idx="127">
                  <c:v>4.2857142857142856</c:v>
                </c:pt>
                <c:pt idx="128">
                  <c:v>4</c:v>
                </c:pt>
                <c:pt idx="129">
                  <c:v>3.8571428571428572</c:v>
                </c:pt>
                <c:pt idx="130">
                  <c:v>3.7142857142857144</c:v>
                </c:pt>
                <c:pt idx="131">
                  <c:v>3.2857142857142856</c:v>
                </c:pt>
                <c:pt idx="132">
                  <c:v>3.1428571428571428</c:v>
                </c:pt>
                <c:pt idx="133">
                  <c:v>3</c:v>
                </c:pt>
                <c:pt idx="134">
                  <c:v>3.5714285714285716</c:v>
                </c:pt>
                <c:pt idx="135">
                  <c:v>3.7142857142857144</c:v>
                </c:pt>
                <c:pt idx="136">
                  <c:v>4.4285714285714288</c:v>
                </c:pt>
                <c:pt idx="137">
                  <c:v>4.8571428571428568</c:v>
                </c:pt>
                <c:pt idx="138">
                  <c:v>5.1428571428571432</c:v>
                </c:pt>
                <c:pt idx="139">
                  <c:v>5.5714285714285712</c:v>
                </c:pt>
                <c:pt idx="140">
                  <c:v>5.7142857142857144</c:v>
                </c:pt>
                <c:pt idx="141">
                  <c:v>5.2857142857142856</c:v>
                </c:pt>
                <c:pt idx="142">
                  <c:v>5</c:v>
                </c:pt>
                <c:pt idx="143">
                  <c:v>4.7142857142857144</c:v>
                </c:pt>
                <c:pt idx="144">
                  <c:v>4.2857142857142856</c:v>
                </c:pt>
                <c:pt idx="145">
                  <c:v>4.2857142857142856</c:v>
                </c:pt>
                <c:pt idx="146">
                  <c:v>3.8571428571428572</c:v>
                </c:pt>
                <c:pt idx="147">
                  <c:v>3.7142857142857144</c:v>
                </c:pt>
                <c:pt idx="148">
                  <c:v>3.2857142857142856</c:v>
                </c:pt>
                <c:pt idx="149">
                  <c:v>3.4285714285714284</c:v>
                </c:pt>
                <c:pt idx="150">
                  <c:v>2.8571428571428572</c:v>
                </c:pt>
                <c:pt idx="151">
                  <c:v>2.7142857142857144</c:v>
                </c:pt>
                <c:pt idx="152">
                  <c:v>2.2857142857142856</c:v>
                </c:pt>
                <c:pt idx="153">
                  <c:v>2.2857142857142856</c:v>
                </c:pt>
                <c:pt idx="154">
                  <c:v>2.4285714285714284</c:v>
                </c:pt>
                <c:pt idx="155">
                  <c:v>2.7142857142857144</c:v>
                </c:pt>
                <c:pt idx="156">
                  <c:v>3</c:v>
                </c:pt>
                <c:pt idx="157">
                  <c:v>3</c:v>
                </c:pt>
                <c:pt idx="158">
                  <c:v>3.4285714285714284</c:v>
                </c:pt>
                <c:pt idx="159">
                  <c:v>4.1428571428571432</c:v>
                </c:pt>
                <c:pt idx="160">
                  <c:v>4.5714285714285712</c:v>
                </c:pt>
                <c:pt idx="161">
                  <c:v>5.1428571428571432</c:v>
                </c:pt>
                <c:pt idx="162">
                  <c:v>5.1428571428571432</c:v>
                </c:pt>
                <c:pt idx="163">
                  <c:v>4.5714285714285712</c:v>
                </c:pt>
                <c:pt idx="164">
                  <c:v>4.5714285714285712</c:v>
                </c:pt>
                <c:pt idx="165">
                  <c:v>4.5714285714285712</c:v>
                </c:pt>
                <c:pt idx="166">
                  <c:v>4.2857142857142856</c:v>
                </c:pt>
                <c:pt idx="167">
                  <c:v>4.2857142857142856</c:v>
                </c:pt>
                <c:pt idx="168">
                  <c:v>3.5714285714285716</c:v>
                </c:pt>
                <c:pt idx="169">
                  <c:v>3.5714285714285716</c:v>
                </c:pt>
                <c:pt idx="170">
                  <c:v>4</c:v>
                </c:pt>
                <c:pt idx="171">
                  <c:v>4</c:v>
                </c:pt>
                <c:pt idx="172">
                  <c:v>3.7142857142857144</c:v>
                </c:pt>
                <c:pt idx="173">
                  <c:v>3.4285714285714284</c:v>
                </c:pt>
                <c:pt idx="174">
                  <c:v>2.5714285714285716</c:v>
                </c:pt>
                <c:pt idx="175">
                  <c:v>3.1428571428571428</c:v>
                </c:pt>
                <c:pt idx="176">
                  <c:v>3.1428571428571428</c:v>
                </c:pt>
                <c:pt idx="177">
                  <c:v>3</c:v>
                </c:pt>
                <c:pt idx="178">
                  <c:v>3.2857142857142856</c:v>
                </c:pt>
                <c:pt idx="179">
                  <c:v>3.8571428571428572</c:v>
                </c:pt>
                <c:pt idx="180">
                  <c:v>3.8571428571428572</c:v>
                </c:pt>
                <c:pt idx="181">
                  <c:v>4.2857142857142856</c:v>
                </c:pt>
                <c:pt idx="182">
                  <c:v>3.7142857142857144</c:v>
                </c:pt>
                <c:pt idx="183">
                  <c:v>5</c:v>
                </c:pt>
                <c:pt idx="184">
                  <c:v>5.2857142857142856</c:v>
                </c:pt>
                <c:pt idx="185">
                  <c:v>5.2857142857142856</c:v>
                </c:pt>
                <c:pt idx="186">
                  <c:v>4.4285714285714288</c:v>
                </c:pt>
                <c:pt idx="187">
                  <c:v>4.8571428571428568</c:v>
                </c:pt>
                <c:pt idx="188">
                  <c:v>4.8571428571428568</c:v>
                </c:pt>
                <c:pt idx="189">
                  <c:v>5.1428571428571432</c:v>
                </c:pt>
                <c:pt idx="190">
                  <c:v>4.1428571428571432</c:v>
                </c:pt>
                <c:pt idx="191">
                  <c:v>4.1428571428571432</c:v>
                </c:pt>
                <c:pt idx="192">
                  <c:v>4.1428571428571432</c:v>
                </c:pt>
                <c:pt idx="193">
                  <c:v>4.4285714285714288</c:v>
                </c:pt>
                <c:pt idx="194">
                  <c:v>3.8571428571428572</c:v>
                </c:pt>
                <c:pt idx="195">
                  <c:v>3.8571428571428572</c:v>
                </c:pt>
                <c:pt idx="196">
                  <c:v>4.1428571428571432</c:v>
                </c:pt>
                <c:pt idx="197">
                  <c:v>3.7142857142857144</c:v>
                </c:pt>
                <c:pt idx="198">
                  <c:v>3.1428571428571428</c:v>
                </c:pt>
                <c:pt idx="199">
                  <c:v>2.8571428571428572</c:v>
                </c:pt>
                <c:pt idx="200">
                  <c:v>3.1428571428571428</c:v>
                </c:pt>
                <c:pt idx="201">
                  <c:v>3.7142857142857144</c:v>
                </c:pt>
                <c:pt idx="202">
                  <c:v>4.2857142857142856</c:v>
                </c:pt>
                <c:pt idx="203">
                  <c:v>4.2857142857142856</c:v>
                </c:pt>
                <c:pt idx="204">
                  <c:v>4.2857142857142856</c:v>
                </c:pt>
                <c:pt idx="205">
                  <c:v>4.5714285714285712</c:v>
                </c:pt>
                <c:pt idx="206">
                  <c:v>4.7142857142857144</c:v>
                </c:pt>
                <c:pt idx="207">
                  <c:v>4.4285714285714288</c:v>
                </c:pt>
                <c:pt idx="208">
                  <c:v>4</c:v>
                </c:pt>
                <c:pt idx="209">
                  <c:v>3.4285714285714284</c:v>
                </c:pt>
                <c:pt idx="210">
                  <c:v>2.8571428571428572</c:v>
                </c:pt>
                <c:pt idx="211">
                  <c:v>3.4285714285714284</c:v>
                </c:pt>
                <c:pt idx="212">
                  <c:v>3.4285714285714284</c:v>
                </c:pt>
                <c:pt idx="213">
                  <c:v>3.2857142857142856</c:v>
                </c:pt>
                <c:pt idx="214">
                  <c:v>3.2857142857142856</c:v>
                </c:pt>
                <c:pt idx="215">
                  <c:v>3.2857142857142856</c:v>
                </c:pt>
                <c:pt idx="216">
                  <c:v>3.4285714285714284</c:v>
                </c:pt>
                <c:pt idx="217">
                  <c:v>3.8571428571428572</c:v>
                </c:pt>
                <c:pt idx="218">
                  <c:v>3.8571428571428572</c:v>
                </c:pt>
                <c:pt idx="219">
                  <c:v>3.8571428571428572</c:v>
                </c:pt>
                <c:pt idx="220">
                  <c:v>3.5714285714285716</c:v>
                </c:pt>
                <c:pt idx="221">
                  <c:v>4.2857142857142856</c:v>
                </c:pt>
                <c:pt idx="222">
                  <c:v>3.8571428571428572</c:v>
                </c:pt>
                <c:pt idx="223">
                  <c:v>3.5714285714285716</c:v>
                </c:pt>
                <c:pt idx="224">
                  <c:v>3.1428571428571428</c:v>
                </c:pt>
                <c:pt idx="225">
                  <c:v>2.7142857142857144</c:v>
                </c:pt>
                <c:pt idx="226">
                  <c:v>3.5714285714285716</c:v>
                </c:pt>
                <c:pt idx="227">
                  <c:v>4.1428571428571432</c:v>
                </c:pt>
                <c:pt idx="228">
                  <c:v>3.7142857142857144</c:v>
                </c:pt>
                <c:pt idx="229">
                  <c:v>4.2857142857142856</c:v>
                </c:pt>
                <c:pt idx="230">
                  <c:v>4.8571428571428568</c:v>
                </c:pt>
                <c:pt idx="231">
                  <c:v>5.2857142857142856</c:v>
                </c:pt>
                <c:pt idx="232">
                  <c:v>5.1428571428571432</c:v>
                </c:pt>
                <c:pt idx="233">
                  <c:v>4</c:v>
                </c:pt>
                <c:pt idx="234">
                  <c:v>3.8571428571428572</c:v>
                </c:pt>
                <c:pt idx="235">
                  <c:v>3.5714285714285716</c:v>
                </c:pt>
                <c:pt idx="236">
                  <c:v>3.4285714285714284</c:v>
                </c:pt>
                <c:pt idx="237">
                  <c:v>3.1428571428571428</c:v>
                </c:pt>
                <c:pt idx="238">
                  <c:v>3.4285714285714284</c:v>
                </c:pt>
                <c:pt idx="239">
                  <c:v>3.5714285714285716</c:v>
                </c:pt>
                <c:pt idx="240">
                  <c:v>3.8571428571428572</c:v>
                </c:pt>
                <c:pt idx="241">
                  <c:v>3.4285714285714284</c:v>
                </c:pt>
                <c:pt idx="242">
                  <c:v>3.4285714285714284</c:v>
                </c:pt>
                <c:pt idx="243">
                  <c:v>4</c:v>
                </c:pt>
                <c:pt idx="244">
                  <c:v>3.8571428571428572</c:v>
                </c:pt>
                <c:pt idx="245">
                  <c:v>3.4285714285714284</c:v>
                </c:pt>
                <c:pt idx="246">
                  <c:v>3.5714285714285716</c:v>
                </c:pt>
                <c:pt idx="247">
                  <c:v>3.2857142857142856</c:v>
                </c:pt>
                <c:pt idx="248">
                  <c:v>3.5714285714285716</c:v>
                </c:pt>
                <c:pt idx="249">
                  <c:v>3.5714285714285716</c:v>
                </c:pt>
                <c:pt idx="250">
                  <c:v>3.5714285714285716</c:v>
                </c:pt>
                <c:pt idx="251">
                  <c:v>3.5714285714285716</c:v>
                </c:pt>
                <c:pt idx="252">
                  <c:v>3.7142857142857144</c:v>
                </c:pt>
                <c:pt idx="253">
                  <c:v>4.1428571428571432</c:v>
                </c:pt>
                <c:pt idx="254">
                  <c:v>4.4285714285714288</c:v>
                </c:pt>
                <c:pt idx="255">
                  <c:v>4.4285714285714288</c:v>
                </c:pt>
                <c:pt idx="256">
                  <c:v>4.5714285714285712</c:v>
                </c:pt>
                <c:pt idx="257">
                  <c:v>4.1428571428571432</c:v>
                </c:pt>
                <c:pt idx="258">
                  <c:v>3.8571428571428572</c:v>
                </c:pt>
                <c:pt idx="259">
                  <c:v>3.2857142857142856</c:v>
                </c:pt>
                <c:pt idx="260">
                  <c:v>3</c:v>
                </c:pt>
                <c:pt idx="261">
                  <c:v>3.2857142857142856</c:v>
                </c:pt>
                <c:pt idx="262">
                  <c:v>3.7142857142857144</c:v>
                </c:pt>
                <c:pt idx="263">
                  <c:v>3.4285714285714284</c:v>
                </c:pt>
                <c:pt idx="264">
                  <c:v>3.2857142857142856</c:v>
                </c:pt>
                <c:pt idx="265">
                  <c:v>4</c:v>
                </c:pt>
                <c:pt idx="266">
                  <c:v>4.7142857142857144</c:v>
                </c:pt>
                <c:pt idx="267">
                  <c:v>4.4285714285714288</c:v>
                </c:pt>
                <c:pt idx="268">
                  <c:v>4.2857142857142856</c:v>
                </c:pt>
                <c:pt idx="269">
                  <c:v>4.7142857142857144</c:v>
                </c:pt>
                <c:pt idx="270">
                  <c:v>5</c:v>
                </c:pt>
                <c:pt idx="271">
                  <c:v>5</c:v>
                </c:pt>
                <c:pt idx="272">
                  <c:v>5.2857142857142856</c:v>
                </c:pt>
                <c:pt idx="273">
                  <c:v>5</c:v>
                </c:pt>
                <c:pt idx="274">
                  <c:v>5.4285714285714288</c:v>
                </c:pt>
                <c:pt idx="275">
                  <c:v>5.5714285714285712</c:v>
                </c:pt>
                <c:pt idx="276">
                  <c:v>5.7142857142857144</c:v>
                </c:pt>
                <c:pt idx="277">
                  <c:v>5.5714285714285712</c:v>
                </c:pt>
                <c:pt idx="278">
                  <c:v>5.7142857142857144</c:v>
                </c:pt>
                <c:pt idx="279">
                  <c:v>5.1428571428571432</c:v>
                </c:pt>
                <c:pt idx="280">
                  <c:v>5</c:v>
                </c:pt>
                <c:pt idx="281">
                  <c:v>5.1428571428571432</c:v>
                </c:pt>
                <c:pt idx="282">
                  <c:v>5</c:v>
                </c:pt>
                <c:pt idx="283">
                  <c:v>3.8571428571428572</c:v>
                </c:pt>
                <c:pt idx="284">
                  <c:v>3.7142857142857144</c:v>
                </c:pt>
                <c:pt idx="285">
                  <c:v>3.2857142857142856</c:v>
                </c:pt>
                <c:pt idx="286">
                  <c:v>2.8571428571428572</c:v>
                </c:pt>
                <c:pt idx="287">
                  <c:v>3.2857142857142856</c:v>
                </c:pt>
                <c:pt idx="288">
                  <c:v>2.8571428571428572</c:v>
                </c:pt>
                <c:pt idx="289">
                  <c:v>3</c:v>
                </c:pt>
                <c:pt idx="290">
                  <c:v>3.1428571428571428</c:v>
                </c:pt>
                <c:pt idx="291">
                  <c:v>3.4285714285714284</c:v>
                </c:pt>
                <c:pt idx="292">
                  <c:v>4.2857142857142856</c:v>
                </c:pt>
                <c:pt idx="293">
                  <c:v>5.2857142857142856</c:v>
                </c:pt>
                <c:pt idx="294">
                  <c:v>4.8571428571428568</c:v>
                </c:pt>
                <c:pt idx="295">
                  <c:v>4.5714285714285712</c:v>
                </c:pt>
                <c:pt idx="296">
                  <c:v>4.5714285714285712</c:v>
                </c:pt>
                <c:pt idx="297">
                  <c:v>4.4285714285714288</c:v>
                </c:pt>
                <c:pt idx="298">
                  <c:v>4.4285714285714288</c:v>
                </c:pt>
                <c:pt idx="299">
                  <c:v>3.5714285714285716</c:v>
                </c:pt>
                <c:pt idx="300">
                  <c:v>2.8571428571428572</c:v>
                </c:pt>
                <c:pt idx="301">
                  <c:v>3.2857142857142856</c:v>
                </c:pt>
                <c:pt idx="302">
                  <c:v>3.8571428571428572</c:v>
                </c:pt>
                <c:pt idx="303">
                  <c:v>3.4285714285714284</c:v>
                </c:pt>
                <c:pt idx="304">
                  <c:v>3.5714285714285716</c:v>
                </c:pt>
                <c:pt idx="305">
                  <c:v>3.5714285714285716</c:v>
                </c:pt>
                <c:pt idx="306">
                  <c:v>3.8571428571428572</c:v>
                </c:pt>
                <c:pt idx="307">
                  <c:v>3.8571428571428572</c:v>
                </c:pt>
                <c:pt idx="308">
                  <c:v>3.2857142857142856</c:v>
                </c:pt>
                <c:pt idx="309">
                  <c:v>2.8571428571428572</c:v>
                </c:pt>
                <c:pt idx="310">
                  <c:v>3.1428571428571428</c:v>
                </c:pt>
                <c:pt idx="311">
                  <c:v>2.8571428571428572</c:v>
                </c:pt>
                <c:pt idx="312">
                  <c:v>2.8571428571428572</c:v>
                </c:pt>
                <c:pt idx="313">
                  <c:v>3</c:v>
                </c:pt>
                <c:pt idx="314">
                  <c:v>3.1428571428571428</c:v>
                </c:pt>
                <c:pt idx="315">
                  <c:v>3.4285714285714284</c:v>
                </c:pt>
                <c:pt idx="316">
                  <c:v>3.7142857142857144</c:v>
                </c:pt>
                <c:pt idx="317">
                  <c:v>3.5714285714285716</c:v>
                </c:pt>
                <c:pt idx="318">
                  <c:v>4.2857142857142856</c:v>
                </c:pt>
                <c:pt idx="319">
                  <c:v>3.5714285714285716</c:v>
                </c:pt>
                <c:pt idx="320">
                  <c:v>3.8571428571428572</c:v>
                </c:pt>
                <c:pt idx="321">
                  <c:v>4.2857142857142856</c:v>
                </c:pt>
                <c:pt idx="322">
                  <c:v>4.2857142857142856</c:v>
                </c:pt>
                <c:pt idx="323">
                  <c:v>4.4285714285714288</c:v>
                </c:pt>
                <c:pt idx="324">
                  <c:v>4.7142857142857144</c:v>
                </c:pt>
                <c:pt idx="325">
                  <c:v>4.4285714285714288</c:v>
                </c:pt>
                <c:pt idx="326">
                  <c:v>5.1428571428571432</c:v>
                </c:pt>
                <c:pt idx="327">
                  <c:v>4.5714285714285712</c:v>
                </c:pt>
                <c:pt idx="328">
                  <c:v>4.4285714285714288</c:v>
                </c:pt>
                <c:pt idx="329">
                  <c:v>4.2857142857142856</c:v>
                </c:pt>
                <c:pt idx="330">
                  <c:v>4.4285714285714288</c:v>
                </c:pt>
                <c:pt idx="331">
                  <c:v>4</c:v>
                </c:pt>
                <c:pt idx="332">
                  <c:v>3.8571428571428572</c:v>
                </c:pt>
                <c:pt idx="333">
                  <c:v>4.1428571428571432</c:v>
                </c:pt>
                <c:pt idx="334">
                  <c:v>4.2857142857142856</c:v>
                </c:pt>
                <c:pt idx="335">
                  <c:v>3.8571428571428572</c:v>
                </c:pt>
                <c:pt idx="336">
                  <c:v>4.1428571428571432</c:v>
                </c:pt>
                <c:pt idx="337">
                  <c:v>3.7142857142857144</c:v>
                </c:pt>
                <c:pt idx="338">
                  <c:v>3.8571428571428572</c:v>
                </c:pt>
                <c:pt idx="339">
                  <c:v>4.1428571428571432</c:v>
                </c:pt>
                <c:pt idx="340">
                  <c:v>3.8571428571428572</c:v>
                </c:pt>
                <c:pt idx="341">
                  <c:v>3.8571428571428572</c:v>
                </c:pt>
                <c:pt idx="342">
                  <c:v>3.7142857142857144</c:v>
                </c:pt>
                <c:pt idx="343">
                  <c:v>3.4285714285714284</c:v>
                </c:pt>
                <c:pt idx="344">
                  <c:v>3.1428571428571428</c:v>
                </c:pt>
                <c:pt idx="345">
                  <c:v>3</c:v>
                </c:pt>
                <c:pt idx="346">
                  <c:v>2.7142857142857144</c:v>
                </c:pt>
                <c:pt idx="347">
                  <c:v>2.7142857142857144</c:v>
                </c:pt>
                <c:pt idx="348">
                  <c:v>2.8571428571428572</c:v>
                </c:pt>
                <c:pt idx="349">
                  <c:v>3.4285714285714284</c:v>
                </c:pt>
                <c:pt idx="350">
                  <c:v>3.4285714285714284</c:v>
                </c:pt>
                <c:pt idx="351">
                  <c:v>3.5714285714285716</c:v>
                </c:pt>
                <c:pt idx="352">
                  <c:v>4.4285714285714288</c:v>
                </c:pt>
                <c:pt idx="353">
                  <c:v>4.4285714285714288</c:v>
                </c:pt>
                <c:pt idx="354">
                  <c:v>5</c:v>
                </c:pt>
                <c:pt idx="355">
                  <c:v>5.2857142857142856</c:v>
                </c:pt>
                <c:pt idx="356">
                  <c:v>5</c:v>
                </c:pt>
                <c:pt idx="357">
                  <c:v>5.1428571428571432</c:v>
                </c:pt>
                <c:pt idx="358">
                  <c:v>5.1428571428571432</c:v>
                </c:pt>
                <c:pt idx="359">
                  <c:v>4.4285714285714288</c:v>
                </c:pt>
                <c:pt idx="360">
                  <c:v>5.1428571428571432</c:v>
                </c:pt>
                <c:pt idx="361">
                  <c:v>4.4285714285714288</c:v>
                </c:pt>
                <c:pt idx="362">
                  <c:v>4.2857142857142856</c:v>
                </c:pt>
                <c:pt idx="363">
                  <c:v>4.1428571428571432</c:v>
                </c:pt>
                <c:pt idx="364">
                  <c:v>4.4285714285714288</c:v>
                </c:pt>
                <c:pt idx="365">
                  <c:v>4.8571428571428568</c:v>
                </c:pt>
                <c:pt idx="366">
                  <c:v>5.4285714285714288</c:v>
                </c:pt>
                <c:pt idx="367">
                  <c:v>4.8571428571428568</c:v>
                </c:pt>
                <c:pt idx="368">
                  <c:v>5.1428571428571432</c:v>
                </c:pt>
                <c:pt idx="369">
                  <c:v>4.8571428571428568</c:v>
                </c:pt>
                <c:pt idx="370">
                  <c:v>5.1428571428571432</c:v>
                </c:pt>
                <c:pt idx="371">
                  <c:v>5.1428571428571432</c:v>
                </c:pt>
                <c:pt idx="372">
                  <c:v>4.8571428571428568</c:v>
                </c:pt>
                <c:pt idx="373">
                  <c:v>4.8571428571428568</c:v>
                </c:pt>
                <c:pt idx="374">
                  <c:v>5</c:v>
                </c:pt>
                <c:pt idx="375">
                  <c:v>5.4285714285714288</c:v>
                </c:pt>
                <c:pt idx="376">
                  <c:v>5.8571428571428568</c:v>
                </c:pt>
                <c:pt idx="377">
                  <c:v>6</c:v>
                </c:pt>
                <c:pt idx="378">
                  <c:v>5.5714285714285712</c:v>
                </c:pt>
                <c:pt idx="379">
                  <c:v>6</c:v>
                </c:pt>
                <c:pt idx="380">
                  <c:v>6.4285714285714288</c:v>
                </c:pt>
                <c:pt idx="381">
                  <c:v>6.2857142857142856</c:v>
                </c:pt>
                <c:pt idx="382">
                  <c:v>5.5714285714285712</c:v>
                </c:pt>
                <c:pt idx="383">
                  <c:v>6.1428571428571432</c:v>
                </c:pt>
                <c:pt idx="384">
                  <c:v>6.1428571428571432</c:v>
                </c:pt>
                <c:pt idx="385">
                  <c:v>6.1428571428571432</c:v>
                </c:pt>
                <c:pt idx="386">
                  <c:v>5.7142857142857144</c:v>
                </c:pt>
                <c:pt idx="387">
                  <c:v>4.8571428571428568</c:v>
                </c:pt>
                <c:pt idx="388">
                  <c:v>4.7142857142857144</c:v>
                </c:pt>
                <c:pt idx="389">
                  <c:v>4.7142857142857144</c:v>
                </c:pt>
                <c:pt idx="390">
                  <c:v>4</c:v>
                </c:pt>
                <c:pt idx="391">
                  <c:v>3.8571428571428572</c:v>
                </c:pt>
                <c:pt idx="392">
                  <c:v>4</c:v>
                </c:pt>
                <c:pt idx="393">
                  <c:v>4.5714285714285712</c:v>
                </c:pt>
                <c:pt idx="394">
                  <c:v>4.4285714285714288</c:v>
                </c:pt>
                <c:pt idx="395">
                  <c:v>4.4285714285714288</c:v>
                </c:pt>
                <c:pt idx="396">
                  <c:v>4.5714285714285712</c:v>
                </c:pt>
                <c:pt idx="397">
                  <c:v>4.5714285714285712</c:v>
                </c:pt>
                <c:pt idx="398">
                  <c:v>4.7142857142857144</c:v>
                </c:pt>
                <c:pt idx="399">
                  <c:v>5.4285714285714288</c:v>
                </c:pt>
                <c:pt idx="400">
                  <c:v>5</c:v>
                </c:pt>
                <c:pt idx="401">
                  <c:v>5.4285714285714288</c:v>
                </c:pt>
                <c:pt idx="402">
                  <c:v>5.2857142857142856</c:v>
                </c:pt>
                <c:pt idx="403">
                  <c:v>5.5714285714285712</c:v>
                </c:pt>
                <c:pt idx="404">
                  <c:v>5.7142857142857144</c:v>
                </c:pt>
                <c:pt idx="405">
                  <c:v>5.7142857142857144</c:v>
                </c:pt>
                <c:pt idx="406">
                  <c:v>4.8571428571428568</c:v>
                </c:pt>
                <c:pt idx="407">
                  <c:v>5.1428571428571432</c:v>
                </c:pt>
                <c:pt idx="408">
                  <c:v>5.2857142857142856</c:v>
                </c:pt>
                <c:pt idx="409">
                  <c:v>5.4285714285714288</c:v>
                </c:pt>
                <c:pt idx="410">
                  <c:v>5.7142857142857144</c:v>
                </c:pt>
                <c:pt idx="411">
                  <c:v>5.1428571428571432</c:v>
                </c:pt>
                <c:pt idx="412">
                  <c:v>5.1428571428571432</c:v>
                </c:pt>
                <c:pt idx="413">
                  <c:v>5</c:v>
                </c:pt>
                <c:pt idx="414">
                  <c:v>4.2857142857142856</c:v>
                </c:pt>
                <c:pt idx="415">
                  <c:v>4</c:v>
                </c:pt>
                <c:pt idx="416">
                  <c:v>4.1428571428571432</c:v>
                </c:pt>
                <c:pt idx="417">
                  <c:v>3.1428571428571428</c:v>
                </c:pt>
                <c:pt idx="418">
                  <c:v>3.2857142857142856</c:v>
                </c:pt>
                <c:pt idx="419">
                  <c:v>2.8571428571428572</c:v>
                </c:pt>
                <c:pt idx="420">
                  <c:v>2.8571428571428572</c:v>
                </c:pt>
                <c:pt idx="421">
                  <c:v>3.7142857142857144</c:v>
                </c:pt>
                <c:pt idx="422">
                  <c:v>3.2857142857142856</c:v>
                </c:pt>
                <c:pt idx="423">
                  <c:v>3.4285714285714284</c:v>
                </c:pt>
                <c:pt idx="424">
                  <c:v>3.4285714285714284</c:v>
                </c:pt>
                <c:pt idx="425">
                  <c:v>4</c:v>
                </c:pt>
                <c:pt idx="426">
                  <c:v>4.2857142857142856</c:v>
                </c:pt>
                <c:pt idx="427">
                  <c:v>4.4285714285714288</c:v>
                </c:pt>
                <c:pt idx="428">
                  <c:v>3.5714285714285716</c:v>
                </c:pt>
                <c:pt idx="429">
                  <c:v>3.7142857142857144</c:v>
                </c:pt>
                <c:pt idx="430">
                  <c:v>3.5714285714285716</c:v>
                </c:pt>
                <c:pt idx="431">
                  <c:v>4</c:v>
                </c:pt>
                <c:pt idx="432">
                  <c:v>3.7142857142857144</c:v>
                </c:pt>
                <c:pt idx="433">
                  <c:v>3.4285714285714284</c:v>
                </c:pt>
                <c:pt idx="434">
                  <c:v>3.2857142857142856</c:v>
                </c:pt>
                <c:pt idx="435">
                  <c:v>3.1428571428571428</c:v>
                </c:pt>
                <c:pt idx="436">
                  <c:v>3.1428571428571428</c:v>
                </c:pt>
                <c:pt idx="437">
                  <c:v>3</c:v>
                </c:pt>
                <c:pt idx="438">
                  <c:v>3.5714285714285716</c:v>
                </c:pt>
                <c:pt idx="439">
                  <c:v>3.7142857142857144</c:v>
                </c:pt>
                <c:pt idx="440">
                  <c:v>3.7142857142857144</c:v>
                </c:pt>
                <c:pt idx="441">
                  <c:v>3.8571428571428572</c:v>
                </c:pt>
                <c:pt idx="442">
                  <c:v>4.4285714285714288</c:v>
                </c:pt>
                <c:pt idx="443">
                  <c:v>4.4285714285714288</c:v>
                </c:pt>
                <c:pt idx="444">
                  <c:v>4.8571428571428568</c:v>
                </c:pt>
                <c:pt idx="445">
                  <c:v>4.8571428571428568</c:v>
                </c:pt>
                <c:pt idx="446">
                  <c:v>4.8571428571428568</c:v>
                </c:pt>
                <c:pt idx="447">
                  <c:v>5</c:v>
                </c:pt>
                <c:pt idx="448">
                  <c:v>6.1428571428571432</c:v>
                </c:pt>
                <c:pt idx="449">
                  <c:v>6.2857142857142856</c:v>
                </c:pt>
                <c:pt idx="450">
                  <c:v>6.7142857142857144</c:v>
                </c:pt>
                <c:pt idx="451">
                  <c:v>7</c:v>
                </c:pt>
                <c:pt idx="452">
                  <c:v>6.4285714285714288</c:v>
                </c:pt>
                <c:pt idx="453">
                  <c:v>6.2857142857142856</c:v>
                </c:pt>
                <c:pt idx="454">
                  <c:v>6.4285714285714288</c:v>
                </c:pt>
                <c:pt idx="455">
                  <c:v>5.2857142857142856</c:v>
                </c:pt>
                <c:pt idx="456">
                  <c:v>5.4285714285714288</c:v>
                </c:pt>
                <c:pt idx="457">
                  <c:v>5.8571428571428568</c:v>
                </c:pt>
                <c:pt idx="458">
                  <c:v>5.8571428571428568</c:v>
                </c:pt>
                <c:pt idx="459">
                  <c:v>6.1428571428571432</c:v>
                </c:pt>
                <c:pt idx="460">
                  <c:v>5.7142857142857144</c:v>
                </c:pt>
                <c:pt idx="461">
                  <c:v>5.5714285714285712</c:v>
                </c:pt>
                <c:pt idx="462">
                  <c:v>5.5714285714285712</c:v>
                </c:pt>
                <c:pt idx="463">
                  <c:v>5.7142857142857144</c:v>
                </c:pt>
                <c:pt idx="464">
                  <c:v>5.5714285714285712</c:v>
                </c:pt>
                <c:pt idx="465">
                  <c:v>5.5714285714285712</c:v>
                </c:pt>
                <c:pt idx="466">
                  <c:v>5</c:v>
                </c:pt>
                <c:pt idx="467">
                  <c:v>5.4285714285714288</c:v>
                </c:pt>
                <c:pt idx="468">
                  <c:v>5.4285714285714288</c:v>
                </c:pt>
                <c:pt idx="469">
                  <c:v>5.5714285714285712</c:v>
                </c:pt>
                <c:pt idx="470">
                  <c:v>4.8571428571428568</c:v>
                </c:pt>
                <c:pt idx="471">
                  <c:v>4.8571428571428568</c:v>
                </c:pt>
                <c:pt idx="472">
                  <c:v>4.4285714285714288</c:v>
                </c:pt>
                <c:pt idx="473">
                  <c:v>4.8571428571428568</c:v>
                </c:pt>
                <c:pt idx="474">
                  <c:v>4.8571428571428568</c:v>
                </c:pt>
                <c:pt idx="475">
                  <c:v>5.1428571428571432</c:v>
                </c:pt>
                <c:pt idx="476">
                  <c:v>5</c:v>
                </c:pt>
                <c:pt idx="477">
                  <c:v>5.2857142857142856</c:v>
                </c:pt>
                <c:pt idx="478">
                  <c:v>4.5714285714285712</c:v>
                </c:pt>
                <c:pt idx="479">
                  <c:v>4.4285714285714288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33-47D3-A7E8-9B9871ECF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280959"/>
        <c:axId val="10960783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Tekirdag!$B$1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Tekirdag!$A$2:$A$481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Tekirdag!$B$2:$B$481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6</c:v>
                      </c:pt>
                      <c:pt idx="1">
                        <c:v>7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4</c:v>
                      </c:pt>
                      <c:pt idx="8">
                        <c:v>7</c:v>
                      </c:pt>
                      <c:pt idx="9">
                        <c:v>5</c:v>
                      </c:pt>
                      <c:pt idx="10">
                        <c:v>8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3</c:v>
                      </c:pt>
                      <c:pt idx="14">
                        <c:v>7</c:v>
                      </c:pt>
                      <c:pt idx="15">
                        <c:v>10</c:v>
                      </c:pt>
                      <c:pt idx="16">
                        <c:v>4</c:v>
                      </c:pt>
                      <c:pt idx="17">
                        <c:v>3</c:v>
                      </c:pt>
                      <c:pt idx="18">
                        <c:v>10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8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4</c:v>
                      </c:pt>
                      <c:pt idx="32">
                        <c:v>5</c:v>
                      </c:pt>
                      <c:pt idx="33">
                        <c:v>6</c:v>
                      </c:pt>
                      <c:pt idx="34">
                        <c:v>9</c:v>
                      </c:pt>
                      <c:pt idx="35">
                        <c:v>5</c:v>
                      </c:pt>
                      <c:pt idx="36">
                        <c:v>6</c:v>
                      </c:pt>
                      <c:pt idx="37">
                        <c:v>2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6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7</c:v>
                      </c:pt>
                      <c:pt idx="44">
                        <c:v>3</c:v>
                      </c:pt>
                      <c:pt idx="45">
                        <c:v>8</c:v>
                      </c:pt>
                      <c:pt idx="46">
                        <c:v>2</c:v>
                      </c:pt>
                      <c:pt idx="47">
                        <c:v>6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5</c:v>
                      </c:pt>
                      <c:pt idx="51">
                        <c:v>4</c:v>
                      </c:pt>
                      <c:pt idx="52">
                        <c:v>1</c:v>
                      </c:pt>
                      <c:pt idx="53">
                        <c:v>3</c:v>
                      </c:pt>
                      <c:pt idx="54">
                        <c:v>3</c:v>
                      </c:pt>
                      <c:pt idx="55">
                        <c:v>2</c:v>
                      </c:pt>
                      <c:pt idx="56">
                        <c:v>8</c:v>
                      </c:pt>
                      <c:pt idx="57">
                        <c:v>2</c:v>
                      </c:pt>
                      <c:pt idx="58">
                        <c:v>5</c:v>
                      </c:pt>
                      <c:pt idx="59">
                        <c:v>1</c:v>
                      </c:pt>
                      <c:pt idx="60">
                        <c:v>7</c:v>
                      </c:pt>
                      <c:pt idx="61">
                        <c:v>5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5</c:v>
                      </c:pt>
                      <c:pt idx="68">
                        <c:v>3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8</c:v>
                      </c:pt>
                      <c:pt idx="74">
                        <c:v>6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3</c:v>
                      </c:pt>
                      <c:pt idx="79">
                        <c:v>6</c:v>
                      </c:pt>
                      <c:pt idx="80">
                        <c:v>8</c:v>
                      </c:pt>
                      <c:pt idx="81">
                        <c:v>6</c:v>
                      </c:pt>
                      <c:pt idx="82">
                        <c:v>4</c:v>
                      </c:pt>
                      <c:pt idx="83">
                        <c:v>11</c:v>
                      </c:pt>
                      <c:pt idx="84">
                        <c:v>6</c:v>
                      </c:pt>
                      <c:pt idx="85">
                        <c:v>5</c:v>
                      </c:pt>
                      <c:pt idx="86">
                        <c:v>8</c:v>
                      </c:pt>
                      <c:pt idx="87">
                        <c:v>4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7</c:v>
                      </c:pt>
                      <c:pt idx="92">
                        <c:v>9</c:v>
                      </c:pt>
                      <c:pt idx="93">
                        <c:v>8</c:v>
                      </c:pt>
                      <c:pt idx="94">
                        <c:v>6</c:v>
                      </c:pt>
                      <c:pt idx="95">
                        <c:v>2</c:v>
                      </c:pt>
                      <c:pt idx="96">
                        <c:v>4</c:v>
                      </c:pt>
                      <c:pt idx="97">
                        <c:v>3</c:v>
                      </c:pt>
                      <c:pt idx="98">
                        <c:v>8</c:v>
                      </c:pt>
                      <c:pt idx="99">
                        <c:v>8</c:v>
                      </c:pt>
                      <c:pt idx="100">
                        <c:v>8</c:v>
                      </c:pt>
                      <c:pt idx="101">
                        <c:v>2</c:v>
                      </c:pt>
                      <c:pt idx="102">
                        <c:v>5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3</c:v>
                      </c:pt>
                      <c:pt idx="106">
                        <c:v>8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6</c:v>
                      </c:pt>
                      <c:pt idx="111">
                        <c:v>3</c:v>
                      </c:pt>
                      <c:pt idx="112">
                        <c:v>5</c:v>
                      </c:pt>
                      <c:pt idx="113">
                        <c:v>3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3</c:v>
                      </c:pt>
                      <c:pt idx="118">
                        <c:v>6</c:v>
                      </c:pt>
                      <c:pt idx="119">
                        <c:v>3</c:v>
                      </c:pt>
                      <c:pt idx="120">
                        <c:v>2</c:v>
                      </c:pt>
                      <c:pt idx="121">
                        <c:v>9</c:v>
                      </c:pt>
                      <c:pt idx="122">
                        <c:v>5</c:v>
                      </c:pt>
                      <c:pt idx="123">
                        <c:v>6</c:v>
                      </c:pt>
                      <c:pt idx="124">
                        <c:v>7</c:v>
                      </c:pt>
                      <c:pt idx="125">
                        <c:v>3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8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9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3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7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3</c:v>
                      </c:pt>
                      <c:pt idx="141">
                        <c:v>5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5</c:v>
                      </c:pt>
                      <c:pt idx="145">
                        <c:v>5</c:v>
                      </c:pt>
                      <c:pt idx="146">
                        <c:v>8</c:v>
                      </c:pt>
                      <c:pt idx="147">
                        <c:v>2</c:v>
                      </c:pt>
                      <c:pt idx="148">
                        <c:v>3</c:v>
                      </c:pt>
                      <c:pt idx="149">
                        <c:v>5</c:v>
                      </c:pt>
                      <c:pt idx="150">
                        <c:v>4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2</c:v>
                      </c:pt>
                      <c:pt idx="156">
                        <c:v>3</c:v>
                      </c:pt>
                      <c:pt idx="157">
                        <c:v>6</c:v>
                      </c:pt>
                      <c:pt idx="158">
                        <c:v>8</c:v>
                      </c:pt>
                      <c:pt idx="159">
                        <c:v>4</c:v>
                      </c:pt>
                      <c:pt idx="160">
                        <c:v>5</c:v>
                      </c:pt>
                      <c:pt idx="161">
                        <c:v>10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1</c:v>
                      </c:pt>
                      <c:pt idx="167">
                        <c:v>5</c:v>
                      </c:pt>
                      <c:pt idx="168">
                        <c:v>4</c:v>
                      </c:pt>
                      <c:pt idx="169">
                        <c:v>6</c:v>
                      </c:pt>
                      <c:pt idx="170">
                        <c:v>3</c:v>
                      </c:pt>
                      <c:pt idx="171">
                        <c:v>2</c:v>
                      </c:pt>
                      <c:pt idx="172">
                        <c:v>13</c:v>
                      </c:pt>
                      <c:pt idx="173">
                        <c:v>6</c:v>
                      </c:pt>
                      <c:pt idx="174">
                        <c:v>2</c:v>
                      </c:pt>
                      <c:pt idx="175">
                        <c:v>4</c:v>
                      </c:pt>
                      <c:pt idx="176">
                        <c:v>3</c:v>
                      </c:pt>
                      <c:pt idx="177">
                        <c:v>2</c:v>
                      </c:pt>
                      <c:pt idx="178">
                        <c:v>6</c:v>
                      </c:pt>
                      <c:pt idx="179">
                        <c:v>0</c:v>
                      </c:pt>
                      <c:pt idx="180">
                        <c:v>4</c:v>
                      </c:pt>
                      <c:pt idx="181">
                        <c:v>7</c:v>
                      </c:pt>
                      <c:pt idx="182">
                        <c:v>9</c:v>
                      </c:pt>
                      <c:pt idx="183">
                        <c:v>4</c:v>
                      </c:pt>
                      <c:pt idx="184">
                        <c:v>7</c:v>
                      </c:pt>
                      <c:pt idx="185">
                        <c:v>2</c:v>
                      </c:pt>
                      <c:pt idx="186">
                        <c:v>4</c:v>
                      </c:pt>
                      <c:pt idx="187">
                        <c:v>6</c:v>
                      </c:pt>
                      <c:pt idx="188">
                        <c:v>2</c:v>
                      </c:pt>
                      <c:pt idx="189">
                        <c:v>5</c:v>
                      </c:pt>
                      <c:pt idx="190">
                        <c:v>3</c:v>
                      </c:pt>
                      <c:pt idx="191">
                        <c:v>5</c:v>
                      </c:pt>
                      <c:pt idx="192">
                        <c:v>4</c:v>
                      </c:pt>
                      <c:pt idx="193">
                        <c:v>5</c:v>
                      </c:pt>
                      <c:pt idx="194">
                        <c:v>7</c:v>
                      </c:pt>
                      <c:pt idx="195">
                        <c:v>8</c:v>
                      </c:pt>
                      <c:pt idx="196">
                        <c:v>7</c:v>
                      </c:pt>
                      <c:pt idx="197">
                        <c:v>8</c:v>
                      </c:pt>
                      <c:pt idx="198">
                        <c:v>0</c:v>
                      </c:pt>
                      <c:pt idx="199">
                        <c:v>5</c:v>
                      </c:pt>
                      <c:pt idx="200">
                        <c:v>5</c:v>
                      </c:pt>
                      <c:pt idx="201">
                        <c:v>1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6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2</c:v>
                      </c:pt>
                      <c:pt idx="210">
                        <c:v>4</c:v>
                      </c:pt>
                      <c:pt idx="211">
                        <c:v>3</c:v>
                      </c:pt>
                      <c:pt idx="212">
                        <c:v>8</c:v>
                      </c:pt>
                      <c:pt idx="213">
                        <c:v>2</c:v>
                      </c:pt>
                      <c:pt idx="214">
                        <c:v>3</c:v>
                      </c:pt>
                      <c:pt idx="215">
                        <c:v>5</c:v>
                      </c:pt>
                      <c:pt idx="216">
                        <c:v>6</c:v>
                      </c:pt>
                      <c:pt idx="217">
                        <c:v>4</c:v>
                      </c:pt>
                      <c:pt idx="218">
                        <c:v>2</c:v>
                      </c:pt>
                      <c:pt idx="219">
                        <c:v>4</c:v>
                      </c:pt>
                      <c:pt idx="220">
                        <c:v>6</c:v>
                      </c:pt>
                      <c:pt idx="221">
                        <c:v>6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2</c:v>
                      </c:pt>
                      <c:pt idx="225">
                        <c:v>4</c:v>
                      </c:pt>
                      <c:pt idx="226">
                        <c:v>4</c:v>
                      </c:pt>
                      <c:pt idx="227">
                        <c:v>5</c:v>
                      </c:pt>
                      <c:pt idx="228">
                        <c:v>2</c:v>
                      </c:pt>
                      <c:pt idx="229">
                        <c:v>4</c:v>
                      </c:pt>
                      <c:pt idx="230">
                        <c:v>2</c:v>
                      </c:pt>
                      <c:pt idx="231">
                        <c:v>7</c:v>
                      </c:pt>
                      <c:pt idx="232">
                        <c:v>3</c:v>
                      </c:pt>
                      <c:pt idx="233">
                        <c:v>4</c:v>
                      </c:pt>
                      <c:pt idx="234">
                        <c:v>2</c:v>
                      </c:pt>
                      <c:pt idx="235">
                        <c:v>3</c:v>
                      </c:pt>
                      <c:pt idx="236">
                        <c:v>8</c:v>
                      </c:pt>
                      <c:pt idx="237">
                        <c:v>8</c:v>
                      </c:pt>
                      <c:pt idx="238">
                        <c:v>5</c:v>
                      </c:pt>
                      <c:pt idx="239">
                        <c:v>4</c:v>
                      </c:pt>
                      <c:pt idx="240">
                        <c:v>7</c:v>
                      </c:pt>
                      <c:pt idx="241">
                        <c:v>6</c:v>
                      </c:pt>
                      <c:pt idx="242">
                        <c:v>7</c:v>
                      </c:pt>
                      <c:pt idx="243">
                        <c:v>1</c:v>
                      </c:pt>
                      <c:pt idx="244">
                        <c:v>4</c:v>
                      </c:pt>
                      <c:pt idx="245">
                        <c:v>1</c:v>
                      </c:pt>
                      <c:pt idx="246">
                        <c:v>2</c:v>
                      </c:pt>
                      <c:pt idx="247">
                        <c:v>4</c:v>
                      </c:pt>
                      <c:pt idx="248">
                        <c:v>2</c:v>
                      </c:pt>
                      <c:pt idx="249">
                        <c:v>3</c:v>
                      </c:pt>
                      <c:pt idx="250">
                        <c:v>1</c:v>
                      </c:pt>
                      <c:pt idx="251">
                        <c:v>2</c:v>
                      </c:pt>
                      <c:pt idx="252">
                        <c:v>1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1</c:v>
                      </c:pt>
                      <c:pt idx="256">
                        <c:v>2</c:v>
                      </c:pt>
                      <c:pt idx="257">
                        <c:v>4</c:v>
                      </c:pt>
                      <c:pt idx="258">
                        <c:v>1</c:v>
                      </c:pt>
                      <c:pt idx="259">
                        <c:v>4</c:v>
                      </c:pt>
                      <c:pt idx="260">
                        <c:v>4</c:v>
                      </c:pt>
                      <c:pt idx="261">
                        <c:v>0</c:v>
                      </c:pt>
                      <c:pt idx="262">
                        <c:v>3</c:v>
                      </c:pt>
                      <c:pt idx="263">
                        <c:v>6</c:v>
                      </c:pt>
                      <c:pt idx="264">
                        <c:v>1</c:v>
                      </c:pt>
                      <c:pt idx="265">
                        <c:v>2</c:v>
                      </c:pt>
                      <c:pt idx="266">
                        <c:v>1</c:v>
                      </c:pt>
                      <c:pt idx="267">
                        <c:v>4</c:v>
                      </c:pt>
                      <c:pt idx="268">
                        <c:v>5</c:v>
                      </c:pt>
                      <c:pt idx="269">
                        <c:v>5</c:v>
                      </c:pt>
                      <c:pt idx="270">
                        <c:v>4</c:v>
                      </c:pt>
                      <c:pt idx="271">
                        <c:v>3</c:v>
                      </c:pt>
                      <c:pt idx="272">
                        <c:v>7</c:v>
                      </c:pt>
                      <c:pt idx="273">
                        <c:v>1</c:v>
                      </c:pt>
                      <c:pt idx="274">
                        <c:v>3</c:v>
                      </c:pt>
                      <c:pt idx="275">
                        <c:v>3</c:v>
                      </c:pt>
                      <c:pt idx="276">
                        <c:v>3</c:v>
                      </c:pt>
                      <c:pt idx="277">
                        <c:v>3</c:v>
                      </c:pt>
                      <c:pt idx="278">
                        <c:v>2</c:v>
                      </c:pt>
                      <c:pt idx="279">
                        <c:v>5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5</c:v>
                      </c:pt>
                      <c:pt idx="284">
                        <c:v>4</c:v>
                      </c:pt>
                      <c:pt idx="285">
                        <c:v>6</c:v>
                      </c:pt>
                      <c:pt idx="286">
                        <c:v>7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3</c:v>
                      </c:pt>
                      <c:pt idx="290">
                        <c:v>0</c:v>
                      </c:pt>
                      <c:pt idx="291">
                        <c:v>3</c:v>
                      </c:pt>
                      <c:pt idx="292">
                        <c:v>4</c:v>
                      </c:pt>
                      <c:pt idx="293">
                        <c:v>4</c:v>
                      </c:pt>
                      <c:pt idx="294">
                        <c:v>4</c:v>
                      </c:pt>
                      <c:pt idx="295">
                        <c:v>2</c:v>
                      </c:pt>
                      <c:pt idx="296">
                        <c:v>7</c:v>
                      </c:pt>
                      <c:pt idx="297">
                        <c:v>2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2</c:v>
                      </c:pt>
                      <c:pt idx="303">
                        <c:v>5</c:v>
                      </c:pt>
                      <c:pt idx="304">
                        <c:v>3</c:v>
                      </c:pt>
                      <c:pt idx="305">
                        <c:v>1</c:v>
                      </c:pt>
                      <c:pt idx="306">
                        <c:v>6</c:v>
                      </c:pt>
                      <c:pt idx="307">
                        <c:v>1</c:v>
                      </c:pt>
                      <c:pt idx="308">
                        <c:v>8</c:v>
                      </c:pt>
                      <c:pt idx="309">
                        <c:v>2</c:v>
                      </c:pt>
                      <c:pt idx="310">
                        <c:v>2</c:v>
                      </c:pt>
                      <c:pt idx="311">
                        <c:v>2</c:v>
                      </c:pt>
                      <c:pt idx="312">
                        <c:v>3</c:v>
                      </c:pt>
                      <c:pt idx="313">
                        <c:v>6</c:v>
                      </c:pt>
                      <c:pt idx="314">
                        <c:v>2</c:v>
                      </c:pt>
                      <c:pt idx="315">
                        <c:v>3</c:v>
                      </c:pt>
                      <c:pt idx="316">
                        <c:v>1</c:v>
                      </c:pt>
                      <c:pt idx="317">
                        <c:v>0</c:v>
                      </c:pt>
                      <c:pt idx="318">
                        <c:v>9</c:v>
                      </c:pt>
                      <c:pt idx="319">
                        <c:v>6</c:v>
                      </c:pt>
                      <c:pt idx="320">
                        <c:v>11</c:v>
                      </c:pt>
                      <c:pt idx="321">
                        <c:v>8</c:v>
                      </c:pt>
                      <c:pt idx="322">
                        <c:v>-1</c:v>
                      </c:pt>
                      <c:pt idx="323">
                        <c:v>8</c:v>
                      </c:pt>
                      <c:pt idx="324">
                        <c:v>-1</c:v>
                      </c:pt>
                      <c:pt idx="325">
                        <c:v>11</c:v>
                      </c:pt>
                      <c:pt idx="326">
                        <c:v>12</c:v>
                      </c:pt>
                      <c:pt idx="327">
                        <c:v>14</c:v>
                      </c:pt>
                      <c:pt idx="328">
                        <c:v>12</c:v>
                      </c:pt>
                      <c:pt idx="329">
                        <c:v>8</c:v>
                      </c:pt>
                      <c:pt idx="330">
                        <c:v>10</c:v>
                      </c:pt>
                      <c:pt idx="331">
                        <c:v>7</c:v>
                      </c:pt>
                      <c:pt idx="332">
                        <c:v>4</c:v>
                      </c:pt>
                      <c:pt idx="333">
                        <c:v>7</c:v>
                      </c:pt>
                      <c:pt idx="334">
                        <c:v>7</c:v>
                      </c:pt>
                      <c:pt idx="335">
                        <c:v>8</c:v>
                      </c:pt>
                      <c:pt idx="336">
                        <c:v>5</c:v>
                      </c:pt>
                      <c:pt idx="337">
                        <c:v>11</c:v>
                      </c:pt>
                      <c:pt idx="338">
                        <c:v>5</c:v>
                      </c:pt>
                      <c:pt idx="339">
                        <c:v>1</c:v>
                      </c:pt>
                      <c:pt idx="340">
                        <c:v>7</c:v>
                      </c:pt>
                      <c:pt idx="341">
                        <c:v>12</c:v>
                      </c:pt>
                      <c:pt idx="342">
                        <c:v>9</c:v>
                      </c:pt>
                      <c:pt idx="343">
                        <c:v>5</c:v>
                      </c:pt>
                      <c:pt idx="344">
                        <c:v>6</c:v>
                      </c:pt>
                      <c:pt idx="345">
                        <c:v>7</c:v>
                      </c:pt>
                      <c:pt idx="346">
                        <c:v>8</c:v>
                      </c:pt>
                      <c:pt idx="347">
                        <c:v>4</c:v>
                      </c:pt>
                      <c:pt idx="348">
                        <c:v>8</c:v>
                      </c:pt>
                      <c:pt idx="349">
                        <c:v>8</c:v>
                      </c:pt>
                      <c:pt idx="350">
                        <c:v>9</c:v>
                      </c:pt>
                      <c:pt idx="351">
                        <c:v>2</c:v>
                      </c:pt>
                      <c:pt idx="352">
                        <c:v>8</c:v>
                      </c:pt>
                      <c:pt idx="353">
                        <c:v>11</c:v>
                      </c:pt>
                      <c:pt idx="354">
                        <c:v>10</c:v>
                      </c:pt>
                      <c:pt idx="355">
                        <c:v>4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9</c:v>
                      </c:pt>
                      <c:pt idx="359">
                        <c:v>2</c:v>
                      </c:pt>
                      <c:pt idx="360">
                        <c:v>6</c:v>
                      </c:pt>
                      <c:pt idx="361">
                        <c:v>7</c:v>
                      </c:pt>
                      <c:pt idx="362">
                        <c:v>5</c:v>
                      </c:pt>
                      <c:pt idx="363">
                        <c:v>5</c:v>
                      </c:pt>
                      <c:pt idx="364">
                        <c:v>10</c:v>
                      </c:pt>
                      <c:pt idx="365">
                        <c:v>4</c:v>
                      </c:pt>
                      <c:pt idx="366">
                        <c:v>5</c:v>
                      </c:pt>
                      <c:pt idx="367">
                        <c:v>1</c:v>
                      </c:pt>
                      <c:pt idx="368">
                        <c:v>5</c:v>
                      </c:pt>
                      <c:pt idx="369">
                        <c:v>3</c:v>
                      </c:pt>
                      <c:pt idx="370">
                        <c:v>8</c:v>
                      </c:pt>
                      <c:pt idx="371">
                        <c:v>5</c:v>
                      </c:pt>
                      <c:pt idx="372">
                        <c:v>2</c:v>
                      </c:pt>
                      <c:pt idx="373">
                        <c:v>5</c:v>
                      </c:pt>
                      <c:pt idx="374">
                        <c:v>4</c:v>
                      </c:pt>
                      <c:pt idx="375">
                        <c:v>3</c:v>
                      </c:pt>
                      <c:pt idx="376">
                        <c:v>4</c:v>
                      </c:pt>
                      <c:pt idx="377">
                        <c:v>9</c:v>
                      </c:pt>
                      <c:pt idx="378">
                        <c:v>3</c:v>
                      </c:pt>
                      <c:pt idx="379">
                        <c:v>3</c:v>
                      </c:pt>
                      <c:pt idx="380">
                        <c:v>0</c:v>
                      </c:pt>
                      <c:pt idx="381">
                        <c:v>1</c:v>
                      </c:pt>
                      <c:pt idx="382">
                        <c:v>7</c:v>
                      </c:pt>
                      <c:pt idx="383">
                        <c:v>3</c:v>
                      </c:pt>
                      <c:pt idx="384">
                        <c:v>7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5</c:v>
                      </c:pt>
                      <c:pt idx="388">
                        <c:v>5</c:v>
                      </c:pt>
                      <c:pt idx="389">
                        <c:v>5</c:v>
                      </c:pt>
                      <c:pt idx="390">
                        <c:v>5</c:v>
                      </c:pt>
                      <c:pt idx="391">
                        <c:v>6</c:v>
                      </c:pt>
                      <c:pt idx="392">
                        <c:v>2</c:v>
                      </c:pt>
                      <c:pt idx="393">
                        <c:v>6</c:v>
                      </c:pt>
                      <c:pt idx="394">
                        <c:v>2</c:v>
                      </c:pt>
                      <c:pt idx="395">
                        <c:v>4</c:v>
                      </c:pt>
                      <c:pt idx="396">
                        <c:v>3</c:v>
                      </c:pt>
                      <c:pt idx="397">
                        <c:v>5</c:v>
                      </c:pt>
                      <c:pt idx="398">
                        <c:v>4</c:v>
                      </c:pt>
                      <c:pt idx="399">
                        <c:v>8</c:v>
                      </c:pt>
                      <c:pt idx="400">
                        <c:v>1</c:v>
                      </c:pt>
                      <c:pt idx="401">
                        <c:v>3</c:v>
                      </c:pt>
                      <c:pt idx="402">
                        <c:v>2</c:v>
                      </c:pt>
                      <c:pt idx="403">
                        <c:v>3</c:v>
                      </c:pt>
                      <c:pt idx="404">
                        <c:v>4</c:v>
                      </c:pt>
                      <c:pt idx="405">
                        <c:v>1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4</c:v>
                      </c:pt>
                      <c:pt idx="411">
                        <c:v>6</c:v>
                      </c:pt>
                      <c:pt idx="412">
                        <c:v>0</c:v>
                      </c:pt>
                      <c:pt idx="413">
                        <c:v>3</c:v>
                      </c:pt>
                      <c:pt idx="414">
                        <c:v>3</c:v>
                      </c:pt>
                      <c:pt idx="415">
                        <c:v>0</c:v>
                      </c:pt>
                      <c:pt idx="416">
                        <c:v>3</c:v>
                      </c:pt>
                      <c:pt idx="417">
                        <c:v>3</c:v>
                      </c:pt>
                      <c:pt idx="418">
                        <c:v>3</c:v>
                      </c:pt>
                      <c:pt idx="419">
                        <c:v>6</c:v>
                      </c:pt>
                      <c:pt idx="420">
                        <c:v>1</c:v>
                      </c:pt>
                      <c:pt idx="421">
                        <c:v>3</c:v>
                      </c:pt>
                      <c:pt idx="422">
                        <c:v>4</c:v>
                      </c:pt>
                      <c:pt idx="423">
                        <c:v>2</c:v>
                      </c:pt>
                      <c:pt idx="424">
                        <c:v>3</c:v>
                      </c:pt>
                      <c:pt idx="425">
                        <c:v>4</c:v>
                      </c:pt>
                      <c:pt idx="426">
                        <c:v>1</c:v>
                      </c:pt>
                      <c:pt idx="427">
                        <c:v>0</c:v>
                      </c:pt>
                      <c:pt idx="428">
                        <c:v>6</c:v>
                      </c:pt>
                      <c:pt idx="429">
                        <c:v>2</c:v>
                      </c:pt>
                      <c:pt idx="430">
                        <c:v>4</c:v>
                      </c:pt>
                      <c:pt idx="431">
                        <c:v>2</c:v>
                      </c:pt>
                      <c:pt idx="432">
                        <c:v>3</c:v>
                      </c:pt>
                      <c:pt idx="433">
                        <c:v>1</c:v>
                      </c:pt>
                      <c:pt idx="434">
                        <c:v>3</c:v>
                      </c:pt>
                      <c:pt idx="435">
                        <c:v>3</c:v>
                      </c:pt>
                      <c:pt idx="436">
                        <c:v>3</c:v>
                      </c:pt>
                      <c:pt idx="437">
                        <c:v>4</c:v>
                      </c:pt>
                      <c:pt idx="438">
                        <c:v>2</c:v>
                      </c:pt>
                      <c:pt idx="439">
                        <c:v>7</c:v>
                      </c:pt>
                      <c:pt idx="440">
                        <c:v>3</c:v>
                      </c:pt>
                      <c:pt idx="441">
                        <c:v>2</c:v>
                      </c:pt>
                      <c:pt idx="442">
                        <c:v>2</c:v>
                      </c:pt>
                      <c:pt idx="443">
                        <c:v>3</c:v>
                      </c:pt>
                      <c:pt idx="444">
                        <c:v>4</c:v>
                      </c:pt>
                      <c:pt idx="445">
                        <c:v>3</c:v>
                      </c:pt>
                      <c:pt idx="446">
                        <c:v>1</c:v>
                      </c:pt>
                      <c:pt idx="447">
                        <c:v>8</c:v>
                      </c:pt>
                      <c:pt idx="448">
                        <c:v>6</c:v>
                      </c:pt>
                      <c:pt idx="449">
                        <c:v>1</c:v>
                      </c:pt>
                      <c:pt idx="450">
                        <c:v>4</c:v>
                      </c:pt>
                      <c:pt idx="451">
                        <c:v>0</c:v>
                      </c:pt>
                      <c:pt idx="452">
                        <c:v>2</c:v>
                      </c:pt>
                      <c:pt idx="453">
                        <c:v>2</c:v>
                      </c:pt>
                      <c:pt idx="454">
                        <c:v>2</c:v>
                      </c:pt>
                      <c:pt idx="455">
                        <c:v>4</c:v>
                      </c:pt>
                      <c:pt idx="456">
                        <c:v>0</c:v>
                      </c:pt>
                      <c:pt idx="457">
                        <c:v>1</c:v>
                      </c:pt>
                      <c:pt idx="458">
                        <c:v>0</c:v>
                      </c:pt>
                      <c:pt idx="459">
                        <c:v>5</c:v>
                      </c:pt>
                      <c:pt idx="460">
                        <c:v>1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3</c:v>
                      </c:pt>
                      <c:pt idx="464">
                        <c:v>4</c:v>
                      </c:pt>
                      <c:pt idx="465">
                        <c:v>4</c:v>
                      </c:pt>
                      <c:pt idx="466">
                        <c:v>2</c:v>
                      </c:pt>
                      <c:pt idx="467">
                        <c:v>6</c:v>
                      </c:pt>
                      <c:pt idx="468">
                        <c:v>1</c:v>
                      </c:pt>
                      <c:pt idx="469">
                        <c:v>4</c:v>
                      </c:pt>
                      <c:pt idx="470">
                        <c:v>1</c:v>
                      </c:pt>
                      <c:pt idx="471">
                        <c:v>6</c:v>
                      </c:pt>
                      <c:pt idx="472">
                        <c:v>3</c:v>
                      </c:pt>
                      <c:pt idx="473">
                        <c:v>5</c:v>
                      </c:pt>
                      <c:pt idx="474">
                        <c:v>5</c:v>
                      </c:pt>
                      <c:pt idx="475">
                        <c:v>2</c:v>
                      </c:pt>
                      <c:pt idx="476">
                        <c:v>1</c:v>
                      </c:pt>
                      <c:pt idx="477">
                        <c:v>2</c:v>
                      </c:pt>
                      <c:pt idx="478">
                        <c:v>0</c:v>
                      </c:pt>
                      <c:pt idx="479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133-47D3-A7E8-9B9871ECF4A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Tekirdag!$C$2:$C$481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7</c:v>
                      </c:pt>
                      <c:pt idx="1">
                        <c:v>6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10</c:v>
                      </c:pt>
                      <c:pt idx="9">
                        <c:v>6</c:v>
                      </c:pt>
                      <c:pt idx="10">
                        <c:v>10</c:v>
                      </c:pt>
                      <c:pt idx="11">
                        <c:v>6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3</c:v>
                      </c:pt>
                      <c:pt idx="15">
                        <c:v>7</c:v>
                      </c:pt>
                      <c:pt idx="16">
                        <c:v>9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</c:v>
                      </c:pt>
                      <c:pt idx="24">
                        <c:v>3</c:v>
                      </c:pt>
                      <c:pt idx="25">
                        <c:v>5</c:v>
                      </c:pt>
                      <c:pt idx="26">
                        <c:v>10</c:v>
                      </c:pt>
                      <c:pt idx="27">
                        <c:v>5</c:v>
                      </c:pt>
                      <c:pt idx="28">
                        <c:v>6</c:v>
                      </c:pt>
                      <c:pt idx="29">
                        <c:v>7</c:v>
                      </c:pt>
                      <c:pt idx="30">
                        <c:v>9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6</c:v>
                      </c:pt>
                      <c:pt idx="34">
                        <c:v>5</c:v>
                      </c:pt>
                      <c:pt idx="35">
                        <c:v>8</c:v>
                      </c:pt>
                      <c:pt idx="36">
                        <c:v>9</c:v>
                      </c:pt>
                      <c:pt idx="37">
                        <c:v>5</c:v>
                      </c:pt>
                      <c:pt idx="38">
                        <c:v>6</c:v>
                      </c:pt>
                      <c:pt idx="39">
                        <c:v>3</c:v>
                      </c:pt>
                      <c:pt idx="40">
                        <c:v>7</c:v>
                      </c:pt>
                      <c:pt idx="41">
                        <c:v>2</c:v>
                      </c:pt>
                      <c:pt idx="42">
                        <c:v>5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10</c:v>
                      </c:pt>
                      <c:pt idx="47">
                        <c:v>5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2</c:v>
                      </c:pt>
                      <c:pt idx="51">
                        <c:v>9</c:v>
                      </c:pt>
                      <c:pt idx="52">
                        <c:v>2</c:v>
                      </c:pt>
                      <c:pt idx="53">
                        <c:v>4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1</c:v>
                      </c:pt>
                      <c:pt idx="57">
                        <c:v>6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1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8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5</c:v>
                      </c:pt>
                      <c:pt idx="70">
                        <c:v>2</c:v>
                      </c:pt>
                      <c:pt idx="71">
                        <c:v>5</c:v>
                      </c:pt>
                      <c:pt idx="72">
                        <c:v>1</c:v>
                      </c:pt>
                      <c:pt idx="73">
                        <c:v>5</c:v>
                      </c:pt>
                      <c:pt idx="74">
                        <c:v>4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5</c:v>
                      </c:pt>
                      <c:pt idx="78">
                        <c:v>2</c:v>
                      </c:pt>
                      <c:pt idx="79">
                        <c:v>1</c:v>
                      </c:pt>
                      <c:pt idx="80">
                        <c:v>7</c:v>
                      </c:pt>
                      <c:pt idx="81">
                        <c:v>2</c:v>
                      </c:pt>
                      <c:pt idx="82">
                        <c:v>5</c:v>
                      </c:pt>
                      <c:pt idx="83">
                        <c:v>1</c:v>
                      </c:pt>
                      <c:pt idx="84">
                        <c:v>7</c:v>
                      </c:pt>
                      <c:pt idx="85">
                        <c:v>5</c:v>
                      </c:pt>
                      <c:pt idx="86">
                        <c:v>2</c:v>
                      </c:pt>
                      <c:pt idx="87">
                        <c:v>3</c:v>
                      </c:pt>
                      <c:pt idx="88">
                        <c:v>1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7</c:v>
                      </c:pt>
                      <c:pt idx="92">
                        <c:v>2</c:v>
                      </c:pt>
                      <c:pt idx="93">
                        <c:v>1</c:v>
                      </c:pt>
                      <c:pt idx="94">
                        <c:v>3</c:v>
                      </c:pt>
                      <c:pt idx="95">
                        <c:v>6</c:v>
                      </c:pt>
                      <c:pt idx="96">
                        <c:v>3</c:v>
                      </c:pt>
                      <c:pt idx="97">
                        <c:v>6</c:v>
                      </c:pt>
                      <c:pt idx="98">
                        <c:v>4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8</c:v>
                      </c:pt>
                      <c:pt idx="102">
                        <c:v>3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5</c:v>
                      </c:pt>
                      <c:pt idx="106">
                        <c:v>3</c:v>
                      </c:pt>
                      <c:pt idx="107">
                        <c:v>10</c:v>
                      </c:pt>
                      <c:pt idx="108">
                        <c:v>5</c:v>
                      </c:pt>
                      <c:pt idx="109">
                        <c:v>9</c:v>
                      </c:pt>
                      <c:pt idx="110">
                        <c:v>4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5</c:v>
                      </c:pt>
                      <c:pt idx="114">
                        <c:v>9</c:v>
                      </c:pt>
                      <c:pt idx="115">
                        <c:v>5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5</c:v>
                      </c:pt>
                      <c:pt idx="120">
                        <c:v>0</c:v>
                      </c:pt>
                      <c:pt idx="121">
                        <c:v>5</c:v>
                      </c:pt>
                      <c:pt idx="122">
                        <c:v>5</c:v>
                      </c:pt>
                      <c:pt idx="123">
                        <c:v>4</c:v>
                      </c:pt>
                      <c:pt idx="124">
                        <c:v>6</c:v>
                      </c:pt>
                      <c:pt idx="125">
                        <c:v>4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4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2</c:v>
                      </c:pt>
                      <c:pt idx="134">
                        <c:v>7</c:v>
                      </c:pt>
                      <c:pt idx="135">
                        <c:v>4</c:v>
                      </c:pt>
                      <c:pt idx="136">
                        <c:v>9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3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7</c:v>
                      </c:pt>
                      <c:pt idx="144">
                        <c:v>3</c:v>
                      </c:pt>
                      <c:pt idx="145">
                        <c:v>5</c:v>
                      </c:pt>
                      <c:pt idx="146">
                        <c:v>3</c:v>
                      </c:pt>
                      <c:pt idx="147">
                        <c:v>2</c:v>
                      </c:pt>
                      <c:pt idx="148">
                        <c:v>1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5</c:v>
                      </c:pt>
                      <c:pt idx="157">
                        <c:v>3</c:v>
                      </c:pt>
                      <c:pt idx="158">
                        <c:v>5</c:v>
                      </c:pt>
                      <c:pt idx="159">
                        <c:v>7</c:v>
                      </c:pt>
                      <c:pt idx="160">
                        <c:v>6</c:v>
                      </c:pt>
                      <c:pt idx="161">
                        <c:v>7</c:v>
                      </c:pt>
                      <c:pt idx="162">
                        <c:v>3</c:v>
                      </c:pt>
                      <c:pt idx="163">
                        <c:v>1</c:v>
                      </c:pt>
                      <c:pt idx="164">
                        <c:v>3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6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4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0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5</c:v>
                      </c:pt>
                      <c:pt idx="179">
                        <c:v>7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2</c:v>
                      </c:pt>
                      <c:pt idx="183">
                        <c:v>12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3</c:v>
                      </c:pt>
                      <c:pt idx="189">
                        <c:v>4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3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6</c:v>
                      </c:pt>
                      <c:pt idx="197">
                        <c:v>2</c:v>
                      </c:pt>
                      <c:pt idx="198">
                        <c:v>1</c:v>
                      </c:pt>
                      <c:pt idx="199">
                        <c:v>3</c:v>
                      </c:pt>
                      <c:pt idx="200">
                        <c:v>5</c:v>
                      </c:pt>
                      <c:pt idx="201">
                        <c:v>6</c:v>
                      </c:pt>
                      <c:pt idx="202">
                        <c:v>7</c:v>
                      </c:pt>
                      <c:pt idx="203">
                        <c:v>6</c:v>
                      </c:pt>
                      <c:pt idx="204">
                        <c:v>2</c:v>
                      </c:pt>
                      <c:pt idx="205">
                        <c:v>3</c:v>
                      </c:pt>
                      <c:pt idx="206">
                        <c:v>4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2</c:v>
                      </c:pt>
                      <c:pt idx="211">
                        <c:v>6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4</c:v>
                      </c:pt>
                      <c:pt idx="217">
                        <c:v>5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1</c:v>
                      </c:pt>
                      <c:pt idx="221">
                        <c:v>8</c:v>
                      </c:pt>
                      <c:pt idx="222">
                        <c:v>0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9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4</c:v>
                      </c:pt>
                      <c:pt idx="230">
                        <c:v>6</c:v>
                      </c:pt>
                      <c:pt idx="231">
                        <c:v>5</c:v>
                      </c:pt>
                      <c:pt idx="232">
                        <c:v>2</c:v>
                      </c:pt>
                      <c:pt idx="233">
                        <c:v>1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4</c:v>
                      </c:pt>
                      <c:pt idx="238">
                        <c:v>7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1</c:v>
                      </c:pt>
                      <c:pt idx="242">
                        <c:v>3</c:v>
                      </c:pt>
                      <c:pt idx="243">
                        <c:v>7</c:v>
                      </c:pt>
                      <c:pt idx="244">
                        <c:v>3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1</c:v>
                      </c:pt>
                      <c:pt idx="248">
                        <c:v>3</c:v>
                      </c:pt>
                      <c:pt idx="249">
                        <c:v>3</c:v>
                      </c:pt>
                      <c:pt idx="250">
                        <c:v>7</c:v>
                      </c:pt>
                      <c:pt idx="251">
                        <c:v>3</c:v>
                      </c:pt>
                      <c:pt idx="252">
                        <c:v>5</c:v>
                      </c:pt>
                      <c:pt idx="253">
                        <c:v>7</c:v>
                      </c:pt>
                      <c:pt idx="254">
                        <c:v>3</c:v>
                      </c:pt>
                      <c:pt idx="255">
                        <c:v>3</c:v>
                      </c:pt>
                      <c:pt idx="256">
                        <c:v>4</c:v>
                      </c:pt>
                      <c:pt idx="257">
                        <c:v>4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6</c:v>
                      </c:pt>
                      <c:pt idx="263">
                        <c:v>2</c:v>
                      </c:pt>
                      <c:pt idx="264">
                        <c:v>3</c:v>
                      </c:pt>
                      <c:pt idx="265">
                        <c:v>6</c:v>
                      </c:pt>
                      <c:pt idx="266">
                        <c:v>6</c:v>
                      </c:pt>
                      <c:pt idx="267">
                        <c:v>3</c:v>
                      </c:pt>
                      <c:pt idx="268">
                        <c:v>4</c:v>
                      </c:pt>
                      <c:pt idx="269">
                        <c:v>9</c:v>
                      </c:pt>
                      <c:pt idx="270">
                        <c:v>4</c:v>
                      </c:pt>
                      <c:pt idx="271">
                        <c:v>3</c:v>
                      </c:pt>
                      <c:pt idx="272">
                        <c:v>8</c:v>
                      </c:pt>
                      <c:pt idx="273">
                        <c:v>4</c:v>
                      </c:pt>
                      <c:pt idx="274">
                        <c:v>6</c:v>
                      </c:pt>
                      <c:pt idx="275">
                        <c:v>5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4</c:v>
                      </c:pt>
                      <c:pt idx="279">
                        <c:v>4</c:v>
                      </c:pt>
                      <c:pt idx="280">
                        <c:v>3</c:v>
                      </c:pt>
                      <c:pt idx="281">
                        <c:v>7</c:v>
                      </c:pt>
                      <c:pt idx="282">
                        <c:v>4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6</c:v>
                      </c:pt>
                      <c:pt idx="288">
                        <c:v>4</c:v>
                      </c:pt>
                      <c:pt idx="289">
                        <c:v>5</c:v>
                      </c:pt>
                      <c:pt idx="290">
                        <c:v>3</c:v>
                      </c:pt>
                      <c:pt idx="291">
                        <c:v>4</c:v>
                      </c:pt>
                      <c:pt idx="292">
                        <c:v>7</c:v>
                      </c:pt>
                      <c:pt idx="293">
                        <c:v>8</c:v>
                      </c:pt>
                      <c:pt idx="294">
                        <c:v>3</c:v>
                      </c:pt>
                      <c:pt idx="295">
                        <c:v>2</c:v>
                      </c:pt>
                      <c:pt idx="296">
                        <c:v>5</c:v>
                      </c:pt>
                      <c:pt idx="297">
                        <c:v>2</c:v>
                      </c:pt>
                      <c:pt idx="298">
                        <c:v>4</c:v>
                      </c:pt>
                      <c:pt idx="299">
                        <c:v>1</c:v>
                      </c:pt>
                      <c:pt idx="300">
                        <c:v>3</c:v>
                      </c:pt>
                      <c:pt idx="301">
                        <c:v>6</c:v>
                      </c:pt>
                      <c:pt idx="302">
                        <c:v>6</c:v>
                      </c:pt>
                      <c:pt idx="303">
                        <c:v>2</c:v>
                      </c:pt>
                      <c:pt idx="304">
                        <c:v>3</c:v>
                      </c:pt>
                      <c:pt idx="305">
                        <c:v>4</c:v>
                      </c:pt>
                      <c:pt idx="306">
                        <c:v>3</c:v>
                      </c:pt>
                      <c:pt idx="307">
                        <c:v>3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4</c:v>
                      </c:pt>
                      <c:pt idx="311">
                        <c:v>1</c:v>
                      </c:pt>
                      <c:pt idx="312">
                        <c:v>4</c:v>
                      </c:pt>
                      <c:pt idx="313">
                        <c:v>4</c:v>
                      </c:pt>
                      <c:pt idx="314">
                        <c:v>4</c:v>
                      </c:pt>
                      <c:pt idx="315">
                        <c:v>4</c:v>
                      </c:pt>
                      <c:pt idx="316">
                        <c:v>5</c:v>
                      </c:pt>
                      <c:pt idx="317">
                        <c:v>3</c:v>
                      </c:pt>
                      <c:pt idx="318">
                        <c:v>6</c:v>
                      </c:pt>
                      <c:pt idx="319">
                        <c:v>-1</c:v>
                      </c:pt>
                      <c:pt idx="320">
                        <c:v>6</c:v>
                      </c:pt>
                      <c:pt idx="321">
                        <c:v>7</c:v>
                      </c:pt>
                      <c:pt idx="322">
                        <c:v>4</c:v>
                      </c:pt>
                      <c:pt idx="323">
                        <c:v>6</c:v>
                      </c:pt>
                      <c:pt idx="324">
                        <c:v>5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2</c:v>
                      </c:pt>
                      <c:pt idx="328">
                        <c:v>6</c:v>
                      </c:pt>
                      <c:pt idx="329">
                        <c:v>3</c:v>
                      </c:pt>
                      <c:pt idx="330">
                        <c:v>7</c:v>
                      </c:pt>
                      <c:pt idx="331">
                        <c:v>2</c:v>
                      </c:pt>
                      <c:pt idx="332">
                        <c:v>3</c:v>
                      </c:pt>
                      <c:pt idx="333">
                        <c:v>6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5</c:v>
                      </c:pt>
                      <c:pt idx="337">
                        <c:v>4</c:v>
                      </c:pt>
                      <c:pt idx="338">
                        <c:v>3</c:v>
                      </c:pt>
                      <c:pt idx="339">
                        <c:v>5</c:v>
                      </c:pt>
                      <c:pt idx="340">
                        <c:v>4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3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4</c:v>
                      </c:pt>
                      <c:pt idx="348">
                        <c:v>4</c:v>
                      </c:pt>
                      <c:pt idx="349">
                        <c:v>6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8</c:v>
                      </c:pt>
                      <c:pt idx="353">
                        <c:v>3</c:v>
                      </c:pt>
                      <c:pt idx="354">
                        <c:v>8</c:v>
                      </c:pt>
                      <c:pt idx="355">
                        <c:v>6</c:v>
                      </c:pt>
                      <c:pt idx="356">
                        <c:v>4</c:v>
                      </c:pt>
                      <c:pt idx="357">
                        <c:v>4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8</c:v>
                      </c:pt>
                      <c:pt idx="361">
                        <c:v>3</c:v>
                      </c:pt>
                      <c:pt idx="362">
                        <c:v>5</c:v>
                      </c:pt>
                      <c:pt idx="363">
                        <c:v>3</c:v>
                      </c:pt>
                      <c:pt idx="364">
                        <c:v>6</c:v>
                      </c:pt>
                      <c:pt idx="365">
                        <c:v>6</c:v>
                      </c:pt>
                      <c:pt idx="366">
                        <c:v>7</c:v>
                      </c:pt>
                      <c:pt idx="367">
                        <c:v>4</c:v>
                      </c:pt>
                      <c:pt idx="368">
                        <c:v>5</c:v>
                      </c:pt>
                      <c:pt idx="369">
                        <c:v>3</c:v>
                      </c:pt>
                      <c:pt idx="370">
                        <c:v>5</c:v>
                      </c:pt>
                      <c:pt idx="371">
                        <c:v>6</c:v>
                      </c:pt>
                      <c:pt idx="372">
                        <c:v>4</c:v>
                      </c:pt>
                      <c:pt idx="373">
                        <c:v>7</c:v>
                      </c:pt>
                      <c:pt idx="374">
                        <c:v>5</c:v>
                      </c:pt>
                      <c:pt idx="375">
                        <c:v>8</c:v>
                      </c:pt>
                      <c:pt idx="376">
                        <c:v>6</c:v>
                      </c:pt>
                      <c:pt idx="377">
                        <c:v>6</c:v>
                      </c:pt>
                      <c:pt idx="378">
                        <c:v>3</c:v>
                      </c:pt>
                      <c:pt idx="379">
                        <c:v>7</c:v>
                      </c:pt>
                      <c:pt idx="380">
                        <c:v>10</c:v>
                      </c:pt>
                      <c:pt idx="381">
                        <c:v>4</c:v>
                      </c:pt>
                      <c:pt idx="382">
                        <c:v>3</c:v>
                      </c:pt>
                      <c:pt idx="383">
                        <c:v>10</c:v>
                      </c:pt>
                      <c:pt idx="384">
                        <c:v>6</c:v>
                      </c:pt>
                      <c:pt idx="385">
                        <c:v>3</c:v>
                      </c:pt>
                      <c:pt idx="386">
                        <c:v>4</c:v>
                      </c:pt>
                      <c:pt idx="387">
                        <c:v>4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5</c:v>
                      </c:pt>
                      <c:pt idx="391">
                        <c:v>5</c:v>
                      </c:pt>
                      <c:pt idx="392">
                        <c:v>4</c:v>
                      </c:pt>
                      <c:pt idx="393">
                        <c:v>8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4</c:v>
                      </c:pt>
                      <c:pt idx="397">
                        <c:v>5</c:v>
                      </c:pt>
                      <c:pt idx="398">
                        <c:v>6</c:v>
                      </c:pt>
                      <c:pt idx="399">
                        <c:v>9</c:v>
                      </c:pt>
                      <c:pt idx="400">
                        <c:v>5</c:v>
                      </c:pt>
                      <c:pt idx="401">
                        <c:v>6</c:v>
                      </c:pt>
                      <c:pt idx="402">
                        <c:v>2</c:v>
                      </c:pt>
                      <c:pt idx="403">
                        <c:v>6</c:v>
                      </c:pt>
                      <c:pt idx="404">
                        <c:v>6</c:v>
                      </c:pt>
                      <c:pt idx="405">
                        <c:v>6</c:v>
                      </c:pt>
                      <c:pt idx="406">
                        <c:v>3</c:v>
                      </c:pt>
                      <c:pt idx="407">
                        <c:v>7</c:v>
                      </c:pt>
                      <c:pt idx="408">
                        <c:v>7</c:v>
                      </c:pt>
                      <c:pt idx="409">
                        <c:v>3</c:v>
                      </c:pt>
                      <c:pt idx="410">
                        <c:v>8</c:v>
                      </c:pt>
                      <c:pt idx="411">
                        <c:v>2</c:v>
                      </c:pt>
                      <c:pt idx="412">
                        <c:v>6</c:v>
                      </c:pt>
                      <c:pt idx="413">
                        <c:v>2</c:v>
                      </c:pt>
                      <c:pt idx="414">
                        <c:v>2</c:v>
                      </c:pt>
                      <c:pt idx="415">
                        <c:v>5</c:v>
                      </c:pt>
                      <c:pt idx="416">
                        <c:v>4</c:v>
                      </c:pt>
                      <c:pt idx="417">
                        <c:v>1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2</c:v>
                      </c:pt>
                      <c:pt idx="421">
                        <c:v>8</c:v>
                      </c:pt>
                      <c:pt idx="422">
                        <c:v>2</c:v>
                      </c:pt>
                      <c:pt idx="423">
                        <c:v>5</c:v>
                      </c:pt>
                      <c:pt idx="424">
                        <c:v>1</c:v>
                      </c:pt>
                      <c:pt idx="425">
                        <c:v>7</c:v>
                      </c:pt>
                      <c:pt idx="426">
                        <c:v>5</c:v>
                      </c:pt>
                      <c:pt idx="427">
                        <c:v>3</c:v>
                      </c:pt>
                      <c:pt idx="428">
                        <c:v>2</c:v>
                      </c:pt>
                      <c:pt idx="429">
                        <c:v>3</c:v>
                      </c:pt>
                      <c:pt idx="430">
                        <c:v>4</c:v>
                      </c:pt>
                      <c:pt idx="431">
                        <c:v>4</c:v>
                      </c:pt>
                      <c:pt idx="432">
                        <c:v>5</c:v>
                      </c:pt>
                      <c:pt idx="433">
                        <c:v>3</c:v>
                      </c:pt>
                      <c:pt idx="434">
                        <c:v>2</c:v>
                      </c:pt>
                      <c:pt idx="435">
                        <c:v>1</c:v>
                      </c:pt>
                      <c:pt idx="436">
                        <c:v>3</c:v>
                      </c:pt>
                      <c:pt idx="437">
                        <c:v>3</c:v>
                      </c:pt>
                      <c:pt idx="438">
                        <c:v>8</c:v>
                      </c:pt>
                      <c:pt idx="439">
                        <c:v>6</c:v>
                      </c:pt>
                      <c:pt idx="440">
                        <c:v>3</c:v>
                      </c:pt>
                      <c:pt idx="441">
                        <c:v>3</c:v>
                      </c:pt>
                      <c:pt idx="442">
                        <c:v>5</c:v>
                      </c:pt>
                      <c:pt idx="443">
                        <c:v>3</c:v>
                      </c:pt>
                      <c:pt idx="444">
                        <c:v>6</c:v>
                      </c:pt>
                      <c:pt idx="445">
                        <c:v>8</c:v>
                      </c:pt>
                      <c:pt idx="446">
                        <c:v>6</c:v>
                      </c:pt>
                      <c:pt idx="447">
                        <c:v>4</c:v>
                      </c:pt>
                      <c:pt idx="448">
                        <c:v>11</c:v>
                      </c:pt>
                      <c:pt idx="449">
                        <c:v>6</c:v>
                      </c:pt>
                      <c:pt idx="450">
                        <c:v>6</c:v>
                      </c:pt>
                      <c:pt idx="451">
                        <c:v>8</c:v>
                      </c:pt>
                      <c:pt idx="452">
                        <c:v>4</c:v>
                      </c:pt>
                      <c:pt idx="453">
                        <c:v>5</c:v>
                      </c:pt>
                      <c:pt idx="454">
                        <c:v>5</c:v>
                      </c:pt>
                      <c:pt idx="455">
                        <c:v>3</c:v>
                      </c:pt>
                      <c:pt idx="456">
                        <c:v>7</c:v>
                      </c:pt>
                      <c:pt idx="457">
                        <c:v>9</c:v>
                      </c:pt>
                      <c:pt idx="458">
                        <c:v>8</c:v>
                      </c:pt>
                      <c:pt idx="459">
                        <c:v>6</c:v>
                      </c:pt>
                      <c:pt idx="460">
                        <c:v>2</c:v>
                      </c:pt>
                      <c:pt idx="461">
                        <c:v>4</c:v>
                      </c:pt>
                      <c:pt idx="462">
                        <c:v>3</c:v>
                      </c:pt>
                      <c:pt idx="463">
                        <c:v>8</c:v>
                      </c:pt>
                      <c:pt idx="464">
                        <c:v>8</c:v>
                      </c:pt>
                      <c:pt idx="465">
                        <c:v>8</c:v>
                      </c:pt>
                      <c:pt idx="466">
                        <c:v>2</c:v>
                      </c:pt>
                      <c:pt idx="467">
                        <c:v>5</c:v>
                      </c:pt>
                      <c:pt idx="468">
                        <c:v>4</c:v>
                      </c:pt>
                      <c:pt idx="469">
                        <c:v>4</c:v>
                      </c:pt>
                      <c:pt idx="470">
                        <c:v>3</c:v>
                      </c:pt>
                      <c:pt idx="471">
                        <c:v>8</c:v>
                      </c:pt>
                      <c:pt idx="472">
                        <c:v>5</c:v>
                      </c:pt>
                      <c:pt idx="473">
                        <c:v>5</c:v>
                      </c:pt>
                      <c:pt idx="474">
                        <c:v>5</c:v>
                      </c:pt>
                      <c:pt idx="475">
                        <c:v>6</c:v>
                      </c:pt>
                      <c:pt idx="476">
                        <c:v>3</c:v>
                      </c:pt>
                      <c:pt idx="477">
                        <c:v>5</c:v>
                      </c:pt>
                      <c:pt idx="478">
                        <c:v>3</c:v>
                      </c:pt>
                      <c:pt idx="479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133-47D3-A7E8-9B9871ECF4A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Tekirdag!$D$2:$D$481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2</c:v>
                      </c:pt>
                      <c:pt idx="1">
                        <c:v>3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0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4</c:v>
                      </c:pt>
                      <c:pt idx="12">
                        <c:v>1</c:v>
                      </c:pt>
                      <c:pt idx="13">
                        <c:v>3</c:v>
                      </c:pt>
                      <c:pt idx="14">
                        <c:v>4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2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4</c:v>
                      </c:pt>
                      <c:pt idx="26">
                        <c:v>2</c:v>
                      </c:pt>
                      <c:pt idx="27">
                        <c:v>3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4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1</c:v>
                      </c:pt>
                      <c:pt idx="37">
                        <c:v>2</c:v>
                      </c:pt>
                      <c:pt idx="38">
                        <c:v>3</c:v>
                      </c:pt>
                      <c:pt idx="39">
                        <c:v>1</c:v>
                      </c:pt>
                      <c:pt idx="40">
                        <c:v>4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3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2</c:v>
                      </c:pt>
                      <c:pt idx="55">
                        <c:v>0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4</c:v>
                      </c:pt>
                      <c:pt idx="61">
                        <c:v>3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4</c:v>
                      </c:pt>
                      <c:pt idx="65">
                        <c:v>2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0</c:v>
                      </c:pt>
                      <c:pt idx="69">
                        <c:v>3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0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3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8</c:v>
                      </c:pt>
                      <c:pt idx="85">
                        <c:v>3</c:v>
                      </c:pt>
                      <c:pt idx="86">
                        <c:v>1</c:v>
                      </c:pt>
                      <c:pt idx="87">
                        <c:v>3</c:v>
                      </c:pt>
                      <c:pt idx="88">
                        <c:v>4</c:v>
                      </c:pt>
                      <c:pt idx="89">
                        <c:v>2</c:v>
                      </c:pt>
                      <c:pt idx="90">
                        <c:v>3</c:v>
                      </c:pt>
                      <c:pt idx="91">
                        <c:v>2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4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4</c:v>
                      </c:pt>
                      <c:pt idx="109">
                        <c:v>2</c:v>
                      </c:pt>
                      <c:pt idx="110">
                        <c:v>4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3</c:v>
                      </c:pt>
                      <c:pt idx="114">
                        <c:v>0</c:v>
                      </c:pt>
                      <c:pt idx="115">
                        <c:v>3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1</c:v>
                      </c:pt>
                      <c:pt idx="119">
                        <c:v>4</c:v>
                      </c:pt>
                      <c:pt idx="120">
                        <c:v>1</c:v>
                      </c:pt>
                      <c:pt idx="121">
                        <c:v>4</c:v>
                      </c:pt>
                      <c:pt idx="122">
                        <c:v>2</c:v>
                      </c:pt>
                      <c:pt idx="123">
                        <c:v>3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2</c:v>
                      </c:pt>
                      <c:pt idx="129">
                        <c:v>1</c:v>
                      </c:pt>
                      <c:pt idx="130">
                        <c:v>2</c:v>
                      </c:pt>
                      <c:pt idx="131">
                        <c:v>3</c:v>
                      </c:pt>
                      <c:pt idx="132">
                        <c:v>2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0</c:v>
                      </c:pt>
                      <c:pt idx="136">
                        <c:v>3</c:v>
                      </c:pt>
                      <c:pt idx="137">
                        <c:v>7</c:v>
                      </c:pt>
                      <c:pt idx="138">
                        <c:v>3</c:v>
                      </c:pt>
                      <c:pt idx="139">
                        <c:v>2</c:v>
                      </c:pt>
                      <c:pt idx="140">
                        <c:v>3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0</c:v>
                      </c:pt>
                      <c:pt idx="144">
                        <c:v>1</c:v>
                      </c:pt>
                      <c:pt idx="145">
                        <c:v>3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4</c:v>
                      </c:pt>
                      <c:pt idx="150">
                        <c:v>0</c:v>
                      </c:pt>
                      <c:pt idx="151">
                        <c:v>6</c:v>
                      </c:pt>
                      <c:pt idx="152">
                        <c:v>2</c:v>
                      </c:pt>
                      <c:pt idx="153">
                        <c:v>4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3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3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0</c:v>
                      </c:pt>
                      <c:pt idx="170">
                        <c:v>1</c:v>
                      </c:pt>
                      <c:pt idx="171">
                        <c:v>4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5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3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4</c:v>
                      </c:pt>
                      <c:pt idx="184">
                        <c:v>0</c:v>
                      </c:pt>
                      <c:pt idx="185">
                        <c:v>3</c:v>
                      </c:pt>
                      <c:pt idx="186">
                        <c:v>5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7</c:v>
                      </c:pt>
                      <c:pt idx="190">
                        <c:v>7</c:v>
                      </c:pt>
                      <c:pt idx="191">
                        <c:v>3</c:v>
                      </c:pt>
                      <c:pt idx="192">
                        <c:v>1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1</c:v>
                      </c:pt>
                      <c:pt idx="198">
                        <c:v>0</c:v>
                      </c:pt>
                      <c:pt idx="199">
                        <c:v>11</c:v>
                      </c:pt>
                      <c:pt idx="200">
                        <c:v>3</c:v>
                      </c:pt>
                      <c:pt idx="201">
                        <c:v>5</c:v>
                      </c:pt>
                      <c:pt idx="202">
                        <c:v>2</c:v>
                      </c:pt>
                      <c:pt idx="203">
                        <c:v>7</c:v>
                      </c:pt>
                      <c:pt idx="204">
                        <c:v>4</c:v>
                      </c:pt>
                      <c:pt idx="205">
                        <c:v>3</c:v>
                      </c:pt>
                      <c:pt idx="206">
                        <c:v>6</c:v>
                      </c:pt>
                      <c:pt idx="207">
                        <c:v>8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5</c:v>
                      </c:pt>
                      <c:pt idx="211">
                        <c:v>6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5</c:v>
                      </c:pt>
                      <c:pt idx="222">
                        <c:v>4</c:v>
                      </c:pt>
                      <c:pt idx="223">
                        <c:v>3</c:v>
                      </c:pt>
                      <c:pt idx="224">
                        <c:v>7</c:v>
                      </c:pt>
                      <c:pt idx="225">
                        <c:v>3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3</c:v>
                      </c:pt>
                      <c:pt idx="229">
                        <c:v>4</c:v>
                      </c:pt>
                      <c:pt idx="230">
                        <c:v>2</c:v>
                      </c:pt>
                      <c:pt idx="231">
                        <c:v>3</c:v>
                      </c:pt>
                      <c:pt idx="232">
                        <c:v>7</c:v>
                      </c:pt>
                      <c:pt idx="233">
                        <c:v>3</c:v>
                      </c:pt>
                      <c:pt idx="234">
                        <c:v>0</c:v>
                      </c:pt>
                      <c:pt idx="235">
                        <c:v>5</c:v>
                      </c:pt>
                      <c:pt idx="236">
                        <c:v>4</c:v>
                      </c:pt>
                      <c:pt idx="237">
                        <c:v>3</c:v>
                      </c:pt>
                      <c:pt idx="238">
                        <c:v>5</c:v>
                      </c:pt>
                      <c:pt idx="239">
                        <c:v>4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7</c:v>
                      </c:pt>
                      <c:pt idx="243">
                        <c:v>5</c:v>
                      </c:pt>
                      <c:pt idx="244">
                        <c:v>9</c:v>
                      </c:pt>
                      <c:pt idx="245">
                        <c:v>6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3</c:v>
                      </c:pt>
                      <c:pt idx="249">
                        <c:v>6</c:v>
                      </c:pt>
                      <c:pt idx="250">
                        <c:v>3</c:v>
                      </c:pt>
                      <c:pt idx="251">
                        <c:v>7</c:v>
                      </c:pt>
                      <c:pt idx="252">
                        <c:v>6</c:v>
                      </c:pt>
                      <c:pt idx="253">
                        <c:v>4</c:v>
                      </c:pt>
                      <c:pt idx="254">
                        <c:v>4</c:v>
                      </c:pt>
                      <c:pt idx="255">
                        <c:v>7</c:v>
                      </c:pt>
                      <c:pt idx="256">
                        <c:v>3</c:v>
                      </c:pt>
                      <c:pt idx="257">
                        <c:v>5</c:v>
                      </c:pt>
                      <c:pt idx="258">
                        <c:v>1</c:v>
                      </c:pt>
                      <c:pt idx="259">
                        <c:v>6</c:v>
                      </c:pt>
                      <c:pt idx="260">
                        <c:v>4</c:v>
                      </c:pt>
                      <c:pt idx="261">
                        <c:v>1</c:v>
                      </c:pt>
                      <c:pt idx="262">
                        <c:v>5</c:v>
                      </c:pt>
                      <c:pt idx="263">
                        <c:v>7</c:v>
                      </c:pt>
                      <c:pt idx="264">
                        <c:v>3</c:v>
                      </c:pt>
                      <c:pt idx="265">
                        <c:v>2</c:v>
                      </c:pt>
                      <c:pt idx="266">
                        <c:v>4</c:v>
                      </c:pt>
                      <c:pt idx="267">
                        <c:v>3</c:v>
                      </c:pt>
                      <c:pt idx="268">
                        <c:v>2</c:v>
                      </c:pt>
                      <c:pt idx="269">
                        <c:v>3</c:v>
                      </c:pt>
                      <c:pt idx="270">
                        <c:v>4</c:v>
                      </c:pt>
                      <c:pt idx="271">
                        <c:v>1</c:v>
                      </c:pt>
                      <c:pt idx="272">
                        <c:v>2</c:v>
                      </c:pt>
                      <c:pt idx="273">
                        <c:v>6</c:v>
                      </c:pt>
                      <c:pt idx="274">
                        <c:v>5</c:v>
                      </c:pt>
                      <c:pt idx="275">
                        <c:v>4</c:v>
                      </c:pt>
                      <c:pt idx="276">
                        <c:v>8</c:v>
                      </c:pt>
                      <c:pt idx="277">
                        <c:v>4</c:v>
                      </c:pt>
                      <c:pt idx="278">
                        <c:v>2</c:v>
                      </c:pt>
                      <c:pt idx="279">
                        <c:v>4</c:v>
                      </c:pt>
                      <c:pt idx="280">
                        <c:v>7</c:v>
                      </c:pt>
                      <c:pt idx="281">
                        <c:v>5</c:v>
                      </c:pt>
                      <c:pt idx="282">
                        <c:v>5</c:v>
                      </c:pt>
                      <c:pt idx="283">
                        <c:v>2</c:v>
                      </c:pt>
                      <c:pt idx="284">
                        <c:v>3</c:v>
                      </c:pt>
                      <c:pt idx="285">
                        <c:v>2</c:v>
                      </c:pt>
                      <c:pt idx="286">
                        <c:v>4</c:v>
                      </c:pt>
                      <c:pt idx="287">
                        <c:v>7</c:v>
                      </c:pt>
                      <c:pt idx="288">
                        <c:v>8</c:v>
                      </c:pt>
                      <c:pt idx="289">
                        <c:v>5</c:v>
                      </c:pt>
                      <c:pt idx="290">
                        <c:v>4</c:v>
                      </c:pt>
                      <c:pt idx="291">
                        <c:v>9</c:v>
                      </c:pt>
                      <c:pt idx="292">
                        <c:v>4</c:v>
                      </c:pt>
                      <c:pt idx="293">
                        <c:v>4</c:v>
                      </c:pt>
                      <c:pt idx="294">
                        <c:v>2</c:v>
                      </c:pt>
                      <c:pt idx="295">
                        <c:v>7</c:v>
                      </c:pt>
                      <c:pt idx="296">
                        <c:v>3</c:v>
                      </c:pt>
                      <c:pt idx="297">
                        <c:v>8</c:v>
                      </c:pt>
                      <c:pt idx="298">
                        <c:v>3</c:v>
                      </c:pt>
                      <c:pt idx="299">
                        <c:v>3</c:v>
                      </c:pt>
                      <c:pt idx="300">
                        <c:v>6</c:v>
                      </c:pt>
                      <c:pt idx="301">
                        <c:v>7</c:v>
                      </c:pt>
                      <c:pt idx="302">
                        <c:v>10</c:v>
                      </c:pt>
                      <c:pt idx="303">
                        <c:v>2</c:v>
                      </c:pt>
                      <c:pt idx="304">
                        <c:v>4</c:v>
                      </c:pt>
                      <c:pt idx="305">
                        <c:v>5</c:v>
                      </c:pt>
                      <c:pt idx="306">
                        <c:v>5</c:v>
                      </c:pt>
                      <c:pt idx="307">
                        <c:v>8</c:v>
                      </c:pt>
                      <c:pt idx="308">
                        <c:v>2</c:v>
                      </c:pt>
                      <c:pt idx="309">
                        <c:v>5</c:v>
                      </c:pt>
                      <c:pt idx="310">
                        <c:v>3</c:v>
                      </c:pt>
                      <c:pt idx="311">
                        <c:v>3</c:v>
                      </c:pt>
                      <c:pt idx="312">
                        <c:v>3</c:v>
                      </c:pt>
                      <c:pt idx="313">
                        <c:v>1</c:v>
                      </c:pt>
                      <c:pt idx="314">
                        <c:v>8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3</c:v>
                      </c:pt>
                      <c:pt idx="318">
                        <c:v>3</c:v>
                      </c:pt>
                      <c:pt idx="319">
                        <c:v>6</c:v>
                      </c:pt>
                      <c:pt idx="320">
                        <c:v>-1</c:v>
                      </c:pt>
                      <c:pt idx="321">
                        <c:v>4</c:v>
                      </c:pt>
                      <c:pt idx="322">
                        <c:v>4</c:v>
                      </c:pt>
                      <c:pt idx="323">
                        <c:v>-1</c:v>
                      </c:pt>
                      <c:pt idx="324">
                        <c:v>3</c:v>
                      </c:pt>
                      <c:pt idx="325">
                        <c:v>4</c:v>
                      </c:pt>
                      <c:pt idx="326">
                        <c:v>5</c:v>
                      </c:pt>
                      <c:pt idx="327">
                        <c:v>4</c:v>
                      </c:pt>
                      <c:pt idx="328">
                        <c:v>5</c:v>
                      </c:pt>
                      <c:pt idx="329">
                        <c:v>7</c:v>
                      </c:pt>
                      <c:pt idx="330">
                        <c:v>5</c:v>
                      </c:pt>
                      <c:pt idx="331">
                        <c:v>2</c:v>
                      </c:pt>
                      <c:pt idx="332">
                        <c:v>2</c:v>
                      </c:pt>
                      <c:pt idx="333">
                        <c:v>6</c:v>
                      </c:pt>
                      <c:pt idx="334">
                        <c:v>7</c:v>
                      </c:pt>
                      <c:pt idx="335">
                        <c:v>3</c:v>
                      </c:pt>
                      <c:pt idx="336">
                        <c:v>3</c:v>
                      </c:pt>
                      <c:pt idx="337">
                        <c:v>9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6</c:v>
                      </c:pt>
                      <c:pt idx="341">
                        <c:v>4</c:v>
                      </c:pt>
                      <c:pt idx="342">
                        <c:v>4</c:v>
                      </c:pt>
                      <c:pt idx="343">
                        <c:v>1</c:v>
                      </c:pt>
                      <c:pt idx="344">
                        <c:v>3</c:v>
                      </c:pt>
                      <c:pt idx="345">
                        <c:v>3</c:v>
                      </c:pt>
                      <c:pt idx="346">
                        <c:v>4</c:v>
                      </c:pt>
                      <c:pt idx="347">
                        <c:v>1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4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7</c:v>
                      </c:pt>
                      <c:pt idx="354">
                        <c:v>8</c:v>
                      </c:pt>
                      <c:pt idx="355">
                        <c:v>4</c:v>
                      </c:pt>
                      <c:pt idx="356">
                        <c:v>9</c:v>
                      </c:pt>
                      <c:pt idx="357">
                        <c:v>3</c:v>
                      </c:pt>
                      <c:pt idx="358">
                        <c:v>4</c:v>
                      </c:pt>
                      <c:pt idx="359">
                        <c:v>3</c:v>
                      </c:pt>
                      <c:pt idx="360">
                        <c:v>8</c:v>
                      </c:pt>
                      <c:pt idx="361">
                        <c:v>6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5</c:v>
                      </c:pt>
                      <c:pt idx="365">
                        <c:v>7</c:v>
                      </c:pt>
                      <c:pt idx="366">
                        <c:v>6</c:v>
                      </c:pt>
                      <c:pt idx="367">
                        <c:v>3</c:v>
                      </c:pt>
                      <c:pt idx="368">
                        <c:v>2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5</c:v>
                      </c:pt>
                      <c:pt idx="372">
                        <c:v>5</c:v>
                      </c:pt>
                      <c:pt idx="373">
                        <c:v>10</c:v>
                      </c:pt>
                      <c:pt idx="374">
                        <c:v>6</c:v>
                      </c:pt>
                      <c:pt idx="375">
                        <c:v>10</c:v>
                      </c:pt>
                      <c:pt idx="376">
                        <c:v>6</c:v>
                      </c:pt>
                      <c:pt idx="377">
                        <c:v>5</c:v>
                      </c:pt>
                      <c:pt idx="378">
                        <c:v>5</c:v>
                      </c:pt>
                      <c:pt idx="379">
                        <c:v>3</c:v>
                      </c:pt>
                      <c:pt idx="380">
                        <c:v>7</c:v>
                      </c:pt>
                      <c:pt idx="381">
                        <c:v>9</c:v>
                      </c:pt>
                      <c:pt idx="382">
                        <c:v>5</c:v>
                      </c:pt>
                      <c:pt idx="383">
                        <c:v>5</c:v>
                      </c:pt>
                      <c:pt idx="384">
                        <c:v>6</c:v>
                      </c:pt>
                      <c:pt idx="385">
                        <c:v>7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5</c:v>
                      </c:pt>
                      <c:pt idx="389">
                        <c:v>3</c:v>
                      </c:pt>
                      <c:pt idx="390">
                        <c:v>5</c:v>
                      </c:pt>
                      <c:pt idx="391">
                        <c:v>10</c:v>
                      </c:pt>
                      <c:pt idx="392">
                        <c:v>5</c:v>
                      </c:pt>
                      <c:pt idx="393">
                        <c:v>6</c:v>
                      </c:pt>
                      <c:pt idx="394">
                        <c:v>7</c:v>
                      </c:pt>
                      <c:pt idx="395">
                        <c:v>9</c:v>
                      </c:pt>
                      <c:pt idx="396">
                        <c:v>3</c:v>
                      </c:pt>
                      <c:pt idx="397">
                        <c:v>3</c:v>
                      </c:pt>
                      <c:pt idx="398">
                        <c:v>6</c:v>
                      </c:pt>
                      <c:pt idx="399">
                        <c:v>5</c:v>
                      </c:pt>
                      <c:pt idx="400">
                        <c:v>8</c:v>
                      </c:pt>
                      <c:pt idx="401">
                        <c:v>9</c:v>
                      </c:pt>
                      <c:pt idx="402">
                        <c:v>5</c:v>
                      </c:pt>
                      <c:pt idx="403">
                        <c:v>6</c:v>
                      </c:pt>
                      <c:pt idx="404">
                        <c:v>3</c:v>
                      </c:pt>
                      <c:pt idx="405">
                        <c:v>7</c:v>
                      </c:pt>
                      <c:pt idx="406">
                        <c:v>2</c:v>
                      </c:pt>
                      <c:pt idx="407">
                        <c:v>5</c:v>
                      </c:pt>
                      <c:pt idx="408">
                        <c:v>2</c:v>
                      </c:pt>
                      <c:pt idx="409">
                        <c:v>2</c:v>
                      </c:pt>
                      <c:pt idx="410">
                        <c:v>4</c:v>
                      </c:pt>
                      <c:pt idx="411">
                        <c:v>10</c:v>
                      </c:pt>
                      <c:pt idx="412">
                        <c:v>5</c:v>
                      </c:pt>
                      <c:pt idx="413">
                        <c:v>6</c:v>
                      </c:pt>
                      <c:pt idx="414">
                        <c:v>6</c:v>
                      </c:pt>
                      <c:pt idx="415">
                        <c:v>2</c:v>
                      </c:pt>
                      <c:pt idx="416">
                        <c:v>9</c:v>
                      </c:pt>
                      <c:pt idx="417">
                        <c:v>2</c:v>
                      </c:pt>
                      <c:pt idx="418">
                        <c:v>4</c:v>
                      </c:pt>
                      <c:pt idx="419">
                        <c:v>2</c:v>
                      </c:pt>
                      <c:pt idx="420">
                        <c:v>2</c:v>
                      </c:pt>
                      <c:pt idx="421">
                        <c:v>1</c:v>
                      </c:pt>
                      <c:pt idx="422">
                        <c:v>6</c:v>
                      </c:pt>
                      <c:pt idx="423">
                        <c:v>9</c:v>
                      </c:pt>
                      <c:pt idx="424">
                        <c:v>5</c:v>
                      </c:pt>
                      <c:pt idx="425">
                        <c:v>1</c:v>
                      </c:pt>
                      <c:pt idx="426">
                        <c:v>4</c:v>
                      </c:pt>
                      <c:pt idx="427">
                        <c:v>4</c:v>
                      </c:pt>
                      <c:pt idx="428">
                        <c:v>5</c:v>
                      </c:pt>
                      <c:pt idx="429">
                        <c:v>8</c:v>
                      </c:pt>
                      <c:pt idx="430">
                        <c:v>2</c:v>
                      </c:pt>
                      <c:pt idx="431">
                        <c:v>2</c:v>
                      </c:pt>
                      <c:pt idx="432">
                        <c:v>4</c:v>
                      </c:pt>
                      <c:pt idx="433">
                        <c:v>2</c:v>
                      </c:pt>
                      <c:pt idx="434">
                        <c:v>5</c:v>
                      </c:pt>
                      <c:pt idx="435">
                        <c:v>2</c:v>
                      </c:pt>
                      <c:pt idx="436">
                        <c:v>5</c:v>
                      </c:pt>
                      <c:pt idx="437">
                        <c:v>1</c:v>
                      </c:pt>
                      <c:pt idx="438">
                        <c:v>5</c:v>
                      </c:pt>
                      <c:pt idx="439">
                        <c:v>4</c:v>
                      </c:pt>
                      <c:pt idx="440">
                        <c:v>3</c:v>
                      </c:pt>
                      <c:pt idx="441">
                        <c:v>2</c:v>
                      </c:pt>
                      <c:pt idx="442">
                        <c:v>5</c:v>
                      </c:pt>
                      <c:pt idx="443">
                        <c:v>2</c:v>
                      </c:pt>
                      <c:pt idx="444">
                        <c:v>1</c:v>
                      </c:pt>
                      <c:pt idx="445">
                        <c:v>7</c:v>
                      </c:pt>
                      <c:pt idx="446">
                        <c:v>2</c:v>
                      </c:pt>
                      <c:pt idx="447">
                        <c:v>5</c:v>
                      </c:pt>
                      <c:pt idx="448">
                        <c:v>1</c:v>
                      </c:pt>
                      <c:pt idx="449">
                        <c:v>7</c:v>
                      </c:pt>
                      <c:pt idx="450">
                        <c:v>5</c:v>
                      </c:pt>
                      <c:pt idx="451">
                        <c:v>2</c:v>
                      </c:pt>
                      <c:pt idx="452">
                        <c:v>3</c:v>
                      </c:pt>
                      <c:pt idx="453">
                        <c:v>1</c:v>
                      </c:pt>
                      <c:pt idx="454">
                        <c:v>5</c:v>
                      </c:pt>
                      <c:pt idx="455">
                        <c:v>3</c:v>
                      </c:pt>
                      <c:pt idx="456">
                        <c:v>7</c:v>
                      </c:pt>
                      <c:pt idx="457">
                        <c:v>2</c:v>
                      </c:pt>
                      <c:pt idx="458">
                        <c:v>1</c:v>
                      </c:pt>
                      <c:pt idx="459">
                        <c:v>3</c:v>
                      </c:pt>
                      <c:pt idx="460">
                        <c:v>6</c:v>
                      </c:pt>
                      <c:pt idx="461">
                        <c:v>3</c:v>
                      </c:pt>
                      <c:pt idx="462">
                        <c:v>6</c:v>
                      </c:pt>
                      <c:pt idx="463">
                        <c:v>4</c:v>
                      </c:pt>
                      <c:pt idx="464">
                        <c:v>5</c:v>
                      </c:pt>
                      <c:pt idx="465">
                        <c:v>6</c:v>
                      </c:pt>
                      <c:pt idx="466">
                        <c:v>8</c:v>
                      </c:pt>
                      <c:pt idx="467">
                        <c:v>3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5</c:v>
                      </c:pt>
                      <c:pt idx="471">
                        <c:v>3</c:v>
                      </c:pt>
                      <c:pt idx="472">
                        <c:v>10</c:v>
                      </c:pt>
                      <c:pt idx="473">
                        <c:v>5</c:v>
                      </c:pt>
                      <c:pt idx="474">
                        <c:v>9</c:v>
                      </c:pt>
                      <c:pt idx="475">
                        <c:v>4</c:v>
                      </c:pt>
                      <c:pt idx="476">
                        <c:v>2</c:v>
                      </c:pt>
                      <c:pt idx="477">
                        <c:v>2</c:v>
                      </c:pt>
                      <c:pt idx="478">
                        <c:v>5</c:v>
                      </c:pt>
                      <c:pt idx="479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133-47D3-A7E8-9B9871ECF4A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Tekirdag!$E$2:$E$481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3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2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2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</c:v>
                      </c:pt>
                      <c:pt idx="93">
                        <c:v>0</c:v>
                      </c:pt>
                      <c:pt idx="94">
                        <c:v>2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1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3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3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2</c:v>
                      </c:pt>
                      <c:pt idx="180">
                        <c:v>0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7</c:v>
                      </c:pt>
                      <c:pt idx="184">
                        <c:v>2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2</c:v>
                      </c:pt>
                      <c:pt idx="188">
                        <c:v>4</c:v>
                      </c:pt>
                      <c:pt idx="189">
                        <c:v>3</c:v>
                      </c:pt>
                      <c:pt idx="190">
                        <c:v>4</c:v>
                      </c:pt>
                      <c:pt idx="191">
                        <c:v>5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1</c:v>
                      </c:pt>
                      <c:pt idx="195">
                        <c:v>3</c:v>
                      </c:pt>
                      <c:pt idx="196">
                        <c:v>0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1</c:v>
                      </c:pt>
                      <c:pt idx="200">
                        <c:v>3</c:v>
                      </c:pt>
                      <c:pt idx="201">
                        <c:v>1</c:v>
                      </c:pt>
                      <c:pt idx="202">
                        <c:v>0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3</c:v>
                      </c:pt>
                      <c:pt idx="206">
                        <c:v>1</c:v>
                      </c:pt>
                      <c:pt idx="207">
                        <c:v>2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2</c:v>
                      </c:pt>
                      <c:pt idx="218">
                        <c:v>4</c:v>
                      </c:pt>
                      <c:pt idx="219">
                        <c:v>0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1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1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1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2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3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3</c:v>
                      </c:pt>
                      <c:pt idx="246">
                        <c:v>0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3</c:v>
                      </c:pt>
                      <c:pt idx="252">
                        <c:v>1</c:v>
                      </c:pt>
                      <c:pt idx="253">
                        <c:v>0</c:v>
                      </c:pt>
                      <c:pt idx="254">
                        <c:v>3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2</c:v>
                      </c:pt>
                      <c:pt idx="262">
                        <c:v>2</c:v>
                      </c:pt>
                      <c:pt idx="263">
                        <c:v>3</c:v>
                      </c:pt>
                      <c:pt idx="264">
                        <c:v>1</c:v>
                      </c:pt>
                      <c:pt idx="265">
                        <c:v>2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4</c:v>
                      </c:pt>
                      <c:pt idx="270">
                        <c:v>4</c:v>
                      </c:pt>
                      <c:pt idx="271">
                        <c:v>1</c:v>
                      </c:pt>
                      <c:pt idx="272">
                        <c:v>3</c:v>
                      </c:pt>
                      <c:pt idx="273">
                        <c:v>3</c:v>
                      </c:pt>
                      <c:pt idx="274">
                        <c:v>0</c:v>
                      </c:pt>
                      <c:pt idx="275">
                        <c:v>2</c:v>
                      </c:pt>
                      <c:pt idx="276">
                        <c:v>0</c:v>
                      </c:pt>
                      <c:pt idx="277">
                        <c:v>1</c:v>
                      </c:pt>
                      <c:pt idx="278">
                        <c:v>4</c:v>
                      </c:pt>
                      <c:pt idx="279">
                        <c:v>1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3</c:v>
                      </c:pt>
                      <c:pt idx="283">
                        <c:v>2</c:v>
                      </c:pt>
                      <c:pt idx="284">
                        <c:v>0</c:v>
                      </c:pt>
                      <c:pt idx="285">
                        <c:v>2</c:v>
                      </c:pt>
                      <c:pt idx="286">
                        <c:v>0</c:v>
                      </c:pt>
                      <c:pt idx="287">
                        <c:v>2</c:v>
                      </c:pt>
                      <c:pt idx="288">
                        <c:v>3</c:v>
                      </c:pt>
                      <c:pt idx="289">
                        <c:v>2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5</c:v>
                      </c:pt>
                      <c:pt idx="293">
                        <c:v>1</c:v>
                      </c:pt>
                      <c:pt idx="294">
                        <c:v>0</c:v>
                      </c:pt>
                      <c:pt idx="295">
                        <c:v>4</c:v>
                      </c:pt>
                      <c:pt idx="296">
                        <c:v>1</c:v>
                      </c:pt>
                      <c:pt idx="297">
                        <c:v>2</c:v>
                      </c:pt>
                      <c:pt idx="298">
                        <c:v>1</c:v>
                      </c:pt>
                      <c:pt idx="299">
                        <c:v>3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2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3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0</c:v>
                      </c:pt>
                      <c:pt idx="311">
                        <c:v>1</c:v>
                      </c:pt>
                      <c:pt idx="312">
                        <c:v>6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0</c:v>
                      </c:pt>
                      <c:pt idx="318">
                        <c:v>3</c:v>
                      </c:pt>
                      <c:pt idx="319">
                        <c:v>-1</c:v>
                      </c:pt>
                      <c:pt idx="320">
                        <c:v>3</c:v>
                      </c:pt>
                      <c:pt idx="321">
                        <c:v>3</c:v>
                      </c:pt>
                      <c:pt idx="322">
                        <c:v>0</c:v>
                      </c:pt>
                      <c:pt idx="323">
                        <c:v>-1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0</c:v>
                      </c:pt>
                      <c:pt idx="327">
                        <c:v>4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2</c:v>
                      </c:pt>
                      <c:pt idx="331">
                        <c:v>2</c:v>
                      </c:pt>
                      <c:pt idx="332">
                        <c:v>4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4</c:v>
                      </c:pt>
                      <c:pt idx="336">
                        <c:v>0</c:v>
                      </c:pt>
                      <c:pt idx="337">
                        <c:v>2</c:v>
                      </c:pt>
                      <c:pt idx="338">
                        <c:v>0</c:v>
                      </c:pt>
                      <c:pt idx="339">
                        <c:v>1</c:v>
                      </c:pt>
                      <c:pt idx="340">
                        <c:v>3</c:v>
                      </c:pt>
                      <c:pt idx="341">
                        <c:v>4</c:v>
                      </c:pt>
                      <c:pt idx="342">
                        <c:v>3</c:v>
                      </c:pt>
                      <c:pt idx="343">
                        <c:v>3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3</c:v>
                      </c:pt>
                      <c:pt idx="347">
                        <c:v>2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6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2</c:v>
                      </c:pt>
                      <c:pt idx="354">
                        <c:v>1</c:v>
                      </c:pt>
                      <c:pt idx="355">
                        <c:v>4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3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3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1</c:v>
                      </c:pt>
                      <c:pt idx="368">
                        <c:v>2</c:v>
                      </c:pt>
                      <c:pt idx="369">
                        <c:v>1</c:v>
                      </c:pt>
                      <c:pt idx="370">
                        <c:v>3</c:v>
                      </c:pt>
                      <c:pt idx="371">
                        <c:v>1</c:v>
                      </c:pt>
                      <c:pt idx="372">
                        <c:v>3</c:v>
                      </c:pt>
                      <c:pt idx="373">
                        <c:v>0</c:v>
                      </c:pt>
                      <c:pt idx="374">
                        <c:v>3</c:v>
                      </c:pt>
                      <c:pt idx="375">
                        <c:v>3</c:v>
                      </c:pt>
                      <c:pt idx="376">
                        <c:v>4</c:v>
                      </c:pt>
                      <c:pt idx="377">
                        <c:v>1</c:v>
                      </c:pt>
                      <c:pt idx="378">
                        <c:v>3</c:v>
                      </c:pt>
                      <c:pt idx="379">
                        <c:v>4</c:v>
                      </c:pt>
                      <c:pt idx="380">
                        <c:v>3</c:v>
                      </c:pt>
                      <c:pt idx="381">
                        <c:v>2</c:v>
                      </c:pt>
                      <c:pt idx="382">
                        <c:v>4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2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2</c:v>
                      </c:pt>
                      <c:pt idx="389">
                        <c:v>2</c:v>
                      </c:pt>
                      <c:pt idx="390">
                        <c:v>4</c:v>
                      </c:pt>
                      <c:pt idx="391">
                        <c:v>2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4</c:v>
                      </c:pt>
                      <c:pt idx="395">
                        <c:v>1</c:v>
                      </c:pt>
                      <c:pt idx="396">
                        <c:v>3</c:v>
                      </c:pt>
                      <c:pt idx="397">
                        <c:v>3</c:v>
                      </c:pt>
                      <c:pt idx="398">
                        <c:v>4</c:v>
                      </c:pt>
                      <c:pt idx="399">
                        <c:v>1</c:v>
                      </c:pt>
                      <c:pt idx="400">
                        <c:v>4</c:v>
                      </c:pt>
                      <c:pt idx="401">
                        <c:v>1</c:v>
                      </c:pt>
                      <c:pt idx="402">
                        <c:v>2</c:v>
                      </c:pt>
                      <c:pt idx="403">
                        <c:v>3</c:v>
                      </c:pt>
                      <c:pt idx="404">
                        <c:v>1</c:v>
                      </c:pt>
                      <c:pt idx="405">
                        <c:v>4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3</c:v>
                      </c:pt>
                      <c:pt idx="409">
                        <c:v>3</c:v>
                      </c:pt>
                      <c:pt idx="410">
                        <c:v>1</c:v>
                      </c:pt>
                      <c:pt idx="411">
                        <c:v>2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3</c:v>
                      </c:pt>
                      <c:pt idx="416">
                        <c:v>5</c:v>
                      </c:pt>
                      <c:pt idx="417">
                        <c:v>0</c:v>
                      </c:pt>
                      <c:pt idx="418">
                        <c:v>5</c:v>
                      </c:pt>
                      <c:pt idx="419">
                        <c:v>2</c:v>
                      </c:pt>
                      <c:pt idx="420">
                        <c:v>0</c:v>
                      </c:pt>
                      <c:pt idx="421">
                        <c:v>3</c:v>
                      </c:pt>
                      <c:pt idx="422">
                        <c:v>5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4</c:v>
                      </c:pt>
                      <c:pt idx="426">
                        <c:v>3</c:v>
                      </c:pt>
                      <c:pt idx="427">
                        <c:v>2</c:v>
                      </c:pt>
                      <c:pt idx="428">
                        <c:v>0</c:v>
                      </c:pt>
                      <c:pt idx="429">
                        <c:v>4</c:v>
                      </c:pt>
                      <c:pt idx="430">
                        <c:v>2</c:v>
                      </c:pt>
                      <c:pt idx="431">
                        <c:v>4</c:v>
                      </c:pt>
                      <c:pt idx="432">
                        <c:v>2</c:v>
                      </c:pt>
                      <c:pt idx="433">
                        <c:v>0</c:v>
                      </c:pt>
                      <c:pt idx="434">
                        <c:v>3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2</c:v>
                      </c:pt>
                      <c:pt idx="438">
                        <c:v>0</c:v>
                      </c:pt>
                      <c:pt idx="439">
                        <c:v>2</c:v>
                      </c:pt>
                      <c:pt idx="440">
                        <c:v>3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2</c:v>
                      </c:pt>
                      <c:pt idx="445">
                        <c:v>2</c:v>
                      </c:pt>
                      <c:pt idx="446">
                        <c:v>3</c:v>
                      </c:pt>
                      <c:pt idx="447">
                        <c:v>2</c:v>
                      </c:pt>
                      <c:pt idx="448">
                        <c:v>1</c:v>
                      </c:pt>
                      <c:pt idx="449">
                        <c:v>8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3</c:v>
                      </c:pt>
                      <c:pt idx="453">
                        <c:v>4</c:v>
                      </c:pt>
                      <c:pt idx="454">
                        <c:v>2</c:v>
                      </c:pt>
                      <c:pt idx="455">
                        <c:v>3</c:v>
                      </c:pt>
                      <c:pt idx="456">
                        <c:v>2</c:v>
                      </c:pt>
                      <c:pt idx="457">
                        <c:v>4</c:v>
                      </c:pt>
                      <c:pt idx="458">
                        <c:v>2</c:v>
                      </c:pt>
                      <c:pt idx="459">
                        <c:v>1</c:v>
                      </c:pt>
                      <c:pt idx="460">
                        <c:v>2</c:v>
                      </c:pt>
                      <c:pt idx="461">
                        <c:v>0</c:v>
                      </c:pt>
                      <c:pt idx="462">
                        <c:v>4</c:v>
                      </c:pt>
                      <c:pt idx="463">
                        <c:v>2</c:v>
                      </c:pt>
                      <c:pt idx="464">
                        <c:v>2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3</c:v>
                      </c:pt>
                      <c:pt idx="471">
                        <c:v>3</c:v>
                      </c:pt>
                      <c:pt idx="472">
                        <c:v>3</c:v>
                      </c:pt>
                      <c:pt idx="473">
                        <c:v>4</c:v>
                      </c:pt>
                      <c:pt idx="474">
                        <c:v>2</c:v>
                      </c:pt>
                      <c:pt idx="475">
                        <c:v>4</c:v>
                      </c:pt>
                      <c:pt idx="476">
                        <c:v>0</c:v>
                      </c:pt>
                      <c:pt idx="477">
                        <c:v>1</c:v>
                      </c:pt>
                      <c:pt idx="478">
                        <c:v>3</c:v>
                      </c:pt>
                      <c:pt idx="479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133-47D3-A7E8-9B9871ECF4A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Tekirdag!$F$2:$F$481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7</c:v>
                      </c:pt>
                      <c:pt idx="1">
                        <c:v>6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10</c:v>
                      </c:pt>
                      <c:pt idx="9">
                        <c:v>6</c:v>
                      </c:pt>
                      <c:pt idx="10">
                        <c:v>10</c:v>
                      </c:pt>
                      <c:pt idx="11">
                        <c:v>6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3</c:v>
                      </c:pt>
                      <c:pt idx="15">
                        <c:v>7</c:v>
                      </c:pt>
                      <c:pt idx="16">
                        <c:v>9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</c:v>
                      </c:pt>
                      <c:pt idx="24">
                        <c:v>3</c:v>
                      </c:pt>
                      <c:pt idx="25">
                        <c:v>5</c:v>
                      </c:pt>
                      <c:pt idx="26">
                        <c:v>10</c:v>
                      </c:pt>
                      <c:pt idx="27">
                        <c:v>5</c:v>
                      </c:pt>
                      <c:pt idx="28">
                        <c:v>6</c:v>
                      </c:pt>
                      <c:pt idx="29">
                        <c:v>7</c:v>
                      </c:pt>
                      <c:pt idx="30">
                        <c:v>9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6</c:v>
                      </c:pt>
                      <c:pt idx="34">
                        <c:v>5</c:v>
                      </c:pt>
                      <c:pt idx="35">
                        <c:v>8</c:v>
                      </c:pt>
                      <c:pt idx="36">
                        <c:v>9</c:v>
                      </c:pt>
                      <c:pt idx="37">
                        <c:v>5</c:v>
                      </c:pt>
                      <c:pt idx="38">
                        <c:v>6</c:v>
                      </c:pt>
                      <c:pt idx="39">
                        <c:v>3</c:v>
                      </c:pt>
                      <c:pt idx="40">
                        <c:v>7</c:v>
                      </c:pt>
                      <c:pt idx="41">
                        <c:v>2</c:v>
                      </c:pt>
                      <c:pt idx="42">
                        <c:v>5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10</c:v>
                      </c:pt>
                      <c:pt idx="47">
                        <c:v>5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2</c:v>
                      </c:pt>
                      <c:pt idx="51">
                        <c:v>9</c:v>
                      </c:pt>
                      <c:pt idx="52">
                        <c:v>2</c:v>
                      </c:pt>
                      <c:pt idx="53">
                        <c:v>4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1</c:v>
                      </c:pt>
                      <c:pt idx="57">
                        <c:v>6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1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8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5</c:v>
                      </c:pt>
                      <c:pt idx="70">
                        <c:v>2</c:v>
                      </c:pt>
                      <c:pt idx="71">
                        <c:v>5</c:v>
                      </c:pt>
                      <c:pt idx="72">
                        <c:v>1</c:v>
                      </c:pt>
                      <c:pt idx="73">
                        <c:v>5</c:v>
                      </c:pt>
                      <c:pt idx="74">
                        <c:v>4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5</c:v>
                      </c:pt>
                      <c:pt idx="78">
                        <c:v>2</c:v>
                      </c:pt>
                      <c:pt idx="79">
                        <c:v>1</c:v>
                      </c:pt>
                      <c:pt idx="80">
                        <c:v>7</c:v>
                      </c:pt>
                      <c:pt idx="81">
                        <c:v>2</c:v>
                      </c:pt>
                      <c:pt idx="82">
                        <c:v>5</c:v>
                      </c:pt>
                      <c:pt idx="83">
                        <c:v>1</c:v>
                      </c:pt>
                      <c:pt idx="84">
                        <c:v>7</c:v>
                      </c:pt>
                      <c:pt idx="85">
                        <c:v>5</c:v>
                      </c:pt>
                      <c:pt idx="86">
                        <c:v>2</c:v>
                      </c:pt>
                      <c:pt idx="87">
                        <c:v>3</c:v>
                      </c:pt>
                      <c:pt idx="88">
                        <c:v>1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7</c:v>
                      </c:pt>
                      <c:pt idx="92">
                        <c:v>2</c:v>
                      </c:pt>
                      <c:pt idx="93">
                        <c:v>1</c:v>
                      </c:pt>
                      <c:pt idx="94">
                        <c:v>3</c:v>
                      </c:pt>
                      <c:pt idx="95">
                        <c:v>6</c:v>
                      </c:pt>
                      <c:pt idx="96">
                        <c:v>3</c:v>
                      </c:pt>
                      <c:pt idx="97">
                        <c:v>6</c:v>
                      </c:pt>
                      <c:pt idx="98">
                        <c:v>4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8</c:v>
                      </c:pt>
                      <c:pt idx="102">
                        <c:v>3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5</c:v>
                      </c:pt>
                      <c:pt idx="106">
                        <c:v>3</c:v>
                      </c:pt>
                      <c:pt idx="107">
                        <c:v>10</c:v>
                      </c:pt>
                      <c:pt idx="108">
                        <c:v>5</c:v>
                      </c:pt>
                      <c:pt idx="109">
                        <c:v>9</c:v>
                      </c:pt>
                      <c:pt idx="110">
                        <c:v>4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5</c:v>
                      </c:pt>
                      <c:pt idx="114">
                        <c:v>9</c:v>
                      </c:pt>
                      <c:pt idx="115">
                        <c:v>5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5</c:v>
                      </c:pt>
                      <c:pt idx="120">
                        <c:v>0</c:v>
                      </c:pt>
                      <c:pt idx="121">
                        <c:v>5</c:v>
                      </c:pt>
                      <c:pt idx="122">
                        <c:v>5</c:v>
                      </c:pt>
                      <c:pt idx="123">
                        <c:v>4</c:v>
                      </c:pt>
                      <c:pt idx="124">
                        <c:v>6</c:v>
                      </c:pt>
                      <c:pt idx="125">
                        <c:v>4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4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2</c:v>
                      </c:pt>
                      <c:pt idx="134">
                        <c:v>7</c:v>
                      </c:pt>
                      <c:pt idx="135">
                        <c:v>4</c:v>
                      </c:pt>
                      <c:pt idx="136">
                        <c:v>9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3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7</c:v>
                      </c:pt>
                      <c:pt idx="144">
                        <c:v>3</c:v>
                      </c:pt>
                      <c:pt idx="145">
                        <c:v>5</c:v>
                      </c:pt>
                      <c:pt idx="146">
                        <c:v>3</c:v>
                      </c:pt>
                      <c:pt idx="147">
                        <c:v>2</c:v>
                      </c:pt>
                      <c:pt idx="148">
                        <c:v>1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5</c:v>
                      </c:pt>
                      <c:pt idx="157">
                        <c:v>3</c:v>
                      </c:pt>
                      <c:pt idx="158">
                        <c:v>5</c:v>
                      </c:pt>
                      <c:pt idx="159">
                        <c:v>7</c:v>
                      </c:pt>
                      <c:pt idx="160">
                        <c:v>6</c:v>
                      </c:pt>
                      <c:pt idx="161">
                        <c:v>7</c:v>
                      </c:pt>
                      <c:pt idx="162">
                        <c:v>3</c:v>
                      </c:pt>
                      <c:pt idx="163">
                        <c:v>1</c:v>
                      </c:pt>
                      <c:pt idx="164">
                        <c:v>3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6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4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0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5</c:v>
                      </c:pt>
                      <c:pt idx="179">
                        <c:v>7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2</c:v>
                      </c:pt>
                      <c:pt idx="183">
                        <c:v>12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3</c:v>
                      </c:pt>
                      <c:pt idx="189">
                        <c:v>4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3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6</c:v>
                      </c:pt>
                      <c:pt idx="197">
                        <c:v>2</c:v>
                      </c:pt>
                      <c:pt idx="198">
                        <c:v>1</c:v>
                      </c:pt>
                      <c:pt idx="199">
                        <c:v>3</c:v>
                      </c:pt>
                      <c:pt idx="200">
                        <c:v>5</c:v>
                      </c:pt>
                      <c:pt idx="201">
                        <c:v>6</c:v>
                      </c:pt>
                      <c:pt idx="202">
                        <c:v>7</c:v>
                      </c:pt>
                      <c:pt idx="203">
                        <c:v>6</c:v>
                      </c:pt>
                      <c:pt idx="204">
                        <c:v>2</c:v>
                      </c:pt>
                      <c:pt idx="205">
                        <c:v>3</c:v>
                      </c:pt>
                      <c:pt idx="206">
                        <c:v>4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2</c:v>
                      </c:pt>
                      <c:pt idx="211">
                        <c:v>6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4</c:v>
                      </c:pt>
                      <c:pt idx="217">
                        <c:v>5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1</c:v>
                      </c:pt>
                      <c:pt idx="221">
                        <c:v>8</c:v>
                      </c:pt>
                      <c:pt idx="222">
                        <c:v>0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9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4</c:v>
                      </c:pt>
                      <c:pt idx="230">
                        <c:v>6</c:v>
                      </c:pt>
                      <c:pt idx="231">
                        <c:v>5</c:v>
                      </c:pt>
                      <c:pt idx="232">
                        <c:v>2</c:v>
                      </c:pt>
                      <c:pt idx="233">
                        <c:v>1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4</c:v>
                      </c:pt>
                      <c:pt idx="238">
                        <c:v>7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1</c:v>
                      </c:pt>
                      <c:pt idx="242">
                        <c:v>3</c:v>
                      </c:pt>
                      <c:pt idx="243">
                        <c:v>7</c:v>
                      </c:pt>
                      <c:pt idx="244">
                        <c:v>3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1</c:v>
                      </c:pt>
                      <c:pt idx="248">
                        <c:v>3</c:v>
                      </c:pt>
                      <c:pt idx="249">
                        <c:v>3</c:v>
                      </c:pt>
                      <c:pt idx="250">
                        <c:v>7</c:v>
                      </c:pt>
                      <c:pt idx="251">
                        <c:v>3</c:v>
                      </c:pt>
                      <c:pt idx="252">
                        <c:v>5</c:v>
                      </c:pt>
                      <c:pt idx="253">
                        <c:v>7</c:v>
                      </c:pt>
                      <c:pt idx="254">
                        <c:v>3</c:v>
                      </c:pt>
                      <c:pt idx="255">
                        <c:v>3</c:v>
                      </c:pt>
                      <c:pt idx="256">
                        <c:v>4</c:v>
                      </c:pt>
                      <c:pt idx="257">
                        <c:v>4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6</c:v>
                      </c:pt>
                      <c:pt idx="263">
                        <c:v>2</c:v>
                      </c:pt>
                      <c:pt idx="264">
                        <c:v>3</c:v>
                      </c:pt>
                      <c:pt idx="265">
                        <c:v>6</c:v>
                      </c:pt>
                      <c:pt idx="266">
                        <c:v>6</c:v>
                      </c:pt>
                      <c:pt idx="267">
                        <c:v>3</c:v>
                      </c:pt>
                      <c:pt idx="268">
                        <c:v>4</c:v>
                      </c:pt>
                      <c:pt idx="269">
                        <c:v>9</c:v>
                      </c:pt>
                      <c:pt idx="270">
                        <c:v>4</c:v>
                      </c:pt>
                      <c:pt idx="271">
                        <c:v>3</c:v>
                      </c:pt>
                      <c:pt idx="272">
                        <c:v>8</c:v>
                      </c:pt>
                      <c:pt idx="273">
                        <c:v>4</c:v>
                      </c:pt>
                      <c:pt idx="274">
                        <c:v>6</c:v>
                      </c:pt>
                      <c:pt idx="275">
                        <c:v>5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4</c:v>
                      </c:pt>
                      <c:pt idx="279">
                        <c:v>4</c:v>
                      </c:pt>
                      <c:pt idx="280">
                        <c:v>3</c:v>
                      </c:pt>
                      <c:pt idx="281">
                        <c:v>7</c:v>
                      </c:pt>
                      <c:pt idx="282">
                        <c:v>4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6</c:v>
                      </c:pt>
                      <c:pt idx="288">
                        <c:v>4</c:v>
                      </c:pt>
                      <c:pt idx="289">
                        <c:v>5</c:v>
                      </c:pt>
                      <c:pt idx="290">
                        <c:v>3</c:v>
                      </c:pt>
                      <c:pt idx="291">
                        <c:v>4</c:v>
                      </c:pt>
                      <c:pt idx="292">
                        <c:v>7</c:v>
                      </c:pt>
                      <c:pt idx="293">
                        <c:v>8</c:v>
                      </c:pt>
                      <c:pt idx="294">
                        <c:v>3</c:v>
                      </c:pt>
                      <c:pt idx="295">
                        <c:v>2</c:v>
                      </c:pt>
                      <c:pt idx="296">
                        <c:v>5</c:v>
                      </c:pt>
                      <c:pt idx="297">
                        <c:v>2</c:v>
                      </c:pt>
                      <c:pt idx="298">
                        <c:v>4</c:v>
                      </c:pt>
                      <c:pt idx="299">
                        <c:v>1</c:v>
                      </c:pt>
                      <c:pt idx="300">
                        <c:v>3</c:v>
                      </c:pt>
                      <c:pt idx="301">
                        <c:v>6</c:v>
                      </c:pt>
                      <c:pt idx="302">
                        <c:v>6</c:v>
                      </c:pt>
                      <c:pt idx="303">
                        <c:v>2</c:v>
                      </c:pt>
                      <c:pt idx="304">
                        <c:v>3</c:v>
                      </c:pt>
                      <c:pt idx="305">
                        <c:v>4</c:v>
                      </c:pt>
                      <c:pt idx="306">
                        <c:v>3</c:v>
                      </c:pt>
                      <c:pt idx="307">
                        <c:v>3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4</c:v>
                      </c:pt>
                      <c:pt idx="311">
                        <c:v>1</c:v>
                      </c:pt>
                      <c:pt idx="312">
                        <c:v>4</c:v>
                      </c:pt>
                      <c:pt idx="313">
                        <c:v>4</c:v>
                      </c:pt>
                      <c:pt idx="314">
                        <c:v>4</c:v>
                      </c:pt>
                      <c:pt idx="315">
                        <c:v>4</c:v>
                      </c:pt>
                      <c:pt idx="316">
                        <c:v>5</c:v>
                      </c:pt>
                      <c:pt idx="317">
                        <c:v>3</c:v>
                      </c:pt>
                      <c:pt idx="318">
                        <c:v>6</c:v>
                      </c:pt>
                      <c:pt idx="319">
                        <c:v>-1</c:v>
                      </c:pt>
                      <c:pt idx="320">
                        <c:v>6</c:v>
                      </c:pt>
                      <c:pt idx="321">
                        <c:v>7</c:v>
                      </c:pt>
                      <c:pt idx="322">
                        <c:v>4</c:v>
                      </c:pt>
                      <c:pt idx="323">
                        <c:v>6</c:v>
                      </c:pt>
                      <c:pt idx="324">
                        <c:v>5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2</c:v>
                      </c:pt>
                      <c:pt idx="328">
                        <c:v>6</c:v>
                      </c:pt>
                      <c:pt idx="329">
                        <c:v>3</c:v>
                      </c:pt>
                      <c:pt idx="330">
                        <c:v>7</c:v>
                      </c:pt>
                      <c:pt idx="331">
                        <c:v>2</c:v>
                      </c:pt>
                      <c:pt idx="332">
                        <c:v>3</c:v>
                      </c:pt>
                      <c:pt idx="333">
                        <c:v>6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5</c:v>
                      </c:pt>
                      <c:pt idx="337">
                        <c:v>4</c:v>
                      </c:pt>
                      <c:pt idx="338">
                        <c:v>3</c:v>
                      </c:pt>
                      <c:pt idx="339">
                        <c:v>5</c:v>
                      </c:pt>
                      <c:pt idx="340">
                        <c:v>4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3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4</c:v>
                      </c:pt>
                      <c:pt idx="348">
                        <c:v>4</c:v>
                      </c:pt>
                      <c:pt idx="349">
                        <c:v>6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8</c:v>
                      </c:pt>
                      <c:pt idx="353">
                        <c:v>3</c:v>
                      </c:pt>
                      <c:pt idx="354">
                        <c:v>8</c:v>
                      </c:pt>
                      <c:pt idx="355">
                        <c:v>6</c:v>
                      </c:pt>
                      <c:pt idx="356">
                        <c:v>4</c:v>
                      </c:pt>
                      <c:pt idx="357">
                        <c:v>4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8</c:v>
                      </c:pt>
                      <c:pt idx="361">
                        <c:v>3</c:v>
                      </c:pt>
                      <c:pt idx="362">
                        <c:v>5</c:v>
                      </c:pt>
                      <c:pt idx="363">
                        <c:v>3</c:v>
                      </c:pt>
                      <c:pt idx="364">
                        <c:v>6</c:v>
                      </c:pt>
                      <c:pt idx="365">
                        <c:v>6</c:v>
                      </c:pt>
                      <c:pt idx="366">
                        <c:v>7</c:v>
                      </c:pt>
                      <c:pt idx="367">
                        <c:v>4</c:v>
                      </c:pt>
                      <c:pt idx="368">
                        <c:v>5</c:v>
                      </c:pt>
                      <c:pt idx="369">
                        <c:v>3</c:v>
                      </c:pt>
                      <c:pt idx="370">
                        <c:v>5</c:v>
                      </c:pt>
                      <c:pt idx="371">
                        <c:v>6</c:v>
                      </c:pt>
                      <c:pt idx="372">
                        <c:v>4</c:v>
                      </c:pt>
                      <c:pt idx="373">
                        <c:v>7</c:v>
                      </c:pt>
                      <c:pt idx="374">
                        <c:v>5</c:v>
                      </c:pt>
                      <c:pt idx="375">
                        <c:v>8</c:v>
                      </c:pt>
                      <c:pt idx="376">
                        <c:v>6</c:v>
                      </c:pt>
                      <c:pt idx="377">
                        <c:v>6</c:v>
                      </c:pt>
                      <c:pt idx="378">
                        <c:v>3</c:v>
                      </c:pt>
                      <c:pt idx="379">
                        <c:v>7</c:v>
                      </c:pt>
                      <c:pt idx="380">
                        <c:v>10</c:v>
                      </c:pt>
                      <c:pt idx="381">
                        <c:v>4</c:v>
                      </c:pt>
                      <c:pt idx="382">
                        <c:v>3</c:v>
                      </c:pt>
                      <c:pt idx="383">
                        <c:v>10</c:v>
                      </c:pt>
                      <c:pt idx="384">
                        <c:v>6</c:v>
                      </c:pt>
                      <c:pt idx="385">
                        <c:v>3</c:v>
                      </c:pt>
                      <c:pt idx="386">
                        <c:v>4</c:v>
                      </c:pt>
                      <c:pt idx="387">
                        <c:v>4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5</c:v>
                      </c:pt>
                      <c:pt idx="391">
                        <c:v>5</c:v>
                      </c:pt>
                      <c:pt idx="392">
                        <c:v>4</c:v>
                      </c:pt>
                      <c:pt idx="393">
                        <c:v>8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4</c:v>
                      </c:pt>
                      <c:pt idx="397">
                        <c:v>5</c:v>
                      </c:pt>
                      <c:pt idx="398">
                        <c:v>6</c:v>
                      </c:pt>
                      <c:pt idx="399">
                        <c:v>9</c:v>
                      </c:pt>
                      <c:pt idx="400">
                        <c:v>5</c:v>
                      </c:pt>
                      <c:pt idx="401">
                        <c:v>6</c:v>
                      </c:pt>
                      <c:pt idx="402">
                        <c:v>2</c:v>
                      </c:pt>
                      <c:pt idx="403">
                        <c:v>6</c:v>
                      </c:pt>
                      <c:pt idx="404">
                        <c:v>6</c:v>
                      </c:pt>
                      <c:pt idx="405">
                        <c:v>6</c:v>
                      </c:pt>
                      <c:pt idx="406">
                        <c:v>3</c:v>
                      </c:pt>
                      <c:pt idx="407">
                        <c:v>7</c:v>
                      </c:pt>
                      <c:pt idx="408">
                        <c:v>7</c:v>
                      </c:pt>
                      <c:pt idx="409">
                        <c:v>3</c:v>
                      </c:pt>
                      <c:pt idx="410">
                        <c:v>8</c:v>
                      </c:pt>
                      <c:pt idx="411">
                        <c:v>2</c:v>
                      </c:pt>
                      <c:pt idx="412">
                        <c:v>6</c:v>
                      </c:pt>
                      <c:pt idx="413">
                        <c:v>2</c:v>
                      </c:pt>
                      <c:pt idx="414">
                        <c:v>2</c:v>
                      </c:pt>
                      <c:pt idx="415">
                        <c:v>5</c:v>
                      </c:pt>
                      <c:pt idx="416">
                        <c:v>4</c:v>
                      </c:pt>
                      <c:pt idx="417">
                        <c:v>1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2</c:v>
                      </c:pt>
                      <c:pt idx="421">
                        <c:v>8</c:v>
                      </c:pt>
                      <c:pt idx="422">
                        <c:v>2</c:v>
                      </c:pt>
                      <c:pt idx="423">
                        <c:v>5</c:v>
                      </c:pt>
                      <c:pt idx="424">
                        <c:v>1</c:v>
                      </c:pt>
                      <c:pt idx="425">
                        <c:v>7</c:v>
                      </c:pt>
                      <c:pt idx="426">
                        <c:v>5</c:v>
                      </c:pt>
                      <c:pt idx="427">
                        <c:v>3</c:v>
                      </c:pt>
                      <c:pt idx="428">
                        <c:v>2</c:v>
                      </c:pt>
                      <c:pt idx="429">
                        <c:v>3</c:v>
                      </c:pt>
                      <c:pt idx="430">
                        <c:v>4</c:v>
                      </c:pt>
                      <c:pt idx="431">
                        <c:v>4</c:v>
                      </c:pt>
                      <c:pt idx="432">
                        <c:v>5</c:v>
                      </c:pt>
                      <c:pt idx="433">
                        <c:v>3</c:v>
                      </c:pt>
                      <c:pt idx="434">
                        <c:v>2</c:v>
                      </c:pt>
                      <c:pt idx="435">
                        <c:v>1</c:v>
                      </c:pt>
                      <c:pt idx="436">
                        <c:v>3</c:v>
                      </c:pt>
                      <c:pt idx="437">
                        <c:v>3</c:v>
                      </c:pt>
                      <c:pt idx="438">
                        <c:v>8</c:v>
                      </c:pt>
                      <c:pt idx="439">
                        <c:v>6</c:v>
                      </c:pt>
                      <c:pt idx="440">
                        <c:v>3</c:v>
                      </c:pt>
                      <c:pt idx="441">
                        <c:v>3</c:v>
                      </c:pt>
                      <c:pt idx="442">
                        <c:v>5</c:v>
                      </c:pt>
                      <c:pt idx="443">
                        <c:v>3</c:v>
                      </c:pt>
                      <c:pt idx="444">
                        <c:v>6</c:v>
                      </c:pt>
                      <c:pt idx="445">
                        <c:v>8</c:v>
                      </c:pt>
                      <c:pt idx="446">
                        <c:v>6</c:v>
                      </c:pt>
                      <c:pt idx="447">
                        <c:v>4</c:v>
                      </c:pt>
                      <c:pt idx="448">
                        <c:v>11</c:v>
                      </c:pt>
                      <c:pt idx="449">
                        <c:v>6</c:v>
                      </c:pt>
                      <c:pt idx="450">
                        <c:v>6</c:v>
                      </c:pt>
                      <c:pt idx="451">
                        <c:v>8</c:v>
                      </c:pt>
                      <c:pt idx="452">
                        <c:v>4</c:v>
                      </c:pt>
                      <c:pt idx="453">
                        <c:v>5</c:v>
                      </c:pt>
                      <c:pt idx="454">
                        <c:v>5</c:v>
                      </c:pt>
                      <c:pt idx="455">
                        <c:v>3</c:v>
                      </c:pt>
                      <c:pt idx="456">
                        <c:v>7</c:v>
                      </c:pt>
                      <c:pt idx="457">
                        <c:v>9</c:v>
                      </c:pt>
                      <c:pt idx="458">
                        <c:v>8</c:v>
                      </c:pt>
                      <c:pt idx="459">
                        <c:v>6</c:v>
                      </c:pt>
                      <c:pt idx="460">
                        <c:v>2</c:v>
                      </c:pt>
                      <c:pt idx="461">
                        <c:v>4</c:v>
                      </c:pt>
                      <c:pt idx="462">
                        <c:v>3</c:v>
                      </c:pt>
                      <c:pt idx="463">
                        <c:v>8</c:v>
                      </c:pt>
                      <c:pt idx="464">
                        <c:v>8</c:v>
                      </c:pt>
                      <c:pt idx="465">
                        <c:v>8</c:v>
                      </c:pt>
                      <c:pt idx="466">
                        <c:v>2</c:v>
                      </c:pt>
                      <c:pt idx="467">
                        <c:v>5</c:v>
                      </c:pt>
                      <c:pt idx="468">
                        <c:v>4</c:v>
                      </c:pt>
                      <c:pt idx="469">
                        <c:v>4</c:v>
                      </c:pt>
                      <c:pt idx="470">
                        <c:v>3</c:v>
                      </c:pt>
                      <c:pt idx="471">
                        <c:v>8</c:v>
                      </c:pt>
                      <c:pt idx="472">
                        <c:v>5</c:v>
                      </c:pt>
                      <c:pt idx="473">
                        <c:v>5</c:v>
                      </c:pt>
                      <c:pt idx="474">
                        <c:v>5</c:v>
                      </c:pt>
                      <c:pt idx="475">
                        <c:v>6</c:v>
                      </c:pt>
                      <c:pt idx="476">
                        <c:v>3</c:v>
                      </c:pt>
                      <c:pt idx="477">
                        <c:v>5</c:v>
                      </c:pt>
                      <c:pt idx="478">
                        <c:v>3</c:v>
                      </c:pt>
                      <c:pt idx="479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133-47D3-A7E8-9B9871ECF4A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Tekirdag!$G$2:$G$481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-1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-1</c:v>
                      </c:pt>
                      <c:pt idx="8">
                        <c:v>-3</c:v>
                      </c:pt>
                      <c:pt idx="9">
                        <c:v>-1</c:v>
                      </c:pt>
                      <c:pt idx="10">
                        <c:v>-2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-2</c:v>
                      </c:pt>
                      <c:pt idx="14">
                        <c:v>4</c:v>
                      </c:pt>
                      <c:pt idx="15">
                        <c:v>3</c:v>
                      </c:pt>
                      <c:pt idx="16">
                        <c:v>-5</c:v>
                      </c:pt>
                      <c:pt idx="17">
                        <c:v>-2</c:v>
                      </c:pt>
                      <c:pt idx="18">
                        <c:v>5</c:v>
                      </c:pt>
                      <c:pt idx="19">
                        <c:v>0</c:v>
                      </c:pt>
                      <c:pt idx="20">
                        <c:v>-4</c:v>
                      </c:pt>
                      <c:pt idx="21">
                        <c:v>-6</c:v>
                      </c:pt>
                      <c:pt idx="22">
                        <c:v>-6</c:v>
                      </c:pt>
                      <c:pt idx="23">
                        <c:v>-2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-5</c:v>
                      </c:pt>
                      <c:pt idx="27">
                        <c:v>-1</c:v>
                      </c:pt>
                      <c:pt idx="28">
                        <c:v>2</c:v>
                      </c:pt>
                      <c:pt idx="29">
                        <c:v>-4</c:v>
                      </c:pt>
                      <c:pt idx="30">
                        <c:v>-6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4</c:v>
                      </c:pt>
                      <c:pt idx="35">
                        <c:v>-3</c:v>
                      </c:pt>
                      <c:pt idx="36">
                        <c:v>-3</c:v>
                      </c:pt>
                      <c:pt idx="37">
                        <c:v>-3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-1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4</c:v>
                      </c:pt>
                      <c:pt idx="46">
                        <c:v>-8</c:v>
                      </c:pt>
                      <c:pt idx="47">
                        <c:v>1</c:v>
                      </c:pt>
                      <c:pt idx="48">
                        <c:v>-4</c:v>
                      </c:pt>
                      <c:pt idx="49">
                        <c:v>-4</c:v>
                      </c:pt>
                      <c:pt idx="50">
                        <c:v>3</c:v>
                      </c:pt>
                      <c:pt idx="51">
                        <c:v>-5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7</c:v>
                      </c:pt>
                      <c:pt idx="57">
                        <c:v>-4</c:v>
                      </c:pt>
                      <c:pt idx="58">
                        <c:v>-4</c:v>
                      </c:pt>
                      <c:pt idx="59">
                        <c:v>-4</c:v>
                      </c:pt>
                      <c:pt idx="60">
                        <c:v>6</c:v>
                      </c:pt>
                      <c:pt idx="61">
                        <c:v>1</c:v>
                      </c:pt>
                      <c:pt idx="62">
                        <c:v>-1</c:v>
                      </c:pt>
                      <c:pt idx="63">
                        <c:v>-3</c:v>
                      </c:pt>
                      <c:pt idx="64">
                        <c:v>-5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-3</c:v>
                      </c:pt>
                      <c:pt idx="70">
                        <c:v>-1</c:v>
                      </c:pt>
                      <c:pt idx="71">
                        <c:v>-2</c:v>
                      </c:pt>
                      <c:pt idx="72">
                        <c:v>2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0</c:v>
                      </c:pt>
                      <c:pt idx="76">
                        <c:v>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5</c:v>
                      </c:pt>
                      <c:pt idx="80">
                        <c:v>1</c:v>
                      </c:pt>
                      <c:pt idx="81">
                        <c:v>4</c:v>
                      </c:pt>
                      <c:pt idx="82">
                        <c:v>-1</c:v>
                      </c:pt>
                      <c:pt idx="83">
                        <c:v>10</c:v>
                      </c:pt>
                      <c:pt idx="84">
                        <c:v>-1</c:v>
                      </c:pt>
                      <c:pt idx="85">
                        <c:v>0</c:v>
                      </c:pt>
                      <c:pt idx="86">
                        <c:v>6</c:v>
                      </c:pt>
                      <c:pt idx="87">
                        <c:v>1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7</c:v>
                      </c:pt>
                      <c:pt idx="93">
                        <c:v>7</c:v>
                      </c:pt>
                      <c:pt idx="94">
                        <c:v>3</c:v>
                      </c:pt>
                      <c:pt idx="95">
                        <c:v>-4</c:v>
                      </c:pt>
                      <c:pt idx="96">
                        <c:v>1</c:v>
                      </c:pt>
                      <c:pt idx="97">
                        <c:v>-3</c:v>
                      </c:pt>
                      <c:pt idx="98">
                        <c:v>4</c:v>
                      </c:pt>
                      <c:pt idx="99">
                        <c:v>3</c:v>
                      </c:pt>
                      <c:pt idx="100">
                        <c:v>2</c:v>
                      </c:pt>
                      <c:pt idx="101">
                        <c:v>-6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-2</c:v>
                      </c:pt>
                      <c:pt idx="106">
                        <c:v>5</c:v>
                      </c:pt>
                      <c:pt idx="107">
                        <c:v>-5</c:v>
                      </c:pt>
                      <c:pt idx="108">
                        <c:v>0</c:v>
                      </c:pt>
                      <c:pt idx="109">
                        <c:v>-4</c:v>
                      </c:pt>
                      <c:pt idx="110">
                        <c:v>2</c:v>
                      </c:pt>
                      <c:pt idx="111">
                        <c:v>1</c:v>
                      </c:pt>
                      <c:pt idx="112">
                        <c:v>3</c:v>
                      </c:pt>
                      <c:pt idx="113">
                        <c:v>-2</c:v>
                      </c:pt>
                      <c:pt idx="114">
                        <c:v>-5</c:v>
                      </c:pt>
                      <c:pt idx="115">
                        <c:v>-2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3</c:v>
                      </c:pt>
                      <c:pt idx="119">
                        <c:v>-2</c:v>
                      </c:pt>
                      <c:pt idx="120">
                        <c:v>2</c:v>
                      </c:pt>
                      <c:pt idx="121">
                        <c:v>4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1</c:v>
                      </c:pt>
                      <c:pt idx="125">
                        <c:v>-1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5</c:v>
                      </c:pt>
                      <c:pt idx="129">
                        <c:v>-3</c:v>
                      </c:pt>
                      <c:pt idx="130">
                        <c:v>-2</c:v>
                      </c:pt>
                      <c:pt idx="131">
                        <c:v>6</c:v>
                      </c:pt>
                      <c:pt idx="132">
                        <c:v>2</c:v>
                      </c:pt>
                      <c:pt idx="133">
                        <c:v>3</c:v>
                      </c:pt>
                      <c:pt idx="134">
                        <c:v>-4</c:v>
                      </c:pt>
                      <c:pt idx="135">
                        <c:v>0</c:v>
                      </c:pt>
                      <c:pt idx="136">
                        <c:v>-5</c:v>
                      </c:pt>
                      <c:pt idx="137">
                        <c:v>1</c:v>
                      </c:pt>
                      <c:pt idx="138">
                        <c:v>-1</c:v>
                      </c:pt>
                      <c:pt idx="139">
                        <c:v>-4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-3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0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-1</c:v>
                      </c:pt>
                      <c:pt idx="156">
                        <c:v>-2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-3</c:v>
                      </c:pt>
                      <c:pt idx="160">
                        <c:v>-1</c:v>
                      </c:pt>
                      <c:pt idx="161">
                        <c:v>3</c:v>
                      </c:pt>
                      <c:pt idx="162">
                        <c:v>0</c:v>
                      </c:pt>
                      <c:pt idx="163">
                        <c:v>2</c:v>
                      </c:pt>
                      <c:pt idx="164">
                        <c:v>0</c:v>
                      </c:pt>
                      <c:pt idx="165">
                        <c:v>-2</c:v>
                      </c:pt>
                      <c:pt idx="166">
                        <c:v>-4</c:v>
                      </c:pt>
                      <c:pt idx="167">
                        <c:v>-1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10</c:v>
                      </c:pt>
                      <c:pt idx="173">
                        <c:v>3</c:v>
                      </c:pt>
                      <c:pt idx="174">
                        <c:v>2</c:v>
                      </c:pt>
                      <c:pt idx="175">
                        <c:v>-2</c:v>
                      </c:pt>
                      <c:pt idx="176">
                        <c:v>0</c:v>
                      </c:pt>
                      <c:pt idx="177">
                        <c:v>-1</c:v>
                      </c:pt>
                      <c:pt idx="178">
                        <c:v>1</c:v>
                      </c:pt>
                      <c:pt idx="179">
                        <c:v>-7</c:v>
                      </c:pt>
                      <c:pt idx="180">
                        <c:v>1</c:v>
                      </c:pt>
                      <c:pt idx="181">
                        <c:v>4</c:v>
                      </c:pt>
                      <c:pt idx="182">
                        <c:v>7</c:v>
                      </c:pt>
                      <c:pt idx="183">
                        <c:v>-8</c:v>
                      </c:pt>
                      <c:pt idx="184">
                        <c:v>2</c:v>
                      </c:pt>
                      <c:pt idx="185">
                        <c:v>-3</c:v>
                      </c:pt>
                      <c:pt idx="186">
                        <c:v>3</c:v>
                      </c:pt>
                      <c:pt idx="187">
                        <c:v>0</c:v>
                      </c:pt>
                      <c:pt idx="188">
                        <c:v>-1</c:v>
                      </c:pt>
                      <c:pt idx="189">
                        <c:v>1</c:v>
                      </c:pt>
                      <c:pt idx="190">
                        <c:v>-2</c:v>
                      </c:pt>
                      <c:pt idx="191">
                        <c:v>0</c:v>
                      </c:pt>
                      <c:pt idx="192">
                        <c:v>-1</c:v>
                      </c:pt>
                      <c:pt idx="193">
                        <c:v>2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1</c:v>
                      </c:pt>
                      <c:pt idx="197">
                        <c:v>6</c:v>
                      </c:pt>
                      <c:pt idx="198">
                        <c:v>-1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-5</c:v>
                      </c:pt>
                      <c:pt idx="202">
                        <c:v>-5</c:v>
                      </c:pt>
                      <c:pt idx="203">
                        <c:v>-2</c:v>
                      </c:pt>
                      <c:pt idx="204">
                        <c:v>0</c:v>
                      </c:pt>
                      <c:pt idx="205">
                        <c:v>-1</c:v>
                      </c:pt>
                      <c:pt idx="206">
                        <c:v>2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-1</c:v>
                      </c:pt>
                      <c:pt idx="210">
                        <c:v>2</c:v>
                      </c:pt>
                      <c:pt idx="211">
                        <c:v>-3</c:v>
                      </c:pt>
                      <c:pt idx="212">
                        <c:v>5</c:v>
                      </c:pt>
                      <c:pt idx="213">
                        <c:v>-1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-1</c:v>
                      </c:pt>
                      <c:pt idx="218">
                        <c:v>-4</c:v>
                      </c:pt>
                      <c:pt idx="219">
                        <c:v>1</c:v>
                      </c:pt>
                      <c:pt idx="220">
                        <c:v>5</c:v>
                      </c:pt>
                      <c:pt idx="221">
                        <c:v>-2</c:v>
                      </c:pt>
                      <c:pt idx="222">
                        <c:v>5</c:v>
                      </c:pt>
                      <c:pt idx="223">
                        <c:v>3</c:v>
                      </c:pt>
                      <c:pt idx="224">
                        <c:v>0</c:v>
                      </c:pt>
                      <c:pt idx="225">
                        <c:v>1</c:v>
                      </c:pt>
                      <c:pt idx="226">
                        <c:v>-5</c:v>
                      </c:pt>
                      <c:pt idx="227">
                        <c:v>0</c:v>
                      </c:pt>
                      <c:pt idx="228">
                        <c:v>-3</c:v>
                      </c:pt>
                      <c:pt idx="229">
                        <c:v>0</c:v>
                      </c:pt>
                      <c:pt idx="230">
                        <c:v>-4</c:v>
                      </c:pt>
                      <c:pt idx="231">
                        <c:v>2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-2</c:v>
                      </c:pt>
                      <c:pt idx="235">
                        <c:v>0</c:v>
                      </c:pt>
                      <c:pt idx="236">
                        <c:v>5</c:v>
                      </c:pt>
                      <c:pt idx="237">
                        <c:v>4</c:v>
                      </c:pt>
                      <c:pt idx="238">
                        <c:v>-2</c:v>
                      </c:pt>
                      <c:pt idx="239">
                        <c:v>1</c:v>
                      </c:pt>
                      <c:pt idx="240">
                        <c:v>4</c:v>
                      </c:pt>
                      <c:pt idx="241">
                        <c:v>5</c:v>
                      </c:pt>
                      <c:pt idx="242">
                        <c:v>4</c:v>
                      </c:pt>
                      <c:pt idx="243">
                        <c:v>-6</c:v>
                      </c:pt>
                      <c:pt idx="244">
                        <c:v>1</c:v>
                      </c:pt>
                      <c:pt idx="245">
                        <c:v>-3</c:v>
                      </c:pt>
                      <c:pt idx="246">
                        <c:v>-2</c:v>
                      </c:pt>
                      <c:pt idx="247">
                        <c:v>3</c:v>
                      </c:pt>
                      <c:pt idx="248">
                        <c:v>-1</c:v>
                      </c:pt>
                      <c:pt idx="249">
                        <c:v>0</c:v>
                      </c:pt>
                      <c:pt idx="250">
                        <c:v>-6</c:v>
                      </c:pt>
                      <c:pt idx="251">
                        <c:v>-1</c:v>
                      </c:pt>
                      <c:pt idx="252">
                        <c:v>-4</c:v>
                      </c:pt>
                      <c:pt idx="253">
                        <c:v>-7</c:v>
                      </c:pt>
                      <c:pt idx="254">
                        <c:v>-3</c:v>
                      </c:pt>
                      <c:pt idx="255">
                        <c:v>-2</c:v>
                      </c:pt>
                      <c:pt idx="256">
                        <c:v>-2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3</c:v>
                      </c:pt>
                      <c:pt idx="260">
                        <c:v>-1</c:v>
                      </c:pt>
                      <c:pt idx="261">
                        <c:v>-5</c:v>
                      </c:pt>
                      <c:pt idx="262">
                        <c:v>-3</c:v>
                      </c:pt>
                      <c:pt idx="263">
                        <c:v>4</c:v>
                      </c:pt>
                      <c:pt idx="264">
                        <c:v>-2</c:v>
                      </c:pt>
                      <c:pt idx="265">
                        <c:v>-4</c:v>
                      </c:pt>
                      <c:pt idx="266">
                        <c:v>-5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-4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-1</c:v>
                      </c:pt>
                      <c:pt idx="273">
                        <c:v>-3</c:v>
                      </c:pt>
                      <c:pt idx="274">
                        <c:v>-3</c:v>
                      </c:pt>
                      <c:pt idx="275">
                        <c:v>-2</c:v>
                      </c:pt>
                      <c:pt idx="276">
                        <c:v>-7</c:v>
                      </c:pt>
                      <c:pt idx="277">
                        <c:v>0</c:v>
                      </c:pt>
                      <c:pt idx="278">
                        <c:v>-2</c:v>
                      </c:pt>
                      <c:pt idx="279">
                        <c:v>1</c:v>
                      </c:pt>
                      <c:pt idx="280">
                        <c:v>-1</c:v>
                      </c:pt>
                      <c:pt idx="281">
                        <c:v>-7</c:v>
                      </c:pt>
                      <c:pt idx="282">
                        <c:v>-4</c:v>
                      </c:pt>
                      <c:pt idx="283">
                        <c:v>3</c:v>
                      </c:pt>
                      <c:pt idx="284">
                        <c:v>2</c:v>
                      </c:pt>
                      <c:pt idx="285">
                        <c:v>5</c:v>
                      </c:pt>
                      <c:pt idx="286">
                        <c:v>6</c:v>
                      </c:pt>
                      <c:pt idx="287">
                        <c:v>-3</c:v>
                      </c:pt>
                      <c:pt idx="288">
                        <c:v>-2</c:v>
                      </c:pt>
                      <c:pt idx="289">
                        <c:v>-2</c:v>
                      </c:pt>
                      <c:pt idx="290">
                        <c:v>-3</c:v>
                      </c:pt>
                      <c:pt idx="291">
                        <c:v>-1</c:v>
                      </c:pt>
                      <c:pt idx="292">
                        <c:v>-3</c:v>
                      </c:pt>
                      <c:pt idx="293">
                        <c:v>-4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2</c:v>
                      </c:pt>
                      <c:pt idx="297">
                        <c:v>0</c:v>
                      </c:pt>
                      <c:pt idx="298">
                        <c:v>3</c:v>
                      </c:pt>
                      <c:pt idx="299">
                        <c:v>6</c:v>
                      </c:pt>
                      <c:pt idx="300">
                        <c:v>6</c:v>
                      </c:pt>
                      <c:pt idx="301">
                        <c:v>2</c:v>
                      </c:pt>
                      <c:pt idx="302">
                        <c:v>-4</c:v>
                      </c:pt>
                      <c:pt idx="303">
                        <c:v>3</c:v>
                      </c:pt>
                      <c:pt idx="304">
                        <c:v>0</c:v>
                      </c:pt>
                      <c:pt idx="305">
                        <c:v>-3</c:v>
                      </c:pt>
                      <c:pt idx="306">
                        <c:v>3</c:v>
                      </c:pt>
                      <c:pt idx="307">
                        <c:v>-2</c:v>
                      </c:pt>
                      <c:pt idx="308">
                        <c:v>6</c:v>
                      </c:pt>
                      <c:pt idx="309">
                        <c:v>-1</c:v>
                      </c:pt>
                      <c:pt idx="310">
                        <c:v>-2</c:v>
                      </c:pt>
                      <c:pt idx="311">
                        <c:v>1</c:v>
                      </c:pt>
                      <c:pt idx="312">
                        <c:v>-1</c:v>
                      </c:pt>
                      <c:pt idx="313">
                        <c:v>2</c:v>
                      </c:pt>
                      <c:pt idx="314">
                        <c:v>-2</c:v>
                      </c:pt>
                      <c:pt idx="315">
                        <c:v>-1</c:v>
                      </c:pt>
                      <c:pt idx="316">
                        <c:v>-4</c:v>
                      </c:pt>
                      <c:pt idx="317">
                        <c:v>-3</c:v>
                      </c:pt>
                      <c:pt idx="318">
                        <c:v>3</c:v>
                      </c:pt>
                      <c:pt idx="319">
                        <c:v>7</c:v>
                      </c:pt>
                      <c:pt idx="320">
                        <c:v>5</c:v>
                      </c:pt>
                      <c:pt idx="321">
                        <c:v>1</c:v>
                      </c:pt>
                      <c:pt idx="322">
                        <c:v>0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7</c:v>
                      </c:pt>
                      <c:pt idx="326">
                        <c:v>8</c:v>
                      </c:pt>
                      <c:pt idx="327">
                        <c:v>12</c:v>
                      </c:pt>
                      <c:pt idx="328">
                        <c:v>6</c:v>
                      </c:pt>
                      <c:pt idx="329">
                        <c:v>5</c:v>
                      </c:pt>
                      <c:pt idx="330">
                        <c:v>3</c:v>
                      </c:pt>
                      <c:pt idx="331">
                        <c:v>5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4</c:v>
                      </c:pt>
                      <c:pt idx="335">
                        <c:v>5</c:v>
                      </c:pt>
                      <c:pt idx="336">
                        <c:v>0</c:v>
                      </c:pt>
                      <c:pt idx="337">
                        <c:v>7</c:v>
                      </c:pt>
                      <c:pt idx="338">
                        <c:v>2</c:v>
                      </c:pt>
                      <c:pt idx="339">
                        <c:v>-4</c:v>
                      </c:pt>
                      <c:pt idx="340">
                        <c:v>3</c:v>
                      </c:pt>
                      <c:pt idx="341">
                        <c:v>9</c:v>
                      </c:pt>
                      <c:pt idx="342">
                        <c:v>7</c:v>
                      </c:pt>
                      <c:pt idx="343">
                        <c:v>2</c:v>
                      </c:pt>
                      <c:pt idx="344">
                        <c:v>4</c:v>
                      </c:pt>
                      <c:pt idx="345">
                        <c:v>5</c:v>
                      </c:pt>
                      <c:pt idx="346">
                        <c:v>5</c:v>
                      </c:pt>
                      <c:pt idx="347">
                        <c:v>0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6</c:v>
                      </c:pt>
                      <c:pt idx="351">
                        <c:v>-1</c:v>
                      </c:pt>
                      <c:pt idx="352">
                        <c:v>0</c:v>
                      </c:pt>
                      <c:pt idx="353">
                        <c:v>8</c:v>
                      </c:pt>
                      <c:pt idx="354">
                        <c:v>2</c:v>
                      </c:pt>
                      <c:pt idx="355">
                        <c:v>-2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6</c:v>
                      </c:pt>
                      <c:pt idx="359">
                        <c:v>-1</c:v>
                      </c:pt>
                      <c:pt idx="360">
                        <c:v>-2</c:v>
                      </c:pt>
                      <c:pt idx="361">
                        <c:v>4</c:v>
                      </c:pt>
                      <c:pt idx="362">
                        <c:v>0</c:v>
                      </c:pt>
                      <c:pt idx="363">
                        <c:v>2</c:v>
                      </c:pt>
                      <c:pt idx="364">
                        <c:v>4</c:v>
                      </c:pt>
                      <c:pt idx="365">
                        <c:v>-2</c:v>
                      </c:pt>
                      <c:pt idx="366">
                        <c:v>-2</c:v>
                      </c:pt>
                      <c:pt idx="367">
                        <c:v>-3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3</c:v>
                      </c:pt>
                      <c:pt idx="371">
                        <c:v>-1</c:v>
                      </c:pt>
                      <c:pt idx="372">
                        <c:v>-2</c:v>
                      </c:pt>
                      <c:pt idx="373">
                        <c:v>-2</c:v>
                      </c:pt>
                      <c:pt idx="374">
                        <c:v>-1</c:v>
                      </c:pt>
                      <c:pt idx="375">
                        <c:v>-5</c:v>
                      </c:pt>
                      <c:pt idx="376">
                        <c:v>-2</c:v>
                      </c:pt>
                      <c:pt idx="377">
                        <c:v>3</c:v>
                      </c:pt>
                      <c:pt idx="378">
                        <c:v>0</c:v>
                      </c:pt>
                      <c:pt idx="379">
                        <c:v>-4</c:v>
                      </c:pt>
                      <c:pt idx="380">
                        <c:v>-10</c:v>
                      </c:pt>
                      <c:pt idx="381">
                        <c:v>-3</c:v>
                      </c:pt>
                      <c:pt idx="382">
                        <c:v>4</c:v>
                      </c:pt>
                      <c:pt idx="383">
                        <c:v>-7</c:v>
                      </c:pt>
                      <c:pt idx="384">
                        <c:v>1</c:v>
                      </c:pt>
                      <c:pt idx="385">
                        <c:v>-2</c:v>
                      </c:pt>
                      <c:pt idx="386">
                        <c:v>-4</c:v>
                      </c:pt>
                      <c:pt idx="387">
                        <c:v>1</c:v>
                      </c:pt>
                      <c:pt idx="388">
                        <c:v>2</c:v>
                      </c:pt>
                      <c:pt idx="389">
                        <c:v>2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-2</c:v>
                      </c:pt>
                      <c:pt idx="393">
                        <c:v>-2</c:v>
                      </c:pt>
                      <c:pt idx="394">
                        <c:v>-1</c:v>
                      </c:pt>
                      <c:pt idx="395">
                        <c:v>1</c:v>
                      </c:pt>
                      <c:pt idx="396">
                        <c:v>-1</c:v>
                      </c:pt>
                      <c:pt idx="397">
                        <c:v>0</c:v>
                      </c:pt>
                      <c:pt idx="398">
                        <c:v>-2</c:v>
                      </c:pt>
                      <c:pt idx="399">
                        <c:v>-1</c:v>
                      </c:pt>
                      <c:pt idx="400">
                        <c:v>-4</c:v>
                      </c:pt>
                      <c:pt idx="401">
                        <c:v>-3</c:v>
                      </c:pt>
                      <c:pt idx="402">
                        <c:v>0</c:v>
                      </c:pt>
                      <c:pt idx="403">
                        <c:v>-3</c:v>
                      </c:pt>
                      <c:pt idx="404">
                        <c:v>-2</c:v>
                      </c:pt>
                      <c:pt idx="405">
                        <c:v>-5</c:v>
                      </c:pt>
                      <c:pt idx="406">
                        <c:v>-2</c:v>
                      </c:pt>
                      <c:pt idx="407">
                        <c:v>-6</c:v>
                      </c:pt>
                      <c:pt idx="408">
                        <c:v>-5</c:v>
                      </c:pt>
                      <c:pt idx="409">
                        <c:v>-3</c:v>
                      </c:pt>
                      <c:pt idx="410">
                        <c:v>-4</c:v>
                      </c:pt>
                      <c:pt idx="411">
                        <c:v>4</c:v>
                      </c:pt>
                      <c:pt idx="412">
                        <c:v>-6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-5</c:v>
                      </c:pt>
                      <c:pt idx="416">
                        <c:v>-1</c:v>
                      </c:pt>
                      <c:pt idx="417">
                        <c:v>2</c:v>
                      </c:pt>
                      <c:pt idx="418">
                        <c:v>0</c:v>
                      </c:pt>
                      <c:pt idx="419">
                        <c:v>3</c:v>
                      </c:pt>
                      <c:pt idx="420">
                        <c:v>-1</c:v>
                      </c:pt>
                      <c:pt idx="421">
                        <c:v>-5</c:v>
                      </c:pt>
                      <c:pt idx="422">
                        <c:v>2</c:v>
                      </c:pt>
                      <c:pt idx="423">
                        <c:v>-3</c:v>
                      </c:pt>
                      <c:pt idx="424">
                        <c:v>2</c:v>
                      </c:pt>
                      <c:pt idx="425">
                        <c:v>-3</c:v>
                      </c:pt>
                      <c:pt idx="426">
                        <c:v>-4</c:v>
                      </c:pt>
                      <c:pt idx="427">
                        <c:v>-3</c:v>
                      </c:pt>
                      <c:pt idx="428">
                        <c:v>4</c:v>
                      </c:pt>
                      <c:pt idx="429">
                        <c:v>-1</c:v>
                      </c:pt>
                      <c:pt idx="430">
                        <c:v>0</c:v>
                      </c:pt>
                      <c:pt idx="431">
                        <c:v>-2</c:v>
                      </c:pt>
                      <c:pt idx="432">
                        <c:v>-2</c:v>
                      </c:pt>
                      <c:pt idx="433">
                        <c:v>-2</c:v>
                      </c:pt>
                      <c:pt idx="434">
                        <c:v>1</c:v>
                      </c:pt>
                      <c:pt idx="435">
                        <c:v>2</c:v>
                      </c:pt>
                      <c:pt idx="436">
                        <c:v>0</c:v>
                      </c:pt>
                      <c:pt idx="437">
                        <c:v>1</c:v>
                      </c:pt>
                      <c:pt idx="438">
                        <c:v>-6</c:v>
                      </c:pt>
                      <c:pt idx="439">
                        <c:v>1</c:v>
                      </c:pt>
                      <c:pt idx="440">
                        <c:v>0</c:v>
                      </c:pt>
                      <c:pt idx="441">
                        <c:v>-1</c:v>
                      </c:pt>
                      <c:pt idx="442">
                        <c:v>-3</c:v>
                      </c:pt>
                      <c:pt idx="443">
                        <c:v>0</c:v>
                      </c:pt>
                      <c:pt idx="444">
                        <c:v>-2</c:v>
                      </c:pt>
                      <c:pt idx="445">
                        <c:v>-5</c:v>
                      </c:pt>
                      <c:pt idx="446">
                        <c:v>-5</c:v>
                      </c:pt>
                      <c:pt idx="447">
                        <c:v>4</c:v>
                      </c:pt>
                      <c:pt idx="448">
                        <c:v>-5</c:v>
                      </c:pt>
                      <c:pt idx="449">
                        <c:v>-5</c:v>
                      </c:pt>
                      <c:pt idx="450">
                        <c:v>-2</c:v>
                      </c:pt>
                      <c:pt idx="451">
                        <c:v>-8</c:v>
                      </c:pt>
                      <c:pt idx="452">
                        <c:v>-2</c:v>
                      </c:pt>
                      <c:pt idx="453">
                        <c:v>-3</c:v>
                      </c:pt>
                      <c:pt idx="454">
                        <c:v>-3</c:v>
                      </c:pt>
                      <c:pt idx="455">
                        <c:v>1</c:v>
                      </c:pt>
                      <c:pt idx="456">
                        <c:v>-7</c:v>
                      </c:pt>
                      <c:pt idx="457">
                        <c:v>-8</c:v>
                      </c:pt>
                      <c:pt idx="458">
                        <c:v>-8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-4</c:v>
                      </c:pt>
                      <c:pt idx="462">
                        <c:v>-3</c:v>
                      </c:pt>
                      <c:pt idx="463">
                        <c:v>-5</c:v>
                      </c:pt>
                      <c:pt idx="464">
                        <c:v>-4</c:v>
                      </c:pt>
                      <c:pt idx="465">
                        <c:v>-4</c:v>
                      </c:pt>
                      <c:pt idx="466">
                        <c:v>0</c:v>
                      </c:pt>
                      <c:pt idx="467">
                        <c:v>1</c:v>
                      </c:pt>
                      <c:pt idx="468">
                        <c:v>-3</c:v>
                      </c:pt>
                      <c:pt idx="469">
                        <c:v>0</c:v>
                      </c:pt>
                      <c:pt idx="470">
                        <c:v>-2</c:v>
                      </c:pt>
                      <c:pt idx="471">
                        <c:v>-2</c:v>
                      </c:pt>
                      <c:pt idx="472">
                        <c:v>-2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-4</c:v>
                      </c:pt>
                      <c:pt idx="476">
                        <c:v>-2</c:v>
                      </c:pt>
                      <c:pt idx="477">
                        <c:v>-3</c:v>
                      </c:pt>
                      <c:pt idx="478">
                        <c:v>-3</c:v>
                      </c:pt>
                      <c:pt idx="479">
                        <c:v>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133-47D3-A7E8-9B9871ECF4A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Tekirdag!$I$2:$I$481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3.5714285714285716</c:v>
                      </c:pt>
                      <c:pt idx="7">
                        <c:v>3.2857142857142856</c:v>
                      </c:pt>
                      <c:pt idx="8">
                        <c:v>3.8571428571428572</c:v>
                      </c:pt>
                      <c:pt idx="9">
                        <c:v>4.2857142857142856</c:v>
                      </c:pt>
                      <c:pt idx="10">
                        <c:v>5.4285714285714288</c:v>
                      </c:pt>
                      <c:pt idx="11">
                        <c:v>6.1428571428571432</c:v>
                      </c:pt>
                      <c:pt idx="12">
                        <c:v>6.7142857142857144</c:v>
                      </c:pt>
                      <c:pt idx="13">
                        <c:v>6.7142857142857144</c:v>
                      </c:pt>
                      <c:pt idx="14">
                        <c:v>6.4285714285714288</c:v>
                      </c:pt>
                      <c:pt idx="15">
                        <c:v>6</c:v>
                      </c:pt>
                      <c:pt idx="16">
                        <c:v>6.4285714285714288</c:v>
                      </c:pt>
                      <c:pt idx="17">
                        <c:v>5.7142857142857144</c:v>
                      </c:pt>
                      <c:pt idx="18">
                        <c:v>5.5714285714285712</c:v>
                      </c:pt>
                      <c:pt idx="19">
                        <c:v>5.7142857142857144</c:v>
                      </c:pt>
                      <c:pt idx="20">
                        <c:v>6</c:v>
                      </c:pt>
                      <c:pt idx="21">
                        <c:v>7</c:v>
                      </c:pt>
                      <c:pt idx="22">
                        <c:v>7.4285714285714288</c:v>
                      </c:pt>
                      <c:pt idx="23">
                        <c:v>6.8571428571428568</c:v>
                      </c:pt>
                      <c:pt idx="24">
                        <c:v>6.5714285714285712</c:v>
                      </c:pt>
                      <c:pt idx="25">
                        <c:v>6.5714285714285712</c:v>
                      </c:pt>
                      <c:pt idx="26">
                        <c:v>7.1428571428571432</c:v>
                      </c:pt>
                      <c:pt idx="27">
                        <c:v>6.8571428571428568</c:v>
                      </c:pt>
                      <c:pt idx="28">
                        <c:v>6.2857142857142856</c:v>
                      </c:pt>
                      <c:pt idx="29">
                        <c:v>5.8571428571428568</c:v>
                      </c:pt>
                      <c:pt idx="30">
                        <c:v>6.4285714285714288</c:v>
                      </c:pt>
                      <c:pt idx="31">
                        <c:v>6.4285714285714288</c:v>
                      </c:pt>
                      <c:pt idx="32">
                        <c:v>6.1428571428571432</c:v>
                      </c:pt>
                      <c:pt idx="33">
                        <c:v>5.5714285714285712</c:v>
                      </c:pt>
                      <c:pt idx="34">
                        <c:v>5.5714285714285712</c:v>
                      </c:pt>
                      <c:pt idx="35">
                        <c:v>5.8571428571428568</c:v>
                      </c:pt>
                      <c:pt idx="36">
                        <c:v>6.1428571428571432</c:v>
                      </c:pt>
                      <c:pt idx="37">
                        <c:v>5.5714285714285712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6.1428571428571432</c:v>
                      </c:pt>
                      <c:pt idx="41">
                        <c:v>5.7142857142857144</c:v>
                      </c:pt>
                      <c:pt idx="42">
                        <c:v>5.2857142857142856</c:v>
                      </c:pt>
                      <c:pt idx="43">
                        <c:v>4.2857142857142856</c:v>
                      </c:pt>
                      <c:pt idx="44">
                        <c:v>3.8571428571428572</c:v>
                      </c:pt>
                      <c:pt idx="45">
                        <c:v>3.5714285714285716</c:v>
                      </c:pt>
                      <c:pt idx="46">
                        <c:v>4.5714285714285712</c:v>
                      </c:pt>
                      <c:pt idx="47">
                        <c:v>4.2857142857142856</c:v>
                      </c:pt>
                      <c:pt idx="48">
                        <c:v>4.8571428571428568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6</c:v>
                      </c:pt>
                      <c:pt idx="52">
                        <c:v>5.7142857142857144</c:v>
                      </c:pt>
                      <c:pt idx="53">
                        <c:v>4.8571428571428568</c:v>
                      </c:pt>
                      <c:pt idx="54">
                        <c:v>4.4285714285714288</c:v>
                      </c:pt>
                      <c:pt idx="55">
                        <c:v>3.8571428571428572</c:v>
                      </c:pt>
                      <c:pt idx="56">
                        <c:v>3.1428571428571428</c:v>
                      </c:pt>
                      <c:pt idx="57">
                        <c:v>3.7142857142857144</c:v>
                      </c:pt>
                      <c:pt idx="58">
                        <c:v>3.7142857142857144</c:v>
                      </c:pt>
                      <c:pt idx="59">
                        <c:v>4.1428571428571432</c:v>
                      </c:pt>
                      <c:pt idx="60">
                        <c:v>3.7142857142857144</c:v>
                      </c:pt>
                      <c:pt idx="61">
                        <c:v>4</c:v>
                      </c:pt>
                      <c:pt idx="62">
                        <c:v>4.2857142857142856</c:v>
                      </c:pt>
                      <c:pt idx="63">
                        <c:v>4.8571428571428568</c:v>
                      </c:pt>
                      <c:pt idx="64">
                        <c:v>5.1428571428571432</c:v>
                      </c:pt>
                      <c:pt idx="65">
                        <c:v>4.1428571428571432</c:v>
                      </c:pt>
                      <c:pt idx="66">
                        <c:v>3.7142857142857144</c:v>
                      </c:pt>
                      <c:pt idx="67">
                        <c:v>4.1428571428571432</c:v>
                      </c:pt>
                      <c:pt idx="68">
                        <c:v>3.8571428571428572</c:v>
                      </c:pt>
                      <c:pt idx="69">
                        <c:v>4</c:v>
                      </c:pt>
                      <c:pt idx="70">
                        <c:v>3.5714285714285716</c:v>
                      </c:pt>
                      <c:pt idx="71">
                        <c:v>3.1428571428571428</c:v>
                      </c:pt>
                      <c:pt idx="72">
                        <c:v>3</c:v>
                      </c:pt>
                      <c:pt idx="73">
                        <c:v>3.4285714285714284</c:v>
                      </c:pt>
                      <c:pt idx="74">
                        <c:v>3.4285714285714284</c:v>
                      </c:pt>
                      <c:pt idx="75">
                        <c:v>3.5714285714285716</c:v>
                      </c:pt>
                      <c:pt idx="76">
                        <c:v>3.1428571428571428</c:v>
                      </c:pt>
                      <c:pt idx="77">
                        <c:v>3.5714285714285716</c:v>
                      </c:pt>
                      <c:pt idx="78">
                        <c:v>3.1428571428571428</c:v>
                      </c:pt>
                      <c:pt idx="79">
                        <c:v>3.1428571428571428</c:v>
                      </c:pt>
                      <c:pt idx="80">
                        <c:v>3.4285714285714284</c:v>
                      </c:pt>
                      <c:pt idx="81">
                        <c:v>3.1428571428571428</c:v>
                      </c:pt>
                      <c:pt idx="82">
                        <c:v>3.4285714285714284</c:v>
                      </c:pt>
                      <c:pt idx="83">
                        <c:v>3.2857142857142856</c:v>
                      </c:pt>
                      <c:pt idx="84">
                        <c:v>3.5714285714285716</c:v>
                      </c:pt>
                      <c:pt idx="85">
                        <c:v>4</c:v>
                      </c:pt>
                      <c:pt idx="86">
                        <c:v>4.1428571428571432</c:v>
                      </c:pt>
                      <c:pt idx="87">
                        <c:v>3.5714285714285716</c:v>
                      </c:pt>
                      <c:pt idx="88">
                        <c:v>3.4285714285714284</c:v>
                      </c:pt>
                      <c:pt idx="89">
                        <c:v>3.4285714285714284</c:v>
                      </c:pt>
                      <c:pt idx="90">
                        <c:v>3.7142857142857144</c:v>
                      </c:pt>
                      <c:pt idx="91">
                        <c:v>3.7142857142857144</c:v>
                      </c:pt>
                      <c:pt idx="92">
                        <c:v>3.2857142857142856</c:v>
                      </c:pt>
                      <c:pt idx="93">
                        <c:v>3.1428571428571428</c:v>
                      </c:pt>
                      <c:pt idx="94">
                        <c:v>3.1428571428571428</c:v>
                      </c:pt>
                      <c:pt idx="95">
                        <c:v>3.8571428571428572</c:v>
                      </c:pt>
                      <c:pt idx="96">
                        <c:v>3.5714285714285716</c:v>
                      </c:pt>
                      <c:pt idx="97">
                        <c:v>4</c:v>
                      </c:pt>
                      <c:pt idx="98">
                        <c:v>3.5714285714285716</c:v>
                      </c:pt>
                      <c:pt idx="99">
                        <c:v>4</c:v>
                      </c:pt>
                      <c:pt idx="100">
                        <c:v>4.7142857142857144</c:v>
                      </c:pt>
                      <c:pt idx="101">
                        <c:v>5.4285714285714288</c:v>
                      </c:pt>
                      <c:pt idx="102">
                        <c:v>5</c:v>
                      </c:pt>
                      <c:pt idx="103">
                        <c:v>4.7142857142857144</c:v>
                      </c:pt>
                      <c:pt idx="104">
                        <c:v>4</c:v>
                      </c:pt>
                      <c:pt idx="105">
                        <c:v>4.1428571428571432</c:v>
                      </c:pt>
                      <c:pt idx="106">
                        <c:v>3.8571428571428572</c:v>
                      </c:pt>
                      <c:pt idx="107">
                        <c:v>4.4285714285714288</c:v>
                      </c:pt>
                      <c:pt idx="108">
                        <c:v>4</c:v>
                      </c:pt>
                      <c:pt idx="109">
                        <c:v>4.8571428571428568</c:v>
                      </c:pt>
                      <c:pt idx="110">
                        <c:v>5.2857142857142856</c:v>
                      </c:pt>
                      <c:pt idx="111">
                        <c:v>5.4285714285714288</c:v>
                      </c:pt>
                      <c:pt idx="112">
                        <c:v>5</c:v>
                      </c:pt>
                      <c:pt idx="113">
                        <c:v>5.2857142857142856</c:v>
                      </c:pt>
                      <c:pt idx="114">
                        <c:v>5.1428571428571432</c:v>
                      </c:pt>
                      <c:pt idx="115">
                        <c:v>5.1428571428571432</c:v>
                      </c:pt>
                      <c:pt idx="116">
                        <c:v>4.2857142857142856</c:v>
                      </c:pt>
                      <c:pt idx="117">
                        <c:v>4.1428571428571432</c:v>
                      </c:pt>
                      <c:pt idx="118">
                        <c:v>4.2857142857142856</c:v>
                      </c:pt>
                      <c:pt idx="119">
                        <c:v>4.7142857142857144</c:v>
                      </c:pt>
                      <c:pt idx="120">
                        <c:v>4</c:v>
                      </c:pt>
                      <c:pt idx="121">
                        <c:v>3.4285714285714284</c:v>
                      </c:pt>
                      <c:pt idx="122">
                        <c:v>3.4285714285714284</c:v>
                      </c:pt>
                      <c:pt idx="123">
                        <c:v>3.5714285714285716</c:v>
                      </c:pt>
                      <c:pt idx="124">
                        <c:v>4</c:v>
                      </c:pt>
                      <c:pt idx="125">
                        <c:v>4.1428571428571432</c:v>
                      </c:pt>
                      <c:pt idx="126">
                        <c:v>3.8571428571428572</c:v>
                      </c:pt>
                      <c:pt idx="127">
                        <c:v>4.2857142857142856</c:v>
                      </c:pt>
                      <c:pt idx="128">
                        <c:v>4</c:v>
                      </c:pt>
                      <c:pt idx="129">
                        <c:v>3.8571428571428572</c:v>
                      </c:pt>
                      <c:pt idx="130">
                        <c:v>3.7142857142857144</c:v>
                      </c:pt>
                      <c:pt idx="131">
                        <c:v>3.2857142857142856</c:v>
                      </c:pt>
                      <c:pt idx="132">
                        <c:v>3.1428571428571428</c:v>
                      </c:pt>
                      <c:pt idx="133">
                        <c:v>3</c:v>
                      </c:pt>
                      <c:pt idx="134">
                        <c:v>3.5714285714285716</c:v>
                      </c:pt>
                      <c:pt idx="135">
                        <c:v>3.7142857142857144</c:v>
                      </c:pt>
                      <c:pt idx="136">
                        <c:v>4.4285714285714288</c:v>
                      </c:pt>
                      <c:pt idx="137">
                        <c:v>4.8571428571428568</c:v>
                      </c:pt>
                      <c:pt idx="138">
                        <c:v>5.1428571428571432</c:v>
                      </c:pt>
                      <c:pt idx="139">
                        <c:v>5.5714285714285712</c:v>
                      </c:pt>
                      <c:pt idx="140">
                        <c:v>5.7142857142857144</c:v>
                      </c:pt>
                      <c:pt idx="141">
                        <c:v>5.2857142857142856</c:v>
                      </c:pt>
                      <c:pt idx="142">
                        <c:v>5</c:v>
                      </c:pt>
                      <c:pt idx="143">
                        <c:v>4.7142857142857144</c:v>
                      </c:pt>
                      <c:pt idx="144">
                        <c:v>4.2857142857142856</c:v>
                      </c:pt>
                      <c:pt idx="145">
                        <c:v>4.2857142857142856</c:v>
                      </c:pt>
                      <c:pt idx="146">
                        <c:v>3.8571428571428572</c:v>
                      </c:pt>
                      <c:pt idx="147">
                        <c:v>3.7142857142857144</c:v>
                      </c:pt>
                      <c:pt idx="148">
                        <c:v>3.2857142857142856</c:v>
                      </c:pt>
                      <c:pt idx="149">
                        <c:v>3.4285714285714284</c:v>
                      </c:pt>
                      <c:pt idx="150">
                        <c:v>2.8571428571428572</c:v>
                      </c:pt>
                      <c:pt idx="151">
                        <c:v>2.7142857142857144</c:v>
                      </c:pt>
                      <c:pt idx="152">
                        <c:v>2.2857142857142856</c:v>
                      </c:pt>
                      <c:pt idx="153">
                        <c:v>2.2857142857142856</c:v>
                      </c:pt>
                      <c:pt idx="154">
                        <c:v>2.4285714285714284</c:v>
                      </c:pt>
                      <c:pt idx="155">
                        <c:v>2.7142857142857144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3.4285714285714284</c:v>
                      </c:pt>
                      <c:pt idx="159">
                        <c:v>4.1428571428571432</c:v>
                      </c:pt>
                      <c:pt idx="160">
                        <c:v>4.5714285714285712</c:v>
                      </c:pt>
                      <c:pt idx="161">
                        <c:v>5.1428571428571432</c:v>
                      </c:pt>
                      <c:pt idx="162">
                        <c:v>5.1428571428571432</c:v>
                      </c:pt>
                      <c:pt idx="163">
                        <c:v>4.5714285714285712</c:v>
                      </c:pt>
                      <c:pt idx="164">
                        <c:v>4.5714285714285712</c:v>
                      </c:pt>
                      <c:pt idx="165">
                        <c:v>4.5714285714285712</c:v>
                      </c:pt>
                      <c:pt idx="166">
                        <c:v>4.2857142857142856</c:v>
                      </c:pt>
                      <c:pt idx="167">
                        <c:v>4.2857142857142856</c:v>
                      </c:pt>
                      <c:pt idx="168">
                        <c:v>3.5714285714285716</c:v>
                      </c:pt>
                      <c:pt idx="169">
                        <c:v>3.5714285714285716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3.7142857142857144</c:v>
                      </c:pt>
                      <c:pt idx="173">
                        <c:v>3.4285714285714284</c:v>
                      </c:pt>
                      <c:pt idx="174">
                        <c:v>2.5714285714285716</c:v>
                      </c:pt>
                      <c:pt idx="175">
                        <c:v>3.1428571428571428</c:v>
                      </c:pt>
                      <c:pt idx="176">
                        <c:v>3.1428571428571428</c:v>
                      </c:pt>
                      <c:pt idx="177">
                        <c:v>3</c:v>
                      </c:pt>
                      <c:pt idx="178">
                        <c:v>3.2857142857142856</c:v>
                      </c:pt>
                      <c:pt idx="179">
                        <c:v>3.8571428571428572</c:v>
                      </c:pt>
                      <c:pt idx="180">
                        <c:v>3.8571428571428572</c:v>
                      </c:pt>
                      <c:pt idx="181">
                        <c:v>4.2857142857142856</c:v>
                      </c:pt>
                      <c:pt idx="182">
                        <c:v>3.7142857142857144</c:v>
                      </c:pt>
                      <c:pt idx="183">
                        <c:v>5</c:v>
                      </c:pt>
                      <c:pt idx="184">
                        <c:v>5.2857142857142856</c:v>
                      </c:pt>
                      <c:pt idx="185">
                        <c:v>5.2857142857142856</c:v>
                      </c:pt>
                      <c:pt idx="186">
                        <c:v>4.4285714285714288</c:v>
                      </c:pt>
                      <c:pt idx="187">
                        <c:v>4.8571428571428568</c:v>
                      </c:pt>
                      <c:pt idx="188">
                        <c:v>4.8571428571428568</c:v>
                      </c:pt>
                      <c:pt idx="189">
                        <c:v>5.1428571428571432</c:v>
                      </c:pt>
                      <c:pt idx="190">
                        <c:v>4.1428571428571432</c:v>
                      </c:pt>
                      <c:pt idx="191">
                        <c:v>4.1428571428571432</c:v>
                      </c:pt>
                      <c:pt idx="192">
                        <c:v>4.1428571428571432</c:v>
                      </c:pt>
                      <c:pt idx="193">
                        <c:v>4.4285714285714288</c:v>
                      </c:pt>
                      <c:pt idx="194">
                        <c:v>3.8571428571428572</c:v>
                      </c:pt>
                      <c:pt idx="195">
                        <c:v>3.8571428571428572</c:v>
                      </c:pt>
                      <c:pt idx="196">
                        <c:v>4.1428571428571432</c:v>
                      </c:pt>
                      <c:pt idx="197">
                        <c:v>3.7142857142857144</c:v>
                      </c:pt>
                      <c:pt idx="198">
                        <c:v>3.1428571428571428</c:v>
                      </c:pt>
                      <c:pt idx="199">
                        <c:v>2.8571428571428572</c:v>
                      </c:pt>
                      <c:pt idx="200">
                        <c:v>3.1428571428571428</c:v>
                      </c:pt>
                      <c:pt idx="201">
                        <c:v>3.7142857142857144</c:v>
                      </c:pt>
                      <c:pt idx="202">
                        <c:v>4.2857142857142856</c:v>
                      </c:pt>
                      <c:pt idx="203">
                        <c:v>4.2857142857142856</c:v>
                      </c:pt>
                      <c:pt idx="204">
                        <c:v>4.2857142857142856</c:v>
                      </c:pt>
                      <c:pt idx="205">
                        <c:v>4.5714285714285712</c:v>
                      </c:pt>
                      <c:pt idx="206">
                        <c:v>4.7142857142857144</c:v>
                      </c:pt>
                      <c:pt idx="207">
                        <c:v>4.4285714285714288</c:v>
                      </c:pt>
                      <c:pt idx="208">
                        <c:v>4</c:v>
                      </c:pt>
                      <c:pt idx="209">
                        <c:v>3.4285714285714284</c:v>
                      </c:pt>
                      <c:pt idx="210">
                        <c:v>2.8571428571428572</c:v>
                      </c:pt>
                      <c:pt idx="211">
                        <c:v>3.4285714285714284</c:v>
                      </c:pt>
                      <c:pt idx="212">
                        <c:v>3.4285714285714284</c:v>
                      </c:pt>
                      <c:pt idx="213">
                        <c:v>3.2857142857142856</c:v>
                      </c:pt>
                      <c:pt idx="214">
                        <c:v>3.2857142857142856</c:v>
                      </c:pt>
                      <c:pt idx="215">
                        <c:v>3.2857142857142856</c:v>
                      </c:pt>
                      <c:pt idx="216">
                        <c:v>3.4285714285714284</c:v>
                      </c:pt>
                      <c:pt idx="217">
                        <c:v>3.8571428571428572</c:v>
                      </c:pt>
                      <c:pt idx="218">
                        <c:v>3.8571428571428572</c:v>
                      </c:pt>
                      <c:pt idx="219">
                        <c:v>3.8571428571428572</c:v>
                      </c:pt>
                      <c:pt idx="220">
                        <c:v>3.5714285714285716</c:v>
                      </c:pt>
                      <c:pt idx="221">
                        <c:v>4.2857142857142856</c:v>
                      </c:pt>
                      <c:pt idx="222">
                        <c:v>3.8571428571428572</c:v>
                      </c:pt>
                      <c:pt idx="223">
                        <c:v>3.5714285714285716</c:v>
                      </c:pt>
                      <c:pt idx="224">
                        <c:v>3.1428571428571428</c:v>
                      </c:pt>
                      <c:pt idx="225">
                        <c:v>2.7142857142857144</c:v>
                      </c:pt>
                      <c:pt idx="226">
                        <c:v>3.5714285714285716</c:v>
                      </c:pt>
                      <c:pt idx="227">
                        <c:v>4.1428571428571432</c:v>
                      </c:pt>
                      <c:pt idx="228">
                        <c:v>3.7142857142857144</c:v>
                      </c:pt>
                      <c:pt idx="229">
                        <c:v>4.2857142857142856</c:v>
                      </c:pt>
                      <c:pt idx="230">
                        <c:v>4.8571428571428568</c:v>
                      </c:pt>
                      <c:pt idx="231">
                        <c:v>5.2857142857142856</c:v>
                      </c:pt>
                      <c:pt idx="232">
                        <c:v>5.1428571428571432</c:v>
                      </c:pt>
                      <c:pt idx="233">
                        <c:v>4</c:v>
                      </c:pt>
                      <c:pt idx="234">
                        <c:v>3.8571428571428572</c:v>
                      </c:pt>
                      <c:pt idx="235">
                        <c:v>3.5714285714285716</c:v>
                      </c:pt>
                      <c:pt idx="236">
                        <c:v>3.4285714285714284</c:v>
                      </c:pt>
                      <c:pt idx="237">
                        <c:v>3.1428571428571428</c:v>
                      </c:pt>
                      <c:pt idx="238">
                        <c:v>3.4285714285714284</c:v>
                      </c:pt>
                      <c:pt idx="239">
                        <c:v>3.5714285714285716</c:v>
                      </c:pt>
                      <c:pt idx="240">
                        <c:v>3.8571428571428572</c:v>
                      </c:pt>
                      <c:pt idx="241">
                        <c:v>3.4285714285714284</c:v>
                      </c:pt>
                      <c:pt idx="242">
                        <c:v>3.4285714285714284</c:v>
                      </c:pt>
                      <c:pt idx="243">
                        <c:v>4</c:v>
                      </c:pt>
                      <c:pt idx="244">
                        <c:v>3.8571428571428572</c:v>
                      </c:pt>
                      <c:pt idx="245">
                        <c:v>3.4285714285714284</c:v>
                      </c:pt>
                      <c:pt idx="246">
                        <c:v>3.5714285714285716</c:v>
                      </c:pt>
                      <c:pt idx="247">
                        <c:v>3.2857142857142856</c:v>
                      </c:pt>
                      <c:pt idx="248">
                        <c:v>3.5714285714285716</c:v>
                      </c:pt>
                      <c:pt idx="249">
                        <c:v>3.5714285714285716</c:v>
                      </c:pt>
                      <c:pt idx="250">
                        <c:v>3.5714285714285716</c:v>
                      </c:pt>
                      <c:pt idx="251">
                        <c:v>3.5714285714285716</c:v>
                      </c:pt>
                      <c:pt idx="252">
                        <c:v>3.7142857142857144</c:v>
                      </c:pt>
                      <c:pt idx="253">
                        <c:v>4.1428571428571432</c:v>
                      </c:pt>
                      <c:pt idx="254">
                        <c:v>4.4285714285714288</c:v>
                      </c:pt>
                      <c:pt idx="255">
                        <c:v>4.4285714285714288</c:v>
                      </c:pt>
                      <c:pt idx="256">
                        <c:v>4.5714285714285712</c:v>
                      </c:pt>
                      <c:pt idx="257">
                        <c:v>4.1428571428571432</c:v>
                      </c:pt>
                      <c:pt idx="258">
                        <c:v>3.8571428571428572</c:v>
                      </c:pt>
                      <c:pt idx="259">
                        <c:v>3.2857142857142856</c:v>
                      </c:pt>
                      <c:pt idx="260">
                        <c:v>3</c:v>
                      </c:pt>
                      <c:pt idx="261">
                        <c:v>3.2857142857142856</c:v>
                      </c:pt>
                      <c:pt idx="262">
                        <c:v>3.7142857142857144</c:v>
                      </c:pt>
                      <c:pt idx="263">
                        <c:v>3.4285714285714284</c:v>
                      </c:pt>
                      <c:pt idx="264">
                        <c:v>3.2857142857142856</c:v>
                      </c:pt>
                      <c:pt idx="265">
                        <c:v>4</c:v>
                      </c:pt>
                      <c:pt idx="266">
                        <c:v>4.7142857142857144</c:v>
                      </c:pt>
                      <c:pt idx="267">
                        <c:v>4.4285714285714288</c:v>
                      </c:pt>
                      <c:pt idx="268">
                        <c:v>4.2857142857142856</c:v>
                      </c:pt>
                      <c:pt idx="269">
                        <c:v>4.7142857142857144</c:v>
                      </c:pt>
                      <c:pt idx="270">
                        <c:v>5</c:v>
                      </c:pt>
                      <c:pt idx="271">
                        <c:v>5</c:v>
                      </c:pt>
                      <c:pt idx="272">
                        <c:v>5.2857142857142856</c:v>
                      </c:pt>
                      <c:pt idx="273">
                        <c:v>5</c:v>
                      </c:pt>
                      <c:pt idx="274">
                        <c:v>5.4285714285714288</c:v>
                      </c:pt>
                      <c:pt idx="275">
                        <c:v>5.5714285714285712</c:v>
                      </c:pt>
                      <c:pt idx="276">
                        <c:v>5.7142857142857144</c:v>
                      </c:pt>
                      <c:pt idx="277">
                        <c:v>5.5714285714285712</c:v>
                      </c:pt>
                      <c:pt idx="278">
                        <c:v>5.7142857142857144</c:v>
                      </c:pt>
                      <c:pt idx="279">
                        <c:v>5.1428571428571432</c:v>
                      </c:pt>
                      <c:pt idx="280">
                        <c:v>5</c:v>
                      </c:pt>
                      <c:pt idx="281">
                        <c:v>5.1428571428571432</c:v>
                      </c:pt>
                      <c:pt idx="282">
                        <c:v>5</c:v>
                      </c:pt>
                      <c:pt idx="283">
                        <c:v>3.8571428571428572</c:v>
                      </c:pt>
                      <c:pt idx="284">
                        <c:v>3.7142857142857144</c:v>
                      </c:pt>
                      <c:pt idx="285">
                        <c:v>3.2857142857142856</c:v>
                      </c:pt>
                      <c:pt idx="286">
                        <c:v>2.8571428571428572</c:v>
                      </c:pt>
                      <c:pt idx="287">
                        <c:v>3.2857142857142856</c:v>
                      </c:pt>
                      <c:pt idx="288">
                        <c:v>2.8571428571428572</c:v>
                      </c:pt>
                      <c:pt idx="289">
                        <c:v>3</c:v>
                      </c:pt>
                      <c:pt idx="290">
                        <c:v>3.1428571428571428</c:v>
                      </c:pt>
                      <c:pt idx="291">
                        <c:v>3.4285714285714284</c:v>
                      </c:pt>
                      <c:pt idx="292">
                        <c:v>4.2857142857142856</c:v>
                      </c:pt>
                      <c:pt idx="293">
                        <c:v>5.2857142857142856</c:v>
                      </c:pt>
                      <c:pt idx="294">
                        <c:v>4.8571428571428568</c:v>
                      </c:pt>
                      <c:pt idx="295">
                        <c:v>4.5714285714285712</c:v>
                      </c:pt>
                      <c:pt idx="296">
                        <c:v>4.5714285714285712</c:v>
                      </c:pt>
                      <c:pt idx="297">
                        <c:v>4.4285714285714288</c:v>
                      </c:pt>
                      <c:pt idx="298">
                        <c:v>4.4285714285714288</c:v>
                      </c:pt>
                      <c:pt idx="299">
                        <c:v>3.5714285714285716</c:v>
                      </c:pt>
                      <c:pt idx="300">
                        <c:v>2.8571428571428572</c:v>
                      </c:pt>
                      <c:pt idx="301">
                        <c:v>3.2857142857142856</c:v>
                      </c:pt>
                      <c:pt idx="302">
                        <c:v>3.8571428571428572</c:v>
                      </c:pt>
                      <c:pt idx="303">
                        <c:v>3.4285714285714284</c:v>
                      </c:pt>
                      <c:pt idx="304">
                        <c:v>3.5714285714285716</c:v>
                      </c:pt>
                      <c:pt idx="305">
                        <c:v>3.5714285714285716</c:v>
                      </c:pt>
                      <c:pt idx="306">
                        <c:v>3.8571428571428572</c:v>
                      </c:pt>
                      <c:pt idx="307">
                        <c:v>3.8571428571428572</c:v>
                      </c:pt>
                      <c:pt idx="308">
                        <c:v>3.2857142857142856</c:v>
                      </c:pt>
                      <c:pt idx="309">
                        <c:v>2.8571428571428572</c:v>
                      </c:pt>
                      <c:pt idx="310">
                        <c:v>3.1428571428571428</c:v>
                      </c:pt>
                      <c:pt idx="311">
                        <c:v>2.8571428571428572</c:v>
                      </c:pt>
                      <c:pt idx="312">
                        <c:v>2.8571428571428572</c:v>
                      </c:pt>
                      <c:pt idx="313">
                        <c:v>3</c:v>
                      </c:pt>
                      <c:pt idx="314">
                        <c:v>3.1428571428571428</c:v>
                      </c:pt>
                      <c:pt idx="315">
                        <c:v>3.4285714285714284</c:v>
                      </c:pt>
                      <c:pt idx="316">
                        <c:v>3.7142857142857144</c:v>
                      </c:pt>
                      <c:pt idx="317">
                        <c:v>3.5714285714285716</c:v>
                      </c:pt>
                      <c:pt idx="318">
                        <c:v>4.2857142857142856</c:v>
                      </c:pt>
                      <c:pt idx="319">
                        <c:v>3.5714285714285716</c:v>
                      </c:pt>
                      <c:pt idx="320">
                        <c:v>3.8571428571428572</c:v>
                      </c:pt>
                      <c:pt idx="321">
                        <c:v>4.2857142857142856</c:v>
                      </c:pt>
                      <c:pt idx="322">
                        <c:v>4.2857142857142856</c:v>
                      </c:pt>
                      <c:pt idx="323">
                        <c:v>4.4285714285714288</c:v>
                      </c:pt>
                      <c:pt idx="324">
                        <c:v>4.7142857142857144</c:v>
                      </c:pt>
                      <c:pt idx="325">
                        <c:v>4.4285714285714288</c:v>
                      </c:pt>
                      <c:pt idx="326">
                        <c:v>5.1428571428571432</c:v>
                      </c:pt>
                      <c:pt idx="327">
                        <c:v>4.5714285714285712</c:v>
                      </c:pt>
                      <c:pt idx="328">
                        <c:v>4.4285714285714288</c:v>
                      </c:pt>
                      <c:pt idx="329">
                        <c:v>4.2857142857142856</c:v>
                      </c:pt>
                      <c:pt idx="330">
                        <c:v>4.4285714285714288</c:v>
                      </c:pt>
                      <c:pt idx="331">
                        <c:v>4</c:v>
                      </c:pt>
                      <c:pt idx="332">
                        <c:v>3.8571428571428572</c:v>
                      </c:pt>
                      <c:pt idx="333">
                        <c:v>4.1428571428571432</c:v>
                      </c:pt>
                      <c:pt idx="334">
                        <c:v>4.2857142857142856</c:v>
                      </c:pt>
                      <c:pt idx="335">
                        <c:v>3.8571428571428572</c:v>
                      </c:pt>
                      <c:pt idx="336">
                        <c:v>4.1428571428571432</c:v>
                      </c:pt>
                      <c:pt idx="337">
                        <c:v>3.7142857142857144</c:v>
                      </c:pt>
                      <c:pt idx="338">
                        <c:v>3.8571428571428572</c:v>
                      </c:pt>
                      <c:pt idx="339">
                        <c:v>4.1428571428571432</c:v>
                      </c:pt>
                      <c:pt idx="340">
                        <c:v>3.8571428571428572</c:v>
                      </c:pt>
                      <c:pt idx="341">
                        <c:v>3.8571428571428572</c:v>
                      </c:pt>
                      <c:pt idx="342">
                        <c:v>3.7142857142857144</c:v>
                      </c:pt>
                      <c:pt idx="343">
                        <c:v>3.4285714285714284</c:v>
                      </c:pt>
                      <c:pt idx="344">
                        <c:v>3.1428571428571428</c:v>
                      </c:pt>
                      <c:pt idx="345">
                        <c:v>3</c:v>
                      </c:pt>
                      <c:pt idx="346">
                        <c:v>2.7142857142857144</c:v>
                      </c:pt>
                      <c:pt idx="347">
                        <c:v>2.7142857142857144</c:v>
                      </c:pt>
                      <c:pt idx="348">
                        <c:v>2.8571428571428572</c:v>
                      </c:pt>
                      <c:pt idx="349">
                        <c:v>3.4285714285714284</c:v>
                      </c:pt>
                      <c:pt idx="350">
                        <c:v>3.4285714285714284</c:v>
                      </c:pt>
                      <c:pt idx="351">
                        <c:v>3.5714285714285716</c:v>
                      </c:pt>
                      <c:pt idx="352">
                        <c:v>4.4285714285714288</c:v>
                      </c:pt>
                      <c:pt idx="353">
                        <c:v>4.4285714285714288</c:v>
                      </c:pt>
                      <c:pt idx="354">
                        <c:v>5</c:v>
                      </c:pt>
                      <c:pt idx="355">
                        <c:v>5.2857142857142856</c:v>
                      </c:pt>
                      <c:pt idx="356">
                        <c:v>5</c:v>
                      </c:pt>
                      <c:pt idx="357">
                        <c:v>5.1428571428571432</c:v>
                      </c:pt>
                      <c:pt idx="358">
                        <c:v>5.1428571428571432</c:v>
                      </c:pt>
                      <c:pt idx="359">
                        <c:v>4.4285714285714288</c:v>
                      </c:pt>
                      <c:pt idx="360">
                        <c:v>5.1428571428571432</c:v>
                      </c:pt>
                      <c:pt idx="361">
                        <c:v>4.4285714285714288</c:v>
                      </c:pt>
                      <c:pt idx="362">
                        <c:v>4.2857142857142856</c:v>
                      </c:pt>
                      <c:pt idx="363">
                        <c:v>4.1428571428571432</c:v>
                      </c:pt>
                      <c:pt idx="364">
                        <c:v>4.4285714285714288</c:v>
                      </c:pt>
                      <c:pt idx="365">
                        <c:v>4.8571428571428568</c:v>
                      </c:pt>
                      <c:pt idx="366">
                        <c:v>5.4285714285714288</c:v>
                      </c:pt>
                      <c:pt idx="367">
                        <c:v>4.8571428571428568</c:v>
                      </c:pt>
                      <c:pt idx="368">
                        <c:v>5.1428571428571432</c:v>
                      </c:pt>
                      <c:pt idx="369">
                        <c:v>4.8571428571428568</c:v>
                      </c:pt>
                      <c:pt idx="370">
                        <c:v>5.1428571428571432</c:v>
                      </c:pt>
                      <c:pt idx="371">
                        <c:v>5.1428571428571432</c:v>
                      </c:pt>
                      <c:pt idx="372">
                        <c:v>4.8571428571428568</c:v>
                      </c:pt>
                      <c:pt idx="373">
                        <c:v>4.8571428571428568</c:v>
                      </c:pt>
                      <c:pt idx="374">
                        <c:v>5</c:v>
                      </c:pt>
                      <c:pt idx="375">
                        <c:v>5.4285714285714288</c:v>
                      </c:pt>
                      <c:pt idx="376">
                        <c:v>5.8571428571428568</c:v>
                      </c:pt>
                      <c:pt idx="377">
                        <c:v>6</c:v>
                      </c:pt>
                      <c:pt idx="378">
                        <c:v>5.5714285714285712</c:v>
                      </c:pt>
                      <c:pt idx="379">
                        <c:v>6</c:v>
                      </c:pt>
                      <c:pt idx="380">
                        <c:v>6.4285714285714288</c:v>
                      </c:pt>
                      <c:pt idx="381">
                        <c:v>6.2857142857142856</c:v>
                      </c:pt>
                      <c:pt idx="382">
                        <c:v>5.5714285714285712</c:v>
                      </c:pt>
                      <c:pt idx="383">
                        <c:v>6.1428571428571432</c:v>
                      </c:pt>
                      <c:pt idx="384">
                        <c:v>6.1428571428571432</c:v>
                      </c:pt>
                      <c:pt idx="385">
                        <c:v>6.1428571428571432</c:v>
                      </c:pt>
                      <c:pt idx="386">
                        <c:v>5.7142857142857144</c:v>
                      </c:pt>
                      <c:pt idx="387">
                        <c:v>4.8571428571428568</c:v>
                      </c:pt>
                      <c:pt idx="388">
                        <c:v>4.7142857142857144</c:v>
                      </c:pt>
                      <c:pt idx="389">
                        <c:v>4.7142857142857144</c:v>
                      </c:pt>
                      <c:pt idx="390">
                        <c:v>4</c:v>
                      </c:pt>
                      <c:pt idx="391">
                        <c:v>3.8571428571428572</c:v>
                      </c:pt>
                      <c:pt idx="392">
                        <c:v>4</c:v>
                      </c:pt>
                      <c:pt idx="393">
                        <c:v>4.5714285714285712</c:v>
                      </c:pt>
                      <c:pt idx="394">
                        <c:v>4.4285714285714288</c:v>
                      </c:pt>
                      <c:pt idx="395">
                        <c:v>4.4285714285714288</c:v>
                      </c:pt>
                      <c:pt idx="396">
                        <c:v>4.5714285714285712</c:v>
                      </c:pt>
                      <c:pt idx="397">
                        <c:v>4.5714285714285712</c:v>
                      </c:pt>
                      <c:pt idx="398">
                        <c:v>4.7142857142857144</c:v>
                      </c:pt>
                      <c:pt idx="399">
                        <c:v>5.4285714285714288</c:v>
                      </c:pt>
                      <c:pt idx="400">
                        <c:v>5</c:v>
                      </c:pt>
                      <c:pt idx="401">
                        <c:v>5.4285714285714288</c:v>
                      </c:pt>
                      <c:pt idx="402">
                        <c:v>5.2857142857142856</c:v>
                      </c:pt>
                      <c:pt idx="403">
                        <c:v>5.5714285714285712</c:v>
                      </c:pt>
                      <c:pt idx="404">
                        <c:v>5.7142857142857144</c:v>
                      </c:pt>
                      <c:pt idx="405">
                        <c:v>5.7142857142857144</c:v>
                      </c:pt>
                      <c:pt idx="406">
                        <c:v>4.8571428571428568</c:v>
                      </c:pt>
                      <c:pt idx="407">
                        <c:v>5.1428571428571432</c:v>
                      </c:pt>
                      <c:pt idx="408">
                        <c:v>5.2857142857142856</c:v>
                      </c:pt>
                      <c:pt idx="409">
                        <c:v>5.4285714285714288</c:v>
                      </c:pt>
                      <c:pt idx="410">
                        <c:v>5.7142857142857144</c:v>
                      </c:pt>
                      <c:pt idx="411">
                        <c:v>5.1428571428571432</c:v>
                      </c:pt>
                      <c:pt idx="412">
                        <c:v>5.1428571428571432</c:v>
                      </c:pt>
                      <c:pt idx="413">
                        <c:v>5</c:v>
                      </c:pt>
                      <c:pt idx="414">
                        <c:v>4.2857142857142856</c:v>
                      </c:pt>
                      <c:pt idx="415">
                        <c:v>4</c:v>
                      </c:pt>
                      <c:pt idx="416">
                        <c:v>4.1428571428571432</c:v>
                      </c:pt>
                      <c:pt idx="417">
                        <c:v>3.1428571428571428</c:v>
                      </c:pt>
                      <c:pt idx="418">
                        <c:v>3.2857142857142856</c:v>
                      </c:pt>
                      <c:pt idx="419">
                        <c:v>2.8571428571428572</c:v>
                      </c:pt>
                      <c:pt idx="420">
                        <c:v>2.8571428571428572</c:v>
                      </c:pt>
                      <c:pt idx="421">
                        <c:v>3.7142857142857144</c:v>
                      </c:pt>
                      <c:pt idx="422">
                        <c:v>3.2857142857142856</c:v>
                      </c:pt>
                      <c:pt idx="423">
                        <c:v>3.4285714285714284</c:v>
                      </c:pt>
                      <c:pt idx="424">
                        <c:v>3.4285714285714284</c:v>
                      </c:pt>
                      <c:pt idx="425">
                        <c:v>4</c:v>
                      </c:pt>
                      <c:pt idx="426">
                        <c:v>4.2857142857142856</c:v>
                      </c:pt>
                      <c:pt idx="427">
                        <c:v>4.4285714285714288</c:v>
                      </c:pt>
                      <c:pt idx="428">
                        <c:v>3.5714285714285716</c:v>
                      </c:pt>
                      <c:pt idx="429">
                        <c:v>3.7142857142857144</c:v>
                      </c:pt>
                      <c:pt idx="430">
                        <c:v>3.5714285714285716</c:v>
                      </c:pt>
                      <c:pt idx="431">
                        <c:v>4</c:v>
                      </c:pt>
                      <c:pt idx="432">
                        <c:v>3.7142857142857144</c:v>
                      </c:pt>
                      <c:pt idx="433">
                        <c:v>3.4285714285714284</c:v>
                      </c:pt>
                      <c:pt idx="434">
                        <c:v>3.2857142857142856</c:v>
                      </c:pt>
                      <c:pt idx="435">
                        <c:v>3.1428571428571428</c:v>
                      </c:pt>
                      <c:pt idx="436">
                        <c:v>3.1428571428571428</c:v>
                      </c:pt>
                      <c:pt idx="437">
                        <c:v>3</c:v>
                      </c:pt>
                      <c:pt idx="438">
                        <c:v>3.5714285714285716</c:v>
                      </c:pt>
                      <c:pt idx="439">
                        <c:v>3.7142857142857144</c:v>
                      </c:pt>
                      <c:pt idx="440">
                        <c:v>3.7142857142857144</c:v>
                      </c:pt>
                      <c:pt idx="441">
                        <c:v>3.8571428571428572</c:v>
                      </c:pt>
                      <c:pt idx="442">
                        <c:v>4.4285714285714288</c:v>
                      </c:pt>
                      <c:pt idx="443">
                        <c:v>4.4285714285714288</c:v>
                      </c:pt>
                      <c:pt idx="444">
                        <c:v>4.8571428571428568</c:v>
                      </c:pt>
                      <c:pt idx="445">
                        <c:v>4.8571428571428568</c:v>
                      </c:pt>
                      <c:pt idx="446">
                        <c:v>4.8571428571428568</c:v>
                      </c:pt>
                      <c:pt idx="447">
                        <c:v>5</c:v>
                      </c:pt>
                      <c:pt idx="448">
                        <c:v>6.1428571428571432</c:v>
                      </c:pt>
                      <c:pt idx="449">
                        <c:v>6.2857142857142856</c:v>
                      </c:pt>
                      <c:pt idx="450">
                        <c:v>6.7142857142857144</c:v>
                      </c:pt>
                      <c:pt idx="451">
                        <c:v>7</c:v>
                      </c:pt>
                      <c:pt idx="452">
                        <c:v>6.4285714285714288</c:v>
                      </c:pt>
                      <c:pt idx="453">
                        <c:v>6.2857142857142856</c:v>
                      </c:pt>
                      <c:pt idx="454">
                        <c:v>6.4285714285714288</c:v>
                      </c:pt>
                      <c:pt idx="455">
                        <c:v>5.2857142857142856</c:v>
                      </c:pt>
                      <c:pt idx="456">
                        <c:v>5.4285714285714288</c:v>
                      </c:pt>
                      <c:pt idx="457">
                        <c:v>5.8571428571428568</c:v>
                      </c:pt>
                      <c:pt idx="458">
                        <c:v>5.8571428571428568</c:v>
                      </c:pt>
                      <c:pt idx="459">
                        <c:v>6.1428571428571432</c:v>
                      </c:pt>
                      <c:pt idx="460">
                        <c:v>5.7142857142857144</c:v>
                      </c:pt>
                      <c:pt idx="461">
                        <c:v>5.5714285714285712</c:v>
                      </c:pt>
                      <c:pt idx="462">
                        <c:v>5.5714285714285712</c:v>
                      </c:pt>
                      <c:pt idx="463">
                        <c:v>5.7142857142857144</c:v>
                      </c:pt>
                      <c:pt idx="464">
                        <c:v>5.5714285714285712</c:v>
                      </c:pt>
                      <c:pt idx="465">
                        <c:v>5.5714285714285712</c:v>
                      </c:pt>
                      <c:pt idx="466">
                        <c:v>5</c:v>
                      </c:pt>
                      <c:pt idx="467">
                        <c:v>5.4285714285714288</c:v>
                      </c:pt>
                      <c:pt idx="468">
                        <c:v>5.4285714285714288</c:v>
                      </c:pt>
                      <c:pt idx="469">
                        <c:v>5.5714285714285712</c:v>
                      </c:pt>
                      <c:pt idx="470">
                        <c:v>4.8571428571428568</c:v>
                      </c:pt>
                      <c:pt idx="471">
                        <c:v>4.8571428571428568</c:v>
                      </c:pt>
                      <c:pt idx="472">
                        <c:v>4.4285714285714288</c:v>
                      </c:pt>
                      <c:pt idx="473">
                        <c:v>4.8571428571428568</c:v>
                      </c:pt>
                      <c:pt idx="474">
                        <c:v>4.8571428571428568</c:v>
                      </c:pt>
                      <c:pt idx="475">
                        <c:v>5.1428571428571432</c:v>
                      </c:pt>
                      <c:pt idx="476">
                        <c:v>5</c:v>
                      </c:pt>
                      <c:pt idx="477">
                        <c:v>5.2857142857142856</c:v>
                      </c:pt>
                      <c:pt idx="478">
                        <c:v>4.5714285714285712</c:v>
                      </c:pt>
                      <c:pt idx="479">
                        <c:v>4.4285714285714288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133-47D3-A7E8-9B9871ECF4A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Tekirdag!$J$2:$J$481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1.8571428571428572</c:v>
                      </c:pt>
                      <c:pt idx="7">
                        <c:v>2</c:v>
                      </c:pt>
                      <c:pt idx="8">
                        <c:v>1.5714285714285714</c:v>
                      </c:pt>
                      <c:pt idx="9">
                        <c:v>1.8571428571428572</c:v>
                      </c:pt>
                      <c:pt idx="10">
                        <c:v>2</c:v>
                      </c:pt>
                      <c:pt idx="11">
                        <c:v>2.4285714285714284</c:v>
                      </c:pt>
                      <c:pt idx="12">
                        <c:v>2.1428571428571428</c:v>
                      </c:pt>
                      <c:pt idx="13">
                        <c:v>2.4285714285714284</c:v>
                      </c:pt>
                      <c:pt idx="14">
                        <c:v>2.5714285714285716</c:v>
                      </c:pt>
                      <c:pt idx="15">
                        <c:v>3</c:v>
                      </c:pt>
                      <c:pt idx="16">
                        <c:v>2.8571428571428572</c:v>
                      </c:pt>
                      <c:pt idx="17">
                        <c:v>3</c:v>
                      </c:pt>
                      <c:pt idx="18">
                        <c:v>2.5714285714285716</c:v>
                      </c:pt>
                      <c:pt idx="19">
                        <c:v>2.5714285714285716</c:v>
                      </c:pt>
                      <c:pt idx="20">
                        <c:v>2.4285714285714284</c:v>
                      </c:pt>
                      <c:pt idx="21">
                        <c:v>2</c:v>
                      </c:pt>
                      <c:pt idx="22">
                        <c:v>1.7142857142857142</c:v>
                      </c:pt>
                      <c:pt idx="23">
                        <c:v>1.7142857142857142</c:v>
                      </c:pt>
                      <c:pt idx="24">
                        <c:v>1.4285714285714286</c:v>
                      </c:pt>
                      <c:pt idx="25">
                        <c:v>1.8571428571428572</c:v>
                      </c:pt>
                      <c:pt idx="26">
                        <c:v>2</c:v>
                      </c:pt>
                      <c:pt idx="27">
                        <c:v>2.1428571428571428</c:v>
                      </c:pt>
                      <c:pt idx="28">
                        <c:v>2.2857142857142856</c:v>
                      </c:pt>
                      <c:pt idx="29">
                        <c:v>2.7142857142857144</c:v>
                      </c:pt>
                      <c:pt idx="30">
                        <c:v>2.5714285714285716</c:v>
                      </c:pt>
                      <c:pt idx="31">
                        <c:v>2.7142857142857144</c:v>
                      </c:pt>
                      <c:pt idx="32">
                        <c:v>2.5714285714285716</c:v>
                      </c:pt>
                      <c:pt idx="33">
                        <c:v>2.8571428571428572</c:v>
                      </c:pt>
                      <c:pt idx="34">
                        <c:v>2.5714285714285716</c:v>
                      </c:pt>
                      <c:pt idx="35">
                        <c:v>2.8571428571428572</c:v>
                      </c:pt>
                      <c:pt idx="36">
                        <c:v>2.4285714285714284</c:v>
                      </c:pt>
                      <c:pt idx="37">
                        <c:v>2.5714285714285716</c:v>
                      </c:pt>
                      <c:pt idx="38">
                        <c:v>2.5714285714285716</c:v>
                      </c:pt>
                      <c:pt idx="39">
                        <c:v>2.2857142857142856</c:v>
                      </c:pt>
                      <c:pt idx="40">
                        <c:v>2.2857142857142856</c:v>
                      </c:pt>
                      <c:pt idx="41">
                        <c:v>2.2857142857142856</c:v>
                      </c:pt>
                      <c:pt idx="42">
                        <c:v>1.8571428571428572</c:v>
                      </c:pt>
                      <c:pt idx="43">
                        <c:v>2.1428571428571428</c:v>
                      </c:pt>
                      <c:pt idx="44">
                        <c:v>2.2857142857142856</c:v>
                      </c:pt>
                      <c:pt idx="45">
                        <c:v>2</c:v>
                      </c:pt>
                      <c:pt idx="46">
                        <c:v>2.1428571428571428</c:v>
                      </c:pt>
                      <c:pt idx="47">
                        <c:v>2.1428571428571428</c:v>
                      </c:pt>
                      <c:pt idx="48">
                        <c:v>2.1428571428571428</c:v>
                      </c:pt>
                      <c:pt idx="49">
                        <c:v>2.1428571428571428</c:v>
                      </c:pt>
                      <c:pt idx="50">
                        <c:v>2.1428571428571428</c:v>
                      </c:pt>
                      <c:pt idx="51">
                        <c:v>2.4285714285714284</c:v>
                      </c:pt>
                      <c:pt idx="52">
                        <c:v>2.2857142857142856</c:v>
                      </c:pt>
                      <c:pt idx="53">
                        <c:v>2.7142857142857144</c:v>
                      </c:pt>
                      <c:pt idx="54">
                        <c:v>2.4285714285714284</c:v>
                      </c:pt>
                      <c:pt idx="55">
                        <c:v>2.2857142857142856</c:v>
                      </c:pt>
                      <c:pt idx="56">
                        <c:v>2.5714285714285716</c:v>
                      </c:pt>
                      <c:pt idx="57">
                        <c:v>2.8571428571428572</c:v>
                      </c:pt>
                      <c:pt idx="58">
                        <c:v>2.2857142857142856</c:v>
                      </c:pt>
                      <c:pt idx="59">
                        <c:v>2.2857142857142856</c:v>
                      </c:pt>
                      <c:pt idx="60">
                        <c:v>2.1428571428571428</c:v>
                      </c:pt>
                      <c:pt idx="61">
                        <c:v>2.2857142857142856</c:v>
                      </c:pt>
                      <c:pt idx="62">
                        <c:v>2.5714285714285716</c:v>
                      </c:pt>
                      <c:pt idx="63">
                        <c:v>2.1428571428571428</c:v>
                      </c:pt>
                      <c:pt idx="64">
                        <c:v>2</c:v>
                      </c:pt>
                      <c:pt idx="65">
                        <c:v>2.1428571428571428</c:v>
                      </c:pt>
                      <c:pt idx="66">
                        <c:v>2.7142857142857144</c:v>
                      </c:pt>
                      <c:pt idx="67">
                        <c:v>2.4285714285714284</c:v>
                      </c:pt>
                      <c:pt idx="68">
                        <c:v>2</c:v>
                      </c:pt>
                      <c:pt idx="69">
                        <c:v>2.1428571428571428</c:v>
                      </c:pt>
                      <c:pt idx="70">
                        <c:v>2.4285714285714284</c:v>
                      </c:pt>
                      <c:pt idx="71">
                        <c:v>2.1428571428571428</c:v>
                      </c:pt>
                      <c:pt idx="72">
                        <c:v>2.1428571428571428</c:v>
                      </c:pt>
                      <c:pt idx="73">
                        <c:v>1.5714285714285714</c:v>
                      </c:pt>
                      <c:pt idx="74">
                        <c:v>1.5714285714285714</c:v>
                      </c:pt>
                      <c:pt idx="75">
                        <c:v>2</c:v>
                      </c:pt>
                      <c:pt idx="76">
                        <c:v>1.7142857142857142</c:v>
                      </c:pt>
                      <c:pt idx="77">
                        <c:v>1.5714285714285714</c:v>
                      </c:pt>
                      <c:pt idx="78">
                        <c:v>1.4285714285714286</c:v>
                      </c:pt>
                      <c:pt idx="79">
                        <c:v>1.4285714285714286</c:v>
                      </c:pt>
                      <c:pt idx="80">
                        <c:v>1.7142857142857142</c:v>
                      </c:pt>
                      <c:pt idx="81">
                        <c:v>1.8571428571428572</c:v>
                      </c:pt>
                      <c:pt idx="82">
                        <c:v>1.7142857142857142</c:v>
                      </c:pt>
                      <c:pt idx="83">
                        <c:v>1.7142857142857142</c:v>
                      </c:pt>
                      <c:pt idx="84">
                        <c:v>2.7142857142857144</c:v>
                      </c:pt>
                      <c:pt idx="85">
                        <c:v>3</c:v>
                      </c:pt>
                      <c:pt idx="86">
                        <c:v>2.8571428571428572</c:v>
                      </c:pt>
                      <c:pt idx="87">
                        <c:v>3</c:v>
                      </c:pt>
                      <c:pt idx="88">
                        <c:v>3.1428571428571428</c:v>
                      </c:pt>
                      <c:pt idx="89">
                        <c:v>3.1428571428571428</c:v>
                      </c:pt>
                      <c:pt idx="90">
                        <c:v>3.4285714285714284</c:v>
                      </c:pt>
                      <c:pt idx="91">
                        <c:v>2.5714285714285716</c:v>
                      </c:pt>
                      <c:pt idx="92">
                        <c:v>2.7142857142857144</c:v>
                      </c:pt>
                      <c:pt idx="93">
                        <c:v>2.8571428571428572</c:v>
                      </c:pt>
                      <c:pt idx="94">
                        <c:v>2.5714285714285716</c:v>
                      </c:pt>
                      <c:pt idx="95">
                        <c:v>2.2857142857142856</c:v>
                      </c:pt>
                      <c:pt idx="96">
                        <c:v>2</c:v>
                      </c:pt>
                      <c:pt idx="97">
                        <c:v>2.1428571428571428</c:v>
                      </c:pt>
                      <c:pt idx="98">
                        <c:v>2.1428571428571428</c:v>
                      </c:pt>
                      <c:pt idx="99">
                        <c:v>1.8571428571428572</c:v>
                      </c:pt>
                      <c:pt idx="100">
                        <c:v>1.7142857142857142</c:v>
                      </c:pt>
                      <c:pt idx="101">
                        <c:v>1.7142857142857142</c:v>
                      </c:pt>
                      <c:pt idx="102">
                        <c:v>1.5714285714285714</c:v>
                      </c:pt>
                      <c:pt idx="103">
                        <c:v>1.8571428571428572</c:v>
                      </c:pt>
                      <c:pt idx="104">
                        <c:v>1.5714285714285714</c:v>
                      </c:pt>
                      <c:pt idx="105">
                        <c:v>1.7142857142857142</c:v>
                      </c:pt>
                      <c:pt idx="106">
                        <c:v>1.8571428571428572</c:v>
                      </c:pt>
                      <c:pt idx="107">
                        <c:v>2.1428571428571428</c:v>
                      </c:pt>
                      <c:pt idx="108">
                        <c:v>2.5714285714285716</c:v>
                      </c:pt>
                      <c:pt idx="109">
                        <c:v>2.7142857142857144</c:v>
                      </c:pt>
                      <c:pt idx="110">
                        <c:v>3</c:v>
                      </c:pt>
                      <c:pt idx="111">
                        <c:v>2.7142857142857144</c:v>
                      </c:pt>
                      <c:pt idx="112">
                        <c:v>2.4285714285714284</c:v>
                      </c:pt>
                      <c:pt idx="113">
                        <c:v>2.4285714285714284</c:v>
                      </c:pt>
                      <c:pt idx="114">
                        <c:v>2</c:v>
                      </c:pt>
                      <c:pt idx="115">
                        <c:v>1.8571428571428572</c:v>
                      </c:pt>
                      <c:pt idx="116">
                        <c:v>1.8571428571428572</c:v>
                      </c:pt>
                      <c:pt idx="117">
                        <c:v>1.5714285714285714</c:v>
                      </c:pt>
                      <c:pt idx="118">
                        <c:v>1.7142857142857142</c:v>
                      </c:pt>
                      <c:pt idx="119">
                        <c:v>2.1428571428571428</c:v>
                      </c:pt>
                      <c:pt idx="120">
                        <c:v>1.8571428571428572</c:v>
                      </c:pt>
                      <c:pt idx="121">
                        <c:v>2.4285714285714284</c:v>
                      </c:pt>
                      <c:pt idx="122">
                        <c:v>2.2857142857142856</c:v>
                      </c:pt>
                      <c:pt idx="123">
                        <c:v>2.4285714285714284</c:v>
                      </c:pt>
                      <c:pt idx="124">
                        <c:v>2.2857142857142856</c:v>
                      </c:pt>
                      <c:pt idx="125">
                        <c:v>2.2857142857142856</c:v>
                      </c:pt>
                      <c:pt idx="126">
                        <c:v>1.8571428571428572</c:v>
                      </c:pt>
                      <c:pt idx="127">
                        <c:v>1.7142857142857142</c:v>
                      </c:pt>
                      <c:pt idx="128">
                        <c:v>1.4285714285714286</c:v>
                      </c:pt>
                      <c:pt idx="129">
                        <c:v>1.2857142857142858</c:v>
                      </c:pt>
                      <c:pt idx="130">
                        <c:v>1.1428571428571428</c:v>
                      </c:pt>
                      <c:pt idx="131">
                        <c:v>1.4285714285714286</c:v>
                      </c:pt>
                      <c:pt idx="132">
                        <c:v>1.5714285714285714</c:v>
                      </c:pt>
                      <c:pt idx="133">
                        <c:v>1.4285714285714286</c:v>
                      </c:pt>
                      <c:pt idx="134">
                        <c:v>1.5714285714285714</c:v>
                      </c:pt>
                      <c:pt idx="135">
                        <c:v>1.2857142857142858</c:v>
                      </c:pt>
                      <c:pt idx="136">
                        <c:v>1.5714285714285714</c:v>
                      </c:pt>
                      <c:pt idx="137">
                        <c:v>2.2857142857142856</c:v>
                      </c:pt>
                      <c:pt idx="138">
                        <c:v>2.2857142857142856</c:v>
                      </c:pt>
                      <c:pt idx="139">
                        <c:v>2.2857142857142856</c:v>
                      </c:pt>
                      <c:pt idx="140">
                        <c:v>2.7142857142857144</c:v>
                      </c:pt>
                      <c:pt idx="141">
                        <c:v>3.1428571428571428</c:v>
                      </c:pt>
                      <c:pt idx="142">
                        <c:v>3.4285714285714284</c:v>
                      </c:pt>
                      <c:pt idx="143">
                        <c:v>3</c:v>
                      </c:pt>
                      <c:pt idx="144">
                        <c:v>2.1428571428571428</c:v>
                      </c:pt>
                      <c:pt idx="145">
                        <c:v>2.1428571428571428</c:v>
                      </c:pt>
                      <c:pt idx="146">
                        <c:v>2.1428571428571428</c:v>
                      </c:pt>
                      <c:pt idx="147">
                        <c:v>2.1428571428571428</c:v>
                      </c:pt>
                      <c:pt idx="148">
                        <c:v>2</c:v>
                      </c:pt>
                      <c:pt idx="149">
                        <c:v>2.2857142857142856</c:v>
                      </c:pt>
                      <c:pt idx="150">
                        <c:v>2.2857142857142856</c:v>
                      </c:pt>
                      <c:pt idx="151">
                        <c:v>3</c:v>
                      </c:pt>
                      <c:pt idx="152">
                        <c:v>2.8571428571428572</c:v>
                      </c:pt>
                      <c:pt idx="153">
                        <c:v>3.1428571428571428</c:v>
                      </c:pt>
                      <c:pt idx="154">
                        <c:v>3</c:v>
                      </c:pt>
                      <c:pt idx="155">
                        <c:v>2.8571428571428572</c:v>
                      </c:pt>
                      <c:pt idx="156">
                        <c:v>2.2857142857142856</c:v>
                      </c:pt>
                      <c:pt idx="157">
                        <c:v>2.7142857142857144</c:v>
                      </c:pt>
                      <c:pt idx="158">
                        <c:v>1.8571428571428572</c:v>
                      </c:pt>
                      <c:pt idx="159">
                        <c:v>1.7142857142857142</c:v>
                      </c:pt>
                      <c:pt idx="160">
                        <c:v>1.5714285714285714</c:v>
                      </c:pt>
                      <c:pt idx="161">
                        <c:v>1.4285714285714286</c:v>
                      </c:pt>
                      <c:pt idx="162">
                        <c:v>1.5714285714285714</c:v>
                      </c:pt>
                      <c:pt idx="163">
                        <c:v>2.1428571428571428</c:v>
                      </c:pt>
                      <c:pt idx="164">
                        <c:v>2.2857142857142856</c:v>
                      </c:pt>
                      <c:pt idx="165">
                        <c:v>2.5714285714285716</c:v>
                      </c:pt>
                      <c:pt idx="166">
                        <c:v>2.7142857142857144</c:v>
                      </c:pt>
                      <c:pt idx="167">
                        <c:v>2.5714285714285716</c:v>
                      </c:pt>
                      <c:pt idx="168">
                        <c:v>2.7142857142857144</c:v>
                      </c:pt>
                      <c:pt idx="169">
                        <c:v>2.2857142857142856</c:v>
                      </c:pt>
                      <c:pt idx="170">
                        <c:v>1.8571428571428572</c:v>
                      </c:pt>
                      <c:pt idx="171">
                        <c:v>1.8571428571428572</c:v>
                      </c:pt>
                      <c:pt idx="172">
                        <c:v>2</c:v>
                      </c:pt>
                      <c:pt idx="173">
                        <c:v>2.1428571428571428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2.7142857142857144</c:v>
                      </c:pt>
                      <c:pt idx="177">
                        <c:v>3</c:v>
                      </c:pt>
                      <c:pt idx="178">
                        <c:v>2.4285714285714284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1.7142857142857142</c:v>
                      </c:pt>
                      <c:pt idx="183">
                        <c:v>1.5714285714285714</c:v>
                      </c:pt>
                      <c:pt idx="184">
                        <c:v>1.1428571428571428</c:v>
                      </c:pt>
                      <c:pt idx="185">
                        <c:v>1.5714285714285714</c:v>
                      </c:pt>
                      <c:pt idx="186">
                        <c:v>2.2857142857142856</c:v>
                      </c:pt>
                      <c:pt idx="187">
                        <c:v>2.2857142857142856</c:v>
                      </c:pt>
                      <c:pt idx="188">
                        <c:v>2.5714285714285716</c:v>
                      </c:pt>
                      <c:pt idx="189">
                        <c:v>3.5714285714285716</c:v>
                      </c:pt>
                      <c:pt idx="190">
                        <c:v>4</c:v>
                      </c:pt>
                      <c:pt idx="191">
                        <c:v>4.4285714285714288</c:v>
                      </c:pt>
                      <c:pt idx="192">
                        <c:v>4.1428571428571432</c:v>
                      </c:pt>
                      <c:pt idx="193">
                        <c:v>3.8571428571428572</c:v>
                      </c:pt>
                      <c:pt idx="194">
                        <c:v>3.8571428571428572</c:v>
                      </c:pt>
                      <c:pt idx="195">
                        <c:v>3.8571428571428572</c:v>
                      </c:pt>
                      <c:pt idx="196">
                        <c:v>3.4285714285714284</c:v>
                      </c:pt>
                      <c:pt idx="197">
                        <c:v>2.5714285714285716</c:v>
                      </c:pt>
                      <c:pt idx="198">
                        <c:v>2.1428571428571428</c:v>
                      </c:pt>
                      <c:pt idx="199">
                        <c:v>3.5714285714285716</c:v>
                      </c:pt>
                      <c:pt idx="200">
                        <c:v>3.5714285714285716</c:v>
                      </c:pt>
                      <c:pt idx="201">
                        <c:v>3.8571428571428572</c:v>
                      </c:pt>
                      <c:pt idx="202">
                        <c:v>3.7142857142857144</c:v>
                      </c:pt>
                      <c:pt idx="203">
                        <c:v>4.1428571428571432</c:v>
                      </c:pt>
                      <c:pt idx="204">
                        <c:v>4.5714285714285712</c:v>
                      </c:pt>
                      <c:pt idx="205">
                        <c:v>5</c:v>
                      </c:pt>
                      <c:pt idx="206">
                        <c:v>4.2857142857142856</c:v>
                      </c:pt>
                      <c:pt idx="207">
                        <c:v>5</c:v>
                      </c:pt>
                      <c:pt idx="208">
                        <c:v>4.8571428571428568</c:v>
                      </c:pt>
                      <c:pt idx="209">
                        <c:v>5</c:v>
                      </c:pt>
                      <c:pt idx="210">
                        <c:v>4.7142857142857144</c:v>
                      </c:pt>
                      <c:pt idx="211">
                        <c:v>5</c:v>
                      </c:pt>
                      <c:pt idx="212">
                        <c:v>5.1428571428571432</c:v>
                      </c:pt>
                      <c:pt idx="213">
                        <c:v>4.8571428571428568</c:v>
                      </c:pt>
                      <c:pt idx="214">
                        <c:v>4</c:v>
                      </c:pt>
                      <c:pt idx="215">
                        <c:v>3.7142857142857144</c:v>
                      </c:pt>
                      <c:pt idx="216">
                        <c:v>3.8571428571428572</c:v>
                      </c:pt>
                      <c:pt idx="217">
                        <c:v>3.7142857142857144</c:v>
                      </c:pt>
                      <c:pt idx="218">
                        <c:v>3.7142857142857144</c:v>
                      </c:pt>
                      <c:pt idx="219">
                        <c:v>3.5714285714285716</c:v>
                      </c:pt>
                      <c:pt idx="220">
                        <c:v>3.2857142857142856</c:v>
                      </c:pt>
                      <c:pt idx="221">
                        <c:v>3.7142857142857144</c:v>
                      </c:pt>
                      <c:pt idx="222">
                        <c:v>4</c:v>
                      </c:pt>
                      <c:pt idx="223">
                        <c:v>3.8571428571428572</c:v>
                      </c:pt>
                      <c:pt idx="224">
                        <c:v>4.2857142857142856</c:v>
                      </c:pt>
                      <c:pt idx="225">
                        <c:v>3.8571428571428572</c:v>
                      </c:pt>
                      <c:pt idx="226">
                        <c:v>4.1428571428571432</c:v>
                      </c:pt>
                      <c:pt idx="227">
                        <c:v>4.5714285714285712</c:v>
                      </c:pt>
                      <c:pt idx="228">
                        <c:v>4.2857142857142856</c:v>
                      </c:pt>
                      <c:pt idx="229">
                        <c:v>4.2857142857142856</c:v>
                      </c:pt>
                      <c:pt idx="230">
                        <c:v>4.1428571428571432</c:v>
                      </c:pt>
                      <c:pt idx="231">
                        <c:v>3.5714285714285716</c:v>
                      </c:pt>
                      <c:pt idx="232">
                        <c:v>4.1428571428571432</c:v>
                      </c:pt>
                      <c:pt idx="233">
                        <c:v>3.8571428571428572</c:v>
                      </c:pt>
                      <c:pt idx="234">
                        <c:v>3.1428571428571428</c:v>
                      </c:pt>
                      <c:pt idx="235">
                        <c:v>3.4285714285714284</c:v>
                      </c:pt>
                      <c:pt idx="236">
                        <c:v>3.4285714285714284</c:v>
                      </c:pt>
                      <c:pt idx="237">
                        <c:v>3.5714285714285716</c:v>
                      </c:pt>
                      <c:pt idx="238">
                        <c:v>3.8571428571428572</c:v>
                      </c:pt>
                      <c:pt idx="239">
                        <c:v>3.4285714285714284</c:v>
                      </c:pt>
                      <c:pt idx="240">
                        <c:v>3.2857142857142856</c:v>
                      </c:pt>
                      <c:pt idx="241">
                        <c:v>3.8571428571428572</c:v>
                      </c:pt>
                      <c:pt idx="242">
                        <c:v>4.1428571428571432</c:v>
                      </c:pt>
                      <c:pt idx="243">
                        <c:v>4.2857142857142856</c:v>
                      </c:pt>
                      <c:pt idx="244">
                        <c:v>5.1428571428571432</c:v>
                      </c:pt>
                      <c:pt idx="245">
                        <c:v>5.2857142857142856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4.8571428571428568</c:v>
                      </c:pt>
                      <c:pt idx="249">
                        <c:v>4.7142857142857144</c:v>
                      </c:pt>
                      <c:pt idx="250">
                        <c:v>4.4285714285714288</c:v>
                      </c:pt>
                      <c:pt idx="251">
                        <c:v>4.1428571428571432</c:v>
                      </c:pt>
                      <c:pt idx="252">
                        <c:v>4.1428571428571432</c:v>
                      </c:pt>
                      <c:pt idx="253">
                        <c:v>4.4285714285714288</c:v>
                      </c:pt>
                      <c:pt idx="254">
                        <c:v>4.7142857142857144</c:v>
                      </c:pt>
                      <c:pt idx="255">
                        <c:v>5.2857142857142856</c:v>
                      </c:pt>
                      <c:pt idx="256">
                        <c:v>4.8571428571428568</c:v>
                      </c:pt>
                      <c:pt idx="257">
                        <c:v>5.1428571428571432</c:v>
                      </c:pt>
                      <c:pt idx="258">
                        <c:v>4.2857142857142856</c:v>
                      </c:pt>
                      <c:pt idx="259">
                        <c:v>4.2857142857142856</c:v>
                      </c:pt>
                      <c:pt idx="260">
                        <c:v>4.2857142857142856</c:v>
                      </c:pt>
                      <c:pt idx="261">
                        <c:v>3.8571428571428572</c:v>
                      </c:pt>
                      <c:pt idx="262">
                        <c:v>3.5714285714285716</c:v>
                      </c:pt>
                      <c:pt idx="263">
                        <c:v>4.1428571428571432</c:v>
                      </c:pt>
                      <c:pt idx="264">
                        <c:v>3.8571428571428572</c:v>
                      </c:pt>
                      <c:pt idx="265">
                        <c:v>4</c:v>
                      </c:pt>
                      <c:pt idx="266">
                        <c:v>3.7142857142857144</c:v>
                      </c:pt>
                      <c:pt idx="267">
                        <c:v>3.5714285714285716</c:v>
                      </c:pt>
                      <c:pt idx="268">
                        <c:v>3.7142857142857144</c:v>
                      </c:pt>
                      <c:pt idx="269">
                        <c:v>3.4285714285714284</c:v>
                      </c:pt>
                      <c:pt idx="270">
                        <c:v>3</c:v>
                      </c:pt>
                      <c:pt idx="271">
                        <c:v>2.7142857142857144</c:v>
                      </c:pt>
                      <c:pt idx="272">
                        <c:v>2.7142857142857144</c:v>
                      </c:pt>
                      <c:pt idx="273">
                        <c:v>3</c:v>
                      </c:pt>
                      <c:pt idx="274">
                        <c:v>3.2857142857142856</c:v>
                      </c:pt>
                      <c:pt idx="275">
                        <c:v>3.5714285714285716</c:v>
                      </c:pt>
                      <c:pt idx="276">
                        <c:v>4.2857142857142856</c:v>
                      </c:pt>
                      <c:pt idx="277">
                        <c:v>4.2857142857142856</c:v>
                      </c:pt>
                      <c:pt idx="278">
                        <c:v>4.4285714285714288</c:v>
                      </c:pt>
                      <c:pt idx="279">
                        <c:v>4.7142857142857144</c:v>
                      </c:pt>
                      <c:pt idx="280">
                        <c:v>4.8571428571428568</c:v>
                      </c:pt>
                      <c:pt idx="281">
                        <c:v>4.8571428571428568</c:v>
                      </c:pt>
                      <c:pt idx="282">
                        <c:v>5</c:v>
                      </c:pt>
                      <c:pt idx="283">
                        <c:v>4.1428571428571432</c:v>
                      </c:pt>
                      <c:pt idx="284">
                        <c:v>4</c:v>
                      </c:pt>
                      <c:pt idx="285">
                        <c:v>4</c:v>
                      </c:pt>
                      <c:pt idx="286">
                        <c:v>4</c:v>
                      </c:pt>
                      <c:pt idx="287">
                        <c:v>4</c:v>
                      </c:pt>
                      <c:pt idx="288">
                        <c:v>4.4285714285714288</c:v>
                      </c:pt>
                      <c:pt idx="289">
                        <c:v>4.4285714285714288</c:v>
                      </c:pt>
                      <c:pt idx="290">
                        <c:v>4.7142857142857144</c:v>
                      </c:pt>
                      <c:pt idx="291">
                        <c:v>5.5714285714285712</c:v>
                      </c:pt>
                      <c:pt idx="292">
                        <c:v>5.8571428571428568</c:v>
                      </c:pt>
                      <c:pt idx="293">
                        <c:v>5.8571428571428568</c:v>
                      </c:pt>
                      <c:pt idx="294">
                        <c:v>5.1428571428571432</c:v>
                      </c:pt>
                      <c:pt idx="295">
                        <c:v>5</c:v>
                      </c:pt>
                      <c:pt idx="296">
                        <c:v>4.7142857142857144</c:v>
                      </c:pt>
                      <c:pt idx="297">
                        <c:v>5.2857142857142856</c:v>
                      </c:pt>
                      <c:pt idx="298">
                        <c:v>4.4285714285714288</c:v>
                      </c:pt>
                      <c:pt idx="299">
                        <c:v>4.2857142857142856</c:v>
                      </c:pt>
                      <c:pt idx="300">
                        <c:v>4.5714285714285712</c:v>
                      </c:pt>
                      <c:pt idx="301">
                        <c:v>5.2857142857142856</c:v>
                      </c:pt>
                      <c:pt idx="302">
                        <c:v>5.7142857142857144</c:v>
                      </c:pt>
                      <c:pt idx="303">
                        <c:v>5.5714285714285712</c:v>
                      </c:pt>
                      <c:pt idx="304">
                        <c:v>5</c:v>
                      </c:pt>
                      <c:pt idx="305">
                        <c:v>5.2857142857142856</c:v>
                      </c:pt>
                      <c:pt idx="306">
                        <c:v>5.5714285714285712</c:v>
                      </c:pt>
                      <c:pt idx="307">
                        <c:v>5.8571428571428568</c:v>
                      </c:pt>
                      <c:pt idx="308">
                        <c:v>5.1428571428571432</c:v>
                      </c:pt>
                      <c:pt idx="309">
                        <c:v>4.4285714285714288</c:v>
                      </c:pt>
                      <c:pt idx="310">
                        <c:v>4.5714285714285712</c:v>
                      </c:pt>
                      <c:pt idx="311">
                        <c:v>4.4285714285714288</c:v>
                      </c:pt>
                      <c:pt idx="312">
                        <c:v>4.1428571428571432</c:v>
                      </c:pt>
                      <c:pt idx="313">
                        <c:v>3.5714285714285716</c:v>
                      </c:pt>
                      <c:pt idx="314">
                        <c:v>3.5714285714285716</c:v>
                      </c:pt>
                      <c:pt idx="315">
                        <c:v>4</c:v>
                      </c:pt>
                      <c:pt idx="316">
                        <c:v>3.8571428571428572</c:v>
                      </c:pt>
                      <c:pt idx="317">
                        <c:v>3.8571428571428572</c:v>
                      </c:pt>
                      <c:pt idx="318">
                        <c:v>3.8571428571428572</c:v>
                      </c:pt>
                      <c:pt idx="319">
                        <c:v>4.2857142857142856</c:v>
                      </c:pt>
                      <c:pt idx="320">
                        <c:v>4</c:v>
                      </c:pt>
                      <c:pt idx="321">
                        <c:v>3.4285714285714284</c:v>
                      </c:pt>
                      <c:pt idx="322">
                        <c:v>3.2857142857142856</c:v>
                      </c:pt>
                      <c:pt idx="323">
                        <c:v>2.5714285714285716</c:v>
                      </c:pt>
                      <c:pt idx="324">
                        <c:v>2.5714285714285716</c:v>
                      </c:pt>
                      <c:pt idx="325">
                        <c:v>2.7142857142857144</c:v>
                      </c:pt>
                      <c:pt idx="326">
                        <c:v>2.5714285714285716</c:v>
                      </c:pt>
                      <c:pt idx="327">
                        <c:v>3.2857142857142856</c:v>
                      </c:pt>
                      <c:pt idx="328">
                        <c:v>3.4285714285714284</c:v>
                      </c:pt>
                      <c:pt idx="329">
                        <c:v>3.8571428571428572</c:v>
                      </c:pt>
                      <c:pt idx="330">
                        <c:v>4.7142857142857144</c:v>
                      </c:pt>
                      <c:pt idx="331">
                        <c:v>4.5714285714285712</c:v>
                      </c:pt>
                      <c:pt idx="332">
                        <c:v>4.2857142857142856</c:v>
                      </c:pt>
                      <c:pt idx="333">
                        <c:v>4.4285714285714288</c:v>
                      </c:pt>
                      <c:pt idx="334">
                        <c:v>4.8571428571428568</c:v>
                      </c:pt>
                      <c:pt idx="335">
                        <c:v>4.5714285714285712</c:v>
                      </c:pt>
                      <c:pt idx="336">
                        <c:v>4</c:v>
                      </c:pt>
                      <c:pt idx="337">
                        <c:v>4.5714285714285712</c:v>
                      </c:pt>
                      <c:pt idx="338">
                        <c:v>4.5714285714285712</c:v>
                      </c:pt>
                      <c:pt idx="339">
                        <c:v>4.8571428571428568</c:v>
                      </c:pt>
                      <c:pt idx="340">
                        <c:v>4.8571428571428568</c:v>
                      </c:pt>
                      <c:pt idx="341">
                        <c:v>4.4285714285714288</c:v>
                      </c:pt>
                      <c:pt idx="342">
                        <c:v>4.5714285714285712</c:v>
                      </c:pt>
                      <c:pt idx="343">
                        <c:v>4.2857142857142856</c:v>
                      </c:pt>
                      <c:pt idx="344">
                        <c:v>3.4285714285714284</c:v>
                      </c:pt>
                      <c:pt idx="345">
                        <c:v>3.5714285714285716</c:v>
                      </c:pt>
                      <c:pt idx="346">
                        <c:v>3.5714285714285716</c:v>
                      </c:pt>
                      <c:pt idx="347">
                        <c:v>2.8571428571428572</c:v>
                      </c:pt>
                      <c:pt idx="348">
                        <c:v>3.2857142857142856</c:v>
                      </c:pt>
                      <c:pt idx="349">
                        <c:v>3.7142857142857144</c:v>
                      </c:pt>
                      <c:pt idx="350">
                        <c:v>4.1428571428571432</c:v>
                      </c:pt>
                      <c:pt idx="351">
                        <c:v>4.4285714285714288</c:v>
                      </c:pt>
                      <c:pt idx="352">
                        <c:v>4.7142857142857144</c:v>
                      </c:pt>
                      <c:pt idx="353">
                        <c:v>5.1428571428571432</c:v>
                      </c:pt>
                      <c:pt idx="354">
                        <c:v>6.1428571428571432</c:v>
                      </c:pt>
                      <c:pt idx="355">
                        <c:v>5.7142857142857144</c:v>
                      </c:pt>
                      <c:pt idx="356">
                        <c:v>6</c:v>
                      </c:pt>
                      <c:pt idx="357">
                        <c:v>5.8571428571428568</c:v>
                      </c:pt>
                      <c:pt idx="358">
                        <c:v>5.7142857142857144</c:v>
                      </c:pt>
                      <c:pt idx="359">
                        <c:v>5.4285714285714288</c:v>
                      </c:pt>
                      <c:pt idx="360">
                        <c:v>5.5714285714285712</c:v>
                      </c:pt>
                      <c:pt idx="361">
                        <c:v>5.2857142857142856</c:v>
                      </c:pt>
                      <c:pt idx="362">
                        <c:v>5.7142857142857144</c:v>
                      </c:pt>
                      <c:pt idx="363">
                        <c:v>5.5714285714285712</c:v>
                      </c:pt>
                      <c:pt idx="364">
                        <c:v>5.8571428571428568</c:v>
                      </c:pt>
                      <c:pt idx="365">
                        <c:v>6.2857142857142856</c:v>
                      </c:pt>
                      <c:pt idx="366">
                        <c:v>6.7142857142857144</c:v>
                      </c:pt>
                      <c:pt idx="367">
                        <c:v>6</c:v>
                      </c:pt>
                      <c:pt idx="368">
                        <c:v>5.4285714285714288</c:v>
                      </c:pt>
                      <c:pt idx="369">
                        <c:v>4.5714285714285712</c:v>
                      </c:pt>
                      <c:pt idx="370">
                        <c:v>3.5714285714285716</c:v>
                      </c:pt>
                      <c:pt idx="371">
                        <c:v>3.5714285714285716</c:v>
                      </c:pt>
                      <c:pt idx="372">
                        <c:v>3.2857142857142856</c:v>
                      </c:pt>
                      <c:pt idx="373">
                        <c:v>3.8571428571428572</c:v>
                      </c:pt>
                      <c:pt idx="374">
                        <c:v>4.2857142857142856</c:v>
                      </c:pt>
                      <c:pt idx="375">
                        <c:v>5.4285714285714288</c:v>
                      </c:pt>
                      <c:pt idx="376">
                        <c:v>6.1428571428571432</c:v>
                      </c:pt>
                      <c:pt idx="377">
                        <c:v>6.7142857142857144</c:v>
                      </c:pt>
                      <c:pt idx="378">
                        <c:v>6.7142857142857144</c:v>
                      </c:pt>
                      <c:pt idx="379">
                        <c:v>6.4285714285714288</c:v>
                      </c:pt>
                      <c:pt idx="380">
                        <c:v>6</c:v>
                      </c:pt>
                      <c:pt idx="381">
                        <c:v>6.4285714285714288</c:v>
                      </c:pt>
                      <c:pt idx="382">
                        <c:v>5.7142857142857144</c:v>
                      </c:pt>
                      <c:pt idx="383">
                        <c:v>5.5714285714285712</c:v>
                      </c:pt>
                      <c:pt idx="384">
                        <c:v>5.7142857142857144</c:v>
                      </c:pt>
                      <c:pt idx="385">
                        <c:v>6</c:v>
                      </c:pt>
                      <c:pt idx="386">
                        <c:v>7</c:v>
                      </c:pt>
                      <c:pt idx="387">
                        <c:v>7.4285714285714288</c:v>
                      </c:pt>
                      <c:pt idx="388">
                        <c:v>6.8571428571428568</c:v>
                      </c:pt>
                      <c:pt idx="389">
                        <c:v>6.5714285714285712</c:v>
                      </c:pt>
                      <c:pt idx="390">
                        <c:v>6.5714285714285712</c:v>
                      </c:pt>
                      <c:pt idx="391">
                        <c:v>7.1428571428571432</c:v>
                      </c:pt>
                      <c:pt idx="392">
                        <c:v>6.8571428571428568</c:v>
                      </c:pt>
                      <c:pt idx="393">
                        <c:v>6.2857142857142856</c:v>
                      </c:pt>
                      <c:pt idx="394">
                        <c:v>5.8571428571428568</c:v>
                      </c:pt>
                      <c:pt idx="395">
                        <c:v>6.4285714285714288</c:v>
                      </c:pt>
                      <c:pt idx="396">
                        <c:v>6.4285714285714288</c:v>
                      </c:pt>
                      <c:pt idx="397">
                        <c:v>6.1428571428571432</c:v>
                      </c:pt>
                      <c:pt idx="398">
                        <c:v>5.5714285714285712</c:v>
                      </c:pt>
                      <c:pt idx="399">
                        <c:v>5.5714285714285712</c:v>
                      </c:pt>
                      <c:pt idx="400">
                        <c:v>5.8571428571428568</c:v>
                      </c:pt>
                      <c:pt idx="401">
                        <c:v>6.1428571428571432</c:v>
                      </c:pt>
                      <c:pt idx="402">
                        <c:v>5.5714285714285712</c:v>
                      </c:pt>
                      <c:pt idx="403">
                        <c:v>6</c:v>
                      </c:pt>
                      <c:pt idx="404">
                        <c:v>6</c:v>
                      </c:pt>
                      <c:pt idx="405">
                        <c:v>6.1428571428571432</c:v>
                      </c:pt>
                      <c:pt idx="406">
                        <c:v>5.7142857142857144</c:v>
                      </c:pt>
                      <c:pt idx="407">
                        <c:v>5.2857142857142856</c:v>
                      </c:pt>
                      <c:pt idx="408">
                        <c:v>4.2857142857142856</c:v>
                      </c:pt>
                      <c:pt idx="409">
                        <c:v>3.8571428571428572</c:v>
                      </c:pt>
                      <c:pt idx="410">
                        <c:v>3.5714285714285716</c:v>
                      </c:pt>
                      <c:pt idx="411">
                        <c:v>4.5714285714285712</c:v>
                      </c:pt>
                      <c:pt idx="412">
                        <c:v>4.2857142857142856</c:v>
                      </c:pt>
                      <c:pt idx="413">
                        <c:v>4.8571428571428568</c:v>
                      </c:pt>
                      <c:pt idx="414">
                        <c:v>5</c:v>
                      </c:pt>
                      <c:pt idx="415">
                        <c:v>5</c:v>
                      </c:pt>
                      <c:pt idx="416">
                        <c:v>6</c:v>
                      </c:pt>
                      <c:pt idx="417">
                        <c:v>5.7142857142857144</c:v>
                      </c:pt>
                      <c:pt idx="418">
                        <c:v>4.8571428571428568</c:v>
                      </c:pt>
                      <c:pt idx="419">
                        <c:v>4.4285714285714288</c:v>
                      </c:pt>
                      <c:pt idx="420">
                        <c:v>3.8571428571428572</c:v>
                      </c:pt>
                      <c:pt idx="421">
                        <c:v>3.1428571428571428</c:v>
                      </c:pt>
                      <c:pt idx="422">
                        <c:v>3.7142857142857144</c:v>
                      </c:pt>
                      <c:pt idx="423">
                        <c:v>3.7142857142857144</c:v>
                      </c:pt>
                      <c:pt idx="424">
                        <c:v>4.1428571428571432</c:v>
                      </c:pt>
                      <c:pt idx="425">
                        <c:v>3.7142857142857144</c:v>
                      </c:pt>
                      <c:pt idx="426">
                        <c:v>4</c:v>
                      </c:pt>
                      <c:pt idx="427">
                        <c:v>4.2857142857142856</c:v>
                      </c:pt>
                      <c:pt idx="428">
                        <c:v>4.8571428571428568</c:v>
                      </c:pt>
                      <c:pt idx="429">
                        <c:v>5.1428571428571432</c:v>
                      </c:pt>
                      <c:pt idx="430">
                        <c:v>4.1428571428571432</c:v>
                      </c:pt>
                      <c:pt idx="431">
                        <c:v>3.7142857142857144</c:v>
                      </c:pt>
                      <c:pt idx="432">
                        <c:v>4.1428571428571432</c:v>
                      </c:pt>
                      <c:pt idx="433">
                        <c:v>3.8571428571428572</c:v>
                      </c:pt>
                      <c:pt idx="434">
                        <c:v>4</c:v>
                      </c:pt>
                      <c:pt idx="435">
                        <c:v>3.5714285714285716</c:v>
                      </c:pt>
                      <c:pt idx="436">
                        <c:v>3.1428571428571428</c:v>
                      </c:pt>
                      <c:pt idx="437">
                        <c:v>3</c:v>
                      </c:pt>
                      <c:pt idx="438">
                        <c:v>3.4285714285714284</c:v>
                      </c:pt>
                      <c:pt idx="439">
                        <c:v>3.4285714285714284</c:v>
                      </c:pt>
                      <c:pt idx="440">
                        <c:v>3.5714285714285716</c:v>
                      </c:pt>
                      <c:pt idx="441">
                        <c:v>3.1428571428571428</c:v>
                      </c:pt>
                      <c:pt idx="442">
                        <c:v>3.5714285714285716</c:v>
                      </c:pt>
                      <c:pt idx="443">
                        <c:v>3.1428571428571428</c:v>
                      </c:pt>
                      <c:pt idx="444">
                        <c:v>3.1428571428571428</c:v>
                      </c:pt>
                      <c:pt idx="445">
                        <c:v>3.4285714285714284</c:v>
                      </c:pt>
                      <c:pt idx="446">
                        <c:v>3.1428571428571428</c:v>
                      </c:pt>
                      <c:pt idx="447">
                        <c:v>3.4285714285714284</c:v>
                      </c:pt>
                      <c:pt idx="448">
                        <c:v>3.2857142857142856</c:v>
                      </c:pt>
                      <c:pt idx="449">
                        <c:v>3.5714285714285716</c:v>
                      </c:pt>
                      <c:pt idx="450">
                        <c:v>4</c:v>
                      </c:pt>
                      <c:pt idx="451">
                        <c:v>4.1428571428571432</c:v>
                      </c:pt>
                      <c:pt idx="452">
                        <c:v>3.5714285714285716</c:v>
                      </c:pt>
                      <c:pt idx="453">
                        <c:v>3.4285714285714284</c:v>
                      </c:pt>
                      <c:pt idx="454">
                        <c:v>3.4285714285714284</c:v>
                      </c:pt>
                      <c:pt idx="455">
                        <c:v>3.7142857142857144</c:v>
                      </c:pt>
                      <c:pt idx="456">
                        <c:v>3.7142857142857144</c:v>
                      </c:pt>
                      <c:pt idx="457">
                        <c:v>3.2857142857142856</c:v>
                      </c:pt>
                      <c:pt idx="458">
                        <c:v>3.1428571428571428</c:v>
                      </c:pt>
                      <c:pt idx="459">
                        <c:v>3.1428571428571428</c:v>
                      </c:pt>
                      <c:pt idx="460">
                        <c:v>3.8571428571428572</c:v>
                      </c:pt>
                      <c:pt idx="461">
                        <c:v>3.5714285714285716</c:v>
                      </c:pt>
                      <c:pt idx="462">
                        <c:v>4</c:v>
                      </c:pt>
                      <c:pt idx="463">
                        <c:v>3.5714285714285716</c:v>
                      </c:pt>
                      <c:pt idx="464">
                        <c:v>4</c:v>
                      </c:pt>
                      <c:pt idx="465">
                        <c:v>4.7142857142857144</c:v>
                      </c:pt>
                      <c:pt idx="466">
                        <c:v>5.4285714285714288</c:v>
                      </c:pt>
                      <c:pt idx="467">
                        <c:v>5</c:v>
                      </c:pt>
                      <c:pt idx="468">
                        <c:v>4.7142857142857144</c:v>
                      </c:pt>
                      <c:pt idx="469">
                        <c:v>4</c:v>
                      </c:pt>
                      <c:pt idx="470">
                        <c:v>4.1428571428571432</c:v>
                      </c:pt>
                      <c:pt idx="471">
                        <c:v>3.8571428571428572</c:v>
                      </c:pt>
                      <c:pt idx="472">
                        <c:v>4.4285714285714288</c:v>
                      </c:pt>
                      <c:pt idx="473">
                        <c:v>4</c:v>
                      </c:pt>
                      <c:pt idx="474">
                        <c:v>4.8571428571428568</c:v>
                      </c:pt>
                      <c:pt idx="475">
                        <c:v>5.2857142857142856</c:v>
                      </c:pt>
                      <c:pt idx="476">
                        <c:v>5.4285714285714288</c:v>
                      </c:pt>
                      <c:pt idx="477">
                        <c:v>5</c:v>
                      </c:pt>
                      <c:pt idx="478">
                        <c:v>5.2857142857142856</c:v>
                      </c:pt>
                      <c:pt idx="479">
                        <c:v>5.1428571428571432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133-47D3-A7E8-9B9871ECF4A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Tekirdag!$K$2:$K$481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8">
                        <c:v>1</c:v>
                      </c:pt>
                      <c:pt idx="9">
                        <c:v>1</c:v>
                      </c:pt>
                      <c:pt idx="10">
                        <c:v>0.66666666666666663</c:v>
                      </c:pt>
                      <c:pt idx="11">
                        <c:v>0.5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0.8571428571428571</c:v>
                      </c:pt>
                      <c:pt idx="15">
                        <c:v>0.8571428571428571</c:v>
                      </c:pt>
                      <c:pt idx="16">
                        <c:v>0.7142857142857143</c:v>
                      </c:pt>
                      <c:pt idx="17">
                        <c:v>0.7142857142857143</c:v>
                      </c:pt>
                      <c:pt idx="18">
                        <c:v>0.7142857142857143</c:v>
                      </c:pt>
                      <c:pt idx="19">
                        <c:v>0.2857142857142857</c:v>
                      </c:pt>
                      <c:pt idx="20">
                        <c:v>0.2857142857142857</c:v>
                      </c:pt>
                      <c:pt idx="21">
                        <c:v>0.5714285714285714</c:v>
                      </c:pt>
                      <c:pt idx="22">
                        <c:v>0.42857142857142855</c:v>
                      </c:pt>
                      <c:pt idx="23">
                        <c:v>0.42857142857142855</c:v>
                      </c:pt>
                      <c:pt idx="24">
                        <c:v>0.42857142857142855</c:v>
                      </c:pt>
                      <c:pt idx="25">
                        <c:v>0.5714285714285714</c:v>
                      </c:pt>
                      <c:pt idx="26">
                        <c:v>0.5714285714285714</c:v>
                      </c:pt>
                      <c:pt idx="27">
                        <c:v>0.42857142857142855</c:v>
                      </c:pt>
                      <c:pt idx="28">
                        <c:v>0.2857142857142857</c:v>
                      </c:pt>
                      <c:pt idx="29">
                        <c:v>0.42857142857142855</c:v>
                      </c:pt>
                      <c:pt idx="30">
                        <c:v>0.42857142857142855</c:v>
                      </c:pt>
                      <c:pt idx="31">
                        <c:v>0.5714285714285714</c:v>
                      </c:pt>
                      <c:pt idx="32">
                        <c:v>0.5714285714285714</c:v>
                      </c:pt>
                      <c:pt idx="33">
                        <c:v>0.7142857142857143</c:v>
                      </c:pt>
                      <c:pt idx="34">
                        <c:v>1</c:v>
                      </c:pt>
                      <c:pt idx="35">
                        <c:v>0.8571428571428571</c:v>
                      </c:pt>
                      <c:pt idx="36">
                        <c:v>0.7142857142857143</c:v>
                      </c:pt>
                      <c:pt idx="37">
                        <c:v>0.7142857142857143</c:v>
                      </c:pt>
                      <c:pt idx="38">
                        <c:v>1</c:v>
                      </c:pt>
                      <c:pt idx="39">
                        <c:v>0.8571428571428571</c:v>
                      </c:pt>
                      <c:pt idx="40">
                        <c:v>0.7142857142857143</c:v>
                      </c:pt>
                      <c:pt idx="41">
                        <c:v>0.5714285714285714</c:v>
                      </c:pt>
                      <c:pt idx="42">
                        <c:v>0.5714285714285714</c:v>
                      </c:pt>
                      <c:pt idx="43">
                        <c:v>0.7142857142857143</c:v>
                      </c:pt>
                      <c:pt idx="44">
                        <c:v>0.7142857142857143</c:v>
                      </c:pt>
                      <c:pt idx="45">
                        <c:v>0.2857142857142857</c:v>
                      </c:pt>
                      <c:pt idx="46">
                        <c:v>0.42857142857142855</c:v>
                      </c:pt>
                      <c:pt idx="47">
                        <c:v>0.42857142857142855</c:v>
                      </c:pt>
                      <c:pt idx="48">
                        <c:v>0.42857142857142855</c:v>
                      </c:pt>
                      <c:pt idx="49">
                        <c:v>0.42857142857142855</c:v>
                      </c:pt>
                      <c:pt idx="50">
                        <c:v>0.42857142857142855</c:v>
                      </c:pt>
                      <c:pt idx="51">
                        <c:v>0.42857142857142855</c:v>
                      </c:pt>
                      <c:pt idx="52">
                        <c:v>0.42857142857142855</c:v>
                      </c:pt>
                      <c:pt idx="53">
                        <c:v>0.2857142857142857</c:v>
                      </c:pt>
                      <c:pt idx="54">
                        <c:v>0.2857142857142857</c:v>
                      </c:pt>
                      <c:pt idx="55">
                        <c:v>0.14285714285714285</c:v>
                      </c:pt>
                      <c:pt idx="56">
                        <c:v>0.14285714285714285</c:v>
                      </c:pt>
                      <c:pt idx="57">
                        <c:v>0.14285714285714285</c:v>
                      </c:pt>
                      <c:pt idx="58">
                        <c:v>0.2857142857142857</c:v>
                      </c:pt>
                      <c:pt idx="59">
                        <c:v>0.42857142857142855</c:v>
                      </c:pt>
                      <c:pt idx="60">
                        <c:v>0.42857142857142855</c:v>
                      </c:pt>
                      <c:pt idx="61">
                        <c:v>0.42857142857142855</c:v>
                      </c:pt>
                      <c:pt idx="62">
                        <c:v>0.42857142857142855</c:v>
                      </c:pt>
                      <c:pt idx="63">
                        <c:v>0.5714285714285714</c:v>
                      </c:pt>
                      <c:pt idx="64">
                        <c:v>0.42857142857142855</c:v>
                      </c:pt>
                      <c:pt idx="65">
                        <c:v>0.2857142857142857</c:v>
                      </c:pt>
                      <c:pt idx="66">
                        <c:v>0.2857142857142857</c:v>
                      </c:pt>
                      <c:pt idx="67">
                        <c:v>0.2857142857142857</c:v>
                      </c:pt>
                      <c:pt idx="68">
                        <c:v>0.2857142857142857</c:v>
                      </c:pt>
                      <c:pt idx="69">
                        <c:v>0.2857142857142857</c:v>
                      </c:pt>
                      <c:pt idx="70">
                        <c:v>0.14285714285714285</c:v>
                      </c:pt>
                      <c:pt idx="71">
                        <c:v>0.14285714285714285</c:v>
                      </c:pt>
                      <c:pt idx="72">
                        <c:v>0.14285714285714285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0.14285714285714285</c:v>
                      </c:pt>
                      <c:pt idx="76">
                        <c:v>0.2857142857142857</c:v>
                      </c:pt>
                      <c:pt idx="77">
                        <c:v>0.2857142857142857</c:v>
                      </c:pt>
                      <c:pt idx="78">
                        <c:v>0.2857142857142857</c:v>
                      </c:pt>
                      <c:pt idx="79">
                        <c:v>0.5714285714285714</c:v>
                      </c:pt>
                      <c:pt idx="80">
                        <c:v>0.5714285714285714</c:v>
                      </c:pt>
                      <c:pt idx="81">
                        <c:v>0.7142857142857143</c:v>
                      </c:pt>
                      <c:pt idx="82">
                        <c:v>0.5714285714285714</c:v>
                      </c:pt>
                      <c:pt idx="83">
                        <c:v>0.42857142857142855</c:v>
                      </c:pt>
                      <c:pt idx="84">
                        <c:v>0.42857142857142855</c:v>
                      </c:pt>
                      <c:pt idx="85">
                        <c:v>0.42857142857142855</c:v>
                      </c:pt>
                      <c:pt idx="86">
                        <c:v>0.14285714285714285</c:v>
                      </c:pt>
                      <c:pt idx="87">
                        <c:v>0.2857142857142857</c:v>
                      </c:pt>
                      <c:pt idx="88">
                        <c:v>0.14285714285714285</c:v>
                      </c:pt>
                      <c:pt idx="89">
                        <c:v>0.14285714285714285</c:v>
                      </c:pt>
                      <c:pt idx="90">
                        <c:v>0.14285714285714285</c:v>
                      </c:pt>
                      <c:pt idx="91">
                        <c:v>0.14285714285714285</c:v>
                      </c:pt>
                      <c:pt idx="92">
                        <c:v>0.2857142857142857</c:v>
                      </c:pt>
                      <c:pt idx="93">
                        <c:v>0.2857142857142857</c:v>
                      </c:pt>
                      <c:pt idx="94">
                        <c:v>0.42857142857142855</c:v>
                      </c:pt>
                      <c:pt idx="95">
                        <c:v>0.42857142857142855</c:v>
                      </c:pt>
                      <c:pt idx="96">
                        <c:v>0.42857142857142855</c:v>
                      </c:pt>
                      <c:pt idx="97">
                        <c:v>0.5714285714285714</c:v>
                      </c:pt>
                      <c:pt idx="98">
                        <c:v>0.7142857142857143</c:v>
                      </c:pt>
                      <c:pt idx="99">
                        <c:v>0.7142857142857143</c:v>
                      </c:pt>
                      <c:pt idx="100">
                        <c:v>0.7142857142857143</c:v>
                      </c:pt>
                      <c:pt idx="101">
                        <c:v>0.42857142857142855</c:v>
                      </c:pt>
                      <c:pt idx="102">
                        <c:v>0.5714285714285714</c:v>
                      </c:pt>
                      <c:pt idx="103">
                        <c:v>0.7142857142857143</c:v>
                      </c:pt>
                      <c:pt idx="104">
                        <c:v>0.7142857142857143</c:v>
                      </c:pt>
                      <c:pt idx="105">
                        <c:v>0.7142857142857143</c:v>
                      </c:pt>
                      <c:pt idx="106">
                        <c:v>0.5714285714285714</c:v>
                      </c:pt>
                      <c:pt idx="107">
                        <c:v>0.5714285714285714</c:v>
                      </c:pt>
                      <c:pt idx="108">
                        <c:v>0.5714285714285714</c:v>
                      </c:pt>
                      <c:pt idx="109">
                        <c:v>0.42857142857142855</c:v>
                      </c:pt>
                      <c:pt idx="110">
                        <c:v>0.2857142857142857</c:v>
                      </c:pt>
                      <c:pt idx="111">
                        <c:v>0.14285714285714285</c:v>
                      </c:pt>
                      <c:pt idx="112">
                        <c:v>0.42857142857142855</c:v>
                      </c:pt>
                      <c:pt idx="113">
                        <c:v>0.42857142857142855</c:v>
                      </c:pt>
                      <c:pt idx="114">
                        <c:v>0.42857142857142855</c:v>
                      </c:pt>
                      <c:pt idx="115">
                        <c:v>0.42857142857142855</c:v>
                      </c:pt>
                      <c:pt idx="116">
                        <c:v>0.42857142857142855</c:v>
                      </c:pt>
                      <c:pt idx="117">
                        <c:v>0.5714285714285714</c:v>
                      </c:pt>
                      <c:pt idx="118">
                        <c:v>0.5714285714285714</c:v>
                      </c:pt>
                      <c:pt idx="119">
                        <c:v>0.2857142857142857</c:v>
                      </c:pt>
                      <c:pt idx="120">
                        <c:v>0.2857142857142857</c:v>
                      </c:pt>
                      <c:pt idx="121">
                        <c:v>0.2857142857142857</c:v>
                      </c:pt>
                      <c:pt idx="122">
                        <c:v>0.2857142857142857</c:v>
                      </c:pt>
                      <c:pt idx="123">
                        <c:v>0.42857142857142855</c:v>
                      </c:pt>
                      <c:pt idx="124">
                        <c:v>0.2857142857142857</c:v>
                      </c:pt>
                      <c:pt idx="125">
                        <c:v>0.2857142857142857</c:v>
                      </c:pt>
                      <c:pt idx="126">
                        <c:v>0.14285714285714285</c:v>
                      </c:pt>
                      <c:pt idx="127">
                        <c:v>0.2857142857142857</c:v>
                      </c:pt>
                      <c:pt idx="128">
                        <c:v>0.42857142857142855</c:v>
                      </c:pt>
                      <c:pt idx="129">
                        <c:v>0.5714285714285714</c:v>
                      </c:pt>
                      <c:pt idx="130">
                        <c:v>0.42857142857142855</c:v>
                      </c:pt>
                      <c:pt idx="131">
                        <c:v>0.42857142857142855</c:v>
                      </c:pt>
                      <c:pt idx="132">
                        <c:v>0.5714285714285714</c:v>
                      </c:pt>
                      <c:pt idx="133">
                        <c:v>0.5714285714285714</c:v>
                      </c:pt>
                      <c:pt idx="134">
                        <c:v>0.5714285714285714</c:v>
                      </c:pt>
                      <c:pt idx="135">
                        <c:v>0.42857142857142855</c:v>
                      </c:pt>
                      <c:pt idx="136">
                        <c:v>0.2857142857142857</c:v>
                      </c:pt>
                      <c:pt idx="137">
                        <c:v>0.2857142857142857</c:v>
                      </c:pt>
                      <c:pt idx="138">
                        <c:v>0.2857142857142857</c:v>
                      </c:pt>
                      <c:pt idx="139">
                        <c:v>0.14285714285714285</c:v>
                      </c:pt>
                      <c:pt idx="140">
                        <c:v>0.14285714285714285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0.2857142857142857</c:v>
                      </c:pt>
                      <c:pt idx="144">
                        <c:v>0.2857142857142857</c:v>
                      </c:pt>
                      <c:pt idx="145">
                        <c:v>0.2857142857142857</c:v>
                      </c:pt>
                      <c:pt idx="146">
                        <c:v>0.2857142857142857</c:v>
                      </c:pt>
                      <c:pt idx="147">
                        <c:v>0.2857142857142857</c:v>
                      </c:pt>
                      <c:pt idx="148">
                        <c:v>0.5714285714285714</c:v>
                      </c:pt>
                      <c:pt idx="149">
                        <c:v>0.7142857142857143</c:v>
                      </c:pt>
                      <c:pt idx="150">
                        <c:v>0.5714285714285714</c:v>
                      </c:pt>
                      <c:pt idx="151">
                        <c:v>0.7142857142857143</c:v>
                      </c:pt>
                      <c:pt idx="152">
                        <c:v>0.7142857142857143</c:v>
                      </c:pt>
                      <c:pt idx="153">
                        <c:v>0.7142857142857143</c:v>
                      </c:pt>
                      <c:pt idx="154">
                        <c:v>0.7142857142857143</c:v>
                      </c:pt>
                      <c:pt idx="155">
                        <c:v>0.5714285714285714</c:v>
                      </c:pt>
                      <c:pt idx="156">
                        <c:v>0.42857142857142855</c:v>
                      </c:pt>
                      <c:pt idx="157">
                        <c:v>0.42857142857142855</c:v>
                      </c:pt>
                      <c:pt idx="158">
                        <c:v>0.2857142857142857</c:v>
                      </c:pt>
                      <c:pt idx="159">
                        <c:v>0.2857142857142857</c:v>
                      </c:pt>
                      <c:pt idx="160">
                        <c:v>0.42857142857142855</c:v>
                      </c:pt>
                      <c:pt idx="161">
                        <c:v>0.5714285714285714</c:v>
                      </c:pt>
                      <c:pt idx="162">
                        <c:v>0.8571428571428571</c:v>
                      </c:pt>
                      <c:pt idx="163">
                        <c:v>0.8571428571428571</c:v>
                      </c:pt>
                      <c:pt idx="164">
                        <c:v>0.7142857142857143</c:v>
                      </c:pt>
                      <c:pt idx="165">
                        <c:v>0.8571428571428571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1.1428571428571428</c:v>
                      </c:pt>
                      <c:pt idx="169">
                        <c:v>0.8571428571428571</c:v>
                      </c:pt>
                      <c:pt idx="170">
                        <c:v>1.2857142857142858</c:v>
                      </c:pt>
                      <c:pt idx="171">
                        <c:v>1.5714285714285714</c:v>
                      </c:pt>
                      <c:pt idx="172">
                        <c:v>1.7142857142857142</c:v>
                      </c:pt>
                      <c:pt idx="173">
                        <c:v>2.1428571428571428</c:v>
                      </c:pt>
                      <c:pt idx="174">
                        <c:v>2.5714285714285716</c:v>
                      </c:pt>
                      <c:pt idx="175">
                        <c:v>2.2857142857142856</c:v>
                      </c:pt>
                      <c:pt idx="176">
                        <c:v>2.2857142857142856</c:v>
                      </c:pt>
                      <c:pt idx="177">
                        <c:v>2</c:v>
                      </c:pt>
                      <c:pt idx="178">
                        <c:v>1.8571428571428572</c:v>
                      </c:pt>
                      <c:pt idx="179">
                        <c:v>1.8571428571428572</c:v>
                      </c:pt>
                      <c:pt idx="180">
                        <c:v>1.2857142857142858</c:v>
                      </c:pt>
                      <c:pt idx="181">
                        <c:v>1.1428571428571428</c:v>
                      </c:pt>
                      <c:pt idx="182">
                        <c:v>1.5714285714285714</c:v>
                      </c:pt>
                      <c:pt idx="183">
                        <c:v>2.4285714285714284</c:v>
                      </c:pt>
                      <c:pt idx="184">
                        <c:v>2.5714285714285716</c:v>
                      </c:pt>
                      <c:pt idx="185">
                        <c:v>2.4285714285714284</c:v>
                      </c:pt>
                      <c:pt idx="186">
                        <c:v>2.1428571428571428</c:v>
                      </c:pt>
                      <c:pt idx="187">
                        <c:v>2.4285714285714284</c:v>
                      </c:pt>
                      <c:pt idx="188">
                        <c:v>2.5714285714285716</c:v>
                      </c:pt>
                      <c:pt idx="189">
                        <c:v>2.5714285714285716</c:v>
                      </c:pt>
                      <c:pt idx="190">
                        <c:v>2.1428571428571428</c:v>
                      </c:pt>
                      <c:pt idx="191">
                        <c:v>2.5714285714285716</c:v>
                      </c:pt>
                      <c:pt idx="192">
                        <c:v>2.7142857142857144</c:v>
                      </c:pt>
                      <c:pt idx="193">
                        <c:v>2.7142857142857144</c:v>
                      </c:pt>
                      <c:pt idx="194">
                        <c:v>2.5714285714285716</c:v>
                      </c:pt>
                      <c:pt idx="195">
                        <c:v>2.4285714285714284</c:v>
                      </c:pt>
                      <c:pt idx="196">
                        <c:v>2</c:v>
                      </c:pt>
                      <c:pt idx="197">
                        <c:v>1.8571428571428572</c:v>
                      </c:pt>
                      <c:pt idx="198">
                        <c:v>1.5714285714285714</c:v>
                      </c:pt>
                      <c:pt idx="199">
                        <c:v>1.5714285714285714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1.5714285714285714</c:v>
                      </c:pt>
                      <c:pt idx="203">
                        <c:v>1.8571428571428572</c:v>
                      </c:pt>
                      <c:pt idx="204">
                        <c:v>1.7142857142857142</c:v>
                      </c:pt>
                      <c:pt idx="205">
                        <c:v>1.7142857142857142</c:v>
                      </c:pt>
                      <c:pt idx="206">
                        <c:v>1.7142857142857142</c:v>
                      </c:pt>
                      <c:pt idx="207">
                        <c:v>1.5714285714285714</c:v>
                      </c:pt>
                      <c:pt idx="208">
                        <c:v>1.5714285714285714</c:v>
                      </c:pt>
                      <c:pt idx="209">
                        <c:v>1.7142857142857142</c:v>
                      </c:pt>
                      <c:pt idx="210">
                        <c:v>1.4285714285714286</c:v>
                      </c:pt>
                      <c:pt idx="211">
                        <c:v>1.2857142857142858</c:v>
                      </c:pt>
                      <c:pt idx="212">
                        <c:v>1.1428571428571428</c:v>
                      </c:pt>
                      <c:pt idx="213">
                        <c:v>1.2857142857142858</c:v>
                      </c:pt>
                      <c:pt idx="214">
                        <c:v>1.2857142857142858</c:v>
                      </c:pt>
                      <c:pt idx="215">
                        <c:v>1.2857142857142858</c:v>
                      </c:pt>
                      <c:pt idx="216">
                        <c:v>1.2857142857142858</c:v>
                      </c:pt>
                      <c:pt idx="217">
                        <c:v>1.5714285714285714</c:v>
                      </c:pt>
                      <c:pt idx="218">
                        <c:v>2</c:v>
                      </c:pt>
                      <c:pt idx="219">
                        <c:v>1.7142857142857142</c:v>
                      </c:pt>
                      <c:pt idx="220">
                        <c:v>1.5714285714285714</c:v>
                      </c:pt>
                      <c:pt idx="221">
                        <c:v>1.4285714285714286</c:v>
                      </c:pt>
                      <c:pt idx="222">
                        <c:v>1.4285714285714286</c:v>
                      </c:pt>
                      <c:pt idx="223">
                        <c:v>1.4285714285714286</c:v>
                      </c:pt>
                      <c:pt idx="224">
                        <c:v>1.4285714285714286</c:v>
                      </c:pt>
                      <c:pt idx="225">
                        <c:v>1.1428571428571428</c:v>
                      </c:pt>
                      <c:pt idx="226">
                        <c:v>1.2857142857142858</c:v>
                      </c:pt>
                      <c:pt idx="227">
                        <c:v>1.5714285714285714</c:v>
                      </c:pt>
                      <c:pt idx="228">
                        <c:v>1.7142857142857142</c:v>
                      </c:pt>
                      <c:pt idx="229">
                        <c:v>1.7142857142857142</c:v>
                      </c:pt>
                      <c:pt idx="230">
                        <c:v>1.5714285714285714</c:v>
                      </c:pt>
                      <c:pt idx="231">
                        <c:v>1.2857142857142858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0.5714285714285714</c:v>
                      </c:pt>
                      <c:pt idx="235">
                        <c:v>0.42857142857142855</c:v>
                      </c:pt>
                      <c:pt idx="236">
                        <c:v>0.5714285714285714</c:v>
                      </c:pt>
                      <c:pt idx="237">
                        <c:v>0.5714285714285714</c:v>
                      </c:pt>
                      <c:pt idx="238">
                        <c:v>0.5714285714285714</c:v>
                      </c:pt>
                      <c:pt idx="239">
                        <c:v>0.7142857142857143</c:v>
                      </c:pt>
                      <c:pt idx="240">
                        <c:v>0.7142857142857143</c:v>
                      </c:pt>
                      <c:pt idx="241">
                        <c:v>0.8571428571428571</c:v>
                      </c:pt>
                      <c:pt idx="242">
                        <c:v>1.1428571428571428</c:v>
                      </c:pt>
                      <c:pt idx="243">
                        <c:v>1</c:v>
                      </c:pt>
                      <c:pt idx="244">
                        <c:v>1.1428571428571428</c:v>
                      </c:pt>
                      <c:pt idx="245">
                        <c:v>1.5714285714285714</c:v>
                      </c:pt>
                      <c:pt idx="246">
                        <c:v>1.4285714285714286</c:v>
                      </c:pt>
                      <c:pt idx="247">
                        <c:v>1.5714285714285714</c:v>
                      </c:pt>
                      <c:pt idx="248">
                        <c:v>1.7142857142857142</c:v>
                      </c:pt>
                      <c:pt idx="249">
                        <c:v>1.4285714285714286</c:v>
                      </c:pt>
                      <c:pt idx="250">
                        <c:v>1.4285714285714286</c:v>
                      </c:pt>
                      <c:pt idx="251">
                        <c:v>1.7142857142857142</c:v>
                      </c:pt>
                      <c:pt idx="252">
                        <c:v>1.4285714285714286</c:v>
                      </c:pt>
                      <c:pt idx="253">
                        <c:v>1.4285714285714286</c:v>
                      </c:pt>
                      <c:pt idx="254">
                        <c:v>1.5714285714285714</c:v>
                      </c:pt>
                      <c:pt idx="255">
                        <c:v>1.2857142857142858</c:v>
                      </c:pt>
                      <c:pt idx="256">
                        <c:v>1.1428571428571428</c:v>
                      </c:pt>
                      <c:pt idx="257">
                        <c:v>1.1428571428571428</c:v>
                      </c:pt>
                      <c:pt idx="258">
                        <c:v>0.7142857142857143</c:v>
                      </c:pt>
                      <c:pt idx="259">
                        <c:v>0.7142857142857143</c:v>
                      </c:pt>
                      <c:pt idx="260">
                        <c:v>0.8571428571428571</c:v>
                      </c:pt>
                      <c:pt idx="261">
                        <c:v>0.7142857142857143</c:v>
                      </c:pt>
                      <c:pt idx="262">
                        <c:v>1</c:v>
                      </c:pt>
                      <c:pt idx="263">
                        <c:v>1.4285714285714286</c:v>
                      </c:pt>
                      <c:pt idx="264">
                        <c:v>1.4285714285714286</c:v>
                      </c:pt>
                      <c:pt idx="265">
                        <c:v>1.7142857142857142</c:v>
                      </c:pt>
                      <c:pt idx="266">
                        <c:v>1.5714285714285714</c:v>
                      </c:pt>
                      <c:pt idx="267">
                        <c:v>1.4285714285714286</c:v>
                      </c:pt>
                      <c:pt idx="268">
                        <c:v>1.4285714285714286</c:v>
                      </c:pt>
                      <c:pt idx="269">
                        <c:v>1.7142857142857142</c:v>
                      </c:pt>
                      <c:pt idx="270">
                        <c:v>1.8571428571428572</c:v>
                      </c:pt>
                      <c:pt idx="271">
                        <c:v>1.8571428571428572</c:v>
                      </c:pt>
                      <c:pt idx="272">
                        <c:v>2</c:v>
                      </c:pt>
                      <c:pt idx="273">
                        <c:v>2.4285714285714284</c:v>
                      </c:pt>
                      <c:pt idx="274">
                        <c:v>2.4285714285714284</c:v>
                      </c:pt>
                      <c:pt idx="275">
                        <c:v>2.4285714285714284</c:v>
                      </c:pt>
                      <c:pt idx="276">
                        <c:v>1.8571428571428572</c:v>
                      </c:pt>
                      <c:pt idx="277">
                        <c:v>1.4285714285714286</c:v>
                      </c:pt>
                      <c:pt idx="278">
                        <c:v>1.8571428571428572</c:v>
                      </c:pt>
                      <c:pt idx="279">
                        <c:v>1.5714285714285714</c:v>
                      </c:pt>
                      <c:pt idx="280">
                        <c:v>1.7142857142857142</c:v>
                      </c:pt>
                      <c:pt idx="281">
                        <c:v>2.2857142857142856</c:v>
                      </c:pt>
                      <c:pt idx="282">
                        <c:v>2.4285714285714284</c:v>
                      </c:pt>
                      <c:pt idx="283">
                        <c:v>2.7142857142857144</c:v>
                      </c:pt>
                      <c:pt idx="284">
                        <c:v>2.5714285714285716</c:v>
                      </c:pt>
                      <c:pt idx="285">
                        <c:v>2.2857142857142856</c:v>
                      </c:pt>
                      <c:pt idx="286">
                        <c:v>2.1428571428571428</c:v>
                      </c:pt>
                      <c:pt idx="287">
                        <c:v>1.8571428571428572</c:v>
                      </c:pt>
                      <c:pt idx="288">
                        <c:v>1.7142857142857142</c:v>
                      </c:pt>
                      <c:pt idx="289">
                        <c:v>1.5714285714285714</c:v>
                      </c:pt>
                      <c:pt idx="290">
                        <c:v>1.4285714285714286</c:v>
                      </c:pt>
                      <c:pt idx="291">
                        <c:v>1.5714285714285714</c:v>
                      </c:pt>
                      <c:pt idx="292">
                        <c:v>2</c:v>
                      </c:pt>
                      <c:pt idx="293">
                        <c:v>2.1428571428571428</c:v>
                      </c:pt>
                      <c:pt idx="294">
                        <c:v>1.8571428571428572</c:v>
                      </c:pt>
                      <c:pt idx="295">
                        <c:v>2</c:v>
                      </c:pt>
                      <c:pt idx="296">
                        <c:v>1.8571428571428572</c:v>
                      </c:pt>
                      <c:pt idx="297">
                        <c:v>2</c:v>
                      </c:pt>
                      <c:pt idx="298">
                        <c:v>2</c:v>
                      </c:pt>
                      <c:pt idx="299">
                        <c:v>1.7142857142857142</c:v>
                      </c:pt>
                      <c:pt idx="300">
                        <c:v>1.7142857142857142</c:v>
                      </c:pt>
                      <c:pt idx="301">
                        <c:v>2</c:v>
                      </c:pt>
                      <c:pt idx="302">
                        <c:v>1.7142857142857142</c:v>
                      </c:pt>
                      <c:pt idx="303">
                        <c:v>1.5714285714285714</c:v>
                      </c:pt>
                      <c:pt idx="304">
                        <c:v>1.5714285714285714</c:v>
                      </c:pt>
                      <c:pt idx="305">
                        <c:v>1.5714285714285714</c:v>
                      </c:pt>
                      <c:pt idx="306">
                        <c:v>1.2857142857142858</c:v>
                      </c:pt>
                      <c:pt idx="307">
                        <c:v>1.5714285714285714</c:v>
                      </c:pt>
                      <c:pt idx="308">
                        <c:v>1.5714285714285714</c:v>
                      </c:pt>
                      <c:pt idx="309">
                        <c:v>1.4285714285714286</c:v>
                      </c:pt>
                      <c:pt idx="310">
                        <c:v>1.4285714285714286</c:v>
                      </c:pt>
                      <c:pt idx="311">
                        <c:v>1.2857142857142858</c:v>
                      </c:pt>
                      <c:pt idx="312">
                        <c:v>2</c:v>
                      </c:pt>
                      <c:pt idx="313">
                        <c:v>2</c:v>
                      </c:pt>
                      <c:pt idx="314">
                        <c:v>1.7142857142857142</c:v>
                      </c:pt>
                      <c:pt idx="315">
                        <c:v>1.5714285714285714</c:v>
                      </c:pt>
                      <c:pt idx="316">
                        <c:v>1.5714285714285714</c:v>
                      </c:pt>
                      <c:pt idx="317">
                        <c:v>1.5714285714285714</c:v>
                      </c:pt>
                      <c:pt idx="318">
                        <c:v>1.8571428571428572</c:v>
                      </c:pt>
                      <c:pt idx="319">
                        <c:v>0.8571428571428571</c:v>
                      </c:pt>
                      <c:pt idx="320">
                        <c:v>1.1428571428571428</c:v>
                      </c:pt>
                      <c:pt idx="321">
                        <c:v>1.4285714285714286</c:v>
                      </c:pt>
                      <c:pt idx="322">
                        <c:v>1.2857142857142858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0.8571428571428571</c:v>
                      </c:pt>
                      <c:pt idx="326">
                        <c:v>1</c:v>
                      </c:pt>
                      <c:pt idx="327">
                        <c:v>1.1428571428571428</c:v>
                      </c:pt>
                      <c:pt idx="328">
                        <c:v>0.8571428571428571</c:v>
                      </c:pt>
                      <c:pt idx="329">
                        <c:v>1</c:v>
                      </c:pt>
                      <c:pt idx="330">
                        <c:v>1.4285714285714286</c:v>
                      </c:pt>
                      <c:pt idx="331">
                        <c:v>1.7142857142857142</c:v>
                      </c:pt>
                      <c:pt idx="332">
                        <c:v>2</c:v>
                      </c:pt>
                      <c:pt idx="333">
                        <c:v>2.1428571428571428</c:v>
                      </c:pt>
                      <c:pt idx="334">
                        <c:v>1.8571428571428572</c:v>
                      </c:pt>
                      <c:pt idx="335">
                        <c:v>2.2857142857142856</c:v>
                      </c:pt>
                      <c:pt idx="336">
                        <c:v>2.1428571428571428</c:v>
                      </c:pt>
                      <c:pt idx="337">
                        <c:v>2.1428571428571428</c:v>
                      </c:pt>
                      <c:pt idx="338">
                        <c:v>1.8571428571428572</c:v>
                      </c:pt>
                      <c:pt idx="339">
                        <c:v>1.4285714285714286</c:v>
                      </c:pt>
                      <c:pt idx="340">
                        <c:v>1.7142857142857142</c:v>
                      </c:pt>
                      <c:pt idx="341">
                        <c:v>2</c:v>
                      </c:pt>
                      <c:pt idx="342">
                        <c:v>1.8571428571428572</c:v>
                      </c:pt>
                      <c:pt idx="343">
                        <c:v>2.2857142857142856</c:v>
                      </c:pt>
                      <c:pt idx="344">
                        <c:v>2.1428571428571428</c:v>
                      </c:pt>
                      <c:pt idx="345">
                        <c:v>2.2857142857142856</c:v>
                      </c:pt>
                      <c:pt idx="346">
                        <c:v>2.5714285714285716</c:v>
                      </c:pt>
                      <c:pt idx="347">
                        <c:v>2.4285714285714284</c:v>
                      </c:pt>
                      <c:pt idx="348">
                        <c:v>1.8571428571428572</c:v>
                      </c:pt>
                      <c:pt idx="349">
                        <c:v>1.4285714285714286</c:v>
                      </c:pt>
                      <c:pt idx="350">
                        <c:v>1.8571428571428572</c:v>
                      </c:pt>
                      <c:pt idx="351">
                        <c:v>1.8571428571428572</c:v>
                      </c:pt>
                      <c:pt idx="352">
                        <c:v>1.8571428571428572</c:v>
                      </c:pt>
                      <c:pt idx="353">
                        <c:v>1.7142857142857142</c:v>
                      </c:pt>
                      <c:pt idx="354">
                        <c:v>1.5714285714285714</c:v>
                      </c:pt>
                      <c:pt idx="355">
                        <c:v>2.1428571428571428</c:v>
                      </c:pt>
                      <c:pt idx="356">
                        <c:v>2.2857142857142856</c:v>
                      </c:pt>
                      <c:pt idx="357">
                        <c:v>1.4285714285714286</c:v>
                      </c:pt>
                      <c:pt idx="358">
                        <c:v>1.7142857142857142</c:v>
                      </c:pt>
                      <c:pt idx="359">
                        <c:v>1.7142857142857142</c:v>
                      </c:pt>
                      <c:pt idx="360">
                        <c:v>1.5714285714285714</c:v>
                      </c:pt>
                      <c:pt idx="361">
                        <c:v>1.8571428571428572</c:v>
                      </c:pt>
                      <c:pt idx="362">
                        <c:v>1.2857142857142858</c:v>
                      </c:pt>
                      <c:pt idx="363">
                        <c:v>1.1428571428571428</c:v>
                      </c:pt>
                      <c:pt idx="364">
                        <c:v>1.1428571428571428</c:v>
                      </c:pt>
                      <c:pt idx="365">
                        <c:v>1</c:v>
                      </c:pt>
                      <c:pt idx="366">
                        <c:v>1.2857142857142858</c:v>
                      </c:pt>
                      <c:pt idx="367">
                        <c:v>1.2857142857142858</c:v>
                      </c:pt>
                      <c:pt idx="368">
                        <c:v>1.1428571428571428</c:v>
                      </c:pt>
                      <c:pt idx="369">
                        <c:v>1.2857142857142858</c:v>
                      </c:pt>
                      <c:pt idx="370">
                        <c:v>1.7142857142857142</c:v>
                      </c:pt>
                      <c:pt idx="371">
                        <c:v>1.8571428571428572</c:v>
                      </c:pt>
                      <c:pt idx="372">
                        <c:v>2</c:v>
                      </c:pt>
                      <c:pt idx="373">
                        <c:v>1.5714285714285714</c:v>
                      </c:pt>
                      <c:pt idx="374">
                        <c:v>1.8571428571428572</c:v>
                      </c:pt>
                      <c:pt idx="375">
                        <c:v>2</c:v>
                      </c:pt>
                      <c:pt idx="376">
                        <c:v>2.4285714285714284</c:v>
                      </c:pt>
                      <c:pt idx="377">
                        <c:v>2.1428571428571428</c:v>
                      </c:pt>
                      <c:pt idx="378">
                        <c:v>2.4285714285714284</c:v>
                      </c:pt>
                      <c:pt idx="379">
                        <c:v>2.5714285714285716</c:v>
                      </c:pt>
                      <c:pt idx="380">
                        <c:v>3</c:v>
                      </c:pt>
                      <c:pt idx="381">
                        <c:v>2.8571428571428572</c:v>
                      </c:pt>
                      <c:pt idx="382">
                        <c:v>3</c:v>
                      </c:pt>
                      <c:pt idx="383">
                        <c:v>2.5714285714285716</c:v>
                      </c:pt>
                      <c:pt idx="384">
                        <c:v>2.5714285714285716</c:v>
                      </c:pt>
                      <c:pt idx="385">
                        <c:v>2.4285714285714284</c:v>
                      </c:pt>
                      <c:pt idx="386">
                        <c:v>2</c:v>
                      </c:pt>
                      <c:pt idx="387">
                        <c:v>1.7142857142857142</c:v>
                      </c:pt>
                      <c:pt idx="388">
                        <c:v>1.7142857142857142</c:v>
                      </c:pt>
                      <c:pt idx="389">
                        <c:v>1.4285714285714286</c:v>
                      </c:pt>
                      <c:pt idx="390">
                        <c:v>1.8571428571428572</c:v>
                      </c:pt>
                      <c:pt idx="391">
                        <c:v>2</c:v>
                      </c:pt>
                      <c:pt idx="392">
                        <c:v>2.1428571428571428</c:v>
                      </c:pt>
                      <c:pt idx="393">
                        <c:v>2.2857142857142856</c:v>
                      </c:pt>
                      <c:pt idx="394">
                        <c:v>2.7142857142857144</c:v>
                      </c:pt>
                      <c:pt idx="395">
                        <c:v>2.5714285714285716</c:v>
                      </c:pt>
                      <c:pt idx="396">
                        <c:v>2.7142857142857144</c:v>
                      </c:pt>
                      <c:pt idx="397">
                        <c:v>2.5714285714285716</c:v>
                      </c:pt>
                      <c:pt idx="398">
                        <c:v>2.8571428571428572</c:v>
                      </c:pt>
                      <c:pt idx="399">
                        <c:v>2.5714285714285716</c:v>
                      </c:pt>
                      <c:pt idx="400">
                        <c:v>2.8571428571428572</c:v>
                      </c:pt>
                      <c:pt idx="401">
                        <c:v>2.4285714285714284</c:v>
                      </c:pt>
                      <c:pt idx="402">
                        <c:v>2.5714285714285716</c:v>
                      </c:pt>
                      <c:pt idx="403">
                        <c:v>2.5714285714285716</c:v>
                      </c:pt>
                      <c:pt idx="404">
                        <c:v>2.2857142857142856</c:v>
                      </c:pt>
                      <c:pt idx="405">
                        <c:v>2.2857142857142856</c:v>
                      </c:pt>
                      <c:pt idx="406">
                        <c:v>2.2857142857142856</c:v>
                      </c:pt>
                      <c:pt idx="407">
                        <c:v>1.8571428571428572</c:v>
                      </c:pt>
                      <c:pt idx="408">
                        <c:v>2.1428571428571428</c:v>
                      </c:pt>
                      <c:pt idx="409">
                        <c:v>2.2857142857142856</c:v>
                      </c:pt>
                      <c:pt idx="410">
                        <c:v>2</c:v>
                      </c:pt>
                      <c:pt idx="411">
                        <c:v>2.1428571428571428</c:v>
                      </c:pt>
                      <c:pt idx="412">
                        <c:v>2.1428571428571428</c:v>
                      </c:pt>
                      <c:pt idx="413">
                        <c:v>2.1428571428571428</c:v>
                      </c:pt>
                      <c:pt idx="414">
                        <c:v>2.1428571428571428</c:v>
                      </c:pt>
                      <c:pt idx="415">
                        <c:v>2.1428571428571428</c:v>
                      </c:pt>
                      <c:pt idx="416">
                        <c:v>2.4285714285714284</c:v>
                      </c:pt>
                      <c:pt idx="417">
                        <c:v>2.2857142857142856</c:v>
                      </c:pt>
                      <c:pt idx="418">
                        <c:v>2.7142857142857144</c:v>
                      </c:pt>
                      <c:pt idx="419">
                        <c:v>2.4285714285714284</c:v>
                      </c:pt>
                      <c:pt idx="420">
                        <c:v>2.2857142857142856</c:v>
                      </c:pt>
                      <c:pt idx="421">
                        <c:v>2.5714285714285716</c:v>
                      </c:pt>
                      <c:pt idx="422">
                        <c:v>2.8571428571428572</c:v>
                      </c:pt>
                      <c:pt idx="423">
                        <c:v>2.2857142857142856</c:v>
                      </c:pt>
                      <c:pt idx="424">
                        <c:v>2.2857142857142856</c:v>
                      </c:pt>
                      <c:pt idx="425">
                        <c:v>2.1428571428571428</c:v>
                      </c:pt>
                      <c:pt idx="426">
                        <c:v>2.2857142857142856</c:v>
                      </c:pt>
                      <c:pt idx="427">
                        <c:v>2.5714285714285716</c:v>
                      </c:pt>
                      <c:pt idx="428">
                        <c:v>2.1428571428571428</c:v>
                      </c:pt>
                      <c:pt idx="429">
                        <c:v>2</c:v>
                      </c:pt>
                      <c:pt idx="430">
                        <c:v>2.1428571428571428</c:v>
                      </c:pt>
                      <c:pt idx="431">
                        <c:v>2.7142857142857144</c:v>
                      </c:pt>
                      <c:pt idx="432">
                        <c:v>2.4285714285714284</c:v>
                      </c:pt>
                      <c:pt idx="433">
                        <c:v>2</c:v>
                      </c:pt>
                      <c:pt idx="434">
                        <c:v>2.1428571428571428</c:v>
                      </c:pt>
                      <c:pt idx="435">
                        <c:v>2.4285714285714284</c:v>
                      </c:pt>
                      <c:pt idx="436">
                        <c:v>2.1428571428571428</c:v>
                      </c:pt>
                      <c:pt idx="437">
                        <c:v>2.1428571428571428</c:v>
                      </c:pt>
                      <c:pt idx="438">
                        <c:v>1.5714285714285714</c:v>
                      </c:pt>
                      <c:pt idx="439">
                        <c:v>1.5714285714285714</c:v>
                      </c:pt>
                      <c:pt idx="440">
                        <c:v>2</c:v>
                      </c:pt>
                      <c:pt idx="441">
                        <c:v>1.7142857142857142</c:v>
                      </c:pt>
                      <c:pt idx="442">
                        <c:v>1.5714285714285714</c:v>
                      </c:pt>
                      <c:pt idx="443">
                        <c:v>1.4285714285714286</c:v>
                      </c:pt>
                      <c:pt idx="444">
                        <c:v>1.4285714285714286</c:v>
                      </c:pt>
                      <c:pt idx="445">
                        <c:v>1.7142857142857142</c:v>
                      </c:pt>
                      <c:pt idx="446">
                        <c:v>1.8571428571428572</c:v>
                      </c:pt>
                      <c:pt idx="447">
                        <c:v>1.7142857142857142</c:v>
                      </c:pt>
                      <c:pt idx="448">
                        <c:v>1.7142857142857142</c:v>
                      </c:pt>
                      <c:pt idx="449">
                        <c:v>2.7142857142857144</c:v>
                      </c:pt>
                      <c:pt idx="450">
                        <c:v>3</c:v>
                      </c:pt>
                      <c:pt idx="451">
                        <c:v>2.8571428571428572</c:v>
                      </c:pt>
                      <c:pt idx="452">
                        <c:v>3</c:v>
                      </c:pt>
                      <c:pt idx="453">
                        <c:v>3.1428571428571428</c:v>
                      </c:pt>
                      <c:pt idx="454">
                        <c:v>3.1428571428571428</c:v>
                      </c:pt>
                      <c:pt idx="455">
                        <c:v>3.4285714285714284</c:v>
                      </c:pt>
                      <c:pt idx="456">
                        <c:v>2.5714285714285716</c:v>
                      </c:pt>
                      <c:pt idx="457">
                        <c:v>2.7142857142857144</c:v>
                      </c:pt>
                      <c:pt idx="458">
                        <c:v>2.8571428571428572</c:v>
                      </c:pt>
                      <c:pt idx="459">
                        <c:v>2.5714285714285716</c:v>
                      </c:pt>
                      <c:pt idx="460">
                        <c:v>2.2857142857142856</c:v>
                      </c:pt>
                      <c:pt idx="461">
                        <c:v>2</c:v>
                      </c:pt>
                      <c:pt idx="462">
                        <c:v>2.1428571428571428</c:v>
                      </c:pt>
                      <c:pt idx="463">
                        <c:v>2.1428571428571428</c:v>
                      </c:pt>
                      <c:pt idx="464">
                        <c:v>1.8571428571428572</c:v>
                      </c:pt>
                      <c:pt idx="465">
                        <c:v>1.7142857142857142</c:v>
                      </c:pt>
                      <c:pt idx="466">
                        <c:v>1.7142857142857142</c:v>
                      </c:pt>
                      <c:pt idx="467">
                        <c:v>1.5714285714285714</c:v>
                      </c:pt>
                      <c:pt idx="468">
                        <c:v>1.8571428571428572</c:v>
                      </c:pt>
                      <c:pt idx="469">
                        <c:v>1.5714285714285714</c:v>
                      </c:pt>
                      <c:pt idx="470">
                        <c:v>1.7142857142857142</c:v>
                      </c:pt>
                      <c:pt idx="471">
                        <c:v>1.8571428571428572</c:v>
                      </c:pt>
                      <c:pt idx="472">
                        <c:v>2.1428571428571428</c:v>
                      </c:pt>
                      <c:pt idx="473">
                        <c:v>2.5714285714285716</c:v>
                      </c:pt>
                      <c:pt idx="474">
                        <c:v>2.7142857142857144</c:v>
                      </c:pt>
                      <c:pt idx="475">
                        <c:v>3</c:v>
                      </c:pt>
                      <c:pt idx="476">
                        <c:v>2.7142857142857144</c:v>
                      </c:pt>
                      <c:pt idx="477">
                        <c:v>2.4285714285714284</c:v>
                      </c:pt>
                      <c:pt idx="478">
                        <c:v>2.4285714285714284</c:v>
                      </c:pt>
                      <c:pt idx="479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133-47D3-A7E8-9B9871ECF4A8}"/>
                  </c:ext>
                </c:extLst>
              </c15:ser>
            </c15:filteredLineSeries>
          </c:ext>
        </c:extLst>
      </c:lineChart>
      <c:catAx>
        <c:axId val="122428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78351"/>
        <c:crosses val="autoZero"/>
        <c:auto val="1"/>
        <c:lblAlgn val="ctr"/>
        <c:lblOffset val="100"/>
        <c:noMultiLvlLbl val="0"/>
      </c:catAx>
      <c:valAx>
        <c:axId val="10960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8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Diyarbakır</a:t>
            </a:r>
            <a:r>
              <a:rPr lang="tr-TR" baseline="0"/>
              <a:t> Bykş. Bld. COVID vs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Diyarbakir!$H$1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Diyarbakir!$A$2:$A$481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Diyarbakir!$H$2:$H$481</c:f>
              <c:numCache>
                <c:formatCode>General</c:formatCode>
                <c:ptCount val="480"/>
                <c:pt idx="6">
                  <c:v>14</c:v>
                </c:pt>
                <c:pt idx="7">
                  <c:v>13.6</c:v>
                </c:pt>
                <c:pt idx="8">
                  <c:v>13.6</c:v>
                </c:pt>
                <c:pt idx="9">
                  <c:v>13.4</c:v>
                </c:pt>
                <c:pt idx="10">
                  <c:v>14.4</c:v>
                </c:pt>
                <c:pt idx="11">
                  <c:v>13.6</c:v>
                </c:pt>
                <c:pt idx="12">
                  <c:v>14.4</c:v>
                </c:pt>
                <c:pt idx="13">
                  <c:v>15.333333333333334</c:v>
                </c:pt>
                <c:pt idx="14">
                  <c:v>17.333333333333332</c:v>
                </c:pt>
                <c:pt idx="15">
                  <c:v>17.333333333333332</c:v>
                </c:pt>
                <c:pt idx="16">
                  <c:v>17.166666666666668</c:v>
                </c:pt>
                <c:pt idx="17">
                  <c:v>16.8</c:v>
                </c:pt>
                <c:pt idx="18">
                  <c:v>18</c:v>
                </c:pt>
                <c:pt idx="19">
                  <c:v>17.600000000000001</c:v>
                </c:pt>
                <c:pt idx="20">
                  <c:v>18.399999999999999</c:v>
                </c:pt>
                <c:pt idx="21">
                  <c:v>17.8</c:v>
                </c:pt>
                <c:pt idx="22">
                  <c:v>16.833333333333332</c:v>
                </c:pt>
                <c:pt idx="23">
                  <c:v>17.666666666666668</c:v>
                </c:pt>
                <c:pt idx="24">
                  <c:v>17.285714285714285</c:v>
                </c:pt>
                <c:pt idx="25">
                  <c:v>17.166666666666668</c:v>
                </c:pt>
                <c:pt idx="26">
                  <c:v>18.2</c:v>
                </c:pt>
                <c:pt idx="27">
                  <c:v>16.75</c:v>
                </c:pt>
                <c:pt idx="28">
                  <c:v>15.5</c:v>
                </c:pt>
                <c:pt idx="29">
                  <c:v>17.25</c:v>
                </c:pt>
                <c:pt idx="30">
                  <c:v>17</c:v>
                </c:pt>
                <c:pt idx="31">
                  <c:v>19</c:v>
                </c:pt>
                <c:pt idx="32">
                  <c:v>18.600000000000001</c:v>
                </c:pt>
                <c:pt idx="33">
                  <c:v>17.833333333333332</c:v>
                </c:pt>
                <c:pt idx="34">
                  <c:v>18.428571428571427</c:v>
                </c:pt>
                <c:pt idx="35">
                  <c:v>17.857142857142858</c:v>
                </c:pt>
                <c:pt idx="36">
                  <c:v>16.857142857142858</c:v>
                </c:pt>
                <c:pt idx="37">
                  <c:v>15.857142857142858</c:v>
                </c:pt>
                <c:pt idx="38">
                  <c:v>15.285714285714286</c:v>
                </c:pt>
                <c:pt idx="39">
                  <c:v>15.428571428571429</c:v>
                </c:pt>
                <c:pt idx="40">
                  <c:v>16.428571428571427</c:v>
                </c:pt>
                <c:pt idx="41">
                  <c:v>15.571428571428571</c:v>
                </c:pt>
                <c:pt idx="42">
                  <c:v>16</c:v>
                </c:pt>
                <c:pt idx="43">
                  <c:v>16.285714285714285</c:v>
                </c:pt>
                <c:pt idx="44">
                  <c:v>17.285714285714285</c:v>
                </c:pt>
                <c:pt idx="45">
                  <c:v>16.285714285714285</c:v>
                </c:pt>
                <c:pt idx="46">
                  <c:v>16</c:v>
                </c:pt>
                <c:pt idx="47">
                  <c:v>16.833333333333332</c:v>
                </c:pt>
                <c:pt idx="48">
                  <c:v>16</c:v>
                </c:pt>
                <c:pt idx="49">
                  <c:v>15.166666666666666</c:v>
                </c:pt>
                <c:pt idx="50">
                  <c:v>15.333333333333334</c:v>
                </c:pt>
                <c:pt idx="51">
                  <c:v>14.8</c:v>
                </c:pt>
                <c:pt idx="52">
                  <c:v>15.2</c:v>
                </c:pt>
                <c:pt idx="53">
                  <c:v>15.333333333333334</c:v>
                </c:pt>
                <c:pt idx="54">
                  <c:v>13.2</c:v>
                </c:pt>
                <c:pt idx="55">
                  <c:v>13.2</c:v>
                </c:pt>
                <c:pt idx="56">
                  <c:v>13.2</c:v>
                </c:pt>
                <c:pt idx="57">
                  <c:v>13.6</c:v>
                </c:pt>
                <c:pt idx="58">
                  <c:v>13.333333333333334</c:v>
                </c:pt>
                <c:pt idx="59">
                  <c:v>14.5</c:v>
                </c:pt>
                <c:pt idx="60">
                  <c:v>14</c:v>
                </c:pt>
                <c:pt idx="61">
                  <c:v>14</c:v>
                </c:pt>
                <c:pt idx="62">
                  <c:v>14.666666666666666</c:v>
                </c:pt>
                <c:pt idx="63">
                  <c:v>15.6</c:v>
                </c:pt>
                <c:pt idx="64">
                  <c:v>16.2</c:v>
                </c:pt>
                <c:pt idx="65">
                  <c:v>17</c:v>
                </c:pt>
                <c:pt idx="66">
                  <c:v>16</c:v>
                </c:pt>
                <c:pt idx="67">
                  <c:v>17.399999999999999</c:v>
                </c:pt>
                <c:pt idx="68">
                  <c:v>17.166666666666668</c:v>
                </c:pt>
                <c:pt idx="69">
                  <c:v>18.666666666666668</c:v>
                </c:pt>
                <c:pt idx="70">
                  <c:v>17.857142857142858</c:v>
                </c:pt>
                <c:pt idx="71">
                  <c:v>18</c:v>
                </c:pt>
                <c:pt idx="72">
                  <c:v>17.285714285714285</c:v>
                </c:pt>
                <c:pt idx="73">
                  <c:v>17.285714285714285</c:v>
                </c:pt>
                <c:pt idx="74">
                  <c:v>17.285714285714285</c:v>
                </c:pt>
                <c:pt idx="75">
                  <c:v>16.285714285714285</c:v>
                </c:pt>
                <c:pt idx="76">
                  <c:v>14.571428571428571</c:v>
                </c:pt>
                <c:pt idx="77">
                  <c:v>15.571428571428571</c:v>
                </c:pt>
                <c:pt idx="78">
                  <c:v>15.285714285714286</c:v>
                </c:pt>
                <c:pt idx="79">
                  <c:v>15</c:v>
                </c:pt>
                <c:pt idx="80">
                  <c:v>14.428571428571429</c:v>
                </c:pt>
                <c:pt idx="81">
                  <c:v>14.142857142857142</c:v>
                </c:pt>
                <c:pt idx="82">
                  <c:v>15</c:v>
                </c:pt>
                <c:pt idx="83">
                  <c:v>15.6</c:v>
                </c:pt>
                <c:pt idx="84">
                  <c:v>14.4</c:v>
                </c:pt>
                <c:pt idx="85">
                  <c:v>12.8</c:v>
                </c:pt>
                <c:pt idx="86">
                  <c:v>13.6</c:v>
                </c:pt>
                <c:pt idx="87">
                  <c:v>13</c:v>
                </c:pt>
                <c:pt idx="88">
                  <c:v>12.4</c:v>
                </c:pt>
                <c:pt idx="89">
                  <c:v>13.166666666666666</c:v>
                </c:pt>
                <c:pt idx="90">
                  <c:v>12.571428571428571</c:v>
                </c:pt>
                <c:pt idx="91">
                  <c:v>11.571428571428571</c:v>
                </c:pt>
                <c:pt idx="92">
                  <c:v>11.857142857142858</c:v>
                </c:pt>
                <c:pt idx="93">
                  <c:v>11.714285714285714</c:v>
                </c:pt>
                <c:pt idx="94">
                  <c:v>11.714285714285714</c:v>
                </c:pt>
                <c:pt idx="95">
                  <c:v>11.714285714285714</c:v>
                </c:pt>
                <c:pt idx="96">
                  <c:v>11.571428571428571</c:v>
                </c:pt>
                <c:pt idx="97">
                  <c:v>12.857142857142858</c:v>
                </c:pt>
                <c:pt idx="98">
                  <c:v>13.285714285714286</c:v>
                </c:pt>
                <c:pt idx="99">
                  <c:v>13.333333333333334</c:v>
                </c:pt>
                <c:pt idx="100">
                  <c:v>13.833333333333334</c:v>
                </c:pt>
                <c:pt idx="101">
                  <c:v>14.833333333333334</c:v>
                </c:pt>
                <c:pt idx="102">
                  <c:v>13.833333333333334</c:v>
                </c:pt>
                <c:pt idx="103">
                  <c:v>13.333333333333334</c:v>
                </c:pt>
                <c:pt idx="104">
                  <c:v>12.166666666666666</c:v>
                </c:pt>
                <c:pt idx="105">
                  <c:v>12.666666666666666</c:v>
                </c:pt>
                <c:pt idx="106">
                  <c:v>13.285714285714286</c:v>
                </c:pt>
                <c:pt idx="107">
                  <c:v>13</c:v>
                </c:pt>
                <c:pt idx="108">
                  <c:v>12.285714285714286</c:v>
                </c:pt>
                <c:pt idx="109">
                  <c:v>12.142857142857142</c:v>
                </c:pt>
                <c:pt idx="110">
                  <c:v>13</c:v>
                </c:pt>
                <c:pt idx="111">
                  <c:v>13.285714285714286</c:v>
                </c:pt>
                <c:pt idx="112">
                  <c:v>13.857142857142858</c:v>
                </c:pt>
                <c:pt idx="113">
                  <c:v>14</c:v>
                </c:pt>
                <c:pt idx="114">
                  <c:v>14.166666666666666</c:v>
                </c:pt>
                <c:pt idx="115">
                  <c:v>14.666666666666666</c:v>
                </c:pt>
                <c:pt idx="116">
                  <c:v>15.5</c:v>
                </c:pt>
                <c:pt idx="117">
                  <c:v>14.666666666666666</c:v>
                </c:pt>
                <c:pt idx="118">
                  <c:v>15</c:v>
                </c:pt>
                <c:pt idx="119">
                  <c:v>14.8</c:v>
                </c:pt>
                <c:pt idx="120">
                  <c:v>13.8</c:v>
                </c:pt>
                <c:pt idx="121">
                  <c:v>12.666666666666666</c:v>
                </c:pt>
                <c:pt idx="122">
                  <c:v>13.166666666666666</c:v>
                </c:pt>
                <c:pt idx="123">
                  <c:v>13.333333333333334</c:v>
                </c:pt>
                <c:pt idx="124">
                  <c:v>14</c:v>
                </c:pt>
                <c:pt idx="125">
                  <c:v>14.142857142857142</c:v>
                </c:pt>
                <c:pt idx="126">
                  <c:v>13.142857142857142</c:v>
                </c:pt>
                <c:pt idx="127">
                  <c:v>13.285714285714286</c:v>
                </c:pt>
                <c:pt idx="128">
                  <c:v>14.428571428571429</c:v>
                </c:pt>
                <c:pt idx="129">
                  <c:v>13.142857142857142</c:v>
                </c:pt>
                <c:pt idx="130">
                  <c:v>13.571428571428571</c:v>
                </c:pt>
                <c:pt idx="131">
                  <c:v>12.142857142857142</c:v>
                </c:pt>
                <c:pt idx="132">
                  <c:v>12.428571428571429</c:v>
                </c:pt>
                <c:pt idx="133">
                  <c:v>13</c:v>
                </c:pt>
                <c:pt idx="134">
                  <c:v>12.833333333333334</c:v>
                </c:pt>
                <c:pt idx="135">
                  <c:v>12.833333333333334</c:v>
                </c:pt>
                <c:pt idx="136">
                  <c:v>13.333333333333334</c:v>
                </c:pt>
                <c:pt idx="137">
                  <c:v>12.833333333333334</c:v>
                </c:pt>
                <c:pt idx="138">
                  <c:v>13.166666666666666</c:v>
                </c:pt>
                <c:pt idx="139">
                  <c:v>12.5</c:v>
                </c:pt>
                <c:pt idx="140">
                  <c:v>12.285714285714286</c:v>
                </c:pt>
                <c:pt idx="141">
                  <c:v>12.142857142857142</c:v>
                </c:pt>
                <c:pt idx="142">
                  <c:v>12.428571428571429</c:v>
                </c:pt>
                <c:pt idx="143">
                  <c:v>12.571428571428571</c:v>
                </c:pt>
                <c:pt idx="144">
                  <c:v>11.428571428571429</c:v>
                </c:pt>
                <c:pt idx="145">
                  <c:v>11.857142857142858</c:v>
                </c:pt>
                <c:pt idx="146">
                  <c:v>11.142857142857142</c:v>
                </c:pt>
                <c:pt idx="147">
                  <c:v>11.857142857142858</c:v>
                </c:pt>
                <c:pt idx="148">
                  <c:v>12.285714285714286</c:v>
                </c:pt>
                <c:pt idx="149">
                  <c:v>11.285714285714286</c:v>
                </c:pt>
                <c:pt idx="150">
                  <c:v>11.285714285714286</c:v>
                </c:pt>
                <c:pt idx="151">
                  <c:v>12.571428571428571</c:v>
                </c:pt>
                <c:pt idx="152">
                  <c:v>11.428571428571429</c:v>
                </c:pt>
                <c:pt idx="153">
                  <c:v>12</c:v>
                </c:pt>
                <c:pt idx="154">
                  <c:v>11.285714285714286</c:v>
                </c:pt>
                <c:pt idx="155">
                  <c:v>10.666666666666666</c:v>
                </c:pt>
                <c:pt idx="156">
                  <c:v>11</c:v>
                </c:pt>
                <c:pt idx="157">
                  <c:v>11</c:v>
                </c:pt>
                <c:pt idx="158">
                  <c:v>10.5</c:v>
                </c:pt>
                <c:pt idx="159">
                  <c:v>11.333333333333334</c:v>
                </c:pt>
                <c:pt idx="160">
                  <c:v>13.166666666666666</c:v>
                </c:pt>
                <c:pt idx="161">
                  <c:v>14.166666666666666</c:v>
                </c:pt>
                <c:pt idx="162">
                  <c:v>14.142857142857142</c:v>
                </c:pt>
                <c:pt idx="163">
                  <c:v>13.571428571428571</c:v>
                </c:pt>
                <c:pt idx="164">
                  <c:v>13.857142857142858</c:v>
                </c:pt>
                <c:pt idx="165">
                  <c:v>14.428571428571429</c:v>
                </c:pt>
                <c:pt idx="166">
                  <c:v>14.571428571428571</c:v>
                </c:pt>
                <c:pt idx="167">
                  <c:v>13.857142857142858</c:v>
                </c:pt>
                <c:pt idx="168">
                  <c:v>13.714285714285714</c:v>
                </c:pt>
                <c:pt idx="169">
                  <c:v>13.714285714285714</c:v>
                </c:pt>
                <c:pt idx="170">
                  <c:v>14.666666666666666</c:v>
                </c:pt>
                <c:pt idx="171">
                  <c:v>13.666666666666666</c:v>
                </c:pt>
                <c:pt idx="172">
                  <c:v>14.333333333333334</c:v>
                </c:pt>
                <c:pt idx="173">
                  <c:v>16.166666666666668</c:v>
                </c:pt>
                <c:pt idx="174">
                  <c:v>17</c:v>
                </c:pt>
                <c:pt idx="175">
                  <c:v>16.666666666666668</c:v>
                </c:pt>
                <c:pt idx="176">
                  <c:v>16.666666666666668</c:v>
                </c:pt>
                <c:pt idx="177">
                  <c:v>16.571428571428573</c:v>
                </c:pt>
                <c:pt idx="178">
                  <c:v>16.857142857142858</c:v>
                </c:pt>
                <c:pt idx="179">
                  <c:v>15.857142857142858</c:v>
                </c:pt>
                <c:pt idx="180">
                  <c:v>14.428571428571429</c:v>
                </c:pt>
                <c:pt idx="181">
                  <c:v>14.285714285714286</c:v>
                </c:pt>
                <c:pt idx="182">
                  <c:v>16.142857142857142</c:v>
                </c:pt>
                <c:pt idx="183">
                  <c:v>16.285714285714285</c:v>
                </c:pt>
                <c:pt idx="184">
                  <c:v>17.714285714285715</c:v>
                </c:pt>
                <c:pt idx="185">
                  <c:v>18.285714285714285</c:v>
                </c:pt>
                <c:pt idx="186">
                  <c:v>19.714285714285715</c:v>
                </c:pt>
                <c:pt idx="187">
                  <c:v>21.285714285714285</c:v>
                </c:pt>
                <c:pt idx="188">
                  <c:v>20.428571428571427</c:v>
                </c:pt>
                <c:pt idx="189">
                  <c:v>19.142857142857142</c:v>
                </c:pt>
                <c:pt idx="190">
                  <c:v>19.857142857142858</c:v>
                </c:pt>
                <c:pt idx="191">
                  <c:v>18.571428571428573</c:v>
                </c:pt>
                <c:pt idx="192">
                  <c:v>18.142857142857142</c:v>
                </c:pt>
                <c:pt idx="193">
                  <c:v>17.428571428571427</c:v>
                </c:pt>
                <c:pt idx="194">
                  <c:v>17.285714285714285</c:v>
                </c:pt>
                <c:pt idx="195">
                  <c:v>18</c:v>
                </c:pt>
                <c:pt idx="196">
                  <c:v>17.571428571428573</c:v>
                </c:pt>
                <c:pt idx="197">
                  <c:v>15.571428571428571</c:v>
                </c:pt>
                <c:pt idx="198">
                  <c:v>15.285714285714286</c:v>
                </c:pt>
                <c:pt idx="199">
                  <c:v>17.285714285714285</c:v>
                </c:pt>
                <c:pt idx="200">
                  <c:v>17.142857142857142</c:v>
                </c:pt>
                <c:pt idx="201">
                  <c:v>16.857142857142858</c:v>
                </c:pt>
                <c:pt idx="202">
                  <c:v>17.285714285714285</c:v>
                </c:pt>
                <c:pt idx="203">
                  <c:v>17.714285714285715</c:v>
                </c:pt>
                <c:pt idx="204">
                  <c:v>19.857142857142858</c:v>
                </c:pt>
                <c:pt idx="205">
                  <c:v>20.571428571428573</c:v>
                </c:pt>
                <c:pt idx="206">
                  <c:v>20</c:v>
                </c:pt>
                <c:pt idx="207">
                  <c:v>20.5</c:v>
                </c:pt>
                <c:pt idx="208">
                  <c:v>22.166666666666668</c:v>
                </c:pt>
                <c:pt idx="209">
                  <c:v>21.833333333333332</c:v>
                </c:pt>
                <c:pt idx="210">
                  <c:v>22.6</c:v>
                </c:pt>
                <c:pt idx="211">
                  <c:v>23</c:v>
                </c:pt>
                <c:pt idx="212">
                  <c:v>23.4</c:v>
                </c:pt>
                <c:pt idx="213">
                  <c:v>23.666666666666668</c:v>
                </c:pt>
                <c:pt idx="214">
                  <c:v>22.833333333333332</c:v>
                </c:pt>
                <c:pt idx="215">
                  <c:v>21.5</c:v>
                </c:pt>
                <c:pt idx="216">
                  <c:v>19.833333333333332</c:v>
                </c:pt>
                <c:pt idx="217">
                  <c:v>20.142857142857142</c:v>
                </c:pt>
                <c:pt idx="218">
                  <c:v>19.142857142857142</c:v>
                </c:pt>
                <c:pt idx="219">
                  <c:v>20.428571428571427</c:v>
                </c:pt>
                <c:pt idx="220">
                  <c:v>19.666666666666668</c:v>
                </c:pt>
                <c:pt idx="221">
                  <c:v>21.333333333333332</c:v>
                </c:pt>
                <c:pt idx="222">
                  <c:v>21.166666666666668</c:v>
                </c:pt>
                <c:pt idx="223">
                  <c:v>22.333333333333332</c:v>
                </c:pt>
                <c:pt idx="224">
                  <c:v>22.333333333333332</c:v>
                </c:pt>
                <c:pt idx="225">
                  <c:v>23</c:v>
                </c:pt>
                <c:pt idx="226">
                  <c:v>23</c:v>
                </c:pt>
                <c:pt idx="227">
                  <c:v>22</c:v>
                </c:pt>
                <c:pt idx="228">
                  <c:v>22.571428571428573</c:v>
                </c:pt>
                <c:pt idx="229">
                  <c:v>23.428571428571427</c:v>
                </c:pt>
                <c:pt idx="230">
                  <c:v>24.166666666666668</c:v>
                </c:pt>
                <c:pt idx="231">
                  <c:v>24.6</c:v>
                </c:pt>
                <c:pt idx="232">
                  <c:v>25.8</c:v>
                </c:pt>
                <c:pt idx="233">
                  <c:v>24.8</c:v>
                </c:pt>
                <c:pt idx="234">
                  <c:v>25.6</c:v>
                </c:pt>
                <c:pt idx="235">
                  <c:v>24</c:v>
                </c:pt>
                <c:pt idx="236">
                  <c:v>24.6</c:v>
                </c:pt>
                <c:pt idx="237">
                  <c:v>25.166666666666668</c:v>
                </c:pt>
                <c:pt idx="238">
                  <c:v>25.285714285714285</c:v>
                </c:pt>
                <c:pt idx="239">
                  <c:v>24.285714285714285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19-4FED-91BC-59B3AB9E8C0B}"/>
            </c:ext>
          </c:extLst>
        </c:ser>
        <c:ser>
          <c:idx val="10"/>
          <c:order val="10"/>
          <c:tx>
            <c:strRef>
              <c:f>Diyarbakir!$L$1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Diyarbakir!$A$2:$A$481</c:f>
              <c:strCache>
                <c:ptCount val="480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08.04.2021</c:v>
                </c:pt>
                <c:pt idx="463">
                  <c:v>09.04.2021</c:v>
                </c:pt>
                <c:pt idx="464">
                  <c:v>10.04.2021</c:v>
                </c:pt>
                <c:pt idx="465">
                  <c:v>11.04.2021</c:v>
                </c:pt>
                <c:pt idx="466">
                  <c:v>12.04.2021</c:v>
                </c:pt>
                <c:pt idx="467">
                  <c:v>13.04.2021</c:v>
                </c:pt>
                <c:pt idx="468">
                  <c:v>14.04.2021</c:v>
                </c:pt>
                <c:pt idx="469">
                  <c:v>15.04.2021</c:v>
                </c:pt>
                <c:pt idx="470">
                  <c:v>16.04.2021</c:v>
                </c:pt>
                <c:pt idx="471">
                  <c:v>17.04.2021</c:v>
                </c:pt>
                <c:pt idx="472">
                  <c:v>18.04.2021</c:v>
                </c:pt>
                <c:pt idx="473">
                  <c:v>19.04.2021</c:v>
                </c:pt>
                <c:pt idx="474">
                  <c:v>20.04.2021</c:v>
                </c:pt>
                <c:pt idx="475">
                  <c:v>21.04.2021</c:v>
                </c:pt>
                <c:pt idx="476">
                  <c:v>22.04.2021</c:v>
                </c:pt>
                <c:pt idx="477">
                  <c:v>23.04.2021</c:v>
                </c:pt>
                <c:pt idx="478">
                  <c:v>24.04.2021</c:v>
                </c:pt>
                <c:pt idx="479">
                  <c:v>25.04.2021</c:v>
                </c:pt>
              </c:strCache>
            </c:strRef>
          </c:cat>
          <c:val>
            <c:numRef>
              <c:f>Diyarbakir!$L$2:$L$481</c:f>
              <c:numCache>
                <c:formatCode>General</c:formatCode>
                <c:ptCount val="480"/>
                <c:pt idx="6">
                  <c:v>14.285714285714286</c:v>
                </c:pt>
                <c:pt idx="7">
                  <c:v>12.714285714285714</c:v>
                </c:pt>
                <c:pt idx="8">
                  <c:v>13.285714285714286</c:v>
                </c:pt>
                <c:pt idx="9">
                  <c:v>12.857142857142858</c:v>
                </c:pt>
                <c:pt idx="10">
                  <c:v>14.857142857142858</c:v>
                </c:pt>
                <c:pt idx="11">
                  <c:v>14.142857142857142</c:v>
                </c:pt>
                <c:pt idx="12">
                  <c:v>15.285714285714286</c:v>
                </c:pt>
                <c:pt idx="13">
                  <c:v>14.428571428571429</c:v>
                </c:pt>
                <c:pt idx="14">
                  <c:v>17.428571428571427</c:v>
                </c:pt>
                <c:pt idx="15">
                  <c:v>17.857142857142858</c:v>
                </c:pt>
                <c:pt idx="16">
                  <c:v>18.142857142857142</c:v>
                </c:pt>
                <c:pt idx="17">
                  <c:v>17</c:v>
                </c:pt>
                <c:pt idx="18">
                  <c:v>18.714285714285715</c:v>
                </c:pt>
                <c:pt idx="19">
                  <c:v>18.285714285714285</c:v>
                </c:pt>
                <c:pt idx="20">
                  <c:v>18.142857142857142</c:v>
                </c:pt>
                <c:pt idx="21">
                  <c:v>18.857142857142858</c:v>
                </c:pt>
                <c:pt idx="22">
                  <c:v>18.714285714285715</c:v>
                </c:pt>
                <c:pt idx="23">
                  <c:v>17.428571428571427</c:v>
                </c:pt>
                <c:pt idx="24">
                  <c:v>18.285714285714285</c:v>
                </c:pt>
                <c:pt idx="25">
                  <c:v>18.142857142857142</c:v>
                </c:pt>
                <c:pt idx="26">
                  <c:v>17.571428571428573</c:v>
                </c:pt>
                <c:pt idx="27">
                  <c:v>18.142857142857142</c:v>
                </c:pt>
                <c:pt idx="28">
                  <c:v>17.857142857142858</c:v>
                </c:pt>
                <c:pt idx="29">
                  <c:v>15.428571428571429</c:v>
                </c:pt>
                <c:pt idx="30">
                  <c:v>15.714285714285714</c:v>
                </c:pt>
                <c:pt idx="31">
                  <c:v>15.428571428571429</c:v>
                </c:pt>
                <c:pt idx="32">
                  <c:v>14.642857142857142</c:v>
                </c:pt>
                <c:pt idx="33">
                  <c:v>14.142857142857142</c:v>
                </c:pt>
                <c:pt idx="34">
                  <c:v>14.785714285714286</c:v>
                </c:pt>
                <c:pt idx="35">
                  <c:v>13.785714285714286</c:v>
                </c:pt>
                <c:pt idx="36">
                  <c:v>16.785714285714285</c:v>
                </c:pt>
                <c:pt idx="37">
                  <c:v>16.642857142857142</c:v>
                </c:pt>
                <c:pt idx="38">
                  <c:v>15.714285714285714</c:v>
                </c:pt>
                <c:pt idx="39">
                  <c:v>16.071428571428573</c:v>
                </c:pt>
                <c:pt idx="40">
                  <c:v>16.428571428571427</c:v>
                </c:pt>
                <c:pt idx="41">
                  <c:v>15.428571428571429</c:v>
                </c:pt>
                <c:pt idx="42">
                  <c:v>15</c:v>
                </c:pt>
                <c:pt idx="43">
                  <c:v>14.357142857142858</c:v>
                </c:pt>
                <c:pt idx="44">
                  <c:v>14.571428571428571</c:v>
                </c:pt>
                <c:pt idx="45">
                  <c:v>14.857142857142858</c:v>
                </c:pt>
                <c:pt idx="46">
                  <c:v>14.357142857142858</c:v>
                </c:pt>
                <c:pt idx="47">
                  <c:v>14.5</c:v>
                </c:pt>
                <c:pt idx="48">
                  <c:v>14.5</c:v>
                </c:pt>
                <c:pt idx="49">
                  <c:v>15.285714285714286</c:v>
                </c:pt>
                <c:pt idx="50">
                  <c:v>15.071428571428571</c:v>
                </c:pt>
                <c:pt idx="51">
                  <c:v>15.357142857142858</c:v>
                </c:pt>
                <c:pt idx="52">
                  <c:v>15.571428571428571</c:v>
                </c:pt>
                <c:pt idx="53">
                  <c:v>15.285714285714286</c:v>
                </c:pt>
                <c:pt idx="54">
                  <c:v>14.714285714285714</c:v>
                </c:pt>
                <c:pt idx="55">
                  <c:v>14.571428571428571</c:v>
                </c:pt>
                <c:pt idx="56">
                  <c:v>14.214285714285714</c:v>
                </c:pt>
                <c:pt idx="57">
                  <c:v>15.071428571428571</c:v>
                </c:pt>
                <c:pt idx="58">
                  <c:v>15.071428571428571</c:v>
                </c:pt>
                <c:pt idx="59">
                  <c:v>15.928571428571429</c:v>
                </c:pt>
                <c:pt idx="60">
                  <c:v>16.071428571428573</c:v>
                </c:pt>
                <c:pt idx="61">
                  <c:v>16.428571428571427</c:v>
                </c:pt>
                <c:pt idx="62">
                  <c:v>15.928571428571429</c:v>
                </c:pt>
                <c:pt idx="63">
                  <c:v>15.214285714285714</c:v>
                </c:pt>
                <c:pt idx="64">
                  <c:v>15.214285714285714</c:v>
                </c:pt>
                <c:pt idx="65">
                  <c:v>15.071428571428571</c:v>
                </c:pt>
                <c:pt idx="66">
                  <c:v>13.928571428571429</c:v>
                </c:pt>
                <c:pt idx="67">
                  <c:v>13.785714285714286</c:v>
                </c:pt>
                <c:pt idx="68">
                  <c:v>13.214285714285714</c:v>
                </c:pt>
                <c:pt idx="69">
                  <c:v>14.214285714285714</c:v>
                </c:pt>
                <c:pt idx="70">
                  <c:v>15.071428571428571</c:v>
                </c:pt>
                <c:pt idx="71">
                  <c:v>14.142857142857142</c:v>
                </c:pt>
                <c:pt idx="72">
                  <c:v>15.071428571428571</c:v>
                </c:pt>
                <c:pt idx="73">
                  <c:v>15.428571428571429</c:v>
                </c:pt>
                <c:pt idx="74">
                  <c:v>16.142857142857142</c:v>
                </c:pt>
                <c:pt idx="75">
                  <c:v>17.285714285714285</c:v>
                </c:pt>
                <c:pt idx="76">
                  <c:v>16.5</c:v>
                </c:pt>
                <c:pt idx="77">
                  <c:v>15.785714285714286</c:v>
                </c:pt>
                <c:pt idx="78">
                  <c:v>15.928571428571429</c:v>
                </c:pt>
                <c:pt idx="79">
                  <c:v>14.642857142857142</c:v>
                </c:pt>
                <c:pt idx="80">
                  <c:v>14.071428571428571</c:v>
                </c:pt>
                <c:pt idx="81">
                  <c:v>13.571428571428571</c:v>
                </c:pt>
                <c:pt idx="82">
                  <c:v>12.928571428571429</c:v>
                </c:pt>
                <c:pt idx="83">
                  <c:v>12.857142857142858</c:v>
                </c:pt>
                <c:pt idx="84">
                  <c:v>13.071428571428571</c:v>
                </c:pt>
                <c:pt idx="85">
                  <c:v>14.142857142857142</c:v>
                </c:pt>
                <c:pt idx="86">
                  <c:v>14.714285714285714</c:v>
                </c:pt>
                <c:pt idx="87">
                  <c:v>14.5</c:v>
                </c:pt>
                <c:pt idx="88">
                  <c:v>14.428571428571429</c:v>
                </c:pt>
                <c:pt idx="89">
                  <c:v>15</c:v>
                </c:pt>
                <c:pt idx="90">
                  <c:v>14.857142857142858</c:v>
                </c:pt>
                <c:pt idx="91">
                  <c:v>15</c:v>
                </c:pt>
                <c:pt idx="92">
                  <c:v>14.571428571428571</c:v>
                </c:pt>
                <c:pt idx="93">
                  <c:v>14.857142857142858</c:v>
                </c:pt>
                <c:pt idx="94">
                  <c:v>14.857142857142858</c:v>
                </c:pt>
                <c:pt idx="95">
                  <c:v>15.785714285714286</c:v>
                </c:pt>
                <c:pt idx="96">
                  <c:v>15.642857142857142</c:v>
                </c:pt>
                <c:pt idx="97">
                  <c:v>16.214285714285715</c:v>
                </c:pt>
                <c:pt idx="98">
                  <c:v>16.071428571428573</c:v>
                </c:pt>
                <c:pt idx="99">
                  <c:v>15.428571428571429</c:v>
                </c:pt>
                <c:pt idx="100">
                  <c:v>15.571428571428571</c:v>
                </c:pt>
                <c:pt idx="101">
                  <c:v>16.785714285714285</c:v>
                </c:pt>
                <c:pt idx="102">
                  <c:v>17</c:v>
                </c:pt>
                <c:pt idx="103">
                  <c:v>16.857142857142858</c:v>
                </c:pt>
                <c:pt idx="104">
                  <c:v>16.571428571428573</c:v>
                </c:pt>
                <c:pt idx="105">
                  <c:v>16.785714285714285</c:v>
                </c:pt>
                <c:pt idx="106">
                  <c:v>16.571428571428573</c:v>
                </c:pt>
                <c:pt idx="107">
                  <c:v>15</c:v>
                </c:pt>
                <c:pt idx="108">
                  <c:v>14.5</c:v>
                </c:pt>
                <c:pt idx="109">
                  <c:v>12.571428571428571</c:v>
                </c:pt>
                <c:pt idx="110">
                  <c:v>11.571428571428571</c:v>
                </c:pt>
                <c:pt idx="111">
                  <c:v>11.214285714285714</c:v>
                </c:pt>
                <c:pt idx="112">
                  <c:v>11.5</c:v>
                </c:pt>
                <c:pt idx="113">
                  <c:v>11.5</c:v>
                </c:pt>
                <c:pt idx="114">
                  <c:v>12.642857142857142</c:v>
                </c:pt>
                <c:pt idx="115">
                  <c:v>12.571428571428571</c:v>
                </c:pt>
                <c:pt idx="116">
                  <c:v>13.357142857142858</c:v>
                </c:pt>
                <c:pt idx="117">
                  <c:v>13.714285714285714</c:v>
                </c:pt>
                <c:pt idx="118">
                  <c:v>14.071428571428571</c:v>
                </c:pt>
                <c:pt idx="119">
                  <c:v>14.642857142857142</c:v>
                </c:pt>
                <c:pt idx="120">
                  <c:v>14.285714285714286</c:v>
                </c:pt>
                <c:pt idx="121">
                  <c:v>13.285714285714286</c:v>
                </c:pt>
                <c:pt idx="122">
                  <c:v>12.642857142857142</c:v>
                </c:pt>
                <c:pt idx="123">
                  <c:v>12.285714285714286</c:v>
                </c:pt>
                <c:pt idx="124">
                  <c:v>13</c:v>
                </c:pt>
                <c:pt idx="125">
                  <c:v>13.285714285714286</c:v>
                </c:pt>
                <c:pt idx="126">
                  <c:v>12.142857142857142</c:v>
                </c:pt>
                <c:pt idx="127">
                  <c:v>12.214285714285714</c:v>
                </c:pt>
                <c:pt idx="128">
                  <c:v>12.785714285714286</c:v>
                </c:pt>
                <c:pt idx="129">
                  <c:v>13.571428571428571</c:v>
                </c:pt>
                <c:pt idx="130">
                  <c:v>14.714285714285714</c:v>
                </c:pt>
                <c:pt idx="131">
                  <c:v>15</c:v>
                </c:pt>
                <c:pt idx="132">
                  <c:v>14.357142857142858</c:v>
                </c:pt>
                <c:pt idx="133">
                  <c:v>14.214285714285714</c:v>
                </c:pt>
                <c:pt idx="134">
                  <c:v>14.5</c:v>
                </c:pt>
                <c:pt idx="135">
                  <c:v>15.5</c:v>
                </c:pt>
                <c:pt idx="136">
                  <c:v>14.714285714285714</c:v>
                </c:pt>
                <c:pt idx="137">
                  <c:v>13.857142857142858</c:v>
                </c:pt>
                <c:pt idx="138">
                  <c:v>14.071428571428571</c:v>
                </c:pt>
                <c:pt idx="139">
                  <c:v>13.714285714285714</c:v>
                </c:pt>
                <c:pt idx="140">
                  <c:v>13.857142857142858</c:v>
                </c:pt>
                <c:pt idx="141">
                  <c:v>14.142857142857142</c:v>
                </c:pt>
                <c:pt idx="142">
                  <c:v>13.642857142857142</c:v>
                </c:pt>
                <c:pt idx="143">
                  <c:v>13.428571428571429</c:v>
                </c:pt>
                <c:pt idx="144">
                  <c:v>13.785714285714286</c:v>
                </c:pt>
                <c:pt idx="145">
                  <c:v>12.714285714285714</c:v>
                </c:pt>
                <c:pt idx="146">
                  <c:v>13.142857142857142</c:v>
                </c:pt>
                <c:pt idx="147">
                  <c:v>14</c:v>
                </c:pt>
                <c:pt idx="148">
                  <c:v>13.285714285714286</c:v>
                </c:pt>
                <c:pt idx="149">
                  <c:v>12.714285714285714</c:v>
                </c:pt>
                <c:pt idx="150">
                  <c:v>12.928571428571429</c:v>
                </c:pt>
                <c:pt idx="151">
                  <c:v>13.142857142857142</c:v>
                </c:pt>
                <c:pt idx="152">
                  <c:v>13.5</c:v>
                </c:pt>
                <c:pt idx="153">
                  <c:v>13.785714285714286</c:v>
                </c:pt>
                <c:pt idx="154">
                  <c:v>13.214285714285714</c:v>
                </c:pt>
                <c:pt idx="155">
                  <c:v>14.357142857142858</c:v>
                </c:pt>
                <c:pt idx="156">
                  <c:v>14.214285714285714</c:v>
                </c:pt>
                <c:pt idx="157">
                  <c:v>15.428571428571429</c:v>
                </c:pt>
                <c:pt idx="158">
                  <c:v>14.142857142857142</c:v>
                </c:pt>
                <c:pt idx="159">
                  <c:v>13.714285714285714</c:v>
                </c:pt>
                <c:pt idx="160">
                  <c:v>13.571428571428571</c:v>
                </c:pt>
                <c:pt idx="161">
                  <c:v>13.785714285714286</c:v>
                </c:pt>
                <c:pt idx="162">
                  <c:v>14</c:v>
                </c:pt>
                <c:pt idx="163">
                  <c:v>14.714285714285714</c:v>
                </c:pt>
                <c:pt idx="164">
                  <c:v>13.428571428571429</c:v>
                </c:pt>
                <c:pt idx="165">
                  <c:v>14.571428571428571</c:v>
                </c:pt>
                <c:pt idx="166">
                  <c:v>15.142857142857142</c:v>
                </c:pt>
                <c:pt idx="167">
                  <c:v>15.285714285714286</c:v>
                </c:pt>
                <c:pt idx="168">
                  <c:v>15.785714285714286</c:v>
                </c:pt>
                <c:pt idx="169">
                  <c:v>15.142857142857142</c:v>
                </c:pt>
                <c:pt idx="170">
                  <c:v>12.642857142857142</c:v>
                </c:pt>
                <c:pt idx="171">
                  <c:v>13</c:v>
                </c:pt>
                <c:pt idx="172">
                  <c:v>13.071428571428571</c:v>
                </c:pt>
                <c:pt idx="173">
                  <c:v>12.785714285714286</c:v>
                </c:pt>
                <c:pt idx="174">
                  <c:v>11.785714285714286</c:v>
                </c:pt>
                <c:pt idx="175">
                  <c:v>10.642857142857142</c:v>
                </c:pt>
                <c:pt idx="176">
                  <c:v>10.857142857142858</c:v>
                </c:pt>
                <c:pt idx="177">
                  <c:v>13.714285714285714</c:v>
                </c:pt>
                <c:pt idx="178">
                  <c:v>14.571428571428571</c:v>
                </c:pt>
                <c:pt idx="179">
                  <c:v>13.714285714285714</c:v>
                </c:pt>
                <c:pt idx="180">
                  <c:v>14.071428571428571</c:v>
                </c:pt>
                <c:pt idx="181">
                  <c:v>15.071428571428571</c:v>
                </c:pt>
                <c:pt idx="182">
                  <c:v>15.785714285714286</c:v>
                </c:pt>
                <c:pt idx="183">
                  <c:v>15.571428571428571</c:v>
                </c:pt>
                <c:pt idx="184">
                  <c:v>14.928571428571429</c:v>
                </c:pt>
                <c:pt idx="185">
                  <c:v>14.214285714285714</c:v>
                </c:pt>
                <c:pt idx="186">
                  <c:v>14</c:v>
                </c:pt>
                <c:pt idx="187">
                  <c:v>13.5</c:v>
                </c:pt>
                <c:pt idx="188">
                  <c:v>13.785714285714286</c:v>
                </c:pt>
                <c:pt idx="189">
                  <c:v>13.857142857142858</c:v>
                </c:pt>
                <c:pt idx="190">
                  <c:v>14.571428571428571</c:v>
                </c:pt>
                <c:pt idx="191">
                  <c:v>14.928571428571429</c:v>
                </c:pt>
                <c:pt idx="192">
                  <c:v>14.928571428571429</c:v>
                </c:pt>
                <c:pt idx="193">
                  <c:v>15.928571428571429</c:v>
                </c:pt>
                <c:pt idx="194">
                  <c:v>16.785714285714285</c:v>
                </c:pt>
                <c:pt idx="195">
                  <c:v>16.714285714285715</c:v>
                </c:pt>
                <c:pt idx="196">
                  <c:v>16.285714285714285</c:v>
                </c:pt>
                <c:pt idx="197">
                  <c:v>17.285714285714285</c:v>
                </c:pt>
                <c:pt idx="198">
                  <c:v>17.357142857142858</c:v>
                </c:pt>
                <c:pt idx="199">
                  <c:v>16.642857142857142</c:v>
                </c:pt>
                <c:pt idx="200">
                  <c:v>16.5</c:v>
                </c:pt>
                <c:pt idx="201">
                  <c:v>15.357142857142858</c:v>
                </c:pt>
                <c:pt idx="202">
                  <c:v>15.285714285714286</c:v>
                </c:pt>
                <c:pt idx="203">
                  <c:v>15.428571428571429</c:v>
                </c:pt>
                <c:pt idx="204">
                  <c:v>13.5</c:v>
                </c:pt>
                <c:pt idx="205">
                  <c:v>12.714285714285714</c:v>
                </c:pt>
                <c:pt idx="206">
                  <c:v>13.142857142857142</c:v>
                </c:pt>
                <c:pt idx="207">
                  <c:v>12.857142857142858</c:v>
                </c:pt>
                <c:pt idx="208">
                  <c:v>13.571428571428571</c:v>
                </c:pt>
                <c:pt idx="209">
                  <c:v>14.857142857142858</c:v>
                </c:pt>
                <c:pt idx="210">
                  <c:v>14.928571428571429</c:v>
                </c:pt>
                <c:pt idx="211">
                  <c:v>15</c:v>
                </c:pt>
                <c:pt idx="212">
                  <c:v>15.357142857142858</c:v>
                </c:pt>
                <c:pt idx="213">
                  <c:v>16.142857142857142</c:v>
                </c:pt>
                <c:pt idx="214">
                  <c:v>17.285714285714285</c:v>
                </c:pt>
                <c:pt idx="215">
                  <c:v>17.285714285714285</c:v>
                </c:pt>
                <c:pt idx="216">
                  <c:v>16</c:v>
                </c:pt>
                <c:pt idx="217">
                  <c:v>16.714285714285715</c:v>
                </c:pt>
                <c:pt idx="218">
                  <c:v>16.571428571428573</c:v>
                </c:pt>
                <c:pt idx="219">
                  <c:v>15.857142857142858</c:v>
                </c:pt>
                <c:pt idx="220">
                  <c:v>15</c:v>
                </c:pt>
                <c:pt idx="221">
                  <c:v>14.857142857142858</c:v>
                </c:pt>
                <c:pt idx="222">
                  <c:v>15.285714285714286</c:v>
                </c:pt>
                <c:pt idx="223">
                  <c:v>15.071428571428571</c:v>
                </c:pt>
                <c:pt idx="224">
                  <c:v>14.357142857142858</c:v>
                </c:pt>
                <c:pt idx="225">
                  <c:v>14.071428571428571</c:v>
                </c:pt>
                <c:pt idx="226">
                  <c:v>15.785714285714286</c:v>
                </c:pt>
                <c:pt idx="227">
                  <c:v>17</c:v>
                </c:pt>
                <c:pt idx="228">
                  <c:v>16.214285714285715</c:v>
                </c:pt>
                <c:pt idx="229">
                  <c:v>15.5</c:v>
                </c:pt>
                <c:pt idx="230">
                  <c:v>13.571428571428571</c:v>
                </c:pt>
                <c:pt idx="231">
                  <c:v>11.142857142857142</c:v>
                </c:pt>
                <c:pt idx="232">
                  <c:v>11.857142857142858</c:v>
                </c:pt>
                <c:pt idx="233">
                  <c:v>10.5</c:v>
                </c:pt>
                <c:pt idx="234">
                  <c:v>9.7142857142857135</c:v>
                </c:pt>
                <c:pt idx="235">
                  <c:v>8.9285714285714288</c:v>
                </c:pt>
                <c:pt idx="236">
                  <c:v>9.2857142857142865</c:v>
                </c:pt>
                <c:pt idx="237">
                  <c:v>11.5</c:v>
                </c:pt>
                <c:pt idx="238">
                  <c:v>14</c:v>
                </c:pt>
                <c:pt idx="239">
                  <c:v>13.142857142857142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19-4FED-91BC-59B3AB9E8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417680"/>
        <c:axId val="9510000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Diyarbakir!$B$1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Diyarbakir!$B$2:$B$481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16</c:v>
                      </c:pt>
                      <c:pt idx="5">
                        <c:v>10</c:v>
                      </c:pt>
                      <c:pt idx="6">
                        <c:v>-1</c:v>
                      </c:pt>
                      <c:pt idx="7">
                        <c:v>12</c:v>
                      </c:pt>
                      <c:pt idx="8">
                        <c:v>-1</c:v>
                      </c:pt>
                      <c:pt idx="9">
                        <c:v>15</c:v>
                      </c:pt>
                      <c:pt idx="10">
                        <c:v>19</c:v>
                      </c:pt>
                      <c:pt idx="11">
                        <c:v>12</c:v>
                      </c:pt>
                      <c:pt idx="12">
                        <c:v>14</c:v>
                      </c:pt>
                      <c:pt idx="13">
                        <c:v>20</c:v>
                      </c:pt>
                      <c:pt idx="14">
                        <c:v>24</c:v>
                      </c:pt>
                      <c:pt idx="15">
                        <c:v>-1</c:v>
                      </c:pt>
                      <c:pt idx="16">
                        <c:v>14</c:v>
                      </c:pt>
                      <c:pt idx="17">
                        <c:v>-1</c:v>
                      </c:pt>
                      <c:pt idx="18">
                        <c:v>18</c:v>
                      </c:pt>
                      <c:pt idx="19">
                        <c:v>12</c:v>
                      </c:pt>
                      <c:pt idx="20">
                        <c:v>24</c:v>
                      </c:pt>
                      <c:pt idx="21">
                        <c:v>21</c:v>
                      </c:pt>
                      <c:pt idx="22">
                        <c:v>12</c:v>
                      </c:pt>
                      <c:pt idx="23">
                        <c:v>19</c:v>
                      </c:pt>
                      <c:pt idx="24">
                        <c:v>15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16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23</c:v>
                      </c:pt>
                      <c:pt idx="32">
                        <c:v>17</c:v>
                      </c:pt>
                      <c:pt idx="33">
                        <c:v>14</c:v>
                      </c:pt>
                      <c:pt idx="34">
                        <c:v>22</c:v>
                      </c:pt>
                      <c:pt idx="35">
                        <c:v>12</c:v>
                      </c:pt>
                      <c:pt idx="36">
                        <c:v>12</c:v>
                      </c:pt>
                      <c:pt idx="37">
                        <c:v>11</c:v>
                      </c:pt>
                      <c:pt idx="38">
                        <c:v>19</c:v>
                      </c:pt>
                      <c:pt idx="39">
                        <c:v>18</c:v>
                      </c:pt>
                      <c:pt idx="40">
                        <c:v>21</c:v>
                      </c:pt>
                      <c:pt idx="41">
                        <c:v>16</c:v>
                      </c:pt>
                      <c:pt idx="42">
                        <c:v>15</c:v>
                      </c:pt>
                      <c:pt idx="43">
                        <c:v>14</c:v>
                      </c:pt>
                      <c:pt idx="44">
                        <c:v>18</c:v>
                      </c:pt>
                      <c:pt idx="45">
                        <c:v>12</c:v>
                      </c:pt>
                      <c:pt idx="46">
                        <c:v>-1</c:v>
                      </c:pt>
                      <c:pt idx="47">
                        <c:v>26</c:v>
                      </c:pt>
                      <c:pt idx="48">
                        <c:v>11</c:v>
                      </c:pt>
                      <c:pt idx="49">
                        <c:v>10</c:v>
                      </c:pt>
                      <c:pt idx="50">
                        <c:v>15</c:v>
                      </c:pt>
                      <c:pt idx="51">
                        <c:v>-1</c:v>
                      </c:pt>
                      <c:pt idx="52">
                        <c:v>14</c:v>
                      </c:pt>
                      <c:pt idx="53">
                        <c:v>16</c:v>
                      </c:pt>
                      <c:pt idx="54">
                        <c:v>-1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12</c:v>
                      </c:pt>
                      <c:pt idx="59">
                        <c:v>21</c:v>
                      </c:pt>
                      <c:pt idx="60">
                        <c:v>13</c:v>
                      </c:pt>
                      <c:pt idx="61">
                        <c:v>-1</c:v>
                      </c:pt>
                      <c:pt idx="62">
                        <c:v>15</c:v>
                      </c:pt>
                      <c:pt idx="63">
                        <c:v>-1</c:v>
                      </c:pt>
                      <c:pt idx="64">
                        <c:v>20</c:v>
                      </c:pt>
                      <c:pt idx="65">
                        <c:v>16</c:v>
                      </c:pt>
                      <c:pt idx="66">
                        <c:v>16</c:v>
                      </c:pt>
                      <c:pt idx="67">
                        <c:v>20</c:v>
                      </c:pt>
                      <c:pt idx="68">
                        <c:v>16</c:v>
                      </c:pt>
                      <c:pt idx="69">
                        <c:v>24</c:v>
                      </c:pt>
                      <c:pt idx="70">
                        <c:v>13</c:v>
                      </c:pt>
                      <c:pt idx="71">
                        <c:v>21</c:v>
                      </c:pt>
                      <c:pt idx="72">
                        <c:v>11</c:v>
                      </c:pt>
                      <c:pt idx="73">
                        <c:v>16</c:v>
                      </c:pt>
                      <c:pt idx="74">
                        <c:v>20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9</c:v>
                      </c:pt>
                      <c:pt idx="80">
                        <c:v>12</c:v>
                      </c:pt>
                      <c:pt idx="81">
                        <c:v>18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14</c:v>
                      </c:pt>
                      <c:pt idx="85">
                        <c:v>11</c:v>
                      </c:pt>
                      <c:pt idx="86">
                        <c:v>13</c:v>
                      </c:pt>
                      <c:pt idx="87">
                        <c:v>9</c:v>
                      </c:pt>
                      <c:pt idx="88">
                        <c:v>15</c:v>
                      </c:pt>
                      <c:pt idx="89">
                        <c:v>17</c:v>
                      </c:pt>
                      <c:pt idx="90">
                        <c:v>9</c:v>
                      </c:pt>
                      <c:pt idx="91">
                        <c:v>7</c:v>
                      </c:pt>
                      <c:pt idx="92">
                        <c:v>13</c:v>
                      </c:pt>
                      <c:pt idx="93">
                        <c:v>12</c:v>
                      </c:pt>
                      <c:pt idx="94">
                        <c:v>9</c:v>
                      </c:pt>
                      <c:pt idx="95">
                        <c:v>15</c:v>
                      </c:pt>
                      <c:pt idx="96">
                        <c:v>16</c:v>
                      </c:pt>
                      <c:pt idx="97">
                        <c:v>18</c:v>
                      </c:pt>
                      <c:pt idx="98">
                        <c:v>10</c:v>
                      </c:pt>
                      <c:pt idx="99">
                        <c:v>-1</c:v>
                      </c:pt>
                      <c:pt idx="100">
                        <c:v>15</c:v>
                      </c:pt>
                      <c:pt idx="101">
                        <c:v>15</c:v>
                      </c:pt>
                      <c:pt idx="102">
                        <c:v>9</c:v>
                      </c:pt>
                      <c:pt idx="103">
                        <c:v>13</c:v>
                      </c:pt>
                      <c:pt idx="104">
                        <c:v>11</c:v>
                      </c:pt>
                      <c:pt idx="105">
                        <c:v>13</c:v>
                      </c:pt>
                      <c:pt idx="106">
                        <c:v>17</c:v>
                      </c:pt>
                      <c:pt idx="107">
                        <c:v>13</c:v>
                      </c:pt>
                      <c:pt idx="108">
                        <c:v>10</c:v>
                      </c:pt>
                      <c:pt idx="109">
                        <c:v>8</c:v>
                      </c:pt>
                      <c:pt idx="110">
                        <c:v>19</c:v>
                      </c:pt>
                      <c:pt idx="111">
                        <c:v>13</c:v>
                      </c:pt>
                      <c:pt idx="112">
                        <c:v>17</c:v>
                      </c:pt>
                      <c:pt idx="113">
                        <c:v>18</c:v>
                      </c:pt>
                      <c:pt idx="114">
                        <c:v>-1</c:v>
                      </c:pt>
                      <c:pt idx="115">
                        <c:v>13</c:v>
                      </c:pt>
                      <c:pt idx="116">
                        <c:v>13</c:v>
                      </c:pt>
                      <c:pt idx="117">
                        <c:v>14</c:v>
                      </c:pt>
                      <c:pt idx="118">
                        <c:v>-1</c:v>
                      </c:pt>
                      <c:pt idx="119">
                        <c:v>16</c:v>
                      </c:pt>
                      <c:pt idx="120">
                        <c:v>13</c:v>
                      </c:pt>
                      <c:pt idx="121">
                        <c:v>7</c:v>
                      </c:pt>
                      <c:pt idx="122">
                        <c:v>16</c:v>
                      </c:pt>
                      <c:pt idx="123">
                        <c:v>14</c:v>
                      </c:pt>
                      <c:pt idx="124">
                        <c:v>18</c:v>
                      </c:pt>
                      <c:pt idx="125">
                        <c:v>15</c:v>
                      </c:pt>
                      <c:pt idx="126">
                        <c:v>9</c:v>
                      </c:pt>
                      <c:pt idx="127">
                        <c:v>14</c:v>
                      </c:pt>
                      <c:pt idx="128">
                        <c:v>15</c:v>
                      </c:pt>
                      <c:pt idx="129">
                        <c:v>7</c:v>
                      </c:pt>
                      <c:pt idx="130">
                        <c:v>17</c:v>
                      </c:pt>
                      <c:pt idx="131">
                        <c:v>8</c:v>
                      </c:pt>
                      <c:pt idx="132">
                        <c:v>17</c:v>
                      </c:pt>
                      <c:pt idx="133">
                        <c:v>-1</c:v>
                      </c:pt>
                      <c:pt idx="134">
                        <c:v>13</c:v>
                      </c:pt>
                      <c:pt idx="135">
                        <c:v>15</c:v>
                      </c:pt>
                      <c:pt idx="136">
                        <c:v>10</c:v>
                      </c:pt>
                      <c:pt idx="137">
                        <c:v>14</c:v>
                      </c:pt>
                      <c:pt idx="138">
                        <c:v>10</c:v>
                      </c:pt>
                      <c:pt idx="139">
                        <c:v>13</c:v>
                      </c:pt>
                      <c:pt idx="140">
                        <c:v>11</c:v>
                      </c:pt>
                      <c:pt idx="141">
                        <c:v>12</c:v>
                      </c:pt>
                      <c:pt idx="142">
                        <c:v>17</c:v>
                      </c:pt>
                      <c:pt idx="143">
                        <c:v>11</c:v>
                      </c:pt>
                      <c:pt idx="144">
                        <c:v>6</c:v>
                      </c:pt>
                      <c:pt idx="145">
                        <c:v>13</c:v>
                      </c:pt>
                      <c:pt idx="146">
                        <c:v>8</c:v>
                      </c:pt>
                      <c:pt idx="147">
                        <c:v>16</c:v>
                      </c:pt>
                      <c:pt idx="148">
                        <c:v>15</c:v>
                      </c:pt>
                      <c:pt idx="149">
                        <c:v>10</c:v>
                      </c:pt>
                      <c:pt idx="150">
                        <c:v>11</c:v>
                      </c:pt>
                      <c:pt idx="151">
                        <c:v>15</c:v>
                      </c:pt>
                      <c:pt idx="152">
                        <c:v>5</c:v>
                      </c:pt>
                      <c:pt idx="153">
                        <c:v>12</c:v>
                      </c:pt>
                      <c:pt idx="154">
                        <c:v>11</c:v>
                      </c:pt>
                      <c:pt idx="155">
                        <c:v>-1</c:v>
                      </c:pt>
                      <c:pt idx="156">
                        <c:v>12</c:v>
                      </c:pt>
                      <c:pt idx="157">
                        <c:v>11</c:v>
                      </c:pt>
                      <c:pt idx="158">
                        <c:v>12</c:v>
                      </c:pt>
                      <c:pt idx="159">
                        <c:v>10</c:v>
                      </c:pt>
                      <c:pt idx="160">
                        <c:v>23</c:v>
                      </c:pt>
                      <c:pt idx="161">
                        <c:v>17</c:v>
                      </c:pt>
                      <c:pt idx="162">
                        <c:v>14</c:v>
                      </c:pt>
                      <c:pt idx="163">
                        <c:v>8</c:v>
                      </c:pt>
                      <c:pt idx="164">
                        <c:v>13</c:v>
                      </c:pt>
                      <c:pt idx="165">
                        <c:v>16</c:v>
                      </c:pt>
                      <c:pt idx="166">
                        <c:v>11</c:v>
                      </c:pt>
                      <c:pt idx="167">
                        <c:v>18</c:v>
                      </c:pt>
                      <c:pt idx="168">
                        <c:v>16</c:v>
                      </c:pt>
                      <c:pt idx="169">
                        <c:v>14</c:v>
                      </c:pt>
                      <c:pt idx="170">
                        <c:v>-1</c:v>
                      </c:pt>
                      <c:pt idx="171">
                        <c:v>7</c:v>
                      </c:pt>
                      <c:pt idx="172">
                        <c:v>20</c:v>
                      </c:pt>
                      <c:pt idx="173">
                        <c:v>22</c:v>
                      </c:pt>
                      <c:pt idx="174">
                        <c:v>23</c:v>
                      </c:pt>
                      <c:pt idx="175">
                        <c:v>14</c:v>
                      </c:pt>
                      <c:pt idx="176">
                        <c:v>14</c:v>
                      </c:pt>
                      <c:pt idx="177">
                        <c:v>16</c:v>
                      </c:pt>
                      <c:pt idx="178">
                        <c:v>9</c:v>
                      </c:pt>
                      <c:pt idx="179">
                        <c:v>13</c:v>
                      </c:pt>
                      <c:pt idx="180">
                        <c:v>12</c:v>
                      </c:pt>
                      <c:pt idx="181">
                        <c:v>22</c:v>
                      </c:pt>
                      <c:pt idx="182">
                        <c:v>27</c:v>
                      </c:pt>
                      <c:pt idx="183">
                        <c:v>15</c:v>
                      </c:pt>
                      <c:pt idx="184">
                        <c:v>26</c:v>
                      </c:pt>
                      <c:pt idx="185">
                        <c:v>13</c:v>
                      </c:pt>
                      <c:pt idx="186">
                        <c:v>23</c:v>
                      </c:pt>
                      <c:pt idx="187">
                        <c:v>23</c:v>
                      </c:pt>
                      <c:pt idx="188">
                        <c:v>16</c:v>
                      </c:pt>
                      <c:pt idx="189">
                        <c:v>18</c:v>
                      </c:pt>
                      <c:pt idx="190">
                        <c:v>20</c:v>
                      </c:pt>
                      <c:pt idx="191">
                        <c:v>17</c:v>
                      </c:pt>
                      <c:pt idx="192">
                        <c:v>10</c:v>
                      </c:pt>
                      <c:pt idx="193">
                        <c:v>18</c:v>
                      </c:pt>
                      <c:pt idx="194">
                        <c:v>22</c:v>
                      </c:pt>
                      <c:pt idx="195">
                        <c:v>21</c:v>
                      </c:pt>
                      <c:pt idx="196">
                        <c:v>15</c:v>
                      </c:pt>
                      <c:pt idx="197">
                        <c:v>6</c:v>
                      </c:pt>
                      <c:pt idx="198">
                        <c:v>15</c:v>
                      </c:pt>
                      <c:pt idx="199">
                        <c:v>24</c:v>
                      </c:pt>
                      <c:pt idx="200">
                        <c:v>17</c:v>
                      </c:pt>
                      <c:pt idx="201">
                        <c:v>20</c:v>
                      </c:pt>
                      <c:pt idx="202">
                        <c:v>24</c:v>
                      </c:pt>
                      <c:pt idx="203">
                        <c:v>18</c:v>
                      </c:pt>
                      <c:pt idx="204">
                        <c:v>21</c:v>
                      </c:pt>
                      <c:pt idx="205">
                        <c:v>20</c:v>
                      </c:pt>
                      <c:pt idx="206">
                        <c:v>-1</c:v>
                      </c:pt>
                      <c:pt idx="207">
                        <c:v>20</c:v>
                      </c:pt>
                      <c:pt idx="208">
                        <c:v>30</c:v>
                      </c:pt>
                      <c:pt idx="209">
                        <c:v>22</c:v>
                      </c:pt>
                      <c:pt idx="210">
                        <c:v>-1</c:v>
                      </c:pt>
                      <c:pt idx="211">
                        <c:v>23</c:v>
                      </c:pt>
                      <c:pt idx="212">
                        <c:v>22</c:v>
                      </c:pt>
                      <c:pt idx="213">
                        <c:v>25</c:v>
                      </c:pt>
                      <c:pt idx="214">
                        <c:v>15</c:v>
                      </c:pt>
                      <c:pt idx="215">
                        <c:v>22</c:v>
                      </c:pt>
                      <c:pt idx="216">
                        <c:v>12</c:v>
                      </c:pt>
                      <c:pt idx="217">
                        <c:v>22</c:v>
                      </c:pt>
                      <c:pt idx="218">
                        <c:v>16</c:v>
                      </c:pt>
                      <c:pt idx="219">
                        <c:v>31</c:v>
                      </c:pt>
                      <c:pt idx="220">
                        <c:v>-1</c:v>
                      </c:pt>
                      <c:pt idx="221">
                        <c:v>25</c:v>
                      </c:pt>
                      <c:pt idx="222">
                        <c:v>21</c:v>
                      </c:pt>
                      <c:pt idx="223">
                        <c:v>19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31</c:v>
                      </c:pt>
                      <c:pt idx="227">
                        <c:v>16</c:v>
                      </c:pt>
                      <c:pt idx="228">
                        <c:v>29</c:v>
                      </c:pt>
                      <c:pt idx="229">
                        <c:v>27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20</c:v>
                      </c:pt>
                      <c:pt idx="235">
                        <c:v>21</c:v>
                      </c:pt>
                      <c:pt idx="236">
                        <c:v>30</c:v>
                      </c:pt>
                      <c:pt idx="237">
                        <c:v>28</c:v>
                      </c:pt>
                      <c:pt idx="238">
                        <c:v>26</c:v>
                      </c:pt>
                      <c:pt idx="239">
                        <c:v>19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0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0</c:v>
                      </c:pt>
                      <c:pt idx="251">
                        <c:v>1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1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19</c:v>
                      </c:pt>
                      <c:pt idx="292">
                        <c:v>16</c:v>
                      </c:pt>
                      <c:pt idx="293">
                        <c:v>18</c:v>
                      </c:pt>
                      <c:pt idx="294">
                        <c:v>21</c:v>
                      </c:pt>
                      <c:pt idx="295">
                        <c:v>14</c:v>
                      </c:pt>
                      <c:pt idx="296">
                        <c:v>23</c:v>
                      </c:pt>
                      <c:pt idx="297">
                        <c:v>14</c:v>
                      </c:pt>
                      <c:pt idx="298">
                        <c:v>18</c:v>
                      </c:pt>
                      <c:pt idx="299">
                        <c:v>15</c:v>
                      </c:pt>
                      <c:pt idx="300">
                        <c:v>19</c:v>
                      </c:pt>
                      <c:pt idx="301">
                        <c:v>20</c:v>
                      </c:pt>
                      <c:pt idx="302">
                        <c:v>29</c:v>
                      </c:pt>
                      <c:pt idx="303">
                        <c:v>18</c:v>
                      </c:pt>
                      <c:pt idx="304">
                        <c:v>20</c:v>
                      </c:pt>
                      <c:pt idx="305">
                        <c:v>23</c:v>
                      </c:pt>
                      <c:pt idx="306">
                        <c:v>15</c:v>
                      </c:pt>
                      <c:pt idx="307">
                        <c:v>12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35</c:v>
                      </c:pt>
                      <c:pt idx="319">
                        <c:v>30</c:v>
                      </c:pt>
                      <c:pt idx="320">
                        <c:v>32</c:v>
                      </c:pt>
                      <c:pt idx="321">
                        <c:v>28</c:v>
                      </c:pt>
                      <c:pt idx="322">
                        <c:v>27</c:v>
                      </c:pt>
                      <c:pt idx="323">
                        <c:v>27</c:v>
                      </c:pt>
                      <c:pt idx="324">
                        <c:v>13</c:v>
                      </c:pt>
                      <c:pt idx="325">
                        <c:v>28</c:v>
                      </c:pt>
                      <c:pt idx="326">
                        <c:v>22</c:v>
                      </c:pt>
                      <c:pt idx="327">
                        <c:v>22</c:v>
                      </c:pt>
                      <c:pt idx="328">
                        <c:v>26</c:v>
                      </c:pt>
                      <c:pt idx="329">
                        <c:v>11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1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3</c:v>
                      </c:pt>
                      <c:pt idx="388">
                        <c:v>2</c:v>
                      </c:pt>
                      <c:pt idx="389">
                        <c:v>3</c:v>
                      </c:pt>
                      <c:pt idx="390">
                        <c:v>0</c:v>
                      </c:pt>
                      <c:pt idx="391">
                        <c:v>2</c:v>
                      </c:pt>
                      <c:pt idx="392">
                        <c:v>3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17</c:v>
                      </c:pt>
                      <c:pt idx="429">
                        <c:v>18</c:v>
                      </c:pt>
                      <c:pt idx="430">
                        <c:v>17</c:v>
                      </c:pt>
                      <c:pt idx="431">
                        <c:v>13</c:v>
                      </c:pt>
                      <c:pt idx="432">
                        <c:v>16</c:v>
                      </c:pt>
                      <c:pt idx="433">
                        <c:v>18</c:v>
                      </c:pt>
                      <c:pt idx="434">
                        <c:v>22</c:v>
                      </c:pt>
                      <c:pt idx="435">
                        <c:v>24</c:v>
                      </c:pt>
                      <c:pt idx="436">
                        <c:v>16</c:v>
                      </c:pt>
                      <c:pt idx="437">
                        <c:v>15</c:v>
                      </c:pt>
                      <c:pt idx="438">
                        <c:v>17</c:v>
                      </c:pt>
                      <c:pt idx="439">
                        <c:v>-1</c:v>
                      </c:pt>
                      <c:pt idx="440">
                        <c:v>13</c:v>
                      </c:pt>
                      <c:pt idx="441">
                        <c:v>6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4</c:v>
                      </c:pt>
                      <c:pt idx="450">
                        <c:v>3</c:v>
                      </c:pt>
                      <c:pt idx="451">
                        <c:v>1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2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14</c:v>
                      </c:pt>
                      <c:pt idx="463">
                        <c:v>13</c:v>
                      </c:pt>
                      <c:pt idx="464">
                        <c:v>2</c:v>
                      </c:pt>
                      <c:pt idx="465">
                        <c:v>1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19-4FED-91BC-59B3AB9E8C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Diyarbakir!$C$2:$C$481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21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14</c:v>
                      </c:pt>
                      <c:pt idx="6">
                        <c:v>21</c:v>
                      </c:pt>
                      <c:pt idx="7">
                        <c:v>-1</c:v>
                      </c:pt>
                      <c:pt idx="8">
                        <c:v>14</c:v>
                      </c:pt>
                      <c:pt idx="9">
                        <c:v>18</c:v>
                      </c:pt>
                      <c:pt idx="10">
                        <c:v>23</c:v>
                      </c:pt>
                      <c:pt idx="11">
                        <c:v>10</c:v>
                      </c:pt>
                      <c:pt idx="12">
                        <c:v>22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17</c:v>
                      </c:pt>
                      <c:pt idx="16">
                        <c:v>20</c:v>
                      </c:pt>
                      <c:pt idx="17">
                        <c:v>15</c:v>
                      </c:pt>
                      <c:pt idx="18">
                        <c:v>22</c:v>
                      </c:pt>
                      <c:pt idx="19">
                        <c:v>19</c:v>
                      </c:pt>
                      <c:pt idx="20">
                        <c:v>14</c:v>
                      </c:pt>
                      <c:pt idx="21">
                        <c:v>25</c:v>
                      </c:pt>
                      <c:pt idx="22">
                        <c:v>16</c:v>
                      </c:pt>
                      <c:pt idx="23">
                        <c:v>11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15</c:v>
                      </c:pt>
                      <c:pt idx="27">
                        <c:v>18</c:v>
                      </c:pt>
                      <c:pt idx="28">
                        <c:v>23</c:v>
                      </c:pt>
                      <c:pt idx="29">
                        <c:v>-1</c:v>
                      </c:pt>
                      <c:pt idx="30">
                        <c:v>13</c:v>
                      </c:pt>
                      <c:pt idx="31">
                        <c:v>19</c:v>
                      </c:pt>
                      <c:pt idx="32">
                        <c:v>17</c:v>
                      </c:pt>
                      <c:pt idx="33">
                        <c:v>12</c:v>
                      </c:pt>
                      <c:pt idx="34">
                        <c:v>26</c:v>
                      </c:pt>
                      <c:pt idx="35">
                        <c:v>21</c:v>
                      </c:pt>
                      <c:pt idx="36">
                        <c:v>-1</c:v>
                      </c:pt>
                      <c:pt idx="37">
                        <c:v>12</c:v>
                      </c:pt>
                      <c:pt idx="38">
                        <c:v>14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17</c:v>
                      </c:pt>
                      <c:pt idx="44">
                        <c:v>15</c:v>
                      </c:pt>
                      <c:pt idx="45">
                        <c:v>19</c:v>
                      </c:pt>
                      <c:pt idx="46">
                        <c:v>17</c:v>
                      </c:pt>
                      <c:pt idx="47">
                        <c:v>-1</c:v>
                      </c:pt>
                      <c:pt idx="48">
                        <c:v>22</c:v>
                      </c:pt>
                      <c:pt idx="49">
                        <c:v>29</c:v>
                      </c:pt>
                      <c:pt idx="50">
                        <c:v>14</c:v>
                      </c:pt>
                      <c:pt idx="51">
                        <c:v>12</c:v>
                      </c:pt>
                      <c:pt idx="52">
                        <c:v>20</c:v>
                      </c:pt>
                      <c:pt idx="53">
                        <c:v>9</c:v>
                      </c:pt>
                      <c:pt idx="54">
                        <c:v>14</c:v>
                      </c:pt>
                      <c:pt idx="55">
                        <c:v>16</c:v>
                      </c:pt>
                      <c:pt idx="56">
                        <c:v>-1</c:v>
                      </c:pt>
                      <c:pt idx="57">
                        <c:v>22</c:v>
                      </c:pt>
                      <c:pt idx="58">
                        <c:v>19</c:v>
                      </c:pt>
                      <c:pt idx="59">
                        <c:v>22</c:v>
                      </c:pt>
                      <c:pt idx="60">
                        <c:v>13</c:v>
                      </c:pt>
                      <c:pt idx="61">
                        <c:v>12</c:v>
                      </c:pt>
                      <c:pt idx="62">
                        <c:v>8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16</c:v>
                      </c:pt>
                      <c:pt idx="66">
                        <c:v>17</c:v>
                      </c:pt>
                      <c:pt idx="67">
                        <c:v>11</c:v>
                      </c:pt>
                      <c:pt idx="68">
                        <c:v>9</c:v>
                      </c:pt>
                      <c:pt idx="69">
                        <c:v>15</c:v>
                      </c:pt>
                      <c:pt idx="70">
                        <c:v>16</c:v>
                      </c:pt>
                      <c:pt idx="71">
                        <c:v>13</c:v>
                      </c:pt>
                      <c:pt idx="72">
                        <c:v>21</c:v>
                      </c:pt>
                      <c:pt idx="73">
                        <c:v>16</c:v>
                      </c:pt>
                      <c:pt idx="74">
                        <c:v>17</c:v>
                      </c:pt>
                      <c:pt idx="75">
                        <c:v>15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15</c:v>
                      </c:pt>
                      <c:pt idx="79">
                        <c:v>13</c:v>
                      </c:pt>
                      <c:pt idx="80">
                        <c:v>14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12</c:v>
                      </c:pt>
                      <c:pt idx="84">
                        <c:v>11</c:v>
                      </c:pt>
                      <c:pt idx="85">
                        <c:v>-1</c:v>
                      </c:pt>
                      <c:pt idx="86">
                        <c:v>15</c:v>
                      </c:pt>
                      <c:pt idx="87">
                        <c:v>11</c:v>
                      </c:pt>
                      <c:pt idx="88">
                        <c:v>16</c:v>
                      </c:pt>
                      <c:pt idx="89">
                        <c:v>22</c:v>
                      </c:pt>
                      <c:pt idx="90">
                        <c:v>15</c:v>
                      </c:pt>
                      <c:pt idx="91">
                        <c:v>15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12</c:v>
                      </c:pt>
                      <c:pt idx="95">
                        <c:v>21</c:v>
                      </c:pt>
                      <c:pt idx="96">
                        <c:v>16</c:v>
                      </c:pt>
                      <c:pt idx="97">
                        <c:v>7</c:v>
                      </c:pt>
                      <c:pt idx="98">
                        <c:v>11</c:v>
                      </c:pt>
                      <c:pt idx="99">
                        <c:v>15</c:v>
                      </c:pt>
                      <c:pt idx="100">
                        <c:v>19</c:v>
                      </c:pt>
                      <c:pt idx="101">
                        <c:v>21</c:v>
                      </c:pt>
                      <c:pt idx="102">
                        <c:v>18</c:v>
                      </c:pt>
                      <c:pt idx="103">
                        <c:v>15</c:v>
                      </c:pt>
                      <c:pt idx="104">
                        <c:v>11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16</c:v>
                      </c:pt>
                      <c:pt idx="109">
                        <c:v>-1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-1</c:v>
                      </c:pt>
                      <c:pt idx="113">
                        <c:v>11</c:v>
                      </c:pt>
                      <c:pt idx="114">
                        <c:v>21</c:v>
                      </c:pt>
                      <c:pt idx="115">
                        <c:v>15</c:v>
                      </c:pt>
                      <c:pt idx="116">
                        <c:v>14</c:v>
                      </c:pt>
                      <c:pt idx="117">
                        <c:v>10</c:v>
                      </c:pt>
                      <c:pt idx="118">
                        <c:v>13</c:v>
                      </c:pt>
                      <c:pt idx="119">
                        <c:v>24</c:v>
                      </c:pt>
                      <c:pt idx="120">
                        <c:v>11</c:v>
                      </c:pt>
                      <c:pt idx="121">
                        <c:v>9</c:v>
                      </c:pt>
                      <c:pt idx="122">
                        <c:v>-1</c:v>
                      </c:pt>
                      <c:pt idx="123">
                        <c:v>11</c:v>
                      </c:pt>
                      <c:pt idx="124">
                        <c:v>18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11</c:v>
                      </c:pt>
                      <c:pt idx="128">
                        <c:v>13</c:v>
                      </c:pt>
                      <c:pt idx="129">
                        <c:v>17</c:v>
                      </c:pt>
                      <c:pt idx="130">
                        <c:v>16</c:v>
                      </c:pt>
                      <c:pt idx="131">
                        <c:v>13</c:v>
                      </c:pt>
                      <c:pt idx="132">
                        <c:v>11</c:v>
                      </c:pt>
                      <c:pt idx="133">
                        <c:v>14</c:v>
                      </c:pt>
                      <c:pt idx="134">
                        <c:v>-1</c:v>
                      </c:pt>
                      <c:pt idx="135">
                        <c:v>20</c:v>
                      </c:pt>
                      <c:pt idx="136">
                        <c:v>-1</c:v>
                      </c:pt>
                      <c:pt idx="137">
                        <c:v>16</c:v>
                      </c:pt>
                      <c:pt idx="138">
                        <c:v>17</c:v>
                      </c:pt>
                      <c:pt idx="139">
                        <c:v>9</c:v>
                      </c:pt>
                      <c:pt idx="140">
                        <c:v>14</c:v>
                      </c:pt>
                      <c:pt idx="141">
                        <c:v>-1</c:v>
                      </c:pt>
                      <c:pt idx="142">
                        <c:v>18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9</c:v>
                      </c:pt>
                      <c:pt idx="146">
                        <c:v>-1</c:v>
                      </c:pt>
                      <c:pt idx="147">
                        <c:v>19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-1</c:v>
                      </c:pt>
                      <c:pt idx="151">
                        <c:v>19</c:v>
                      </c:pt>
                      <c:pt idx="152">
                        <c:v>12</c:v>
                      </c:pt>
                      <c:pt idx="153">
                        <c:v>20</c:v>
                      </c:pt>
                      <c:pt idx="154">
                        <c:v>12</c:v>
                      </c:pt>
                      <c:pt idx="155">
                        <c:v>18</c:v>
                      </c:pt>
                      <c:pt idx="156">
                        <c:v>12</c:v>
                      </c:pt>
                      <c:pt idx="157">
                        <c:v>13</c:v>
                      </c:pt>
                      <c:pt idx="158">
                        <c:v>-1</c:v>
                      </c:pt>
                      <c:pt idx="159">
                        <c:v>11</c:v>
                      </c:pt>
                      <c:pt idx="160">
                        <c:v>9</c:v>
                      </c:pt>
                      <c:pt idx="161">
                        <c:v>18</c:v>
                      </c:pt>
                      <c:pt idx="162">
                        <c:v>17</c:v>
                      </c:pt>
                      <c:pt idx="163">
                        <c:v>23</c:v>
                      </c:pt>
                      <c:pt idx="164">
                        <c:v>11</c:v>
                      </c:pt>
                      <c:pt idx="165">
                        <c:v>18</c:v>
                      </c:pt>
                      <c:pt idx="166">
                        <c:v>15</c:v>
                      </c:pt>
                      <c:pt idx="167">
                        <c:v>13</c:v>
                      </c:pt>
                      <c:pt idx="168">
                        <c:v>-1</c:v>
                      </c:pt>
                      <c:pt idx="169">
                        <c:v>14</c:v>
                      </c:pt>
                      <c:pt idx="170">
                        <c:v>-1</c:v>
                      </c:pt>
                      <c:pt idx="171">
                        <c:v>13</c:v>
                      </c:pt>
                      <c:pt idx="172">
                        <c:v>15</c:v>
                      </c:pt>
                      <c:pt idx="173">
                        <c:v>17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23</c:v>
                      </c:pt>
                      <c:pt idx="177">
                        <c:v>23</c:v>
                      </c:pt>
                      <c:pt idx="178">
                        <c:v>20</c:v>
                      </c:pt>
                      <c:pt idx="179">
                        <c:v>8</c:v>
                      </c:pt>
                      <c:pt idx="180">
                        <c:v>18</c:v>
                      </c:pt>
                      <c:pt idx="181">
                        <c:v>12</c:v>
                      </c:pt>
                      <c:pt idx="182">
                        <c:v>17</c:v>
                      </c:pt>
                      <c:pt idx="183">
                        <c:v>-1</c:v>
                      </c:pt>
                      <c:pt idx="184">
                        <c:v>15</c:v>
                      </c:pt>
                      <c:pt idx="185">
                        <c:v>14</c:v>
                      </c:pt>
                      <c:pt idx="186">
                        <c:v>9</c:v>
                      </c:pt>
                      <c:pt idx="187">
                        <c:v>11</c:v>
                      </c:pt>
                      <c:pt idx="188">
                        <c:v>12</c:v>
                      </c:pt>
                      <c:pt idx="189">
                        <c:v>17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15</c:v>
                      </c:pt>
                      <c:pt idx="193">
                        <c:v>12</c:v>
                      </c:pt>
                      <c:pt idx="194">
                        <c:v>18</c:v>
                      </c:pt>
                      <c:pt idx="195">
                        <c:v>13</c:v>
                      </c:pt>
                      <c:pt idx="196">
                        <c:v>16</c:v>
                      </c:pt>
                      <c:pt idx="197">
                        <c:v>-1</c:v>
                      </c:pt>
                      <c:pt idx="198">
                        <c:v>16</c:v>
                      </c:pt>
                      <c:pt idx="199">
                        <c:v>9</c:v>
                      </c:pt>
                      <c:pt idx="200">
                        <c:v>16</c:v>
                      </c:pt>
                      <c:pt idx="201">
                        <c:v>10</c:v>
                      </c:pt>
                      <c:pt idx="202">
                        <c:v>13</c:v>
                      </c:pt>
                      <c:pt idx="203">
                        <c:v>14</c:v>
                      </c:pt>
                      <c:pt idx="204">
                        <c:v>19</c:v>
                      </c:pt>
                      <c:pt idx="205">
                        <c:v>-1</c:v>
                      </c:pt>
                      <c:pt idx="206">
                        <c:v>12</c:v>
                      </c:pt>
                      <c:pt idx="207">
                        <c:v>14</c:v>
                      </c:pt>
                      <c:pt idx="208">
                        <c:v>17</c:v>
                      </c:pt>
                      <c:pt idx="209">
                        <c:v>23</c:v>
                      </c:pt>
                      <c:pt idx="210">
                        <c:v>16</c:v>
                      </c:pt>
                      <c:pt idx="211">
                        <c:v>12</c:v>
                      </c:pt>
                      <c:pt idx="212">
                        <c:v>18</c:v>
                      </c:pt>
                      <c:pt idx="213">
                        <c:v>20</c:v>
                      </c:pt>
                      <c:pt idx="214">
                        <c:v>24</c:v>
                      </c:pt>
                      <c:pt idx="215">
                        <c:v>10</c:v>
                      </c:pt>
                      <c:pt idx="216">
                        <c:v>13</c:v>
                      </c:pt>
                      <c:pt idx="217">
                        <c:v>21</c:v>
                      </c:pt>
                      <c:pt idx="218">
                        <c:v>-1</c:v>
                      </c:pt>
                      <c:pt idx="219">
                        <c:v>8</c:v>
                      </c:pt>
                      <c:pt idx="220">
                        <c:v>10</c:v>
                      </c:pt>
                      <c:pt idx="221">
                        <c:v>-1</c:v>
                      </c:pt>
                      <c:pt idx="222">
                        <c:v>18</c:v>
                      </c:pt>
                      <c:pt idx="223">
                        <c:v>14</c:v>
                      </c:pt>
                      <c:pt idx="224">
                        <c:v>15</c:v>
                      </c:pt>
                      <c:pt idx="225">
                        <c:v>13</c:v>
                      </c:pt>
                      <c:pt idx="226">
                        <c:v>25</c:v>
                      </c:pt>
                      <c:pt idx="227">
                        <c:v>24</c:v>
                      </c:pt>
                      <c:pt idx="228">
                        <c:v>12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12</c:v>
                      </c:pt>
                      <c:pt idx="234">
                        <c:v>18</c:v>
                      </c:pt>
                      <c:pt idx="235">
                        <c:v>11</c:v>
                      </c:pt>
                      <c:pt idx="236">
                        <c:v>20</c:v>
                      </c:pt>
                      <c:pt idx="237">
                        <c:v>18</c:v>
                      </c:pt>
                      <c:pt idx="238">
                        <c:v>21</c:v>
                      </c:pt>
                      <c:pt idx="239">
                        <c:v>10</c:v>
                      </c:pt>
                      <c:pt idx="240">
                        <c:v>-1</c:v>
                      </c:pt>
                      <c:pt idx="241">
                        <c:v>15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16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10</c:v>
                      </c:pt>
                      <c:pt idx="253">
                        <c:v>21</c:v>
                      </c:pt>
                      <c:pt idx="254">
                        <c:v>11</c:v>
                      </c:pt>
                      <c:pt idx="255">
                        <c:v>15</c:v>
                      </c:pt>
                      <c:pt idx="256">
                        <c:v>17</c:v>
                      </c:pt>
                      <c:pt idx="257">
                        <c:v>9</c:v>
                      </c:pt>
                      <c:pt idx="258">
                        <c:v>20</c:v>
                      </c:pt>
                      <c:pt idx="259">
                        <c:v>13</c:v>
                      </c:pt>
                      <c:pt idx="260">
                        <c:v>13</c:v>
                      </c:pt>
                      <c:pt idx="261">
                        <c:v>-1</c:v>
                      </c:pt>
                      <c:pt idx="262">
                        <c:v>16</c:v>
                      </c:pt>
                      <c:pt idx="263">
                        <c:v>-1</c:v>
                      </c:pt>
                      <c:pt idx="264">
                        <c:v>16</c:v>
                      </c:pt>
                      <c:pt idx="265">
                        <c:v>7</c:v>
                      </c:pt>
                      <c:pt idx="266">
                        <c:v>16</c:v>
                      </c:pt>
                      <c:pt idx="267">
                        <c:v>8</c:v>
                      </c:pt>
                      <c:pt idx="268">
                        <c:v>6</c:v>
                      </c:pt>
                      <c:pt idx="269">
                        <c:v>13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12</c:v>
                      </c:pt>
                      <c:pt idx="273">
                        <c:v>15</c:v>
                      </c:pt>
                      <c:pt idx="274">
                        <c:v>16</c:v>
                      </c:pt>
                      <c:pt idx="275">
                        <c:v>14</c:v>
                      </c:pt>
                      <c:pt idx="276">
                        <c:v>21</c:v>
                      </c:pt>
                      <c:pt idx="277">
                        <c:v>-1</c:v>
                      </c:pt>
                      <c:pt idx="278">
                        <c:v>13</c:v>
                      </c:pt>
                      <c:pt idx="279">
                        <c:v>18</c:v>
                      </c:pt>
                      <c:pt idx="280">
                        <c:v>14</c:v>
                      </c:pt>
                      <c:pt idx="281">
                        <c:v>18</c:v>
                      </c:pt>
                      <c:pt idx="282">
                        <c:v>15</c:v>
                      </c:pt>
                      <c:pt idx="283">
                        <c:v>10</c:v>
                      </c:pt>
                      <c:pt idx="284">
                        <c:v>22</c:v>
                      </c:pt>
                      <c:pt idx="285">
                        <c:v>13</c:v>
                      </c:pt>
                      <c:pt idx="286">
                        <c:v>11</c:v>
                      </c:pt>
                      <c:pt idx="287">
                        <c:v>-1</c:v>
                      </c:pt>
                      <c:pt idx="288">
                        <c:v>22</c:v>
                      </c:pt>
                      <c:pt idx="289">
                        <c:v>8</c:v>
                      </c:pt>
                      <c:pt idx="290">
                        <c:v>18</c:v>
                      </c:pt>
                      <c:pt idx="291">
                        <c:v>14</c:v>
                      </c:pt>
                      <c:pt idx="292">
                        <c:v>9</c:v>
                      </c:pt>
                      <c:pt idx="293">
                        <c:v>15</c:v>
                      </c:pt>
                      <c:pt idx="294">
                        <c:v>17</c:v>
                      </c:pt>
                      <c:pt idx="295">
                        <c:v>13</c:v>
                      </c:pt>
                      <c:pt idx="296">
                        <c:v>13</c:v>
                      </c:pt>
                      <c:pt idx="297">
                        <c:v>-1</c:v>
                      </c:pt>
                      <c:pt idx="298">
                        <c:v>9</c:v>
                      </c:pt>
                      <c:pt idx="299">
                        <c:v>11</c:v>
                      </c:pt>
                      <c:pt idx="300">
                        <c:v>12</c:v>
                      </c:pt>
                      <c:pt idx="301">
                        <c:v>-1</c:v>
                      </c:pt>
                      <c:pt idx="302">
                        <c:v>19</c:v>
                      </c:pt>
                      <c:pt idx="303">
                        <c:v>11</c:v>
                      </c:pt>
                      <c:pt idx="304">
                        <c:v>18</c:v>
                      </c:pt>
                      <c:pt idx="305">
                        <c:v>15</c:v>
                      </c:pt>
                      <c:pt idx="306">
                        <c:v>13</c:v>
                      </c:pt>
                      <c:pt idx="307">
                        <c:v>16</c:v>
                      </c:pt>
                      <c:pt idx="308">
                        <c:v>11</c:v>
                      </c:pt>
                      <c:pt idx="309">
                        <c:v>20</c:v>
                      </c:pt>
                      <c:pt idx="310">
                        <c:v>14</c:v>
                      </c:pt>
                      <c:pt idx="311">
                        <c:v>6</c:v>
                      </c:pt>
                      <c:pt idx="312">
                        <c:v>-1</c:v>
                      </c:pt>
                      <c:pt idx="313">
                        <c:v>15</c:v>
                      </c:pt>
                      <c:pt idx="314">
                        <c:v>17</c:v>
                      </c:pt>
                      <c:pt idx="315">
                        <c:v>-1</c:v>
                      </c:pt>
                      <c:pt idx="316">
                        <c:v>19</c:v>
                      </c:pt>
                      <c:pt idx="317">
                        <c:v>14</c:v>
                      </c:pt>
                      <c:pt idx="318">
                        <c:v>13</c:v>
                      </c:pt>
                      <c:pt idx="319">
                        <c:v>15</c:v>
                      </c:pt>
                      <c:pt idx="320">
                        <c:v>11</c:v>
                      </c:pt>
                      <c:pt idx="321">
                        <c:v>-1</c:v>
                      </c:pt>
                      <c:pt idx="322">
                        <c:v>20</c:v>
                      </c:pt>
                      <c:pt idx="323">
                        <c:v>17</c:v>
                      </c:pt>
                      <c:pt idx="324">
                        <c:v>20</c:v>
                      </c:pt>
                      <c:pt idx="325">
                        <c:v>13</c:v>
                      </c:pt>
                      <c:pt idx="326">
                        <c:v>13</c:v>
                      </c:pt>
                      <c:pt idx="327">
                        <c:v>19</c:v>
                      </c:pt>
                      <c:pt idx="328">
                        <c:v>18</c:v>
                      </c:pt>
                      <c:pt idx="329">
                        <c:v>16</c:v>
                      </c:pt>
                      <c:pt idx="330">
                        <c:v>21</c:v>
                      </c:pt>
                      <c:pt idx="331">
                        <c:v>17</c:v>
                      </c:pt>
                      <c:pt idx="332">
                        <c:v>20</c:v>
                      </c:pt>
                      <c:pt idx="333">
                        <c:v>8</c:v>
                      </c:pt>
                      <c:pt idx="334">
                        <c:v>-1</c:v>
                      </c:pt>
                      <c:pt idx="335">
                        <c:v>9</c:v>
                      </c:pt>
                      <c:pt idx="336">
                        <c:v>18</c:v>
                      </c:pt>
                      <c:pt idx="337">
                        <c:v>16</c:v>
                      </c:pt>
                      <c:pt idx="338">
                        <c:v>16</c:v>
                      </c:pt>
                      <c:pt idx="339">
                        <c:v>-1</c:v>
                      </c:pt>
                      <c:pt idx="340">
                        <c:v>11</c:v>
                      </c:pt>
                      <c:pt idx="341">
                        <c:v>13</c:v>
                      </c:pt>
                      <c:pt idx="342">
                        <c:v>14</c:v>
                      </c:pt>
                      <c:pt idx="343">
                        <c:v>18</c:v>
                      </c:pt>
                      <c:pt idx="344">
                        <c:v>17</c:v>
                      </c:pt>
                      <c:pt idx="345">
                        <c:v>18</c:v>
                      </c:pt>
                      <c:pt idx="346">
                        <c:v>23</c:v>
                      </c:pt>
                      <c:pt idx="347">
                        <c:v>13</c:v>
                      </c:pt>
                      <c:pt idx="348">
                        <c:v>8</c:v>
                      </c:pt>
                      <c:pt idx="349">
                        <c:v>16</c:v>
                      </c:pt>
                      <c:pt idx="350">
                        <c:v>13</c:v>
                      </c:pt>
                      <c:pt idx="351">
                        <c:v>11</c:v>
                      </c:pt>
                      <c:pt idx="352">
                        <c:v>17</c:v>
                      </c:pt>
                      <c:pt idx="353">
                        <c:v>-1</c:v>
                      </c:pt>
                      <c:pt idx="354">
                        <c:v>17</c:v>
                      </c:pt>
                      <c:pt idx="355">
                        <c:v>10</c:v>
                      </c:pt>
                      <c:pt idx="356">
                        <c:v>10</c:v>
                      </c:pt>
                      <c:pt idx="357">
                        <c:v>-1</c:v>
                      </c:pt>
                      <c:pt idx="358">
                        <c:v>16</c:v>
                      </c:pt>
                      <c:pt idx="359">
                        <c:v>13</c:v>
                      </c:pt>
                      <c:pt idx="360">
                        <c:v>22</c:v>
                      </c:pt>
                      <c:pt idx="361">
                        <c:v>15</c:v>
                      </c:pt>
                      <c:pt idx="362">
                        <c:v>21</c:v>
                      </c:pt>
                      <c:pt idx="363">
                        <c:v>16</c:v>
                      </c:pt>
                      <c:pt idx="364">
                        <c:v>27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16</c:v>
                      </c:pt>
                      <c:pt idx="368">
                        <c:v>14</c:v>
                      </c:pt>
                      <c:pt idx="369">
                        <c:v>16</c:v>
                      </c:pt>
                      <c:pt idx="370">
                        <c:v>10</c:v>
                      </c:pt>
                      <c:pt idx="371">
                        <c:v>-1</c:v>
                      </c:pt>
                      <c:pt idx="372">
                        <c:v>12</c:v>
                      </c:pt>
                      <c:pt idx="373">
                        <c:v>-1</c:v>
                      </c:pt>
                      <c:pt idx="374">
                        <c:v>15</c:v>
                      </c:pt>
                      <c:pt idx="375">
                        <c:v>19</c:v>
                      </c:pt>
                      <c:pt idx="376">
                        <c:v>12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24</c:v>
                      </c:pt>
                      <c:pt idx="380">
                        <c:v>-1</c:v>
                      </c:pt>
                      <c:pt idx="381">
                        <c:v>14</c:v>
                      </c:pt>
                      <c:pt idx="382">
                        <c:v>-1</c:v>
                      </c:pt>
                      <c:pt idx="383">
                        <c:v>18</c:v>
                      </c:pt>
                      <c:pt idx="384">
                        <c:v>12</c:v>
                      </c:pt>
                      <c:pt idx="385">
                        <c:v>24</c:v>
                      </c:pt>
                      <c:pt idx="386">
                        <c:v>21</c:v>
                      </c:pt>
                      <c:pt idx="387">
                        <c:v>12</c:v>
                      </c:pt>
                      <c:pt idx="388">
                        <c:v>-1</c:v>
                      </c:pt>
                      <c:pt idx="389">
                        <c:v>15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16</c:v>
                      </c:pt>
                      <c:pt idx="394">
                        <c:v>-1</c:v>
                      </c:pt>
                      <c:pt idx="395">
                        <c:v>18</c:v>
                      </c:pt>
                      <c:pt idx="396">
                        <c:v>23</c:v>
                      </c:pt>
                      <c:pt idx="397">
                        <c:v>17</c:v>
                      </c:pt>
                      <c:pt idx="398">
                        <c:v>14</c:v>
                      </c:pt>
                      <c:pt idx="399">
                        <c:v>22</c:v>
                      </c:pt>
                      <c:pt idx="400">
                        <c:v>12</c:v>
                      </c:pt>
                      <c:pt idx="401">
                        <c:v>12</c:v>
                      </c:pt>
                      <c:pt idx="402">
                        <c:v>11</c:v>
                      </c:pt>
                      <c:pt idx="403">
                        <c:v>19</c:v>
                      </c:pt>
                      <c:pt idx="404">
                        <c:v>18</c:v>
                      </c:pt>
                      <c:pt idx="405">
                        <c:v>-1</c:v>
                      </c:pt>
                      <c:pt idx="406">
                        <c:v>16</c:v>
                      </c:pt>
                      <c:pt idx="407">
                        <c:v>-1</c:v>
                      </c:pt>
                      <c:pt idx="408">
                        <c:v>14</c:v>
                      </c:pt>
                      <c:pt idx="409">
                        <c:v>18</c:v>
                      </c:pt>
                      <c:pt idx="410">
                        <c:v>12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11</c:v>
                      </c:pt>
                      <c:pt idx="414">
                        <c:v>10</c:v>
                      </c:pt>
                      <c:pt idx="415">
                        <c:v>15</c:v>
                      </c:pt>
                      <c:pt idx="416">
                        <c:v>-1</c:v>
                      </c:pt>
                      <c:pt idx="417">
                        <c:v>14</c:v>
                      </c:pt>
                      <c:pt idx="418">
                        <c:v>16</c:v>
                      </c:pt>
                      <c:pt idx="419">
                        <c:v>-1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17</c:v>
                      </c:pt>
                      <c:pt idx="423">
                        <c:v>12</c:v>
                      </c:pt>
                      <c:pt idx="424">
                        <c:v>21</c:v>
                      </c:pt>
                      <c:pt idx="425">
                        <c:v>13</c:v>
                      </c:pt>
                      <c:pt idx="426">
                        <c:v>-1</c:v>
                      </c:pt>
                      <c:pt idx="427">
                        <c:v>15</c:v>
                      </c:pt>
                      <c:pt idx="428">
                        <c:v>-1</c:v>
                      </c:pt>
                      <c:pt idx="429">
                        <c:v>20</c:v>
                      </c:pt>
                      <c:pt idx="430">
                        <c:v>16</c:v>
                      </c:pt>
                      <c:pt idx="431">
                        <c:v>16</c:v>
                      </c:pt>
                      <c:pt idx="432">
                        <c:v>20</c:v>
                      </c:pt>
                      <c:pt idx="433">
                        <c:v>16</c:v>
                      </c:pt>
                      <c:pt idx="434">
                        <c:v>24</c:v>
                      </c:pt>
                      <c:pt idx="435">
                        <c:v>13</c:v>
                      </c:pt>
                      <c:pt idx="436">
                        <c:v>21</c:v>
                      </c:pt>
                      <c:pt idx="437">
                        <c:v>11</c:v>
                      </c:pt>
                      <c:pt idx="438">
                        <c:v>16</c:v>
                      </c:pt>
                      <c:pt idx="439">
                        <c:v>20</c:v>
                      </c:pt>
                      <c:pt idx="440">
                        <c:v>9</c:v>
                      </c:pt>
                      <c:pt idx="441">
                        <c:v>-1</c:v>
                      </c:pt>
                      <c:pt idx="442">
                        <c:v>20</c:v>
                      </c:pt>
                      <c:pt idx="443">
                        <c:v>19</c:v>
                      </c:pt>
                      <c:pt idx="444">
                        <c:v>9</c:v>
                      </c:pt>
                      <c:pt idx="445">
                        <c:v>12</c:v>
                      </c:pt>
                      <c:pt idx="446">
                        <c:v>18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14</c:v>
                      </c:pt>
                      <c:pt idx="450">
                        <c:v>11</c:v>
                      </c:pt>
                      <c:pt idx="451">
                        <c:v>13</c:v>
                      </c:pt>
                      <c:pt idx="452">
                        <c:v>9</c:v>
                      </c:pt>
                      <c:pt idx="453">
                        <c:v>-1</c:v>
                      </c:pt>
                      <c:pt idx="454">
                        <c:v>17</c:v>
                      </c:pt>
                      <c:pt idx="455">
                        <c:v>9</c:v>
                      </c:pt>
                      <c:pt idx="456">
                        <c:v>7</c:v>
                      </c:pt>
                      <c:pt idx="457">
                        <c:v>13</c:v>
                      </c:pt>
                      <c:pt idx="458">
                        <c:v>12</c:v>
                      </c:pt>
                      <c:pt idx="459">
                        <c:v>9</c:v>
                      </c:pt>
                      <c:pt idx="460">
                        <c:v>16</c:v>
                      </c:pt>
                      <c:pt idx="461">
                        <c:v>16</c:v>
                      </c:pt>
                      <c:pt idx="462">
                        <c:v>18</c:v>
                      </c:pt>
                      <c:pt idx="463">
                        <c:v>10</c:v>
                      </c:pt>
                      <c:pt idx="464">
                        <c:v>-1</c:v>
                      </c:pt>
                      <c:pt idx="465">
                        <c:v>15</c:v>
                      </c:pt>
                      <c:pt idx="466">
                        <c:v>15</c:v>
                      </c:pt>
                      <c:pt idx="467">
                        <c:v>9</c:v>
                      </c:pt>
                      <c:pt idx="468">
                        <c:v>14</c:v>
                      </c:pt>
                      <c:pt idx="469">
                        <c:v>11</c:v>
                      </c:pt>
                      <c:pt idx="470">
                        <c:v>13</c:v>
                      </c:pt>
                      <c:pt idx="471">
                        <c:v>17</c:v>
                      </c:pt>
                      <c:pt idx="472">
                        <c:v>13</c:v>
                      </c:pt>
                      <c:pt idx="473">
                        <c:v>11</c:v>
                      </c:pt>
                      <c:pt idx="474">
                        <c:v>8</c:v>
                      </c:pt>
                      <c:pt idx="475">
                        <c:v>19</c:v>
                      </c:pt>
                      <c:pt idx="476">
                        <c:v>13</c:v>
                      </c:pt>
                      <c:pt idx="477">
                        <c:v>18</c:v>
                      </c:pt>
                      <c:pt idx="478">
                        <c:v>18</c:v>
                      </c:pt>
                      <c:pt idx="479">
                        <c:v>-1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19-4FED-91BC-59B3AB9E8C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Diyarbakir!$D$2:$D$481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4</c:v>
                      </c:pt>
                      <c:pt idx="1">
                        <c:v>11</c:v>
                      </c:pt>
                      <c:pt idx="2">
                        <c:v>9</c:v>
                      </c:pt>
                      <c:pt idx="3">
                        <c:v>4</c:v>
                      </c:pt>
                      <c:pt idx="4">
                        <c:v>6</c:v>
                      </c:pt>
                      <c:pt idx="5">
                        <c:v>5</c:v>
                      </c:pt>
                      <c:pt idx="6">
                        <c:v>-1</c:v>
                      </c:pt>
                      <c:pt idx="7">
                        <c:v>8</c:v>
                      </c:pt>
                      <c:pt idx="8">
                        <c:v>6</c:v>
                      </c:pt>
                      <c:pt idx="9">
                        <c:v>10</c:v>
                      </c:pt>
                      <c:pt idx="10">
                        <c:v>3</c:v>
                      </c:pt>
                      <c:pt idx="11">
                        <c:v>-1</c:v>
                      </c:pt>
                      <c:pt idx="12">
                        <c:v>7</c:v>
                      </c:pt>
                      <c:pt idx="13">
                        <c:v>-1</c:v>
                      </c:pt>
                      <c:pt idx="14">
                        <c:v>10</c:v>
                      </c:pt>
                      <c:pt idx="15">
                        <c:v>7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6</c:v>
                      </c:pt>
                      <c:pt idx="20">
                        <c:v>2</c:v>
                      </c:pt>
                      <c:pt idx="21">
                        <c:v>12</c:v>
                      </c:pt>
                      <c:pt idx="22">
                        <c:v>7</c:v>
                      </c:pt>
                      <c:pt idx="23">
                        <c:v>10</c:v>
                      </c:pt>
                      <c:pt idx="24">
                        <c:v>19</c:v>
                      </c:pt>
                      <c:pt idx="25">
                        <c:v>14</c:v>
                      </c:pt>
                      <c:pt idx="26">
                        <c:v>12</c:v>
                      </c:pt>
                      <c:pt idx="27">
                        <c:v>14</c:v>
                      </c:pt>
                      <c:pt idx="28">
                        <c:v>13</c:v>
                      </c:pt>
                      <c:pt idx="29">
                        <c:v>-1</c:v>
                      </c:pt>
                      <c:pt idx="30">
                        <c:v>19</c:v>
                      </c:pt>
                      <c:pt idx="31">
                        <c:v>-1</c:v>
                      </c:pt>
                      <c:pt idx="32">
                        <c:v>14</c:v>
                      </c:pt>
                      <c:pt idx="33">
                        <c:v>11</c:v>
                      </c:pt>
                      <c:pt idx="34">
                        <c:v>19</c:v>
                      </c:pt>
                      <c:pt idx="35">
                        <c:v>11</c:v>
                      </c:pt>
                      <c:pt idx="36">
                        <c:v>20</c:v>
                      </c:pt>
                      <c:pt idx="37">
                        <c:v>-1</c:v>
                      </c:pt>
                      <c:pt idx="38">
                        <c:v>11</c:v>
                      </c:pt>
                      <c:pt idx="39">
                        <c:v>-1</c:v>
                      </c:pt>
                      <c:pt idx="40">
                        <c:v>14</c:v>
                      </c:pt>
                      <c:pt idx="41">
                        <c:v>18</c:v>
                      </c:pt>
                      <c:pt idx="42">
                        <c:v>12</c:v>
                      </c:pt>
                      <c:pt idx="43">
                        <c:v>14</c:v>
                      </c:pt>
                      <c:pt idx="44">
                        <c:v>12</c:v>
                      </c:pt>
                      <c:pt idx="45">
                        <c:v>10</c:v>
                      </c:pt>
                      <c:pt idx="46">
                        <c:v>12</c:v>
                      </c:pt>
                      <c:pt idx="47">
                        <c:v>15</c:v>
                      </c:pt>
                      <c:pt idx="48">
                        <c:v>9</c:v>
                      </c:pt>
                      <c:pt idx="49">
                        <c:v>8</c:v>
                      </c:pt>
                      <c:pt idx="50">
                        <c:v>-1</c:v>
                      </c:pt>
                      <c:pt idx="51">
                        <c:v>19</c:v>
                      </c:pt>
                      <c:pt idx="52">
                        <c:v>12</c:v>
                      </c:pt>
                      <c:pt idx="53">
                        <c:v>16</c:v>
                      </c:pt>
                      <c:pt idx="54">
                        <c:v>8</c:v>
                      </c:pt>
                      <c:pt idx="55">
                        <c:v>13</c:v>
                      </c:pt>
                      <c:pt idx="56">
                        <c:v>16</c:v>
                      </c:pt>
                      <c:pt idx="57">
                        <c:v>18</c:v>
                      </c:pt>
                      <c:pt idx="58">
                        <c:v>12</c:v>
                      </c:pt>
                      <c:pt idx="59">
                        <c:v>-1</c:v>
                      </c:pt>
                      <c:pt idx="60">
                        <c:v>14</c:v>
                      </c:pt>
                      <c:pt idx="61">
                        <c:v>15</c:v>
                      </c:pt>
                      <c:pt idx="62">
                        <c:v>14</c:v>
                      </c:pt>
                      <c:pt idx="63">
                        <c:v>11</c:v>
                      </c:pt>
                      <c:pt idx="64">
                        <c:v>-1</c:v>
                      </c:pt>
                      <c:pt idx="65">
                        <c:v>13</c:v>
                      </c:pt>
                      <c:pt idx="66">
                        <c:v>11</c:v>
                      </c:pt>
                      <c:pt idx="67">
                        <c:v>14</c:v>
                      </c:pt>
                      <c:pt idx="68">
                        <c:v>10</c:v>
                      </c:pt>
                      <c:pt idx="69">
                        <c:v>21</c:v>
                      </c:pt>
                      <c:pt idx="70">
                        <c:v>18</c:v>
                      </c:pt>
                      <c:pt idx="71">
                        <c:v>14</c:v>
                      </c:pt>
                      <c:pt idx="72">
                        <c:v>-1</c:v>
                      </c:pt>
                      <c:pt idx="73">
                        <c:v>17</c:v>
                      </c:pt>
                      <c:pt idx="74">
                        <c:v>18</c:v>
                      </c:pt>
                      <c:pt idx="75">
                        <c:v>20</c:v>
                      </c:pt>
                      <c:pt idx="76">
                        <c:v>10</c:v>
                      </c:pt>
                      <c:pt idx="77">
                        <c:v>-1</c:v>
                      </c:pt>
                      <c:pt idx="78">
                        <c:v>14</c:v>
                      </c:pt>
                      <c:pt idx="79">
                        <c:v>11</c:v>
                      </c:pt>
                      <c:pt idx="80">
                        <c:v>11</c:v>
                      </c:pt>
                      <c:pt idx="81">
                        <c:v>15</c:v>
                      </c:pt>
                      <c:pt idx="82">
                        <c:v>13</c:v>
                      </c:pt>
                      <c:pt idx="83">
                        <c:v>-1</c:v>
                      </c:pt>
                      <c:pt idx="84">
                        <c:v>16</c:v>
                      </c:pt>
                      <c:pt idx="85">
                        <c:v>22</c:v>
                      </c:pt>
                      <c:pt idx="86">
                        <c:v>17</c:v>
                      </c:pt>
                      <c:pt idx="87">
                        <c:v>11</c:v>
                      </c:pt>
                      <c:pt idx="88">
                        <c:v>11</c:v>
                      </c:pt>
                      <c:pt idx="89">
                        <c:v>12</c:v>
                      </c:pt>
                      <c:pt idx="90">
                        <c:v>7</c:v>
                      </c:pt>
                      <c:pt idx="91">
                        <c:v>14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10</c:v>
                      </c:pt>
                      <c:pt idx="95">
                        <c:v>19</c:v>
                      </c:pt>
                      <c:pt idx="96">
                        <c:v>-1</c:v>
                      </c:pt>
                      <c:pt idx="97">
                        <c:v>23</c:v>
                      </c:pt>
                      <c:pt idx="98">
                        <c:v>16</c:v>
                      </c:pt>
                      <c:pt idx="99">
                        <c:v>14</c:v>
                      </c:pt>
                      <c:pt idx="100">
                        <c:v>-1</c:v>
                      </c:pt>
                      <c:pt idx="101">
                        <c:v>18</c:v>
                      </c:pt>
                      <c:pt idx="102">
                        <c:v>25</c:v>
                      </c:pt>
                      <c:pt idx="103">
                        <c:v>-1</c:v>
                      </c:pt>
                      <c:pt idx="104">
                        <c:v>15</c:v>
                      </c:pt>
                      <c:pt idx="105">
                        <c:v>15</c:v>
                      </c:pt>
                      <c:pt idx="106">
                        <c:v>13</c:v>
                      </c:pt>
                      <c:pt idx="107">
                        <c:v>8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8</c:v>
                      </c:pt>
                      <c:pt idx="111">
                        <c:v>13</c:v>
                      </c:pt>
                      <c:pt idx="112">
                        <c:v>-1</c:v>
                      </c:pt>
                      <c:pt idx="113">
                        <c:v>15</c:v>
                      </c:pt>
                      <c:pt idx="114">
                        <c:v>11</c:v>
                      </c:pt>
                      <c:pt idx="115">
                        <c:v>16</c:v>
                      </c:pt>
                      <c:pt idx="116">
                        <c:v>13</c:v>
                      </c:pt>
                      <c:pt idx="117">
                        <c:v>11</c:v>
                      </c:pt>
                      <c:pt idx="118">
                        <c:v>13</c:v>
                      </c:pt>
                      <c:pt idx="119">
                        <c:v>18</c:v>
                      </c:pt>
                      <c:pt idx="120">
                        <c:v>10</c:v>
                      </c:pt>
                      <c:pt idx="121">
                        <c:v>9</c:v>
                      </c:pt>
                      <c:pt idx="122">
                        <c:v>11</c:v>
                      </c:pt>
                      <c:pt idx="123">
                        <c:v>-1</c:v>
                      </c:pt>
                      <c:pt idx="124">
                        <c:v>13</c:v>
                      </c:pt>
                      <c:pt idx="125">
                        <c:v>-1</c:v>
                      </c:pt>
                      <c:pt idx="126">
                        <c:v>13</c:v>
                      </c:pt>
                      <c:pt idx="127">
                        <c:v>11</c:v>
                      </c:pt>
                      <c:pt idx="128">
                        <c:v>-1</c:v>
                      </c:pt>
                      <c:pt idx="129">
                        <c:v>16</c:v>
                      </c:pt>
                      <c:pt idx="130">
                        <c:v>22</c:v>
                      </c:pt>
                      <c:pt idx="131">
                        <c:v>22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11</c:v>
                      </c:pt>
                      <c:pt idx="137">
                        <c:v>10</c:v>
                      </c:pt>
                      <c:pt idx="138">
                        <c:v>21</c:v>
                      </c:pt>
                      <c:pt idx="139">
                        <c:v>7</c:v>
                      </c:pt>
                      <c:pt idx="140">
                        <c:v>12</c:v>
                      </c:pt>
                      <c:pt idx="141">
                        <c:v>15</c:v>
                      </c:pt>
                      <c:pt idx="142">
                        <c:v>15</c:v>
                      </c:pt>
                      <c:pt idx="143">
                        <c:v>7</c:v>
                      </c:pt>
                      <c:pt idx="144">
                        <c:v>19</c:v>
                      </c:pt>
                      <c:pt idx="145">
                        <c:v>14</c:v>
                      </c:pt>
                      <c:pt idx="146">
                        <c:v>11</c:v>
                      </c:pt>
                      <c:pt idx="147">
                        <c:v>-1</c:v>
                      </c:pt>
                      <c:pt idx="148">
                        <c:v>10</c:v>
                      </c:pt>
                      <c:pt idx="149">
                        <c:v>15</c:v>
                      </c:pt>
                      <c:pt idx="150">
                        <c:v>-1</c:v>
                      </c:pt>
                      <c:pt idx="151">
                        <c:v>15</c:v>
                      </c:pt>
                      <c:pt idx="152">
                        <c:v>16</c:v>
                      </c:pt>
                      <c:pt idx="153">
                        <c:v>6</c:v>
                      </c:pt>
                      <c:pt idx="154">
                        <c:v>18</c:v>
                      </c:pt>
                      <c:pt idx="155">
                        <c:v>18</c:v>
                      </c:pt>
                      <c:pt idx="156">
                        <c:v>11</c:v>
                      </c:pt>
                      <c:pt idx="157">
                        <c:v>26</c:v>
                      </c:pt>
                      <c:pt idx="158">
                        <c:v>8</c:v>
                      </c:pt>
                      <c:pt idx="159">
                        <c:v>-1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22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14</c:v>
                      </c:pt>
                      <c:pt idx="166">
                        <c:v>15</c:v>
                      </c:pt>
                      <c:pt idx="167">
                        <c:v>-1</c:v>
                      </c:pt>
                      <c:pt idx="168">
                        <c:v>20</c:v>
                      </c:pt>
                      <c:pt idx="169">
                        <c:v>16</c:v>
                      </c:pt>
                      <c:pt idx="170">
                        <c:v>-1</c:v>
                      </c:pt>
                      <c:pt idx="171">
                        <c:v>13</c:v>
                      </c:pt>
                      <c:pt idx="172">
                        <c:v>18</c:v>
                      </c:pt>
                      <c:pt idx="173">
                        <c:v>9</c:v>
                      </c:pt>
                      <c:pt idx="174">
                        <c:v>6</c:v>
                      </c:pt>
                      <c:pt idx="175">
                        <c:v>12</c:v>
                      </c:pt>
                      <c:pt idx="176">
                        <c:v>10</c:v>
                      </c:pt>
                      <c:pt idx="177">
                        <c:v>15</c:v>
                      </c:pt>
                      <c:pt idx="178">
                        <c:v>18</c:v>
                      </c:pt>
                      <c:pt idx="179">
                        <c:v>13</c:v>
                      </c:pt>
                      <c:pt idx="180">
                        <c:v>13</c:v>
                      </c:pt>
                      <c:pt idx="181">
                        <c:v>14</c:v>
                      </c:pt>
                      <c:pt idx="182">
                        <c:v>17</c:v>
                      </c:pt>
                      <c:pt idx="183">
                        <c:v>-1</c:v>
                      </c:pt>
                      <c:pt idx="184">
                        <c:v>14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13</c:v>
                      </c:pt>
                      <c:pt idx="188">
                        <c:v>18</c:v>
                      </c:pt>
                      <c:pt idx="189">
                        <c:v>18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13</c:v>
                      </c:pt>
                      <c:pt idx="193">
                        <c:v>20</c:v>
                      </c:pt>
                      <c:pt idx="194">
                        <c:v>-1</c:v>
                      </c:pt>
                      <c:pt idx="195">
                        <c:v>16</c:v>
                      </c:pt>
                      <c:pt idx="196">
                        <c:v>13</c:v>
                      </c:pt>
                      <c:pt idx="197">
                        <c:v>27</c:v>
                      </c:pt>
                      <c:pt idx="198">
                        <c:v>19</c:v>
                      </c:pt>
                      <c:pt idx="199">
                        <c:v>-1</c:v>
                      </c:pt>
                      <c:pt idx="200">
                        <c:v>14</c:v>
                      </c:pt>
                      <c:pt idx="201">
                        <c:v>-1</c:v>
                      </c:pt>
                      <c:pt idx="202">
                        <c:v>15</c:v>
                      </c:pt>
                      <c:pt idx="203">
                        <c:v>17</c:v>
                      </c:pt>
                      <c:pt idx="204">
                        <c:v>8</c:v>
                      </c:pt>
                      <c:pt idx="205">
                        <c:v>12</c:v>
                      </c:pt>
                      <c:pt idx="206">
                        <c:v>-1</c:v>
                      </c:pt>
                      <c:pt idx="207">
                        <c:v>12</c:v>
                      </c:pt>
                      <c:pt idx="208">
                        <c:v>13</c:v>
                      </c:pt>
                      <c:pt idx="209">
                        <c:v>23</c:v>
                      </c:pt>
                      <c:pt idx="210">
                        <c:v>-1</c:v>
                      </c:pt>
                      <c:pt idx="211">
                        <c:v>16</c:v>
                      </c:pt>
                      <c:pt idx="212">
                        <c:v>11</c:v>
                      </c:pt>
                      <c:pt idx="213">
                        <c:v>15</c:v>
                      </c:pt>
                      <c:pt idx="214">
                        <c:v>18</c:v>
                      </c:pt>
                      <c:pt idx="215">
                        <c:v>20</c:v>
                      </c:pt>
                      <c:pt idx="216">
                        <c:v>15</c:v>
                      </c:pt>
                      <c:pt idx="217">
                        <c:v>-1</c:v>
                      </c:pt>
                      <c:pt idx="218">
                        <c:v>13</c:v>
                      </c:pt>
                      <c:pt idx="219">
                        <c:v>11</c:v>
                      </c:pt>
                      <c:pt idx="220">
                        <c:v>13</c:v>
                      </c:pt>
                      <c:pt idx="221">
                        <c:v>20</c:v>
                      </c:pt>
                      <c:pt idx="222">
                        <c:v>-1</c:v>
                      </c:pt>
                      <c:pt idx="223">
                        <c:v>11</c:v>
                      </c:pt>
                      <c:pt idx="224">
                        <c:v>17</c:v>
                      </c:pt>
                      <c:pt idx="225">
                        <c:v>9</c:v>
                      </c:pt>
                      <c:pt idx="226">
                        <c:v>18</c:v>
                      </c:pt>
                      <c:pt idx="227">
                        <c:v>16</c:v>
                      </c:pt>
                      <c:pt idx="228">
                        <c:v>17</c:v>
                      </c:pt>
                      <c:pt idx="229">
                        <c:v>13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16</c:v>
                      </c:pt>
                      <c:pt idx="233">
                        <c:v>-1</c:v>
                      </c:pt>
                      <c:pt idx="234">
                        <c:v>11</c:v>
                      </c:pt>
                      <c:pt idx="235">
                        <c:v>7</c:v>
                      </c:pt>
                      <c:pt idx="236">
                        <c:v>11</c:v>
                      </c:pt>
                      <c:pt idx="237">
                        <c:v>11</c:v>
                      </c:pt>
                      <c:pt idx="238">
                        <c:v>12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11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9</c:v>
                      </c:pt>
                      <c:pt idx="252">
                        <c:v>10</c:v>
                      </c:pt>
                      <c:pt idx="253">
                        <c:v>12</c:v>
                      </c:pt>
                      <c:pt idx="254">
                        <c:v>12</c:v>
                      </c:pt>
                      <c:pt idx="255">
                        <c:v>21</c:v>
                      </c:pt>
                      <c:pt idx="256">
                        <c:v>-1</c:v>
                      </c:pt>
                      <c:pt idx="257">
                        <c:v>13</c:v>
                      </c:pt>
                      <c:pt idx="258">
                        <c:v>9</c:v>
                      </c:pt>
                      <c:pt idx="259">
                        <c:v>-1</c:v>
                      </c:pt>
                      <c:pt idx="260">
                        <c:v>18</c:v>
                      </c:pt>
                      <c:pt idx="261">
                        <c:v>19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16</c:v>
                      </c:pt>
                      <c:pt idx="265">
                        <c:v>6</c:v>
                      </c:pt>
                      <c:pt idx="266">
                        <c:v>13</c:v>
                      </c:pt>
                      <c:pt idx="267">
                        <c:v>-1</c:v>
                      </c:pt>
                      <c:pt idx="268">
                        <c:v>18</c:v>
                      </c:pt>
                      <c:pt idx="269">
                        <c:v>13</c:v>
                      </c:pt>
                      <c:pt idx="270">
                        <c:v>20</c:v>
                      </c:pt>
                      <c:pt idx="271">
                        <c:v>15</c:v>
                      </c:pt>
                      <c:pt idx="272">
                        <c:v>10</c:v>
                      </c:pt>
                      <c:pt idx="273">
                        <c:v>5</c:v>
                      </c:pt>
                      <c:pt idx="274">
                        <c:v>10</c:v>
                      </c:pt>
                      <c:pt idx="275">
                        <c:v>13</c:v>
                      </c:pt>
                      <c:pt idx="276">
                        <c:v>-1</c:v>
                      </c:pt>
                      <c:pt idx="277">
                        <c:v>17</c:v>
                      </c:pt>
                      <c:pt idx="278">
                        <c:v>15</c:v>
                      </c:pt>
                      <c:pt idx="279">
                        <c:v>11</c:v>
                      </c:pt>
                      <c:pt idx="280">
                        <c:v>-1</c:v>
                      </c:pt>
                      <c:pt idx="281">
                        <c:v>16</c:v>
                      </c:pt>
                      <c:pt idx="282">
                        <c:v>19</c:v>
                      </c:pt>
                      <c:pt idx="283">
                        <c:v>17</c:v>
                      </c:pt>
                      <c:pt idx="284">
                        <c:v>11</c:v>
                      </c:pt>
                      <c:pt idx="285">
                        <c:v>7</c:v>
                      </c:pt>
                      <c:pt idx="286">
                        <c:v>5</c:v>
                      </c:pt>
                      <c:pt idx="287">
                        <c:v>7</c:v>
                      </c:pt>
                      <c:pt idx="288">
                        <c:v>15</c:v>
                      </c:pt>
                      <c:pt idx="289">
                        <c:v>-1</c:v>
                      </c:pt>
                      <c:pt idx="290">
                        <c:v>18</c:v>
                      </c:pt>
                      <c:pt idx="291">
                        <c:v>14</c:v>
                      </c:pt>
                      <c:pt idx="292">
                        <c:v>-1</c:v>
                      </c:pt>
                      <c:pt idx="293">
                        <c:v>8</c:v>
                      </c:pt>
                      <c:pt idx="294">
                        <c:v>11</c:v>
                      </c:pt>
                      <c:pt idx="295">
                        <c:v>18</c:v>
                      </c:pt>
                      <c:pt idx="296">
                        <c:v>-1</c:v>
                      </c:pt>
                      <c:pt idx="297">
                        <c:v>15</c:v>
                      </c:pt>
                      <c:pt idx="298">
                        <c:v>11</c:v>
                      </c:pt>
                      <c:pt idx="299">
                        <c:v>20</c:v>
                      </c:pt>
                      <c:pt idx="300">
                        <c:v>16</c:v>
                      </c:pt>
                      <c:pt idx="301">
                        <c:v>12</c:v>
                      </c:pt>
                      <c:pt idx="302">
                        <c:v>-1</c:v>
                      </c:pt>
                      <c:pt idx="303">
                        <c:v>14</c:v>
                      </c:pt>
                      <c:pt idx="304">
                        <c:v>16</c:v>
                      </c:pt>
                      <c:pt idx="305">
                        <c:v>7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18</c:v>
                      </c:pt>
                      <c:pt idx="309">
                        <c:v>17</c:v>
                      </c:pt>
                      <c:pt idx="310">
                        <c:v>14</c:v>
                      </c:pt>
                      <c:pt idx="311">
                        <c:v>15</c:v>
                      </c:pt>
                      <c:pt idx="312">
                        <c:v>8</c:v>
                      </c:pt>
                      <c:pt idx="313">
                        <c:v>8</c:v>
                      </c:pt>
                      <c:pt idx="314">
                        <c:v>13</c:v>
                      </c:pt>
                      <c:pt idx="315">
                        <c:v>10</c:v>
                      </c:pt>
                      <c:pt idx="316">
                        <c:v>14</c:v>
                      </c:pt>
                      <c:pt idx="317">
                        <c:v>16</c:v>
                      </c:pt>
                      <c:pt idx="318">
                        <c:v>19</c:v>
                      </c:pt>
                      <c:pt idx="319">
                        <c:v>10</c:v>
                      </c:pt>
                      <c:pt idx="320">
                        <c:v>15</c:v>
                      </c:pt>
                      <c:pt idx="321">
                        <c:v>5</c:v>
                      </c:pt>
                      <c:pt idx="322">
                        <c:v>18</c:v>
                      </c:pt>
                      <c:pt idx="323">
                        <c:v>8</c:v>
                      </c:pt>
                      <c:pt idx="324">
                        <c:v>18</c:v>
                      </c:pt>
                      <c:pt idx="325">
                        <c:v>22</c:v>
                      </c:pt>
                      <c:pt idx="326">
                        <c:v>-1</c:v>
                      </c:pt>
                      <c:pt idx="327">
                        <c:v>15</c:v>
                      </c:pt>
                      <c:pt idx="328">
                        <c:v>-1</c:v>
                      </c:pt>
                      <c:pt idx="329">
                        <c:v>20</c:v>
                      </c:pt>
                      <c:pt idx="330">
                        <c:v>17</c:v>
                      </c:pt>
                      <c:pt idx="331">
                        <c:v>16</c:v>
                      </c:pt>
                      <c:pt idx="332">
                        <c:v>-1</c:v>
                      </c:pt>
                      <c:pt idx="333">
                        <c:v>13</c:v>
                      </c:pt>
                      <c:pt idx="334">
                        <c:v>-1</c:v>
                      </c:pt>
                      <c:pt idx="335">
                        <c:v>18</c:v>
                      </c:pt>
                      <c:pt idx="336">
                        <c:v>15</c:v>
                      </c:pt>
                      <c:pt idx="337">
                        <c:v>18</c:v>
                      </c:pt>
                      <c:pt idx="338">
                        <c:v>14</c:v>
                      </c:pt>
                      <c:pt idx="339">
                        <c:v>22</c:v>
                      </c:pt>
                      <c:pt idx="340">
                        <c:v>-1</c:v>
                      </c:pt>
                      <c:pt idx="341">
                        <c:v>18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16</c:v>
                      </c:pt>
                      <c:pt idx="345">
                        <c:v>8</c:v>
                      </c:pt>
                      <c:pt idx="346">
                        <c:v>14</c:v>
                      </c:pt>
                      <c:pt idx="347">
                        <c:v>12</c:v>
                      </c:pt>
                      <c:pt idx="348">
                        <c:v>17</c:v>
                      </c:pt>
                      <c:pt idx="349">
                        <c:v>12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13</c:v>
                      </c:pt>
                      <c:pt idx="353">
                        <c:v>22</c:v>
                      </c:pt>
                      <c:pt idx="354">
                        <c:v>-1</c:v>
                      </c:pt>
                      <c:pt idx="355">
                        <c:v>15</c:v>
                      </c:pt>
                      <c:pt idx="356">
                        <c:v>11</c:v>
                      </c:pt>
                      <c:pt idx="357">
                        <c:v>20</c:v>
                      </c:pt>
                      <c:pt idx="358">
                        <c:v>14</c:v>
                      </c:pt>
                      <c:pt idx="359">
                        <c:v>18</c:v>
                      </c:pt>
                      <c:pt idx="360">
                        <c:v>20</c:v>
                      </c:pt>
                      <c:pt idx="361">
                        <c:v>20</c:v>
                      </c:pt>
                      <c:pt idx="362">
                        <c:v>-1</c:v>
                      </c:pt>
                      <c:pt idx="363">
                        <c:v>15</c:v>
                      </c:pt>
                      <c:pt idx="364">
                        <c:v>11</c:v>
                      </c:pt>
                      <c:pt idx="365">
                        <c:v>10</c:v>
                      </c:pt>
                      <c:pt idx="366">
                        <c:v>10</c:v>
                      </c:pt>
                      <c:pt idx="367">
                        <c:v>21</c:v>
                      </c:pt>
                      <c:pt idx="368">
                        <c:v>9</c:v>
                      </c:pt>
                      <c:pt idx="369">
                        <c:v>15</c:v>
                      </c:pt>
                      <c:pt idx="370">
                        <c:v>14</c:v>
                      </c:pt>
                      <c:pt idx="371">
                        <c:v>21</c:v>
                      </c:pt>
                      <c:pt idx="372">
                        <c:v>-1</c:v>
                      </c:pt>
                      <c:pt idx="373">
                        <c:v>14</c:v>
                      </c:pt>
                      <c:pt idx="374">
                        <c:v>18</c:v>
                      </c:pt>
                      <c:pt idx="375">
                        <c:v>23</c:v>
                      </c:pt>
                      <c:pt idx="376">
                        <c:v>10</c:v>
                      </c:pt>
                      <c:pt idx="377">
                        <c:v>22</c:v>
                      </c:pt>
                      <c:pt idx="378">
                        <c:v>15</c:v>
                      </c:pt>
                      <c:pt idx="379">
                        <c:v>20</c:v>
                      </c:pt>
                      <c:pt idx="380">
                        <c:v>17</c:v>
                      </c:pt>
                      <c:pt idx="381">
                        <c:v>20</c:v>
                      </c:pt>
                      <c:pt idx="382">
                        <c:v>15</c:v>
                      </c:pt>
                      <c:pt idx="383">
                        <c:v>22</c:v>
                      </c:pt>
                      <c:pt idx="384">
                        <c:v>19</c:v>
                      </c:pt>
                      <c:pt idx="385">
                        <c:v>14</c:v>
                      </c:pt>
                      <c:pt idx="386">
                        <c:v>25</c:v>
                      </c:pt>
                      <c:pt idx="387">
                        <c:v>16</c:v>
                      </c:pt>
                      <c:pt idx="388">
                        <c:v>11</c:v>
                      </c:pt>
                      <c:pt idx="389">
                        <c:v>21</c:v>
                      </c:pt>
                      <c:pt idx="390">
                        <c:v>21</c:v>
                      </c:pt>
                      <c:pt idx="391">
                        <c:v>15</c:v>
                      </c:pt>
                      <c:pt idx="392">
                        <c:v>18</c:v>
                      </c:pt>
                      <c:pt idx="393">
                        <c:v>23</c:v>
                      </c:pt>
                      <c:pt idx="394">
                        <c:v>-1</c:v>
                      </c:pt>
                      <c:pt idx="395">
                        <c:v>13</c:v>
                      </c:pt>
                      <c:pt idx="396">
                        <c:v>19</c:v>
                      </c:pt>
                      <c:pt idx="397">
                        <c:v>17</c:v>
                      </c:pt>
                      <c:pt idx="398">
                        <c:v>12</c:v>
                      </c:pt>
                      <c:pt idx="399">
                        <c:v>26</c:v>
                      </c:pt>
                      <c:pt idx="400">
                        <c:v>21</c:v>
                      </c:pt>
                      <c:pt idx="401">
                        <c:v>-1</c:v>
                      </c:pt>
                      <c:pt idx="402">
                        <c:v>12</c:v>
                      </c:pt>
                      <c:pt idx="403">
                        <c:v>14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13</c:v>
                      </c:pt>
                      <c:pt idx="407">
                        <c:v>14</c:v>
                      </c:pt>
                      <c:pt idx="408">
                        <c:v>17</c:v>
                      </c:pt>
                      <c:pt idx="409">
                        <c:v>15</c:v>
                      </c:pt>
                      <c:pt idx="410">
                        <c:v>19</c:v>
                      </c:pt>
                      <c:pt idx="411">
                        <c:v>17</c:v>
                      </c:pt>
                      <c:pt idx="412">
                        <c:v>-1</c:v>
                      </c:pt>
                      <c:pt idx="413">
                        <c:v>22</c:v>
                      </c:pt>
                      <c:pt idx="414">
                        <c:v>29</c:v>
                      </c:pt>
                      <c:pt idx="415">
                        <c:v>14</c:v>
                      </c:pt>
                      <c:pt idx="416">
                        <c:v>12</c:v>
                      </c:pt>
                      <c:pt idx="417">
                        <c:v>20</c:v>
                      </c:pt>
                      <c:pt idx="418">
                        <c:v>9</c:v>
                      </c:pt>
                      <c:pt idx="419">
                        <c:v>14</c:v>
                      </c:pt>
                      <c:pt idx="420">
                        <c:v>16</c:v>
                      </c:pt>
                      <c:pt idx="421">
                        <c:v>-1</c:v>
                      </c:pt>
                      <c:pt idx="422">
                        <c:v>22</c:v>
                      </c:pt>
                      <c:pt idx="423">
                        <c:v>19</c:v>
                      </c:pt>
                      <c:pt idx="424">
                        <c:v>22</c:v>
                      </c:pt>
                      <c:pt idx="425">
                        <c:v>13</c:v>
                      </c:pt>
                      <c:pt idx="426">
                        <c:v>12</c:v>
                      </c:pt>
                      <c:pt idx="427">
                        <c:v>8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16</c:v>
                      </c:pt>
                      <c:pt idx="431">
                        <c:v>17</c:v>
                      </c:pt>
                      <c:pt idx="432">
                        <c:v>11</c:v>
                      </c:pt>
                      <c:pt idx="433">
                        <c:v>9</c:v>
                      </c:pt>
                      <c:pt idx="434">
                        <c:v>15</c:v>
                      </c:pt>
                      <c:pt idx="435">
                        <c:v>16</c:v>
                      </c:pt>
                      <c:pt idx="436">
                        <c:v>13</c:v>
                      </c:pt>
                      <c:pt idx="437">
                        <c:v>21</c:v>
                      </c:pt>
                      <c:pt idx="438">
                        <c:v>16</c:v>
                      </c:pt>
                      <c:pt idx="439">
                        <c:v>17</c:v>
                      </c:pt>
                      <c:pt idx="440">
                        <c:v>15</c:v>
                      </c:pt>
                      <c:pt idx="441">
                        <c:v>15</c:v>
                      </c:pt>
                      <c:pt idx="442">
                        <c:v>12</c:v>
                      </c:pt>
                      <c:pt idx="443">
                        <c:v>15</c:v>
                      </c:pt>
                      <c:pt idx="444">
                        <c:v>13</c:v>
                      </c:pt>
                      <c:pt idx="445">
                        <c:v>14</c:v>
                      </c:pt>
                      <c:pt idx="446">
                        <c:v>13</c:v>
                      </c:pt>
                      <c:pt idx="447">
                        <c:v>13</c:v>
                      </c:pt>
                      <c:pt idx="448">
                        <c:v>12</c:v>
                      </c:pt>
                      <c:pt idx="449">
                        <c:v>11</c:v>
                      </c:pt>
                      <c:pt idx="450">
                        <c:v>-1</c:v>
                      </c:pt>
                      <c:pt idx="451">
                        <c:v>15</c:v>
                      </c:pt>
                      <c:pt idx="452">
                        <c:v>11</c:v>
                      </c:pt>
                      <c:pt idx="453">
                        <c:v>16</c:v>
                      </c:pt>
                      <c:pt idx="454">
                        <c:v>22</c:v>
                      </c:pt>
                      <c:pt idx="455">
                        <c:v>15</c:v>
                      </c:pt>
                      <c:pt idx="456">
                        <c:v>15</c:v>
                      </c:pt>
                      <c:pt idx="457">
                        <c:v>19</c:v>
                      </c:pt>
                      <c:pt idx="458">
                        <c:v>18</c:v>
                      </c:pt>
                      <c:pt idx="459">
                        <c:v>12</c:v>
                      </c:pt>
                      <c:pt idx="460">
                        <c:v>21</c:v>
                      </c:pt>
                      <c:pt idx="461">
                        <c:v>16</c:v>
                      </c:pt>
                      <c:pt idx="462">
                        <c:v>7</c:v>
                      </c:pt>
                      <c:pt idx="463">
                        <c:v>11</c:v>
                      </c:pt>
                      <c:pt idx="464">
                        <c:v>15</c:v>
                      </c:pt>
                      <c:pt idx="465">
                        <c:v>19</c:v>
                      </c:pt>
                      <c:pt idx="466">
                        <c:v>21</c:v>
                      </c:pt>
                      <c:pt idx="467">
                        <c:v>18</c:v>
                      </c:pt>
                      <c:pt idx="468">
                        <c:v>15</c:v>
                      </c:pt>
                      <c:pt idx="469">
                        <c:v>11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16</c:v>
                      </c:pt>
                      <c:pt idx="474">
                        <c:v>-1</c:v>
                      </c:pt>
                      <c:pt idx="475">
                        <c:v>8</c:v>
                      </c:pt>
                      <c:pt idx="476">
                        <c:v>8</c:v>
                      </c:pt>
                      <c:pt idx="477">
                        <c:v>-1</c:v>
                      </c:pt>
                      <c:pt idx="478">
                        <c:v>11</c:v>
                      </c:pt>
                      <c:pt idx="479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19-4FED-91BC-59B3AB9E8C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Diyarbakir!$E$2:$E$481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</c:v>
                      </c:pt>
                      <c:pt idx="1">
                        <c:v>3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7</c:v>
                      </c:pt>
                      <c:pt idx="6">
                        <c:v>5</c:v>
                      </c:pt>
                      <c:pt idx="7">
                        <c:v>2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4</c:v>
                      </c:pt>
                      <c:pt idx="13">
                        <c:v>7</c:v>
                      </c:pt>
                      <c:pt idx="14">
                        <c:v>3</c:v>
                      </c:pt>
                      <c:pt idx="15">
                        <c:v>9</c:v>
                      </c:pt>
                      <c:pt idx="16">
                        <c:v>0</c:v>
                      </c:pt>
                      <c:pt idx="17">
                        <c:v>3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3</c:v>
                      </c:pt>
                      <c:pt idx="21">
                        <c:v>4</c:v>
                      </c:pt>
                      <c:pt idx="22">
                        <c:v>2</c:v>
                      </c:pt>
                      <c:pt idx="23">
                        <c:v>5</c:v>
                      </c:pt>
                      <c:pt idx="24">
                        <c:v>2</c:v>
                      </c:pt>
                      <c:pt idx="25">
                        <c:v>4</c:v>
                      </c:pt>
                      <c:pt idx="26">
                        <c:v>6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2</c:v>
                      </c:pt>
                      <c:pt idx="30">
                        <c:v>5</c:v>
                      </c:pt>
                      <c:pt idx="31">
                        <c:v>3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5</c:v>
                      </c:pt>
                      <c:pt idx="39">
                        <c:v>-1</c:v>
                      </c:pt>
                      <c:pt idx="40">
                        <c:v>4</c:v>
                      </c:pt>
                      <c:pt idx="41">
                        <c:v>6</c:v>
                      </c:pt>
                      <c:pt idx="42">
                        <c:v>4</c:v>
                      </c:pt>
                      <c:pt idx="43">
                        <c:v>3</c:v>
                      </c:pt>
                      <c:pt idx="44">
                        <c:v>7</c:v>
                      </c:pt>
                      <c:pt idx="45">
                        <c:v>-1</c:v>
                      </c:pt>
                      <c:pt idx="46">
                        <c:v>4</c:v>
                      </c:pt>
                      <c:pt idx="47">
                        <c:v>-1</c:v>
                      </c:pt>
                      <c:pt idx="48">
                        <c:v>4</c:v>
                      </c:pt>
                      <c:pt idx="49">
                        <c:v>5</c:v>
                      </c:pt>
                      <c:pt idx="50">
                        <c:v>6</c:v>
                      </c:pt>
                      <c:pt idx="51">
                        <c:v>13</c:v>
                      </c:pt>
                      <c:pt idx="52">
                        <c:v>1</c:v>
                      </c:pt>
                      <c:pt idx="53">
                        <c:v>4</c:v>
                      </c:pt>
                      <c:pt idx="54">
                        <c:v>6</c:v>
                      </c:pt>
                      <c:pt idx="55">
                        <c:v>8</c:v>
                      </c:pt>
                      <c:pt idx="56">
                        <c:v>3</c:v>
                      </c:pt>
                      <c:pt idx="57">
                        <c:v>7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11</c:v>
                      </c:pt>
                      <c:pt idx="61">
                        <c:v>6</c:v>
                      </c:pt>
                      <c:pt idx="62">
                        <c:v>6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7</c:v>
                      </c:pt>
                      <c:pt idx="69">
                        <c:v>4</c:v>
                      </c:pt>
                      <c:pt idx="70">
                        <c:v>2</c:v>
                      </c:pt>
                      <c:pt idx="71">
                        <c:v>6</c:v>
                      </c:pt>
                      <c:pt idx="72">
                        <c:v>3</c:v>
                      </c:pt>
                      <c:pt idx="73">
                        <c:v>4</c:v>
                      </c:pt>
                      <c:pt idx="74">
                        <c:v>6</c:v>
                      </c:pt>
                      <c:pt idx="75">
                        <c:v>7</c:v>
                      </c:pt>
                      <c:pt idx="76">
                        <c:v>6</c:v>
                      </c:pt>
                      <c:pt idx="77">
                        <c:v>7</c:v>
                      </c:pt>
                      <c:pt idx="78">
                        <c:v>4</c:v>
                      </c:pt>
                      <c:pt idx="79">
                        <c:v>6</c:v>
                      </c:pt>
                      <c:pt idx="80">
                        <c:v>4</c:v>
                      </c:pt>
                      <c:pt idx="81">
                        <c:v>3</c:v>
                      </c:pt>
                      <c:pt idx="82">
                        <c:v>2</c:v>
                      </c:pt>
                      <c:pt idx="83">
                        <c:v>7</c:v>
                      </c:pt>
                      <c:pt idx="84">
                        <c:v>6</c:v>
                      </c:pt>
                      <c:pt idx="85">
                        <c:v>8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6</c:v>
                      </c:pt>
                      <c:pt idx="89">
                        <c:v>3</c:v>
                      </c:pt>
                      <c:pt idx="90">
                        <c:v>6</c:v>
                      </c:pt>
                      <c:pt idx="91">
                        <c:v>4</c:v>
                      </c:pt>
                      <c:pt idx="92">
                        <c:v>1</c:v>
                      </c:pt>
                      <c:pt idx="93">
                        <c:v>7</c:v>
                      </c:pt>
                      <c:pt idx="94">
                        <c:v>4</c:v>
                      </c:pt>
                      <c:pt idx="95">
                        <c:v>3</c:v>
                      </c:pt>
                      <c:pt idx="96">
                        <c:v>8</c:v>
                      </c:pt>
                      <c:pt idx="97">
                        <c:v>5</c:v>
                      </c:pt>
                      <c:pt idx="98">
                        <c:v>3</c:v>
                      </c:pt>
                      <c:pt idx="99">
                        <c:v>-1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4</c:v>
                      </c:pt>
                      <c:pt idx="103">
                        <c:v>8</c:v>
                      </c:pt>
                      <c:pt idx="104">
                        <c:v>4</c:v>
                      </c:pt>
                      <c:pt idx="105">
                        <c:v>6</c:v>
                      </c:pt>
                      <c:pt idx="106">
                        <c:v>4</c:v>
                      </c:pt>
                      <c:pt idx="107">
                        <c:v>3</c:v>
                      </c:pt>
                      <c:pt idx="108">
                        <c:v>6</c:v>
                      </c:pt>
                      <c:pt idx="109">
                        <c:v>7</c:v>
                      </c:pt>
                      <c:pt idx="110">
                        <c:v>5</c:v>
                      </c:pt>
                      <c:pt idx="111">
                        <c:v>3</c:v>
                      </c:pt>
                      <c:pt idx="112">
                        <c:v>6</c:v>
                      </c:pt>
                      <c:pt idx="113">
                        <c:v>-1</c:v>
                      </c:pt>
                      <c:pt idx="114">
                        <c:v>7</c:v>
                      </c:pt>
                      <c:pt idx="115">
                        <c:v>-1</c:v>
                      </c:pt>
                      <c:pt idx="116">
                        <c:v>3</c:v>
                      </c:pt>
                      <c:pt idx="117">
                        <c:v>5</c:v>
                      </c:pt>
                      <c:pt idx="118">
                        <c:v>1</c:v>
                      </c:pt>
                      <c:pt idx="119">
                        <c:v>4</c:v>
                      </c:pt>
                      <c:pt idx="120">
                        <c:v>5</c:v>
                      </c:pt>
                      <c:pt idx="121">
                        <c:v>4</c:v>
                      </c:pt>
                      <c:pt idx="122">
                        <c:v>2</c:v>
                      </c:pt>
                      <c:pt idx="123">
                        <c:v>7</c:v>
                      </c:pt>
                      <c:pt idx="124">
                        <c:v>7</c:v>
                      </c:pt>
                      <c:pt idx="125">
                        <c:v>1</c:v>
                      </c:pt>
                      <c:pt idx="126">
                        <c:v>3</c:v>
                      </c:pt>
                      <c:pt idx="127">
                        <c:v>7</c:v>
                      </c:pt>
                      <c:pt idx="128">
                        <c:v>8</c:v>
                      </c:pt>
                      <c:pt idx="129">
                        <c:v>7</c:v>
                      </c:pt>
                      <c:pt idx="130">
                        <c:v>4</c:v>
                      </c:pt>
                      <c:pt idx="131">
                        <c:v>6</c:v>
                      </c:pt>
                      <c:pt idx="132">
                        <c:v>2</c:v>
                      </c:pt>
                      <c:pt idx="133">
                        <c:v>3</c:v>
                      </c:pt>
                      <c:pt idx="134">
                        <c:v>7</c:v>
                      </c:pt>
                      <c:pt idx="135">
                        <c:v>4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5</c:v>
                      </c:pt>
                      <c:pt idx="142">
                        <c:v>6</c:v>
                      </c:pt>
                      <c:pt idx="143">
                        <c:v>3</c:v>
                      </c:pt>
                      <c:pt idx="144">
                        <c:v>6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4</c:v>
                      </c:pt>
                      <c:pt idx="152">
                        <c:v>1</c:v>
                      </c:pt>
                      <c:pt idx="153">
                        <c:v>5</c:v>
                      </c:pt>
                      <c:pt idx="154">
                        <c:v>-1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4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3</c:v>
                      </c:pt>
                      <c:pt idx="163">
                        <c:v>4</c:v>
                      </c:pt>
                      <c:pt idx="164">
                        <c:v>-1</c:v>
                      </c:pt>
                      <c:pt idx="165">
                        <c:v>3</c:v>
                      </c:pt>
                      <c:pt idx="166">
                        <c:v>-1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5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4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8</c:v>
                      </c:pt>
                      <c:pt idx="180">
                        <c:v>11</c:v>
                      </c:pt>
                      <c:pt idx="181">
                        <c:v>4</c:v>
                      </c:pt>
                      <c:pt idx="182">
                        <c:v>2</c:v>
                      </c:pt>
                      <c:pt idx="183">
                        <c:v>4</c:v>
                      </c:pt>
                      <c:pt idx="184">
                        <c:v>2</c:v>
                      </c:pt>
                      <c:pt idx="185">
                        <c:v>6</c:v>
                      </c:pt>
                      <c:pt idx="186">
                        <c:v>5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5</c:v>
                      </c:pt>
                      <c:pt idx="192">
                        <c:v>1</c:v>
                      </c:pt>
                      <c:pt idx="193">
                        <c:v>7</c:v>
                      </c:pt>
                      <c:pt idx="194">
                        <c:v>3</c:v>
                      </c:pt>
                      <c:pt idx="195">
                        <c:v>4</c:v>
                      </c:pt>
                      <c:pt idx="196">
                        <c:v>-1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8</c:v>
                      </c:pt>
                      <c:pt idx="200">
                        <c:v>1</c:v>
                      </c:pt>
                      <c:pt idx="201">
                        <c:v>7</c:v>
                      </c:pt>
                      <c:pt idx="202">
                        <c:v>11</c:v>
                      </c:pt>
                      <c:pt idx="203">
                        <c:v>5</c:v>
                      </c:pt>
                      <c:pt idx="204">
                        <c:v>6</c:v>
                      </c:pt>
                      <c:pt idx="205">
                        <c:v>10</c:v>
                      </c:pt>
                      <c:pt idx="206">
                        <c:v>8</c:v>
                      </c:pt>
                      <c:pt idx="207">
                        <c:v>11</c:v>
                      </c:pt>
                      <c:pt idx="208">
                        <c:v>-1</c:v>
                      </c:pt>
                      <c:pt idx="209">
                        <c:v>5</c:v>
                      </c:pt>
                      <c:pt idx="210">
                        <c:v>5</c:v>
                      </c:pt>
                      <c:pt idx="211">
                        <c:v>5</c:v>
                      </c:pt>
                      <c:pt idx="212">
                        <c:v>7</c:v>
                      </c:pt>
                      <c:pt idx="213">
                        <c:v>6</c:v>
                      </c:pt>
                      <c:pt idx="214">
                        <c:v>-1</c:v>
                      </c:pt>
                      <c:pt idx="215">
                        <c:v>2</c:v>
                      </c:pt>
                      <c:pt idx="216">
                        <c:v>6</c:v>
                      </c:pt>
                      <c:pt idx="217">
                        <c:v>3</c:v>
                      </c:pt>
                      <c:pt idx="218">
                        <c:v>4</c:v>
                      </c:pt>
                      <c:pt idx="219">
                        <c:v>5</c:v>
                      </c:pt>
                      <c:pt idx="220">
                        <c:v>3</c:v>
                      </c:pt>
                      <c:pt idx="221">
                        <c:v>-1</c:v>
                      </c:pt>
                      <c:pt idx="222">
                        <c:v>4</c:v>
                      </c:pt>
                      <c:pt idx="223">
                        <c:v>8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4</c:v>
                      </c:pt>
                      <c:pt idx="227">
                        <c:v>2</c:v>
                      </c:pt>
                      <c:pt idx="228">
                        <c:v>5</c:v>
                      </c:pt>
                      <c:pt idx="229">
                        <c:v>10</c:v>
                      </c:pt>
                      <c:pt idx="230">
                        <c:v>-1</c:v>
                      </c:pt>
                      <c:pt idx="231">
                        <c:v>6</c:v>
                      </c:pt>
                      <c:pt idx="232">
                        <c:v>9</c:v>
                      </c:pt>
                      <c:pt idx="233">
                        <c:v>4</c:v>
                      </c:pt>
                      <c:pt idx="234">
                        <c:v>6</c:v>
                      </c:pt>
                      <c:pt idx="235">
                        <c:v>9</c:v>
                      </c:pt>
                      <c:pt idx="236">
                        <c:v>2</c:v>
                      </c:pt>
                      <c:pt idx="237">
                        <c:v>5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5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11</c:v>
                      </c:pt>
                      <c:pt idx="251">
                        <c:v>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9</c:v>
                      </c:pt>
                      <c:pt idx="255">
                        <c:v>7</c:v>
                      </c:pt>
                      <c:pt idx="256">
                        <c:v>3</c:v>
                      </c:pt>
                      <c:pt idx="257">
                        <c:v>5</c:v>
                      </c:pt>
                      <c:pt idx="258">
                        <c:v>3</c:v>
                      </c:pt>
                      <c:pt idx="259">
                        <c:v>1</c:v>
                      </c:pt>
                      <c:pt idx="260">
                        <c:v>8</c:v>
                      </c:pt>
                      <c:pt idx="261">
                        <c:v>12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6</c:v>
                      </c:pt>
                      <c:pt idx="265">
                        <c:v>7</c:v>
                      </c:pt>
                      <c:pt idx="266">
                        <c:v>7</c:v>
                      </c:pt>
                      <c:pt idx="267">
                        <c:v>2</c:v>
                      </c:pt>
                      <c:pt idx="268">
                        <c:v>6</c:v>
                      </c:pt>
                      <c:pt idx="269">
                        <c:v>8</c:v>
                      </c:pt>
                      <c:pt idx="270">
                        <c:v>6</c:v>
                      </c:pt>
                      <c:pt idx="271">
                        <c:v>10</c:v>
                      </c:pt>
                      <c:pt idx="272">
                        <c:v>-1</c:v>
                      </c:pt>
                      <c:pt idx="273">
                        <c:v>9</c:v>
                      </c:pt>
                      <c:pt idx="274">
                        <c:v>4</c:v>
                      </c:pt>
                      <c:pt idx="275">
                        <c:v>9</c:v>
                      </c:pt>
                      <c:pt idx="276">
                        <c:v>7</c:v>
                      </c:pt>
                      <c:pt idx="277">
                        <c:v>3</c:v>
                      </c:pt>
                      <c:pt idx="278">
                        <c:v>6</c:v>
                      </c:pt>
                      <c:pt idx="279">
                        <c:v>8</c:v>
                      </c:pt>
                      <c:pt idx="280">
                        <c:v>-1</c:v>
                      </c:pt>
                      <c:pt idx="281">
                        <c:v>1</c:v>
                      </c:pt>
                      <c:pt idx="282">
                        <c:v>4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6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1</c:v>
                      </c:pt>
                      <c:pt idx="292">
                        <c:v>-1</c:v>
                      </c:pt>
                      <c:pt idx="293">
                        <c:v>5</c:v>
                      </c:pt>
                      <c:pt idx="294">
                        <c:v>-1</c:v>
                      </c:pt>
                      <c:pt idx="295">
                        <c:v>5</c:v>
                      </c:pt>
                      <c:pt idx="296">
                        <c:v>7</c:v>
                      </c:pt>
                      <c:pt idx="297">
                        <c:v>11</c:v>
                      </c:pt>
                      <c:pt idx="298">
                        <c:v>5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-1</c:v>
                      </c:pt>
                      <c:pt idx="303">
                        <c:v>6</c:v>
                      </c:pt>
                      <c:pt idx="304">
                        <c:v>10</c:v>
                      </c:pt>
                      <c:pt idx="305">
                        <c:v>7</c:v>
                      </c:pt>
                      <c:pt idx="306">
                        <c:v>4</c:v>
                      </c:pt>
                      <c:pt idx="307">
                        <c:v>-1</c:v>
                      </c:pt>
                      <c:pt idx="308">
                        <c:v>9</c:v>
                      </c:pt>
                      <c:pt idx="309">
                        <c:v>-1</c:v>
                      </c:pt>
                      <c:pt idx="310">
                        <c:v>4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3</c:v>
                      </c:pt>
                      <c:pt idx="314">
                        <c:v>-1</c:v>
                      </c:pt>
                      <c:pt idx="315">
                        <c:v>7</c:v>
                      </c:pt>
                      <c:pt idx="316">
                        <c:v>3</c:v>
                      </c:pt>
                      <c:pt idx="317">
                        <c:v>-1</c:v>
                      </c:pt>
                      <c:pt idx="318">
                        <c:v>6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9</c:v>
                      </c:pt>
                      <c:pt idx="323">
                        <c:v>5</c:v>
                      </c:pt>
                      <c:pt idx="324">
                        <c:v>4</c:v>
                      </c:pt>
                      <c:pt idx="325">
                        <c:v>3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3</c:v>
                      </c:pt>
                      <c:pt idx="331">
                        <c:v>9</c:v>
                      </c:pt>
                      <c:pt idx="332">
                        <c:v>-1</c:v>
                      </c:pt>
                      <c:pt idx="333">
                        <c:v>12</c:v>
                      </c:pt>
                      <c:pt idx="334">
                        <c:v>7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9</c:v>
                      </c:pt>
                      <c:pt idx="339">
                        <c:v>8</c:v>
                      </c:pt>
                      <c:pt idx="340">
                        <c:v>5</c:v>
                      </c:pt>
                      <c:pt idx="341">
                        <c:v>-1</c:v>
                      </c:pt>
                      <c:pt idx="342">
                        <c:v>8</c:v>
                      </c:pt>
                      <c:pt idx="343">
                        <c:v>4</c:v>
                      </c:pt>
                      <c:pt idx="344">
                        <c:v>-1</c:v>
                      </c:pt>
                      <c:pt idx="345">
                        <c:v>8</c:v>
                      </c:pt>
                      <c:pt idx="346">
                        <c:v>5</c:v>
                      </c:pt>
                      <c:pt idx="347">
                        <c:v>6</c:v>
                      </c:pt>
                      <c:pt idx="348">
                        <c:v>3</c:v>
                      </c:pt>
                      <c:pt idx="349">
                        <c:v>11</c:v>
                      </c:pt>
                      <c:pt idx="350">
                        <c:v>4</c:v>
                      </c:pt>
                      <c:pt idx="351">
                        <c:v>4</c:v>
                      </c:pt>
                      <c:pt idx="352">
                        <c:v>2</c:v>
                      </c:pt>
                      <c:pt idx="353">
                        <c:v>9</c:v>
                      </c:pt>
                      <c:pt idx="354">
                        <c:v>11</c:v>
                      </c:pt>
                      <c:pt idx="355">
                        <c:v>9</c:v>
                      </c:pt>
                      <c:pt idx="356">
                        <c:v>4</c:v>
                      </c:pt>
                      <c:pt idx="357">
                        <c:v>6</c:v>
                      </c:pt>
                      <c:pt idx="358">
                        <c:v>6</c:v>
                      </c:pt>
                      <c:pt idx="359">
                        <c:v>6</c:v>
                      </c:pt>
                      <c:pt idx="360">
                        <c:v>-1</c:v>
                      </c:pt>
                      <c:pt idx="361">
                        <c:v>7</c:v>
                      </c:pt>
                      <c:pt idx="362">
                        <c:v>-1</c:v>
                      </c:pt>
                      <c:pt idx="363">
                        <c:v>5</c:v>
                      </c:pt>
                      <c:pt idx="364">
                        <c:v>7</c:v>
                      </c:pt>
                      <c:pt idx="365">
                        <c:v>4</c:v>
                      </c:pt>
                      <c:pt idx="366">
                        <c:v>11</c:v>
                      </c:pt>
                      <c:pt idx="367">
                        <c:v>9</c:v>
                      </c:pt>
                      <c:pt idx="368">
                        <c:v>4</c:v>
                      </c:pt>
                      <c:pt idx="369">
                        <c:v>6</c:v>
                      </c:pt>
                      <c:pt idx="370">
                        <c:v>5</c:v>
                      </c:pt>
                      <c:pt idx="371">
                        <c:v>-1</c:v>
                      </c:pt>
                      <c:pt idx="372">
                        <c:v>8</c:v>
                      </c:pt>
                      <c:pt idx="373">
                        <c:v>6</c:v>
                      </c:pt>
                      <c:pt idx="374">
                        <c:v>10</c:v>
                      </c:pt>
                      <c:pt idx="375">
                        <c:v>3</c:v>
                      </c:pt>
                      <c:pt idx="376">
                        <c:v>-1</c:v>
                      </c:pt>
                      <c:pt idx="377">
                        <c:v>7</c:v>
                      </c:pt>
                      <c:pt idx="378">
                        <c:v>-1</c:v>
                      </c:pt>
                      <c:pt idx="379">
                        <c:v>10</c:v>
                      </c:pt>
                      <c:pt idx="380">
                        <c:v>7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6</c:v>
                      </c:pt>
                      <c:pt idx="385">
                        <c:v>2</c:v>
                      </c:pt>
                      <c:pt idx="386">
                        <c:v>12</c:v>
                      </c:pt>
                      <c:pt idx="387">
                        <c:v>7</c:v>
                      </c:pt>
                      <c:pt idx="388">
                        <c:v>10</c:v>
                      </c:pt>
                      <c:pt idx="389">
                        <c:v>19</c:v>
                      </c:pt>
                      <c:pt idx="390">
                        <c:v>14</c:v>
                      </c:pt>
                      <c:pt idx="391">
                        <c:v>12</c:v>
                      </c:pt>
                      <c:pt idx="392">
                        <c:v>14</c:v>
                      </c:pt>
                      <c:pt idx="393">
                        <c:v>13</c:v>
                      </c:pt>
                      <c:pt idx="394">
                        <c:v>-1</c:v>
                      </c:pt>
                      <c:pt idx="395">
                        <c:v>19</c:v>
                      </c:pt>
                      <c:pt idx="396">
                        <c:v>-1</c:v>
                      </c:pt>
                      <c:pt idx="397">
                        <c:v>14</c:v>
                      </c:pt>
                      <c:pt idx="398">
                        <c:v>11</c:v>
                      </c:pt>
                      <c:pt idx="399">
                        <c:v>19</c:v>
                      </c:pt>
                      <c:pt idx="400">
                        <c:v>11</c:v>
                      </c:pt>
                      <c:pt idx="401">
                        <c:v>20</c:v>
                      </c:pt>
                      <c:pt idx="402">
                        <c:v>-1</c:v>
                      </c:pt>
                      <c:pt idx="403">
                        <c:v>11</c:v>
                      </c:pt>
                      <c:pt idx="404">
                        <c:v>-1</c:v>
                      </c:pt>
                      <c:pt idx="405">
                        <c:v>14</c:v>
                      </c:pt>
                      <c:pt idx="406">
                        <c:v>18</c:v>
                      </c:pt>
                      <c:pt idx="407">
                        <c:v>12</c:v>
                      </c:pt>
                      <c:pt idx="408">
                        <c:v>14</c:v>
                      </c:pt>
                      <c:pt idx="409">
                        <c:v>12</c:v>
                      </c:pt>
                      <c:pt idx="410">
                        <c:v>10</c:v>
                      </c:pt>
                      <c:pt idx="411">
                        <c:v>12</c:v>
                      </c:pt>
                      <c:pt idx="412">
                        <c:v>15</c:v>
                      </c:pt>
                      <c:pt idx="413">
                        <c:v>9</c:v>
                      </c:pt>
                      <c:pt idx="414">
                        <c:v>8</c:v>
                      </c:pt>
                      <c:pt idx="415">
                        <c:v>-1</c:v>
                      </c:pt>
                      <c:pt idx="416">
                        <c:v>19</c:v>
                      </c:pt>
                      <c:pt idx="417">
                        <c:v>12</c:v>
                      </c:pt>
                      <c:pt idx="418">
                        <c:v>16</c:v>
                      </c:pt>
                      <c:pt idx="419">
                        <c:v>8</c:v>
                      </c:pt>
                      <c:pt idx="420">
                        <c:v>13</c:v>
                      </c:pt>
                      <c:pt idx="421">
                        <c:v>16</c:v>
                      </c:pt>
                      <c:pt idx="422">
                        <c:v>18</c:v>
                      </c:pt>
                      <c:pt idx="423">
                        <c:v>12</c:v>
                      </c:pt>
                      <c:pt idx="424">
                        <c:v>-1</c:v>
                      </c:pt>
                      <c:pt idx="425">
                        <c:v>14</c:v>
                      </c:pt>
                      <c:pt idx="426">
                        <c:v>15</c:v>
                      </c:pt>
                      <c:pt idx="427">
                        <c:v>14</c:v>
                      </c:pt>
                      <c:pt idx="428">
                        <c:v>11</c:v>
                      </c:pt>
                      <c:pt idx="429">
                        <c:v>-1</c:v>
                      </c:pt>
                      <c:pt idx="430">
                        <c:v>13</c:v>
                      </c:pt>
                      <c:pt idx="431">
                        <c:v>11</c:v>
                      </c:pt>
                      <c:pt idx="432">
                        <c:v>14</c:v>
                      </c:pt>
                      <c:pt idx="433">
                        <c:v>10</c:v>
                      </c:pt>
                      <c:pt idx="434">
                        <c:v>21</c:v>
                      </c:pt>
                      <c:pt idx="435">
                        <c:v>18</c:v>
                      </c:pt>
                      <c:pt idx="436">
                        <c:v>14</c:v>
                      </c:pt>
                      <c:pt idx="437">
                        <c:v>11</c:v>
                      </c:pt>
                      <c:pt idx="438">
                        <c:v>17</c:v>
                      </c:pt>
                      <c:pt idx="439">
                        <c:v>18</c:v>
                      </c:pt>
                      <c:pt idx="440">
                        <c:v>20</c:v>
                      </c:pt>
                      <c:pt idx="441">
                        <c:v>10</c:v>
                      </c:pt>
                      <c:pt idx="442">
                        <c:v>-1</c:v>
                      </c:pt>
                      <c:pt idx="443">
                        <c:v>14</c:v>
                      </c:pt>
                      <c:pt idx="444">
                        <c:v>11</c:v>
                      </c:pt>
                      <c:pt idx="445">
                        <c:v>11</c:v>
                      </c:pt>
                      <c:pt idx="446">
                        <c:v>15</c:v>
                      </c:pt>
                      <c:pt idx="447">
                        <c:v>13</c:v>
                      </c:pt>
                      <c:pt idx="448">
                        <c:v>-1</c:v>
                      </c:pt>
                      <c:pt idx="449">
                        <c:v>16</c:v>
                      </c:pt>
                      <c:pt idx="450">
                        <c:v>22</c:v>
                      </c:pt>
                      <c:pt idx="451">
                        <c:v>17</c:v>
                      </c:pt>
                      <c:pt idx="452">
                        <c:v>11</c:v>
                      </c:pt>
                      <c:pt idx="453">
                        <c:v>11</c:v>
                      </c:pt>
                      <c:pt idx="454">
                        <c:v>12</c:v>
                      </c:pt>
                      <c:pt idx="455">
                        <c:v>7</c:v>
                      </c:pt>
                      <c:pt idx="456">
                        <c:v>14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10</c:v>
                      </c:pt>
                      <c:pt idx="460">
                        <c:v>19</c:v>
                      </c:pt>
                      <c:pt idx="461">
                        <c:v>-1</c:v>
                      </c:pt>
                      <c:pt idx="462">
                        <c:v>23</c:v>
                      </c:pt>
                      <c:pt idx="463">
                        <c:v>16</c:v>
                      </c:pt>
                      <c:pt idx="464">
                        <c:v>14</c:v>
                      </c:pt>
                      <c:pt idx="465">
                        <c:v>-1</c:v>
                      </c:pt>
                      <c:pt idx="466">
                        <c:v>18</c:v>
                      </c:pt>
                      <c:pt idx="467">
                        <c:v>25</c:v>
                      </c:pt>
                      <c:pt idx="468">
                        <c:v>-1</c:v>
                      </c:pt>
                      <c:pt idx="469">
                        <c:v>15</c:v>
                      </c:pt>
                      <c:pt idx="470">
                        <c:v>15</c:v>
                      </c:pt>
                      <c:pt idx="471">
                        <c:v>13</c:v>
                      </c:pt>
                      <c:pt idx="472">
                        <c:v>8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8</c:v>
                      </c:pt>
                      <c:pt idx="476">
                        <c:v>13</c:v>
                      </c:pt>
                      <c:pt idx="477">
                        <c:v>-1</c:v>
                      </c:pt>
                      <c:pt idx="478">
                        <c:v>15</c:v>
                      </c:pt>
                      <c:pt idx="479">
                        <c:v>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19-4FED-91BC-59B3AB9E8C0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Diyarbakir!$F$2:$F$481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21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14</c:v>
                      </c:pt>
                      <c:pt idx="6">
                        <c:v>21</c:v>
                      </c:pt>
                      <c:pt idx="7">
                        <c:v>-1</c:v>
                      </c:pt>
                      <c:pt idx="8">
                        <c:v>14</c:v>
                      </c:pt>
                      <c:pt idx="9">
                        <c:v>18</c:v>
                      </c:pt>
                      <c:pt idx="10">
                        <c:v>23</c:v>
                      </c:pt>
                      <c:pt idx="11">
                        <c:v>10</c:v>
                      </c:pt>
                      <c:pt idx="12">
                        <c:v>22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17</c:v>
                      </c:pt>
                      <c:pt idx="16">
                        <c:v>20</c:v>
                      </c:pt>
                      <c:pt idx="17">
                        <c:v>15</c:v>
                      </c:pt>
                      <c:pt idx="18">
                        <c:v>22</c:v>
                      </c:pt>
                      <c:pt idx="19">
                        <c:v>19</c:v>
                      </c:pt>
                      <c:pt idx="20">
                        <c:v>14</c:v>
                      </c:pt>
                      <c:pt idx="21">
                        <c:v>25</c:v>
                      </c:pt>
                      <c:pt idx="22">
                        <c:v>16</c:v>
                      </c:pt>
                      <c:pt idx="23">
                        <c:v>11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15</c:v>
                      </c:pt>
                      <c:pt idx="27">
                        <c:v>18</c:v>
                      </c:pt>
                      <c:pt idx="28">
                        <c:v>23</c:v>
                      </c:pt>
                      <c:pt idx="29">
                        <c:v>-1</c:v>
                      </c:pt>
                      <c:pt idx="30">
                        <c:v>13</c:v>
                      </c:pt>
                      <c:pt idx="31">
                        <c:v>19</c:v>
                      </c:pt>
                      <c:pt idx="32">
                        <c:v>15.5</c:v>
                      </c:pt>
                      <c:pt idx="33">
                        <c:v>11.5</c:v>
                      </c:pt>
                      <c:pt idx="34">
                        <c:v>22.5</c:v>
                      </c:pt>
                      <c:pt idx="35">
                        <c:v>16</c:v>
                      </c:pt>
                      <c:pt idx="36">
                        <c:v>20</c:v>
                      </c:pt>
                      <c:pt idx="37">
                        <c:v>12</c:v>
                      </c:pt>
                      <c:pt idx="38">
                        <c:v>12.5</c:v>
                      </c:pt>
                      <c:pt idx="39">
                        <c:v>18</c:v>
                      </c:pt>
                      <c:pt idx="40">
                        <c:v>14</c:v>
                      </c:pt>
                      <c:pt idx="41">
                        <c:v>15.5</c:v>
                      </c:pt>
                      <c:pt idx="42">
                        <c:v>13</c:v>
                      </c:pt>
                      <c:pt idx="43">
                        <c:v>15.5</c:v>
                      </c:pt>
                      <c:pt idx="44">
                        <c:v>13.5</c:v>
                      </c:pt>
                      <c:pt idx="45">
                        <c:v>14.5</c:v>
                      </c:pt>
                      <c:pt idx="46">
                        <c:v>14.5</c:v>
                      </c:pt>
                      <c:pt idx="47">
                        <c:v>15</c:v>
                      </c:pt>
                      <c:pt idx="48">
                        <c:v>15.5</c:v>
                      </c:pt>
                      <c:pt idx="49">
                        <c:v>18.5</c:v>
                      </c:pt>
                      <c:pt idx="50">
                        <c:v>14</c:v>
                      </c:pt>
                      <c:pt idx="51">
                        <c:v>15.5</c:v>
                      </c:pt>
                      <c:pt idx="52">
                        <c:v>16</c:v>
                      </c:pt>
                      <c:pt idx="53">
                        <c:v>12.5</c:v>
                      </c:pt>
                      <c:pt idx="54">
                        <c:v>11</c:v>
                      </c:pt>
                      <c:pt idx="55">
                        <c:v>14.5</c:v>
                      </c:pt>
                      <c:pt idx="56">
                        <c:v>16</c:v>
                      </c:pt>
                      <c:pt idx="57">
                        <c:v>20</c:v>
                      </c:pt>
                      <c:pt idx="58">
                        <c:v>15.5</c:v>
                      </c:pt>
                      <c:pt idx="59">
                        <c:v>22</c:v>
                      </c:pt>
                      <c:pt idx="60">
                        <c:v>13.5</c:v>
                      </c:pt>
                      <c:pt idx="61">
                        <c:v>13.5</c:v>
                      </c:pt>
                      <c:pt idx="62">
                        <c:v>11</c:v>
                      </c:pt>
                      <c:pt idx="63">
                        <c:v>11</c:v>
                      </c:pt>
                      <c:pt idx="64">
                        <c:v>20</c:v>
                      </c:pt>
                      <c:pt idx="65">
                        <c:v>14.5</c:v>
                      </c:pt>
                      <c:pt idx="66">
                        <c:v>14</c:v>
                      </c:pt>
                      <c:pt idx="67">
                        <c:v>12.5</c:v>
                      </c:pt>
                      <c:pt idx="68">
                        <c:v>9.5</c:v>
                      </c:pt>
                      <c:pt idx="69">
                        <c:v>18</c:v>
                      </c:pt>
                      <c:pt idx="70">
                        <c:v>17</c:v>
                      </c:pt>
                      <c:pt idx="71">
                        <c:v>13.5</c:v>
                      </c:pt>
                      <c:pt idx="72">
                        <c:v>21</c:v>
                      </c:pt>
                      <c:pt idx="73">
                        <c:v>16.5</c:v>
                      </c:pt>
                      <c:pt idx="74">
                        <c:v>17.5</c:v>
                      </c:pt>
                      <c:pt idx="75">
                        <c:v>17.5</c:v>
                      </c:pt>
                      <c:pt idx="76">
                        <c:v>12.5</c:v>
                      </c:pt>
                      <c:pt idx="77">
                        <c:v>12</c:v>
                      </c:pt>
                      <c:pt idx="78">
                        <c:v>14.5</c:v>
                      </c:pt>
                      <c:pt idx="79">
                        <c:v>12</c:v>
                      </c:pt>
                      <c:pt idx="80">
                        <c:v>12.5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12</c:v>
                      </c:pt>
                      <c:pt idx="84">
                        <c:v>13.5</c:v>
                      </c:pt>
                      <c:pt idx="85">
                        <c:v>22</c:v>
                      </c:pt>
                      <c:pt idx="86">
                        <c:v>16</c:v>
                      </c:pt>
                      <c:pt idx="87">
                        <c:v>11</c:v>
                      </c:pt>
                      <c:pt idx="88">
                        <c:v>13.5</c:v>
                      </c:pt>
                      <c:pt idx="89">
                        <c:v>17</c:v>
                      </c:pt>
                      <c:pt idx="90">
                        <c:v>11</c:v>
                      </c:pt>
                      <c:pt idx="91">
                        <c:v>14.5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11</c:v>
                      </c:pt>
                      <c:pt idx="95">
                        <c:v>20</c:v>
                      </c:pt>
                      <c:pt idx="96">
                        <c:v>16</c:v>
                      </c:pt>
                      <c:pt idx="97">
                        <c:v>15</c:v>
                      </c:pt>
                      <c:pt idx="98">
                        <c:v>13.5</c:v>
                      </c:pt>
                      <c:pt idx="99">
                        <c:v>14.5</c:v>
                      </c:pt>
                      <c:pt idx="100">
                        <c:v>19</c:v>
                      </c:pt>
                      <c:pt idx="101">
                        <c:v>19.5</c:v>
                      </c:pt>
                      <c:pt idx="102">
                        <c:v>21.5</c:v>
                      </c:pt>
                      <c:pt idx="103">
                        <c:v>15</c:v>
                      </c:pt>
                      <c:pt idx="104">
                        <c:v>13</c:v>
                      </c:pt>
                      <c:pt idx="105">
                        <c:v>15</c:v>
                      </c:pt>
                      <c:pt idx="106">
                        <c:v>13</c:v>
                      </c:pt>
                      <c:pt idx="107">
                        <c:v>8</c:v>
                      </c:pt>
                      <c:pt idx="108">
                        <c:v>16</c:v>
                      </c:pt>
                      <c:pt idx="109">
                        <c:v>8</c:v>
                      </c:pt>
                      <c:pt idx="110">
                        <c:v>8</c:v>
                      </c:pt>
                      <c:pt idx="111">
                        <c:v>10.5</c:v>
                      </c:pt>
                      <c:pt idx="112">
                        <c:v>17</c:v>
                      </c:pt>
                      <c:pt idx="113">
                        <c:v>13</c:v>
                      </c:pt>
                      <c:pt idx="114">
                        <c:v>16</c:v>
                      </c:pt>
                      <c:pt idx="115">
                        <c:v>15.5</c:v>
                      </c:pt>
                      <c:pt idx="116">
                        <c:v>13.5</c:v>
                      </c:pt>
                      <c:pt idx="117">
                        <c:v>10.5</c:v>
                      </c:pt>
                      <c:pt idx="118">
                        <c:v>13</c:v>
                      </c:pt>
                      <c:pt idx="119">
                        <c:v>21</c:v>
                      </c:pt>
                      <c:pt idx="120">
                        <c:v>10.5</c:v>
                      </c:pt>
                      <c:pt idx="121">
                        <c:v>9</c:v>
                      </c:pt>
                      <c:pt idx="122">
                        <c:v>11</c:v>
                      </c:pt>
                      <c:pt idx="123">
                        <c:v>11</c:v>
                      </c:pt>
                      <c:pt idx="124">
                        <c:v>15.5</c:v>
                      </c:pt>
                      <c:pt idx="125">
                        <c:v>15</c:v>
                      </c:pt>
                      <c:pt idx="126">
                        <c:v>13</c:v>
                      </c:pt>
                      <c:pt idx="127">
                        <c:v>11</c:v>
                      </c:pt>
                      <c:pt idx="128">
                        <c:v>13</c:v>
                      </c:pt>
                      <c:pt idx="129">
                        <c:v>16.5</c:v>
                      </c:pt>
                      <c:pt idx="130">
                        <c:v>19</c:v>
                      </c:pt>
                      <c:pt idx="131">
                        <c:v>17.5</c:v>
                      </c:pt>
                      <c:pt idx="132">
                        <c:v>10.5</c:v>
                      </c:pt>
                      <c:pt idx="133">
                        <c:v>12</c:v>
                      </c:pt>
                      <c:pt idx="134">
                        <c:v>13</c:v>
                      </c:pt>
                      <c:pt idx="135">
                        <c:v>20</c:v>
                      </c:pt>
                      <c:pt idx="136">
                        <c:v>11</c:v>
                      </c:pt>
                      <c:pt idx="137">
                        <c:v>13</c:v>
                      </c:pt>
                      <c:pt idx="138">
                        <c:v>19</c:v>
                      </c:pt>
                      <c:pt idx="139">
                        <c:v>8</c:v>
                      </c:pt>
                      <c:pt idx="140">
                        <c:v>13</c:v>
                      </c:pt>
                      <c:pt idx="141">
                        <c:v>15</c:v>
                      </c:pt>
                      <c:pt idx="142">
                        <c:v>16.5</c:v>
                      </c:pt>
                      <c:pt idx="143">
                        <c:v>9.5</c:v>
                      </c:pt>
                      <c:pt idx="144">
                        <c:v>15.5</c:v>
                      </c:pt>
                      <c:pt idx="145">
                        <c:v>11.5</c:v>
                      </c:pt>
                      <c:pt idx="146">
                        <c:v>11</c:v>
                      </c:pt>
                      <c:pt idx="147">
                        <c:v>19</c:v>
                      </c:pt>
                      <c:pt idx="148">
                        <c:v>10</c:v>
                      </c:pt>
                      <c:pt idx="149">
                        <c:v>12.5</c:v>
                      </c:pt>
                      <c:pt idx="150">
                        <c:v>11</c:v>
                      </c:pt>
                      <c:pt idx="151">
                        <c:v>17</c:v>
                      </c:pt>
                      <c:pt idx="152">
                        <c:v>14</c:v>
                      </c:pt>
                      <c:pt idx="153">
                        <c:v>13</c:v>
                      </c:pt>
                      <c:pt idx="154">
                        <c:v>15</c:v>
                      </c:pt>
                      <c:pt idx="155">
                        <c:v>18</c:v>
                      </c:pt>
                      <c:pt idx="156">
                        <c:v>11.5</c:v>
                      </c:pt>
                      <c:pt idx="157">
                        <c:v>19.5</c:v>
                      </c:pt>
                      <c:pt idx="158">
                        <c:v>8</c:v>
                      </c:pt>
                      <c:pt idx="159">
                        <c:v>11</c:v>
                      </c:pt>
                      <c:pt idx="160">
                        <c:v>12</c:v>
                      </c:pt>
                      <c:pt idx="161">
                        <c:v>16.5</c:v>
                      </c:pt>
                      <c:pt idx="162">
                        <c:v>19.5</c:v>
                      </c:pt>
                      <c:pt idx="163">
                        <c:v>16.5</c:v>
                      </c:pt>
                      <c:pt idx="164">
                        <c:v>10.5</c:v>
                      </c:pt>
                      <c:pt idx="165">
                        <c:v>16</c:v>
                      </c:pt>
                      <c:pt idx="166">
                        <c:v>15</c:v>
                      </c:pt>
                      <c:pt idx="167">
                        <c:v>13</c:v>
                      </c:pt>
                      <c:pt idx="168">
                        <c:v>20</c:v>
                      </c:pt>
                      <c:pt idx="169">
                        <c:v>15</c:v>
                      </c:pt>
                      <c:pt idx="170">
                        <c:v>-1</c:v>
                      </c:pt>
                      <c:pt idx="171">
                        <c:v>13</c:v>
                      </c:pt>
                      <c:pt idx="172">
                        <c:v>16.5</c:v>
                      </c:pt>
                      <c:pt idx="173">
                        <c:v>13</c:v>
                      </c:pt>
                      <c:pt idx="174">
                        <c:v>6</c:v>
                      </c:pt>
                      <c:pt idx="175">
                        <c:v>12</c:v>
                      </c:pt>
                      <c:pt idx="176">
                        <c:v>16.5</c:v>
                      </c:pt>
                      <c:pt idx="177">
                        <c:v>19</c:v>
                      </c:pt>
                      <c:pt idx="178">
                        <c:v>19</c:v>
                      </c:pt>
                      <c:pt idx="179">
                        <c:v>10.5</c:v>
                      </c:pt>
                      <c:pt idx="180">
                        <c:v>15.5</c:v>
                      </c:pt>
                      <c:pt idx="181">
                        <c:v>13</c:v>
                      </c:pt>
                      <c:pt idx="182">
                        <c:v>17</c:v>
                      </c:pt>
                      <c:pt idx="183">
                        <c:v>15</c:v>
                      </c:pt>
                      <c:pt idx="184">
                        <c:v>14.5</c:v>
                      </c:pt>
                      <c:pt idx="185">
                        <c:v>14</c:v>
                      </c:pt>
                      <c:pt idx="186">
                        <c:v>9</c:v>
                      </c:pt>
                      <c:pt idx="187">
                        <c:v>12</c:v>
                      </c:pt>
                      <c:pt idx="188">
                        <c:v>15</c:v>
                      </c:pt>
                      <c:pt idx="189">
                        <c:v>17.5</c:v>
                      </c:pt>
                      <c:pt idx="190">
                        <c:v>20</c:v>
                      </c:pt>
                      <c:pt idx="191">
                        <c:v>17</c:v>
                      </c:pt>
                      <c:pt idx="192">
                        <c:v>14</c:v>
                      </c:pt>
                      <c:pt idx="193">
                        <c:v>16</c:v>
                      </c:pt>
                      <c:pt idx="194">
                        <c:v>18</c:v>
                      </c:pt>
                      <c:pt idx="195">
                        <c:v>14.5</c:v>
                      </c:pt>
                      <c:pt idx="196">
                        <c:v>14.5</c:v>
                      </c:pt>
                      <c:pt idx="197">
                        <c:v>27</c:v>
                      </c:pt>
                      <c:pt idx="198">
                        <c:v>17.5</c:v>
                      </c:pt>
                      <c:pt idx="199">
                        <c:v>9</c:v>
                      </c:pt>
                      <c:pt idx="200">
                        <c:v>15</c:v>
                      </c:pt>
                      <c:pt idx="201">
                        <c:v>10</c:v>
                      </c:pt>
                      <c:pt idx="202">
                        <c:v>14</c:v>
                      </c:pt>
                      <c:pt idx="203">
                        <c:v>15.5</c:v>
                      </c:pt>
                      <c:pt idx="204">
                        <c:v>13.5</c:v>
                      </c:pt>
                      <c:pt idx="205">
                        <c:v>12</c:v>
                      </c:pt>
                      <c:pt idx="206">
                        <c:v>12</c:v>
                      </c:pt>
                      <c:pt idx="207">
                        <c:v>13</c:v>
                      </c:pt>
                      <c:pt idx="208">
                        <c:v>15</c:v>
                      </c:pt>
                      <c:pt idx="209">
                        <c:v>23</c:v>
                      </c:pt>
                      <c:pt idx="210">
                        <c:v>16</c:v>
                      </c:pt>
                      <c:pt idx="211">
                        <c:v>14</c:v>
                      </c:pt>
                      <c:pt idx="212">
                        <c:v>14.5</c:v>
                      </c:pt>
                      <c:pt idx="213">
                        <c:v>17.5</c:v>
                      </c:pt>
                      <c:pt idx="214">
                        <c:v>21</c:v>
                      </c:pt>
                      <c:pt idx="215">
                        <c:v>15</c:v>
                      </c:pt>
                      <c:pt idx="216">
                        <c:v>14</c:v>
                      </c:pt>
                      <c:pt idx="217">
                        <c:v>21</c:v>
                      </c:pt>
                      <c:pt idx="218">
                        <c:v>13</c:v>
                      </c:pt>
                      <c:pt idx="219">
                        <c:v>9.5</c:v>
                      </c:pt>
                      <c:pt idx="220">
                        <c:v>11.5</c:v>
                      </c:pt>
                      <c:pt idx="221">
                        <c:v>20</c:v>
                      </c:pt>
                      <c:pt idx="222">
                        <c:v>18</c:v>
                      </c:pt>
                      <c:pt idx="223">
                        <c:v>12.5</c:v>
                      </c:pt>
                      <c:pt idx="224">
                        <c:v>16</c:v>
                      </c:pt>
                      <c:pt idx="225">
                        <c:v>11</c:v>
                      </c:pt>
                      <c:pt idx="226">
                        <c:v>21.5</c:v>
                      </c:pt>
                      <c:pt idx="227">
                        <c:v>20</c:v>
                      </c:pt>
                      <c:pt idx="228">
                        <c:v>14.5</c:v>
                      </c:pt>
                      <c:pt idx="229">
                        <c:v>13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16</c:v>
                      </c:pt>
                      <c:pt idx="233">
                        <c:v>12</c:v>
                      </c:pt>
                      <c:pt idx="234">
                        <c:v>14.5</c:v>
                      </c:pt>
                      <c:pt idx="235">
                        <c:v>9</c:v>
                      </c:pt>
                      <c:pt idx="236">
                        <c:v>15.5</c:v>
                      </c:pt>
                      <c:pt idx="237">
                        <c:v>14.5</c:v>
                      </c:pt>
                      <c:pt idx="238">
                        <c:v>16.5</c:v>
                      </c:pt>
                      <c:pt idx="239">
                        <c:v>10</c:v>
                      </c:pt>
                      <c:pt idx="256">
                        <c:v>17</c:v>
                      </c:pt>
                      <c:pt idx="257">
                        <c:v>11</c:v>
                      </c:pt>
                      <c:pt idx="258">
                        <c:v>14.5</c:v>
                      </c:pt>
                      <c:pt idx="259">
                        <c:v>13</c:v>
                      </c:pt>
                      <c:pt idx="260">
                        <c:v>15.5</c:v>
                      </c:pt>
                      <c:pt idx="261">
                        <c:v>19</c:v>
                      </c:pt>
                      <c:pt idx="262">
                        <c:v>15.5</c:v>
                      </c:pt>
                      <c:pt idx="263">
                        <c:v>15</c:v>
                      </c:pt>
                      <c:pt idx="264">
                        <c:v>16</c:v>
                      </c:pt>
                      <c:pt idx="265">
                        <c:v>6.5</c:v>
                      </c:pt>
                      <c:pt idx="266">
                        <c:v>14.5</c:v>
                      </c:pt>
                      <c:pt idx="267">
                        <c:v>8</c:v>
                      </c:pt>
                      <c:pt idx="268">
                        <c:v>12</c:v>
                      </c:pt>
                      <c:pt idx="269">
                        <c:v>13</c:v>
                      </c:pt>
                      <c:pt idx="270">
                        <c:v>20</c:v>
                      </c:pt>
                      <c:pt idx="271">
                        <c:v>15</c:v>
                      </c:pt>
                      <c:pt idx="272">
                        <c:v>11</c:v>
                      </c:pt>
                      <c:pt idx="273">
                        <c:v>10</c:v>
                      </c:pt>
                      <c:pt idx="274">
                        <c:v>13</c:v>
                      </c:pt>
                      <c:pt idx="275">
                        <c:v>13.5</c:v>
                      </c:pt>
                      <c:pt idx="276">
                        <c:v>21</c:v>
                      </c:pt>
                      <c:pt idx="277">
                        <c:v>17</c:v>
                      </c:pt>
                      <c:pt idx="278">
                        <c:v>14</c:v>
                      </c:pt>
                      <c:pt idx="279">
                        <c:v>14.5</c:v>
                      </c:pt>
                      <c:pt idx="280">
                        <c:v>14</c:v>
                      </c:pt>
                      <c:pt idx="281">
                        <c:v>17</c:v>
                      </c:pt>
                      <c:pt idx="282">
                        <c:v>17</c:v>
                      </c:pt>
                      <c:pt idx="283">
                        <c:v>13.5</c:v>
                      </c:pt>
                      <c:pt idx="284">
                        <c:v>16.5</c:v>
                      </c:pt>
                      <c:pt idx="285">
                        <c:v>10</c:v>
                      </c:pt>
                      <c:pt idx="286">
                        <c:v>8</c:v>
                      </c:pt>
                      <c:pt idx="287">
                        <c:v>7</c:v>
                      </c:pt>
                      <c:pt idx="288">
                        <c:v>18.5</c:v>
                      </c:pt>
                      <c:pt idx="289">
                        <c:v>8</c:v>
                      </c:pt>
                      <c:pt idx="290">
                        <c:v>18</c:v>
                      </c:pt>
                      <c:pt idx="291">
                        <c:v>14</c:v>
                      </c:pt>
                      <c:pt idx="292">
                        <c:v>9</c:v>
                      </c:pt>
                      <c:pt idx="293">
                        <c:v>11.5</c:v>
                      </c:pt>
                      <c:pt idx="294">
                        <c:v>14</c:v>
                      </c:pt>
                      <c:pt idx="295">
                        <c:v>15.5</c:v>
                      </c:pt>
                      <c:pt idx="296">
                        <c:v>13</c:v>
                      </c:pt>
                      <c:pt idx="297">
                        <c:v>15</c:v>
                      </c:pt>
                      <c:pt idx="298">
                        <c:v>10</c:v>
                      </c:pt>
                      <c:pt idx="299">
                        <c:v>15.5</c:v>
                      </c:pt>
                      <c:pt idx="300">
                        <c:v>14</c:v>
                      </c:pt>
                      <c:pt idx="301">
                        <c:v>12</c:v>
                      </c:pt>
                      <c:pt idx="302">
                        <c:v>19</c:v>
                      </c:pt>
                      <c:pt idx="303">
                        <c:v>12.5</c:v>
                      </c:pt>
                      <c:pt idx="304">
                        <c:v>17</c:v>
                      </c:pt>
                      <c:pt idx="305">
                        <c:v>11</c:v>
                      </c:pt>
                      <c:pt idx="306">
                        <c:v>13</c:v>
                      </c:pt>
                      <c:pt idx="307">
                        <c:v>16</c:v>
                      </c:pt>
                      <c:pt idx="308">
                        <c:v>14.5</c:v>
                      </c:pt>
                      <c:pt idx="309">
                        <c:v>18.5</c:v>
                      </c:pt>
                      <c:pt idx="310">
                        <c:v>14</c:v>
                      </c:pt>
                      <c:pt idx="311">
                        <c:v>10.5</c:v>
                      </c:pt>
                      <c:pt idx="312">
                        <c:v>8</c:v>
                      </c:pt>
                      <c:pt idx="313">
                        <c:v>11.5</c:v>
                      </c:pt>
                      <c:pt idx="314">
                        <c:v>15</c:v>
                      </c:pt>
                      <c:pt idx="315">
                        <c:v>10</c:v>
                      </c:pt>
                      <c:pt idx="316">
                        <c:v>16.5</c:v>
                      </c:pt>
                      <c:pt idx="317">
                        <c:v>15</c:v>
                      </c:pt>
                      <c:pt idx="318">
                        <c:v>16</c:v>
                      </c:pt>
                      <c:pt idx="319">
                        <c:v>12.5</c:v>
                      </c:pt>
                      <c:pt idx="320">
                        <c:v>13</c:v>
                      </c:pt>
                      <c:pt idx="321">
                        <c:v>5</c:v>
                      </c:pt>
                      <c:pt idx="322">
                        <c:v>19</c:v>
                      </c:pt>
                      <c:pt idx="323">
                        <c:v>12.5</c:v>
                      </c:pt>
                      <c:pt idx="324">
                        <c:v>19</c:v>
                      </c:pt>
                      <c:pt idx="325">
                        <c:v>17.5</c:v>
                      </c:pt>
                      <c:pt idx="326">
                        <c:v>13</c:v>
                      </c:pt>
                      <c:pt idx="327">
                        <c:v>17</c:v>
                      </c:pt>
                      <c:pt idx="328">
                        <c:v>18</c:v>
                      </c:pt>
                      <c:pt idx="329">
                        <c:v>18</c:v>
                      </c:pt>
                      <c:pt idx="330">
                        <c:v>19</c:v>
                      </c:pt>
                      <c:pt idx="331">
                        <c:v>16.5</c:v>
                      </c:pt>
                      <c:pt idx="332">
                        <c:v>20</c:v>
                      </c:pt>
                      <c:pt idx="333">
                        <c:v>10.5</c:v>
                      </c:pt>
                      <c:pt idx="334">
                        <c:v>0</c:v>
                      </c:pt>
                      <c:pt idx="335">
                        <c:v>13.5</c:v>
                      </c:pt>
                      <c:pt idx="336">
                        <c:v>16.5</c:v>
                      </c:pt>
                      <c:pt idx="337">
                        <c:v>17</c:v>
                      </c:pt>
                      <c:pt idx="338">
                        <c:v>15</c:v>
                      </c:pt>
                      <c:pt idx="339">
                        <c:v>22</c:v>
                      </c:pt>
                      <c:pt idx="340">
                        <c:v>11</c:v>
                      </c:pt>
                      <c:pt idx="341">
                        <c:v>15.5</c:v>
                      </c:pt>
                      <c:pt idx="342">
                        <c:v>12</c:v>
                      </c:pt>
                      <c:pt idx="343">
                        <c:v>14</c:v>
                      </c:pt>
                      <c:pt idx="344">
                        <c:v>16.5</c:v>
                      </c:pt>
                      <c:pt idx="345">
                        <c:v>13</c:v>
                      </c:pt>
                      <c:pt idx="346">
                        <c:v>18.5</c:v>
                      </c:pt>
                      <c:pt idx="347">
                        <c:v>12.5</c:v>
                      </c:pt>
                      <c:pt idx="348">
                        <c:v>12.5</c:v>
                      </c:pt>
                      <c:pt idx="349">
                        <c:v>14</c:v>
                      </c:pt>
                      <c:pt idx="350">
                        <c:v>13</c:v>
                      </c:pt>
                      <c:pt idx="351">
                        <c:v>11</c:v>
                      </c:pt>
                      <c:pt idx="352">
                        <c:v>15</c:v>
                      </c:pt>
                      <c:pt idx="353">
                        <c:v>22</c:v>
                      </c:pt>
                      <c:pt idx="354">
                        <c:v>17</c:v>
                      </c:pt>
                      <c:pt idx="355">
                        <c:v>12.5</c:v>
                      </c:pt>
                      <c:pt idx="356">
                        <c:v>10.5</c:v>
                      </c:pt>
                      <c:pt idx="357">
                        <c:v>20</c:v>
                      </c:pt>
                      <c:pt idx="358">
                        <c:v>15</c:v>
                      </c:pt>
                      <c:pt idx="359">
                        <c:v>15.5</c:v>
                      </c:pt>
                      <c:pt idx="360">
                        <c:v>21</c:v>
                      </c:pt>
                      <c:pt idx="361">
                        <c:v>17.5</c:v>
                      </c:pt>
                      <c:pt idx="362">
                        <c:v>21</c:v>
                      </c:pt>
                      <c:pt idx="363">
                        <c:v>15.5</c:v>
                      </c:pt>
                      <c:pt idx="364">
                        <c:v>19</c:v>
                      </c:pt>
                      <c:pt idx="365">
                        <c:v>10</c:v>
                      </c:pt>
                      <c:pt idx="366">
                        <c:v>10</c:v>
                      </c:pt>
                      <c:pt idx="367">
                        <c:v>18.5</c:v>
                      </c:pt>
                      <c:pt idx="368">
                        <c:v>11.5</c:v>
                      </c:pt>
                      <c:pt idx="369">
                        <c:v>15.5</c:v>
                      </c:pt>
                      <c:pt idx="370">
                        <c:v>12</c:v>
                      </c:pt>
                      <c:pt idx="371">
                        <c:v>21</c:v>
                      </c:pt>
                      <c:pt idx="372">
                        <c:v>12</c:v>
                      </c:pt>
                      <c:pt idx="373">
                        <c:v>14</c:v>
                      </c:pt>
                      <c:pt idx="374">
                        <c:v>16.5</c:v>
                      </c:pt>
                      <c:pt idx="375">
                        <c:v>21</c:v>
                      </c:pt>
                      <c:pt idx="376">
                        <c:v>11</c:v>
                      </c:pt>
                      <c:pt idx="377">
                        <c:v>22</c:v>
                      </c:pt>
                      <c:pt idx="378">
                        <c:v>15</c:v>
                      </c:pt>
                      <c:pt idx="379">
                        <c:v>22</c:v>
                      </c:pt>
                      <c:pt idx="380">
                        <c:v>17</c:v>
                      </c:pt>
                      <c:pt idx="381">
                        <c:v>17</c:v>
                      </c:pt>
                      <c:pt idx="382">
                        <c:v>15</c:v>
                      </c:pt>
                      <c:pt idx="383">
                        <c:v>20</c:v>
                      </c:pt>
                      <c:pt idx="384">
                        <c:v>15.5</c:v>
                      </c:pt>
                      <c:pt idx="385">
                        <c:v>19</c:v>
                      </c:pt>
                      <c:pt idx="386">
                        <c:v>23</c:v>
                      </c:pt>
                      <c:pt idx="387">
                        <c:v>14</c:v>
                      </c:pt>
                      <c:pt idx="388">
                        <c:v>11</c:v>
                      </c:pt>
                      <c:pt idx="389">
                        <c:v>18</c:v>
                      </c:pt>
                      <c:pt idx="390">
                        <c:v>21</c:v>
                      </c:pt>
                      <c:pt idx="391">
                        <c:v>15</c:v>
                      </c:pt>
                      <c:pt idx="392">
                        <c:v>18</c:v>
                      </c:pt>
                      <c:pt idx="393">
                        <c:v>19.5</c:v>
                      </c:pt>
                      <c:pt idx="394">
                        <c:v>0</c:v>
                      </c:pt>
                      <c:pt idx="395">
                        <c:v>15.5</c:v>
                      </c:pt>
                      <c:pt idx="396">
                        <c:v>21</c:v>
                      </c:pt>
                      <c:pt idx="397">
                        <c:v>17</c:v>
                      </c:pt>
                      <c:pt idx="398">
                        <c:v>13</c:v>
                      </c:pt>
                      <c:pt idx="399">
                        <c:v>24</c:v>
                      </c:pt>
                      <c:pt idx="400">
                        <c:v>16.5</c:v>
                      </c:pt>
                      <c:pt idx="401">
                        <c:v>12</c:v>
                      </c:pt>
                      <c:pt idx="402">
                        <c:v>11.5</c:v>
                      </c:pt>
                      <c:pt idx="403">
                        <c:v>16.5</c:v>
                      </c:pt>
                      <c:pt idx="404">
                        <c:v>18</c:v>
                      </c:pt>
                      <c:pt idx="405">
                        <c:v>0</c:v>
                      </c:pt>
                      <c:pt idx="406">
                        <c:v>14.5</c:v>
                      </c:pt>
                      <c:pt idx="407">
                        <c:v>14</c:v>
                      </c:pt>
                      <c:pt idx="408">
                        <c:v>15.5</c:v>
                      </c:pt>
                      <c:pt idx="409">
                        <c:v>16.5</c:v>
                      </c:pt>
                      <c:pt idx="410">
                        <c:v>15.5</c:v>
                      </c:pt>
                      <c:pt idx="411">
                        <c:v>17</c:v>
                      </c:pt>
                      <c:pt idx="412">
                        <c:v>0</c:v>
                      </c:pt>
                      <c:pt idx="413">
                        <c:v>16.5</c:v>
                      </c:pt>
                      <c:pt idx="414">
                        <c:v>19.5</c:v>
                      </c:pt>
                      <c:pt idx="415">
                        <c:v>14.5</c:v>
                      </c:pt>
                      <c:pt idx="416">
                        <c:v>12</c:v>
                      </c:pt>
                      <c:pt idx="417">
                        <c:v>17</c:v>
                      </c:pt>
                      <c:pt idx="418">
                        <c:v>12.5</c:v>
                      </c:pt>
                      <c:pt idx="419">
                        <c:v>14</c:v>
                      </c:pt>
                      <c:pt idx="420">
                        <c:v>13.5</c:v>
                      </c:pt>
                      <c:pt idx="421">
                        <c:v>10</c:v>
                      </c:pt>
                      <c:pt idx="422">
                        <c:v>19.5</c:v>
                      </c:pt>
                      <c:pt idx="423">
                        <c:v>15.5</c:v>
                      </c:pt>
                      <c:pt idx="424">
                        <c:v>21.5</c:v>
                      </c:pt>
                      <c:pt idx="425">
                        <c:v>13</c:v>
                      </c:pt>
                      <c:pt idx="426">
                        <c:v>12</c:v>
                      </c:pt>
                      <c:pt idx="427">
                        <c:v>11.5</c:v>
                      </c:pt>
                      <c:pt idx="428">
                        <c:v>0</c:v>
                      </c:pt>
                      <c:pt idx="429">
                        <c:v>20</c:v>
                      </c:pt>
                      <c:pt idx="430">
                        <c:v>16</c:v>
                      </c:pt>
                      <c:pt idx="431">
                        <c:v>16.5</c:v>
                      </c:pt>
                      <c:pt idx="432">
                        <c:v>15.5</c:v>
                      </c:pt>
                      <c:pt idx="433">
                        <c:v>12.5</c:v>
                      </c:pt>
                      <c:pt idx="434">
                        <c:v>19.5</c:v>
                      </c:pt>
                      <c:pt idx="435">
                        <c:v>14.5</c:v>
                      </c:pt>
                      <c:pt idx="436">
                        <c:v>17</c:v>
                      </c:pt>
                      <c:pt idx="437">
                        <c:v>16</c:v>
                      </c:pt>
                      <c:pt idx="438">
                        <c:v>16</c:v>
                      </c:pt>
                      <c:pt idx="439">
                        <c:v>18.5</c:v>
                      </c:pt>
                      <c:pt idx="440">
                        <c:v>12</c:v>
                      </c:pt>
                      <c:pt idx="441">
                        <c:v>15</c:v>
                      </c:pt>
                      <c:pt idx="442">
                        <c:v>16</c:v>
                      </c:pt>
                      <c:pt idx="443">
                        <c:v>17</c:v>
                      </c:pt>
                      <c:pt idx="444">
                        <c:v>11</c:v>
                      </c:pt>
                      <c:pt idx="445">
                        <c:v>13</c:v>
                      </c:pt>
                      <c:pt idx="446">
                        <c:v>15.5</c:v>
                      </c:pt>
                      <c:pt idx="447">
                        <c:v>13</c:v>
                      </c:pt>
                      <c:pt idx="448">
                        <c:v>12</c:v>
                      </c:pt>
                      <c:pt idx="449">
                        <c:v>12.5</c:v>
                      </c:pt>
                      <c:pt idx="450">
                        <c:v>11</c:v>
                      </c:pt>
                      <c:pt idx="451">
                        <c:v>14</c:v>
                      </c:pt>
                      <c:pt idx="452">
                        <c:v>10</c:v>
                      </c:pt>
                      <c:pt idx="453">
                        <c:v>16</c:v>
                      </c:pt>
                      <c:pt idx="454">
                        <c:v>19.5</c:v>
                      </c:pt>
                      <c:pt idx="455">
                        <c:v>12</c:v>
                      </c:pt>
                      <c:pt idx="456">
                        <c:v>11</c:v>
                      </c:pt>
                      <c:pt idx="457">
                        <c:v>16</c:v>
                      </c:pt>
                      <c:pt idx="458">
                        <c:v>15</c:v>
                      </c:pt>
                      <c:pt idx="459">
                        <c:v>10.5</c:v>
                      </c:pt>
                      <c:pt idx="460">
                        <c:v>18.5</c:v>
                      </c:pt>
                      <c:pt idx="461">
                        <c:v>16</c:v>
                      </c:pt>
                      <c:pt idx="462">
                        <c:v>12.5</c:v>
                      </c:pt>
                      <c:pt idx="463">
                        <c:v>10.5</c:v>
                      </c:pt>
                      <c:pt idx="464">
                        <c:v>15</c:v>
                      </c:pt>
                      <c:pt idx="465">
                        <c:v>17</c:v>
                      </c:pt>
                      <c:pt idx="466">
                        <c:v>18</c:v>
                      </c:pt>
                      <c:pt idx="467">
                        <c:v>13.5</c:v>
                      </c:pt>
                      <c:pt idx="468">
                        <c:v>14.5</c:v>
                      </c:pt>
                      <c:pt idx="469">
                        <c:v>11</c:v>
                      </c:pt>
                      <c:pt idx="470">
                        <c:v>13</c:v>
                      </c:pt>
                      <c:pt idx="471">
                        <c:v>17</c:v>
                      </c:pt>
                      <c:pt idx="472">
                        <c:v>13</c:v>
                      </c:pt>
                      <c:pt idx="473">
                        <c:v>13.5</c:v>
                      </c:pt>
                      <c:pt idx="474">
                        <c:v>8</c:v>
                      </c:pt>
                      <c:pt idx="475">
                        <c:v>13.5</c:v>
                      </c:pt>
                      <c:pt idx="476">
                        <c:v>10.5</c:v>
                      </c:pt>
                      <c:pt idx="477">
                        <c:v>18</c:v>
                      </c:pt>
                      <c:pt idx="478">
                        <c:v>14.5</c:v>
                      </c:pt>
                      <c:pt idx="479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19-4FED-91BC-59B3AB9E8C0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Diyarbakir!$G$2:$G$481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</c:v>
                      </c:pt>
                      <c:pt idx="3">
                        <c:v>5</c:v>
                      </c:pt>
                      <c:pt idx="4">
                        <c:v>1</c:v>
                      </c:pt>
                      <c:pt idx="5">
                        <c:v>-4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</c:v>
                      </c:pt>
                      <c:pt idx="10">
                        <c:v>-4</c:v>
                      </c:pt>
                      <c:pt idx="11">
                        <c:v>2</c:v>
                      </c:pt>
                      <c:pt idx="12">
                        <c:v>-8</c:v>
                      </c:pt>
                      <c:pt idx="13">
                        <c:v>5</c:v>
                      </c:pt>
                      <c:pt idx="14">
                        <c:v>4</c:v>
                      </c:pt>
                      <c:pt idx="15">
                        <c:v>0</c:v>
                      </c:pt>
                      <c:pt idx="16">
                        <c:v>-6</c:v>
                      </c:pt>
                      <c:pt idx="17">
                        <c:v>0</c:v>
                      </c:pt>
                      <c:pt idx="18">
                        <c:v>-4</c:v>
                      </c:pt>
                      <c:pt idx="19">
                        <c:v>-7</c:v>
                      </c:pt>
                      <c:pt idx="20">
                        <c:v>10</c:v>
                      </c:pt>
                      <c:pt idx="21">
                        <c:v>-4</c:v>
                      </c:pt>
                      <c:pt idx="22">
                        <c:v>-4</c:v>
                      </c:pt>
                      <c:pt idx="23">
                        <c:v>8</c:v>
                      </c:pt>
                      <c:pt idx="24">
                        <c:v>-6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-7</c:v>
                      </c:pt>
                      <c:pt idx="29">
                        <c:v>0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1.5</c:v>
                      </c:pt>
                      <c:pt idx="33">
                        <c:v>2.5</c:v>
                      </c:pt>
                      <c:pt idx="34">
                        <c:v>-0.5</c:v>
                      </c:pt>
                      <c:pt idx="35">
                        <c:v>-4</c:v>
                      </c:pt>
                      <c:pt idx="36">
                        <c:v>-8</c:v>
                      </c:pt>
                      <c:pt idx="37">
                        <c:v>-1</c:v>
                      </c:pt>
                      <c:pt idx="38">
                        <c:v>6.5</c:v>
                      </c:pt>
                      <c:pt idx="39">
                        <c:v>0</c:v>
                      </c:pt>
                      <c:pt idx="40">
                        <c:v>7</c:v>
                      </c:pt>
                      <c:pt idx="41">
                        <c:v>0.5</c:v>
                      </c:pt>
                      <c:pt idx="42">
                        <c:v>2</c:v>
                      </c:pt>
                      <c:pt idx="43">
                        <c:v>-1.5</c:v>
                      </c:pt>
                      <c:pt idx="44">
                        <c:v>4.5</c:v>
                      </c:pt>
                      <c:pt idx="45">
                        <c:v>-2.5</c:v>
                      </c:pt>
                      <c:pt idx="46">
                        <c:v>0</c:v>
                      </c:pt>
                      <c:pt idx="47">
                        <c:v>11</c:v>
                      </c:pt>
                      <c:pt idx="48">
                        <c:v>-4.5</c:v>
                      </c:pt>
                      <c:pt idx="49">
                        <c:v>-8.5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-2</c:v>
                      </c:pt>
                      <c:pt idx="53">
                        <c:v>3.5</c:v>
                      </c:pt>
                      <c:pt idx="54">
                        <c:v>0</c:v>
                      </c:pt>
                      <c:pt idx="55">
                        <c:v>-3.5</c:v>
                      </c:pt>
                      <c:pt idx="56">
                        <c:v>-6</c:v>
                      </c:pt>
                      <c:pt idx="57">
                        <c:v>-3</c:v>
                      </c:pt>
                      <c:pt idx="58">
                        <c:v>-3.5</c:v>
                      </c:pt>
                      <c:pt idx="59">
                        <c:v>-1</c:v>
                      </c:pt>
                      <c:pt idx="60">
                        <c:v>-0.5</c:v>
                      </c:pt>
                      <c:pt idx="61">
                        <c:v>0</c:v>
                      </c:pt>
                      <c:pt idx="62">
                        <c:v>4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1.5</c:v>
                      </c:pt>
                      <c:pt idx="66">
                        <c:v>2</c:v>
                      </c:pt>
                      <c:pt idx="67">
                        <c:v>7.5</c:v>
                      </c:pt>
                      <c:pt idx="68">
                        <c:v>6.5</c:v>
                      </c:pt>
                      <c:pt idx="69">
                        <c:v>6</c:v>
                      </c:pt>
                      <c:pt idx="70">
                        <c:v>-4</c:v>
                      </c:pt>
                      <c:pt idx="71">
                        <c:v>7.5</c:v>
                      </c:pt>
                      <c:pt idx="72">
                        <c:v>-10</c:v>
                      </c:pt>
                      <c:pt idx="73">
                        <c:v>-0.5</c:v>
                      </c:pt>
                      <c:pt idx="74">
                        <c:v>2.5</c:v>
                      </c:pt>
                      <c:pt idx="75">
                        <c:v>-8.5</c:v>
                      </c:pt>
                      <c:pt idx="76">
                        <c:v>-0.5</c:v>
                      </c:pt>
                      <c:pt idx="77">
                        <c:v>8</c:v>
                      </c:pt>
                      <c:pt idx="78">
                        <c:v>4.5</c:v>
                      </c:pt>
                      <c:pt idx="79">
                        <c:v>-3</c:v>
                      </c:pt>
                      <c:pt idx="80">
                        <c:v>-0.5</c:v>
                      </c:pt>
                      <c:pt idx="81">
                        <c:v>4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0.5</c:v>
                      </c:pt>
                      <c:pt idx="85">
                        <c:v>-11</c:v>
                      </c:pt>
                      <c:pt idx="86">
                        <c:v>-3</c:v>
                      </c:pt>
                      <c:pt idx="87">
                        <c:v>-2</c:v>
                      </c:pt>
                      <c:pt idx="88">
                        <c:v>1.5</c:v>
                      </c:pt>
                      <c:pt idx="89">
                        <c:v>0</c:v>
                      </c:pt>
                      <c:pt idx="90">
                        <c:v>-2</c:v>
                      </c:pt>
                      <c:pt idx="91">
                        <c:v>-7.5</c:v>
                      </c:pt>
                      <c:pt idx="92">
                        <c:v>-6</c:v>
                      </c:pt>
                      <c:pt idx="93">
                        <c:v>-6</c:v>
                      </c:pt>
                      <c:pt idx="94">
                        <c:v>-2</c:v>
                      </c:pt>
                      <c:pt idx="95">
                        <c:v>-5</c:v>
                      </c:pt>
                      <c:pt idx="96">
                        <c:v>0</c:v>
                      </c:pt>
                      <c:pt idx="97">
                        <c:v>3</c:v>
                      </c:pt>
                      <c:pt idx="98">
                        <c:v>-3.5</c:v>
                      </c:pt>
                      <c:pt idx="99">
                        <c:v>0</c:v>
                      </c:pt>
                      <c:pt idx="100">
                        <c:v>-4</c:v>
                      </c:pt>
                      <c:pt idx="101">
                        <c:v>-4.5</c:v>
                      </c:pt>
                      <c:pt idx="102">
                        <c:v>-12.5</c:v>
                      </c:pt>
                      <c:pt idx="103">
                        <c:v>-2</c:v>
                      </c:pt>
                      <c:pt idx="104">
                        <c:v>-2</c:v>
                      </c:pt>
                      <c:pt idx="105">
                        <c:v>-2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-6</c:v>
                      </c:pt>
                      <c:pt idx="109">
                        <c:v>0</c:v>
                      </c:pt>
                      <c:pt idx="110">
                        <c:v>11</c:v>
                      </c:pt>
                      <c:pt idx="111">
                        <c:v>2.5</c:v>
                      </c:pt>
                      <c:pt idx="112">
                        <c:v>0</c:v>
                      </c:pt>
                      <c:pt idx="113">
                        <c:v>5</c:v>
                      </c:pt>
                      <c:pt idx="114">
                        <c:v>0</c:v>
                      </c:pt>
                      <c:pt idx="115">
                        <c:v>-2.5</c:v>
                      </c:pt>
                      <c:pt idx="116">
                        <c:v>-0.5</c:v>
                      </c:pt>
                      <c:pt idx="117">
                        <c:v>3.5</c:v>
                      </c:pt>
                      <c:pt idx="118">
                        <c:v>0</c:v>
                      </c:pt>
                      <c:pt idx="119">
                        <c:v>-5</c:v>
                      </c:pt>
                      <c:pt idx="120">
                        <c:v>2.5</c:v>
                      </c:pt>
                      <c:pt idx="121">
                        <c:v>-2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2.5</c:v>
                      </c:pt>
                      <c:pt idx="125">
                        <c:v>0</c:v>
                      </c:pt>
                      <c:pt idx="126">
                        <c:v>-4</c:v>
                      </c:pt>
                      <c:pt idx="127">
                        <c:v>3</c:v>
                      </c:pt>
                      <c:pt idx="128">
                        <c:v>2</c:v>
                      </c:pt>
                      <c:pt idx="129">
                        <c:v>-9.5</c:v>
                      </c:pt>
                      <c:pt idx="130">
                        <c:v>-2</c:v>
                      </c:pt>
                      <c:pt idx="131">
                        <c:v>-9.5</c:v>
                      </c:pt>
                      <c:pt idx="132">
                        <c:v>6.5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-5</c:v>
                      </c:pt>
                      <c:pt idx="136">
                        <c:v>-1</c:v>
                      </c:pt>
                      <c:pt idx="137">
                        <c:v>1</c:v>
                      </c:pt>
                      <c:pt idx="138">
                        <c:v>-9</c:v>
                      </c:pt>
                      <c:pt idx="139">
                        <c:v>5</c:v>
                      </c:pt>
                      <c:pt idx="140">
                        <c:v>-2</c:v>
                      </c:pt>
                      <c:pt idx="141">
                        <c:v>-3</c:v>
                      </c:pt>
                      <c:pt idx="142">
                        <c:v>0.5</c:v>
                      </c:pt>
                      <c:pt idx="143">
                        <c:v>1.5</c:v>
                      </c:pt>
                      <c:pt idx="144">
                        <c:v>-9.5</c:v>
                      </c:pt>
                      <c:pt idx="145">
                        <c:v>1.5</c:v>
                      </c:pt>
                      <c:pt idx="146">
                        <c:v>-3</c:v>
                      </c:pt>
                      <c:pt idx="147">
                        <c:v>-3</c:v>
                      </c:pt>
                      <c:pt idx="148">
                        <c:v>5</c:v>
                      </c:pt>
                      <c:pt idx="149">
                        <c:v>-2.5</c:v>
                      </c:pt>
                      <c:pt idx="150">
                        <c:v>0</c:v>
                      </c:pt>
                      <c:pt idx="151">
                        <c:v>-2</c:v>
                      </c:pt>
                      <c:pt idx="152">
                        <c:v>-9</c:v>
                      </c:pt>
                      <c:pt idx="153">
                        <c:v>-1</c:v>
                      </c:pt>
                      <c:pt idx="154">
                        <c:v>-4</c:v>
                      </c:pt>
                      <c:pt idx="155">
                        <c:v>0</c:v>
                      </c:pt>
                      <c:pt idx="156">
                        <c:v>0.5</c:v>
                      </c:pt>
                      <c:pt idx="157">
                        <c:v>-8.5</c:v>
                      </c:pt>
                      <c:pt idx="158">
                        <c:v>4</c:v>
                      </c:pt>
                      <c:pt idx="159">
                        <c:v>-1</c:v>
                      </c:pt>
                      <c:pt idx="160">
                        <c:v>11</c:v>
                      </c:pt>
                      <c:pt idx="161">
                        <c:v>0.5</c:v>
                      </c:pt>
                      <c:pt idx="162">
                        <c:v>-5.5</c:v>
                      </c:pt>
                      <c:pt idx="163">
                        <c:v>-8.5</c:v>
                      </c:pt>
                      <c:pt idx="164">
                        <c:v>2.5</c:v>
                      </c:pt>
                      <c:pt idx="165">
                        <c:v>0</c:v>
                      </c:pt>
                      <c:pt idx="166">
                        <c:v>-4</c:v>
                      </c:pt>
                      <c:pt idx="167">
                        <c:v>5</c:v>
                      </c:pt>
                      <c:pt idx="168">
                        <c:v>-4</c:v>
                      </c:pt>
                      <c:pt idx="169">
                        <c:v>-1</c:v>
                      </c:pt>
                      <c:pt idx="170">
                        <c:v>0</c:v>
                      </c:pt>
                      <c:pt idx="171">
                        <c:v>-6</c:v>
                      </c:pt>
                      <c:pt idx="172">
                        <c:v>3.5</c:v>
                      </c:pt>
                      <c:pt idx="173">
                        <c:v>9</c:v>
                      </c:pt>
                      <c:pt idx="174">
                        <c:v>17</c:v>
                      </c:pt>
                      <c:pt idx="175">
                        <c:v>2</c:v>
                      </c:pt>
                      <c:pt idx="176">
                        <c:v>-2.5</c:v>
                      </c:pt>
                      <c:pt idx="177">
                        <c:v>-3</c:v>
                      </c:pt>
                      <c:pt idx="178">
                        <c:v>-10</c:v>
                      </c:pt>
                      <c:pt idx="179">
                        <c:v>2.5</c:v>
                      </c:pt>
                      <c:pt idx="180">
                        <c:v>-3.5</c:v>
                      </c:pt>
                      <c:pt idx="181">
                        <c:v>9</c:v>
                      </c:pt>
                      <c:pt idx="182">
                        <c:v>10</c:v>
                      </c:pt>
                      <c:pt idx="183">
                        <c:v>0</c:v>
                      </c:pt>
                      <c:pt idx="184">
                        <c:v>11.5</c:v>
                      </c:pt>
                      <c:pt idx="185">
                        <c:v>-1</c:v>
                      </c:pt>
                      <c:pt idx="186">
                        <c:v>14</c:v>
                      </c:pt>
                      <c:pt idx="187">
                        <c:v>11</c:v>
                      </c:pt>
                      <c:pt idx="188">
                        <c:v>1</c:v>
                      </c:pt>
                      <c:pt idx="189">
                        <c:v>0.5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-4</c:v>
                      </c:pt>
                      <c:pt idx="193">
                        <c:v>2</c:v>
                      </c:pt>
                      <c:pt idx="194">
                        <c:v>4</c:v>
                      </c:pt>
                      <c:pt idx="195">
                        <c:v>6.5</c:v>
                      </c:pt>
                      <c:pt idx="196">
                        <c:v>0.5</c:v>
                      </c:pt>
                      <c:pt idx="197">
                        <c:v>-21</c:v>
                      </c:pt>
                      <c:pt idx="198">
                        <c:v>-2.5</c:v>
                      </c:pt>
                      <c:pt idx="199">
                        <c:v>15</c:v>
                      </c:pt>
                      <c:pt idx="200">
                        <c:v>2</c:v>
                      </c:pt>
                      <c:pt idx="201">
                        <c:v>10</c:v>
                      </c:pt>
                      <c:pt idx="202">
                        <c:v>10</c:v>
                      </c:pt>
                      <c:pt idx="203">
                        <c:v>2.5</c:v>
                      </c:pt>
                      <c:pt idx="204">
                        <c:v>7.5</c:v>
                      </c:pt>
                      <c:pt idx="205">
                        <c:v>8</c:v>
                      </c:pt>
                      <c:pt idx="206">
                        <c:v>0</c:v>
                      </c:pt>
                      <c:pt idx="207">
                        <c:v>7</c:v>
                      </c:pt>
                      <c:pt idx="208">
                        <c:v>15</c:v>
                      </c:pt>
                      <c:pt idx="209">
                        <c:v>-1</c:v>
                      </c:pt>
                      <c:pt idx="210">
                        <c:v>0</c:v>
                      </c:pt>
                      <c:pt idx="211">
                        <c:v>9</c:v>
                      </c:pt>
                      <c:pt idx="212">
                        <c:v>7.5</c:v>
                      </c:pt>
                      <c:pt idx="213">
                        <c:v>7.5</c:v>
                      </c:pt>
                      <c:pt idx="214">
                        <c:v>-6</c:v>
                      </c:pt>
                      <c:pt idx="215">
                        <c:v>7</c:v>
                      </c:pt>
                      <c:pt idx="216">
                        <c:v>-2</c:v>
                      </c:pt>
                      <c:pt idx="217">
                        <c:v>1</c:v>
                      </c:pt>
                      <c:pt idx="218">
                        <c:v>3</c:v>
                      </c:pt>
                      <c:pt idx="219">
                        <c:v>21.5</c:v>
                      </c:pt>
                      <c:pt idx="220">
                        <c:v>0</c:v>
                      </c:pt>
                      <c:pt idx="221">
                        <c:v>5</c:v>
                      </c:pt>
                      <c:pt idx="222">
                        <c:v>3</c:v>
                      </c:pt>
                      <c:pt idx="223">
                        <c:v>6.5</c:v>
                      </c:pt>
                      <c:pt idx="224">
                        <c:v>6</c:v>
                      </c:pt>
                      <c:pt idx="225">
                        <c:v>9</c:v>
                      </c:pt>
                      <c:pt idx="226">
                        <c:v>9.5</c:v>
                      </c:pt>
                      <c:pt idx="227">
                        <c:v>-4</c:v>
                      </c:pt>
                      <c:pt idx="228">
                        <c:v>14.5</c:v>
                      </c:pt>
                      <c:pt idx="229">
                        <c:v>14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10</c:v>
                      </c:pt>
                      <c:pt idx="233">
                        <c:v>14</c:v>
                      </c:pt>
                      <c:pt idx="234">
                        <c:v>5.5</c:v>
                      </c:pt>
                      <c:pt idx="235">
                        <c:v>12</c:v>
                      </c:pt>
                      <c:pt idx="236">
                        <c:v>14.5</c:v>
                      </c:pt>
                      <c:pt idx="237">
                        <c:v>13.5</c:v>
                      </c:pt>
                      <c:pt idx="238">
                        <c:v>9.5</c:v>
                      </c:pt>
                      <c:pt idx="239">
                        <c:v>9</c:v>
                      </c:pt>
                      <c:pt idx="256">
                        <c:v>-17</c:v>
                      </c:pt>
                      <c:pt idx="257">
                        <c:v>-11</c:v>
                      </c:pt>
                      <c:pt idx="258">
                        <c:v>-14.5</c:v>
                      </c:pt>
                      <c:pt idx="259">
                        <c:v>-13</c:v>
                      </c:pt>
                      <c:pt idx="260">
                        <c:v>-15.5</c:v>
                      </c:pt>
                      <c:pt idx="261">
                        <c:v>-19</c:v>
                      </c:pt>
                      <c:pt idx="262">
                        <c:v>-15.5</c:v>
                      </c:pt>
                      <c:pt idx="263">
                        <c:v>-15</c:v>
                      </c:pt>
                      <c:pt idx="264">
                        <c:v>-16</c:v>
                      </c:pt>
                      <c:pt idx="265">
                        <c:v>-6.5</c:v>
                      </c:pt>
                      <c:pt idx="266">
                        <c:v>-14.5</c:v>
                      </c:pt>
                      <c:pt idx="267">
                        <c:v>-8</c:v>
                      </c:pt>
                      <c:pt idx="268">
                        <c:v>-12</c:v>
                      </c:pt>
                      <c:pt idx="269">
                        <c:v>-13</c:v>
                      </c:pt>
                      <c:pt idx="270">
                        <c:v>-20</c:v>
                      </c:pt>
                      <c:pt idx="271">
                        <c:v>-15</c:v>
                      </c:pt>
                      <c:pt idx="272">
                        <c:v>-11</c:v>
                      </c:pt>
                      <c:pt idx="273">
                        <c:v>-10</c:v>
                      </c:pt>
                      <c:pt idx="274">
                        <c:v>-13</c:v>
                      </c:pt>
                      <c:pt idx="275">
                        <c:v>-13.5</c:v>
                      </c:pt>
                      <c:pt idx="276">
                        <c:v>-21</c:v>
                      </c:pt>
                      <c:pt idx="277">
                        <c:v>-17</c:v>
                      </c:pt>
                      <c:pt idx="278">
                        <c:v>-14</c:v>
                      </c:pt>
                      <c:pt idx="279">
                        <c:v>-14.5</c:v>
                      </c:pt>
                      <c:pt idx="280">
                        <c:v>-14</c:v>
                      </c:pt>
                      <c:pt idx="281">
                        <c:v>-17</c:v>
                      </c:pt>
                      <c:pt idx="282">
                        <c:v>-17</c:v>
                      </c:pt>
                      <c:pt idx="283">
                        <c:v>-12.5</c:v>
                      </c:pt>
                      <c:pt idx="284">
                        <c:v>-16.5</c:v>
                      </c:pt>
                      <c:pt idx="285">
                        <c:v>-10</c:v>
                      </c:pt>
                      <c:pt idx="286">
                        <c:v>-8</c:v>
                      </c:pt>
                      <c:pt idx="287">
                        <c:v>-7</c:v>
                      </c:pt>
                      <c:pt idx="288">
                        <c:v>-18.5</c:v>
                      </c:pt>
                      <c:pt idx="289">
                        <c:v>-8</c:v>
                      </c:pt>
                      <c:pt idx="290">
                        <c:v>-18</c:v>
                      </c:pt>
                      <c:pt idx="291">
                        <c:v>5</c:v>
                      </c:pt>
                      <c:pt idx="292">
                        <c:v>7</c:v>
                      </c:pt>
                      <c:pt idx="293">
                        <c:v>6.5</c:v>
                      </c:pt>
                      <c:pt idx="294">
                        <c:v>7</c:v>
                      </c:pt>
                      <c:pt idx="295">
                        <c:v>-1.5</c:v>
                      </c:pt>
                      <c:pt idx="296">
                        <c:v>10</c:v>
                      </c:pt>
                      <c:pt idx="297">
                        <c:v>-1</c:v>
                      </c:pt>
                      <c:pt idx="298">
                        <c:v>8</c:v>
                      </c:pt>
                      <c:pt idx="299">
                        <c:v>-0.5</c:v>
                      </c:pt>
                      <c:pt idx="300">
                        <c:v>5</c:v>
                      </c:pt>
                      <c:pt idx="301">
                        <c:v>8</c:v>
                      </c:pt>
                      <c:pt idx="302">
                        <c:v>10</c:v>
                      </c:pt>
                      <c:pt idx="303">
                        <c:v>5.5</c:v>
                      </c:pt>
                      <c:pt idx="304">
                        <c:v>3</c:v>
                      </c:pt>
                      <c:pt idx="305">
                        <c:v>12</c:v>
                      </c:pt>
                      <c:pt idx="306">
                        <c:v>2</c:v>
                      </c:pt>
                      <c:pt idx="307">
                        <c:v>-4</c:v>
                      </c:pt>
                      <c:pt idx="308">
                        <c:v>-14.5</c:v>
                      </c:pt>
                      <c:pt idx="309">
                        <c:v>-18.5</c:v>
                      </c:pt>
                      <c:pt idx="310">
                        <c:v>-14</c:v>
                      </c:pt>
                      <c:pt idx="311">
                        <c:v>-10.5</c:v>
                      </c:pt>
                      <c:pt idx="312">
                        <c:v>-8</c:v>
                      </c:pt>
                      <c:pt idx="313">
                        <c:v>-11.5</c:v>
                      </c:pt>
                      <c:pt idx="314">
                        <c:v>-15</c:v>
                      </c:pt>
                      <c:pt idx="315">
                        <c:v>-10</c:v>
                      </c:pt>
                      <c:pt idx="316">
                        <c:v>-16.5</c:v>
                      </c:pt>
                      <c:pt idx="317">
                        <c:v>-15</c:v>
                      </c:pt>
                      <c:pt idx="318">
                        <c:v>19</c:v>
                      </c:pt>
                      <c:pt idx="319">
                        <c:v>17.5</c:v>
                      </c:pt>
                      <c:pt idx="320">
                        <c:v>19</c:v>
                      </c:pt>
                      <c:pt idx="321">
                        <c:v>23</c:v>
                      </c:pt>
                      <c:pt idx="322">
                        <c:v>8</c:v>
                      </c:pt>
                      <c:pt idx="323">
                        <c:v>14.5</c:v>
                      </c:pt>
                      <c:pt idx="324">
                        <c:v>-6</c:v>
                      </c:pt>
                      <c:pt idx="325">
                        <c:v>10.5</c:v>
                      </c:pt>
                      <c:pt idx="326">
                        <c:v>9</c:v>
                      </c:pt>
                      <c:pt idx="327">
                        <c:v>5</c:v>
                      </c:pt>
                      <c:pt idx="328">
                        <c:v>8</c:v>
                      </c:pt>
                      <c:pt idx="329">
                        <c:v>-7</c:v>
                      </c:pt>
                      <c:pt idx="330">
                        <c:v>-19</c:v>
                      </c:pt>
                      <c:pt idx="331">
                        <c:v>-16.5</c:v>
                      </c:pt>
                      <c:pt idx="332">
                        <c:v>-20</c:v>
                      </c:pt>
                      <c:pt idx="333">
                        <c:v>-10.5</c:v>
                      </c:pt>
                      <c:pt idx="334">
                        <c:v>0</c:v>
                      </c:pt>
                      <c:pt idx="335">
                        <c:v>-13.5</c:v>
                      </c:pt>
                      <c:pt idx="336">
                        <c:v>-16.5</c:v>
                      </c:pt>
                      <c:pt idx="337">
                        <c:v>-17</c:v>
                      </c:pt>
                      <c:pt idx="338">
                        <c:v>-15</c:v>
                      </c:pt>
                      <c:pt idx="339">
                        <c:v>-22</c:v>
                      </c:pt>
                      <c:pt idx="340">
                        <c:v>-11</c:v>
                      </c:pt>
                      <c:pt idx="341">
                        <c:v>-14.5</c:v>
                      </c:pt>
                      <c:pt idx="342">
                        <c:v>-12</c:v>
                      </c:pt>
                      <c:pt idx="343">
                        <c:v>-14</c:v>
                      </c:pt>
                      <c:pt idx="344">
                        <c:v>-16.5</c:v>
                      </c:pt>
                      <c:pt idx="345">
                        <c:v>-13</c:v>
                      </c:pt>
                      <c:pt idx="346">
                        <c:v>-18.5</c:v>
                      </c:pt>
                      <c:pt idx="347">
                        <c:v>-12.5</c:v>
                      </c:pt>
                      <c:pt idx="348">
                        <c:v>-12.5</c:v>
                      </c:pt>
                      <c:pt idx="349">
                        <c:v>-14</c:v>
                      </c:pt>
                      <c:pt idx="350">
                        <c:v>-13</c:v>
                      </c:pt>
                      <c:pt idx="351">
                        <c:v>-11</c:v>
                      </c:pt>
                      <c:pt idx="352">
                        <c:v>-15</c:v>
                      </c:pt>
                      <c:pt idx="353">
                        <c:v>-22</c:v>
                      </c:pt>
                      <c:pt idx="354">
                        <c:v>-17</c:v>
                      </c:pt>
                      <c:pt idx="355">
                        <c:v>-12.5</c:v>
                      </c:pt>
                      <c:pt idx="356">
                        <c:v>-10.5</c:v>
                      </c:pt>
                      <c:pt idx="357">
                        <c:v>-20</c:v>
                      </c:pt>
                      <c:pt idx="358">
                        <c:v>-15</c:v>
                      </c:pt>
                      <c:pt idx="359">
                        <c:v>-15.5</c:v>
                      </c:pt>
                      <c:pt idx="360">
                        <c:v>-21</c:v>
                      </c:pt>
                      <c:pt idx="361">
                        <c:v>-17.5</c:v>
                      </c:pt>
                      <c:pt idx="362">
                        <c:v>-21</c:v>
                      </c:pt>
                      <c:pt idx="363">
                        <c:v>-15.5</c:v>
                      </c:pt>
                      <c:pt idx="364">
                        <c:v>-19</c:v>
                      </c:pt>
                      <c:pt idx="365">
                        <c:v>-10</c:v>
                      </c:pt>
                      <c:pt idx="366">
                        <c:v>-10</c:v>
                      </c:pt>
                      <c:pt idx="367">
                        <c:v>-18.5</c:v>
                      </c:pt>
                      <c:pt idx="368">
                        <c:v>-11.5</c:v>
                      </c:pt>
                      <c:pt idx="369">
                        <c:v>-15.5</c:v>
                      </c:pt>
                      <c:pt idx="370">
                        <c:v>-12</c:v>
                      </c:pt>
                      <c:pt idx="371">
                        <c:v>-21</c:v>
                      </c:pt>
                      <c:pt idx="372">
                        <c:v>-12</c:v>
                      </c:pt>
                      <c:pt idx="373">
                        <c:v>-14</c:v>
                      </c:pt>
                      <c:pt idx="374">
                        <c:v>-16.5</c:v>
                      </c:pt>
                      <c:pt idx="375">
                        <c:v>-21</c:v>
                      </c:pt>
                      <c:pt idx="376">
                        <c:v>-11</c:v>
                      </c:pt>
                      <c:pt idx="377">
                        <c:v>-22</c:v>
                      </c:pt>
                      <c:pt idx="378">
                        <c:v>-15</c:v>
                      </c:pt>
                      <c:pt idx="379">
                        <c:v>-22</c:v>
                      </c:pt>
                      <c:pt idx="380">
                        <c:v>-17</c:v>
                      </c:pt>
                      <c:pt idx="381">
                        <c:v>-17</c:v>
                      </c:pt>
                      <c:pt idx="382">
                        <c:v>-15</c:v>
                      </c:pt>
                      <c:pt idx="383">
                        <c:v>-20</c:v>
                      </c:pt>
                      <c:pt idx="384">
                        <c:v>-15.5</c:v>
                      </c:pt>
                      <c:pt idx="385">
                        <c:v>-19</c:v>
                      </c:pt>
                      <c:pt idx="386">
                        <c:v>-23</c:v>
                      </c:pt>
                      <c:pt idx="387">
                        <c:v>-11</c:v>
                      </c:pt>
                      <c:pt idx="388">
                        <c:v>-9</c:v>
                      </c:pt>
                      <c:pt idx="389">
                        <c:v>-15</c:v>
                      </c:pt>
                      <c:pt idx="390">
                        <c:v>-21</c:v>
                      </c:pt>
                      <c:pt idx="391">
                        <c:v>-13</c:v>
                      </c:pt>
                      <c:pt idx="392">
                        <c:v>-15</c:v>
                      </c:pt>
                      <c:pt idx="393">
                        <c:v>-19.5</c:v>
                      </c:pt>
                      <c:pt idx="394">
                        <c:v>0</c:v>
                      </c:pt>
                      <c:pt idx="395">
                        <c:v>-15.5</c:v>
                      </c:pt>
                      <c:pt idx="396">
                        <c:v>-21</c:v>
                      </c:pt>
                      <c:pt idx="397">
                        <c:v>-17</c:v>
                      </c:pt>
                      <c:pt idx="398">
                        <c:v>-13</c:v>
                      </c:pt>
                      <c:pt idx="399">
                        <c:v>-24</c:v>
                      </c:pt>
                      <c:pt idx="400">
                        <c:v>-16.5</c:v>
                      </c:pt>
                      <c:pt idx="401">
                        <c:v>-12</c:v>
                      </c:pt>
                      <c:pt idx="402">
                        <c:v>-11.5</c:v>
                      </c:pt>
                      <c:pt idx="403">
                        <c:v>-16.5</c:v>
                      </c:pt>
                      <c:pt idx="404">
                        <c:v>-18</c:v>
                      </c:pt>
                      <c:pt idx="405">
                        <c:v>0</c:v>
                      </c:pt>
                      <c:pt idx="406">
                        <c:v>-14.5</c:v>
                      </c:pt>
                      <c:pt idx="407">
                        <c:v>-14</c:v>
                      </c:pt>
                      <c:pt idx="408">
                        <c:v>-15.5</c:v>
                      </c:pt>
                      <c:pt idx="409">
                        <c:v>-16.5</c:v>
                      </c:pt>
                      <c:pt idx="410">
                        <c:v>-15.5</c:v>
                      </c:pt>
                      <c:pt idx="411">
                        <c:v>-17</c:v>
                      </c:pt>
                      <c:pt idx="412">
                        <c:v>0</c:v>
                      </c:pt>
                      <c:pt idx="413">
                        <c:v>-16.5</c:v>
                      </c:pt>
                      <c:pt idx="414">
                        <c:v>-19.5</c:v>
                      </c:pt>
                      <c:pt idx="415">
                        <c:v>-14.5</c:v>
                      </c:pt>
                      <c:pt idx="416">
                        <c:v>-12</c:v>
                      </c:pt>
                      <c:pt idx="417">
                        <c:v>-17</c:v>
                      </c:pt>
                      <c:pt idx="418">
                        <c:v>-12.5</c:v>
                      </c:pt>
                      <c:pt idx="419">
                        <c:v>-14</c:v>
                      </c:pt>
                      <c:pt idx="420">
                        <c:v>-13.5</c:v>
                      </c:pt>
                      <c:pt idx="421">
                        <c:v>-10</c:v>
                      </c:pt>
                      <c:pt idx="422">
                        <c:v>-19.5</c:v>
                      </c:pt>
                      <c:pt idx="423">
                        <c:v>-15.5</c:v>
                      </c:pt>
                      <c:pt idx="424">
                        <c:v>-21.5</c:v>
                      </c:pt>
                      <c:pt idx="425">
                        <c:v>-13</c:v>
                      </c:pt>
                      <c:pt idx="426">
                        <c:v>-12</c:v>
                      </c:pt>
                      <c:pt idx="427">
                        <c:v>-11.5</c:v>
                      </c:pt>
                      <c:pt idx="428">
                        <c:v>0</c:v>
                      </c:pt>
                      <c:pt idx="429">
                        <c:v>-2</c:v>
                      </c:pt>
                      <c:pt idx="430">
                        <c:v>1</c:v>
                      </c:pt>
                      <c:pt idx="431">
                        <c:v>-3.5</c:v>
                      </c:pt>
                      <c:pt idx="432">
                        <c:v>0.5</c:v>
                      </c:pt>
                      <c:pt idx="433">
                        <c:v>5.5</c:v>
                      </c:pt>
                      <c:pt idx="434">
                        <c:v>2.5</c:v>
                      </c:pt>
                      <c:pt idx="435">
                        <c:v>9.5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1</c:v>
                      </c:pt>
                      <c:pt idx="439">
                        <c:v>0</c:v>
                      </c:pt>
                      <c:pt idx="440">
                        <c:v>1</c:v>
                      </c:pt>
                      <c:pt idx="441">
                        <c:v>-9</c:v>
                      </c:pt>
                      <c:pt idx="442">
                        <c:v>-16</c:v>
                      </c:pt>
                      <c:pt idx="443">
                        <c:v>-17</c:v>
                      </c:pt>
                      <c:pt idx="444">
                        <c:v>-10</c:v>
                      </c:pt>
                      <c:pt idx="445">
                        <c:v>-12</c:v>
                      </c:pt>
                      <c:pt idx="446">
                        <c:v>-15.5</c:v>
                      </c:pt>
                      <c:pt idx="447">
                        <c:v>-13</c:v>
                      </c:pt>
                      <c:pt idx="448">
                        <c:v>-12</c:v>
                      </c:pt>
                      <c:pt idx="449">
                        <c:v>-8.5</c:v>
                      </c:pt>
                      <c:pt idx="450">
                        <c:v>-8</c:v>
                      </c:pt>
                      <c:pt idx="451">
                        <c:v>-13</c:v>
                      </c:pt>
                      <c:pt idx="452">
                        <c:v>-10</c:v>
                      </c:pt>
                      <c:pt idx="453">
                        <c:v>-16</c:v>
                      </c:pt>
                      <c:pt idx="454">
                        <c:v>-17.5</c:v>
                      </c:pt>
                      <c:pt idx="455">
                        <c:v>-12</c:v>
                      </c:pt>
                      <c:pt idx="456">
                        <c:v>-11</c:v>
                      </c:pt>
                      <c:pt idx="457">
                        <c:v>-16</c:v>
                      </c:pt>
                      <c:pt idx="458">
                        <c:v>-15</c:v>
                      </c:pt>
                      <c:pt idx="459">
                        <c:v>-10.5</c:v>
                      </c:pt>
                      <c:pt idx="460">
                        <c:v>-18.5</c:v>
                      </c:pt>
                      <c:pt idx="461">
                        <c:v>-16</c:v>
                      </c:pt>
                      <c:pt idx="462">
                        <c:v>1.5</c:v>
                      </c:pt>
                      <c:pt idx="463">
                        <c:v>2.5</c:v>
                      </c:pt>
                      <c:pt idx="464">
                        <c:v>-13</c:v>
                      </c:pt>
                      <c:pt idx="465">
                        <c:v>-16</c:v>
                      </c:pt>
                      <c:pt idx="466">
                        <c:v>-18</c:v>
                      </c:pt>
                      <c:pt idx="467">
                        <c:v>-13.5</c:v>
                      </c:pt>
                      <c:pt idx="468">
                        <c:v>-14.5</c:v>
                      </c:pt>
                      <c:pt idx="469">
                        <c:v>-11</c:v>
                      </c:pt>
                      <c:pt idx="470">
                        <c:v>-13</c:v>
                      </c:pt>
                      <c:pt idx="471">
                        <c:v>-17</c:v>
                      </c:pt>
                      <c:pt idx="472">
                        <c:v>-13</c:v>
                      </c:pt>
                      <c:pt idx="473">
                        <c:v>-13.5</c:v>
                      </c:pt>
                      <c:pt idx="474">
                        <c:v>-8</c:v>
                      </c:pt>
                      <c:pt idx="475">
                        <c:v>-13.5</c:v>
                      </c:pt>
                      <c:pt idx="476">
                        <c:v>-10.5</c:v>
                      </c:pt>
                      <c:pt idx="477">
                        <c:v>-18</c:v>
                      </c:pt>
                      <c:pt idx="478">
                        <c:v>-14.5</c:v>
                      </c:pt>
                      <c:pt idx="479">
                        <c:v>-21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19-4FED-91BC-59B3AB9E8C0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Diyarbakir!$I$2:$I$481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14.285714285714286</c:v>
                      </c:pt>
                      <c:pt idx="7">
                        <c:v>15</c:v>
                      </c:pt>
                      <c:pt idx="8">
                        <c:v>15.666666666666666</c:v>
                      </c:pt>
                      <c:pt idx="9">
                        <c:v>15.166666666666666</c:v>
                      </c:pt>
                      <c:pt idx="10">
                        <c:v>17.5</c:v>
                      </c:pt>
                      <c:pt idx="11">
                        <c:v>16.666666666666668</c:v>
                      </c:pt>
                      <c:pt idx="12">
                        <c:v>18</c:v>
                      </c:pt>
                      <c:pt idx="13">
                        <c:v>17</c:v>
                      </c:pt>
                      <c:pt idx="14">
                        <c:v>17.428571428571427</c:v>
                      </c:pt>
                      <c:pt idx="15">
                        <c:v>17.857142857142858</c:v>
                      </c:pt>
                      <c:pt idx="16">
                        <c:v>18.142857142857142</c:v>
                      </c:pt>
                      <c:pt idx="17">
                        <c:v>17</c:v>
                      </c:pt>
                      <c:pt idx="18">
                        <c:v>18.714285714285715</c:v>
                      </c:pt>
                      <c:pt idx="19">
                        <c:v>18.285714285714285</c:v>
                      </c:pt>
                      <c:pt idx="20">
                        <c:v>18.142857142857142</c:v>
                      </c:pt>
                      <c:pt idx="21">
                        <c:v>18.857142857142858</c:v>
                      </c:pt>
                      <c:pt idx="22">
                        <c:v>18.714285714285715</c:v>
                      </c:pt>
                      <c:pt idx="23">
                        <c:v>17.428571428571427</c:v>
                      </c:pt>
                      <c:pt idx="24">
                        <c:v>18.285714285714285</c:v>
                      </c:pt>
                      <c:pt idx="25">
                        <c:v>18.142857142857142</c:v>
                      </c:pt>
                      <c:pt idx="26">
                        <c:v>17.571428571428573</c:v>
                      </c:pt>
                      <c:pt idx="27">
                        <c:v>18.142857142857142</c:v>
                      </c:pt>
                      <c:pt idx="28">
                        <c:v>17.857142857142858</c:v>
                      </c:pt>
                      <c:pt idx="29">
                        <c:v>18.166666666666668</c:v>
                      </c:pt>
                      <c:pt idx="30">
                        <c:v>18.5</c:v>
                      </c:pt>
                      <c:pt idx="31">
                        <c:v>18.166666666666668</c:v>
                      </c:pt>
                      <c:pt idx="32">
                        <c:v>17.5</c:v>
                      </c:pt>
                      <c:pt idx="33">
                        <c:v>17</c:v>
                      </c:pt>
                      <c:pt idx="34">
                        <c:v>18.333333333333332</c:v>
                      </c:pt>
                      <c:pt idx="35">
                        <c:v>18</c:v>
                      </c:pt>
                      <c:pt idx="36">
                        <c:v>18</c:v>
                      </c:pt>
                      <c:pt idx="37">
                        <c:v>17.833333333333332</c:v>
                      </c:pt>
                      <c:pt idx="38">
                        <c:v>17</c:v>
                      </c:pt>
                      <c:pt idx="39">
                        <c:v>17</c:v>
                      </c:pt>
                      <c:pt idx="40">
                        <c:v>18.25</c:v>
                      </c:pt>
                      <c:pt idx="41">
                        <c:v>15</c:v>
                      </c:pt>
                      <c:pt idx="42">
                        <c:v>13.25</c:v>
                      </c:pt>
                      <c:pt idx="43">
                        <c:v>14</c:v>
                      </c:pt>
                      <c:pt idx="44">
                        <c:v>14.6</c:v>
                      </c:pt>
                      <c:pt idx="45">
                        <c:v>15.6</c:v>
                      </c:pt>
                      <c:pt idx="46">
                        <c:v>15.833333333333334</c:v>
                      </c:pt>
                      <c:pt idx="47">
                        <c:v>15.833333333333334</c:v>
                      </c:pt>
                      <c:pt idx="48">
                        <c:v>17.333333333333332</c:v>
                      </c:pt>
                      <c:pt idx="49">
                        <c:v>19.833333333333332</c:v>
                      </c:pt>
                      <c:pt idx="50">
                        <c:v>19.333333333333332</c:v>
                      </c:pt>
                      <c:pt idx="51">
                        <c:v>18.833333333333332</c:v>
                      </c:pt>
                      <c:pt idx="52">
                        <c:v>19</c:v>
                      </c:pt>
                      <c:pt idx="53">
                        <c:v>17.666666666666668</c:v>
                      </c:pt>
                      <c:pt idx="54">
                        <c:v>17.142857142857142</c:v>
                      </c:pt>
                      <c:pt idx="55">
                        <c:v>16.285714285714285</c:v>
                      </c:pt>
                      <c:pt idx="56">
                        <c:v>14.166666666666666</c:v>
                      </c:pt>
                      <c:pt idx="57">
                        <c:v>15.5</c:v>
                      </c:pt>
                      <c:pt idx="58">
                        <c:v>16.666666666666668</c:v>
                      </c:pt>
                      <c:pt idx="59">
                        <c:v>17</c:v>
                      </c:pt>
                      <c:pt idx="60">
                        <c:v>17.666666666666668</c:v>
                      </c:pt>
                      <c:pt idx="61">
                        <c:v>17.333333333333332</c:v>
                      </c:pt>
                      <c:pt idx="62">
                        <c:v>16</c:v>
                      </c:pt>
                      <c:pt idx="63">
                        <c:v>16</c:v>
                      </c:pt>
                      <c:pt idx="64">
                        <c:v>14.8</c:v>
                      </c:pt>
                      <c:pt idx="65">
                        <c:v>14.2</c:v>
                      </c:pt>
                      <c:pt idx="66">
                        <c:v>13.2</c:v>
                      </c:pt>
                      <c:pt idx="67">
                        <c:v>12.8</c:v>
                      </c:pt>
                      <c:pt idx="68">
                        <c:v>12.2</c:v>
                      </c:pt>
                      <c:pt idx="69">
                        <c:v>13.6</c:v>
                      </c:pt>
                      <c:pt idx="70">
                        <c:v>14</c:v>
                      </c:pt>
                      <c:pt idx="71">
                        <c:v>13.857142857142858</c:v>
                      </c:pt>
                      <c:pt idx="72">
                        <c:v>14.571428571428571</c:v>
                      </c:pt>
                      <c:pt idx="73">
                        <c:v>14.428571428571429</c:v>
                      </c:pt>
                      <c:pt idx="74">
                        <c:v>15.285714285714286</c:v>
                      </c:pt>
                      <c:pt idx="75">
                        <c:v>16.142857142857142</c:v>
                      </c:pt>
                      <c:pt idx="76">
                        <c:v>16.142857142857142</c:v>
                      </c:pt>
                      <c:pt idx="77">
                        <c:v>15.571428571428571</c:v>
                      </c:pt>
                      <c:pt idx="78">
                        <c:v>15.857142857142858</c:v>
                      </c:pt>
                      <c:pt idx="79">
                        <c:v>14.714285714285714</c:v>
                      </c:pt>
                      <c:pt idx="80">
                        <c:v>14.428571428571429</c:v>
                      </c:pt>
                      <c:pt idx="81">
                        <c:v>13.857142857142858</c:v>
                      </c:pt>
                      <c:pt idx="82">
                        <c:v>13.571428571428571</c:v>
                      </c:pt>
                      <c:pt idx="83">
                        <c:v>13.142857142857142</c:v>
                      </c:pt>
                      <c:pt idx="84">
                        <c:v>13</c:v>
                      </c:pt>
                      <c:pt idx="85">
                        <c:v>12.666666666666666</c:v>
                      </c:pt>
                      <c:pt idx="86">
                        <c:v>13</c:v>
                      </c:pt>
                      <c:pt idx="87">
                        <c:v>12.5</c:v>
                      </c:pt>
                      <c:pt idx="88">
                        <c:v>13</c:v>
                      </c:pt>
                      <c:pt idx="89">
                        <c:v>14.5</c:v>
                      </c:pt>
                      <c:pt idx="90">
                        <c:v>15</c:v>
                      </c:pt>
                      <c:pt idx="91">
                        <c:v>15.666666666666666</c:v>
                      </c:pt>
                      <c:pt idx="92">
                        <c:v>16.142857142857142</c:v>
                      </c:pt>
                      <c:pt idx="93">
                        <c:v>16.571428571428573</c:v>
                      </c:pt>
                      <c:pt idx="94">
                        <c:v>16.714285714285715</c:v>
                      </c:pt>
                      <c:pt idx="95">
                        <c:v>17.428571428571427</c:v>
                      </c:pt>
                      <c:pt idx="96">
                        <c:v>16.571428571428573</c:v>
                      </c:pt>
                      <c:pt idx="97">
                        <c:v>15.428571428571429</c:v>
                      </c:pt>
                      <c:pt idx="98">
                        <c:v>14.857142857142858</c:v>
                      </c:pt>
                      <c:pt idx="99">
                        <c:v>14.285714285714286</c:v>
                      </c:pt>
                      <c:pt idx="100">
                        <c:v>14.428571428571429</c:v>
                      </c:pt>
                      <c:pt idx="101">
                        <c:v>15.714285714285714</c:v>
                      </c:pt>
                      <c:pt idx="102">
                        <c:v>15.285714285714286</c:v>
                      </c:pt>
                      <c:pt idx="103">
                        <c:v>15.142857142857142</c:v>
                      </c:pt>
                      <c:pt idx="104">
                        <c:v>15.714285714285714</c:v>
                      </c:pt>
                      <c:pt idx="105">
                        <c:v>16.5</c:v>
                      </c:pt>
                      <c:pt idx="106">
                        <c:v>16.8</c:v>
                      </c:pt>
                      <c:pt idx="107">
                        <c:v>16.25</c:v>
                      </c:pt>
                      <c:pt idx="108">
                        <c:v>15</c:v>
                      </c:pt>
                      <c:pt idx="109">
                        <c:v>14</c:v>
                      </c:pt>
                      <c:pt idx="110">
                        <c:v>11.666666666666666</c:v>
                      </c:pt>
                      <c:pt idx="111">
                        <c:v>10.666666666666666</c:v>
                      </c:pt>
                      <c:pt idx="112">
                        <c:v>10.666666666666666</c:v>
                      </c:pt>
                      <c:pt idx="113">
                        <c:v>10.75</c:v>
                      </c:pt>
                      <c:pt idx="114">
                        <c:v>12.8</c:v>
                      </c:pt>
                      <c:pt idx="115">
                        <c:v>12.6</c:v>
                      </c:pt>
                      <c:pt idx="116">
                        <c:v>12.833333333333334</c:v>
                      </c:pt>
                      <c:pt idx="117">
                        <c:v>13.166666666666666</c:v>
                      </c:pt>
                      <c:pt idx="118">
                        <c:v>14</c:v>
                      </c:pt>
                      <c:pt idx="119">
                        <c:v>15.428571428571429</c:v>
                      </c:pt>
                      <c:pt idx="120">
                        <c:v>15.428571428571429</c:v>
                      </c:pt>
                      <c:pt idx="121">
                        <c:v>13.714285714285714</c:v>
                      </c:pt>
                      <c:pt idx="122">
                        <c:v>13.5</c:v>
                      </c:pt>
                      <c:pt idx="123">
                        <c:v>13</c:v>
                      </c:pt>
                      <c:pt idx="124">
                        <c:v>14.333333333333334</c:v>
                      </c:pt>
                      <c:pt idx="125">
                        <c:v>14.6</c:v>
                      </c:pt>
                      <c:pt idx="126">
                        <c:v>12.25</c:v>
                      </c:pt>
                      <c:pt idx="127">
                        <c:v>12.25</c:v>
                      </c:pt>
                      <c:pt idx="128">
                        <c:v>13.25</c:v>
                      </c:pt>
                      <c:pt idx="129">
                        <c:v>14</c:v>
                      </c:pt>
                      <c:pt idx="130">
                        <c:v>15</c:v>
                      </c:pt>
                      <c:pt idx="131">
                        <c:v>14</c:v>
                      </c:pt>
                      <c:pt idx="132">
                        <c:v>13.5</c:v>
                      </c:pt>
                      <c:pt idx="133">
                        <c:v>13.571428571428571</c:v>
                      </c:pt>
                      <c:pt idx="134">
                        <c:v>14</c:v>
                      </c:pt>
                      <c:pt idx="135">
                        <c:v>15.166666666666666</c:v>
                      </c:pt>
                      <c:pt idx="136">
                        <c:v>14.8</c:v>
                      </c:pt>
                      <c:pt idx="137">
                        <c:v>14.8</c:v>
                      </c:pt>
                      <c:pt idx="138">
                        <c:v>15.6</c:v>
                      </c:pt>
                      <c:pt idx="139">
                        <c:v>15.2</c:v>
                      </c:pt>
                      <c:pt idx="140">
                        <c:v>15.2</c:v>
                      </c:pt>
                      <c:pt idx="141">
                        <c:v>15.2</c:v>
                      </c:pt>
                      <c:pt idx="142">
                        <c:v>14.8</c:v>
                      </c:pt>
                      <c:pt idx="143">
                        <c:v>14.333333333333334</c:v>
                      </c:pt>
                      <c:pt idx="144">
                        <c:v>13.666666666666666</c:v>
                      </c:pt>
                      <c:pt idx="145">
                        <c:v>12.333333333333334</c:v>
                      </c:pt>
                      <c:pt idx="146">
                        <c:v>13</c:v>
                      </c:pt>
                      <c:pt idx="147">
                        <c:v>14</c:v>
                      </c:pt>
                      <c:pt idx="148">
                        <c:v>13.333333333333334</c:v>
                      </c:pt>
                      <c:pt idx="149">
                        <c:v>12</c:v>
                      </c:pt>
                      <c:pt idx="150">
                        <c:v>12</c:v>
                      </c:pt>
                      <c:pt idx="151">
                        <c:v>13.4</c:v>
                      </c:pt>
                      <c:pt idx="152">
                        <c:v>14</c:v>
                      </c:pt>
                      <c:pt idx="153">
                        <c:v>15</c:v>
                      </c:pt>
                      <c:pt idx="154">
                        <c:v>13.833333333333334</c:v>
                      </c:pt>
                      <c:pt idx="155">
                        <c:v>15.166666666666666</c:v>
                      </c:pt>
                      <c:pt idx="156">
                        <c:v>15.5</c:v>
                      </c:pt>
                      <c:pt idx="157">
                        <c:v>15.142857142857142</c:v>
                      </c:pt>
                      <c:pt idx="158">
                        <c:v>14.5</c:v>
                      </c:pt>
                      <c:pt idx="159">
                        <c:v>14.333333333333334</c:v>
                      </c:pt>
                      <c:pt idx="160">
                        <c:v>12.5</c:v>
                      </c:pt>
                      <c:pt idx="161">
                        <c:v>13.5</c:v>
                      </c:pt>
                      <c:pt idx="162">
                        <c:v>13.333333333333334</c:v>
                      </c:pt>
                      <c:pt idx="163">
                        <c:v>15.166666666666666</c:v>
                      </c:pt>
                      <c:pt idx="164">
                        <c:v>14.833333333333334</c:v>
                      </c:pt>
                      <c:pt idx="165">
                        <c:v>15.285714285714286</c:v>
                      </c:pt>
                      <c:pt idx="166">
                        <c:v>15.857142857142858</c:v>
                      </c:pt>
                      <c:pt idx="167">
                        <c:v>16.428571428571427</c:v>
                      </c:pt>
                      <c:pt idx="168">
                        <c:v>16.166666666666668</c:v>
                      </c:pt>
                      <c:pt idx="169">
                        <c:v>15.666666666666666</c:v>
                      </c:pt>
                      <c:pt idx="170">
                        <c:v>14.2</c:v>
                      </c:pt>
                      <c:pt idx="171">
                        <c:v>14.6</c:v>
                      </c:pt>
                      <c:pt idx="172">
                        <c:v>14</c:v>
                      </c:pt>
                      <c:pt idx="173">
                        <c:v>14.4</c:v>
                      </c:pt>
                      <c:pt idx="174">
                        <c:v>14.75</c:v>
                      </c:pt>
                      <c:pt idx="175">
                        <c:v>14.75</c:v>
                      </c:pt>
                      <c:pt idx="176">
                        <c:v>17</c:v>
                      </c:pt>
                      <c:pt idx="177">
                        <c:v>18.2</c:v>
                      </c:pt>
                      <c:pt idx="178">
                        <c:v>19.600000000000001</c:v>
                      </c:pt>
                      <c:pt idx="179">
                        <c:v>18.2</c:v>
                      </c:pt>
                      <c:pt idx="180">
                        <c:v>18.399999999999999</c:v>
                      </c:pt>
                      <c:pt idx="181">
                        <c:v>17.333333333333332</c:v>
                      </c:pt>
                      <c:pt idx="182">
                        <c:v>17.285714285714285</c:v>
                      </c:pt>
                      <c:pt idx="183">
                        <c:v>16.333333333333332</c:v>
                      </c:pt>
                      <c:pt idx="184">
                        <c:v>15</c:v>
                      </c:pt>
                      <c:pt idx="185">
                        <c:v>14</c:v>
                      </c:pt>
                      <c:pt idx="186">
                        <c:v>14.166666666666666</c:v>
                      </c:pt>
                      <c:pt idx="187">
                        <c:v>13</c:v>
                      </c:pt>
                      <c:pt idx="188">
                        <c:v>13</c:v>
                      </c:pt>
                      <c:pt idx="189">
                        <c:v>13</c:v>
                      </c:pt>
                      <c:pt idx="190">
                        <c:v>13</c:v>
                      </c:pt>
                      <c:pt idx="191">
                        <c:v>12.6</c:v>
                      </c:pt>
                      <c:pt idx="192">
                        <c:v>12.8</c:v>
                      </c:pt>
                      <c:pt idx="193">
                        <c:v>13.4</c:v>
                      </c:pt>
                      <c:pt idx="194">
                        <c:v>14.8</c:v>
                      </c:pt>
                      <c:pt idx="195">
                        <c:v>15</c:v>
                      </c:pt>
                      <c:pt idx="196">
                        <c:v>14.8</c:v>
                      </c:pt>
                      <c:pt idx="197">
                        <c:v>14.8</c:v>
                      </c:pt>
                      <c:pt idx="198">
                        <c:v>15</c:v>
                      </c:pt>
                      <c:pt idx="199">
                        <c:v>14</c:v>
                      </c:pt>
                      <c:pt idx="200">
                        <c:v>14.666666666666666</c:v>
                      </c:pt>
                      <c:pt idx="201">
                        <c:v>13.333333333333334</c:v>
                      </c:pt>
                      <c:pt idx="202">
                        <c:v>13.333333333333334</c:v>
                      </c:pt>
                      <c:pt idx="203">
                        <c:v>13</c:v>
                      </c:pt>
                      <c:pt idx="204">
                        <c:v>13.857142857142858</c:v>
                      </c:pt>
                      <c:pt idx="205">
                        <c:v>13.5</c:v>
                      </c:pt>
                      <c:pt idx="206">
                        <c:v>14</c:v>
                      </c:pt>
                      <c:pt idx="207">
                        <c:v>13.666666666666666</c:v>
                      </c:pt>
                      <c:pt idx="208">
                        <c:v>14.833333333333334</c:v>
                      </c:pt>
                      <c:pt idx="209">
                        <c:v>16.5</c:v>
                      </c:pt>
                      <c:pt idx="210">
                        <c:v>16.833333333333332</c:v>
                      </c:pt>
                      <c:pt idx="211">
                        <c:v>15.666666666666666</c:v>
                      </c:pt>
                      <c:pt idx="212">
                        <c:v>16</c:v>
                      </c:pt>
                      <c:pt idx="213">
                        <c:v>17.142857142857142</c:v>
                      </c:pt>
                      <c:pt idx="214">
                        <c:v>18.571428571428573</c:v>
                      </c:pt>
                      <c:pt idx="215">
                        <c:v>17.571428571428573</c:v>
                      </c:pt>
                      <c:pt idx="216">
                        <c:v>16.142857142857142</c:v>
                      </c:pt>
                      <c:pt idx="217">
                        <c:v>16.857142857142858</c:v>
                      </c:pt>
                      <c:pt idx="218">
                        <c:v>17.666666666666668</c:v>
                      </c:pt>
                      <c:pt idx="219">
                        <c:v>16</c:v>
                      </c:pt>
                      <c:pt idx="220">
                        <c:v>14.333333333333334</c:v>
                      </c:pt>
                      <c:pt idx="221">
                        <c:v>12.4</c:v>
                      </c:pt>
                      <c:pt idx="222">
                        <c:v>14</c:v>
                      </c:pt>
                      <c:pt idx="223">
                        <c:v>14.2</c:v>
                      </c:pt>
                      <c:pt idx="224">
                        <c:v>13</c:v>
                      </c:pt>
                      <c:pt idx="225">
                        <c:v>13</c:v>
                      </c:pt>
                      <c:pt idx="226">
                        <c:v>15.833333333333334</c:v>
                      </c:pt>
                      <c:pt idx="227">
                        <c:v>18.166666666666668</c:v>
                      </c:pt>
                      <c:pt idx="228">
                        <c:v>17.285714285714285</c:v>
                      </c:pt>
                      <c:pt idx="229">
                        <c:v>17.166666666666668</c:v>
                      </c:pt>
                      <c:pt idx="230">
                        <c:v>17.8</c:v>
                      </c:pt>
                      <c:pt idx="231">
                        <c:v>18.5</c:v>
                      </c:pt>
                      <c:pt idx="232">
                        <c:v>20.333333333333332</c:v>
                      </c:pt>
                      <c:pt idx="233">
                        <c:v>16</c:v>
                      </c:pt>
                      <c:pt idx="234">
                        <c:v>14</c:v>
                      </c:pt>
                      <c:pt idx="235">
                        <c:v>13.666666666666666</c:v>
                      </c:pt>
                      <c:pt idx="236">
                        <c:v>15.25</c:v>
                      </c:pt>
                      <c:pt idx="237">
                        <c:v>15.8</c:v>
                      </c:pt>
                      <c:pt idx="238">
                        <c:v>16.666666666666668</c:v>
                      </c:pt>
                      <c:pt idx="239">
                        <c:v>15.714285714285714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419-4FED-91BC-59B3AB9E8C0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Diyarbakir!$J$2:$J$481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6.5</c:v>
                      </c:pt>
                      <c:pt idx="7">
                        <c:v>7.166666666666667</c:v>
                      </c:pt>
                      <c:pt idx="8">
                        <c:v>6.333333333333333</c:v>
                      </c:pt>
                      <c:pt idx="9">
                        <c:v>6.5</c:v>
                      </c:pt>
                      <c:pt idx="10">
                        <c:v>6.333333333333333</c:v>
                      </c:pt>
                      <c:pt idx="11">
                        <c:v>6.4</c:v>
                      </c:pt>
                      <c:pt idx="12">
                        <c:v>6.8</c:v>
                      </c:pt>
                      <c:pt idx="13">
                        <c:v>6.8</c:v>
                      </c:pt>
                      <c:pt idx="14">
                        <c:v>7.2</c:v>
                      </c:pt>
                      <c:pt idx="15">
                        <c:v>7.4</c:v>
                      </c:pt>
                      <c:pt idx="16">
                        <c:v>6.75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7.666666666666667</c:v>
                      </c:pt>
                      <c:pt idx="20">
                        <c:v>6.25</c:v>
                      </c:pt>
                      <c:pt idx="21">
                        <c:v>6.75</c:v>
                      </c:pt>
                      <c:pt idx="22">
                        <c:v>6.75</c:v>
                      </c:pt>
                      <c:pt idx="23">
                        <c:v>7.4</c:v>
                      </c:pt>
                      <c:pt idx="24">
                        <c:v>9.3333333333333339</c:v>
                      </c:pt>
                      <c:pt idx="25">
                        <c:v>10</c:v>
                      </c:pt>
                      <c:pt idx="26">
                        <c:v>10.857142857142858</c:v>
                      </c:pt>
                      <c:pt idx="27">
                        <c:v>12.571428571428571</c:v>
                      </c:pt>
                      <c:pt idx="28">
                        <c:v>12.714285714285714</c:v>
                      </c:pt>
                      <c:pt idx="29">
                        <c:v>13.666666666666666</c:v>
                      </c:pt>
                      <c:pt idx="30">
                        <c:v>15.166666666666666</c:v>
                      </c:pt>
                      <c:pt idx="31">
                        <c:v>14.4</c:v>
                      </c:pt>
                      <c:pt idx="32">
                        <c:v>14.4</c:v>
                      </c:pt>
                      <c:pt idx="33">
                        <c:v>14.2</c:v>
                      </c:pt>
                      <c:pt idx="34">
                        <c:v>15.2</c:v>
                      </c:pt>
                      <c:pt idx="35">
                        <c:v>14.8</c:v>
                      </c:pt>
                      <c:pt idx="36">
                        <c:v>15.666666666666666</c:v>
                      </c:pt>
                      <c:pt idx="37">
                        <c:v>15</c:v>
                      </c:pt>
                      <c:pt idx="38">
                        <c:v>14.333333333333334</c:v>
                      </c:pt>
                      <c:pt idx="39">
                        <c:v>14.4</c:v>
                      </c:pt>
                      <c:pt idx="40">
                        <c:v>15</c:v>
                      </c:pt>
                      <c:pt idx="41">
                        <c:v>14.8</c:v>
                      </c:pt>
                      <c:pt idx="42">
                        <c:v>15</c:v>
                      </c:pt>
                      <c:pt idx="43">
                        <c:v>13.8</c:v>
                      </c:pt>
                      <c:pt idx="44">
                        <c:v>13.5</c:v>
                      </c:pt>
                      <c:pt idx="45">
                        <c:v>13.333333333333334</c:v>
                      </c:pt>
                      <c:pt idx="46">
                        <c:v>13.142857142857142</c:v>
                      </c:pt>
                      <c:pt idx="47">
                        <c:v>13.285714285714286</c:v>
                      </c:pt>
                      <c:pt idx="48">
                        <c:v>12</c:v>
                      </c:pt>
                      <c:pt idx="49">
                        <c:v>11.428571428571429</c:v>
                      </c:pt>
                      <c:pt idx="50">
                        <c:v>11</c:v>
                      </c:pt>
                      <c:pt idx="51">
                        <c:v>12.166666666666666</c:v>
                      </c:pt>
                      <c:pt idx="52">
                        <c:v>12.5</c:v>
                      </c:pt>
                      <c:pt idx="53">
                        <c:v>13.166666666666666</c:v>
                      </c:pt>
                      <c:pt idx="54">
                        <c:v>12</c:v>
                      </c:pt>
                      <c:pt idx="55">
                        <c:v>12.666666666666666</c:v>
                      </c:pt>
                      <c:pt idx="56">
                        <c:v>14</c:v>
                      </c:pt>
                      <c:pt idx="57">
                        <c:v>14.571428571428571</c:v>
                      </c:pt>
                      <c:pt idx="58">
                        <c:v>13.571428571428571</c:v>
                      </c:pt>
                      <c:pt idx="59">
                        <c:v>13.833333333333334</c:v>
                      </c:pt>
                      <c:pt idx="60">
                        <c:v>13.5</c:v>
                      </c:pt>
                      <c:pt idx="61">
                        <c:v>14.666666666666666</c:v>
                      </c:pt>
                      <c:pt idx="62">
                        <c:v>14.833333333333334</c:v>
                      </c:pt>
                      <c:pt idx="63">
                        <c:v>14</c:v>
                      </c:pt>
                      <c:pt idx="64">
                        <c:v>13.2</c:v>
                      </c:pt>
                      <c:pt idx="65">
                        <c:v>13.4</c:v>
                      </c:pt>
                      <c:pt idx="66">
                        <c:v>13</c:v>
                      </c:pt>
                      <c:pt idx="67">
                        <c:v>13</c:v>
                      </c:pt>
                      <c:pt idx="68">
                        <c:v>12.166666666666666</c:v>
                      </c:pt>
                      <c:pt idx="69">
                        <c:v>13.333333333333334</c:v>
                      </c:pt>
                      <c:pt idx="70">
                        <c:v>14.5</c:v>
                      </c:pt>
                      <c:pt idx="71">
                        <c:v>14.428571428571429</c:v>
                      </c:pt>
                      <c:pt idx="72">
                        <c:v>14.666666666666666</c:v>
                      </c:pt>
                      <c:pt idx="73">
                        <c:v>15.666666666666666</c:v>
                      </c:pt>
                      <c:pt idx="74">
                        <c:v>16.333333333333332</c:v>
                      </c:pt>
                      <c:pt idx="75">
                        <c:v>18</c:v>
                      </c:pt>
                      <c:pt idx="76">
                        <c:v>16.166666666666668</c:v>
                      </c:pt>
                      <c:pt idx="77">
                        <c:v>15.8</c:v>
                      </c:pt>
                      <c:pt idx="78">
                        <c:v>15.8</c:v>
                      </c:pt>
                      <c:pt idx="79">
                        <c:v>15</c:v>
                      </c:pt>
                      <c:pt idx="80">
                        <c:v>14</c:v>
                      </c:pt>
                      <c:pt idx="81">
                        <c:v>13.5</c:v>
                      </c:pt>
                      <c:pt idx="82">
                        <c:v>12.333333333333334</c:v>
                      </c:pt>
                      <c:pt idx="83">
                        <c:v>12.8</c:v>
                      </c:pt>
                      <c:pt idx="84">
                        <c:v>13.333333333333334</c:v>
                      </c:pt>
                      <c:pt idx="85">
                        <c:v>14.666666666666666</c:v>
                      </c:pt>
                      <c:pt idx="86">
                        <c:v>15.666666666666666</c:v>
                      </c:pt>
                      <c:pt idx="87">
                        <c:v>15.666666666666666</c:v>
                      </c:pt>
                      <c:pt idx="88">
                        <c:v>15</c:v>
                      </c:pt>
                      <c:pt idx="89">
                        <c:v>14.833333333333334</c:v>
                      </c:pt>
                      <c:pt idx="90">
                        <c:v>13.714285714285714</c:v>
                      </c:pt>
                      <c:pt idx="91">
                        <c:v>13.428571428571429</c:v>
                      </c:pt>
                      <c:pt idx="92">
                        <c:v>12</c:v>
                      </c:pt>
                      <c:pt idx="93">
                        <c:v>11</c:v>
                      </c:pt>
                      <c:pt idx="94">
                        <c:v>10.8</c:v>
                      </c:pt>
                      <c:pt idx="95">
                        <c:v>12.4</c:v>
                      </c:pt>
                      <c:pt idx="96">
                        <c:v>12.5</c:v>
                      </c:pt>
                      <c:pt idx="97">
                        <c:v>16.5</c:v>
                      </c:pt>
                      <c:pt idx="98">
                        <c:v>17</c:v>
                      </c:pt>
                      <c:pt idx="99">
                        <c:v>16.399999999999999</c:v>
                      </c:pt>
                      <c:pt idx="100">
                        <c:v>16.399999999999999</c:v>
                      </c:pt>
                      <c:pt idx="101">
                        <c:v>18</c:v>
                      </c:pt>
                      <c:pt idx="102">
                        <c:v>19.2</c:v>
                      </c:pt>
                      <c:pt idx="103">
                        <c:v>19.2</c:v>
                      </c:pt>
                      <c:pt idx="104">
                        <c:v>17.600000000000001</c:v>
                      </c:pt>
                      <c:pt idx="105">
                        <c:v>17.399999999999999</c:v>
                      </c:pt>
                      <c:pt idx="106">
                        <c:v>17.2</c:v>
                      </c:pt>
                      <c:pt idx="107">
                        <c:v>15.666666666666666</c:v>
                      </c:pt>
                      <c:pt idx="108">
                        <c:v>15.2</c:v>
                      </c:pt>
                      <c:pt idx="109">
                        <c:v>12.75</c:v>
                      </c:pt>
                      <c:pt idx="110">
                        <c:v>11.8</c:v>
                      </c:pt>
                      <c:pt idx="111">
                        <c:v>11.4</c:v>
                      </c:pt>
                      <c:pt idx="112">
                        <c:v>10.5</c:v>
                      </c:pt>
                      <c:pt idx="113">
                        <c:v>11</c:v>
                      </c:pt>
                      <c:pt idx="114">
                        <c:v>11.75</c:v>
                      </c:pt>
                      <c:pt idx="115">
                        <c:v>12.6</c:v>
                      </c:pt>
                      <c:pt idx="116">
                        <c:v>12.666666666666666</c:v>
                      </c:pt>
                      <c:pt idx="117">
                        <c:v>13.166666666666666</c:v>
                      </c:pt>
                      <c:pt idx="118">
                        <c:v>13.166666666666666</c:v>
                      </c:pt>
                      <c:pt idx="119">
                        <c:v>13.857142857142858</c:v>
                      </c:pt>
                      <c:pt idx="120">
                        <c:v>13.142857142857142</c:v>
                      </c:pt>
                      <c:pt idx="121">
                        <c:v>12.857142857142858</c:v>
                      </c:pt>
                      <c:pt idx="122">
                        <c:v>12.142857142857142</c:v>
                      </c:pt>
                      <c:pt idx="123">
                        <c:v>12</c:v>
                      </c:pt>
                      <c:pt idx="124">
                        <c:v>12.333333333333334</c:v>
                      </c:pt>
                      <c:pt idx="125">
                        <c:v>12.2</c:v>
                      </c:pt>
                      <c:pt idx="126">
                        <c:v>11.2</c:v>
                      </c:pt>
                      <c:pt idx="127">
                        <c:v>11.4</c:v>
                      </c:pt>
                      <c:pt idx="128">
                        <c:v>12</c:v>
                      </c:pt>
                      <c:pt idx="129">
                        <c:v>13.25</c:v>
                      </c:pt>
                      <c:pt idx="130">
                        <c:v>15</c:v>
                      </c:pt>
                      <c:pt idx="131">
                        <c:v>16.8</c:v>
                      </c:pt>
                      <c:pt idx="132">
                        <c:v>15.666666666666666</c:v>
                      </c:pt>
                      <c:pt idx="133">
                        <c:v>15.166666666666666</c:v>
                      </c:pt>
                      <c:pt idx="134">
                        <c:v>16</c:v>
                      </c:pt>
                      <c:pt idx="135">
                        <c:v>16</c:v>
                      </c:pt>
                      <c:pt idx="136">
                        <c:v>15</c:v>
                      </c:pt>
                      <c:pt idx="137">
                        <c:v>12.6</c:v>
                      </c:pt>
                      <c:pt idx="138">
                        <c:v>12.4</c:v>
                      </c:pt>
                      <c:pt idx="139">
                        <c:v>11.8</c:v>
                      </c:pt>
                      <c:pt idx="140">
                        <c:v>12.2</c:v>
                      </c:pt>
                      <c:pt idx="141">
                        <c:v>12.666666666666666</c:v>
                      </c:pt>
                      <c:pt idx="142">
                        <c:v>13</c:v>
                      </c:pt>
                      <c:pt idx="143">
                        <c:v>12.428571428571429</c:v>
                      </c:pt>
                      <c:pt idx="144">
                        <c:v>13.714285714285714</c:v>
                      </c:pt>
                      <c:pt idx="145">
                        <c:v>12.714285714285714</c:v>
                      </c:pt>
                      <c:pt idx="146">
                        <c:v>13.285714285714286</c:v>
                      </c:pt>
                      <c:pt idx="147">
                        <c:v>13.5</c:v>
                      </c:pt>
                      <c:pt idx="148">
                        <c:v>12.666666666666666</c:v>
                      </c:pt>
                      <c:pt idx="149">
                        <c:v>12.666666666666666</c:v>
                      </c:pt>
                      <c:pt idx="150">
                        <c:v>13.8</c:v>
                      </c:pt>
                      <c:pt idx="151">
                        <c:v>13</c:v>
                      </c:pt>
                      <c:pt idx="152">
                        <c:v>13.4</c:v>
                      </c:pt>
                      <c:pt idx="153">
                        <c:v>12.4</c:v>
                      </c:pt>
                      <c:pt idx="154">
                        <c:v>13.333333333333334</c:v>
                      </c:pt>
                      <c:pt idx="155">
                        <c:v>14.666666666666666</c:v>
                      </c:pt>
                      <c:pt idx="156">
                        <c:v>14</c:v>
                      </c:pt>
                      <c:pt idx="157">
                        <c:v>15.714285714285714</c:v>
                      </c:pt>
                      <c:pt idx="158">
                        <c:v>14.714285714285714</c:v>
                      </c:pt>
                      <c:pt idx="159">
                        <c:v>14.5</c:v>
                      </c:pt>
                      <c:pt idx="160">
                        <c:v>16</c:v>
                      </c:pt>
                      <c:pt idx="161">
                        <c:v>15.5</c:v>
                      </c:pt>
                      <c:pt idx="162">
                        <c:v>16.166666666666668</c:v>
                      </c:pt>
                      <c:pt idx="163">
                        <c:v>16</c:v>
                      </c:pt>
                      <c:pt idx="164">
                        <c:v>13.333333333333334</c:v>
                      </c:pt>
                      <c:pt idx="165">
                        <c:v>14.333333333333334</c:v>
                      </c:pt>
                      <c:pt idx="166">
                        <c:v>14.428571428571429</c:v>
                      </c:pt>
                      <c:pt idx="167">
                        <c:v>14.333333333333334</c:v>
                      </c:pt>
                      <c:pt idx="168">
                        <c:v>15.166666666666666</c:v>
                      </c:pt>
                      <c:pt idx="169">
                        <c:v>14.166666666666666</c:v>
                      </c:pt>
                      <c:pt idx="170">
                        <c:v>15</c:v>
                      </c:pt>
                      <c:pt idx="171">
                        <c:v>15.6</c:v>
                      </c:pt>
                      <c:pt idx="172">
                        <c:v>16.399999999999999</c:v>
                      </c:pt>
                      <c:pt idx="173">
                        <c:v>15.2</c:v>
                      </c:pt>
                      <c:pt idx="174">
                        <c:v>13.666666666666666</c:v>
                      </c:pt>
                      <c:pt idx="175">
                        <c:v>12.333333333333334</c:v>
                      </c:pt>
                      <c:pt idx="176">
                        <c:v>11.333333333333334</c:v>
                      </c:pt>
                      <c:pt idx="177">
                        <c:v>11.857142857142858</c:v>
                      </c:pt>
                      <c:pt idx="178">
                        <c:v>12.571428571428571</c:v>
                      </c:pt>
                      <c:pt idx="179">
                        <c:v>11.857142857142858</c:v>
                      </c:pt>
                      <c:pt idx="180">
                        <c:v>12.428571428571429</c:v>
                      </c:pt>
                      <c:pt idx="181">
                        <c:v>13.571428571428571</c:v>
                      </c:pt>
                      <c:pt idx="182">
                        <c:v>14.285714285714286</c:v>
                      </c:pt>
                      <c:pt idx="183">
                        <c:v>15</c:v>
                      </c:pt>
                      <c:pt idx="184">
                        <c:v>14.833333333333334</c:v>
                      </c:pt>
                      <c:pt idx="185">
                        <c:v>14.2</c:v>
                      </c:pt>
                      <c:pt idx="186">
                        <c:v>14.5</c:v>
                      </c:pt>
                      <c:pt idx="187">
                        <c:v>14.5</c:v>
                      </c:pt>
                      <c:pt idx="188">
                        <c:v>15.5</c:v>
                      </c:pt>
                      <c:pt idx="189">
                        <c:v>15.75</c:v>
                      </c:pt>
                      <c:pt idx="190">
                        <c:v>15.75</c:v>
                      </c:pt>
                      <c:pt idx="191">
                        <c:v>16.333333333333332</c:v>
                      </c:pt>
                      <c:pt idx="192">
                        <c:v>15.5</c:v>
                      </c:pt>
                      <c:pt idx="193">
                        <c:v>16.399999999999999</c:v>
                      </c:pt>
                      <c:pt idx="194">
                        <c:v>17.25</c:v>
                      </c:pt>
                      <c:pt idx="195">
                        <c:v>16.75</c:v>
                      </c:pt>
                      <c:pt idx="196">
                        <c:v>15.5</c:v>
                      </c:pt>
                      <c:pt idx="197">
                        <c:v>17.8</c:v>
                      </c:pt>
                      <c:pt idx="198">
                        <c:v>18</c:v>
                      </c:pt>
                      <c:pt idx="199">
                        <c:v>19</c:v>
                      </c:pt>
                      <c:pt idx="200">
                        <c:v>17.8</c:v>
                      </c:pt>
                      <c:pt idx="201">
                        <c:v>17.8</c:v>
                      </c:pt>
                      <c:pt idx="202">
                        <c:v>17.600000000000001</c:v>
                      </c:pt>
                      <c:pt idx="203">
                        <c:v>18.399999999999999</c:v>
                      </c:pt>
                      <c:pt idx="204">
                        <c:v>14.6</c:v>
                      </c:pt>
                      <c:pt idx="205">
                        <c:v>13.2</c:v>
                      </c:pt>
                      <c:pt idx="206">
                        <c:v>13.2</c:v>
                      </c:pt>
                      <c:pt idx="207">
                        <c:v>12.8</c:v>
                      </c:pt>
                      <c:pt idx="208">
                        <c:v>12.833333333333334</c:v>
                      </c:pt>
                      <c:pt idx="209">
                        <c:v>14.166666666666666</c:v>
                      </c:pt>
                      <c:pt idx="210">
                        <c:v>13.6</c:v>
                      </c:pt>
                      <c:pt idx="211">
                        <c:v>15.2</c:v>
                      </c:pt>
                      <c:pt idx="212">
                        <c:v>15</c:v>
                      </c:pt>
                      <c:pt idx="213">
                        <c:v>15</c:v>
                      </c:pt>
                      <c:pt idx="214">
                        <c:v>16</c:v>
                      </c:pt>
                      <c:pt idx="215">
                        <c:v>17.166666666666668</c:v>
                      </c:pt>
                      <c:pt idx="216">
                        <c:v>15.833333333333334</c:v>
                      </c:pt>
                      <c:pt idx="217">
                        <c:v>15.833333333333334</c:v>
                      </c:pt>
                      <c:pt idx="218">
                        <c:v>15.333333333333334</c:v>
                      </c:pt>
                      <c:pt idx="219">
                        <c:v>15.333333333333334</c:v>
                      </c:pt>
                      <c:pt idx="220">
                        <c:v>15</c:v>
                      </c:pt>
                      <c:pt idx="221">
                        <c:v>15.333333333333334</c:v>
                      </c:pt>
                      <c:pt idx="222">
                        <c:v>14.4</c:v>
                      </c:pt>
                      <c:pt idx="223">
                        <c:v>13.6</c:v>
                      </c:pt>
                      <c:pt idx="224">
                        <c:v>14.166666666666666</c:v>
                      </c:pt>
                      <c:pt idx="225">
                        <c:v>13.5</c:v>
                      </c:pt>
                      <c:pt idx="226">
                        <c:v>14.666666666666666</c:v>
                      </c:pt>
                      <c:pt idx="227">
                        <c:v>15.166666666666666</c:v>
                      </c:pt>
                      <c:pt idx="228">
                        <c:v>14.666666666666666</c:v>
                      </c:pt>
                      <c:pt idx="229">
                        <c:v>14.428571428571429</c:v>
                      </c:pt>
                      <c:pt idx="230">
                        <c:v>15</c:v>
                      </c:pt>
                      <c:pt idx="231">
                        <c:v>14.6</c:v>
                      </c:pt>
                      <c:pt idx="232">
                        <c:v>16</c:v>
                      </c:pt>
                      <c:pt idx="233">
                        <c:v>15.5</c:v>
                      </c:pt>
                      <c:pt idx="234">
                        <c:v>14.25</c:v>
                      </c:pt>
                      <c:pt idx="235">
                        <c:v>11.75</c:v>
                      </c:pt>
                      <c:pt idx="236">
                        <c:v>11.25</c:v>
                      </c:pt>
                      <c:pt idx="237">
                        <c:v>11.2</c:v>
                      </c:pt>
                      <c:pt idx="238">
                        <c:v>11.333333333333334</c:v>
                      </c:pt>
                      <c:pt idx="239">
                        <c:v>10.4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419-4FED-91BC-59B3AB9E8C0B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Diyarbakir!$A$2:$A$481</c15:sqref>
                        </c15:formulaRef>
                      </c:ext>
                    </c:extLst>
                    <c:strCache>
                      <c:ptCount val="480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08.04.2021</c:v>
                      </c:pt>
                      <c:pt idx="463">
                        <c:v>09.04.2021</c:v>
                      </c:pt>
                      <c:pt idx="464">
                        <c:v>10.04.2021</c:v>
                      </c:pt>
                      <c:pt idx="465">
                        <c:v>11.04.2021</c:v>
                      </c:pt>
                      <c:pt idx="466">
                        <c:v>12.04.2021</c:v>
                      </c:pt>
                      <c:pt idx="467">
                        <c:v>13.04.2021</c:v>
                      </c:pt>
                      <c:pt idx="468">
                        <c:v>14.04.2021</c:v>
                      </c:pt>
                      <c:pt idx="469">
                        <c:v>15.04.2021</c:v>
                      </c:pt>
                      <c:pt idx="470">
                        <c:v>16.04.2021</c:v>
                      </c:pt>
                      <c:pt idx="471">
                        <c:v>17.04.2021</c:v>
                      </c:pt>
                      <c:pt idx="472">
                        <c:v>18.04.2021</c:v>
                      </c:pt>
                      <c:pt idx="473">
                        <c:v>19.04.2021</c:v>
                      </c:pt>
                      <c:pt idx="474">
                        <c:v>20.04.2021</c:v>
                      </c:pt>
                      <c:pt idx="475">
                        <c:v>21.04.2021</c:v>
                      </c:pt>
                      <c:pt idx="476">
                        <c:v>22.04.2021</c:v>
                      </c:pt>
                      <c:pt idx="477">
                        <c:v>23.04.2021</c:v>
                      </c:pt>
                      <c:pt idx="478">
                        <c:v>24.04.2021</c:v>
                      </c:pt>
                      <c:pt idx="479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Diyarbakir!$K$2:$K$481</c15:sqref>
                        </c15:formulaRef>
                      </c:ext>
                    </c:extLst>
                    <c:numCache>
                      <c:formatCode>General</c:formatCode>
                      <c:ptCount val="480"/>
                      <c:pt idx="6">
                        <c:v>3.4285714285714284</c:v>
                      </c:pt>
                      <c:pt idx="7">
                        <c:v>3.5714285714285716</c:v>
                      </c:pt>
                      <c:pt idx="8">
                        <c:v>3.7142857142857144</c:v>
                      </c:pt>
                      <c:pt idx="9">
                        <c:v>4</c:v>
                      </c:pt>
                      <c:pt idx="10">
                        <c:v>3.7142857142857144</c:v>
                      </c:pt>
                      <c:pt idx="11">
                        <c:v>3.5714285714285716</c:v>
                      </c:pt>
                      <c:pt idx="12">
                        <c:v>3.1428571428571428</c:v>
                      </c:pt>
                      <c:pt idx="13">
                        <c:v>3.4285714285714284</c:v>
                      </c:pt>
                      <c:pt idx="14">
                        <c:v>3.5714285714285716</c:v>
                      </c:pt>
                      <c:pt idx="15">
                        <c:v>4.2857142857142856</c:v>
                      </c:pt>
                      <c:pt idx="16">
                        <c:v>4.333333333333333</c:v>
                      </c:pt>
                      <c:pt idx="17">
                        <c:v>4.666666666666667</c:v>
                      </c:pt>
                      <c:pt idx="18">
                        <c:v>4.5</c:v>
                      </c:pt>
                      <c:pt idx="19">
                        <c:v>4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2.3333333333333335</c:v>
                      </c:pt>
                      <c:pt idx="23">
                        <c:v>2.7142857142857144</c:v>
                      </c:pt>
                      <c:pt idx="24">
                        <c:v>2.5714285714285716</c:v>
                      </c:pt>
                      <c:pt idx="25">
                        <c:v>3</c:v>
                      </c:pt>
                      <c:pt idx="26">
                        <c:v>3.7142857142857144</c:v>
                      </c:pt>
                      <c:pt idx="27">
                        <c:v>3.5714285714285716</c:v>
                      </c:pt>
                      <c:pt idx="28">
                        <c:v>3.1428571428571428</c:v>
                      </c:pt>
                      <c:pt idx="29">
                        <c:v>3.1428571428571428</c:v>
                      </c:pt>
                      <c:pt idx="30">
                        <c:v>3.1428571428571428</c:v>
                      </c:pt>
                      <c:pt idx="31">
                        <c:v>3.2857142857142856</c:v>
                      </c:pt>
                      <c:pt idx="32">
                        <c:v>3.5714285714285716</c:v>
                      </c:pt>
                      <c:pt idx="33">
                        <c:v>3.2857142857142856</c:v>
                      </c:pt>
                      <c:pt idx="34">
                        <c:v>3.4285714285714284</c:v>
                      </c:pt>
                      <c:pt idx="35">
                        <c:v>3.4285714285714284</c:v>
                      </c:pt>
                      <c:pt idx="36">
                        <c:v>3.2857142857142856</c:v>
                      </c:pt>
                      <c:pt idx="37">
                        <c:v>3.1428571428571428</c:v>
                      </c:pt>
                      <c:pt idx="38">
                        <c:v>3.4285714285714284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3.5</c:v>
                      </c:pt>
                      <c:pt idx="42">
                        <c:v>4</c:v>
                      </c:pt>
                      <c:pt idx="43">
                        <c:v>4.333333333333333</c:v>
                      </c:pt>
                      <c:pt idx="44">
                        <c:v>4.833333333333333</c:v>
                      </c:pt>
                      <c:pt idx="45">
                        <c:v>4.8</c:v>
                      </c:pt>
                      <c:pt idx="46">
                        <c:v>4.666666666666667</c:v>
                      </c:pt>
                      <c:pt idx="47">
                        <c:v>4.8</c:v>
                      </c:pt>
                      <c:pt idx="48">
                        <c:v>4.4000000000000004</c:v>
                      </c:pt>
                      <c:pt idx="49">
                        <c:v>4.5999999999999996</c:v>
                      </c:pt>
                      <c:pt idx="50">
                        <c:v>5.2</c:v>
                      </c:pt>
                      <c:pt idx="51">
                        <c:v>6.4</c:v>
                      </c:pt>
                      <c:pt idx="52">
                        <c:v>5.5</c:v>
                      </c:pt>
                      <c:pt idx="53">
                        <c:v>5.5</c:v>
                      </c:pt>
                      <c:pt idx="54">
                        <c:v>5.5714285714285712</c:v>
                      </c:pt>
                      <c:pt idx="55">
                        <c:v>6.1428571428571432</c:v>
                      </c:pt>
                      <c:pt idx="56">
                        <c:v>5.8571428571428568</c:v>
                      </c:pt>
                      <c:pt idx="57">
                        <c:v>6</c:v>
                      </c:pt>
                      <c:pt idx="58">
                        <c:v>4.7142857142857144</c:v>
                      </c:pt>
                      <c:pt idx="59">
                        <c:v>5.1428571428571432</c:v>
                      </c:pt>
                      <c:pt idx="60">
                        <c:v>6.1428571428571432</c:v>
                      </c:pt>
                      <c:pt idx="61">
                        <c:v>6.1428571428571432</c:v>
                      </c:pt>
                      <c:pt idx="62">
                        <c:v>5.8571428571428568</c:v>
                      </c:pt>
                      <c:pt idx="63">
                        <c:v>5.8571428571428568</c:v>
                      </c:pt>
                      <c:pt idx="64">
                        <c:v>5.2857142857142856</c:v>
                      </c:pt>
                      <c:pt idx="65">
                        <c:v>5.4285714285714288</c:v>
                      </c:pt>
                      <c:pt idx="66">
                        <c:v>5.5714285714285712</c:v>
                      </c:pt>
                      <c:pt idx="67">
                        <c:v>4.8571428571428568</c:v>
                      </c:pt>
                      <c:pt idx="68">
                        <c:v>5</c:v>
                      </c:pt>
                      <c:pt idx="69">
                        <c:v>4.7142857142857144</c:v>
                      </c:pt>
                      <c:pt idx="70">
                        <c:v>4.5714285714285712</c:v>
                      </c:pt>
                      <c:pt idx="71">
                        <c:v>5</c:v>
                      </c:pt>
                      <c:pt idx="72">
                        <c:v>4.7142857142857144</c:v>
                      </c:pt>
                      <c:pt idx="73">
                        <c:v>4.5714285714285712</c:v>
                      </c:pt>
                      <c:pt idx="74">
                        <c:v>4.5714285714285712</c:v>
                      </c:pt>
                      <c:pt idx="75">
                        <c:v>4.5714285714285712</c:v>
                      </c:pt>
                      <c:pt idx="76">
                        <c:v>4.8571428571428568</c:v>
                      </c:pt>
                      <c:pt idx="77">
                        <c:v>5.5714285714285712</c:v>
                      </c:pt>
                      <c:pt idx="78">
                        <c:v>5.2857142857142856</c:v>
                      </c:pt>
                      <c:pt idx="79">
                        <c:v>5.7142857142857144</c:v>
                      </c:pt>
                      <c:pt idx="80">
                        <c:v>5.7142857142857144</c:v>
                      </c:pt>
                      <c:pt idx="81">
                        <c:v>5.2857142857142856</c:v>
                      </c:pt>
                      <c:pt idx="82">
                        <c:v>4.5714285714285712</c:v>
                      </c:pt>
                      <c:pt idx="83">
                        <c:v>4.7142857142857144</c:v>
                      </c:pt>
                      <c:pt idx="84">
                        <c:v>4.5714285714285712</c:v>
                      </c:pt>
                      <c:pt idx="85">
                        <c:v>5.1428571428571432</c:v>
                      </c:pt>
                      <c:pt idx="86">
                        <c:v>4.8571428571428568</c:v>
                      </c:pt>
                      <c:pt idx="87">
                        <c:v>4.8571428571428568</c:v>
                      </c:pt>
                      <c:pt idx="88">
                        <c:v>5.2857142857142856</c:v>
                      </c:pt>
                      <c:pt idx="89">
                        <c:v>5.4285714285714288</c:v>
                      </c:pt>
                      <c:pt idx="90">
                        <c:v>5.2857142857142856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4.4285714285714288</c:v>
                      </c:pt>
                      <c:pt idx="94">
                        <c:v>4.4285714285714288</c:v>
                      </c:pt>
                      <c:pt idx="95">
                        <c:v>4</c:v>
                      </c:pt>
                      <c:pt idx="96">
                        <c:v>4.7142857142857144</c:v>
                      </c:pt>
                      <c:pt idx="97">
                        <c:v>4.5714285714285712</c:v>
                      </c:pt>
                      <c:pt idx="98">
                        <c:v>4.4285714285714288</c:v>
                      </c:pt>
                      <c:pt idx="99">
                        <c:v>5</c:v>
                      </c:pt>
                      <c:pt idx="100">
                        <c:v>4.166666666666667</c:v>
                      </c:pt>
                      <c:pt idx="101">
                        <c:v>3.8333333333333335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3.8333333333333335</c:v>
                      </c:pt>
                      <c:pt idx="105">
                        <c:v>4.333333333333333</c:v>
                      </c:pt>
                      <c:pt idx="106">
                        <c:v>4.2857142857142856</c:v>
                      </c:pt>
                      <c:pt idx="107">
                        <c:v>4.4285714285714288</c:v>
                      </c:pt>
                      <c:pt idx="108">
                        <c:v>5</c:v>
                      </c:pt>
                      <c:pt idx="109">
                        <c:v>5.4285714285714288</c:v>
                      </c:pt>
                      <c:pt idx="110">
                        <c:v>5</c:v>
                      </c:pt>
                      <c:pt idx="111">
                        <c:v>4.8571428571428568</c:v>
                      </c:pt>
                      <c:pt idx="112">
                        <c:v>4.8571428571428568</c:v>
                      </c:pt>
                      <c:pt idx="113">
                        <c:v>5</c:v>
                      </c:pt>
                      <c:pt idx="114">
                        <c:v>5.666666666666667</c:v>
                      </c:pt>
                      <c:pt idx="115">
                        <c:v>5.6</c:v>
                      </c:pt>
                      <c:pt idx="116">
                        <c:v>4.8</c:v>
                      </c:pt>
                      <c:pt idx="117">
                        <c:v>4.8</c:v>
                      </c:pt>
                      <c:pt idx="118">
                        <c:v>4.4000000000000004</c:v>
                      </c:pt>
                      <c:pt idx="119">
                        <c:v>4</c:v>
                      </c:pt>
                      <c:pt idx="120">
                        <c:v>4.166666666666667</c:v>
                      </c:pt>
                      <c:pt idx="121">
                        <c:v>3.6666666666666665</c:v>
                      </c:pt>
                      <c:pt idx="122">
                        <c:v>3.4285714285714284</c:v>
                      </c:pt>
                      <c:pt idx="123">
                        <c:v>4</c:v>
                      </c:pt>
                      <c:pt idx="124">
                        <c:v>4.2857142857142856</c:v>
                      </c:pt>
                      <c:pt idx="125">
                        <c:v>4.2857142857142856</c:v>
                      </c:pt>
                      <c:pt idx="126">
                        <c:v>4.1428571428571432</c:v>
                      </c:pt>
                      <c:pt idx="127">
                        <c:v>4.4285714285714288</c:v>
                      </c:pt>
                      <c:pt idx="128">
                        <c:v>5</c:v>
                      </c:pt>
                      <c:pt idx="129">
                        <c:v>5.7142857142857144</c:v>
                      </c:pt>
                      <c:pt idx="130">
                        <c:v>5.2857142857142856</c:v>
                      </c:pt>
                      <c:pt idx="131">
                        <c:v>5.1428571428571432</c:v>
                      </c:pt>
                      <c:pt idx="132">
                        <c:v>5.2857142857142856</c:v>
                      </c:pt>
                      <c:pt idx="133">
                        <c:v>5.2857142857142856</c:v>
                      </c:pt>
                      <c:pt idx="134">
                        <c:v>5.2857142857142856</c:v>
                      </c:pt>
                      <c:pt idx="135">
                        <c:v>4.7142857142857144</c:v>
                      </c:pt>
                      <c:pt idx="136">
                        <c:v>4.1428571428571432</c:v>
                      </c:pt>
                      <c:pt idx="137">
                        <c:v>4.1428571428571432</c:v>
                      </c:pt>
                      <c:pt idx="138">
                        <c:v>3.7142857142857144</c:v>
                      </c:pt>
                      <c:pt idx="139">
                        <c:v>3.8571428571428572</c:v>
                      </c:pt>
                      <c:pt idx="140">
                        <c:v>3.8571428571428572</c:v>
                      </c:pt>
                      <c:pt idx="141">
                        <c:v>3.5714285714285716</c:v>
                      </c:pt>
                      <c:pt idx="142">
                        <c:v>3.8571428571428572</c:v>
                      </c:pt>
                      <c:pt idx="143">
                        <c:v>3.8571428571428572</c:v>
                      </c:pt>
                      <c:pt idx="144">
                        <c:v>4.1428571428571432</c:v>
                      </c:pt>
                      <c:pt idx="145">
                        <c:v>4.2857142857142856</c:v>
                      </c:pt>
                      <c:pt idx="146">
                        <c:v>4.4285714285714288</c:v>
                      </c:pt>
                      <c:pt idx="147">
                        <c:v>4.4285714285714288</c:v>
                      </c:pt>
                      <c:pt idx="148">
                        <c:v>4.1428571428571432</c:v>
                      </c:pt>
                      <c:pt idx="149">
                        <c:v>3.7142857142857144</c:v>
                      </c:pt>
                      <c:pt idx="150">
                        <c:v>3.7142857142857144</c:v>
                      </c:pt>
                      <c:pt idx="151">
                        <c:v>3.4285714285714284</c:v>
                      </c:pt>
                      <c:pt idx="152">
                        <c:v>3</c:v>
                      </c:pt>
                      <c:pt idx="153">
                        <c:v>3.1428571428571428</c:v>
                      </c:pt>
                      <c:pt idx="154">
                        <c:v>3.1666666666666665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3.4</c:v>
                      </c:pt>
                      <c:pt idx="158">
                        <c:v>3.6</c:v>
                      </c:pt>
                      <c:pt idx="159">
                        <c:v>4.4000000000000004</c:v>
                      </c:pt>
                      <c:pt idx="160">
                        <c:v>4.25</c:v>
                      </c:pt>
                      <c:pt idx="161">
                        <c:v>3.6</c:v>
                      </c:pt>
                      <c:pt idx="162">
                        <c:v>3.5</c:v>
                      </c:pt>
                      <c:pt idx="163">
                        <c:v>3.6666666666666665</c:v>
                      </c:pt>
                      <c:pt idx="164">
                        <c:v>3.6</c:v>
                      </c:pt>
                      <c:pt idx="165">
                        <c:v>3.2</c:v>
                      </c:pt>
                      <c:pt idx="166">
                        <c:v>2.75</c:v>
                      </c:pt>
                      <c:pt idx="167">
                        <c:v>2.6</c:v>
                      </c:pt>
                      <c:pt idx="168">
                        <c:v>2.8</c:v>
                      </c:pt>
                      <c:pt idx="169">
                        <c:v>2.8</c:v>
                      </c:pt>
                      <c:pt idx="170">
                        <c:v>3</c:v>
                      </c:pt>
                      <c:pt idx="171">
                        <c:v>2.6666666666666665</c:v>
                      </c:pt>
                      <c:pt idx="172">
                        <c:v>2.5</c:v>
                      </c:pt>
                      <c:pt idx="173">
                        <c:v>2.7142857142857144</c:v>
                      </c:pt>
                      <c:pt idx="174">
                        <c:v>2.8571428571428572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2.7142857142857144</c:v>
                      </c:pt>
                      <c:pt idx="178">
                        <c:v>3</c:v>
                      </c:pt>
                      <c:pt idx="179">
                        <c:v>3.8571428571428572</c:v>
                      </c:pt>
                      <c:pt idx="180">
                        <c:v>4.8571428571428568</c:v>
                      </c:pt>
                      <c:pt idx="181">
                        <c:v>5</c:v>
                      </c:pt>
                      <c:pt idx="182">
                        <c:v>4.8571428571428568</c:v>
                      </c:pt>
                      <c:pt idx="183">
                        <c:v>5</c:v>
                      </c:pt>
                      <c:pt idx="184">
                        <c:v>4.8571428571428568</c:v>
                      </c:pt>
                      <c:pt idx="185">
                        <c:v>5.2857142857142856</c:v>
                      </c:pt>
                      <c:pt idx="186">
                        <c:v>4.8571428571428568</c:v>
                      </c:pt>
                      <c:pt idx="187">
                        <c:v>3.7142857142857144</c:v>
                      </c:pt>
                      <c:pt idx="188">
                        <c:v>3.5714285714285716</c:v>
                      </c:pt>
                      <c:pt idx="189">
                        <c:v>3.8571428571428572</c:v>
                      </c:pt>
                      <c:pt idx="190">
                        <c:v>3.8571428571428572</c:v>
                      </c:pt>
                      <c:pt idx="191">
                        <c:v>4.2857142857142856</c:v>
                      </c:pt>
                      <c:pt idx="192">
                        <c:v>3.5714285714285716</c:v>
                      </c:pt>
                      <c:pt idx="193">
                        <c:v>3.8571428571428572</c:v>
                      </c:pt>
                      <c:pt idx="194">
                        <c:v>3.8571428571428572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3.8333333333333335</c:v>
                      </c:pt>
                      <c:pt idx="198">
                        <c:v>3.6</c:v>
                      </c:pt>
                      <c:pt idx="199">
                        <c:v>5</c:v>
                      </c:pt>
                      <c:pt idx="200">
                        <c:v>3.8</c:v>
                      </c:pt>
                      <c:pt idx="201">
                        <c:v>4.5999999999999996</c:v>
                      </c:pt>
                      <c:pt idx="202">
                        <c:v>6</c:v>
                      </c:pt>
                      <c:pt idx="203">
                        <c:v>5.833333333333333</c:v>
                      </c:pt>
                      <c:pt idx="204">
                        <c:v>6.333333333333333</c:v>
                      </c:pt>
                      <c:pt idx="205">
                        <c:v>6.8571428571428568</c:v>
                      </c:pt>
                      <c:pt idx="206">
                        <c:v>6.8571428571428568</c:v>
                      </c:pt>
                      <c:pt idx="207">
                        <c:v>8.2857142857142865</c:v>
                      </c:pt>
                      <c:pt idx="208">
                        <c:v>8.5</c:v>
                      </c:pt>
                      <c:pt idx="209">
                        <c:v>7.5</c:v>
                      </c:pt>
                      <c:pt idx="210">
                        <c:v>7.5</c:v>
                      </c:pt>
                      <c:pt idx="211">
                        <c:v>7.333333333333333</c:v>
                      </c:pt>
                      <c:pt idx="212">
                        <c:v>6.833333333333333</c:v>
                      </c:pt>
                      <c:pt idx="213">
                        <c:v>6.5</c:v>
                      </c:pt>
                      <c:pt idx="214">
                        <c:v>5.6</c:v>
                      </c:pt>
                      <c:pt idx="215">
                        <c:v>5</c:v>
                      </c:pt>
                      <c:pt idx="216">
                        <c:v>5.166666666666667</c:v>
                      </c:pt>
                      <c:pt idx="217">
                        <c:v>4.833333333333333</c:v>
                      </c:pt>
                      <c:pt idx="218">
                        <c:v>4.666666666666667</c:v>
                      </c:pt>
                      <c:pt idx="219">
                        <c:v>4.333333333333333</c:v>
                      </c:pt>
                      <c:pt idx="220">
                        <c:v>3.8333333333333335</c:v>
                      </c:pt>
                      <c:pt idx="221">
                        <c:v>3.8333333333333335</c:v>
                      </c:pt>
                      <c:pt idx="222">
                        <c:v>4.166666666666667</c:v>
                      </c:pt>
                      <c:pt idx="223">
                        <c:v>4.5</c:v>
                      </c:pt>
                      <c:pt idx="224">
                        <c:v>4.8</c:v>
                      </c:pt>
                      <c:pt idx="225">
                        <c:v>5</c:v>
                      </c:pt>
                      <c:pt idx="226">
                        <c:v>4.75</c:v>
                      </c:pt>
                      <c:pt idx="227">
                        <c:v>4.5</c:v>
                      </c:pt>
                      <c:pt idx="228">
                        <c:v>4.5999999999999996</c:v>
                      </c:pt>
                      <c:pt idx="229">
                        <c:v>5.8</c:v>
                      </c:pt>
                      <c:pt idx="230">
                        <c:v>5.25</c:v>
                      </c:pt>
                      <c:pt idx="231">
                        <c:v>5.4</c:v>
                      </c:pt>
                      <c:pt idx="232">
                        <c:v>6</c:v>
                      </c:pt>
                      <c:pt idx="233">
                        <c:v>6</c:v>
                      </c:pt>
                      <c:pt idx="234">
                        <c:v>6.666666666666667</c:v>
                      </c:pt>
                      <c:pt idx="235">
                        <c:v>7.333333333333333</c:v>
                      </c:pt>
                      <c:pt idx="236">
                        <c:v>6</c:v>
                      </c:pt>
                      <c:pt idx="237">
                        <c:v>5.8571428571428568</c:v>
                      </c:pt>
                      <c:pt idx="238">
                        <c:v>5.833333333333333</c:v>
                      </c:pt>
                      <c:pt idx="239">
                        <c:v>5.2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419-4FED-91BC-59B3AB9E8C0B}"/>
                  </c:ext>
                </c:extLst>
              </c15:ser>
            </c15:filteredLineSeries>
          </c:ext>
        </c:extLst>
      </c:lineChart>
      <c:catAx>
        <c:axId val="100141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00080"/>
        <c:crosses val="autoZero"/>
        <c:auto val="1"/>
        <c:lblAlgn val="ctr"/>
        <c:lblOffset val="100"/>
        <c:noMultiLvlLbl val="0"/>
      </c:catAx>
      <c:valAx>
        <c:axId val="9510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41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Kayseri Bykş. Bld. COVID ve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Kayseri!$G$1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Kayseri!$A$2:$A$482</c:f>
              <c:strCache>
                <c:ptCount val="481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07.04.2021</c:v>
                </c:pt>
                <c:pt idx="463">
                  <c:v>08.04.2021</c:v>
                </c:pt>
                <c:pt idx="464">
                  <c:v>09.04.2021</c:v>
                </c:pt>
                <c:pt idx="465">
                  <c:v>10.04.2021</c:v>
                </c:pt>
                <c:pt idx="466">
                  <c:v>11.04.2021</c:v>
                </c:pt>
                <c:pt idx="467">
                  <c:v>12.04.2021</c:v>
                </c:pt>
                <c:pt idx="468">
                  <c:v>13.04.2021</c:v>
                </c:pt>
                <c:pt idx="469">
                  <c:v>14.04.2021</c:v>
                </c:pt>
                <c:pt idx="470">
                  <c:v>15.04.2021</c:v>
                </c:pt>
                <c:pt idx="471">
                  <c:v>16.04.2021</c:v>
                </c:pt>
                <c:pt idx="472">
                  <c:v>17.04.2021</c:v>
                </c:pt>
                <c:pt idx="473">
                  <c:v>18.04.2021</c:v>
                </c:pt>
                <c:pt idx="474">
                  <c:v>19.04.2021</c:v>
                </c:pt>
                <c:pt idx="475">
                  <c:v>20.04.2021</c:v>
                </c:pt>
                <c:pt idx="476">
                  <c:v>21.04.2021</c:v>
                </c:pt>
                <c:pt idx="477">
                  <c:v>22.04.2021</c:v>
                </c:pt>
                <c:pt idx="478">
                  <c:v>23.04.2021</c:v>
                </c:pt>
                <c:pt idx="479">
                  <c:v>24.04.2021</c:v>
                </c:pt>
                <c:pt idx="480">
                  <c:v>25.04.2021</c:v>
                </c:pt>
              </c:strCache>
            </c:strRef>
          </c:cat>
          <c:val>
            <c:numRef>
              <c:f>Kayseri!$G$2:$G$482</c:f>
              <c:numCache>
                <c:formatCode>General</c:formatCode>
                <c:ptCount val="481"/>
                <c:pt idx="6">
                  <c:v>11</c:v>
                </c:pt>
                <c:pt idx="7">
                  <c:v>10.428571428571429</c:v>
                </c:pt>
                <c:pt idx="8">
                  <c:v>10.714285714285714</c:v>
                </c:pt>
                <c:pt idx="9">
                  <c:v>10.571428571428571</c:v>
                </c:pt>
                <c:pt idx="10">
                  <c:v>10.285714285714286</c:v>
                </c:pt>
                <c:pt idx="11">
                  <c:v>9.8571428571428577</c:v>
                </c:pt>
                <c:pt idx="12">
                  <c:v>9.4285714285714288</c:v>
                </c:pt>
                <c:pt idx="13">
                  <c:v>9.4285714285714288</c:v>
                </c:pt>
                <c:pt idx="14">
                  <c:v>9.4285714285714288</c:v>
                </c:pt>
                <c:pt idx="15">
                  <c:v>9</c:v>
                </c:pt>
                <c:pt idx="16">
                  <c:v>8.4285714285714288</c:v>
                </c:pt>
                <c:pt idx="17">
                  <c:v>8.2857142857142865</c:v>
                </c:pt>
                <c:pt idx="18">
                  <c:v>7.8571428571428568</c:v>
                </c:pt>
                <c:pt idx="19">
                  <c:v>7.2857142857142856</c:v>
                </c:pt>
                <c:pt idx="20">
                  <c:v>6.8571428571428568</c:v>
                </c:pt>
                <c:pt idx="21">
                  <c:v>6.5714285714285712</c:v>
                </c:pt>
                <c:pt idx="22">
                  <c:v>6.8571428571428568</c:v>
                </c:pt>
                <c:pt idx="23">
                  <c:v>7</c:v>
                </c:pt>
                <c:pt idx="24">
                  <c:v>6.4285714285714288</c:v>
                </c:pt>
                <c:pt idx="25">
                  <c:v>6</c:v>
                </c:pt>
                <c:pt idx="26">
                  <c:v>6.2857142857142856</c:v>
                </c:pt>
                <c:pt idx="27">
                  <c:v>6.5714285714285712</c:v>
                </c:pt>
                <c:pt idx="28">
                  <c:v>7.7142857142857144</c:v>
                </c:pt>
                <c:pt idx="29">
                  <c:v>7.2857142857142856</c:v>
                </c:pt>
                <c:pt idx="30">
                  <c:v>6.5714285714285712</c:v>
                </c:pt>
                <c:pt idx="31">
                  <c:v>7.1428571428571432</c:v>
                </c:pt>
                <c:pt idx="32">
                  <c:v>6.8571428571428568</c:v>
                </c:pt>
                <c:pt idx="33">
                  <c:v>7.4285714285714288</c:v>
                </c:pt>
                <c:pt idx="34">
                  <c:v>8.5714285714285712</c:v>
                </c:pt>
                <c:pt idx="35">
                  <c:v>7.8571428571428568</c:v>
                </c:pt>
                <c:pt idx="36">
                  <c:v>7.8571428571428568</c:v>
                </c:pt>
                <c:pt idx="37">
                  <c:v>8.7142857142857135</c:v>
                </c:pt>
                <c:pt idx="38">
                  <c:v>8</c:v>
                </c:pt>
                <c:pt idx="39">
                  <c:v>8.1428571428571423</c:v>
                </c:pt>
                <c:pt idx="40">
                  <c:v>7.8571428571428568</c:v>
                </c:pt>
                <c:pt idx="41">
                  <c:v>6.8571428571428568</c:v>
                </c:pt>
                <c:pt idx="42">
                  <c:v>6.5714285714285712</c:v>
                </c:pt>
                <c:pt idx="43">
                  <c:v>7</c:v>
                </c:pt>
                <c:pt idx="44">
                  <c:v>7.5714285714285712</c:v>
                </c:pt>
                <c:pt idx="45">
                  <c:v>7.7142857142857144</c:v>
                </c:pt>
                <c:pt idx="46">
                  <c:v>7.7142857142857144</c:v>
                </c:pt>
                <c:pt idx="47">
                  <c:v>7.5714285714285712</c:v>
                </c:pt>
                <c:pt idx="48">
                  <c:v>8</c:v>
                </c:pt>
                <c:pt idx="49">
                  <c:v>7.7142857142857144</c:v>
                </c:pt>
                <c:pt idx="50">
                  <c:v>8.1428571428571423</c:v>
                </c:pt>
                <c:pt idx="51">
                  <c:v>7</c:v>
                </c:pt>
                <c:pt idx="52">
                  <c:v>8</c:v>
                </c:pt>
                <c:pt idx="53">
                  <c:v>8.1428571428571423</c:v>
                </c:pt>
                <c:pt idx="54">
                  <c:v>8</c:v>
                </c:pt>
                <c:pt idx="55">
                  <c:v>7.7142857142857144</c:v>
                </c:pt>
                <c:pt idx="56">
                  <c:v>8.4285714285714288</c:v>
                </c:pt>
                <c:pt idx="57">
                  <c:v>7.8571428571428568</c:v>
                </c:pt>
                <c:pt idx="58">
                  <c:v>8.5714285714285712</c:v>
                </c:pt>
                <c:pt idx="59">
                  <c:v>7.4285714285714288</c:v>
                </c:pt>
                <c:pt idx="60">
                  <c:v>7.5714285714285712</c:v>
                </c:pt>
                <c:pt idx="61">
                  <c:v>7.2857142857142856</c:v>
                </c:pt>
                <c:pt idx="62">
                  <c:v>7.2857142857142856</c:v>
                </c:pt>
                <c:pt idx="63">
                  <c:v>6.2857142857142856</c:v>
                </c:pt>
                <c:pt idx="64">
                  <c:v>6.1428571428571432</c:v>
                </c:pt>
                <c:pt idx="65">
                  <c:v>6.1428571428571432</c:v>
                </c:pt>
                <c:pt idx="66">
                  <c:v>6.2857142857142856</c:v>
                </c:pt>
                <c:pt idx="67">
                  <c:v>6.8571428571428568</c:v>
                </c:pt>
                <c:pt idx="68">
                  <c:v>6.8571428571428568</c:v>
                </c:pt>
                <c:pt idx="69">
                  <c:v>6.4285714285714288</c:v>
                </c:pt>
                <c:pt idx="70">
                  <c:v>6.4285714285714288</c:v>
                </c:pt>
                <c:pt idx="71">
                  <c:v>7</c:v>
                </c:pt>
                <c:pt idx="72">
                  <c:v>6.8571428571428568</c:v>
                </c:pt>
                <c:pt idx="73">
                  <c:v>6.5714285714285712</c:v>
                </c:pt>
                <c:pt idx="74">
                  <c:v>6.5714285714285712</c:v>
                </c:pt>
                <c:pt idx="75">
                  <c:v>6.5714285714285712</c:v>
                </c:pt>
                <c:pt idx="76">
                  <c:v>7.1428571428571432</c:v>
                </c:pt>
                <c:pt idx="77">
                  <c:v>7.5714285714285712</c:v>
                </c:pt>
                <c:pt idx="78">
                  <c:v>7</c:v>
                </c:pt>
                <c:pt idx="79">
                  <c:v>6.4285714285714288</c:v>
                </c:pt>
                <c:pt idx="80">
                  <c:v>7.4285714285714288</c:v>
                </c:pt>
                <c:pt idx="81">
                  <c:v>7.5714285714285712</c:v>
                </c:pt>
                <c:pt idx="82">
                  <c:v>8</c:v>
                </c:pt>
                <c:pt idx="83">
                  <c:v>8.1428571428571423</c:v>
                </c:pt>
                <c:pt idx="84">
                  <c:v>8.5714285714285712</c:v>
                </c:pt>
                <c:pt idx="85">
                  <c:v>9</c:v>
                </c:pt>
                <c:pt idx="86">
                  <c:v>9.8571428571428577</c:v>
                </c:pt>
                <c:pt idx="87">
                  <c:v>9.2857142857142865</c:v>
                </c:pt>
                <c:pt idx="88">
                  <c:v>8</c:v>
                </c:pt>
                <c:pt idx="89">
                  <c:v>8.5714285714285712</c:v>
                </c:pt>
                <c:pt idx="90">
                  <c:v>9.2857142857142865</c:v>
                </c:pt>
                <c:pt idx="91">
                  <c:v>8.8571428571428577</c:v>
                </c:pt>
                <c:pt idx="92">
                  <c:v>9.1428571428571423</c:v>
                </c:pt>
                <c:pt idx="93">
                  <c:v>9.5714285714285712</c:v>
                </c:pt>
                <c:pt idx="94">
                  <c:v>10.142857142857142</c:v>
                </c:pt>
                <c:pt idx="95">
                  <c:v>11.714285714285714</c:v>
                </c:pt>
                <c:pt idx="96">
                  <c:v>10.857142857142858</c:v>
                </c:pt>
                <c:pt idx="97">
                  <c:v>9.4285714285714288</c:v>
                </c:pt>
                <c:pt idx="98">
                  <c:v>9.5714285714285712</c:v>
                </c:pt>
                <c:pt idx="99">
                  <c:v>9.7142857142857135</c:v>
                </c:pt>
                <c:pt idx="100">
                  <c:v>8.7142857142857135</c:v>
                </c:pt>
                <c:pt idx="101">
                  <c:v>8.1428571428571423</c:v>
                </c:pt>
                <c:pt idx="102">
                  <c:v>7.8571428571428568</c:v>
                </c:pt>
                <c:pt idx="103">
                  <c:v>8</c:v>
                </c:pt>
                <c:pt idx="104">
                  <c:v>9</c:v>
                </c:pt>
                <c:pt idx="105">
                  <c:v>9</c:v>
                </c:pt>
                <c:pt idx="106">
                  <c:v>8.5714285714285712</c:v>
                </c:pt>
                <c:pt idx="107">
                  <c:v>8.7142857142857135</c:v>
                </c:pt>
                <c:pt idx="108">
                  <c:v>7.8571428571428568</c:v>
                </c:pt>
                <c:pt idx="109">
                  <c:v>8.1428571428571423</c:v>
                </c:pt>
                <c:pt idx="110">
                  <c:v>8.4285714285714288</c:v>
                </c:pt>
                <c:pt idx="111">
                  <c:v>7.8571428571428568</c:v>
                </c:pt>
                <c:pt idx="112">
                  <c:v>8.4285714285714288</c:v>
                </c:pt>
                <c:pt idx="113">
                  <c:v>7.8571428571428568</c:v>
                </c:pt>
                <c:pt idx="114">
                  <c:v>7.4285714285714288</c:v>
                </c:pt>
                <c:pt idx="115">
                  <c:v>7.8571428571428568</c:v>
                </c:pt>
                <c:pt idx="116">
                  <c:v>6.8571428571428568</c:v>
                </c:pt>
                <c:pt idx="117">
                  <c:v>5.8571428571428568</c:v>
                </c:pt>
                <c:pt idx="118">
                  <c:v>5.4285714285714288</c:v>
                </c:pt>
                <c:pt idx="119">
                  <c:v>4.5714285714285712</c:v>
                </c:pt>
                <c:pt idx="120">
                  <c:v>4.1428571428571432</c:v>
                </c:pt>
                <c:pt idx="121">
                  <c:v>4.1428571428571432</c:v>
                </c:pt>
                <c:pt idx="122">
                  <c:v>4.5714285714285712</c:v>
                </c:pt>
                <c:pt idx="123">
                  <c:v>5</c:v>
                </c:pt>
                <c:pt idx="124">
                  <c:v>6</c:v>
                </c:pt>
                <c:pt idx="125">
                  <c:v>7</c:v>
                </c:pt>
                <c:pt idx="126">
                  <c:v>7.1428571428571432</c:v>
                </c:pt>
                <c:pt idx="127">
                  <c:v>8.5714285714285712</c:v>
                </c:pt>
                <c:pt idx="128">
                  <c:v>8.4285714285714288</c:v>
                </c:pt>
                <c:pt idx="129">
                  <c:v>8.5714285714285712</c:v>
                </c:pt>
                <c:pt idx="130">
                  <c:v>8.4285714285714288</c:v>
                </c:pt>
                <c:pt idx="131">
                  <c:v>7.8571428571428568</c:v>
                </c:pt>
                <c:pt idx="132">
                  <c:v>7.1428571428571432</c:v>
                </c:pt>
                <c:pt idx="133">
                  <c:v>7.5714285714285712</c:v>
                </c:pt>
                <c:pt idx="134">
                  <c:v>7.2857142857142856</c:v>
                </c:pt>
                <c:pt idx="135">
                  <c:v>7.2857142857142856</c:v>
                </c:pt>
                <c:pt idx="136">
                  <c:v>7.8571428571428568</c:v>
                </c:pt>
                <c:pt idx="137">
                  <c:v>6.8571428571428568</c:v>
                </c:pt>
                <c:pt idx="138">
                  <c:v>6.8571428571428568</c:v>
                </c:pt>
                <c:pt idx="139">
                  <c:v>6.5714285714285712</c:v>
                </c:pt>
                <c:pt idx="140">
                  <c:v>6.7142857142857144</c:v>
                </c:pt>
                <c:pt idx="141">
                  <c:v>6.7142857142857144</c:v>
                </c:pt>
                <c:pt idx="142">
                  <c:v>7.1428571428571432</c:v>
                </c:pt>
                <c:pt idx="143">
                  <c:v>6.5714285714285712</c:v>
                </c:pt>
                <c:pt idx="144">
                  <c:v>7.5714285714285712</c:v>
                </c:pt>
                <c:pt idx="145">
                  <c:v>7.5714285714285712</c:v>
                </c:pt>
                <c:pt idx="146">
                  <c:v>8.2857142857142865</c:v>
                </c:pt>
                <c:pt idx="147">
                  <c:v>7.8571428571428568</c:v>
                </c:pt>
                <c:pt idx="148">
                  <c:v>7.1428571428571432</c:v>
                </c:pt>
                <c:pt idx="149">
                  <c:v>6.5714285714285712</c:v>
                </c:pt>
                <c:pt idx="150">
                  <c:v>6.5714285714285712</c:v>
                </c:pt>
                <c:pt idx="151">
                  <c:v>6.5714285714285712</c:v>
                </c:pt>
                <c:pt idx="152">
                  <c:v>7.1428571428571432</c:v>
                </c:pt>
                <c:pt idx="153">
                  <c:v>6.4285714285714288</c:v>
                </c:pt>
                <c:pt idx="154">
                  <c:v>6.2857142857142856</c:v>
                </c:pt>
                <c:pt idx="155">
                  <c:v>6.2857142857142856</c:v>
                </c:pt>
                <c:pt idx="156">
                  <c:v>7</c:v>
                </c:pt>
                <c:pt idx="157">
                  <c:v>6.4285714285714288</c:v>
                </c:pt>
                <c:pt idx="158">
                  <c:v>6.5714285714285712</c:v>
                </c:pt>
                <c:pt idx="159">
                  <c:v>6.2857142857142856</c:v>
                </c:pt>
                <c:pt idx="160">
                  <c:v>6.5714285714285712</c:v>
                </c:pt>
                <c:pt idx="161">
                  <c:v>6.1428571428571432</c:v>
                </c:pt>
                <c:pt idx="162">
                  <c:v>6.1428571428571432</c:v>
                </c:pt>
                <c:pt idx="163">
                  <c:v>5.4285714285714288</c:v>
                </c:pt>
                <c:pt idx="164">
                  <c:v>6.2857142857142856</c:v>
                </c:pt>
                <c:pt idx="165">
                  <c:v>5.7142857142857144</c:v>
                </c:pt>
                <c:pt idx="166">
                  <c:v>5.7142857142857144</c:v>
                </c:pt>
                <c:pt idx="167">
                  <c:v>6.1428571428571432</c:v>
                </c:pt>
                <c:pt idx="168">
                  <c:v>7</c:v>
                </c:pt>
                <c:pt idx="169">
                  <c:v>7.5714285714285712</c:v>
                </c:pt>
                <c:pt idx="170">
                  <c:v>8.2857142857142865</c:v>
                </c:pt>
                <c:pt idx="171">
                  <c:v>8</c:v>
                </c:pt>
                <c:pt idx="172">
                  <c:v>8.2857142857142865</c:v>
                </c:pt>
                <c:pt idx="173">
                  <c:v>8</c:v>
                </c:pt>
                <c:pt idx="174">
                  <c:v>7.7142857142857144</c:v>
                </c:pt>
                <c:pt idx="175">
                  <c:v>7.4285714285714288</c:v>
                </c:pt>
                <c:pt idx="176">
                  <c:v>6.7142857142857144</c:v>
                </c:pt>
                <c:pt idx="177">
                  <c:v>6.7142857142857144</c:v>
                </c:pt>
                <c:pt idx="178">
                  <c:v>6.7142857142857144</c:v>
                </c:pt>
                <c:pt idx="179">
                  <c:v>7.4285714285714288</c:v>
                </c:pt>
                <c:pt idx="180">
                  <c:v>7.1428571428571432</c:v>
                </c:pt>
                <c:pt idx="181">
                  <c:v>6.5714285714285712</c:v>
                </c:pt>
                <c:pt idx="182">
                  <c:v>7.1428571428571432</c:v>
                </c:pt>
                <c:pt idx="183">
                  <c:v>8.2857142857142865</c:v>
                </c:pt>
                <c:pt idx="184">
                  <c:v>7.8571428571428568</c:v>
                </c:pt>
                <c:pt idx="185">
                  <c:v>7.7142857142857144</c:v>
                </c:pt>
                <c:pt idx="186">
                  <c:v>6.8571428571428568</c:v>
                </c:pt>
                <c:pt idx="187">
                  <c:v>8.2857142857142865</c:v>
                </c:pt>
                <c:pt idx="188">
                  <c:v>9.5714285714285712</c:v>
                </c:pt>
                <c:pt idx="189">
                  <c:v>9.2857142857142865</c:v>
                </c:pt>
                <c:pt idx="190">
                  <c:v>8.8571428571428577</c:v>
                </c:pt>
                <c:pt idx="191">
                  <c:v>9.7142857142857135</c:v>
                </c:pt>
                <c:pt idx="192">
                  <c:v>9.4285714285714288</c:v>
                </c:pt>
                <c:pt idx="193">
                  <c:v>9.1428571428571423</c:v>
                </c:pt>
                <c:pt idx="194">
                  <c:v>8.2857142857142865</c:v>
                </c:pt>
                <c:pt idx="195">
                  <c:v>7</c:v>
                </c:pt>
                <c:pt idx="196">
                  <c:v>6.7142857142857144</c:v>
                </c:pt>
                <c:pt idx="197">
                  <c:v>6.7142857142857144</c:v>
                </c:pt>
                <c:pt idx="198">
                  <c:v>6.2857142857142856</c:v>
                </c:pt>
                <c:pt idx="199">
                  <c:v>6.8571428571428568</c:v>
                </c:pt>
                <c:pt idx="200">
                  <c:v>7.2857142857142856</c:v>
                </c:pt>
                <c:pt idx="201">
                  <c:v>7.4285714285714288</c:v>
                </c:pt>
                <c:pt idx="202">
                  <c:v>8</c:v>
                </c:pt>
                <c:pt idx="203">
                  <c:v>8.1428571428571423</c:v>
                </c:pt>
                <c:pt idx="204">
                  <c:v>7.7142857142857144</c:v>
                </c:pt>
                <c:pt idx="205">
                  <c:v>8.1428571428571423</c:v>
                </c:pt>
                <c:pt idx="206">
                  <c:v>7.5714285714285712</c:v>
                </c:pt>
                <c:pt idx="207">
                  <c:v>7.1428571428571432</c:v>
                </c:pt>
                <c:pt idx="208">
                  <c:v>7.1428571428571432</c:v>
                </c:pt>
                <c:pt idx="209">
                  <c:v>7.4285714285714288</c:v>
                </c:pt>
                <c:pt idx="210">
                  <c:v>7.4285714285714288</c:v>
                </c:pt>
                <c:pt idx="211">
                  <c:v>7.2857142857142856</c:v>
                </c:pt>
                <c:pt idx="212">
                  <c:v>7.5714285714285712</c:v>
                </c:pt>
                <c:pt idx="213">
                  <c:v>8</c:v>
                </c:pt>
                <c:pt idx="214">
                  <c:v>9.4285714285714288</c:v>
                </c:pt>
                <c:pt idx="215">
                  <c:v>9.1428571428571423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9.5714285714285712</c:v>
                </c:pt>
                <c:pt idx="220">
                  <c:v>10.285714285714286</c:v>
                </c:pt>
                <c:pt idx="221">
                  <c:v>8.8571428571428577</c:v>
                </c:pt>
                <c:pt idx="222">
                  <c:v>8.5714285714285712</c:v>
                </c:pt>
                <c:pt idx="223">
                  <c:v>7.7142857142857144</c:v>
                </c:pt>
                <c:pt idx="224">
                  <c:v>8</c:v>
                </c:pt>
                <c:pt idx="225">
                  <c:v>8.2857142857142865</c:v>
                </c:pt>
                <c:pt idx="226">
                  <c:v>8.4285714285714288</c:v>
                </c:pt>
                <c:pt idx="227">
                  <c:v>7.1428571428571432</c:v>
                </c:pt>
                <c:pt idx="228">
                  <c:v>7.7142857142857144</c:v>
                </c:pt>
                <c:pt idx="229">
                  <c:v>8.4285714285714288</c:v>
                </c:pt>
                <c:pt idx="230">
                  <c:v>8.5714285714285712</c:v>
                </c:pt>
                <c:pt idx="231">
                  <c:v>8.2857142857142865</c:v>
                </c:pt>
                <c:pt idx="232">
                  <c:v>9.2857142857142865</c:v>
                </c:pt>
                <c:pt idx="233">
                  <c:v>9.4285714285714288</c:v>
                </c:pt>
                <c:pt idx="234">
                  <c:v>10</c:v>
                </c:pt>
                <c:pt idx="235">
                  <c:v>9.8571428571428577</c:v>
                </c:pt>
                <c:pt idx="236">
                  <c:v>10.571428571428571</c:v>
                </c:pt>
                <c:pt idx="237">
                  <c:v>10.428571428571429</c:v>
                </c:pt>
                <c:pt idx="238">
                  <c:v>12</c:v>
                </c:pt>
                <c:pt idx="239">
                  <c:v>11.571428571428571</c:v>
                </c:pt>
                <c:pt idx="240">
                  <c:v>11.857142857142858</c:v>
                </c:pt>
                <c:pt idx="241">
                  <c:v>12.714285714285714</c:v>
                </c:pt>
                <c:pt idx="242">
                  <c:v>13.428571428571429</c:v>
                </c:pt>
                <c:pt idx="243">
                  <c:v>14.571428571428571</c:v>
                </c:pt>
                <c:pt idx="244">
                  <c:v>15.857142857142858</c:v>
                </c:pt>
                <c:pt idx="245">
                  <c:v>15.714285714285714</c:v>
                </c:pt>
                <c:pt idx="246">
                  <c:v>16</c:v>
                </c:pt>
                <c:pt idx="247">
                  <c:v>16.285714285714285</c:v>
                </c:pt>
                <c:pt idx="248">
                  <c:v>17.428571428571427</c:v>
                </c:pt>
                <c:pt idx="249">
                  <c:v>19.285714285714285</c:v>
                </c:pt>
                <c:pt idx="250">
                  <c:v>18.571428571428573</c:v>
                </c:pt>
                <c:pt idx="251">
                  <c:v>18.285714285714285</c:v>
                </c:pt>
                <c:pt idx="252">
                  <c:v>18.571428571428573</c:v>
                </c:pt>
                <c:pt idx="253">
                  <c:v>18.285714285714285</c:v>
                </c:pt>
                <c:pt idx="254">
                  <c:v>18.714285714285715</c:v>
                </c:pt>
                <c:pt idx="255">
                  <c:v>18.428571428571427</c:v>
                </c:pt>
                <c:pt idx="256">
                  <c:v>18.142857142857142</c:v>
                </c:pt>
                <c:pt idx="257">
                  <c:v>18.285714285714285</c:v>
                </c:pt>
                <c:pt idx="258">
                  <c:v>19.571428571428573</c:v>
                </c:pt>
                <c:pt idx="259">
                  <c:v>19.428571428571427</c:v>
                </c:pt>
                <c:pt idx="260">
                  <c:v>21.857142857142858</c:v>
                </c:pt>
                <c:pt idx="261">
                  <c:v>22.571428571428573</c:v>
                </c:pt>
                <c:pt idx="262">
                  <c:v>20.857142857142858</c:v>
                </c:pt>
                <c:pt idx="263">
                  <c:v>19.857142857142858</c:v>
                </c:pt>
                <c:pt idx="264">
                  <c:v>21.428571428571427</c:v>
                </c:pt>
                <c:pt idx="265">
                  <c:v>20.428571428571427</c:v>
                </c:pt>
                <c:pt idx="266">
                  <c:v>19.714285714285715</c:v>
                </c:pt>
                <c:pt idx="267">
                  <c:v>17.714285714285715</c:v>
                </c:pt>
                <c:pt idx="268">
                  <c:v>17</c:v>
                </c:pt>
                <c:pt idx="269">
                  <c:v>19.714285714285715</c:v>
                </c:pt>
                <c:pt idx="270">
                  <c:v>19.714285714285715</c:v>
                </c:pt>
                <c:pt idx="271">
                  <c:v>19.285714285714285</c:v>
                </c:pt>
                <c:pt idx="272">
                  <c:v>18.857142857142858</c:v>
                </c:pt>
                <c:pt idx="273">
                  <c:v>19.714285714285715</c:v>
                </c:pt>
                <c:pt idx="274">
                  <c:v>19.714285714285715</c:v>
                </c:pt>
                <c:pt idx="275">
                  <c:v>18.857142857142858</c:v>
                </c:pt>
                <c:pt idx="276">
                  <c:v>18.428571428571427</c:v>
                </c:pt>
                <c:pt idx="277">
                  <c:v>18.714285714285715</c:v>
                </c:pt>
                <c:pt idx="278">
                  <c:v>16.142857142857142</c:v>
                </c:pt>
                <c:pt idx="279">
                  <c:v>16.571428571428573</c:v>
                </c:pt>
                <c:pt idx="280">
                  <c:v>15.428571428571429</c:v>
                </c:pt>
                <c:pt idx="281">
                  <c:v>15</c:v>
                </c:pt>
                <c:pt idx="282">
                  <c:v>15.428571428571429</c:v>
                </c:pt>
                <c:pt idx="283">
                  <c:v>14.571428571428571</c:v>
                </c:pt>
                <c:pt idx="284">
                  <c:v>14.571428571428571</c:v>
                </c:pt>
                <c:pt idx="285">
                  <c:v>15.714285714285714</c:v>
                </c:pt>
                <c:pt idx="286">
                  <c:v>14.714285714285714</c:v>
                </c:pt>
                <c:pt idx="287">
                  <c:v>14.571428571428571</c:v>
                </c:pt>
                <c:pt idx="288">
                  <c:v>14.857142857142858</c:v>
                </c:pt>
                <c:pt idx="289">
                  <c:v>15</c:v>
                </c:pt>
                <c:pt idx="290">
                  <c:v>14</c:v>
                </c:pt>
                <c:pt idx="291">
                  <c:v>12.285714285714286</c:v>
                </c:pt>
                <c:pt idx="292">
                  <c:v>11.571428571428571</c:v>
                </c:pt>
                <c:pt idx="293">
                  <c:v>11.142857142857142</c:v>
                </c:pt>
                <c:pt idx="294">
                  <c:v>11.571428571428571</c:v>
                </c:pt>
                <c:pt idx="295">
                  <c:v>12.142857142857142</c:v>
                </c:pt>
                <c:pt idx="296">
                  <c:v>11.428571428571429</c:v>
                </c:pt>
                <c:pt idx="297">
                  <c:v>11.857142857142858</c:v>
                </c:pt>
                <c:pt idx="298">
                  <c:v>12.285714285714286</c:v>
                </c:pt>
                <c:pt idx="299">
                  <c:v>11.714285714285714</c:v>
                </c:pt>
                <c:pt idx="300">
                  <c:v>11.857142857142858</c:v>
                </c:pt>
                <c:pt idx="301">
                  <c:v>11</c:v>
                </c:pt>
                <c:pt idx="302">
                  <c:v>10</c:v>
                </c:pt>
                <c:pt idx="303">
                  <c:v>10.285714285714286</c:v>
                </c:pt>
                <c:pt idx="304">
                  <c:v>9.8571428571428577</c:v>
                </c:pt>
                <c:pt idx="305">
                  <c:v>10.428571428571429</c:v>
                </c:pt>
                <c:pt idx="306">
                  <c:v>11.142857142857142</c:v>
                </c:pt>
                <c:pt idx="307">
                  <c:v>11.571428571428571</c:v>
                </c:pt>
                <c:pt idx="308">
                  <c:v>11.714285714285714</c:v>
                </c:pt>
                <c:pt idx="309">
                  <c:v>12.142857142857142</c:v>
                </c:pt>
                <c:pt idx="310">
                  <c:v>12</c:v>
                </c:pt>
                <c:pt idx="311">
                  <c:v>12.571428571428571</c:v>
                </c:pt>
                <c:pt idx="312">
                  <c:v>12</c:v>
                </c:pt>
                <c:pt idx="313">
                  <c:v>11.285714285714286</c:v>
                </c:pt>
                <c:pt idx="314">
                  <c:v>11.428571428571429</c:v>
                </c:pt>
                <c:pt idx="315">
                  <c:v>12.571428571428571</c:v>
                </c:pt>
                <c:pt idx="316">
                  <c:v>12</c:v>
                </c:pt>
                <c:pt idx="317">
                  <c:v>11.571428571428571</c:v>
                </c:pt>
                <c:pt idx="318">
                  <c:v>10.428571428571429</c:v>
                </c:pt>
                <c:pt idx="319">
                  <c:v>10.285714285714286</c:v>
                </c:pt>
                <c:pt idx="320">
                  <c:v>11.571428571428571</c:v>
                </c:pt>
                <c:pt idx="321">
                  <c:v>12</c:v>
                </c:pt>
                <c:pt idx="322">
                  <c:v>10.285714285714286</c:v>
                </c:pt>
                <c:pt idx="323">
                  <c:v>11.285714285714286</c:v>
                </c:pt>
                <c:pt idx="324">
                  <c:v>10.857142857142858</c:v>
                </c:pt>
                <c:pt idx="325">
                  <c:v>12.571428571428571</c:v>
                </c:pt>
                <c:pt idx="326">
                  <c:v>13.142857142857142</c:v>
                </c:pt>
                <c:pt idx="327">
                  <c:v>12.428571428571429</c:v>
                </c:pt>
                <c:pt idx="328">
                  <c:v>11.714285714285714</c:v>
                </c:pt>
                <c:pt idx="329">
                  <c:v>11.428571428571429</c:v>
                </c:pt>
                <c:pt idx="330">
                  <c:v>10.714285714285714</c:v>
                </c:pt>
                <c:pt idx="331">
                  <c:v>11.285714285714286</c:v>
                </c:pt>
                <c:pt idx="332">
                  <c:v>10.142857142857142</c:v>
                </c:pt>
                <c:pt idx="333">
                  <c:v>9.7142857142857135</c:v>
                </c:pt>
                <c:pt idx="334">
                  <c:v>9.2857142857142865</c:v>
                </c:pt>
                <c:pt idx="335">
                  <c:v>9.5714285714285712</c:v>
                </c:pt>
                <c:pt idx="336">
                  <c:v>11.142857142857142</c:v>
                </c:pt>
                <c:pt idx="337">
                  <c:v>11</c:v>
                </c:pt>
                <c:pt idx="338">
                  <c:v>11.142857142857142</c:v>
                </c:pt>
                <c:pt idx="339">
                  <c:v>10.714285714285714</c:v>
                </c:pt>
                <c:pt idx="340">
                  <c:v>11.857142857142858</c:v>
                </c:pt>
                <c:pt idx="341">
                  <c:v>13.142857142857142</c:v>
                </c:pt>
                <c:pt idx="342">
                  <c:v>13</c:v>
                </c:pt>
                <c:pt idx="343">
                  <c:v>13.285714285714286</c:v>
                </c:pt>
                <c:pt idx="344">
                  <c:v>13.285714285714286</c:v>
                </c:pt>
                <c:pt idx="345">
                  <c:v>13.285714285714286</c:v>
                </c:pt>
                <c:pt idx="346">
                  <c:v>13.571428571428571</c:v>
                </c:pt>
                <c:pt idx="347">
                  <c:v>13.571428571428571</c:v>
                </c:pt>
                <c:pt idx="348">
                  <c:v>13.285714285714286</c:v>
                </c:pt>
                <c:pt idx="349">
                  <c:v>12</c:v>
                </c:pt>
                <c:pt idx="350">
                  <c:v>10.571428571428571</c:v>
                </c:pt>
                <c:pt idx="351">
                  <c:v>11.142857142857142</c:v>
                </c:pt>
                <c:pt idx="352">
                  <c:v>12.142857142857142</c:v>
                </c:pt>
                <c:pt idx="353">
                  <c:v>12</c:v>
                </c:pt>
                <c:pt idx="354">
                  <c:v>12.428571428571429</c:v>
                </c:pt>
                <c:pt idx="355">
                  <c:v>11.857142857142858</c:v>
                </c:pt>
                <c:pt idx="356">
                  <c:v>12.714285714285714</c:v>
                </c:pt>
                <c:pt idx="357">
                  <c:v>13.571428571428571</c:v>
                </c:pt>
                <c:pt idx="358">
                  <c:v>13</c:v>
                </c:pt>
                <c:pt idx="359">
                  <c:v>11.571428571428571</c:v>
                </c:pt>
                <c:pt idx="360">
                  <c:v>11.285714285714286</c:v>
                </c:pt>
                <c:pt idx="361">
                  <c:v>10</c:v>
                </c:pt>
                <c:pt idx="362">
                  <c:v>10.571428571428571</c:v>
                </c:pt>
                <c:pt idx="363">
                  <c:v>10.285714285714286</c:v>
                </c:pt>
                <c:pt idx="364">
                  <c:v>9.5714285714285712</c:v>
                </c:pt>
                <c:pt idx="365">
                  <c:v>9.5714285714285712</c:v>
                </c:pt>
                <c:pt idx="366">
                  <c:v>9.7142857142857135</c:v>
                </c:pt>
                <c:pt idx="367">
                  <c:v>9.8571428571428577</c:v>
                </c:pt>
                <c:pt idx="368">
                  <c:v>9.4285714285714288</c:v>
                </c:pt>
                <c:pt idx="369">
                  <c:v>8.5714285714285712</c:v>
                </c:pt>
                <c:pt idx="370">
                  <c:v>9.4285714285714288</c:v>
                </c:pt>
                <c:pt idx="371">
                  <c:v>10.571428571428571</c:v>
                </c:pt>
                <c:pt idx="372">
                  <c:v>10.428571428571429</c:v>
                </c:pt>
                <c:pt idx="373">
                  <c:v>10.142857142857142</c:v>
                </c:pt>
                <c:pt idx="374">
                  <c:v>9.8571428571428577</c:v>
                </c:pt>
                <c:pt idx="375">
                  <c:v>9.2857142857142865</c:v>
                </c:pt>
                <c:pt idx="376">
                  <c:v>9.7142857142857135</c:v>
                </c:pt>
                <c:pt idx="377">
                  <c:v>8.4285714285714288</c:v>
                </c:pt>
                <c:pt idx="378">
                  <c:v>7.4285714285714288</c:v>
                </c:pt>
                <c:pt idx="379">
                  <c:v>7.7142857142857144</c:v>
                </c:pt>
                <c:pt idx="380">
                  <c:v>7.4285714285714288</c:v>
                </c:pt>
                <c:pt idx="381">
                  <c:v>7.7142857142857144</c:v>
                </c:pt>
                <c:pt idx="382">
                  <c:v>8.2857142857142865</c:v>
                </c:pt>
                <c:pt idx="383">
                  <c:v>7.7142857142857144</c:v>
                </c:pt>
                <c:pt idx="384">
                  <c:v>8.5714285714285712</c:v>
                </c:pt>
                <c:pt idx="385">
                  <c:v>8.8571428571428577</c:v>
                </c:pt>
                <c:pt idx="386">
                  <c:v>8.2857142857142865</c:v>
                </c:pt>
                <c:pt idx="387">
                  <c:v>8.4285714285714288</c:v>
                </c:pt>
                <c:pt idx="388">
                  <c:v>8</c:v>
                </c:pt>
                <c:pt idx="389">
                  <c:v>8.4285714285714288</c:v>
                </c:pt>
                <c:pt idx="390">
                  <c:v>8.5714285714285712</c:v>
                </c:pt>
                <c:pt idx="391">
                  <c:v>9.2857142857142865</c:v>
                </c:pt>
                <c:pt idx="392">
                  <c:v>8.5714285714285712</c:v>
                </c:pt>
                <c:pt idx="393">
                  <c:v>8.4285714285714288</c:v>
                </c:pt>
                <c:pt idx="394">
                  <c:v>9.1428571428571423</c:v>
                </c:pt>
                <c:pt idx="395">
                  <c:v>10.142857142857142</c:v>
                </c:pt>
                <c:pt idx="396">
                  <c:v>9.5714285714285712</c:v>
                </c:pt>
                <c:pt idx="397">
                  <c:v>9.2857142857142865</c:v>
                </c:pt>
                <c:pt idx="398">
                  <c:v>9</c:v>
                </c:pt>
                <c:pt idx="399">
                  <c:v>9.4285714285714288</c:v>
                </c:pt>
                <c:pt idx="400">
                  <c:v>9.7142857142857135</c:v>
                </c:pt>
                <c:pt idx="401">
                  <c:v>9.4285714285714288</c:v>
                </c:pt>
                <c:pt idx="402">
                  <c:v>8.7142857142857135</c:v>
                </c:pt>
                <c:pt idx="403">
                  <c:v>9</c:v>
                </c:pt>
                <c:pt idx="404">
                  <c:v>8.4285714285714288</c:v>
                </c:pt>
                <c:pt idx="405">
                  <c:v>8.1428571428571423</c:v>
                </c:pt>
                <c:pt idx="406">
                  <c:v>7.5714285714285712</c:v>
                </c:pt>
                <c:pt idx="407">
                  <c:v>7.5714285714285712</c:v>
                </c:pt>
                <c:pt idx="408">
                  <c:v>7.4285714285714288</c:v>
                </c:pt>
                <c:pt idx="409">
                  <c:v>7.1428571428571432</c:v>
                </c:pt>
                <c:pt idx="410">
                  <c:v>7.8571428571428568</c:v>
                </c:pt>
                <c:pt idx="411">
                  <c:v>8.8571428571428577</c:v>
                </c:pt>
                <c:pt idx="412">
                  <c:v>8.5714285714285712</c:v>
                </c:pt>
                <c:pt idx="413">
                  <c:v>9.2857142857142865</c:v>
                </c:pt>
                <c:pt idx="414">
                  <c:v>9.4285714285714288</c:v>
                </c:pt>
                <c:pt idx="415">
                  <c:v>9.4285714285714288</c:v>
                </c:pt>
                <c:pt idx="416">
                  <c:v>9.7142857142857135</c:v>
                </c:pt>
                <c:pt idx="417">
                  <c:v>9.5714285714285712</c:v>
                </c:pt>
                <c:pt idx="418">
                  <c:v>8.4285714285714288</c:v>
                </c:pt>
                <c:pt idx="419">
                  <c:v>7.8571428571428568</c:v>
                </c:pt>
                <c:pt idx="420">
                  <c:v>7.7142857142857144</c:v>
                </c:pt>
                <c:pt idx="421">
                  <c:v>6.7142857142857144</c:v>
                </c:pt>
                <c:pt idx="422">
                  <c:v>6.7142857142857144</c:v>
                </c:pt>
                <c:pt idx="423">
                  <c:v>7.1428571428571432</c:v>
                </c:pt>
                <c:pt idx="424">
                  <c:v>6.4285714285714288</c:v>
                </c:pt>
                <c:pt idx="425">
                  <c:v>7.5714285714285712</c:v>
                </c:pt>
                <c:pt idx="426">
                  <c:v>8.8571428571428577</c:v>
                </c:pt>
                <c:pt idx="427">
                  <c:v>9</c:v>
                </c:pt>
                <c:pt idx="428">
                  <c:v>10.285714285714286</c:v>
                </c:pt>
                <c:pt idx="429">
                  <c:v>11.142857142857142</c:v>
                </c:pt>
                <c:pt idx="430">
                  <c:v>10.714285714285714</c:v>
                </c:pt>
                <c:pt idx="431">
                  <c:v>10.714285714285714</c:v>
                </c:pt>
                <c:pt idx="432">
                  <c:v>10.857142857142858</c:v>
                </c:pt>
                <c:pt idx="433">
                  <c:v>9.8571428571428577</c:v>
                </c:pt>
                <c:pt idx="434">
                  <c:v>10.285714285714286</c:v>
                </c:pt>
                <c:pt idx="435">
                  <c:v>9.8571428571428577</c:v>
                </c:pt>
                <c:pt idx="436">
                  <c:v>9.2857142857142865</c:v>
                </c:pt>
                <c:pt idx="437">
                  <c:v>9.5714285714285712</c:v>
                </c:pt>
                <c:pt idx="438">
                  <c:v>10</c:v>
                </c:pt>
                <c:pt idx="439">
                  <c:v>9.4285714285714288</c:v>
                </c:pt>
                <c:pt idx="440">
                  <c:v>9.5714285714285712</c:v>
                </c:pt>
                <c:pt idx="441">
                  <c:v>8.8571428571428577</c:v>
                </c:pt>
                <c:pt idx="442">
                  <c:v>8.2857142857142865</c:v>
                </c:pt>
                <c:pt idx="443">
                  <c:v>8.2857142857142865</c:v>
                </c:pt>
                <c:pt idx="444">
                  <c:v>8</c:v>
                </c:pt>
                <c:pt idx="445">
                  <c:v>7.5714285714285712</c:v>
                </c:pt>
                <c:pt idx="446">
                  <c:v>7.5714285714285712</c:v>
                </c:pt>
                <c:pt idx="447">
                  <c:v>7.4285714285714288</c:v>
                </c:pt>
                <c:pt idx="448">
                  <c:v>9.2857142857142865</c:v>
                </c:pt>
                <c:pt idx="449">
                  <c:v>10.428571428571429</c:v>
                </c:pt>
                <c:pt idx="450">
                  <c:v>10.714285714285714</c:v>
                </c:pt>
                <c:pt idx="451">
                  <c:v>11.428571428571429</c:v>
                </c:pt>
                <c:pt idx="452">
                  <c:v>11.142857142857142</c:v>
                </c:pt>
                <c:pt idx="453">
                  <c:v>10.857142857142858</c:v>
                </c:pt>
                <c:pt idx="454">
                  <c:v>11.571428571428571</c:v>
                </c:pt>
                <c:pt idx="455">
                  <c:v>9.7142857142857135</c:v>
                </c:pt>
                <c:pt idx="456">
                  <c:v>9.4285714285714288</c:v>
                </c:pt>
                <c:pt idx="457">
                  <c:v>8.7142857142857135</c:v>
                </c:pt>
                <c:pt idx="458">
                  <c:v>8.7142857142857135</c:v>
                </c:pt>
                <c:pt idx="459">
                  <c:v>9.1428571428571423</c:v>
                </c:pt>
                <c:pt idx="460">
                  <c:v>10</c:v>
                </c:pt>
                <c:pt idx="461">
                  <c:v>9.1428571428571423</c:v>
                </c:pt>
                <c:pt idx="462">
                  <c:v>9</c:v>
                </c:pt>
                <c:pt idx="463">
                  <c:v>9</c:v>
                </c:pt>
                <c:pt idx="464">
                  <c:v>9.4285714285714288</c:v>
                </c:pt>
                <c:pt idx="465">
                  <c:v>8.4285714285714288</c:v>
                </c:pt>
                <c:pt idx="466">
                  <c:v>7.8571428571428568</c:v>
                </c:pt>
                <c:pt idx="467">
                  <c:v>7</c:v>
                </c:pt>
                <c:pt idx="468">
                  <c:v>7.2857142857142856</c:v>
                </c:pt>
                <c:pt idx="469">
                  <c:v>7.8571428571428568</c:v>
                </c:pt>
                <c:pt idx="470">
                  <c:v>7.1428571428571432</c:v>
                </c:pt>
                <c:pt idx="471">
                  <c:v>6.8571428571428568</c:v>
                </c:pt>
                <c:pt idx="472">
                  <c:v>7.2857142857142856</c:v>
                </c:pt>
                <c:pt idx="473">
                  <c:v>8.5714285714285712</c:v>
                </c:pt>
                <c:pt idx="474">
                  <c:v>9.1428571428571423</c:v>
                </c:pt>
                <c:pt idx="475">
                  <c:v>8.7142857142857135</c:v>
                </c:pt>
                <c:pt idx="476">
                  <c:v>9.4285714285714288</c:v>
                </c:pt>
                <c:pt idx="477">
                  <c:v>9.7142857142857135</c:v>
                </c:pt>
                <c:pt idx="478">
                  <c:v>10.285714285714286</c:v>
                </c:pt>
                <c:pt idx="479">
                  <c:v>11.142857142857142</c:v>
                </c:pt>
                <c:pt idx="480">
                  <c:v>10.428571428571429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0C-4A69-B4F5-A1D31B54D2E0}"/>
            </c:ext>
          </c:extLst>
        </c:ser>
        <c:ser>
          <c:idx val="8"/>
          <c:order val="8"/>
          <c:tx>
            <c:strRef>
              <c:f>Kayseri!$J$1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Kayseri!$A$2:$A$482</c:f>
              <c:strCache>
                <c:ptCount val="481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  <c:pt idx="428">
                  <c:v>05.03.2021</c:v>
                </c:pt>
                <c:pt idx="429">
                  <c:v>06.03.2021</c:v>
                </c:pt>
                <c:pt idx="430">
                  <c:v>07.03.2021</c:v>
                </c:pt>
                <c:pt idx="431">
                  <c:v>08.03.2021</c:v>
                </c:pt>
                <c:pt idx="432">
                  <c:v>09.03.2021</c:v>
                </c:pt>
                <c:pt idx="433">
                  <c:v>10.03.2021</c:v>
                </c:pt>
                <c:pt idx="434">
                  <c:v>11.03.2021</c:v>
                </c:pt>
                <c:pt idx="435">
                  <c:v>12.03.2021</c:v>
                </c:pt>
                <c:pt idx="436">
                  <c:v>13.03.2021</c:v>
                </c:pt>
                <c:pt idx="437">
                  <c:v>14.03.2021</c:v>
                </c:pt>
                <c:pt idx="438">
                  <c:v>15.03.2021</c:v>
                </c:pt>
                <c:pt idx="439">
                  <c:v>16.03.2021</c:v>
                </c:pt>
                <c:pt idx="440">
                  <c:v>17.03.2021</c:v>
                </c:pt>
                <c:pt idx="441">
                  <c:v>18.03.2021</c:v>
                </c:pt>
                <c:pt idx="442">
                  <c:v>19.03.2021</c:v>
                </c:pt>
                <c:pt idx="443">
                  <c:v>20.03.2021</c:v>
                </c:pt>
                <c:pt idx="444">
                  <c:v>21.03.2021</c:v>
                </c:pt>
                <c:pt idx="445">
                  <c:v>22.03.2021</c:v>
                </c:pt>
                <c:pt idx="446">
                  <c:v>23.03.2021</c:v>
                </c:pt>
                <c:pt idx="447">
                  <c:v>24.03.2021</c:v>
                </c:pt>
                <c:pt idx="448">
                  <c:v>25.03.2021</c:v>
                </c:pt>
                <c:pt idx="449">
                  <c:v>26.03.2021</c:v>
                </c:pt>
                <c:pt idx="450">
                  <c:v>27.03.2021</c:v>
                </c:pt>
                <c:pt idx="451">
                  <c:v>28.03.2021</c:v>
                </c:pt>
                <c:pt idx="452">
                  <c:v>29.03.2021</c:v>
                </c:pt>
                <c:pt idx="453">
                  <c:v>30.03.2021</c:v>
                </c:pt>
                <c:pt idx="454">
                  <c:v>31.03.2021</c:v>
                </c:pt>
                <c:pt idx="455">
                  <c:v>01.04.2021</c:v>
                </c:pt>
                <c:pt idx="456">
                  <c:v>02.04.2021</c:v>
                </c:pt>
                <c:pt idx="457">
                  <c:v>03.04.2021</c:v>
                </c:pt>
                <c:pt idx="458">
                  <c:v>04.04.2021</c:v>
                </c:pt>
                <c:pt idx="459">
                  <c:v>05.04.2021</c:v>
                </c:pt>
                <c:pt idx="460">
                  <c:v>06.04.2021</c:v>
                </c:pt>
                <c:pt idx="461">
                  <c:v>07.04.2021</c:v>
                </c:pt>
                <c:pt idx="462">
                  <c:v>07.04.2021</c:v>
                </c:pt>
                <c:pt idx="463">
                  <c:v>08.04.2021</c:v>
                </c:pt>
                <c:pt idx="464">
                  <c:v>09.04.2021</c:v>
                </c:pt>
                <c:pt idx="465">
                  <c:v>10.04.2021</c:v>
                </c:pt>
                <c:pt idx="466">
                  <c:v>11.04.2021</c:v>
                </c:pt>
                <c:pt idx="467">
                  <c:v>12.04.2021</c:v>
                </c:pt>
                <c:pt idx="468">
                  <c:v>13.04.2021</c:v>
                </c:pt>
                <c:pt idx="469">
                  <c:v>14.04.2021</c:v>
                </c:pt>
                <c:pt idx="470">
                  <c:v>15.04.2021</c:v>
                </c:pt>
                <c:pt idx="471">
                  <c:v>16.04.2021</c:v>
                </c:pt>
                <c:pt idx="472">
                  <c:v>17.04.2021</c:v>
                </c:pt>
                <c:pt idx="473">
                  <c:v>18.04.2021</c:v>
                </c:pt>
                <c:pt idx="474">
                  <c:v>19.04.2021</c:v>
                </c:pt>
                <c:pt idx="475">
                  <c:v>20.04.2021</c:v>
                </c:pt>
                <c:pt idx="476">
                  <c:v>21.04.2021</c:v>
                </c:pt>
                <c:pt idx="477">
                  <c:v>22.04.2021</c:v>
                </c:pt>
                <c:pt idx="478">
                  <c:v>23.04.2021</c:v>
                </c:pt>
                <c:pt idx="479">
                  <c:v>24.04.2021</c:v>
                </c:pt>
                <c:pt idx="480">
                  <c:v>25.04.2021</c:v>
                </c:pt>
              </c:strCache>
            </c:strRef>
          </c:cat>
          <c:val>
            <c:numRef>
              <c:f>Kayseri!$J$2:$J$482</c:f>
              <c:numCache>
                <c:formatCode>General</c:formatCode>
                <c:ptCount val="481"/>
                <c:pt idx="6">
                  <c:v>8.2857142857142865</c:v>
                </c:pt>
                <c:pt idx="7">
                  <c:v>8.1428571428571423</c:v>
                </c:pt>
                <c:pt idx="8">
                  <c:v>8</c:v>
                </c:pt>
                <c:pt idx="9">
                  <c:v>7.7142857142857144</c:v>
                </c:pt>
                <c:pt idx="10">
                  <c:v>7.9285714285714288</c:v>
                </c:pt>
                <c:pt idx="11">
                  <c:v>7.7142857142857144</c:v>
                </c:pt>
                <c:pt idx="12">
                  <c:v>7.7857142857142856</c:v>
                </c:pt>
                <c:pt idx="13">
                  <c:v>7.7857142857142856</c:v>
                </c:pt>
                <c:pt idx="14">
                  <c:v>7.9285714285714288</c:v>
                </c:pt>
                <c:pt idx="15">
                  <c:v>7.9285714285714288</c:v>
                </c:pt>
                <c:pt idx="16">
                  <c:v>8.7142857142857135</c:v>
                </c:pt>
                <c:pt idx="17">
                  <c:v>8.6428571428571423</c:v>
                </c:pt>
                <c:pt idx="18">
                  <c:v>8.5714285714285712</c:v>
                </c:pt>
                <c:pt idx="19">
                  <c:v>8.2142857142857135</c:v>
                </c:pt>
                <c:pt idx="20">
                  <c:v>8.5</c:v>
                </c:pt>
                <c:pt idx="21">
                  <c:v>8.2857142857142865</c:v>
                </c:pt>
                <c:pt idx="22">
                  <c:v>8.2142857142857135</c:v>
                </c:pt>
                <c:pt idx="23">
                  <c:v>7.5</c:v>
                </c:pt>
                <c:pt idx="24">
                  <c:v>7.7857142857142856</c:v>
                </c:pt>
                <c:pt idx="25">
                  <c:v>8.2857142857142865</c:v>
                </c:pt>
                <c:pt idx="26">
                  <c:v>8.5</c:v>
                </c:pt>
                <c:pt idx="27">
                  <c:v>8.4285714285714288</c:v>
                </c:pt>
                <c:pt idx="28">
                  <c:v>8.7857142857142865</c:v>
                </c:pt>
                <c:pt idx="29">
                  <c:v>9</c:v>
                </c:pt>
                <c:pt idx="30">
                  <c:v>9</c:v>
                </c:pt>
                <c:pt idx="31">
                  <c:v>8.2857142857142865</c:v>
                </c:pt>
                <c:pt idx="32">
                  <c:v>7.8571428571428568</c:v>
                </c:pt>
                <c:pt idx="33">
                  <c:v>7.8571428571428568</c:v>
                </c:pt>
                <c:pt idx="34">
                  <c:v>7.7142857142857144</c:v>
                </c:pt>
                <c:pt idx="35">
                  <c:v>7.3571428571428568</c:v>
                </c:pt>
                <c:pt idx="36">
                  <c:v>7.5714285714285712</c:v>
                </c:pt>
                <c:pt idx="37">
                  <c:v>7.7142857142857144</c:v>
                </c:pt>
                <c:pt idx="38">
                  <c:v>7.7857142857142856</c:v>
                </c:pt>
                <c:pt idx="39">
                  <c:v>7.5714285714285712</c:v>
                </c:pt>
                <c:pt idx="40">
                  <c:v>7.2857142857142856</c:v>
                </c:pt>
                <c:pt idx="41">
                  <c:v>7.4285714285714288</c:v>
                </c:pt>
                <c:pt idx="42">
                  <c:v>7.5714285714285712</c:v>
                </c:pt>
                <c:pt idx="43">
                  <c:v>7.0714285714285712</c:v>
                </c:pt>
                <c:pt idx="44">
                  <c:v>7.2142857142857144</c:v>
                </c:pt>
                <c:pt idx="45">
                  <c:v>7.3571428571428568</c:v>
                </c:pt>
                <c:pt idx="46">
                  <c:v>7.2142857142857144</c:v>
                </c:pt>
                <c:pt idx="47">
                  <c:v>7.5</c:v>
                </c:pt>
                <c:pt idx="48">
                  <c:v>7.2857142857142856</c:v>
                </c:pt>
                <c:pt idx="49">
                  <c:v>7.1428571428571432</c:v>
                </c:pt>
                <c:pt idx="50">
                  <c:v>7.0714285714285712</c:v>
                </c:pt>
                <c:pt idx="51">
                  <c:v>6.5714285714285712</c:v>
                </c:pt>
                <c:pt idx="52">
                  <c:v>6.2142857142857144</c:v>
                </c:pt>
                <c:pt idx="53">
                  <c:v>7.3571428571428568</c:v>
                </c:pt>
                <c:pt idx="54">
                  <c:v>7.0714285714285712</c:v>
                </c:pt>
                <c:pt idx="55">
                  <c:v>6.7142857142857144</c:v>
                </c:pt>
                <c:pt idx="56">
                  <c:v>6.2142857142857144</c:v>
                </c:pt>
                <c:pt idx="57">
                  <c:v>6.2142857142857144</c:v>
                </c:pt>
                <c:pt idx="58">
                  <c:v>6.2857142857142856</c:v>
                </c:pt>
                <c:pt idx="59">
                  <c:v>6.7857142857142856</c:v>
                </c:pt>
                <c:pt idx="60">
                  <c:v>5.7142857142857144</c:v>
                </c:pt>
                <c:pt idx="61">
                  <c:v>5.8571428571428568</c:v>
                </c:pt>
                <c:pt idx="62">
                  <c:v>5.7857142857142856</c:v>
                </c:pt>
                <c:pt idx="63">
                  <c:v>6.5714285714285712</c:v>
                </c:pt>
                <c:pt idx="64">
                  <c:v>6.4285714285714288</c:v>
                </c:pt>
                <c:pt idx="65">
                  <c:v>6.6428571428571432</c:v>
                </c:pt>
                <c:pt idx="66">
                  <c:v>7.0714285714285712</c:v>
                </c:pt>
                <c:pt idx="67">
                  <c:v>7</c:v>
                </c:pt>
                <c:pt idx="68">
                  <c:v>7</c:v>
                </c:pt>
                <c:pt idx="69">
                  <c:v>7.0714285714285712</c:v>
                </c:pt>
                <c:pt idx="70">
                  <c:v>6.7142857142857144</c:v>
                </c:pt>
                <c:pt idx="71">
                  <c:v>6.6428571428571432</c:v>
                </c:pt>
                <c:pt idx="72">
                  <c:v>6.7857142857142856</c:v>
                </c:pt>
                <c:pt idx="73">
                  <c:v>6.9285714285714288</c:v>
                </c:pt>
                <c:pt idx="74">
                  <c:v>7</c:v>
                </c:pt>
                <c:pt idx="75">
                  <c:v>7.4285714285714288</c:v>
                </c:pt>
                <c:pt idx="76">
                  <c:v>8.0714285714285712</c:v>
                </c:pt>
                <c:pt idx="77">
                  <c:v>7.7857142857142856</c:v>
                </c:pt>
                <c:pt idx="78">
                  <c:v>7.9285714285714288</c:v>
                </c:pt>
                <c:pt idx="79">
                  <c:v>7.8571428571428568</c:v>
                </c:pt>
                <c:pt idx="80">
                  <c:v>7.0714285714285712</c:v>
                </c:pt>
                <c:pt idx="81">
                  <c:v>7.4285714285714288</c:v>
                </c:pt>
                <c:pt idx="82">
                  <c:v>6.5714285714285712</c:v>
                </c:pt>
                <c:pt idx="83">
                  <c:v>6.2857142857142856</c:v>
                </c:pt>
                <c:pt idx="84">
                  <c:v>6.6428571428571432</c:v>
                </c:pt>
                <c:pt idx="85">
                  <c:v>6.8571428571428568</c:v>
                </c:pt>
                <c:pt idx="86">
                  <c:v>6.7142857142857144</c:v>
                </c:pt>
                <c:pt idx="87">
                  <c:v>6.7142857142857144</c:v>
                </c:pt>
                <c:pt idx="88">
                  <c:v>6.4285714285714288</c:v>
                </c:pt>
                <c:pt idx="89">
                  <c:v>6.5714285714285712</c:v>
                </c:pt>
                <c:pt idx="90">
                  <c:v>6.4285714285714288</c:v>
                </c:pt>
                <c:pt idx="91">
                  <c:v>6</c:v>
                </c:pt>
                <c:pt idx="92">
                  <c:v>5.8571428571428568</c:v>
                </c:pt>
                <c:pt idx="93">
                  <c:v>5.9285714285714288</c:v>
                </c:pt>
                <c:pt idx="94">
                  <c:v>6.2142857142857144</c:v>
                </c:pt>
                <c:pt idx="95">
                  <c:v>6.5714285714285712</c:v>
                </c:pt>
                <c:pt idx="96">
                  <c:v>6.6428571428571432</c:v>
                </c:pt>
                <c:pt idx="97">
                  <c:v>6.7142857142857144</c:v>
                </c:pt>
                <c:pt idx="98">
                  <c:v>6.3571428571428568</c:v>
                </c:pt>
                <c:pt idx="99">
                  <c:v>6.6428571428571432</c:v>
                </c:pt>
                <c:pt idx="100">
                  <c:v>6.7142857142857144</c:v>
                </c:pt>
                <c:pt idx="101">
                  <c:v>6.8571428571428568</c:v>
                </c:pt>
                <c:pt idx="102">
                  <c:v>6.9285714285714288</c:v>
                </c:pt>
                <c:pt idx="103">
                  <c:v>7</c:v>
                </c:pt>
                <c:pt idx="104">
                  <c:v>7.0714285714285712</c:v>
                </c:pt>
                <c:pt idx="105">
                  <c:v>7.9285714285714288</c:v>
                </c:pt>
                <c:pt idx="106">
                  <c:v>7.5</c:v>
                </c:pt>
                <c:pt idx="107">
                  <c:v>7.2857142857142856</c:v>
                </c:pt>
                <c:pt idx="108">
                  <c:v>7</c:v>
                </c:pt>
                <c:pt idx="109">
                  <c:v>7.0714285714285712</c:v>
                </c:pt>
                <c:pt idx="110">
                  <c:v>7</c:v>
                </c:pt>
                <c:pt idx="111">
                  <c:v>7.0714285714285712</c:v>
                </c:pt>
                <c:pt idx="112">
                  <c:v>6.9285714285714288</c:v>
                </c:pt>
                <c:pt idx="113">
                  <c:v>7.0714285714285712</c:v>
                </c:pt>
                <c:pt idx="114">
                  <c:v>7.1428571428571432</c:v>
                </c:pt>
                <c:pt idx="115">
                  <c:v>7.5</c:v>
                </c:pt>
                <c:pt idx="116">
                  <c:v>7.3571428571428568</c:v>
                </c:pt>
                <c:pt idx="117">
                  <c:v>7.2142857142857144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6.7857142857142856</c:v>
                </c:pt>
                <c:pt idx="122">
                  <c:v>6.7142857142857144</c:v>
                </c:pt>
                <c:pt idx="123">
                  <c:v>6.8571428571428568</c:v>
                </c:pt>
                <c:pt idx="124">
                  <c:v>7</c:v>
                </c:pt>
                <c:pt idx="125">
                  <c:v>7.6428571428571432</c:v>
                </c:pt>
                <c:pt idx="126">
                  <c:v>7.5714285714285712</c:v>
                </c:pt>
                <c:pt idx="127">
                  <c:v>7.4285714285714288</c:v>
                </c:pt>
                <c:pt idx="128">
                  <c:v>7.5</c:v>
                </c:pt>
                <c:pt idx="129">
                  <c:v>7.1428571428571432</c:v>
                </c:pt>
                <c:pt idx="130">
                  <c:v>6.7857142857142856</c:v>
                </c:pt>
                <c:pt idx="131">
                  <c:v>7</c:v>
                </c:pt>
                <c:pt idx="132">
                  <c:v>7.2857142857142856</c:v>
                </c:pt>
                <c:pt idx="133">
                  <c:v>7.0714285714285712</c:v>
                </c:pt>
                <c:pt idx="134">
                  <c:v>7</c:v>
                </c:pt>
                <c:pt idx="135">
                  <c:v>6.5714285714285712</c:v>
                </c:pt>
                <c:pt idx="136">
                  <c:v>6.5714285714285712</c:v>
                </c:pt>
                <c:pt idx="137">
                  <c:v>7</c:v>
                </c:pt>
                <c:pt idx="138">
                  <c:v>6.6428571428571432</c:v>
                </c:pt>
                <c:pt idx="139">
                  <c:v>6.5</c:v>
                </c:pt>
                <c:pt idx="140">
                  <c:v>7.4285714285714288</c:v>
                </c:pt>
                <c:pt idx="141">
                  <c:v>7.9285714285714288</c:v>
                </c:pt>
                <c:pt idx="142">
                  <c:v>8</c:v>
                </c:pt>
                <c:pt idx="143">
                  <c:v>8</c:v>
                </c:pt>
                <c:pt idx="144">
                  <c:v>7.1428571428571432</c:v>
                </c:pt>
                <c:pt idx="145">
                  <c:v>7.4285714285714288</c:v>
                </c:pt>
                <c:pt idx="146">
                  <c:v>7.0714285714285712</c:v>
                </c:pt>
                <c:pt idx="147">
                  <c:v>6.6428571428571432</c:v>
                </c:pt>
                <c:pt idx="148">
                  <c:v>6.5</c:v>
                </c:pt>
                <c:pt idx="149">
                  <c:v>7</c:v>
                </c:pt>
                <c:pt idx="150">
                  <c:v>7.7857142857142856</c:v>
                </c:pt>
                <c:pt idx="151">
                  <c:v>7.9285714285714288</c:v>
                </c:pt>
                <c:pt idx="152">
                  <c:v>8.1428571428571423</c:v>
                </c:pt>
                <c:pt idx="153">
                  <c:v>8.5</c:v>
                </c:pt>
                <c:pt idx="154">
                  <c:v>8</c:v>
                </c:pt>
                <c:pt idx="155">
                  <c:v>7.8571428571428568</c:v>
                </c:pt>
                <c:pt idx="156">
                  <c:v>7.4285714285714288</c:v>
                </c:pt>
                <c:pt idx="157">
                  <c:v>6.4285714285714288</c:v>
                </c:pt>
                <c:pt idx="158">
                  <c:v>7.3571428571428568</c:v>
                </c:pt>
                <c:pt idx="159">
                  <c:v>6.8571428571428568</c:v>
                </c:pt>
                <c:pt idx="160">
                  <c:v>7.1428571428571432</c:v>
                </c:pt>
                <c:pt idx="161">
                  <c:v>7.5714285714285712</c:v>
                </c:pt>
                <c:pt idx="162">
                  <c:v>7.2857142857142856</c:v>
                </c:pt>
                <c:pt idx="163">
                  <c:v>7.4285714285714288</c:v>
                </c:pt>
                <c:pt idx="164">
                  <c:v>7.6428571428571432</c:v>
                </c:pt>
                <c:pt idx="165">
                  <c:v>6.7142857142857144</c:v>
                </c:pt>
                <c:pt idx="166">
                  <c:v>6.5714285714285712</c:v>
                </c:pt>
                <c:pt idx="167">
                  <c:v>6.5714285714285712</c:v>
                </c:pt>
                <c:pt idx="168">
                  <c:v>6.2857142857142856</c:v>
                </c:pt>
                <c:pt idx="169">
                  <c:v>6.7857142857142856</c:v>
                </c:pt>
                <c:pt idx="170">
                  <c:v>6.7142857142857144</c:v>
                </c:pt>
                <c:pt idx="171">
                  <c:v>6.6428571428571432</c:v>
                </c:pt>
                <c:pt idx="172">
                  <c:v>6.8571428571428568</c:v>
                </c:pt>
                <c:pt idx="173">
                  <c:v>7.4285714285714288</c:v>
                </c:pt>
                <c:pt idx="174">
                  <c:v>7.2857142857142856</c:v>
                </c:pt>
                <c:pt idx="175">
                  <c:v>7.5</c:v>
                </c:pt>
                <c:pt idx="176">
                  <c:v>7.1428571428571432</c:v>
                </c:pt>
                <c:pt idx="177">
                  <c:v>7.0714285714285712</c:v>
                </c:pt>
                <c:pt idx="178">
                  <c:v>7.8571428571428568</c:v>
                </c:pt>
                <c:pt idx="179">
                  <c:v>8.0714285714285712</c:v>
                </c:pt>
                <c:pt idx="180">
                  <c:v>8</c:v>
                </c:pt>
                <c:pt idx="181">
                  <c:v>8.0714285714285712</c:v>
                </c:pt>
                <c:pt idx="182">
                  <c:v>7.9285714285714288</c:v>
                </c:pt>
                <c:pt idx="183">
                  <c:v>7.7857142857142856</c:v>
                </c:pt>
                <c:pt idx="184">
                  <c:v>8.3571428571428577</c:v>
                </c:pt>
                <c:pt idx="185">
                  <c:v>7.9285714285714288</c:v>
                </c:pt>
                <c:pt idx="186">
                  <c:v>7.7142857142857144</c:v>
                </c:pt>
                <c:pt idx="187">
                  <c:v>7.5714285714285712</c:v>
                </c:pt>
                <c:pt idx="188">
                  <c:v>6.8571428571428568</c:v>
                </c:pt>
                <c:pt idx="189">
                  <c:v>7</c:v>
                </c:pt>
                <c:pt idx="190">
                  <c:v>7.5714285714285712</c:v>
                </c:pt>
                <c:pt idx="191">
                  <c:v>6.2857142857142856</c:v>
                </c:pt>
                <c:pt idx="192">
                  <c:v>6.2857142857142856</c:v>
                </c:pt>
                <c:pt idx="193">
                  <c:v>6.3571428571428568</c:v>
                </c:pt>
                <c:pt idx="194">
                  <c:v>6.4285714285714288</c:v>
                </c:pt>
                <c:pt idx="195">
                  <c:v>6.5</c:v>
                </c:pt>
                <c:pt idx="196">
                  <c:v>6.3571428571428568</c:v>
                </c:pt>
                <c:pt idx="197">
                  <c:v>5.6428571428571432</c:v>
                </c:pt>
                <c:pt idx="198">
                  <c:v>6.5</c:v>
                </c:pt>
                <c:pt idx="199">
                  <c:v>6.5714285714285712</c:v>
                </c:pt>
                <c:pt idx="200">
                  <c:v>6.4285714285714288</c:v>
                </c:pt>
                <c:pt idx="201">
                  <c:v>6.2857142857142856</c:v>
                </c:pt>
                <c:pt idx="202">
                  <c:v>6.7857142857142856</c:v>
                </c:pt>
                <c:pt idx="203">
                  <c:v>6.6428571428571432</c:v>
                </c:pt>
                <c:pt idx="204">
                  <c:v>7.7142857142857144</c:v>
                </c:pt>
                <c:pt idx="205">
                  <c:v>7.2857142857142856</c:v>
                </c:pt>
                <c:pt idx="206">
                  <c:v>6.9285714285714288</c:v>
                </c:pt>
                <c:pt idx="207">
                  <c:v>6.7857142857142856</c:v>
                </c:pt>
                <c:pt idx="208">
                  <c:v>7</c:v>
                </c:pt>
                <c:pt idx="209">
                  <c:v>6.8571428571428568</c:v>
                </c:pt>
                <c:pt idx="210">
                  <c:v>6.9285714285714288</c:v>
                </c:pt>
                <c:pt idx="211">
                  <c:v>6.4285714285714288</c:v>
                </c:pt>
                <c:pt idx="212">
                  <c:v>6.7857142857142856</c:v>
                </c:pt>
                <c:pt idx="213">
                  <c:v>7.5714285714285712</c:v>
                </c:pt>
                <c:pt idx="214">
                  <c:v>7.5714285714285712</c:v>
                </c:pt>
                <c:pt idx="215">
                  <c:v>7.7142857142857144</c:v>
                </c:pt>
                <c:pt idx="216">
                  <c:v>8.2857142857142865</c:v>
                </c:pt>
                <c:pt idx="217">
                  <c:v>8.0714285714285712</c:v>
                </c:pt>
                <c:pt idx="218">
                  <c:v>7.8571428571428568</c:v>
                </c:pt>
                <c:pt idx="219">
                  <c:v>7.5714285714285712</c:v>
                </c:pt>
                <c:pt idx="220">
                  <c:v>6.7857142857142856</c:v>
                </c:pt>
                <c:pt idx="221">
                  <c:v>7.1428571428571432</c:v>
                </c:pt>
                <c:pt idx="222">
                  <c:v>6.7857142857142856</c:v>
                </c:pt>
                <c:pt idx="223">
                  <c:v>6.2142857142857144</c:v>
                </c:pt>
                <c:pt idx="224">
                  <c:v>6.5</c:v>
                </c:pt>
                <c:pt idx="225">
                  <c:v>6.7857142857142856</c:v>
                </c:pt>
                <c:pt idx="226">
                  <c:v>7.0714285714285712</c:v>
                </c:pt>
                <c:pt idx="227">
                  <c:v>7.1428571428571432</c:v>
                </c:pt>
                <c:pt idx="228">
                  <c:v>7</c:v>
                </c:pt>
                <c:pt idx="229">
                  <c:v>7.5</c:v>
                </c:pt>
                <c:pt idx="230">
                  <c:v>6.9285714285714288</c:v>
                </c:pt>
                <c:pt idx="231">
                  <c:v>7.0714285714285712</c:v>
                </c:pt>
                <c:pt idx="232">
                  <c:v>6.8571428571428568</c:v>
                </c:pt>
                <c:pt idx="233">
                  <c:v>6.4285714285714288</c:v>
                </c:pt>
                <c:pt idx="234">
                  <c:v>6</c:v>
                </c:pt>
                <c:pt idx="235">
                  <c:v>6.1428571428571432</c:v>
                </c:pt>
                <c:pt idx="236">
                  <c:v>5.7142857142857144</c:v>
                </c:pt>
                <c:pt idx="237">
                  <c:v>5.9285714285714288</c:v>
                </c:pt>
                <c:pt idx="238">
                  <c:v>5.4285714285714288</c:v>
                </c:pt>
                <c:pt idx="239">
                  <c:v>5.5</c:v>
                </c:pt>
                <c:pt idx="240">
                  <c:v>6.0714285714285712</c:v>
                </c:pt>
                <c:pt idx="241">
                  <c:v>6.5</c:v>
                </c:pt>
                <c:pt idx="242">
                  <c:v>6.5</c:v>
                </c:pt>
                <c:pt idx="243">
                  <c:v>6.7857142857142856</c:v>
                </c:pt>
                <c:pt idx="244">
                  <c:v>6.6428571428571432</c:v>
                </c:pt>
                <c:pt idx="245">
                  <c:v>6.5714285714285712</c:v>
                </c:pt>
                <c:pt idx="246">
                  <c:v>6.3571428571428568</c:v>
                </c:pt>
                <c:pt idx="247">
                  <c:v>5.6428571428571432</c:v>
                </c:pt>
                <c:pt idx="248">
                  <c:v>5.5714285714285712</c:v>
                </c:pt>
                <c:pt idx="249">
                  <c:v>5.5714285714285712</c:v>
                </c:pt>
                <c:pt idx="250">
                  <c:v>5.8571428571428568</c:v>
                </c:pt>
                <c:pt idx="251">
                  <c:v>6.1428571428571432</c:v>
                </c:pt>
                <c:pt idx="252">
                  <c:v>7</c:v>
                </c:pt>
                <c:pt idx="253">
                  <c:v>7.2142857142857144</c:v>
                </c:pt>
                <c:pt idx="254">
                  <c:v>7.7857142857142856</c:v>
                </c:pt>
                <c:pt idx="255">
                  <c:v>7.8571428571428568</c:v>
                </c:pt>
                <c:pt idx="256">
                  <c:v>7.7142857142857144</c:v>
                </c:pt>
                <c:pt idx="257">
                  <c:v>7.5714285714285712</c:v>
                </c:pt>
                <c:pt idx="258">
                  <c:v>7.6428571428571432</c:v>
                </c:pt>
                <c:pt idx="259">
                  <c:v>7.7857142857142856</c:v>
                </c:pt>
                <c:pt idx="260">
                  <c:v>8.5</c:v>
                </c:pt>
                <c:pt idx="261">
                  <c:v>8.2857142857142865</c:v>
                </c:pt>
                <c:pt idx="262">
                  <c:v>7.9285714285714288</c:v>
                </c:pt>
                <c:pt idx="263">
                  <c:v>7.7857142857142856</c:v>
                </c:pt>
                <c:pt idx="264">
                  <c:v>7.5</c:v>
                </c:pt>
                <c:pt idx="265">
                  <c:v>7.7857142857142856</c:v>
                </c:pt>
                <c:pt idx="266">
                  <c:v>7</c:v>
                </c:pt>
                <c:pt idx="267">
                  <c:v>6.5</c:v>
                </c:pt>
                <c:pt idx="268">
                  <c:v>6.2142857142857144</c:v>
                </c:pt>
                <c:pt idx="269">
                  <c:v>5.9285714285714288</c:v>
                </c:pt>
                <c:pt idx="270">
                  <c:v>6.0714285714285712</c:v>
                </c:pt>
                <c:pt idx="271">
                  <c:v>5.9285714285714288</c:v>
                </c:pt>
                <c:pt idx="272">
                  <c:v>5.5</c:v>
                </c:pt>
                <c:pt idx="273">
                  <c:v>6.2142857142857144</c:v>
                </c:pt>
                <c:pt idx="274">
                  <c:v>6.0714285714285712</c:v>
                </c:pt>
                <c:pt idx="275">
                  <c:v>6.9285714285714288</c:v>
                </c:pt>
                <c:pt idx="276">
                  <c:v>7.3571428571428568</c:v>
                </c:pt>
                <c:pt idx="277">
                  <c:v>7.1428571428571432</c:v>
                </c:pt>
                <c:pt idx="278">
                  <c:v>7.3571428571428568</c:v>
                </c:pt>
                <c:pt idx="279">
                  <c:v>7.5714285714285712</c:v>
                </c:pt>
                <c:pt idx="280">
                  <c:v>6.7857142857142856</c:v>
                </c:pt>
                <c:pt idx="281">
                  <c:v>6.8571428571428568</c:v>
                </c:pt>
                <c:pt idx="282">
                  <c:v>6.2142857142857144</c:v>
                </c:pt>
                <c:pt idx="283">
                  <c:v>6.4285714285714288</c:v>
                </c:pt>
                <c:pt idx="284">
                  <c:v>6.5714285714285712</c:v>
                </c:pt>
                <c:pt idx="285">
                  <c:v>6.5714285714285712</c:v>
                </c:pt>
                <c:pt idx="286">
                  <c:v>6.5714285714285712</c:v>
                </c:pt>
                <c:pt idx="287">
                  <c:v>6.4285714285714288</c:v>
                </c:pt>
                <c:pt idx="288">
                  <c:v>6.4285714285714288</c:v>
                </c:pt>
                <c:pt idx="289">
                  <c:v>6.9285714285714288</c:v>
                </c:pt>
                <c:pt idx="290">
                  <c:v>7.1428571428571432</c:v>
                </c:pt>
                <c:pt idx="291">
                  <c:v>7.5714285714285712</c:v>
                </c:pt>
                <c:pt idx="292">
                  <c:v>8.0714285714285712</c:v>
                </c:pt>
                <c:pt idx="293">
                  <c:v>7.8571428571428568</c:v>
                </c:pt>
                <c:pt idx="294">
                  <c:v>8.2857142857142865</c:v>
                </c:pt>
                <c:pt idx="295">
                  <c:v>8.0714285714285712</c:v>
                </c:pt>
                <c:pt idx="296">
                  <c:v>7.4285714285714288</c:v>
                </c:pt>
                <c:pt idx="297">
                  <c:v>7.4285714285714288</c:v>
                </c:pt>
                <c:pt idx="298">
                  <c:v>6.9285714285714288</c:v>
                </c:pt>
                <c:pt idx="299">
                  <c:v>6</c:v>
                </c:pt>
                <c:pt idx="300">
                  <c:v>6.2857142857142856</c:v>
                </c:pt>
                <c:pt idx="301">
                  <c:v>6</c:v>
                </c:pt>
                <c:pt idx="302">
                  <c:v>6.3571428571428568</c:v>
                </c:pt>
                <c:pt idx="303">
                  <c:v>6.3571428571428568</c:v>
                </c:pt>
                <c:pt idx="304">
                  <c:v>5.9285714285714288</c:v>
                </c:pt>
                <c:pt idx="305">
                  <c:v>6.0714285714285712</c:v>
                </c:pt>
                <c:pt idx="306">
                  <c:v>6.4285714285714288</c:v>
                </c:pt>
                <c:pt idx="307">
                  <c:v>6.2142857142857144</c:v>
                </c:pt>
                <c:pt idx="308">
                  <c:v>6.1428571428571432</c:v>
                </c:pt>
                <c:pt idx="309">
                  <c:v>5.6428571428571432</c:v>
                </c:pt>
                <c:pt idx="310">
                  <c:v>6.4285714285714288</c:v>
                </c:pt>
                <c:pt idx="311">
                  <c:v>6.8571428571428568</c:v>
                </c:pt>
                <c:pt idx="312">
                  <c:v>7.1428571428571432</c:v>
                </c:pt>
                <c:pt idx="313">
                  <c:v>7.2142857142857144</c:v>
                </c:pt>
                <c:pt idx="314">
                  <c:v>6.8571428571428568</c:v>
                </c:pt>
                <c:pt idx="315">
                  <c:v>6.7857142857142856</c:v>
                </c:pt>
                <c:pt idx="316">
                  <c:v>6.6428571428571432</c:v>
                </c:pt>
                <c:pt idx="317">
                  <c:v>6.1428571428571432</c:v>
                </c:pt>
                <c:pt idx="318">
                  <c:v>6.6428571428571432</c:v>
                </c:pt>
                <c:pt idx="319">
                  <c:v>6</c:v>
                </c:pt>
                <c:pt idx="320">
                  <c:v>5.7142857142857144</c:v>
                </c:pt>
                <c:pt idx="321">
                  <c:v>5.8571428571428568</c:v>
                </c:pt>
                <c:pt idx="322">
                  <c:v>5.8571428571428568</c:v>
                </c:pt>
                <c:pt idx="323">
                  <c:v>6.6428571428571432</c:v>
                </c:pt>
                <c:pt idx="324">
                  <c:v>6.4285714285714288</c:v>
                </c:pt>
                <c:pt idx="325">
                  <c:v>6</c:v>
                </c:pt>
                <c:pt idx="326">
                  <c:v>6.3571428571428568</c:v>
                </c:pt>
                <c:pt idx="327">
                  <c:v>7</c:v>
                </c:pt>
                <c:pt idx="328">
                  <c:v>7.2857142857142856</c:v>
                </c:pt>
                <c:pt idx="329">
                  <c:v>7.7142857142857144</c:v>
                </c:pt>
                <c:pt idx="330">
                  <c:v>7.0714285714285712</c:v>
                </c:pt>
                <c:pt idx="331">
                  <c:v>7.2142857142857144</c:v>
                </c:pt>
                <c:pt idx="332">
                  <c:v>7</c:v>
                </c:pt>
                <c:pt idx="333">
                  <c:v>6.9285714285714288</c:v>
                </c:pt>
                <c:pt idx="334">
                  <c:v>6.9285714285714288</c:v>
                </c:pt>
                <c:pt idx="335">
                  <c:v>6.9285714285714288</c:v>
                </c:pt>
                <c:pt idx="336">
                  <c:v>7.3571428571428568</c:v>
                </c:pt>
                <c:pt idx="337">
                  <c:v>7.9285714285714288</c:v>
                </c:pt>
                <c:pt idx="338">
                  <c:v>8.6428571428571423</c:v>
                </c:pt>
                <c:pt idx="339">
                  <c:v>8.5</c:v>
                </c:pt>
                <c:pt idx="340">
                  <c:v>9</c:v>
                </c:pt>
                <c:pt idx="341">
                  <c:v>8.5</c:v>
                </c:pt>
                <c:pt idx="342">
                  <c:v>8.6428571428571423</c:v>
                </c:pt>
                <c:pt idx="343">
                  <c:v>8.2142857142857135</c:v>
                </c:pt>
                <c:pt idx="344">
                  <c:v>8.3571428571428577</c:v>
                </c:pt>
                <c:pt idx="345">
                  <c:v>7.7142857142857144</c:v>
                </c:pt>
                <c:pt idx="346">
                  <c:v>8.2857142857142865</c:v>
                </c:pt>
                <c:pt idx="347">
                  <c:v>8.8571428571428577</c:v>
                </c:pt>
                <c:pt idx="348">
                  <c:v>9.0714285714285712</c:v>
                </c:pt>
                <c:pt idx="349">
                  <c:v>9.2142857142857135</c:v>
                </c:pt>
                <c:pt idx="350">
                  <c:v>9.7142857142857135</c:v>
                </c:pt>
                <c:pt idx="351">
                  <c:v>9.2857142857142865</c:v>
                </c:pt>
                <c:pt idx="352">
                  <c:v>9.2142857142857135</c:v>
                </c:pt>
                <c:pt idx="353">
                  <c:v>9.0714285714285712</c:v>
                </c:pt>
                <c:pt idx="354">
                  <c:v>8.4285714285714288</c:v>
                </c:pt>
                <c:pt idx="355">
                  <c:v>8.4285714285714288</c:v>
                </c:pt>
                <c:pt idx="356">
                  <c:v>8.3571428571428577</c:v>
                </c:pt>
                <c:pt idx="357">
                  <c:v>7.9285714285714288</c:v>
                </c:pt>
                <c:pt idx="358">
                  <c:v>8.4285714285714288</c:v>
                </c:pt>
                <c:pt idx="359">
                  <c:v>9.3571428571428577</c:v>
                </c:pt>
                <c:pt idx="360">
                  <c:v>9.3571428571428577</c:v>
                </c:pt>
                <c:pt idx="361">
                  <c:v>9.2142857142857135</c:v>
                </c:pt>
                <c:pt idx="362">
                  <c:v>9.5</c:v>
                </c:pt>
                <c:pt idx="363">
                  <c:v>9.6428571428571423</c:v>
                </c:pt>
                <c:pt idx="364">
                  <c:v>10.214285714285714</c:v>
                </c:pt>
                <c:pt idx="365">
                  <c:v>10.571428571428571</c:v>
                </c:pt>
                <c:pt idx="366">
                  <c:v>9.7857142857142865</c:v>
                </c:pt>
                <c:pt idx="367">
                  <c:v>9.9285714285714288</c:v>
                </c:pt>
                <c:pt idx="368">
                  <c:v>10.214285714285714</c:v>
                </c:pt>
                <c:pt idx="369">
                  <c:v>10.428571428571429</c:v>
                </c:pt>
                <c:pt idx="370">
                  <c:v>10.571428571428571</c:v>
                </c:pt>
                <c:pt idx="371">
                  <c:v>10.071428571428571</c:v>
                </c:pt>
                <c:pt idx="372">
                  <c:v>9.5</c:v>
                </c:pt>
                <c:pt idx="373">
                  <c:v>9.7857142857142865</c:v>
                </c:pt>
                <c:pt idx="374">
                  <c:v>9.4285714285714288</c:v>
                </c:pt>
                <c:pt idx="375">
                  <c:v>9.5</c:v>
                </c:pt>
                <c:pt idx="376">
                  <c:v>9.2142857142857135</c:v>
                </c:pt>
                <c:pt idx="377">
                  <c:v>9.2857142857142865</c:v>
                </c:pt>
                <c:pt idx="378">
                  <c:v>9.2142857142857135</c:v>
                </c:pt>
                <c:pt idx="379">
                  <c:v>9.3571428571428577</c:v>
                </c:pt>
                <c:pt idx="380">
                  <c:v>8.9285714285714288</c:v>
                </c:pt>
                <c:pt idx="381">
                  <c:v>9.2857142857142865</c:v>
                </c:pt>
                <c:pt idx="382">
                  <c:v>9.1428571428571423</c:v>
                </c:pt>
                <c:pt idx="383">
                  <c:v>8.9285714285714288</c:v>
                </c:pt>
                <c:pt idx="384">
                  <c:v>8.2142857142857135</c:v>
                </c:pt>
                <c:pt idx="385">
                  <c:v>8.2142857142857135</c:v>
                </c:pt>
                <c:pt idx="386">
                  <c:v>8.1428571428571423</c:v>
                </c:pt>
                <c:pt idx="387">
                  <c:v>8.4285714285714288</c:v>
                </c:pt>
                <c:pt idx="388">
                  <c:v>7.8571428571428568</c:v>
                </c:pt>
                <c:pt idx="389">
                  <c:v>7.8571428571428568</c:v>
                </c:pt>
                <c:pt idx="390">
                  <c:v>7.7142857142857144</c:v>
                </c:pt>
                <c:pt idx="391">
                  <c:v>8.0714285714285712</c:v>
                </c:pt>
                <c:pt idx="392">
                  <c:v>7.6428571428571432</c:v>
                </c:pt>
                <c:pt idx="393">
                  <c:v>7.5714285714285712</c:v>
                </c:pt>
                <c:pt idx="394">
                  <c:v>8</c:v>
                </c:pt>
                <c:pt idx="395">
                  <c:v>8</c:v>
                </c:pt>
                <c:pt idx="396">
                  <c:v>7.4285714285714288</c:v>
                </c:pt>
                <c:pt idx="397">
                  <c:v>7.3571428571428568</c:v>
                </c:pt>
                <c:pt idx="398">
                  <c:v>6.9285714285714288</c:v>
                </c:pt>
                <c:pt idx="399">
                  <c:v>7.5714285714285712</c:v>
                </c:pt>
                <c:pt idx="400">
                  <c:v>7.7857142857142856</c:v>
                </c:pt>
                <c:pt idx="401">
                  <c:v>7.2142857142857144</c:v>
                </c:pt>
                <c:pt idx="402">
                  <c:v>7.5</c:v>
                </c:pt>
                <c:pt idx="403">
                  <c:v>8</c:v>
                </c:pt>
                <c:pt idx="404">
                  <c:v>7.7857142857142856</c:v>
                </c:pt>
                <c:pt idx="405">
                  <c:v>7.7857142857142856</c:v>
                </c:pt>
                <c:pt idx="406">
                  <c:v>7.5</c:v>
                </c:pt>
                <c:pt idx="407">
                  <c:v>7</c:v>
                </c:pt>
                <c:pt idx="408">
                  <c:v>7.2142857142857144</c:v>
                </c:pt>
                <c:pt idx="409">
                  <c:v>6.8571428571428568</c:v>
                </c:pt>
                <c:pt idx="410">
                  <c:v>7.1428571428571432</c:v>
                </c:pt>
                <c:pt idx="411">
                  <c:v>7.1428571428571432</c:v>
                </c:pt>
                <c:pt idx="412">
                  <c:v>7.0714285714285712</c:v>
                </c:pt>
                <c:pt idx="413">
                  <c:v>7.2857142857142856</c:v>
                </c:pt>
                <c:pt idx="414">
                  <c:v>7.2857142857142856</c:v>
                </c:pt>
                <c:pt idx="415">
                  <c:v>6.9285714285714288</c:v>
                </c:pt>
                <c:pt idx="416">
                  <c:v>7.5</c:v>
                </c:pt>
                <c:pt idx="417">
                  <c:v>6.6428571428571432</c:v>
                </c:pt>
                <c:pt idx="418">
                  <c:v>7.2142857142857144</c:v>
                </c:pt>
                <c:pt idx="419">
                  <c:v>7.5</c:v>
                </c:pt>
                <c:pt idx="420">
                  <c:v>7.2857142857142856</c:v>
                </c:pt>
                <c:pt idx="421">
                  <c:v>7.2142857142857144</c:v>
                </c:pt>
                <c:pt idx="422">
                  <c:v>7.3571428571428568</c:v>
                </c:pt>
                <c:pt idx="423">
                  <c:v>6.8571428571428568</c:v>
                </c:pt>
                <c:pt idx="424">
                  <c:v>7.0714285714285712</c:v>
                </c:pt>
                <c:pt idx="425">
                  <c:v>6.6428571428571432</c:v>
                </c:pt>
                <c:pt idx="426">
                  <c:v>6.7857142857142856</c:v>
                </c:pt>
                <c:pt idx="427">
                  <c:v>6.3571428571428568</c:v>
                </c:pt>
                <c:pt idx="428">
                  <c:v>6.7142857142857144</c:v>
                </c:pt>
                <c:pt idx="429">
                  <c:v>6.5714285714285712</c:v>
                </c:pt>
                <c:pt idx="430">
                  <c:v>6.9285714285714288</c:v>
                </c:pt>
                <c:pt idx="431">
                  <c:v>7.2142857142857144</c:v>
                </c:pt>
                <c:pt idx="432">
                  <c:v>7.5</c:v>
                </c:pt>
                <c:pt idx="433">
                  <c:v>7.3571428571428568</c:v>
                </c:pt>
                <c:pt idx="434">
                  <c:v>7.3571428571428568</c:v>
                </c:pt>
                <c:pt idx="435">
                  <c:v>6.7857142857142856</c:v>
                </c:pt>
                <c:pt idx="436">
                  <c:v>7</c:v>
                </c:pt>
                <c:pt idx="437">
                  <c:v>6.7142857142857144</c:v>
                </c:pt>
                <c:pt idx="438">
                  <c:v>6.7857142857142856</c:v>
                </c:pt>
                <c:pt idx="439">
                  <c:v>6.7142857142857144</c:v>
                </c:pt>
                <c:pt idx="440">
                  <c:v>7</c:v>
                </c:pt>
                <c:pt idx="441">
                  <c:v>7.5</c:v>
                </c:pt>
                <c:pt idx="442">
                  <c:v>7.6428571428571432</c:v>
                </c:pt>
                <c:pt idx="443">
                  <c:v>7.4285714285714288</c:v>
                </c:pt>
                <c:pt idx="444">
                  <c:v>7.2857142857142856</c:v>
                </c:pt>
                <c:pt idx="445">
                  <c:v>7.2857142857142856</c:v>
                </c:pt>
                <c:pt idx="446">
                  <c:v>7.3571428571428568</c:v>
                </c:pt>
                <c:pt idx="447">
                  <c:v>6.9285714285714288</c:v>
                </c:pt>
                <c:pt idx="448">
                  <c:v>7.1428571428571432</c:v>
                </c:pt>
                <c:pt idx="449">
                  <c:v>7.4285714285714288</c:v>
                </c:pt>
                <c:pt idx="450">
                  <c:v>7.5714285714285712</c:v>
                </c:pt>
                <c:pt idx="451">
                  <c:v>7.8571428571428568</c:v>
                </c:pt>
                <c:pt idx="452">
                  <c:v>7.6428571428571432</c:v>
                </c:pt>
                <c:pt idx="453">
                  <c:v>7.0714285714285712</c:v>
                </c:pt>
                <c:pt idx="454">
                  <c:v>7.5</c:v>
                </c:pt>
                <c:pt idx="455">
                  <c:v>7.5714285714285712</c:v>
                </c:pt>
                <c:pt idx="456">
                  <c:v>7.2142857142857144</c:v>
                </c:pt>
                <c:pt idx="457">
                  <c:v>7.3571428571428568</c:v>
                </c:pt>
                <c:pt idx="458">
                  <c:v>7.5</c:v>
                </c:pt>
                <c:pt idx="459">
                  <c:v>7.7857142857142856</c:v>
                </c:pt>
                <c:pt idx="460">
                  <c:v>8.6428571428571423</c:v>
                </c:pt>
                <c:pt idx="461">
                  <c:v>8.2857142857142865</c:v>
                </c:pt>
                <c:pt idx="462">
                  <c:v>7.7857142857142856</c:v>
                </c:pt>
                <c:pt idx="463">
                  <c:v>7.7857142857142856</c:v>
                </c:pt>
                <c:pt idx="464">
                  <c:v>7.2142857142857144</c:v>
                </c:pt>
                <c:pt idx="465">
                  <c:v>7.7142857142857144</c:v>
                </c:pt>
                <c:pt idx="466">
                  <c:v>7.5714285714285712</c:v>
                </c:pt>
                <c:pt idx="467">
                  <c:v>7.4285714285714288</c:v>
                </c:pt>
                <c:pt idx="468">
                  <c:v>8.1428571428571423</c:v>
                </c:pt>
                <c:pt idx="469">
                  <c:v>8.2142857142857135</c:v>
                </c:pt>
                <c:pt idx="470">
                  <c:v>8.3571428571428577</c:v>
                </c:pt>
                <c:pt idx="471">
                  <c:v>8.7142857142857135</c:v>
                </c:pt>
                <c:pt idx="472">
                  <c:v>8</c:v>
                </c:pt>
                <c:pt idx="473">
                  <c:v>7.5714285714285712</c:v>
                </c:pt>
                <c:pt idx="474">
                  <c:v>7.0714285714285712</c:v>
                </c:pt>
                <c:pt idx="475">
                  <c:v>7.0714285714285712</c:v>
                </c:pt>
                <c:pt idx="476">
                  <c:v>7.1428571428571432</c:v>
                </c:pt>
                <c:pt idx="477">
                  <c:v>7.4285714285714288</c:v>
                </c:pt>
                <c:pt idx="478">
                  <c:v>8</c:v>
                </c:pt>
                <c:pt idx="479">
                  <c:v>7.8571428571428568</c:v>
                </c:pt>
                <c:pt idx="480">
                  <c:v>7.8571428571428568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0C-4A69-B4F5-A1D31B54D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503008"/>
        <c:axId val="951017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Kayseri!$B$1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Kayseri!$A$2:$A$482</c15:sqref>
                        </c15:formulaRef>
                      </c:ext>
                    </c:extLst>
                    <c:strCache>
                      <c:ptCount val="481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Kayseri!$B$2:$B$482</c15:sqref>
                        </c15:formulaRef>
                      </c:ext>
                    </c:extLst>
                    <c:numCache>
                      <c:formatCode>General</c:formatCode>
                      <c:ptCount val="481"/>
                      <c:pt idx="0">
                        <c:v>12</c:v>
                      </c:pt>
                      <c:pt idx="1">
                        <c:v>8</c:v>
                      </c:pt>
                      <c:pt idx="2">
                        <c:v>11</c:v>
                      </c:pt>
                      <c:pt idx="3">
                        <c:v>13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6</c:v>
                      </c:pt>
                      <c:pt idx="7">
                        <c:v>8</c:v>
                      </c:pt>
                      <c:pt idx="8">
                        <c:v>10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11</c:v>
                      </c:pt>
                      <c:pt idx="12">
                        <c:v>10</c:v>
                      </c:pt>
                      <c:pt idx="13">
                        <c:v>6</c:v>
                      </c:pt>
                      <c:pt idx="14">
                        <c:v>8</c:v>
                      </c:pt>
                      <c:pt idx="15">
                        <c:v>7</c:v>
                      </c:pt>
                      <c:pt idx="16">
                        <c:v>6</c:v>
                      </c:pt>
                      <c:pt idx="17">
                        <c:v>10</c:v>
                      </c:pt>
                      <c:pt idx="18">
                        <c:v>8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6</c:v>
                      </c:pt>
                      <c:pt idx="22">
                        <c:v>9</c:v>
                      </c:pt>
                      <c:pt idx="23">
                        <c:v>7</c:v>
                      </c:pt>
                      <c:pt idx="24">
                        <c:v>6</c:v>
                      </c:pt>
                      <c:pt idx="25">
                        <c:v>5</c:v>
                      </c:pt>
                      <c:pt idx="26">
                        <c:v>8</c:v>
                      </c:pt>
                      <c:pt idx="27">
                        <c:v>5</c:v>
                      </c:pt>
                      <c:pt idx="28">
                        <c:v>14</c:v>
                      </c:pt>
                      <c:pt idx="29">
                        <c:v>6</c:v>
                      </c:pt>
                      <c:pt idx="30">
                        <c:v>2</c:v>
                      </c:pt>
                      <c:pt idx="31">
                        <c:v>10</c:v>
                      </c:pt>
                      <c:pt idx="32">
                        <c:v>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9</c:v>
                      </c:pt>
                      <c:pt idx="36">
                        <c:v>6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4</c:v>
                      </c:pt>
                      <c:pt idx="40">
                        <c:v>10</c:v>
                      </c:pt>
                      <c:pt idx="41">
                        <c:v>6</c:v>
                      </c:pt>
                      <c:pt idx="42">
                        <c:v>7</c:v>
                      </c:pt>
                      <c:pt idx="43">
                        <c:v>9</c:v>
                      </c:pt>
                      <c:pt idx="44">
                        <c:v>12</c:v>
                      </c:pt>
                      <c:pt idx="45">
                        <c:v>6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9</c:v>
                      </c:pt>
                      <c:pt idx="49">
                        <c:v>5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13</c:v>
                      </c:pt>
                      <c:pt idx="53">
                        <c:v>5</c:v>
                      </c:pt>
                      <c:pt idx="54">
                        <c:v>8</c:v>
                      </c:pt>
                      <c:pt idx="55">
                        <c:v>7</c:v>
                      </c:pt>
                      <c:pt idx="56">
                        <c:v>10</c:v>
                      </c:pt>
                      <c:pt idx="57">
                        <c:v>8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6</c:v>
                      </c:pt>
                      <c:pt idx="61">
                        <c:v>6</c:v>
                      </c:pt>
                      <c:pt idx="62">
                        <c:v>7</c:v>
                      </c:pt>
                      <c:pt idx="63">
                        <c:v>3</c:v>
                      </c:pt>
                      <c:pt idx="64">
                        <c:v>7</c:v>
                      </c:pt>
                      <c:pt idx="65">
                        <c:v>9</c:v>
                      </c:pt>
                      <c:pt idx="66">
                        <c:v>6</c:v>
                      </c:pt>
                      <c:pt idx="67">
                        <c:v>10</c:v>
                      </c:pt>
                      <c:pt idx="68">
                        <c:v>6</c:v>
                      </c:pt>
                      <c:pt idx="69">
                        <c:v>4</c:v>
                      </c:pt>
                      <c:pt idx="70">
                        <c:v>3</c:v>
                      </c:pt>
                      <c:pt idx="71">
                        <c:v>11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10</c:v>
                      </c:pt>
                      <c:pt idx="75">
                        <c:v>6</c:v>
                      </c:pt>
                      <c:pt idx="76">
                        <c:v>8</c:v>
                      </c:pt>
                      <c:pt idx="77">
                        <c:v>6</c:v>
                      </c:pt>
                      <c:pt idx="78">
                        <c:v>7</c:v>
                      </c:pt>
                      <c:pt idx="79">
                        <c:v>4</c:v>
                      </c:pt>
                      <c:pt idx="80">
                        <c:v>11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9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10</c:v>
                      </c:pt>
                      <c:pt idx="87">
                        <c:v>7</c:v>
                      </c:pt>
                      <c:pt idx="88">
                        <c:v>2</c:v>
                      </c:pt>
                      <c:pt idx="89">
                        <c:v>13</c:v>
                      </c:pt>
                      <c:pt idx="90">
                        <c:v>14</c:v>
                      </c:pt>
                      <c:pt idx="91">
                        <c:v>6</c:v>
                      </c:pt>
                      <c:pt idx="92">
                        <c:v>12</c:v>
                      </c:pt>
                      <c:pt idx="93">
                        <c:v>13</c:v>
                      </c:pt>
                      <c:pt idx="94">
                        <c:v>11</c:v>
                      </c:pt>
                      <c:pt idx="95">
                        <c:v>13</c:v>
                      </c:pt>
                      <c:pt idx="96">
                        <c:v>7</c:v>
                      </c:pt>
                      <c:pt idx="97">
                        <c:v>4</c:v>
                      </c:pt>
                      <c:pt idx="98">
                        <c:v>7</c:v>
                      </c:pt>
                      <c:pt idx="99">
                        <c:v>13</c:v>
                      </c:pt>
                      <c:pt idx="100">
                        <c:v>6</c:v>
                      </c:pt>
                      <c:pt idx="101">
                        <c:v>7</c:v>
                      </c:pt>
                      <c:pt idx="102">
                        <c:v>11</c:v>
                      </c:pt>
                      <c:pt idx="103">
                        <c:v>8</c:v>
                      </c:pt>
                      <c:pt idx="104">
                        <c:v>11</c:v>
                      </c:pt>
                      <c:pt idx="105">
                        <c:v>7</c:v>
                      </c:pt>
                      <c:pt idx="106">
                        <c:v>10</c:v>
                      </c:pt>
                      <c:pt idx="107">
                        <c:v>7</c:v>
                      </c:pt>
                      <c:pt idx="108">
                        <c:v>1</c:v>
                      </c:pt>
                      <c:pt idx="109">
                        <c:v>13</c:v>
                      </c:pt>
                      <c:pt idx="110">
                        <c:v>10</c:v>
                      </c:pt>
                      <c:pt idx="111">
                        <c:v>7</c:v>
                      </c:pt>
                      <c:pt idx="112">
                        <c:v>11</c:v>
                      </c:pt>
                      <c:pt idx="113">
                        <c:v>6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6</c:v>
                      </c:pt>
                      <c:pt idx="117">
                        <c:v>3</c:v>
                      </c:pt>
                      <c:pt idx="118">
                        <c:v>4</c:v>
                      </c:pt>
                      <c:pt idx="119">
                        <c:v>5</c:v>
                      </c:pt>
                      <c:pt idx="120">
                        <c:v>3</c:v>
                      </c:pt>
                      <c:pt idx="121">
                        <c:v>4</c:v>
                      </c:pt>
                      <c:pt idx="122">
                        <c:v>7</c:v>
                      </c:pt>
                      <c:pt idx="123">
                        <c:v>9</c:v>
                      </c:pt>
                      <c:pt idx="124">
                        <c:v>10</c:v>
                      </c:pt>
                      <c:pt idx="125">
                        <c:v>11</c:v>
                      </c:pt>
                      <c:pt idx="126">
                        <c:v>6</c:v>
                      </c:pt>
                      <c:pt idx="127">
                        <c:v>13</c:v>
                      </c:pt>
                      <c:pt idx="128">
                        <c:v>3</c:v>
                      </c:pt>
                      <c:pt idx="129">
                        <c:v>8</c:v>
                      </c:pt>
                      <c:pt idx="130">
                        <c:v>8</c:v>
                      </c:pt>
                      <c:pt idx="131">
                        <c:v>6</c:v>
                      </c:pt>
                      <c:pt idx="132">
                        <c:v>6</c:v>
                      </c:pt>
                      <c:pt idx="133">
                        <c:v>9</c:v>
                      </c:pt>
                      <c:pt idx="134">
                        <c:v>11</c:v>
                      </c:pt>
                      <c:pt idx="135">
                        <c:v>3</c:v>
                      </c:pt>
                      <c:pt idx="136">
                        <c:v>12</c:v>
                      </c:pt>
                      <c:pt idx="137">
                        <c:v>1</c:v>
                      </c:pt>
                      <c:pt idx="138">
                        <c:v>6</c:v>
                      </c:pt>
                      <c:pt idx="139">
                        <c:v>4</c:v>
                      </c:pt>
                      <c:pt idx="140">
                        <c:v>10</c:v>
                      </c:pt>
                      <c:pt idx="141">
                        <c:v>11</c:v>
                      </c:pt>
                      <c:pt idx="142">
                        <c:v>6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6</c:v>
                      </c:pt>
                      <c:pt idx="146">
                        <c:v>9</c:v>
                      </c:pt>
                      <c:pt idx="147">
                        <c:v>7</c:v>
                      </c:pt>
                      <c:pt idx="148">
                        <c:v>6</c:v>
                      </c:pt>
                      <c:pt idx="149">
                        <c:v>2</c:v>
                      </c:pt>
                      <c:pt idx="150">
                        <c:v>8</c:v>
                      </c:pt>
                      <c:pt idx="151">
                        <c:v>8</c:v>
                      </c:pt>
                      <c:pt idx="152">
                        <c:v>10</c:v>
                      </c:pt>
                      <c:pt idx="153">
                        <c:v>4</c:v>
                      </c:pt>
                      <c:pt idx="154">
                        <c:v>6</c:v>
                      </c:pt>
                      <c:pt idx="155">
                        <c:v>6</c:v>
                      </c:pt>
                      <c:pt idx="156">
                        <c:v>7</c:v>
                      </c:pt>
                      <c:pt idx="157">
                        <c:v>4</c:v>
                      </c:pt>
                      <c:pt idx="158">
                        <c:v>9</c:v>
                      </c:pt>
                      <c:pt idx="159">
                        <c:v>8</c:v>
                      </c:pt>
                      <c:pt idx="160">
                        <c:v>6</c:v>
                      </c:pt>
                      <c:pt idx="161">
                        <c:v>3</c:v>
                      </c:pt>
                      <c:pt idx="162">
                        <c:v>6</c:v>
                      </c:pt>
                      <c:pt idx="163">
                        <c:v>2</c:v>
                      </c:pt>
                      <c:pt idx="164">
                        <c:v>10</c:v>
                      </c:pt>
                      <c:pt idx="165">
                        <c:v>5</c:v>
                      </c:pt>
                      <c:pt idx="166">
                        <c:v>8</c:v>
                      </c:pt>
                      <c:pt idx="167">
                        <c:v>9</c:v>
                      </c:pt>
                      <c:pt idx="168">
                        <c:v>9</c:v>
                      </c:pt>
                      <c:pt idx="169">
                        <c:v>10</c:v>
                      </c:pt>
                      <c:pt idx="170">
                        <c:v>7</c:v>
                      </c:pt>
                      <c:pt idx="171">
                        <c:v>8</c:v>
                      </c:pt>
                      <c:pt idx="172">
                        <c:v>7</c:v>
                      </c:pt>
                      <c:pt idx="173">
                        <c:v>6</c:v>
                      </c:pt>
                      <c:pt idx="174">
                        <c:v>7</c:v>
                      </c:pt>
                      <c:pt idx="175">
                        <c:v>7</c:v>
                      </c:pt>
                      <c:pt idx="176">
                        <c:v>5</c:v>
                      </c:pt>
                      <c:pt idx="177">
                        <c:v>7</c:v>
                      </c:pt>
                      <c:pt idx="178">
                        <c:v>8</c:v>
                      </c:pt>
                      <c:pt idx="179">
                        <c:v>12</c:v>
                      </c:pt>
                      <c:pt idx="180">
                        <c:v>4</c:v>
                      </c:pt>
                      <c:pt idx="181">
                        <c:v>3</c:v>
                      </c:pt>
                      <c:pt idx="182">
                        <c:v>11</c:v>
                      </c:pt>
                      <c:pt idx="183">
                        <c:v>13</c:v>
                      </c:pt>
                      <c:pt idx="184">
                        <c:v>4</c:v>
                      </c:pt>
                      <c:pt idx="185">
                        <c:v>7</c:v>
                      </c:pt>
                      <c:pt idx="186">
                        <c:v>6</c:v>
                      </c:pt>
                      <c:pt idx="187">
                        <c:v>14</c:v>
                      </c:pt>
                      <c:pt idx="188">
                        <c:v>12</c:v>
                      </c:pt>
                      <c:pt idx="189">
                        <c:v>9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5</c:v>
                      </c:pt>
                      <c:pt idx="193">
                        <c:v>4</c:v>
                      </c:pt>
                      <c:pt idx="194">
                        <c:v>8</c:v>
                      </c:pt>
                      <c:pt idx="195">
                        <c:v>3</c:v>
                      </c:pt>
                      <c:pt idx="196">
                        <c:v>7</c:v>
                      </c:pt>
                      <c:pt idx="197">
                        <c:v>10</c:v>
                      </c:pt>
                      <c:pt idx="198">
                        <c:v>7</c:v>
                      </c:pt>
                      <c:pt idx="199">
                        <c:v>9</c:v>
                      </c:pt>
                      <c:pt idx="200">
                        <c:v>7</c:v>
                      </c:pt>
                      <c:pt idx="201">
                        <c:v>9</c:v>
                      </c:pt>
                      <c:pt idx="202">
                        <c:v>7</c:v>
                      </c:pt>
                      <c:pt idx="203">
                        <c:v>8</c:v>
                      </c:pt>
                      <c:pt idx="204">
                        <c:v>7</c:v>
                      </c:pt>
                      <c:pt idx="205">
                        <c:v>10</c:v>
                      </c:pt>
                      <c:pt idx="206">
                        <c:v>5</c:v>
                      </c:pt>
                      <c:pt idx="207">
                        <c:v>4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8</c:v>
                      </c:pt>
                      <c:pt idx="211">
                        <c:v>6</c:v>
                      </c:pt>
                      <c:pt idx="212">
                        <c:v>12</c:v>
                      </c:pt>
                      <c:pt idx="213">
                        <c:v>8</c:v>
                      </c:pt>
                      <c:pt idx="214">
                        <c:v>14</c:v>
                      </c:pt>
                      <c:pt idx="215">
                        <c:v>7</c:v>
                      </c:pt>
                      <c:pt idx="216">
                        <c:v>15</c:v>
                      </c:pt>
                      <c:pt idx="217">
                        <c:v>8</c:v>
                      </c:pt>
                      <c:pt idx="218">
                        <c:v>6</c:v>
                      </c:pt>
                      <c:pt idx="219">
                        <c:v>9</c:v>
                      </c:pt>
                      <c:pt idx="220">
                        <c:v>13</c:v>
                      </c:pt>
                      <c:pt idx="221">
                        <c:v>4</c:v>
                      </c:pt>
                      <c:pt idx="222">
                        <c:v>5</c:v>
                      </c:pt>
                      <c:pt idx="223">
                        <c:v>9</c:v>
                      </c:pt>
                      <c:pt idx="224">
                        <c:v>10</c:v>
                      </c:pt>
                      <c:pt idx="225">
                        <c:v>8</c:v>
                      </c:pt>
                      <c:pt idx="226">
                        <c:v>10</c:v>
                      </c:pt>
                      <c:pt idx="227">
                        <c:v>4</c:v>
                      </c:pt>
                      <c:pt idx="228">
                        <c:v>8</c:v>
                      </c:pt>
                      <c:pt idx="229">
                        <c:v>10</c:v>
                      </c:pt>
                      <c:pt idx="230">
                        <c:v>10</c:v>
                      </c:pt>
                      <c:pt idx="231">
                        <c:v>8</c:v>
                      </c:pt>
                      <c:pt idx="232">
                        <c:v>15</c:v>
                      </c:pt>
                      <c:pt idx="233">
                        <c:v>11</c:v>
                      </c:pt>
                      <c:pt idx="234">
                        <c:v>8</c:v>
                      </c:pt>
                      <c:pt idx="235">
                        <c:v>7</c:v>
                      </c:pt>
                      <c:pt idx="236">
                        <c:v>15</c:v>
                      </c:pt>
                      <c:pt idx="237">
                        <c:v>9</c:v>
                      </c:pt>
                      <c:pt idx="238">
                        <c:v>19</c:v>
                      </c:pt>
                      <c:pt idx="239">
                        <c:v>12</c:v>
                      </c:pt>
                      <c:pt idx="240">
                        <c:v>13</c:v>
                      </c:pt>
                      <c:pt idx="241">
                        <c:v>14</c:v>
                      </c:pt>
                      <c:pt idx="242">
                        <c:v>12</c:v>
                      </c:pt>
                      <c:pt idx="243">
                        <c:v>23</c:v>
                      </c:pt>
                      <c:pt idx="244">
                        <c:v>18</c:v>
                      </c:pt>
                      <c:pt idx="245">
                        <c:v>18</c:v>
                      </c:pt>
                      <c:pt idx="246">
                        <c:v>14</c:v>
                      </c:pt>
                      <c:pt idx="247">
                        <c:v>15</c:v>
                      </c:pt>
                      <c:pt idx="248">
                        <c:v>22</c:v>
                      </c:pt>
                      <c:pt idx="249">
                        <c:v>25</c:v>
                      </c:pt>
                      <c:pt idx="250">
                        <c:v>18</c:v>
                      </c:pt>
                      <c:pt idx="251">
                        <c:v>16</c:v>
                      </c:pt>
                      <c:pt idx="252">
                        <c:v>20</c:v>
                      </c:pt>
                      <c:pt idx="253">
                        <c:v>12</c:v>
                      </c:pt>
                      <c:pt idx="254">
                        <c:v>18</c:v>
                      </c:pt>
                      <c:pt idx="255">
                        <c:v>20</c:v>
                      </c:pt>
                      <c:pt idx="256">
                        <c:v>23</c:v>
                      </c:pt>
                      <c:pt idx="257">
                        <c:v>19</c:v>
                      </c:pt>
                      <c:pt idx="258">
                        <c:v>25</c:v>
                      </c:pt>
                      <c:pt idx="259">
                        <c:v>19</c:v>
                      </c:pt>
                      <c:pt idx="260">
                        <c:v>29</c:v>
                      </c:pt>
                      <c:pt idx="261">
                        <c:v>23</c:v>
                      </c:pt>
                      <c:pt idx="262">
                        <c:v>8</c:v>
                      </c:pt>
                      <c:pt idx="263">
                        <c:v>16</c:v>
                      </c:pt>
                      <c:pt idx="264">
                        <c:v>30</c:v>
                      </c:pt>
                      <c:pt idx="265">
                        <c:v>18</c:v>
                      </c:pt>
                      <c:pt idx="266">
                        <c:v>14</c:v>
                      </c:pt>
                      <c:pt idx="267">
                        <c:v>15</c:v>
                      </c:pt>
                      <c:pt idx="268">
                        <c:v>18</c:v>
                      </c:pt>
                      <c:pt idx="269">
                        <c:v>27</c:v>
                      </c:pt>
                      <c:pt idx="270">
                        <c:v>16</c:v>
                      </c:pt>
                      <c:pt idx="271">
                        <c:v>27</c:v>
                      </c:pt>
                      <c:pt idx="272">
                        <c:v>15</c:v>
                      </c:pt>
                      <c:pt idx="273">
                        <c:v>20</c:v>
                      </c:pt>
                      <c:pt idx="274">
                        <c:v>15</c:v>
                      </c:pt>
                      <c:pt idx="275">
                        <c:v>12</c:v>
                      </c:pt>
                      <c:pt idx="276">
                        <c:v>24</c:v>
                      </c:pt>
                      <c:pt idx="277">
                        <c:v>18</c:v>
                      </c:pt>
                      <c:pt idx="278">
                        <c:v>9</c:v>
                      </c:pt>
                      <c:pt idx="279">
                        <c:v>18</c:v>
                      </c:pt>
                      <c:pt idx="280">
                        <c:v>12</c:v>
                      </c:pt>
                      <c:pt idx="281">
                        <c:v>12</c:v>
                      </c:pt>
                      <c:pt idx="282">
                        <c:v>15</c:v>
                      </c:pt>
                      <c:pt idx="283">
                        <c:v>18</c:v>
                      </c:pt>
                      <c:pt idx="284">
                        <c:v>18</c:v>
                      </c:pt>
                      <c:pt idx="285">
                        <c:v>17</c:v>
                      </c:pt>
                      <c:pt idx="286">
                        <c:v>11</c:v>
                      </c:pt>
                      <c:pt idx="287">
                        <c:v>11</c:v>
                      </c:pt>
                      <c:pt idx="288">
                        <c:v>14</c:v>
                      </c:pt>
                      <c:pt idx="289">
                        <c:v>16</c:v>
                      </c:pt>
                      <c:pt idx="290">
                        <c:v>11</c:v>
                      </c:pt>
                      <c:pt idx="291">
                        <c:v>6</c:v>
                      </c:pt>
                      <c:pt idx="292">
                        <c:v>12</c:v>
                      </c:pt>
                      <c:pt idx="293">
                        <c:v>8</c:v>
                      </c:pt>
                      <c:pt idx="294">
                        <c:v>14</c:v>
                      </c:pt>
                      <c:pt idx="295">
                        <c:v>18</c:v>
                      </c:pt>
                      <c:pt idx="296">
                        <c:v>11</c:v>
                      </c:pt>
                      <c:pt idx="297">
                        <c:v>14</c:v>
                      </c:pt>
                      <c:pt idx="298">
                        <c:v>9</c:v>
                      </c:pt>
                      <c:pt idx="299">
                        <c:v>8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11</c:v>
                      </c:pt>
                      <c:pt idx="303">
                        <c:v>13</c:v>
                      </c:pt>
                      <c:pt idx="304">
                        <c:v>11</c:v>
                      </c:pt>
                      <c:pt idx="305">
                        <c:v>13</c:v>
                      </c:pt>
                      <c:pt idx="306">
                        <c:v>13</c:v>
                      </c:pt>
                      <c:pt idx="307">
                        <c:v>12</c:v>
                      </c:pt>
                      <c:pt idx="308">
                        <c:v>9</c:v>
                      </c:pt>
                      <c:pt idx="309">
                        <c:v>14</c:v>
                      </c:pt>
                      <c:pt idx="310">
                        <c:v>12</c:v>
                      </c:pt>
                      <c:pt idx="311">
                        <c:v>15</c:v>
                      </c:pt>
                      <c:pt idx="312">
                        <c:v>9</c:v>
                      </c:pt>
                      <c:pt idx="313">
                        <c:v>8</c:v>
                      </c:pt>
                      <c:pt idx="314">
                        <c:v>13</c:v>
                      </c:pt>
                      <c:pt idx="315">
                        <c:v>17</c:v>
                      </c:pt>
                      <c:pt idx="316">
                        <c:v>10</c:v>
                      </c:pt>
                      <c:pt idx="317">
                        <c:v>9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17</c:v>
                      </c:pt>
                      <c:pt idx="321">
                        <c:v>16</c:v>
                      </c:pt>
                      <c:pt idx="322">
                        <c:v>5</c:v>
                      </c:pt>
                      <c:pt idx="323">
                        <c:v>17</c:v>
                      </c:pt>
                      <c:pt idx="324">
                        <c:v>6</c:v>
                      </c:pt>
                      <c:pt idx="325">
                        <c:v>19</c:v>
                      </c:pt>
                      <c:pt idx="326">
                        <c:v>12</c:v>
                      </c:pt>
                      <c:pt idx="327">
                        <c:v>12</c:v>
                      </c:pt>
                      <c:pt idx="328">
                        <c:v>11</c:v>
                      </c:pt>
                      <c:pt idx="329">
                        <c:v>3</c:v>
                      </c:pt>
                      <c:pt idx="330">
                        <c:v>12</c:v>
                      </c:pt>
                      <c:pt idx="331">
                        <c:v>10</c:v>
                      </c:pt>
                      <c:pt idx="332">
                        <c:v>11</c:v>
                      </c:pt>
                      <c:pt idx="333">
                        <c:v>9</c:v>
                      </c:pt>
                      <c:pt idx="334">
                        <c:v>9</c:v>
                      </c:pt>
                      <c:pt idx="335">
                        <c:v>13</c:v>
                      </c:pt>
                      <c:pt idx="336">
                        <c:v>14</c:v>
                      </c:pt>
                      <c:pt idx="337">
                        <c:v>11</c:v>
                      </c:pt>
                      <c:pt idx="338">
                        <c:v>11</c:v>
                      </c:pt>
                      <c:pt idx="339">
                        <c:v>8</c:v>
                      </c:pt>
                      <c:pt idx="340">
                        <c:v>17</c:v>
                      </c:pt>
                      <c:pt idx="341">
                        <c:v>18</c:v>
                      </c:pt>
                      <c:pt idx="342">
                        <c:v>12</c:v>
                      </c:pt>
                      <c:pt idx="343">
                        <c:v>16</c:v>
                      </c:pt>
                      <c:pt idx="344">
                        <c:v>11</c:v>
                      </c:pt>
                      <c:pt idx="345">
                        <c:v>11</c:v>
                      </c:pt>
                      <c:pt idx="346">
                        <c:v>10</c:v>
                      </c:pt>
                      <c:pt idx="347">
                        <c:v>17</c:v>
                      </c:pt>
                      <c:pt idx="348">
                        <c:v>16</c:v>
                      </c:pt>
                      <c:pt idx="349">
                        <c:v>3</c:v>
                      </c:pt>
                      <c:pt idx="350">
                        <c:v>6</c:v>
                      </c:pt>
                      <c:pt idx="351">
                        <c:v>15</c:v>
                      </c:pt>
                      <c:pt idx="352">
                        <c:v>18</c:v>
                      </c:pt>
                      <c:pt idx="353">
                        <c:v>9</c:v>
                      </c:pt>
                      <c:pt idx="354">
                        <c:v>20</c:v>
                      </c:pt>
                      <c:pt idx="355">
                        <c:v>12</c:v>
                      </c:pt>
                      <c:pt idx="356">
                        <c:v>9</c:v>
                      </c:pt>
                      <c:pt idx="357">
                        <c:v>12</c:v>
                      </c:pt>
                      <c:pt idx="358">
                        <c:v>11</c:v>
                      </c:pt>
                      <c:pt idx="359">
                        <c:v>8</c:v>
                      </c:pt>
                      <c:pt idx="360">
                        <c:v>7</c:v>
                      </c:pt>
                      <c:pt idx="361">
                        <c:v>11</c:v>
                      </c:pt>
                      <c:pt idx="362">
                        <c:v>16</c:v>
                      </c:pt>
                      <c:pt idx="363">
                        <c:v>7</c:v>
                      </c:pt>
                      <c:pt idx="364">
                        <c:v>7</c:v>
                      </c:pt>
                      <c:pt idx="365">
                        <c:v>11</c:v>
                      </c:pt>
                      <c:pt idx="366">
                        <c:v>9</c:v>
                      </c:pt>
                      <c:pt idx="367">
                        <c:v>8</c:v>
                      </c:pt>
                      <c:pt idx="368">
                        <c:v>8</c:v>
                      </c:pt>
                      <c:pt idx="369">
                        <c:v>10</c:v>
                      </c:pt>
                      <c:pt idx="370">
                        <c:v>13</c:v>
                      </c:pt>
                      <c:pt idx="371">
                        <c:v>15</c:v>
                      </c:pt>
                      <c:pt idx="372">
                        <c:v>10</c:v>
                      </c:pt>
                      <c:pt idx="373">
                        <c:v>7</c:v>
                      </c:pt>
                      <c:pt idx="374">
                        <c:v>6</c:v>
                      </c:pt>
                      <c:pt idx="375">
                        <c:v>4</c:v>
                      </c:pt>
                      <c:pt idx="376">
                        <c:v>13</c:v>
                      </c:pt>
                      <c:pt idx="377">
                        <c:v>4</c:v>
                      </c:pt>
                      <c:pt idx="378">
                        <c:v>8</c:v>
                      </c:pt>
                      <c:pt idx="379">
                        <c:v>12</c:v>
                      </c:pt>
                      <c:pt idx="380">
                        <c:v>5</c:v>
                      </c:pt>
                      <c:pt idx="381">
                        <c:v>8</c:v>
                      </c:pt>
                      <c:pt idx="382">
                        <c:v>8</c:v>
                      </c:pt>
                      <c:pt idx="383">
                        <c:v>9</c:v>
                      </c:pt>
                      <c:pt idx="384">
                        <c:v>10</c:v>
                      </c:pt>
                      <c:pt idx="385">
                        <c:v>10</c:v>
                      </c:pt>
                      <c:pt idx="386">
                        <c:v>8</c:v>
                      </c:pt>
                      <c:pt idx="387">
                        <c:v>6</c:v>
                      </c:pt>
                      <c:pt idx="388">
                        <c:v>5</c:v>
                      </c:pt>
                      <c:pt idx="389">
                        <c:v>11</c:v>
                      </c:pt>
                      <c:pt idx="390">
                        <c:v>10</c:v>
                      </c:pt>
                      <c:pt idx="391">
                        <c:v>15</c:v>
                      </c:pt>
                      <c:pt idx="392">
                        <c:v>5</c:v>
                      </c:pt>
                      <c:pt idx="393">
                        <c:v>7</c:v>
                      </c:pt>
                      <c:pt idx="394">
                        <c:v>11</c:v>
                      </c:pt>
                      <c:pt idx="395">
                        <c:v>12</c:v>
                      </c:pt>
                      <c:pt idx="396">
                        <c:v>7</c:v>
                      </c:pt>
                      <c:pt idx="397">
                        <c:v>8</c:v>
                      </c:pt>
                      <c:pt idx="398">
                        <c:v>13</c:v>
                      </c:pt>
                      <c:pt idx="399">
                        <c:v>8</c:v>
                      </c:pt>
                      <c:pt idx="400">
                        <c:v>9</c:v>
                      </c:pt>
                      <c:pt idx="401">
                        <c:v>9</c:v>
                      </c:pt>
                      <c:pt idx="402">
                        <c:v>7</c:v>
                      </c:pt>
                      <c:pt idx="403">
                        <c:v>9</c:v>
                      </c:pt>
                      <c:pt idx="404">
                        <c:v>4</c:v>
                      </c:pt>
                      <c:pt idx="405">
                        <c:v>11</c:v>
                      </c:pt>
                      <c:pt idx="406">
                        <c:v>4</c:v>
                      </c:pt>
                      <c:pt idx="407">
                        <c:v>9</c:v>
                      </c:pt>
                      <c:pt idx="408">
                        <c:v>8</c:v>
                      </c:pt>
                      <c:pt idx="409">
                        <c:v>5</c:v>
                      </c:pt>
                      <c:pt idx="410">
                        <c:v>14</c:v>
                      </c:pt>
                      <c:pt idx="411">
                        <c:v>11</c:v>
                      </c:pt>
                      <c:pt idx="412">
                        <c:v>9</c:v>
                      </c:pt>
                      <c:pt idx="413">
                        <c:v>9</c:v>
                      </c:pt>
                      <c:pt idx="414">
                        <c:v>10</c:v>
                      </c:pt>
                      <c:pt idx="415">
                        <c:v>8</c:v>
                      </c:pt>
                      <c:pt idx="416">
                        <c:v>7</c:v>
                      </c:pt>
                      <c:pt idx="417">
                        <c:v>13</c:v>
                      </c:pt>
                      <c:pt idx="418">
                        <c:v>3</c:v>
                      </c:pt>
                      <c:pt idx="419">
                        <c:v>5</c:v>
                      </c:pt>
                      <c:pt idx="420">
                        <c:v>8</c:v>
                      </c:pt>
                      <c:pt idx="421">
                        <c:v>3</c:v>
                      </c:pt>
                      <c:pt idx="422">
                        <c:v>8</c:v>
                      </c:pt>
                      <c:pt idx="423">
                        <c:v>10</c:v>
                      </c:pt>
                      <c:pt idx="424">
                        <c:v>8</c:v>
                      </c:pt>
                      <c:pt idx="425">
                        <c:v>11</c:v>
                      </c:pt>
                      <c:pt idx="426">
                        <c:v>14</c:v>
                      </c:pt>
                      <c:pt idx="427">
                        <c:v>9</c:v>
                      </c:pt>
                      <c:pt idx="428">
                        <c:v>12</c:v>
                      </c:pt>
                      <c:pt idx="429">
                        <c:v>14</c:v>
                      </c:pt>
                      <c:pt idx="430">
                        <c:v>7</c:v>
                      </c:pt>
                      <c:pt idx="431">
                        <c:v>8</c:v>
                      </c:pt>
                      <c:pt idx="432">
                        <c:v>12</c:v>
                      </c:pt>
                      <c:pt idx="433">
                        <c:v>7</c:v>
                      </c:pt>
                      <c:pt idx="434">
                        <c:v>12</c:v>
                      </c:pt>
                      <c:pt idx="435">
                        <c:v>9</c:v>
                      </c:pt>
                      <c:pt idx="436">
                        <c:v>10</c:v>
                      </c:pt>
                      <c:pt idx="437">
                        <c:v>9</c:v>
                      </c:pt>
                      <c:pt idx="438">
                        <c:v>11</c:v>
                      </c:pt>
                      <c:pt idx="439">
                        <c:v>8</c:v>
                      </c:pt>
                      <c:pt idx="440">
                        <c:v>8</c:v>
                      </c:pt>
                      <c:pt idx="441">
                        <c:v>7</c:v>
                      </c:pt>
                      <c:pt idx="442">
                        <c:v>5</c:v>
                      </c:pt>
                      <c:pt idx="443">
                        <c:v>10</c:v>
                      </c:pt>
                      <c:pt idx="444">
                        <c:v>7</c:v>
                      </c:pt>
                      <c:pt idx="445">
                        <c:v>8</c:v>
                      </c:pt>
                      <c:pt idx="446">
                        <c:v>8</c:v>
                      </c:pt>
                      <c:pt idx="447">
                        <c:v>7</c:v>
                      </c:pt>
                      <c:pt idx="448">
                        <c:v>20</c:v>
                      </c:pt>
                      <c:pt idx="449">
                        <c:v>13</c:v>
                      </c:pt>
                      <c:pt idx="450">
                        <c:v>12</c:v>
                      </c:pt>
                      <c:pt idx="451">
                        <c:v>12</c:v>
                      </c:pt>
                      <c:pt idx="452">
                        <c:v>6</c:v>
                      </c:pt>
                      <c:pt idx="453">
                        <c:v>6</c:v>
                      </c:pt>
                      <c:pt idx="454">
                        <c:v>12</c:v>
                      </c:pt>
                      <c:pt idx="455">
                        <c:v>7</c:v>
                      </c:pt>
                      <c:pt idx="456">
                        <c:v>11</c:v>
                      </c:pt>
                      <c:pt idx="457">
                        <c:v>7</c:v>
                      </c:pt>
                      <c:pt idx="458">
                        <c:v>12</c:v>
                      </c:pt>
                      <c:pt idx="459">
                        <c:v>9</c:v>
                      </c:pt>
                      <c:pt idx="460">
                        <c:v>12</c:v>
                      </c:pt>
                      <c:pt idx="461">
                        <c:v>6</c:v>
                      </c:pt>
                      <c:pt idx="462">
                        <c:v>6</c:v>
                      </c:pt>
                      <c:pt idx="463">
                        <c:v>11</c:v>
                      </c:pt>
                      <c:pt idx="464">
                        <c:v>10</c:v>
                      </c:pt>
                      <c:pt idx="465">
                        <c:v>5</c:v>
                      </c:pt>
                      <c:pt idx="466">
                        <c:v>5</c:v>
                      </c:pt>
                      <c:pt idx="467">
                        <c:v>6</c:v>
                      </c:pt>
                      <c:pt idx="468">
                        <c:v>8</c:v>
                      </c:pt>
                      <c:pt idx="469">
                        <c:v>10</c:v>
                      </c:pt>
                      <c:pt idx="470">
                        <c:v>6</c:v>
                      </c:pt>
                      <c:pt idx="471">
                        <c:v>8</c:v>
                      </c:pt>
                      <c:pt idx="472">
                        <c:v>8</c:v>
                      </c:pt>
                      <c:pt idx="473">
                        <c:v>14</c:v>
                      </c:pt>
                      <c:pt idx="474">
                        <c:v>10</c:v>
                      </c:pt>
                      <c:pt idx="475">
                        <c:v>5</c:v>
                      </c:pt>
                      <c:pt idx="476">
                        <c:v>15</c:v>
                      </c:pt>
                      <c:pt idx="477">
                        <c:v>8</c:v>
                      </c:pt>
                      <c:pt idx="478">
                        <c:v>12</c:v>
                      </c:pt>
                      <c:pt idx="479">
                        <c:v>14</c:v>
                      </c:pt>
                      <c:pt idx="480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B0C-4A69-B4F5-A1D31B54D2E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Kayseri!$A$2:$A$482</c15:sqref>
                        </c15:formulaRef>
                      </c:ext>
                    </c:extLst>
                    <c:strCache>
                      <c:ptCount val="481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Kayseri!$C$2:$C$482</c15:sqref>
                        </c15:formulaRef>
                      </c:ext>
                    </c:extLst>
                    <c:numCache>
                      <c:formatCode>General</c:formatCode>
                      <c:ptCount val="481"/>
                      <c:pt idx="0">
                        <c:v>14</c:v>
                      </c:pt>
                      <c:pt idx="1">
                        <c:v>7</c:v>
                      </c:pt>
                      <c:pt idx="2">
                        <c:v>10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7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6</c:v>
                      </c:pt>
                      <c:pt idx="10">
                        <c:v>10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9</c:v>
                      </c:pt>
                      <c:pt idx="14">
                        <c:v>12</c:v>
                      </c:pt>
                      <c:pt idx="15">
                        <c:v>6</c:v>
                      </c:pt>
                      <c:pt idx="16">
                        <c:v>15</c:v>
                      </c:pt>
                      <c:pt idx="17">
                        <c:v>9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12</c:v>
                      </c:pt>
                      <c:pt idx="21">
                        <c:v>13</c:v>
                      </c:pt>
                      <c:pt idx="22">
                        <c:v>8</c:v>
                      </c:pt>
                      <c:pt idx="23">
                        <c:v>6</c:v>
                      </c:pt>
                      <c:pt idx="24">
                        <c:v>13</c:v>
                      </c:pt>
                      <c:pt idx="25">
                        <c:v>9</c:v>
                      </c:pt>
                      <c:pt idx="26">
                        <c:v>8</c:v>
                      </c:pt>
                      <c:pt idx="27">
                        <c:v>4</c:v>
                      </c:pt>
                      <c:pt idx="28">
                        <c:v>9</c:v>
                      </c:pt>
                      <c:pt idx="29">
                        <c:v>7</c:v>
                      </c:pt>
                      <c:pt idx="30">
                        <c:v>9</c:v>
                      </c:pt>
                      <c:pt idx="31">
                        <c:v>3</c:v>
                      </c:pt>
                      <c:pt idx="32">
                        <c:v>7</c:v>
                      </c:pt>
                      <c:pt idx="33">
                        <c:v>6</c:v>
                      </c:pt>
                      <c:pt idx="34">
                        <c:v>8</c:v>
                      </c:pt>
                      <c:pt idx="35">
                        <c:v>6</c:v>
                      </c:pt>
                      <c:pt idx="36">
                        <c:v>11</c:v>
                      </c:pt>
                      <c:pt idx="37">
                        <c:v>10</c:v>
                      </c:pt>
                      <c:pt idx="38">
                        <c:v>5</c:v>
                      </c:pt>
                      <c:pt idx="39">
                        <c:v>6</c:v>
                      </c:pt>
                      <c:pt idx="40">
                        <c:v>4</c:v>
                      </c:pt>
                      <c:pt idx="41">
                        <c:v>8</c:v>
                      </c:pt>
                      <c:pt idx="42">
                        <c:v>11</c:v>
                      </c:pt>
                      <c:pt idx="43">
                        <c:v>3</c:v>
                      </c:pt>
                      <c:pt idx="44">
                        <c:v>10</c:v>
                      </c:pt>
                      <c:pt idx="45">
                        <c:v>4</c:v>
                      </c:pt>
                      <c:pt idx="46">
                        <c:v>5</c:v>
                      </c:pt>
                      <c:pt idx="47">
                        <c:v>8</c:v>
                      </c:pt>
                      <c:pt idx="48">
                        <c:v>5</c:v>
                      </c:pt>
                      <c:pt idx="49">
                        <c:v>8</c:v>
                      </c:pt>
                      <c:pt idx="50">
                        <c:v>8</c:v>
                      </c:pt>
                      <c:pt idx="51">
                        <c:v>6</c:v>
                      </c:pt>
                      <c:pt idx="52">
                        <c:v>5</c:v>
                      </c:pt>
                      <c:pt idx="53">
                        <c:v>8</c:v>
                      </c:pt>
                      <c:pt idx="54">
                        <c:v>6</c:v>
                      </c:pt>
                      <c:pt idx="55">
                        <c:v>6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8</c:v>
                      </c:pt>
                      <c:pt idx="60">
                        <c:v>6</c:v>
                      </c:pt>
                      <c:pt idx="61">
                        <c:v>9</c:v>
                      </c:pt>
                      <c:pt idx="62">
                        <c:v>1</c:v>
                      </c:pt>
                      <c:pt idx="63">
                        <c:v>15</c:v>
                      </c:pt>
                      <c:pt idx="64">
                        <c:v>6</c:v>
                      </c:pt>
                      <c:pt idx="65">
                        <c:v>9</c:v>
                      </c:pt>
                      <c:pt idx="66">
                        <c:v>11</c:v>
                      </c:pt>
                      <c:pt idx="67">
                        <c:v>6</c:v>
                      </c:pt>
                      <c:pt idx="68">
                        <c:v>7</c:v>
                      </c:pt>
                      <c:pt idx="69">
                        <c:v>4</c:v>
                      </c:pt>
                      <c:pt idx="70">
                        <c:v>7</c:v>
                      </c:pt>
                      <c:pt idx="71">
                        <c:v>5</c:v>
                      </c:pt>
                      <c:pt idx="72">
                        <c:v>6</c:v>
                      </c:pt>
                      <c:pt idx="73">
                        <c:v>14</c:v>
                      </c:pt>
                      <c:pt idx="74">
                        <c:v>5</c:v>
                      </c:pt>
                      <c:pt idx="75">
                        <c:v>11</c:v>
                      </c:pt>
                      <c:pt idx="76">
                        <c:v>7</c:v>
                      </c:pt>
                      <c:pt idx="77">
                        <c:v>6</c:v>
                      </c:pt>
                      <c:pt idx="78">
                        <c:v>6</c:v>
                      </c:pt>
                      <c:pt idx="79">
                        <c:v>8</c:v>
                      </c:pt>
                      <c:pt idx="80">
                        <c:v>7</c:v>
                      </c:pt>
                      <c:pt idx="81">
                        <c:v>5</c:v>
                      </c:pt>
                      <c:pt idx="82">
                        <c:v>2</c:v>
                      </c:pt>
                      <c:pt idx="83">
                        <c:v>9</c:v>
                      </c:pt>
                      <c:pt idx="84">
                        <c:v>7</c:v>
                      </c:pt>
                      <c:pt idx="85">
                        <c:v>5</c:v>
                      </c:pt>
                      <c:pt idx="86">
                        <c:v>6</c:v>
                      </c:pt>
                      <c:pt idx="87">
                        <c:v>8</c:v>
                      </c:pt>
                      <c:pt idx="88">
                        <c:v>6</c:v>
                      </c:pt>
                      <c:pt idx="89">
                        <c:v>4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8</c:v>
                      </c:pt>
                      <c:pt idx="95">
                        <c:v>7</c:v>
                      </c:pt>
                      <c:pt idx="96">
                        <c:v>5</c:v>
                      </c:pt>
                      <c:pt idx="97">
                        <c:v>7</c:v>
                      </c:pt>
                      <c:pt idx="98">
                        <c:v>2</c:v>
                      </c:pt>
                      <c:pt idx="99">
                        <c:v>12</c:v>
                      </c:pt>
                      <c:pt idx="100">
                        <c:v>11</c:v>
                      </c:pt>
                      <c:pt idx="101">
                        <c:v>11</c:v>
                      </c:pt>
                      <c:pt idx="102">
                        <c:v>11</c:v>
                      </c:pt>
                      <c:pt idx="103">
                        <c:v>5</c:v>
                      </c:pt>
                      <c:pt idx="104">
                        <c:v>2</c:v>
                      </c:pt>
                      <c:pt idx="105">
                        <c:v>7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4</c:v>
                      </c:pt>
                      <c:pt idx="111">
                        <c:v>10</c:v>
                      </c:pt>
                      <c:pt idx="112">
                        <c:v>11</c:v>
                      </c:pt>
                      <c:pt idx="113">
                        <c:v>7</c:v>
                      </c:pt>
                      <c:pt idx="114">
                        <c:v>7</c:v>
                      </c:pt>
                      <c:pt idx="115">
                        <c:v>12</c:v>
                      </c:pt>
                      <c:pt idx="116">
                        <c:v>6</c:v>
                      </c:pt>
                      <c:pt idx="117">
                        <c:v>5</c:v>
                      </c:pt>
                      <c:pt idx="118">
                        <c:v>4</c:v>
                      </c:pt>
                      <c:pt idx="119">
                        <c:v>5</c:v>
                      </c:pt>
                      <c:pt idx="120">
                        <c:v>8</c:v>
                      </c:pt>
                      <c:pt idx="121">
                        <c:v>9</c:v>
                      </c:pt>
                      <c:pt idx="122">
                        <c:v>8</c:v>
                      </c:pt>
                      <c:pt idx="123">
                        <c:v>9</c:v>
                      </c:pt>
                      <c:pt idx="124">
                        <c:v>4</c:v>
                      </c:pt>
                      <c:pt idx="125">
                        <c:v>6</c:v>
                      </c:pt>
                      <c:pt idx="126">
                        <c:v>9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3</c:v>
                      </c:pt>
                      <c:pt idx="130">
                        <c:v>4</c:v>
                      </c:pt>
                      <c:pt idx="131">
                        <c:v>7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6</c:v>
                      </c:pt>
                      <c:pt idx="136">
                        <c:v>6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7</c:v>
                      </c:pt>
                      <c:pt idx="140">
                        <c:v>12</c:v>
                      </c:pt>
                      <c:pt idx="141">
                        <c:v>10</c:v>
                      </c:pt>
                      <c:pt idx="142">
                        <c:v>8</c:v>
                      </c:pt>
                      <c:pt idx="143">
                        <c:v>6</c:v>
                      </c:pt>
                      <c:pt idx="144">
                        <c:v>4</c:v>
                      </c:pt>
                      <c:pt idx="145">
                        <c:v>5</c:v>
                      </c:pt>
                      <c:pt idx="146">
                        <c:v>7</c:v>
                      </c:pt>
                      <c:pt idx="147">
                        <c:v>6</c:v>
                      </c:pt>
                      <c:pt idx="148">
                        <c:v>6</c:v>
                      </c:pt>
                      <c:pt idx="149">
                        <c:v>13</c:v>
                      </c:pt>
                      <c:pt idx="150">
                        <c:v>14</c:v>
                      </c:pt>
                      <c:pt idx="151">
                        <c:v>7</c:v>
                      </c:pt>
                      <c:pt idx="152">
                        <c:v>8</c:v>
                      </c:pt>
                      <c:pt idx="153">
                        <c:v>11</c:v>
                      </c:pt>
                      <c:pt idx="154">
                        <c:v>4</c:v>
                      </c:pt>
                      <c:pt idx="155">
                        <c:v>7</c:v>
                      </c:pt>
                      <c:pt idx="156">
                        <c:v>6</c:v>
                      </c:pt>
                      <c:pt idx="157">
                        <c:v>4</c:v>
                      </c:pt>
                      <c:pt idx="158">
                        <c:v>11</c:v>
                      </c:pt>
                      <c:pt idx="159">
                        <c:v>3</c:v>
                      </c:pt>
                      <c:pt idx="160">
                        <c:v>12</c:v>
                      </c:pt>
                      <c:pt idx="161">
                        <c:v>10</c:v>
                      </c:pt>
                      <c:pt idx="162">
                        <c:v>8</c:v>
                      </c:pt>
                      <c:pt idx="163">
                        <c:v>6</c:v>
                      </c:pt>
                      <c:pt idx="164">
                        <c:v>7</c:v>
                      </c:pt>
                      <c:pt idx="165">
                        <c:v>5</c:v>
                      </c:pt>
                      <c:pt idx="166">
                        <c:v>4</c:v>
                      </c:pt>
                      <c:pt idx="167">
                        <c:v>12</c:v>
                      </c:pt>
                      <c:pt idx="168">
                        <c:v>3</c:v>
                      </c:pt>
                      <c:pt idx="169">
                        <c:v>9</c:v>
                      </c:pt>
                      <c:pt idx="170">
                        <c:v>10</c:v>
                      </c:pt>
                      <c:pt idx="171">
                        <c:v>7</c:v>
                      </c:pt>
                      <c:pt idx="172">
                        <c:v>7</c:v>
                      </c:pt>
                      <c:pt idx="173">
                        <c:v>10</c:v>
                      </c:pt>
                      <c:pt idx="174">
                        <c:v>9</c:v>
                      </c:pt>
                      <c:pt idx="175">
                        <c:v>10</c:v>
                      </c:pt>
                      <c:pt idx="176">
                        <c:v>7</c:v>
                      </c:pt>
                      <c:pt idx="177">
                        <c:v>5</c:v>
                      </c:pt>
                      <c:pt idx="178">
                        <c:v>11</c:v>
                      </c:pt>
                      <c:pt idx="179">
                        <c:v>7</c:v>
                      </c:pt>
                      <c:pt idx="180">
                        <c:v>4</c:v>
                      </c:pt>
                      <c:pt idx="181">
                        <c:v>9</c:v>
                      </c:pt>
                      <c:pt idx="182">
                        <c:v>6</c:v>
                      </c:pt>
                      <c:pt idx="183">
                        <c:v>2</c:v>
                      </c:pt>
                      <c:pt idx="184">
                        <c:v>13</c:v>
                      </c:pt>
                      <c:pt idx="185">
                        <c:v>7</c:v>
                      </c:pt>
                      <c:pt idx="186">
                        <c:v>8</c:v>
                      </c:pt>
                      <c:pt idx="187">
                        <c:v>6</c:v>
                      </c:pt>
                      <c:pt idx="188">
                        <c:v>5</c:v>
                      </c:pt>
                      <c:pt idx="189">
                        <c:v>7</c:v>
                      </c:pt>
                      <c:pt idx="190">
                        <c:v>8</c:v>
                      </c:pt>
                      <c:pt idx="191">
                        <c:v>4</c:v>
                      </c:pt>
                      <c:pt idx="192">
                        <c:v>10</c:v>
                      </c:pt>
                      <c:pt idx="193">
                        <c:v>5</c:v>
                      </c:pt>
                      <c:pt idx="194">
                        <c:v>7</c:v>
                      </c:pt>
                      <c:pt idx="195">
                        <c:v>6</c:v>
                      </c:pt>
                      <c:pt idx="196">
                        <c:v>7</c:v>
                      </c:pt>
                      <c:pt idx="197">
                        <c:v>3</c:v>
                      </c:pt>
                      <c:pt idx="198">
                        <c:v>6</c:v>
                      </c:pt>
                      <c:pt idx="199">
                        <c:v>8</c:v>
                      </c:pt>
                      <c:pt idx="200">
                        <c:v>5</c:v>
                      </c:pt>
                      <c:pt idx="201">
                        <c:v>2</c:v>
                      </c:pt>
                      <c:pt idx="202">
                        <c:v>9</c:v>
                      </c:pt>
                      <c:pt idx="203">
                        <c:v>11</c:v>
                      </c:pt>
                      <c:pt idx="204">
                        <c:v>11</c:v>
                      </c:pt>
                      <c:pt idx="205">
                        <c:v>5</c:v>
                      </c:pt>
                      <c:pt idx="206">
                        <c:v>6</c:v>
                      </c:pt>
                      <c:pt idx="207">
                        <c:v>4</c:v>
                      </c:pt>
                      <c:pt idx="208">
                        <c:v>8</c:v>
                      </c:pt>
                      <c:pt idx="209">
                        <c:v>8</c:v>
                      </c:pt>
                      <c:pt idx="210">
                        <c:v>6</c:v>
                      </c:pt>
                      <c:pt idx="211">
                        <c:v>5</c:v>
                      </c:pt>
                      <c:pt idx="212">
                        <c:v>7</c:v>
                      </c:pt>
                      <c:pt idx="213">
                        <c:v>13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10</c:v>
                      </c:pt>
                      <c:pt idx="217">
                        <c:v>6</c:v>
                      </c:pt>
                      <c:pt idx="218">
                        <c:v>5</c:v>
                      </c:pt>
                      <c:pt idx="219">
                        <c:v>9</c:v>
                      </c:pt>
                      <c:pt idx="220">
                        <c:v>9</c:v>
                      </c:pt>
                      <c:pt idx="221">
                        <c:v>5</c:v>
                      </c:pt>
                      <c:pt idx="222">
                        <c:v>4</c:v>
                      </c:pt>
                      <c:pt idx="223">
                        <c:v>8</c:v>
                      </c:pt>
                      <c:pt idx="224">
                        <c:v>10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10</c:v>
                      </c:pt>
                      <c:pt idx="228">
                        <c:v>6</c:v>
                      </c:pt>
                      <c:pt idx="229">
                        <c:v>9</c:v>
                      </c:pt>
                      <c:pt idx="230">
                        <c:v>3</c:v>
                      </c:pt>
                      <c:pt idx="231">
                        <c:v>9</c:v>
                      </c:pt>
                      <c:pt idx="232">
                        <c:v>4</c:v>
                      </c:pt>
                      <c:pt idx="233">
                        <c:v>5</c:v>
                      </c:pt>
                      <c:pt idx="234">
                        <c:v>3</c:v>
                      </c:pt>
                      <c:pt idx="235">
                        <c:v>8</c:v>
                      </c:pt>
                      <c:pt idx="236">
                        <c:v>7</c:v>
                      </c:pt>
                      <c:pt idx="237">
                        <c:v>5</c:v>
                      </c:pt>
                      <c:pt idx="238">
                        <c:v>2</c:v>
                      </c:pt>
                      <c:pt idx="239">
                        <c:v>7</c:v>
                      </c:pt>
                      <c:pt idx="240">
                        <c:v>9</c:v>
                      </c:pt>
                      <c:pt idx="241">
                        <c:v>5</c:v>
                      </c:pt>
                      <c:pt idx="242">
                        <c:v>4</c:v>
                      </c:pt>
                      <c:pt idx="243">
                        <c:v>12</c:v>
                      </c:pt>
                      <c:pt idx="244">
                        <c:v>3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4</c:v>
                      </c:pt>
                      <c:pt idx="249">
                        <c:v>8</c:v>
                      </c:pt>
                      <c:pt idx="250">
                        <c:v>10</c:v>
                      </c:pt>
                      <c:pt idx="251">
                        <c:v>9</c:v>
                      </c:pt>
                      <c:pt idx="252">
                        <c:v>12</c:v>
                      </c:pt>
                      <c:pt idx="253">
                        <c:v>10</c:v>
                      </c:pt>
                      <c:pt idx="254">
                        <c:v>7</c:v>
                      </c:pt>
                      <c:pt idx="255">
                        <c:v>7</c:v>
                      </c:pt>
                      <c:pt idx="256">
                        <c:v>8</c:v>
                      </c:pt>
                      <c:pt idx="257">
                        <c:v>11</c:v>
                      </c:pt>
                      <c:pt idx="258">
                        <c:v>5</c:v>
                      </c:pt>
                      <c:pt idx="259">
                        <c:v>12</c:v>
                      </c:pt>
                      <c:pt idx="260">
                        <c:v>11</c:v>
                      </c:pt>
                      <c:pt idx="261">
                        <c:v>5</c:v>
                      </c:pt>
                      <c:pt idx="262">
                        <c:v>4</c:v>
                      </c:pt>
                      <c:pt idx="263">
                        <c:v>4</c:v>
                      </c:pt>
                      <c:pt idx="264">
                        <c:v>4</c:v>
                      </c:pt>
                      <c:pt idx="265">
                        <c:v>7</c:v>
                      </c:pt>
                      <c:pt idx="266">
                        <c:v>6</c:v>
                      </c:pt>
                      <c:pt idx="267">
                        <c:v>8</c:v>
                      </c:pt>
                      <c:pt idx="268">
                        <c:v>5</c:v>
                      </c:pt>
                      <c:pt idx="269">
                        <c:v>3</c:v>
                      </c:pt>
                      <c:pt idx="270">
                        <c:v>3</c:v>
                      </c:pt>
                      <c:pt idx="271">
                        <c:v>6</c:v>
                      </c:pt>
                      <c:pt idx="272">
                        <c:v>7</c:v>
                      </c:pt>
                      <c:pt idx="273">
                        <c:v>14</c:v>
                      </c:pt>
                      <c:pt idx="274">
                        <c:v>6</c:v>
                      </c:pt>
                      <c:pt idx="275">
                        <c:v>11</c:v>
                      </c:pt>
                      <c:pt idx="276">
                        <c:v>3</c:v>
                      </c:pt>
                      <c:pt idx="277">
                        <c:v>7</c:v>
                      </c:pt>
                      <c:pt idx="278">
                        <c:v>12</c:v>
                      </c:pt>
                      <c:pt idx="279">
                        <c:v>4</c:v>
                      </c:pt>
                      <c:pt idx="280">
                        <c:v>3</c:v>
                      </c:pt>
                      <c:pt idx="281">
                        <c:v>8</c:v>
                      </c:pt>
                      <c:pt idx="282">
                        <c:v>7</c:v>
                      </c:pt>
                      <c:pt idx="283">
                        <c:v>7</c:v>
                      </c:pt>
                      <c:pt idx="284">
                        <c:v>7</c:v>
                      </c:pt>
                      <c:pt idx="285">
                        <c:v>10</c:v>
                      </c:pt>
                      <c:pt idx="286">
                        <c:v>6</c:v>
                      </c:pt>
                      <c:pt idx="287">
                        <c:v>6</c:v>
                      </c:pt>
                      <c:pt idx="288">
                        <c:v>10</c:v>
                      </c:pt>
                      <c:pt idx="289">
                        <c:v>9</c:v>
                      </c:pt>
                      <c:pt idx="290">
                        <c:v>6</c:v>
                      </c:pt>
                      <c:pt idx="291">
                        <c:v>9</c:v>
                      </c:pt>
                      <c:pt idx="292">
                        <c:v>9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4</c:v>
                      </c:pt>
                      <c:pt idx="296">
                        <c:v>5</c:v>
                      </c:pt>
                      <c:pt idx="297">
                        <c:v>6</c:v>
                      </c:pt>
                      <c:pt idx="298">
                        <c:v>8</c:v>
                      </c:pt>
                      <c:pt idx="299">
                        <c:v>5</c:v>
                      </c:pt>
                      <c:pt idx="300">
                        <c:v>11</c:v>
                      </c:pt>
                      <c:pt idx="301">
                        <c:v>5</c:v>
                      </c:pt>
                      <c:pt idx="302">
                        <c:v>11</c:v>
                      </c:pt>
                      <c:pt idx="303">
                        <c:v>4</c:v>
                      </c:pt>
                      <c:pt idx="304">
                        <c:v>4</c:v>
                      </c:pt>
                      <c:pt idx="305">
                        <c:v>5</c:v>
                      </c:pt>
                      <c:pt idx="306">
                        <c:v>6</c:v>
                      </c:pt>
                      <c:pt idx="307">
                        <c:v>7</c:v>
                      </c:pt>
                      <c:pt idx="308">
                        <c:v>3</c:v>
                      </c:pt>
                      <c:pt idx="309">
                        <c:v>4</c:v>
                      </c:pt>
                      <c:pt idx="310">
                        <c:v>10</c:v>
                      </c:pt>
                      <c:pt idx="311">
                        <c:v>10</c:v>
                      </c:pt>
                      <c:pt idx="312">
                        <c:v>5</c:v>
                      </c:pt>
                      <c:pt idx="313">
                        <c:v>11</c:v>
                      </c:pt>
                      <c:pt idx="314">
                        <c:v>2</c:v>
                      </c:pt>
                      <c:pt idx="315">
                        <c:v>3</c:v>
                      </c:pt>
                      <c:pt idx="316">
                        <c:v>5</c:v>
                      </c:pt>
                      <c:pt idx="317">
                        <c:v>10</c:v>
                      </c:pt>
                      <c:pt idx="318">
                        <c:v>14</c:v>
                      </c:pt>
                      <c:pt idx="319">
                        <c:v>3</c:v>
                      </c:pt>
                      <c:pt idx="320">
                        <c:v>5</c:v>
                      </c:pt>
                      <c:pt idx="321">
                        <c:v>6</c:v>
                      </c:pt>
                      <c:pt idx="322">
                        <c:v>4</c:v>
                      </c:pt>
                      <c:pt idx="323">
                        <c:v>8</c:v>
                      </c:pt>
                      <c:pt idx="324">
                        <c:v>7</c:v>
                      </c:pt>
                      <c:pt idx="325">
                        <c:v>6</c:v>
                      </c:pt>
                      <c:pt idx="326">
                        <c:v>5</c:v>
                      </c:pt>
                      <c:pt idx="327">
                        <c:v>12</c:v>
                      </c:pt>
                      <c:pt idx="328">
                        <c:v>6</c:v>
                      </c:pt>
                      <c:pt idx="329">
                        <c:v>9</c:v>
                      </c:pt>
                      <c:pt idx="330">
                        <c:v>6</c:v>
                      </c:pt>
                      <c:pt idx="331">
                        <c:v>6</c:v>
                      </c:pt>
                      <c:pt idx="332">
                        <c:v>5</c:v>
                      </c:pt>
                      <c:pt idx="333">
                        <c:v>5</c:v>
                      </c:pt>
                      <c:pt idx="334">
                        <c:v>6</c:v>
                      </c:pt>
                      <c:pt idx="335">
                        <c:v>8</c:v>
                      </c:pt>
                      <c:pt idx="336">
                        <c:v>8</c:v>
                      </c:pt>
                      <c:pt idx="337">
                        <c:v>7</c:v>
                      </c:pt>
                      <c:pt idx="338">
                        <c:v>15</c:v>
                      </c:pt>
                      <c:pt idx="339">
                        <c:v>6</c:v>
                      </c:pt>
                      <c:pt idx="340">
                        <c:v>10</c:v>
                      </c:pt>
                      <c:pt idx="341">
                        <c:v>7</c:v>
                      </c:pt>
                      <c:pt idx="342">
                        <c:v>9</c:v>
                      </c:pt>
                      <c:pt idx="343">
                        <c:v>7</c:v>
                      </c:pt>
                      <c:pt idx="344">
                        <c:v>8</c:v>
                      </c:pt>
                      <c:pt idx="345">
                        <c:v>5</c:v>
                      </c:pt>
                      <c:pt idx="346">
                        <c:v>12</c:v>
                      </c:pt>
                      <c:pt idx="347">
                        <c:v>12</c:v>
                      </c:pt>
                      <c:pt idx="348">
                        <c:v>6</c:v>
                      </c:pt>
                      <c:pt idx="349">
                        <c:v>3</c:v>
                      </c:pt>
                      <c:pt idx="350">
                        <c:v>8</c:v>
                      </c:pt>
                      <c:pt idx="351">
                        <c:v>7</c:v>
                      </c:pt>
                      <c:pt idx="352">
                        <c:v>10</c:v>
                      </c:pt>
                      <c:pt idx="353">
                        <c:v>7</c:v>
                      </c:pt>
                      <c:pt idx="354">
                        <c:v>10</c:v>
                      </c:pt>
                      <c:pt idx="355">
                        <c:v>6</c:v>
                      </c:pt>
                      <c:pt idx="356">
                        <c:v>8</c:v>
                      </c:pt>
                      <c:pt idx="357">
                        <c:v>10</c:v>
                      </c:pt>
                      <c:pt idx="358">
                        <c:v>10</c:v>
                      </c:pt>
                      <c:pt idx="359">
                        <c:v>7</c:v>
                      </c:pt>
                      <c:pt idx="360">
                        <c:v>11</c:v>
                      </c:pt>
                      <c:pt idx="361">
                        <c:v>10</c:v>
                      </c:pt>
                      <c:pt idx="362">
                        <c:v>10</c:v>
                      </c:pt>
                      <c:pt idx="363">
                        <c:v>7</c:v>
                      </c:pt>
                      <c:pt idx="364">
                        <c:v>14</c:v>
                      </c:pt>
                      <c:pt idx="365">
                        <c:v>12</c:v>
                      </c:pt>
                      <c:pt idx="366">
                        <c:v>8</c:v>
                      </c:pt>
                      <c:pt idx="367">
                        <c:v>11</c:v>
                      </c:pt>
                      <c:pt idx="368">
                        <c:v>13</c:v>
                      </c:pt>
                      <c:pt idx="369">
                        <c:v>14</c:v>
                      </c:pt>
                      <c:pt idx="370">
                        <c:v>13</c:v>
                      </c:pt>
                      <c:pt idx="371">
                        <c:v>6</c:v>
                      </c:pt>
                      <c:pt idx="372">
                        <c:v>8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11</c:v>
                      </c:pt>
                      <c:pt idx="376">
                        <c:v>11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8</c:v>
                      </c:pt>
                      <c:pt idx="380">
                        <c:v>7</c:v>
                      </c:pt>
                      <c:pt idx="381">
                        <c:v>6</c:v>
                      </c:pt>
                      <c:pt idx="382">
                        <c:v>10</c:v>
                      </c:pt>
                      <c:pt idx="383">
                        <c:v>8</c:v>
                      </c:pt>
                      <c:pt idx="384">
                        <c:v>6</c:v>
                      </c:pt>
                      <c:pt idx="385">
                        <c:v>3</c:v>
                      </c:pt>
                      <c:pt idx="386">
                        <c:v>6</c:v>
                      </c:pt>
                      <c:pt idx="387">
                        <c:v>9</c:v>
                      </c:pt>
                      <c:pt idx="388">
                        <c:v>7</c:v>
                      </c:pt>
                      <c:pt idx="389">
                        <c:v>6</c:v>
                      </c:pt>
                      <c:pt idx="390">
                        <c:v>5</c:v>
                      </c:pt>
                      <c:pt idx="391">
                        <c:v>8</c:v>
                      </c:pt>
                      <c:pt idx="392">
                        <c:v>5</c:v>
                      </c:pt>
                      <c:pt idx="393">
                        <c:v>9</c:v>
                      </c:pt>
                      <c:pt idx="394">
                        <c:v>14</c:v>
                      </c:pt>
                      <c:pt idx="395">
                        <c:v>6</c:v>
                      </c:pt>
                      <c:pt idx="396">
                        <c:v>2</c:v>
                      </c:pt>
                      <c:pt idx="397">
                        <c:v>10</c:v>
                      </c:pt>
                      <c:pt idx="398">
                        <c:v>3</c:v>
                      </c:pt>
                      <c:pt idx="399">
                        <c:v>12</c:v>
                      </c:pt>
                      <c:pt idx="400">
                        <c:v>13</c:v>
                      </c:pt>
                      <c:pt idx="401">
                        <c:v>9</c:v>
                      </c:pt>
                      <c:pt idx="402">
                        <c:v>6</c:v>
                      </c:pt>
                      <c:pt idx="403">
                        <c:v>8</c:v>
                      </c:pt>
                      <c:pt idx="404">
                        <c:v>5</c:v>
                      </c:pt>
                      <c:pt idx="405">
                        <c:v>4</c:v>
                      </c:pt>
                      <c:pt idx="406">
                        <c:v>10</c:v>
                      </c:pt>
                      <c:pt idx="407">
                        <c:v>6</c:v>
                      </c:pt>
                      <c:pt idx="408">
                        <c:v>7</c:v>
                      </c:pt>
                      <c:pt idx="409">
                        <c:v>9</c:v>
                      </c:pt>
                      <c:pt idx="410">
                        <c:v>12</c:v>
                      </c:pt>
                      <c:pt idx="411">
                        <c:v>6</c:v>
                      </c:pt>
                      <c:pt idx="412">
                        <c:v>4</c:v>
                      </c:pt>
                      <c:pt idx="413">
                        <c:v>9</c:v>
                      </c:pt>
                      <c:pt idx="414">
                        <c:v>9</c:v>
                      </c:pt>
                      <c:pt idx="415">
                        <c:v>5</c:v>
                      </c:pt>
                      <c:pt idx="416">
                        <c:v>12</c:v>
                      </c:pt>
                      <c:pt idx="417">
                        <c:v>4</c:v>
                      </c:pt>
                      <c:pt idx="418">
                        <c:v>13</c:v>
                      </c:pt>
                      <c:pt idx="419">
                        <c:v>5</c:v>
                      </c:pt>
                      <c:pt idx="420">
                        <c:v>8</c:v>
                      </c:pt>
                      <c:pt idx="421">
                        <c:v>7</c:v>
                      </c:pt>
                      <c:pt idx="422">
                        <c:v>10</c:v>
                      </c:pt>
                      <c:pt idx="423">
                        <c:v>8</c:v>
                      </c:pt>
                      <c:pt idx="424">
                        <c:v>5</c:v>
                      </c:pt>
                      <c:pt idx="425">
                        <c:v>6</c:v>
                      </c:pt>
                      <c:pt idx="426">
                        <c:v>6</c:v>
                      </c:pt>
                      <c:pt idx="427">
                        <c:v>7</c:v>
                      </c:pt>
                      <c:pt idx="428">
                        <c:v>3</c:v>
                      </c:pt>
                      <c:pt idx="429">
                        <c:v>7</c:v>
                      </c:pt>
                      <c:pt idx="430">
                        <c:v>9</c:v>
                      </c:pt>
                      <c:pt idx="431">
                        <c:v>6</c:v>
                      </c:pt>
                      <c:pt idx="432">
                        <c:v>10</c:v>
                      </c:pt>
                      <c:pt idx="433">
                        <c:v>6</c:v>
                      </c:pt>
                      <c:pt idx="434">
                        <c:v>4</c:v>
                      </c:pt>
                      <c:pt idx="435">
                        <c:v>3</c:v>
                      </c:pt>
                      <c:pt idx="436">
                        <c:v>11</c:v>
                      </c:pt>
                      <c:pt idx="437">
                        <c:v>8</c:v>
                      </c:pt>
                      <c:pt idx="438">
                        <c:v>4</c:v>
                      </c:pt>
                      <c:pt idx="439">
                        <c:v>10</c:v>
                      </c:pt>
                      <c:pt idx="440">
                        <c:v>6</c:v>
                      </c:pt>
                      <c:pt idx="441">
                        <c:v>8</c:v>
                      </c:pt>
                      <c:pt idx="442">
                        <c:v>6</c:v>
                      </c:pt>
                      <c:pt idx="443">
                        <c:v>7</c:v>
                      </c:pt>
                      <c:pt idx="444">
                        <c:v>4</c:v>
                      </c:pt>
                      <c:pt idx="445">
                        <c:v>11</c:v>
                      </c:pt>
                      <c:pt idx="446">
                        <c:v>11</c:v>
                      </c:pt>
                      <c:pt idx="447">
                        <c:v>9</c:v>
                      </c:pt>
                      <c:pt idx="448">
                        <c:v>9</c:v>
                      </c:pt>
                      <c:pt idx="449">
                        <c:v>9</c:v>
                      </c:pt>
                      <c:pt idx="450">
                        <c:v>10</c:v>
                      </c:pt>
                      <c:pt idx="451">
                        <c:v>10</c:v>
                      </c:pt>
                      <c:pt idx="452">
                        <c:v>7</c:v>
                      </c:pt>
                      <c:pt idx="453">
                        <c:v>2</c:v>
                      </c:pt>
                      <c:pt idx="454">
                        <c:v>13</c:v>
                      </c:pt>
                      <c:pt idx="455">
                        <c:v>14</c:v>
                      </c:pt>
                      <c:pt idx="456">
                        <c:v>6</c:v>
                      </c:pt>
                      <c:pt idx="457">
                        <c:v>12</c:v>
                      </c:pt>
                      <c:pt idx="458">
                        <c:v>13</c:v>
                      </c:pt>
                      <c:pt idx="459">
                        <c:v>11</c:v>
                      </c:pt>
                      <c:pt idx="460">
                        <c:v>13</c:v>
                      </c:pt>
                      <c:pt idx="461">
                        <c:v>7</c:v>
                      </c:pt>
                      <c:pt idx="462">
                        <c:v>7</c:v>
                      </c:pt>
                      <c:pt idx="463">
                        <c:v>4</c:v>
                      </c:pt>
                      <c:pt idx="464">
                        <c:v>7</c:v>
                      </c:pt>
                      <c:pt idx="465">
                        <c:v>13</c:v>
                      </c:pt>
                      <c:pt idx="466">
                        <c:v>6</c:v>
                      </c:pt>
                      <c:pt idx="467">
                        <c:v>7</c:v>
                      </c:pt>
                      <c:pt idx="468">
                        <c:v>11</c:v>
                      </c:pt>
                      <c:pt idx="469">
                        <c:v>8</c:v>
                      </c:pt>
                      <c:pt idx="470">
                        <c:v>11</c:v>
                      </c:pt>
                      <c:pt idx="471">
                        <c:v>7</c:v>
                      </c:pt>
                      <c:pt idx="472">
                        <c:v>10</c:v>
                      </c:pt>
                      <c:pt idx="473">
                        <c:v>7</c:v>
                      </c:pt>
                      <c:pt idx="474">
                        <c:v>1</c:v>
                      </c:pt>
                      <c:pt idx="475">
                        <c:v>13</c:v>
                      </c:pt>
                      <c:pt idx="476">
                        <c:v>10</c:v>
                      </c:pt>
                      <c:pt idx="477">
                        <c:v>7</c:v>
                      </c:pt>
                      <c:pt idx="478">
                        <c:v>11</c:v>
                      </c:pt>
                      <c:pt idx="479">
                        <c:v>6</c:v>
                      </c:pt>
                      <c:pt idx="480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B0C-4A69-B4F5-A1D31B54D2E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Kayseri!$A$2:$A$482</c15:sqref>
                        </c15:formulaRef>
                      </c:ext>
                    </c:extLst>
                    <c:strCache>
                      <c:ptCount val="481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Kayseri!$D$2:$D$482</c15:sqref>
                        </c15:formulaRef>
                      </c:ext>
                    </c:extLst>
                    <c:numCache>
                      <c:formatCode>General</c:formatCode>
                      <c:ptCount val="481"/>
                      <c:pt idx="0">
                        <c:v>5</c:v>
                      </c:pt>
                      <c:pt idx="1">
                        <c:v>10</c:v>
                      </c:pt>
                      <c:pt idx="2">
                        <c:v>7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10</c:v>
                      </c:pt>
                      <c:pt idx="6">
                        <c:v>4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5</c:v>
                      </c:pt>
                      <c:pt idx="14">
                        <c:v>7</c:v>
                      </c:pt>
                      <c:pt idx="15">
                        <c:v>9</c:v>
                      </c:pt>
                      <c:pt idx="16">
                        <c:v>9</c:v>
                      </c:pt>
                      <c:pt idx="17">
                        <c:v>7</c:v>
                      </c:pt>
                      <c:pt idx="18">
                        <c:v>6</c:v>
                      </c:pt>
                      <c:pt idx="19">
                        <c:v>8</c:v>
                      </c:pt>
                      <c:pt idx="20">
                        <c:v>6</c:v>
                      </c:pt>
                      <c:pt idx="21">
                        <c:v>3</c:v>
                      </c:pt>
                      <c:pt idx="22">
                        <c:v>6</c:v>
                      </c:pt>
                      <c:pt idx="23">
                        <c:v>8</c:v>
                      </c:pt>
                      <c:pt idx="24">
                        <c:v>7</c:v>
                      </c:pt>
                      <c:pt idx="25">
                        <c:v>12</c:v>
                      </c:pt>
                      <c:pt idx="26">
                        <c:v>8</c:v>
                      </c:pt>
                      <c:pt idx="27">
                        <c:v>13</c:v>
                      </c:pt>
                      <c:pt idx="28">
                        <c:v>12</c:v>
                      </c:pt>
                      <c:pt idx="29">
                        <c:v>10</c:v>
                      </c:pt>
                      <c:pt idx="30">
                        <c:v>5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10</c:v>
                      </c:pt>
                      <c:pt idx="34">
                        <c:v>7</c:v>
                      </c:pt>
                      <c:pt idx="35">
                        <c:v>10</c:v>
                      </c:pt>
                      <c:pt idx="36">
                        <c:v>9</c:v>
                      </c:pt>
                      <c:pt idx="37">
                        <c:v>6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8</c:v>
                      </c:pt>
                      <c:pt idx="41">
                        <c:v>9</c:v>
                      </c:pt>
                      <c:pt idx="42">
                        <c:v>7</c:v>
                      </c:pt>
                      <c:pt idx="43">
                        <c:v>10</c:v>
                      </c:pt>
                      <c:pt idx="44">
                        <c:v>8</c:v>
                      </c:pt>
                      <c:pt idx="45">
                        <c:v>9</c:v>
                      </c:pt>
                      <c:pt idx="46">
                        <c:v>5</c:v>
                      </c:pt>
                      <c:pt idx="47">
                        <c:v>8</c:v>
                      </c:pt>
                      <c:pt idx="48">
                        <c:v>9</c:v>
                      </c:pt>
                      <c:pt idx="49">
                        <c:v>8</c:v>
                      </c:pt>
                      <c:pt idx="50">
                        <c:v>4</c:v>
                      </c:pt>
                      <c:pt idx="51">
                        <c:v>5</c:v>
                      </c:pt>
                      <c:pt idx="52">
                        <c:v>3</c:v>
                      </c:pt>
                      <c:pt idx="53">
                        <c:v>18</c:v>
                      </c:pt>
                      <c:pt idx="54">
                        <c:v>6</c:v>
                      </c:pt>
                      <c:pt idx="55">
                        <c:v>3</c:v>
                      </c:pt>
                      <c:pt idx="56">
                        <c:v>4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7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7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6</c:v>
                      </c:pt>
                      <c:pt idx="66">
                        <c:v>10</c:v>
                      </c:pt>
                      <c:pt idx="67">
                        <c:v>4</c:v>
                      </c:pt>
                      <c:pt idx="68">
                        <c:v>7</c:v>
                      </c:pt>
                      <c:pt idx="69">
                        <c:v>5</c:v>
                      </c:pt>
                      <c:pt idx="70">
                        <c:v>8</c:v>
                      </c:pt>
                      <c:pt idx="71">
                        <c:v>4</c:v>
                      </c:pt>
                      <c:pt idx="72">
                        <c:v>11</c:v>
                      </c:pt>
                      <c:pt idx="73">
                        <c:v>9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11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8</c:v>
                      </c:pt>
                      <c:pt idx="80">
                        <c:v>5</c:v>
                      </c:pt>
                      <c:pt idx="81">
                        <c:v>11</c:v>
                      </c:pt>
                      <c:pt idx="82">
                        <c:v>6</c:v>
                      </c:pt>
                      <c:pt idx="83">
                        <c:v>5</c:v>
                      </c:pt>
                      <c:pt idx="84">
                        <c:v>9</c:v>
                      </c:pt>
                      <c:pt idx="85">
                        <c:v>9</c:v>
                      </c:pt>
                      <c:pt idx="86">
                        <c:v>8</c:v>
                      </c:pt>
                      <c:pt idx="87">
                        <c:v>4</c:v>
                      </c:pt>
                      <c:pt idx="88">
                        <c:v>6</c:v>
                      </c:pt>
                      <c:pt idx="89">
                        <c:v>6</c:v>
                      </c:pt>
                      <c:pt idx="90">
                        <c:v>7</c:v>
                      </c:pt>
                      <c:pt idx="91">
                        <c:v>5</c:v>
                      </c:pt>
                      <c:pt idx="92">
                        <c:v>7</c:v>
                      </c:pt>
                      <c:pt idx="93">
                        <c:v>10</c:v>
                      </c:pt>
                      <c:pt idx="94">
                        <c:v>8</c:v>
                      </c:pt>
                      <c:pt idx="95">
                        <c:v>10</c:v>
                      </c:pt>
                      <c:pt idx="96">
                        <c:v>6</c:v>
                      </c:pt>
                      <c:pt idx="97">
                        <c:v>6</c:v>
                      </c:pt>
                      <c:pt idx="98">
                        <c:v>3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7</c:v>
                      </c:pt>
                      <c:pt idx="102">
                        <c:v>7</c:v>
                      </c:pt>
                      <c:pt idx="103">
                        <c:v>7</c:v>
                      </c:pt>
                      <c:pt idx="104">
                        <c:v>12</c:v>
                      </c:pt>
                      <c:pt idx="105">
                        <c:v>10</c:v>
                      </c:pt>
                      <c:pt idx="106">
                        <c:v>5</c:v>
                      </c:pt>
                      <c:pt idx="107">
                        <c:v>9</c:v>
                      </c:pt>
                      <c:pt idx="108">
                        <c:v>4</c:v>
                      </c:pt>
                      <c:pt idx="109">
                        <c:v>10</c:v>
                      </c:pt>
                      <c:pt idx="110">
                        <c:v>7</c:v>
                      </c:pt>
                      <c:pt idx="111">
                        <c:v>5</c:v>
                      </c:pt>
                      <c:pt idx="112">
                        <c:v>4</c:v>
                      </c:pt>
                      <c:pt idx="113">
                        <c:v>5</c:v>
                      </c:pt>
                      <c:pt idx="114">
                        <c:v>7</c:v>
                      </c:pt>
                      <c:pt idx="115">
                        <c:v>7</c:v>
                      </c:pt>
                      <c:pt idx="116">
                        <c:v>11</c:v>
                      </c:pt>
                      <c:pt idx="117">
                        <c:v>4</c:v>
                      </c:pt>
                      <c:pt idx="118">
                        <c:v>1</c:v>
                      </c:pt>
                      <c:pt idx="119">
                        <c:v>10</c:v>
                      </c:pt>
                      <c:pt idx="120">
                        <c:v>4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8</c:v>
                      </c:pt>
                      <c:pt idx="126">
                        <c:v>5</c:v>
                      </c:pt>
                      <c:pt idx="127">
                        <c:v>3</c:v>
                      </c:pt>
                      <c:pt idx="128">
                        <c:v>12</c:v>
                      </c:pt>
                      <c:pt idx="129">
                        <c:v>10</c:v>
                      </c:pt>
                      <c:pt idx="130">
                        <c:v>10</c:v>
                      </c:pt>
                      <c:pt idx="131">
                        <c:v>7</c:v>
                      </c:pt>
                      <c:pt idx="132">
                        <c:v>10</c:v>
                      </c:pt>
                      <c:pt idx="133">
                        <c:v>4</c:v>
                      </c:pt>
                      <c:pt idx="134">
                        <c:v>2</c:v>
                      </c:pt>
                      <c:pt idx="135">
                        <c:v>7</c:v>
                      </c:pt>
                      <c:pt idx="136">
                        <c:v>7</c:v>
                      </c:pt>
                      <c:pt idx="137">
                        <c:v>10</c:v>
                      </c:pt>
                      <c:pt idx="138">
                        <c:v>2</c:v>
                      </c:pt>
                      <c:pt idx="139">
                        <c:v>9</c:v>
                      </c:pt>
                      <c:pt idx="140">
                        <c:v>12</c:v>
                      </c:pt>
                      <c:pt idx="141">
                        <c:v>6</c:v>
                      </c:pt>
                      <c:pt idx="142">
                        <c:v>6</c:v>
                      </c:pt>
                      <c:pt idx="143">
                        <c:v>7</c:v>
                      </c:pt>
                      <c:pt idx="144">
                        <c:v>4</c:v>
                      </c:pt>
                      <c:pt idx="145">
                        <c:v>8</c:v>
                      </c:pt>
                      <c:pt idx="146">
                        <c:v>4</c:v>
                      </c:pt>
                      <c:pt idx="147">
                        <c:v>12</c:v>
                      </c:pt>
                      <c:pt idx="148">
                        <c:v>8</c:v>
                      </c:pt>
                      <c:pt idx="149">
                        <c:v>8</c:v>
                      </c:pt>
                      <c:pt idx="150">
                        <c:v>10</c:v>
                      </c:pt>
                      <c:pt idx="151">
                        <c:v>3</c:v>
                      </c:pt>
                      <c:pt idx="152">
                        <c:v>8</c:v>
                      </c:pt>
                      <c:pt idx="153">
                        <c:v>5</c:v>
                      </c:pt>
                      <c:pt idx="154">
                        <c:v>7</c:v>
                      </c:pt>
                      <c:pt idx="155">
                        <c:v>5</c:v>
                      </c:pt>
                      <c:pt idx="156">
                        <c:v>9</c:v>
                      </c:pt>
                      <c:pt idx="157">
                        <c:v>6</c:v>
                      </c:pt>
                      <c:pt idx="158">
                        <c:v>12</c:v>
                      </c:pt>
                      <c:pt idx="159">
                        <c:v>6</c:v>
                      </c:pt>
                      <c:pt idx="160">
                        <c:v>8</c:v>
                      </c:pt>
                      <c:pt idx="161">
                        <c:v>7</c:v>
                      </c:pt>
                      <c:pt idx="162">
                        <c:v>0</c:v>
                      </c:pt>
                      <c:pt idx="163">
                        <c:v>11</c:v>
                      </c:pt>
                      <c:pt idx="164">
                        <c:v>6</c:v>
                      </c:pt>
                      <c:pt idx="165">
                        <c:v>5</c:v>
                      </c:pt>
                      <c:pt idx="166">
                        <c:v>3</c:v>
                      </c:pt>
                      <c:pt idx="167">
                        <c:v>8</c:v>
                      </c:pt>
                      <c:pt idx="168">
                        <c:v>10</c:v>
                      </c:pt>
                      <c:pt idx="169">
                        <c:v>6</c:v>
                      </c:pt>
                      <c:pt idx="170">
                        <c:v>6</c:v>
                      </c:pt>
                      <c:pt idx="171">
                        <c:v>5</c:v>
                      </c:pt>
                      <c:pt idx="172">
                        <c:v>6</c:v>
                      </c:pt>
                      <c:pt idx="173">
                        <c:v>5</c:v>
                      </c:pt>
                      <c:pt idx="174">
                        <c:v>9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10</c:v>
                      </c:pt>
                      <c:pt idx="178">
                        <c:v>12</c:v>
                      </c:pt>
                      <c:pt idx="179">
                        <c:v>9</c:v>
                      </c:pt>
                      <c:pt idx="180">
                        <c:v>10</c:v>
                      </c:pt>
                      <c:pt idx="181">
                        <c:v>10</c:v>
                      </c:pt>
                      <c:pt idx="182">
                        <c:v>8</c:v>
                      </c:pt>
                      <c:pt idx="183">
                        <c:v>6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5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9</c:v>
                      </c:pt>
                      <c:pt idx="190">
                        <c:v>8</c:v>
                      </c:pt>
                      <c:pt idx="191">
                        <c:v>1</c:v>
                      </c:pt>
                      <c:pt idx="192">
                        <c:v>7</c:v>
                      </c:pt>
                      <c:pt idx="193">
                        <c:v>9</c:v>
                      </c:pt>
                      <c:pt idx="194">
                        <c:v>6</c:v>
                      </c:pt>
                      <c:pt idx="195">
                        <c:v>4</c:v>
                      </c:pt>
                      <c:pt idx="196">
                        <c:v>7</c:v>
                      </c:pt>
                      <c:pt idx="197">
                        <c:v>3</c:v>
                      </c:pt>
                      <c:pt idx="198">
                        <c:v>11</c:v>
                      </c:pt>
                      <c:pt idx="199">
                        <c:v>10</c:v>
                      </c:pt>
                      <c:pt idx="200">
                        <c:v>7</c:v>
                      </c:pt>
                      <c:pt idx="201">
                        <c:v>9</c:v>
                      </c:pt>
                      <c:pt idx="202">
                        <c:v>8</c:v>
                      </c:pt>
                      <c:pt idx="203">
                        <c:v>1</c:v>
                      </c:pt>
                      <c:pt idx="204">
                        <c:v>10</c:v>
                      </c:pt>
                      <c:pt idx="205">
                        <c:v>6</c:v>
                      </c:pt>
                      <c:pt idx="206">
                        <c:v>7</c:v>
                      </c:pt>
                      <c:pt idx="207">
                        <c:v>6</c:v>
                      </c:pt>
                      <c:pt idx="208">
                        <c:v>6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9</c:v>
                      </c:pt>
                      <c:pt idx="212">
                        <c:v>9</c:v>
                      </c:pt>
                      <c:pt idx="213">
                        <c:v>11</c:v>
                      </c:pt>
                      <c:pt idx="214">
                        <c:v>3</c:v>
                      </c:pt>
                      <c:pt idx="215">
                        <c:v>9</c:v>
                      </c:pt>
                      <c:pt idx="216">
                        <c:v>13</c:v>
                      </c:pt>
                      <c:pt idx="217">
                        <c:v>4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4</c:v>
                      </c:pt>
                      <c:pt idx="221">
                        <c:v>10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4</c:v>
                      </c:pt>
                      <c:pt idx="225">
                        <c:v>5</c:v>
                      </c:pt>
                      <c:pt idx="226">
                        <c:v>7</c:v>
                      </c:pt>
                      <c:pt idx="227">
                        <c:v>4</c:v>
                      </c:pt>
                      <c:pt idx="228">
                        <c:v>7</c:v>
                      </c:pt>
                      <c:pt idx="229">
                        <c:v>9</c:v>
                      </c:pt>
                      <c:pt idx="230">
                        <c:v>4</c:v>
                      </c:pt>
                      <c:pt idx="231">
                        <c:v>7</c:v>
                      </c:pt>
                      <c:pt idx="232">
                        <c:v>8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7</c:v>
                      </c:pt>
                      <c:pt idx="236">
                        <c:v>5</c:v>
                      </c:pt>
                      <c:pt idx="237">
                        <c:v>5</c:v>
                      </c:pt>
                      <c:pt idx="238">
                        <c:v>7</c:v>
                      </c:pt>
                      <c:pt idx="239">
                        <c:v>6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11</c:v>
                      </c:pt>
                      <c:pt idx="243">
                        <c:v>4</c:v>
                      </c:pt>
                      <c:pt idx="244">
                        <c:v>5</c:v>
                      </c:pt>
                      <c:pt idx="245">
                        <c:v>3</c:v>
                      </c:pt>
                      <c:pt idx="246">
                        <c:v>5</c:v>
                      </c:pt>
                      <c:pt idx="247">
                        <c:v>3</c:v>
                      </c:pt>
                      <c:pt idx="248">
                        <c:v>9</c:v>
                      </c:pt>
                      <c:pt idx="249">
                        <c:v>7</c:v>
                      </c:pt>
                      <c:pt idx="250">
                        <c:v>10</c:v>
                      </c:pt>
                      <c:pt idx="251">
                        <c:v>3</c:v>
                      </c:pt>
                      <c:pt idx="252">
                        <c:v>8</c:v>
                      </c:pt>
                      <c:pt idx="253">
                        <c:v>3</c:v>
                      </c:pt>
                      <c:pt idx="254">
                        <c:v>9</c:v>
                      </c:pt>
                      <c:pt idx="255">
                        <c:v>7</c:v>
                      </c:pt>
                      <c:pt idx="256">
                        <c:v>5</c:v>
                      </c:pt>
                      <c:pt idx="257">
                        <c:v>7</c:v>
                      </c:pt>
                      <c:pt idx="258">
                        <c:v>8</c:v>
                      </c:pt>
                      <c:pt idx="259">
                        <c:v>10</c:v>
                      </c:pt>
                      <c:pt idx="260">
                        <c:v>12</c:v>
                      </c:pt>
                      <c:pt idx="261">
                        <c:v>8</c:v>
                      </c:pt>
                      <c:pt idx="262">
                        <c:v>5</c:v>
                      </c:pt>
                      <c:pt idx="263">
                        <c:v>7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5</c:v>
                      </c:pt>
                      <c:pt idx="267">
                        <c:v>8</c:v>
                      </c:pt>
                      <c:pt idx="268">
                        <c:v>4</c:v>
                      </c:pt>
                      <c:pt idx="269">
                        <c:v>2</c:v>
                      </c:pt>
                      <c:pt idx="270">
                        <c:v>10</c:v>
                      </c:pt>
                      <c:pt idx="271">
                        <c:v>6</c:v>
                      </c:pt>
                      <c:pt idx="272">
                        <c:v>4</c:v>
                      </c:pt>
                      <c:pt idx="273">
                        <c:v>7</c:v>
                      </c:pt>
                      <c:pt idx="274">
                        <c:v>8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10</c:v>
                      </c:pt>
                      <c:pt idx="280">
                        <c:v>7</c:v>
                      </c:pt>
                      <c:pt idx="281">
                        <c:v>7</c:v>
                      </c:pt>
                      <c:pt idx="282">
                        <c:v>5</c:v>
                      </c:pt>
                      <c:pt idx="283">
                        <c:v>7</c:v>
                      </c:pt>
                      <c:pt idx="284">
                        <c:v>5</c:v>
                      </c:pt>
                      <c:pt idx="285">
                        <c:v>5</c:v>
                      </c:pt>
                      <c:pt idx="286">
                        <c:v>8</c:v>
                      </c:pt>
                      <c:pt idx="287">
                        <c:v>2</c:v>
                      </c:pt>
                      <c:pt idx="288">
                        <c:v>5</c:v>
                      </c:pt>
                      <c:pt idx="289">
                        <c:v>10</c:v>
                      </c:pt>
                      <c:pt idx="290">
                        <c:v>11</c:v>
                      </c:pt>
                      <c:pt idx="291">
                        <c:v>9</c:v>
                      </c:pt>
                      <c:pt idx="292">
                        <c:v>13</c:v>
                      </c:pt>
                      <c:pt idx="293">
                        <c:v>4</c:v>
                      </c:pt>
                      <c:pt idx="294">
                        <c:v>4</c:v>
                      </c:pt>
                      <c:pt idx="295">
                        <c:v>8</c:v>
                      </c:pt>
                      <c:pt idx="296">
                        <c:v>5</c:v>
                      </c:pt>
                      <c:pt idx="297">
                        <c:v>11</c:v>
                      </c:pt>
                      <c:pt idx="298">
                        <c:v>3</c:v>
                      </c:pt>
                      <c:pt idx="299">
                        <c:v>4</c:v>
                      </c:pt>
                      <c:pt idx="300">
                        <c:v>4</c:v>
                      </c:pt>
                      <c:pt idx="301">
                        <c:v>5</c:v>
                      </c:pt>
                      <c:pt idx="302">
                        <c:v>6</c:v>
                      </c:pt>
                      <c:pt idx="303">
                        <c:v>6</c:v>
                      </c:pt>
                      <c:pt idx="304">
                        <c:v>7</c:v>
                      </c:pt>
                      <c:pt idx="305">
                        <c:v>8</c:v>
                      </c:pt>
                      <c:pt idx="306">
                        <c:v>8</c:v>
                      </c:pt>
                      <c:pt idx="307">
                        <c:v>5</c:v>
                      </c:pt>
                      <c:pt idx="308">
                        <c:v>6</c:v>
                      </c:pt>
                      <c:pt idx="309">
                        <c:v>6</c:v>
                      </c:pt>
                      <c:pt idx="310">
                        <c:v>11</c:v>
                      </c:pt>
                      <c:pt idx="311">
                        <c:v>7</c:v>
                      </c:pt>
                      <c:pt idx="312">
                        <c:v>12</c:v>
                      </c:pt>
                      <c:pt idx="313">
                        <c:v>4</c:v>
                      </c:pt>
                      <c:pt idx="314">
                        <c:v>5</c:v>
                      </c:pt>
                      <c:pt idx="315">
                        <c:v>5</c:v>
                      </c:pt>
                      <c:pt idx="316">
                        <c:v>3</c:v>
                      </c:pt>
                      <c:pt idx="317">
                        <c:v>4</c:v>
                      </c:pt>
                      <c:pt idx="318">
                        <c:v>10</c:v>
                      </c:pt>
                      <c:pt idx="319">
                        <c:v>5</c:v>
                      </c:pt>
                      <c:pt idx="320">
                        <c:v>6</c:v>
                      </c:pt>
                      <c:pt idx="321">
                        <c:v>3</c:v>
                      </c:pt>
                      <c:pt idx="322">
                        <c:v>4</c:v>
                      </c:pt>
                      <c:pt idx="323">
                        <c:v>11</c:v>
                      </c:pt>
                      <c:pt idx="324">
                        <c:v>4</c:v>
                      </c:pt>
                      <c:pt idx="325">
                        <c:v>12</c:v>
                      </c:pt>
                      <c:pt idx="326">
                        <c:v>8</c:v>
                      </c:pt>
                      <c:pt idx="327">
                        <c:v>8</c:v>
                      </c:pt>
                      <c:pt idx="328">
                        <c:v>7</c:v>
                      </c:pt>
                      <c:pt idx="329">
                        <c:v>5</c:v>
                      </c:pt>
                      <c:pt idx="330">
                        <c:v>4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7</c:v>
                      </c:pt>
                      <c:pt idx="334">
                        <c:v>14</c:v>
                      </c:pt>
                      <c:pt idx="335">
                        <c:v>5</c:v>
                      </c:pt>
                      <c:pt idx="336">
                        <c:v>12</c:v>
                      </c:pt>
                      <c:pt idx="337">
                        <c:v>11</c:v>
                      </c:pt>
                      <c:pt idx="338">
                        <c:v>8</c:v>
                      </c:pt>
                      <c:pt idx="339">
                        <c:v>7</c:v>
                      </c:pt>
                      <c:pt idx="340">
                        <c:v>9</c:v>
                      </c:pt>
                      <c:pt idx="341">
                        <c:v>6</c:v>
                      </c:pt>
                      <c:pt idx="342">
                        <c:v>6</c:v>
                      </c:pt>
                      <c:pt idx="343">
                        <c:v>7</c:v>
                      </c:pt>
                      <c:pt idx="344">
                        <c:v>12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15</c:v>
                      </c:pt>
                      <c:pt idx="348">
                        <c:v>10</c:v>
                      </c:pt>
                      <c:pt idx="349">
                        <c:v>14</c:v>
                      </c:pt>
                      <c:pt idx="350">
                        <c:v>13</c:v>
                      </c:pt>
                      <c:pt idx="351">
                        <c:v>7</c:v>
                      </c:pt>
                      <c:pt idx="352">
                        <c:v>3</c:v>
                      </c:pt>
                      <c:pt idx="353">
                        <c:v>12</c:v>
                      </c:pt>
                      <c:pt idx="354">
                        <c:v>8</c:v>
                      </c:pt>
                      <c:pt idx="355">
                        <c:v>10</c:v>
                      </c:pt>
                      <c:pt idx="356">
                        <c:v>8</c:v>
                      </c:pt>
                      <c:pt idx="357">
                        <c:v>5</c:v>
                      </c:pt>
                      <c:pt idx="358">
                        <c:v>11</c:v>
                      </c:pt>
                      <c:pt idx="359">
                        <c:v>19</c:v>
                      </c:pt>
                      <c:pt idx="360">
                        <c:v>8</c:v>
                      </c:pt>
                      <c:pt idx="361">
                        <c:v>6</c:v>
                      </c:pt>
                      <c:pt idx="362">
                        <c:v>10</c:v>
                      </c:pt>
                      <c:pt idx="363">
                        <c:v>11</c:v>
                      </c:pt>
                      <c:pt idx="364">
                        <c:v>9</c:v>
                      </c:pt>
                      <c:pt idx="365">
                        <c:v>14</c:v>
                      </c:pt>
                      <c:pt idx="366">
                        <c:v>7</c:v>
                      </c:pt>
                      <c:pt idx="367">
                        <c:v>10</c:v>
                      </c:pt>
                      <c:pt idx="368">
                        <c:v>7</c:v>
                      </c:pt>
                      <c:pt idx="369">
                        <c:v>9</c:v>
                      </c:pt>
                      <c:pt idx="370">
                        <c:v>7</c:v>
                      </c:pt>
                      <c:pt idx="371">
                        <c:v>10</c:v>
                      </c:pt>
                      <c:pt idx="372">
                        <c:v>10</c:v>
                      </c:pt>
                      <c:pt idx="373">
                        <c:v>9</c:v>
                      </c:pt>
                      <c:pt idx="374">
                        <c:v>6</c:v>
                      </c:pt>
                      <c:pt idx="375">
                        <c:v>10</c:v>
                      </c:pt>
                      <c:pt idx="376">
                        <c:v>8</c:v>
                      </c:pt>
                      <c:pt idx="377">
                        <c:v>11</c:v>
                      </c:pt>
                      <c:pt idx="378">
                        <c:v>9</c:v>
                      </c:pt>
                      <c:pt idx="379">
                        <c:v>12</c:v>
                      </c:pt>
                      <c:pt idx="380">
                        <c:v>6</c:v>
                      </c:pt>
                      <c:pt idx="381">
                        <c:v>15</c:v>
                      </c:pt>
                      <c:pt idx="382">
                        <c:v>9</c:v>
                      </c:pt>
                      <c:pt idx="383">
                        <c:v>8</c:v>
                      </c:pt>
                      <c:pt idx="384">
                        <c:v>5</c:v>
                      </c:pt>
                      <c:pt idx="385">
                        <c:v>12</c:v>
                      </c:pt>
                      <c:pt idx="386">
                        <c:v>13</c:v>
                      </c:pt>
                      <c:pt idx="387">
                        <c:v>8</c:v>
                      </c:pt>
                      <c:pt idx="388">
                        <c:v>6</c:v>
                      </c:pt>
                      <c:pt idx="389">
                        <c:v>13</c:v>
                      </c:pt>
                      <c:pt idx="390">
                        <c:v>9</c:v>
                      </c:pt>
                      <c:pt idx="391">
                        <c:v>8</c:v>
                      </c:pt>
                      <c:pt idx="392">
                        <c:v>4</c:v>
                      </c:pt>
                      <c:pt idx="393">
                        <c:v>9</c:v>
                      </c:pt>
                      <c:pt idx="394">
                        <c:v>9</c:v>
                      </c:pt>
                      <c:pt idx="395">
                        <c:v>7</c:v>
                      </c:pt>
                      <c:pt idx="396">
                        <c:v>9</c:v>
                      </c:pt>
                      <c:pt idx="397">
                        <c:v>3</c:v>
                      </c:pt>
                      <c:pt idx="398">
                        <c:v>7</c:v>
                      </c:pt>
                      <c:pt idx="399">
                        <c:v>6</c:v>
                      </c:pt>
                      <c:pt idx="400">
                        <c:v>8</c:v>
                      </c:pt>
                      <c:pt idx="401">
                        <c:v>6</c:v>
                      </c:pt>
                      <c:pt idx="402">
                        <c:v>11</c:v>
                      </c:pt>
                      <c:pt idx="403">
                        <c:v>10</c:v>
                      </c:pt>
                      <c:pt idx="404">
                        <c:v>5</c:v>
                      </c:pt>
                      <c:pt idx="405">
                        <c:v>6</c:v>
                      </c:pt>
                      <c:pt idx="406">
                        <c:v>4</c:v>
                      </c:pt>
                      <c:pt idx="407">
                        <c:v>8</c:v>
                      </c:pt>
                      <c:pt idx="408">
                        <c:v>11</c:v>
                      </c:pt>
                      <c:pt idx="409">
                        <c:v>3</c:v>
                      </c:pt>
                      <c:pt idx="410">
                        <c:v>10</c:v>
                      </c:pt>
                      <c:pt idx="411">
                        <c:v>4</c:v>
                      </c:pt>
                      <c:pt idx="412">
                        <c:v>5</c:v>
                      </c:pt>
                      <c:pt idx="413">
                        <c:v>8</c:v>
                      </c:pt>
                      <c:pt idx="414">
                        <c:v>5</c:v>
                      </c:pt>
                      <c:pt idx="415">
                        <c:v>8</c:v>
                      </c:pt>
                      <c:pt idx="416">
                        <c:v>8</c:v>
                      </c:pt>
                      <c:pt idx="417">
                        <c:v>6</c:v>
                      </c:pt>
                      <c:pt idx="418">
                        <c:v>5</c:v>
                      </c:pt>
                      <c:pt idx="419">
                        <c:v>8</c:v>
                      </c:pt>
                      <c:pt idx="420">
                        <c:v>6</c:v>
                      </c:pt>
                      <c:pt idx="421">
                        <c:v>6</c:v>
                      </c:pt>
                      <c:pt idx="422">
                        <c:v>5</c:v>
                      </c:pt>
                      <c:pt idx="423">
                        <c:v>5</c:v>
                      </c:pt>
                      <c:pt idx="424">
                        <c:v>8</c:v>
                      </c:pt>
                      <c:pt idx="425">
                        <c:v>6</c:v>
                      </c:pt>
                      <c:pt idx="426">
                        <c:v>9</c:v>
                      </c:pt>
                      <c:pt idx="427">
                        <c:v>1</c:v>
                      </c:pt>
                      <c:pt idx="428">
                        <c:v>15</c:v>
                      </c:pt>
                      <c:pt idx="429">
                        <c:v>6</c:v>
                      </c:pt>
                      <c:pt idx="430">
                        <c:v>9</c:v>
                      </c:pt>
                      <c:pt idx="431">
                        <c:v>11</c:v>
                      </c:pt>
                      <c:pt idx="432">
                        <c:v>6</c:v>
                      </c:pt>
                      <c:pt idx="433">
                        <c:v>7</c:v>
                      </c:pt>
                      <c:pt idx="434">
                        <c:v>4</c:v>
                      </c:pt>
                      <c:pt idx="435">
                        <c:v>7</c:v>
                      </c:pt>
                      <c:pt idx="436">
                        <c:v>5</c:v>
                      </c:pt>
                      <c:pt idx="437">
                        <c:v>6</c:v>
                      </c:pt>
                      <c:pt idx="438">
                        <c:v>14</c:v>
                      </c:pt>
                      <c:pt idx="439">
                        <c:v>5</c:v>
                      </c:pt>
                      <c:pt idx="440">
                        <c:v>11</c:v>
                      </c:pt>
                      <c:pt idx="441">
                        <c:v>7</c:v>
                      </c:pt>
                      <c:pt idx="442">
                        <c:v>6</c:v>
                      </c:pt>
                      <c:pt idx="443">
                        <c:v>6</c:v>
                      </c:pt>
                      <c:pt idx="444">
                        <c:v>8</c:v>
                      </c:pt>
                      <c:pt idx="445">
                        <c:v>7</c:v>
                      </c:pt>
                      <c:pt idx="446">
                        <c:v>5</c:v>
                      </c:pt>
                      <c:pt idx="447">
                        <c:v>2</c:v>
                      </c:pt>
                      <c:pt idx="448">
                        <c:v>9</c:v>
                      </c:pt>
                      <c:pt idx="449">
                        <c:v>7</c:v>
                      </c:pt>
                      <c:pt idx="450">
                        <c:v>5</c:v>
                      </c:pt>
                      <c:pt idx="451">
                        <c:v>6</c:v>
                      </c:pt>
                      <c:pt idx="452">
                        <c:v>8</c:v>
                      </c:pt>
                      <c:pt idx="453">
                        <c:v>6</c:v>
                      </c:pt>
                      <c:pt idx="454">
                        <c:v>4</c:v>
                      </c:pt>
                      <c:pt idx="455">
                        <c:v>5</c:v>
                      </c:pt>
                      <c:pt idx="456">
                        <c:v>5</c:v>
                      </c:pt>
                      <c:pt idx="457">
                        <c:v>5</c:v>
                      </c:pt>
                      <c:pt idx="458">
                        <c:v>5</c:v>
                      </c:pt>
                      <c:pt idx="459">
                        <c:v>8</c:v>
                      </c:pt>
                      <c:pt idx="460">
                        <c:v>7</c:v>
                      </c:pt>
                      <c:pt idx="461">
                        <c:v>5</c:v>
                      </c:pt>
                      <c:pt idx="462">
                        <c:v>5</c:v>
                      </c:pt>
                      <c:pt idx="463">
                        <c:v>7</c:v>
                      </c:pt>
                      <c:pt idx="464">
                        <c:v>2</c:v>
                      </c:pt>
                      <c:pt idx="465">
                        <c:v>12</c:v>
                      </c:pt>
                      <c:pt idx="466">
                        <c:v>11</c:v>
                      </c:pt>
                      <c:pt idx="467">
                        <c:v>11</c:v>
                      </c:pt>
                      <c:pt idx="468">
                        <c:v>11</c:v>
                      </c:pt>
                      <c:pt idx="469">
                        <c:v>5</c:v>
                      </c:pt>
                      <c:pt idx="470">
                        <c:v>2</c:v>
                      </c:pt>
                      <c:pt idx="471">
                        <c:v>7</c:v>
                      </c:pt>
                      <c:pt idx="472">
                        <c:v>5</c:v>
                      </c:pt>
                      <c:pt idx="473">
                        <c:v>4</c:v>
                      </c:pt>
                      <c:pt idx="474">
                        <c:v>10</c:v>
                      </c:pt>
                      <c:pt idx="475">
                        <c:v>9</c:v>
                      </c:pt>
                      <c:pt idx="476">
                        <c:v>4</c:v>
                      </c:pt>
                      <c:pt idx="477">
                        <c:v>10</c:v>
                      </c:pt>
                      <c:pt idx="478">
                        <c:v>11</c:v>
                      </c:pt>
                      <c:pt idx="479">
                        <c:v>7</c:v>
                      </c:pt>
                      <c:pt idx="480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B0C-4A69-B4F5-A1D31B54D2E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Kayseri!$E$1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Kayseri!$A$2:$A$482</c15:sqref>
                        </c15:formulaRef>
                      </c:ext>
                    </c:extLst>
                    <c:strCache>
                      <c:ptCount val="481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Kayseri!$E$2:$E$482</c15:sqref>
                        </c15:formulaRef>
                      </c:ext>
                    </c:extLst>
                    <c:numCache>
                      <c:formatCode>General</c:formatCode>
                      <c:ptCount val="481"/>
                      <c:pt idx="0">
                        <c:v>9.5</c:v>
                      </c:pt>
                      <c:pt idx="1">
                        <c:v>8.5</c:v>
                      </c:pt>
                      <c:pt idx="2">
                        <c:v>8.5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8.5</c:v>
                      </c:pt>
                      <c:pt idx="6">
                        <c:v>7</c:v>
                      </c:pt>
                      <c:pt idx="7">
                        <c:v>8.5</c:v>
                      </c:pt>
                      <c:pt idx="8">
                        <c:v>7.5</c:v>
                      </c:pt>
                      <c:pt idx="9">
                        <c:v>6.5</c:v>
                      </c:pt>
                      <c:pt idx="10">
                        <c:v>8.5</c:v>
                      </c:pt>
                      <c:pt idx="11">
                        <c:v>7.5</c:v>
                      </c:pt>
                      <c:pt idx="12">
                        <c:v>9</c:v>
                      </c:pt>
                      <c:pt idx="13">
                        <c:v>7</c:v>
                      </c:pt>
                      <c:pt idx="14">
                        <c:v>9.5</c:v>
                      </c:pt>
                      <c:pt idx="15">
                        <c:v>7.5</c:v>
                      </c:pt>
                      <c:pt idx="16">
                        <c:v>12</c:v>
                      </c:pt>
                      <c:pt idx="17">
                        <c:v>8</c:v>
                      </c:pt>
                      <c:pt idx="18">
                        <c:v>7</c:v>
                      </c:pt>
                      <c:pt idx="19">
                        <c:v>6.5</c:v>
                      </c:pt>
                      <c:pt idx="20">
                        <c:v>9</c:v>
                      </c:pt>
                      <c:pt idx="21">
                        <c:v>8</c:v>
                      </c:pt>
                      <c:pt idx="22">
                        <c:v>7</c:v>
                      </c:pt>
                      <c:pt idx="23">
                        <c:v>7</c:v>
                      </c:pt>
                      <c:pt idx="24">
                        <c:v>10</c:v>
                      </c:pt>
                      <c:pt idx="25">
                        <c:v>10.5</c:v>
                      </c:pt>
                      <c:pt idx="26">
                        <c:v>8</c:v>
                      </c:pt>
                      <c:pt idx="27">
                        <c:v>8.5</c:v>
                      </c:pt>
                      <c:pt idx="28">
                        <c:v>10.5</c:v>
                      </c:pt>
                      <c:pt idx="29">
                        <c:v>8.5</c:v>
                      </c:pt>
                      <c:pt idx="30">
                        <c:v>7</c:v>
                      </c:pt>
                      <c:pt idx="31">
                        <c:v>5</c:v>
                      </c:pt>
                      <c:pt idx="32">
                        <c:v>7.5</c:v>
                      </c:pt>
                      <c:pt idx="33">
                        <c:v>8</c:v>
                      </c:pt>
                      <c:pt idx="34">
                        <c:v>7.5</c:v>
                      </c:pt>
                      <c:pt idx="35">
                        <c:v>8</c:v>
                      </c:pt>
                      <c:pt idx="36">
                        <c:v>10</c:v>
                      </c:pt>
                      <c:pt idx="37">
                        <c:v>8</c:v>
                      </c:pt>
                      <c:pt idx="38">
                        <c:v>5.5</c:v>
                      </c:pt>
                      <c:pt idx="39">
                        <c:v>6</c:v>
                      </c:pt>
                      <c:pt idx="40">
                        <c:v>6</c:v>
                      </c:pt>
                      <c:pt idx="41">
                        <c:v>8.5</c:v>
                      </c:pt>
                      <c:pt idx="42">
                        <c:v>9</c:v>
                      </c:pt>
                      <c:pt idx="43">
                        <c:v>6.5</c:v>
                      </c:pt>
                      <c:pt idx="44">
                        <c:v>9</c:v>
                      </c:pt>
                      <c:pt idx="45">
                        <c:v>6.5</c:v>
                      </c:pt>
                      <c:pt idx="46">
                        <c:v>5</c:v>
                      </c:pt>
                      <c:pt idx="47">
                        <c:v>8</c:v>
                      </c:pt>
                      <c:pt idx="48">
                        <c:v>7</c:v>
                      </c:pt>
                      <c:pt idx="49">
                        <c:v>8</c:v>
                      </c:pt>
                      <c:pt idx="50">
                        <c:v>6</c:v>
                      </c:pt>
                      <c:pt idx="51">
                        <c:v>5.5</c:v>
                      </c:pt>
                      <c:pt idx="52">
                        <c:v>4</c:v>
                      </c:pt>
                      <c:pt idx="53">
                        <c:v>13</c:v>
                      </c:pt>
                      <c:pt idx="54">
                        <c:v>6</c:v>
                      </c:pt>
                      <c:pt idx="55">
                        <c:v>4.5</c:v>
                      </c:pt>
                      <c:pt idx="56">
                        <c:v>4.5</c:v>
                      </c:pt>
                      <c:pt idx="57">
                        <c:v>6</c:v>
                      </c:pt>
                      <c:pt idx="58">
                        <c:v>6</c:v>
                      </c:pt>
                      <c:pt idx="59">
                        <c:v>7.5</c:v>
                      </c:pt>
                      <c:pt idx="60">
                        <c:v>5.5</c:v>
                      </c:pt>
                      <c:pt idx="61">
                        <c:v>7</c:v>
                      </c:pt>
                      <c:pt idx="62">
                        <c:v>4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7.5</c:v>
                      </c:pt>
                      <c:pt idx="66">
                        <c:v>10.5</c:v>
                      </c:pt>
                      <c:pt idx="67">
                        <c:v>5</c:v>
                      </c:pt>
                      <c:pt idx="68">
                        <c:v>7</c:v>
                      </c:pt>
                      <c:pt idx="69">
                        <c:v>4.5</c:v>
                      </c:pt>
                      <c:pt idx="70">
                        <c:v>7.5</c:v>
                      </c:pt>
                      <c:pt idx="71">
                        <c:v>4.5</c:v>
                      </c:pt>
                      <c:pt idx="72">
                        <c:v>8.5</c:v>
                      </c:pt>
                      <c:pt idx="73">
                        <c:v>11.5</c:v>
                      </c:pt>
                      <c:pt idx="74">
                        <c:v>5.5</c:v>
                      </c:pt>
                      <c:pt idx="75">
                        <c:v>10</c:v>
                      </c:pt>
                      <c:pt idx="76">
                        <c:v>9</c:v>
                      </c:pt>
                      <c:pt idx="77">
                        <c:v>5.5</c:v>
                      </c:pt>
                      <c:pt idx="78">
                        <c:v>5.5</c:v>
                      </c:pt>
                      <c:pt idx="79">
                        <c:v>8</c:v>
                      </c:pt>
                      <c:pt idx="80">
                        <c:v>6</c:v>
                      </c:pt>
                      <c:pt idx="81">
                        <c:v>8</c:v>
                      </c:pt>
                      <c:pt idx="82">
                        <c:v>4</c:v>
                      </c:pt>
                      <c:pt idx="83">
                        <c:v>7</c:v>
                      </c:pt>
                      <c:pt idx="84">
                        <c:v>8</c:v>
                      </c:pt>
                      <c:pt idx="85">
                        <c:v>7</c:v>
                      </c:pt>
                      <c:pt idx="86">
                        <c:v>7</c:v>
                      </c:pt>
                      <c:pt idx="87">
                        <c:v>6</c:v>
                      </c:pt>
                      <c:pt idx="88">
                        <c:v>6</c:v>
                      </c:pt>
                      <c:pt idx="89">
                        <c:v>5</c:v>
                      </c:pt>
                      <c:pt idx="90">
                        <c:v>6</c:v>
                      </c:pt>
                      <c:pt idx="91">
                        <c:v>5</c:v>
                      </c:pt>
                      <c:pt idx="92">
                        <c:v>6</c:v>
                      </c:pt>
                      <c:pt idx="93">
                        <c:v>7.5</c:v>
                      </c:pt>
                      <c:pt idx="94">
                        <c:v>8</c:v>
                      </c:pt>
                      <c:pt idx="95">
                        <c:v>8.5</c:v>
                      </c:pt>
                      <c:pt idx="96">
                        <c:v>5.5</c:v>
                      </c:pt>
                      <c:pt idx="97">
                        <c:v>6.5</c:v>
                      </c:pt>
                      <c:pt idx="98">
                        <c:v>2.5</c:v>
                      </c:pt>
                      <c:pt idx="99">
                        <c:v>8</c:v>
                      </c:pt>
                      <c:pt idx="100">
                        <c:v>8</c:v>
                      </c:pt>
                      <c:pt idx="101">
                        <c:v>9</c:v>
                      </c:pt>
                      <c:pt idx="102">
                        <c:v>9</c:v>
                      </c:pt>
                      <c:pt idx="103">
                        <c:v>6</c:v>
                      </c:pt>
                      <c:pt idx="104">
                        <c:v>7</c:v>
                      </c:pt>
                      <c:pt idx="105">
                        <c:v>8.5</c:v>
                      </c:pt>
                      <c:pt idx="106">
                        <c:v>5</c:v>
                      </c:pt>
                      <c:pt idx="107">
                        <c:v>6.5</c:v>
                      </c:pt>
                      <c:pt idx="108">
                        <c:v>7</c:v>
                      </c:pt>
                      <c:pt idx="109">
                        <c:v>9.5</c:v>
                      </c:pt>
                      <c:pt idx="110">
                        <c:v>5.5</c:v>
                      </c:pt>
                      <c:pt idx="111">
                        <c:v>7.5</c:v>
                      </c:pt>
                      <c:pt idx="112">
                        <c:v>7.5</c:v>
                      </c:pt>
                      <c:pt idx="113">
                        <c:v>6</c:v>
                      </c:pt>
                      <c:pt idx="114">
                        <c:v>7</c:v>
                      </c:pt>
                      <c:pt idx="115">
                        <c:v>9.5</c:v>
                      </c:pt>
                      <c:pt idx="116">
                        <c:v>8.5</c:v>
                      </c:pt>
                      <c:pt idx="117">
                        <c:v>4.5</c:v>
                      </c:pt>
                      <c:pt idx="118">
                        <c:v>2.5</c:v>
                      </c:pt>
                      <c:pt idx="119">
                        <c:v>7.5</c:v>
                      </c:pt>
                      <c:pt idx="120">
                        <c:v>6</c:v>
                      </c:pt>
                      <c:pt idx="121">
                        <c:v>9</c:v>
                      </c:pt>
                      <c:pt idx="122">
                        <c:v>9</c:v>
                      </c:pt>
                      <c:pt idx="123">
                        <c:v>9.5</c:v>
                      </c:pt>
                      <c:pt idx="124">
                        <c:v>5.5</c:v>
                      </c:pt>
                      <c:pt idx="125">
                        <c:v>7</c:v>
                      </c:pt>
                      <c:pt idx="126">
                        <c:v>7</c:v>
                      </c:pt>
                      <c:pt idx="127">
                        <c:v>5</c:v>
                      </c:pt>
                      <c:pt idx="128">
                        <c:v>9.5</c:v>
                      </c:pt>
                      <c:pt idx="129">
                        <c:v>6.5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9</c:v>
                      </c:pt>
                      <c:pt idx="133">
                        <c:v>5.5</c:v>
                      </c:pt>
                      <c:pt idx="134">
                        <c:v>4.5</c:v>
                      </c:pt>
                      <c:pt idx="135">
                        <c:v>6.5</c:v>
                      </c:pt>
                      <c:pt idx="136">
                        <c:v>6.5</c:v>
                      </c:pt>
                      <c:pt idx="137">
                        <c:v>10</c:v>
                      </c:pt>
                      <c:pt idx="138">
                        <c:v>4.5</c:v>
                      </c:pt>
                      <c:pt idx="139">
                        <c:v>8</c:v>
                      </c:pt>
                      <c:pt idx="140">
                        <c:v>12</c:v>
                      </c:pt>
                      <c:pt idx="141">
                        <c:v>8</c:v>
                      </c:pt>
                      <c:pt idx="142">
                        <c:v>7</c:v>
                      </c:pt>
                      <c:pt idx="143">
                        <c:v>6.5</c:v>
                      </c:pt>
                      <c:pt idx="144">
                        <c:v>4</c:v>
                      </c:pt>
                      <c:pt idx="145">
                        <c:v>6.5</c:v>
                      </c:pt>
                      <c:pt idx="146">
                        <c:v>5.5</c:v>
                      </c:pt>
                      <c:pt idx="147">
                        <c:v>9</c:v>
                      </c:pt>
                      <c:pt idx="148">
                        <c:v>7</c:v>
                      </c:pt>
                      <c:pt idx="149">
                        <c:v>10.5</c:v>
                      </c:pt>
                      <c:pt idx="150">
                        <c:v>12</c:v>
                      </c:pt>
                      <c:pt idx="151">
                        <c:v>5</c:v>
                      </c:pt>
                      <c:pt idx="152">
                        <c:v>8</c:v>
                      </c:pt>
                      <c:pt idx="153">
                        <c:v>8</c:v>
                      </c:pt>
                      <c:pt idx="154">
                        <c:v>5.5</c:v>
                      </c:pt>
                      <c:pt idx="155">
                        <c:v>6</c:v>
                      </c:pt>
                      <c:pt idx="156">
                        <c:v>7.5</c:v>
                      </c:pt>
                      <c:pt idx="157">
                        <c:v>5</c:v>
                      </c:pt>
                      <c:pt idx="158">
                        <c:v>11.5</c:v>
                      </c:pt>
                      <c:pt idx="159">
                        <c:v>4.5</c:v>
                      </c:pt>
                      <c:pt idx="160">
                        <c:v>10</c:v>
                      </c:pt>
                      <c:pt idx="161">
                        <c:v>8.5</c:v>
                      </c:pt>
                      <c:pt idx="162">
                        <c:v>4</c:v>
                      </c:pt>
                      <c:pt idx="163">
                        <c:v>8.5</c:v>
                      </c:pt>
                      <c:pt idx="164">
                        <c:v>6.5</c:v>
                      </c:pt>
                      <c:pt idx="165">
                        <c:v>5</c:v>
                      </c:pt>
                      <c:pt idx="166">
                        <c:v>3.5</c:v>
                      </c:pt>
                      <c:pt idx="167">
                        <c:v>10</c:v>
                      </c:pt>
                      <c:pt idx="168">
                        <c:v>6.5</c:v>
                      </c:pt>
                      <c:pt idx="169">
                        <c:v>7.5</c:v>
                      </c:pt>
                      <c:pt idx="170">
                        <c:v>8</c:v>
                      </c:pt>
                      <c:pt idx="171">
                        <c:v>6</c:v>
                      </c:pt>
                      <c:pt idx="172">
                        <c:v>6.5</c:v>
                      </c:pt>
                      <c:pt idx="173">
                        <c:v>7.5</c:v>
                      </c:pt>
                      <c:pt idx="174">
                        <c:v>9</c:v>
                      </c:pt>
                      <c:pt idx="175">
                        <c:v>8</c:v>
                      </c:pt>
                      <c:pt idx="176">
                        <c:v>5</c:v>
                      </c:pt>
                      <c:pt idx="177">
                        <c:v>7.5</c:v>
                      </c:pt>
                      <c:pt idx="178">
                        <c:v>11.5</c:v>
                      </c:pt>
                      <c:pt idx="179">
                        <c:v>8</c:v>
                      </c:pt>
                      <c:pt idx="180">
                        <c:v>7</c:v>
                      </c:pt>
                      <c:pt idx="181">
                        <c:v>9.5</c:v>
                      </c:pt>
                      <c:pt idx="182">
                        <c:v>7</c:v>
                      </c:pt>
                      <c:pt idx="183">
                        <c:v>4</c:v>
                      </c:pt>
                      <c:pt idx="184">
                        <c:v>11.5</c:v>
                      </c:pt>
                      <c:pt idx="185">
                        <c:v>8.5</c:v>
                      </c:pt>
                      <c:pt idx="186">
                        <c:v>6.5</c:v>
                      </c:pt>
                      <c:pt idx="187">
                        <c:v>6</c:v>
                      </c:pt>
                      <c:pt idx="188">
                        <c:v>4.5</c:v>
                      </c:pt>
                      <c:pt idx="189">
                        <c:v>8</c:v>
                      </c:pt>
                      <c:pt idx="190">
                        <c:v>8</c:v>
                      </c:pt>
                      <c:pt idx="191">
                        <c:v>2.5</c:v>
                      </c:pt>
                      <c:pt idx="192">
                        <c:v>8.5</c:v>
                      </c:pt>
                      <c:pt idx="193">
                        <c:v>7</c:v>
                      </c:pt>
                      <c:pt idx="194">
                        <c:v>6.5</c:v>
                      </c:pt>
                      <c:pt idx="195">
                        <c:v>5</c:v>
                      </c:pt>
                      <c:pt idx="196">
                        <c:v>7</c:v>
                      </c:pt>
                      <c:pt idx="197">
                        <c:v>3</c:v>
                      </c:pt>
                      <c:pt idx="198">
                        <c:v>8.5</c:v>
                      </c:pt>
                      <c:pt idx="199">
                        <c:v>9</c:v>
                      </c:pt>
                      <c:pt idx="200">
                        <c:v>6</c:v>
                      </c:pt>
                      <c:pt idx="201">
                        <c:v>5.5</c:v>
                      </c:pt>
                      <c:pt idx="202">
                        <c:v>8.5</c:v>
                      </c:pt>
                      <c:pt idx="203">
                        <c:v>6</c:v>
                      </c:pt>
                      <c:pt idx="204">
                        <c:v>10.5</c:v>
                      </c:pt>
                      <c:pt idx="205">
                        <c:v>5.5</c:v>
                      </c:pt>
                      <c:pt idx="206">
                        <c:v>6.5</c:v>
                      </c:pt>
                      <c:pt idx="207">
                        <c:v>5</c:v>
                      </c:pt>
                      <c:pt idx="208">
                        <c:v>7</c:v>
                      </c:pt>
                      <c:pt idx="209">
                        <c:v>7.5</c:v>
                      </c:pt>
                      <c:pt idx="210">
                        <c:v>6.5</c:v>
                      </c:pt>
                      <c:pt idx="211">
                        <c:v>7</c:v>
                      </c:pt>
                      <c:pt idx="212">
                        <c:v>8</c:v>
                      </c:pt>
                      <c:pt idx="213">
                        <c:v>12</c:v>
                      </c:pt>
                      <c:pt idx="214">
                        <c:v>5</c:v>
                      </c:pt>
                      <c:pt idx="215">
                        <c:v>8</c:v>
                      </c:pt>
                      <c:pt idx="216">
                        <c:v>11.5</c:v>
                      </c:pt>
                      <c:pt idx="217">
                        <c:v>5</c:v>
                      </c:pt>
                      <c:pt idx="218">
                        <c:v>5.5</c:v>
                      </c:pt>
                      <c:pt idx="219">
                        <c:v>6</c:v>
                      </c:pt>
                      <c:pt idx="220">
                        <c:v>6.5</c:v>
                      </c:pt>
                      <c:pt idx="221">
                        <c:v>7.5</c:v>
                      </c:pt>
                      <c:pt idx="222">
                        <c:v>5.5</c:v>
                      </c:pt>
                      <c:pt idx="223">
                        <c:v>7.5</c:v>
                      </c:pt>
                      <c:pt idx="224">
                        <c:v>7</c:v>
                      </c:pt>
                      <c:pt idx="225">
                        <c:v>7.5</c:v>
                      </c:pt>
                      <c:pt idx="226">
                        <c:v>8</c:v>
                      </c:pt>
                      <c:pt idx="227">
                        <c:v>7</c:v>
                      </c:pt>
                      <c:pt idx="228">
                        <c:v>6.5</c:v>
                      </c:pt>
                      <c:pt idx="229">
                        <c:v>9</c:v>
                      </c:pt>
                      <c:pt idx="230">
                        <c:v>3.5</c:v>
                      </c:pt>
                      <c:pt idx="231">
                        <c:v>8</c:v>
                      </c:pt>
                      <c:pt idx="232">
                        <c:v>6</c:v>
                      </c:pt>
                      <c:pt idx="233">
                        <c:v>5</c:v>
                      </c:pt>
                      <c:pt idx="234">
                        <c:v>4</c:v>
                      </c:pt>
                      <c:pt idx="235">
                        <c:v>7.5</c:v>
                      </c:pt>
                      <c:pt idx="236">
                        <c:v>6</c:v>
                      </c:pt>
                      <c:pt idx="237">
                        <c:v>5</c:v>
                      </c:pt>
                      <c:pt idx="238">
                        <c:v>4.5</c:v>
                      </c:pt>
                      <c:pt idx="239">
                        <c:v>6.5</c:v>
                      </c:pt>
                      <c:pt idx="240">
                        <c:v>9</c:v>
                      </c:pt>
                      <c:pt idx="241">
                        <c:v>7</c:v>
                      </c:pt>
                      <c:pt idx="242">
                        <c:v>7.5</c:v>
                      </c:pt>
                      <c:pt idx="243">
                        <c:v>8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5</c:v>
                      </c:pt>
                      <c:pt idx="247">
                        <c:v>4</c:v>
                      </c:pt>
                      <c:pt idx="248">
                        <c:v>6.5</c:v>
                      </c:pt>
                      <c:pt idx="249">
                        <c:v>7.5</c:v>
                      </c:pt>
                      <c:pt idx="250">
                        <c:v>10</c:v>
                      </c:pt>
                      <c:pt idx="251">
                        <c:v>6</c:v>
                      </c:pt>
                      <c:pt idx="252">
                        <c:v>10</c:v>
                      </c:pt>
                      <c:pt idx="253">
                        <c:v>6.5</c:v>
                      </c:pt>
                      <c:pt idx="254">
                        <c:v>8</c:v>
                      </c:pt>
                      <c:pt idx="255">
                        <c:v>7</c:v>
                      </c:pt>
                      <c:pt idx="256">
                        <c:v>6.5</c:v>
                      </c:pt>
                      <c:pt idx="257">
                        <c:v>9</c:v>
                      </c:pt>
                      <c:pt idx="258">
                        <c:v>6.5</c:v>
                      </c:pt>
                      <c:pt idx="259">
                        <c:v>11</c:v>
                      </c:pt>
                      <c:pt idx="260">
                        <c:v>11.5</c:v>
                      </c:pt>
                      <c:pt idx="261">
                        <c:v>6.5</c:v>
                      </c:pt>
                      <c:pt idx="262">
                        <c:v>4.5</c:v>
                      </c:pt>
                      <c:pt idx="263">
                        <c:v>5.5</c:v>
                      </c:pt>
                      <c:pt idx="264">
                        <c:v>7</c:v>
                      </c:pt>
                      <c:pt idx="265">
                        <c:v>8.5</c:v>
                      </c:pt>
                      <c:pt idx="266">
                        <c:v>5.5</c:v>
                      </c:pt>
                      <c:pt idx="267">
                        <c:v>8</c:v>
                      </c:pt>
                      <c:pt idx="268">
                        <c:v>4.5</c:v>
                      </c:pt>
                      <c:pt idx="269">
                        <c:v>2.5</c:v>
                      </c:pt>
                      <c:pt idx="270">
                        <c:v>6.5</c:v>
                      </c:pt>
                      <c:pt idx="271">
                        <c:v>6</c:v>
                      </c:pt>
                      <c:pt idx="272">
                        <c:v>5.5</c:v>
                      </c:pt>
                      <c:pt idx="273">
                        <c:v>10.5</c:v>
                      </c:pt>
                      <c:pt idx="274">
                        <c:v>7</c:v>
                      </c:pt>
                      <c:pt idx="275">
                        <c:v>10.5</c:v>
                      </c:pt>
                      <c:pt idx="276">
                        <c:v>5.5</c:v>
                      </c:pt>
                      <c:pt idx="277">
                        <c:v>5</c:v>
                      </c:pt>
                      <c:pt idx="278">
                        <c:v>7.5</c:v>
                      </c:pt>
                      <c:pt idx="279">
                        <c:v>7</c:v>
                      </c:pt>
                      <c:pt idx="280">
                        <c:v>5</c:v>
                      </c:pt>
                      <c:pt idx="281">
                        <c:v>7.5</c:v>
                      </c:pt>
                      <c:pt idx="282">
                        <c:v>6</c:v>
                      </c:pt>
                      <c:pt idx="283">
                        <c:v>7</c:v>
                      </c:pt>
                      <c:pt idx="284">
                        <c:v>6</c:v>
                      </c:pt>
                      <c:pt idx="285">
                        <c:v>7.5</c:v>
                      </c:pt>
                      <c:pt idx="286">
                        <c:v>7</c:v>
                      </c:pt>
                      <c:pt idx="287">
                        <c:v>4</c:v>
                      </c:pt>
                      <c:pt idx="288">
                        <c:v>7.5</c:v>
                      </c:pt>
                      <c:pt idx="289">
                        <c:v>9.5</c:v>
                      </c:pt>
                      <c:pt idx="290">
                        <c:v>8.5</c:v>
                      </c:pt>
                      <c:pt idx="291">
                        <c:v>9</c:v>
                      </c:pt>
                      <c:pt idx="292">
                        <c:v>11</c:v>
                      </c:pt>
                      <c:pt idx="293">
                        <c:v>5.5</c:v>
                      </c:pt>
                      <c:pt idx="294">
                        <c:v>7</c:v>
                      </c:pt>
                      <c:pt idx="295">
                        <c:v>6</c:v>
                      </c:pt>
                      <c:pt idx="296">
                        <c:v>5</c:v>
                      </c:pt>
                      <c:pt idx="297">
                        <c:v>8.5</c:v>
                      </c:pt>
                      <c:pt idx="298">
                        <c:v>5.5</c:v>
                      </c:pt>
                      <c:pt idx="299">
                        <c:v>4.5</c:v>
                      </c:pt>
                      <c:pt idx="300">
                        <c:v>7.5</c:v>
                      </c:pt>
                      <c:pt idx="301">
                        <c:v>5</c:v>
                      </c:pt>
                      <c:pt idx="302">
                        <c:v>8.5</c:v>
                      </c:pt>
                      <c:pt idx="303">
                        <c:v>5</c:v>
                      </c:pt>
                      <c:pt idx="304">
                        <c:v>5.5</c:v>
                      </c:pt>
                      <c:pt idx="305">
                        <c:v>6.5</c:v>
                      </c:pt>
                      <c:pt idx="306">
                        <c:v>7</c:v>
                      </c:pt>
                      <c:pt idx="307">
                        <c:v>6</c:v>
                      </c:pt>
                      <c:pt idx="308">
                        <c:v>4.5</c:v>
                      </c:pt>
                      <c:pt idx="309">
                        <c:v>5</c:v>
                      </c:pt>
                      <c:pt idx="310">
                        <c:v>10.5</c:v>
                      </c:pt>
                      <c:pt idx="311">
                        <c:v>8.5</c:v>
                      </c:pt>
                      <c:pt idx="312">
                        <c:v>8.5</c:v>
                      </c:pt>
                      <c:pt idx="313">
                        <c:v>7.5</c:v>
                      </c:pt>
                      <c:pt idx="314">
                        <c:v>3.5</c:v>
                      </c:pt>
                      <c:pt idx="315">
                        <c:v>4</c:v>
                      </c:pt>
                      <c:pt idx="316">
                        <c:v>4</c:v>
                      </c:pt>
                      <c:pt idx="317">
                        <c:v>7</c:v>
                      </c:pt>
                      <c:pt idx="318">
                        <c:v>12</c:v>
                      </c:pt>
                      <c:pt idx="319">
                        <c:v>4</c:v>
                      </c:pt>
                      <c:pt idx="320">
                        <c:v>5.5</c:v>
                      </c:pt>
                      <c:pt idx="321">
                        <c:v>4.5</c:v>
                      </c:pt>
                      <c:pt idx="322">
                        <c:v>4</c:v>
                      </c:pt>
                      <c:pt idx="323">
                        <c:v>9.5</c:v>
                      </c:pt>
                      <c:pt idx="324">
                        <c:v>5.5</c:v>
                      </c:pt>
                      <c:pt idx="325">
                        <c:v>9</c:v>
                      </c:pt>
                      <c:pt idx="326">
                        <c:v>6.5</c:v>
                      </c:pt>
                      <c:pt idx="327">
                        <c:v>10</c:v>
                      </c:pt>
                      <c:pt idx="328">
                        <c:v>6.5</c:v>
                      </c:pt>
                      <c:pt idx="329">
                        <c:v>7</c:v>
                      </c:pt>
                      <c:pt idx="330">
                        <c:v>5</c:v>
                      </c:pt>
                      <c:pt idx="331">
                        <c:v>6.5</c:v>
                      </c:pt>
                      <c:pt idx="332">
                        <c:v>7.5</c:v>
                      </c:pt>
                      <c:pt idx="333">
                        <c:v>6</c:v>
                      </c:pt>
                      <c:pt idx="334">
                        <c:v>10</c:v>
                      </c:pt>
                      <c:pt idx="335">
                        <c:v>6.5</c:v>
                      </c:pt>
                      <c:pt idx="336">
                        <c:v>10</c:v>
                      </c:pt>
                      <c:pt idx="337">
                        <c:v>9</c:v>
                      </c:pt>
                      <c:pt idx="338">
                        <c:v>11.5</c:v>
                      </c:pt>
                      <c:pt idx="339">
                        <c:v>6.5</c:v>
                      </c:pt>
                      <c:pt idx="340">
                        <c:v>9.5</c:v>
                      </c:pt>
                      <c:pt idx="341">
                        <c:v>6.5</c:v>
                      </c:pt>
                      <c:pt idx="342">
                        <c:v>7.5</c:v>
                      </c:pt>
                      <c:pt idx="343">
                        <c:v>7</c:v>
                      </c:pt>
                      <c:pt idx="344">
                        <c:v>10</c:v>
                      </c:pt>
                      <c:pt idx="345">
                        <c:v>7</c:v>
                      </c:pt>
                      <c:pt idx="346">
                        <c:v>10.5</c:v>
                      </c:pt>
                      <c:pt idx="347">
                        <c:v>13.5</c:v>
                      </c:pt>
                      <c:pt idx="348">
                        <c:v>8</c:v>
                      </c:pt>
                      <c:pt idx="349">
                        <c:v>8.5</c:v>
                      </c:pt>
                      <c:pt idx="350">
                        <c:v>10.5</c:v>
                      </c:pt>
                      <c:pt idx="351">
                        <c:v>7</c:v>
                      </c:pt>
                      <c:pt idx="352">
                        <c:v>6.5</c:v>
                      </c:pt>
                      <c:pt idx="353">
                        <c:v>9.5</c:v>
                      </c:pt>
                      <c:pt idx="354">
                        <c:v>9</c:v>
                      </c:pt>
                      <c:pt idx="355">
                        <c:v>8</c:v>
                      </c:pt>
                      <c:pt idx="356">
                        <c:v>8</c:v>
                      </c:pt>
                      <c:pt idx="357">
                        <c:v>7.5</c:v>
                      </c:pt>
                      <c:pt idx="358">
                        <c:v>10.5</c:v>
                      </c:pt>
                      <c:pt idx="359">
                        <c:v>13</c:v>
                      </c:pt>
                      <c:pt idx="360">
                        <c:v>9.5</c:v>
                      </c:pt>
                      <c:pt idx="361">
                        <c:v>8</c:v>
                      </c:pt>
                      <c:pt idx="362">
                        <c:v>10</c:v>
                      </c:pt>
                      <c:pt idx="363">
                        <c:v>9</c:v>
                      </c:pt>
                      <c:pt idx="364">
                        <c:v>11.5</c:v>
                      </c:pt>
                      <c:pt idx="365">
                        <c:v>13</c:v>
                      </c:pt>
                      <c:pt idx="366">
                        <c:v>7.5</c:v>
                      </c:pt>
                      <c:pt idx="367">
                        <c:v>10.5</c:v>
                      </c:pt>
                      <c:pt idx="368">
                        <c:v>10</c:v>
                      </c:pt>
                      <c:pt idx="369">
                        <c:v>11.5</c:v>
                      </c:pt>
                      <c:pt idx="370">
                        <c:v>10</c:v>
                      </c:pt>
                      <c:pt idx="371">
                        <c:v>8</c:v>
                      </c:pt>
                      <c:pt idx="372">
                        <c:v>9</c:v>
                      </c:pt>
                      <c:pt idx="373">
                        <c:v>9.5</c:v>
                      </c:pt>
                      <c:pt idx="374">
                        <c:v>8</c:v>
                      </c:pt>
                      <c:pt idx="375">
                        <c:v>10.5</c:v>
                      </c:pt>
                      <c:pt idx="376">
                        <c:v>9.5</c:v>
                      </c:pt>
                      <c:pt idx="377">
                        <c:v>10.5</c:v>
                      </c:pt>
                      <c:pt idx="378">
                        <c:v>7.5</c:v>
                      </c:pt>
                      <c:pt idx="379">
                        <c:v>10</c:v>
                      </c:pt>
                      <c:pt idx="380">
                        <c:v>6.5</c:v>
                      </c:pt>
                      <c:pt idx="381">
                        <c:v>10.5</c:v>
                      </c:pt>
                      <c:pt idx="382">
                        <c:v>9.5</c:v>
                      </c:pt>
                      <c:pt idx="383">
                        <c:v>8</c:v>
                      </c:pt>
                      <c:pt idx="384">
                        <c:v>5.5</c:v>
                      </c:pt>
                      <c:pt idx="385">
                        <c:v>7.5</c:v>
                      </c:pt>
                      <c:pt idx="386">
                        <c:v>9.5</c:v>
                      </c:pt>
                      <c:pt idx="387">
                        <c:v>8.5</c:v>
                      </c:pt>
                      <c:pt idx="388">
                        <c:v>6.5</c:v>
                      </c:pt>
                      <c:pt idx="389">
                        <c:v>9.5</c:v>
                      </c:pt>
                      <c:pt idx="390">
                        <c:v>7</c:v>
                      </c:pt>
                      <c:pt idx="391">
                        <c:v>8</c:v>
                      </c:pt>
                      <c:pt idx="392">
                        <c:v>4.5</c:v>
                      </c:pt>
                      <c:pt idx="393">
                        <c:v>9</c:v>
                      </c:pt>
                      <c:pt idx="394">
                        <c:v>11.5</c:v>
                      </c:pt>
                      <c:pt idx="395">
                        <c:v>6.5</c:v>
                      </c:pt>
                      <c:pt idx="396">
                        <c:v>5.5</c:v>
                      </c:pt>
                      <c:pt idx="397">
                        <c:v>6.5</c:v>
                      </c:pt>
                      <c:pt idx="398">
                        <c:v>5</c:v>
                      </c:pt>
                      <c:pt idx="399">
                        <c:v>9</c:v>
                      </c:pt>
                      <c:pt idx="400">
                        <c:v>10.5</c:v>
                      </c:pt>
                      <c:pt idx="401">
                        <c:v>7.5</c:v>
                      </c:pt>
                      <c:pt idx="402">
                        <c:v>8.5</c:v>
                      </c:pt>
                      <c:pt idx="403">
                        <c:v>9</c:v>
                      </c:pt>
                      <c:pt idx="404">
                        <c:v>5</c:v>
                      </c:pt>
                      <c:pt idx="405">
                        <c:v>5</c:v>
                      </c:pt>
                      <c:pt idx="406">
                        <c:v>7</c:v>
                      </c:pt>
                      <c:pt idx="407">
                        <c:v>7</c:v>
                      </c:pt>
                      <c:pt idx="408">
                        <c:v>9</c:v>
                      </c:pt>
                      <c:pt idx="409">
                        <c:v>6</c:v>
                      </c:pt>
                      <c:pt idx="410">
                        <c:v>11</c:v>
                      </c:pt>
                      <c:pt idx="411">
                        <c:v>5</c:v>
                      </c:pt>
                      <c:pt idx="412">
                        <c:v>4.5</c:v>
                      </c:pt>
                      <c:pt idx="413">
                        <c:v>8.5</c:v>
                      </c:pt>
                      <c:pt idx="414">
                        <c:v>7</c:v>
                      </c:pt>
                      <c:pt idx="415">
                        <c:v>6.5</c:v>
                      </c:pt>
                      <c:pt idx="416">
                        <c:v>10</c:v>
                      </c:pt>
                      <c:pt idx="417">
                        <c:v>5</c:v>
                      </c:pt>
                      <c:pt idx="418">
                        <c:v>9</c:v>
                      </c:pt>
                      <c:pt idx="419">
                        <c:v>6.5</c:v>
                      </c:pt>
                      <c:pt idx="420">
                        <c:v>7</c:v>
                      </c:pt>
                      <c:pt idx="421">
                        <c:v>6.5</c:v>
                      </c:pt>
                      <c:pt idx="422">
                        <c:v>7.5</c:v>
                      </c:pt>
                      <c:pt idx="423">
                        <c:v>6.5</c:v>
                      </c:pt>
                      <c:pt idx="424">
                        <c:v>6.5</c:v>
                      </c:pt>
                      <c:pt idx="425">
                        <c:v>6</c:v>
                      </c:pt>
                      <c:pt idx="426">
                        <c:v>7.5</c:v>
                      </c:pt>
                      <c:pt idx="427">
                        <c:v>4</c:v>
                      </c:pt>
                      <c:pt idx="428">
                        <c:v>9</c:v>
                      </c:pt>
                      <c:pt idx="429">
                        <c:v>6.5</c:v>
                      </c:pt>
                      <c:pt idx="430">
                        <c:v>9</c:v>
                      </c:pt>
                      <c:pt idx="431">
                        <c:v>8.5</c:v>
                      </c:pt>
                      <c:pt idx="432">
                        <c:v>8</c:v>
                      </c:pt>
                      <c:pt idx="433">
                        <c:v>6.5</c:v>
                      </c:pt>
                      <c:pt idx="434">
                        <c:v>4</c:v>
                      </c:pt>
                      <c:pt idx="435">
                        <c:v>5</c:v>
                      </c:pt>
                      <c:pt idx="436">
                        <c:v>8</c:v>
                      </c:pt>
                      <c:pt idx="437">
                        <c:v>7</c:v>
                      </c:pt>
                      <c:pt idx="438">
                        <c:v>9</c:v>
                      </c:pt>
                      <c:pt idx="439">
                        <c:v>7.5</c:v>
                      </c:pt>
                      <c:pt idx="440">
                        <c:v>8.5</c:v>
                      </c:pt>
                      <c:pt idx="441">
                        <c:v>7.5</c:v>
                      </c:pt>
                      <c:pt idx="442">
                        <c:v>6</c:v>
                      </c:pt>
                      <c:pt idx="443">
                        <c:v>6.5</c:v>
                      </c:pt>
                      <c:pt idx="444">
                        <c:v>6</c:v>
                      </c:pt>
                      <c:pt idx="445">
                        <c:v>9</c:v>
                      </c:pt>
                      <c:pt idx="446">
                        <c:v>8</c:v>
                      </c:pt>
                      <c:pt idx="447">
                        <c:v>5.5</c:v>
                      </c:pt>
                      <c:pt idx="448">
                        <c:v>9</c:v>
                      </c:pt>
                      <c:pt idx="449">
                        <c:v>8</c:v>
                      </c:pt>
                      <c:pt idx="450">
                        <c:v>7.5</c:v>
                      </c:pt>
                      <c:pt idx="451">
                        <c:v>8</c:v>
                      </c:pt>
                      <c:pt idx="452">
                        <c:v>7.5</c:v>
                      </c:pt>
                      <c:pt idx="453">
                        <c:v>4</c:v>
                      </c:pt>
                      <c:pt idx="454">
                        <c:v>8.5</c:v>
                      </c:pt>
                      <c:pt idx="455">
                        <c:v>9.5</c:v>
                      </c:pt>
                      <c:pt idx="456">
                        <c:v>5.5</c:v>
                      </c:pt>
                      <c:pt idx="457">
                        <c:v>8.5</c:v>
                      </c:pt>
                      <c:pt idx="458">
                        <c:v>9</c:v>
                      </c:pt>
                      <c:pt idx="459">
                        <c:v>9.5</c:v>
                      </c:pt>
                      <c:pt idx="460">
                        <c:v>10</c:v>
                      </c:pt>
                      <c:pt idx="461">
                        <c:v>6</c:v>
                      </c:pt>
                      <c:pt idx="462">
                        <c:v>6</c:v>
                      </c:pt>
                      <c:pt idx="463">
                        <c:v>5.5</c:v>
                      </c:pt>
                      <c:pt idx="464">
                        <c:v>4.5</c:v>
                      </c:pt>
                      <c:pt idx="465">
                        <c:v>12.5</c:v>
                      </c:pt>
                      <c:pt idx="466">
                        <c:v>8.5</c:v>
                      </c:pt>
                      <c:pt idx="467">
                        <c:v>9</c:v>
                      </c:pt>
                      <c:pt idx="468">
                        <c:v>11</c:v>
                      </c:pt>
                      <c:pt idx="469">
                        <c:v>6.5</c:v>
                      </c:pt>
                      <c:pt idx="470">
                        <c:v>6.5</c:v>
                      </c:pt>
                      <c:pt idx="471">
                        <c:v>7</c:v>
                      </c:pt>
                      <c:pt idx="472">
                        <c:v>7.5</c:v>
                      </c:pt>
                      <c:pt idx="473">
                        <c:v>5.5</c:v>
                      </c:pt>
                      <c:pt idx="474">
                        <c:v>5.5</c:v>
                      </c:pt>
                      <c:pt idx="475">
                        <c:v>11</c:v>
                      </c:pt>
                      <c:pt idx="476">
                        <c:v>7</c:v>
                      </c:pt>
                      <c:pt idx="477">
                        <c:v>8.5</c:v>
                      </c:pt>
                      <c:pt idx="478">
                        <c:v>11</c:v>
                      </c:pt>
                      <c:pt idx="479">
                        <c:v>6.5</c:v>
                      </c:pt>
                      <c:pt idx="480">
                        <c:v>5.5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B0C-4A69-B4F5-A1D31B54D2E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Kayseri!$F$1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Kayseri!$A$2:$A$482</c15:sqref>
                        </c15:formulaRef>
                      </c:ext>
                    </c:extLst>
                    <c:strCache>
                      <c:ptCount val="481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Kayseri!$F$2:$F$482</c15:sqref>
                        </c15:formulaRef>
                      </c:ext>
                    </c:extLst>
                    <c:numCache>
                      <c:formatCode>General</c:formatCode>
                      <c:ptCount val="481"/>
                      <c:pt idx="0">
                        <c:v>2.5</c:v>
                      </c:pt>
                      <c:pt idx="1">
                        <c:v>-0.5</c:v>
                      </c:pt>
                      <c:pt idx="2">
                        <c:v>2.5</c:v>
                      </c:pt>
                      <c:pt idx="3">
                        <c:v>6</c:v>
                      </c:pt>
                      <c:pt idx="4">
                        <c:v>5</c:v>
                      </c:pt>
                      <c:pt idx="5">
                        <c:v>4.5</c:v>
                      </c:pt>
                      <c:pt idx="6">
                        <c:v>-1</c:v>
                      </c:pt>
                      <c:pt idx="7">
                        <c:v>-0.5</c:v>
                      </c:pt>
                      <c:pt idx="8">
                        <c:v>2.5</c:v>
                      </c:pt>
                      <c:pt idx="9">
                        <c:v>3.5</c:v>
                      </c:pt>
                      <c:pt idx="10">
                        <c:v>2.5</c:v>
                      </c:pt>
                      <c:pt idx="11">
                        <c:v>3.5</c:v>
                      </c:pt>
                      <c:pt idx="12">
                        <c:v>1</c:v>
                      </c:pt>
                      <c:pt idx="13">
                        <c:v>-1</c:v>
                      </c:pt>
                      <c:pt idx="14">
                        <c:v>-1.5</c:v>
                      </c:pt>
                      <c:pt idx="15">
                        <c:v>-0.5</c:v>
                      </c:pt>
                      <c:pt idx="16">
                        <c:v>-6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-0.5</c:v>
                      </c:pt>
                      <c:pt idx="20">
                        <c:v>-6</c:v>
                      </c:pt>
                      <c:pt idx="21">
                        <c:v>-2</c:v>
                      </c:pt>
                      <c:pt idx="22">
                        <c:v>2</c:v>
                      </c:pt>
                      <c:pt idx="23">
                        <c:v>0</c:v>
                      </c:pt>
                      <c:pt idx="24">
                        <c:v>-4</c:v>
                      </c:pt>
                      <c:pt idx="25">
                        <c:v>-5.5</c:v>
                      </c:pt>
                      <c:pt idx="26">
                        <c:v>0</c:v>
                      </c:pt>
                      <c:pt idx="27">
                        <c:v>-3.5</c:v>
                      </c:pt>
                      <c:pt idx="28">
                        <c:v>3.5</c:v>
                      </c:pt>
                      <c:pt idx="29">
                        <c:v>-2.5</c:v>
                      </c:pt>
                      <c:pt idx="30">
                        <c:v>-5</c:v>
                      </c:pt>
                      <c:pt idx="31">
                        <c:v>5</c:v>
                      </c:pt>
                      <c:pt idx="32">
                        <c:v>-4.5</c:v>
                      </c:pt>
                      <c:pt idx="33">
                        <c:v>4</c:v>
                      </c:pt>
                      <c:pt idx="34">
                        <c:v>5.5</c:v>
                      </c:pt>
                      <c:pt idx="35">
                        <c:v>1</c:v>
                      </c:pt>
                      <c:pt idx="36">
                        <c:v>-4</c:v>
                      </c:pt>
                      <c:pt idx="37">
                        <c:v>0</c:v>
                      </c:pt>
                      <c:pt idx="38">
                        <c:v>-0.5</c:v>
                      </c:pt>
                      <c:pt idx="39">
                        <c:v>-2</c:v>
                      </c:pt>
                      <c:pt idx="40">
                        <c:v>4</c:v>
                      </c:pt>
                      <c:pt idx="41">
                        <c:v>-2.5</c:v>
                      </c:pt>
                      <c:pt idx="42">
                        <c:v>-2</c:v>
                      </c:pt>
                      <c:pt idx="43">
                        <c:v>2.5</c:v>
                      </c:pt>
                      <c:pt idx="44">
                        <c:v>3</c:v>
                      </c:pt>
                      <c:pt idx="45">
                        <c:v>-0.5</c:v>
                      </c:pt>
                      <c:pt idx="46">
                        <c:v>-1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-3</c:v>
                      </c:pt>
                      <c:pt idx="50">
                        <c:v>6</c:v>
                      </c:pt>
                      <c:pt idx="51">
                        <c:v>-1.5</c:v>
                      </c:pt>
                      <c:pt idx="52">
                        <c:v>9</c:v>
                      </c:pt>
                      <c:pt idx="53">
                        <c:v>-8</c:v>
                      </c:pt>
                      <c:pt idx="54">
                        <c:v>2</c:v>
                      </c:pt>
                      <c:pt idx="55">
                        <c:v>2.5</c:v>
                      </c:pt>
                      <c:pt idx="56">
                        <c:v>5.5</c:v>
                      </c:pt>
                      <c:pt idx="57">
                        <c:v>2</c:v>
                      </c:pt>
                      <c:pt idx="58">
                        <c:v>3</c:v>
                      </c:pt>
                      <c:pt idx="59">
                        <c:v>-2.5</c:v>
                      </c:pt>
                      <c:pt idx="60">
                        <c:v>0.5</c:v>
                      </c:pt>
                      <c:pt idx="61">
                        <c:v>-1</c:v>
                      </c:pt>
                      <c:pt idx="62">
                        <c:v>3</c:v>
                      </c:pt>
                      <c:pt idx="63">
                        <c:v>-7</c:v>
                      </c:pt>
                      <c:pt idx="64">
                        <c:v>2</c:v>
                      </c:pt>
                      <c:pt idx="65">
                        <c:v>1.5</c:v>
                      </c:pt>
                      <c:pt idx="66">
                        <c:v>-4.5</c:v>
                      </c:pt>
                      <c:pt idx="67">
                        <c:v>5</c:v>
                      </c:pt>
                      <c:pt idx="68">
                        <c:v>-1</c:v>
                      </c:pt>
                      <c:pt idx="69">
                        <c:v>-0.5</c:v>
                      </c:pt>
                      <c:pt idx="70">
                        <c:v>-4.5</c:v>
                      </c:pt>
                      <c:pt idx="71">
                        <c:v>6.5</c:v>
                      </c:pt>
                      <c:pt idx="72">
                        <c:v>-0.5</c:v>
                      </c:pt>
                      <c:pt idx="73">
                        <c:v>-7.5</c:v>
                      </c:pt>
                      <c:pt idx="74">
                        <c:v>4.5</c:v>
                      </c:pt>
                      <c:pt idx="75">
                        <c:v>-4</c:v>
                      </c:pt>
                      <c:pt idx="76">
                        <c:v>-1</c:v>
                      </c:pt>
                      <c:pt idx="77">
                        <c:v>0.5</c:v>
                      </c:pt>
                      <c:pt idx="78">
                        <c:v>1.5</c:v>
                      </c:pt>
                      <c:pt idx="79">
                        <c:v>-4</c:v>
                      </c:pt>
                      <c:pt idx="80">
                        <c:v>5</c:v>
                      </c:pt>
                      <c:pt idx="81">
                        <c:v>3</c:v>
                      </c:pt>
                      <c:pt idx="82">
                        <c:v>5</c:v>
                      </c:pt>
                      <c:pt idx="83">
                        <c:v>2</c:v>
                      </c:pt>
                      <c:pt idx="84">
                        <c:v>1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1</c:v>
                      </c:pt>
                      <c:pt idx="88">
                        <c:v>-4</c:v>
                      </c:pt>
                      <c:pt idx="89">
                        <c:v>8</c:v>
                      </c:pt>
                      <c:pt idx="90">
                        <c:v>8</c:v>
                      </c:pt>
                      <c:pt idx="91">
                        <c:v>1</c:v>
                      </c:pt>
                      <c:pt idx="92">
                        <c:v>6</c:v>
                      </c:pt>
                      <c:pt idx="93">
                        <c:v>5.5</c:v>
                      </c:pt>
                      <c:pt idx="94">
                        <c:v>3</c:v>
                      </c:pt>
                      <c:pt idx="95">
                        <c:v>4.5</c:v>
                      </c:pt>
                      <c:pt idx="96">
                        <c:v>1.5</c:v>
                      </c:pt>
                      <c:pt idx="97">
                        <c:v>-2.5</c:v>
                      </c:pt>
                      <c:pt idx="98">
                        <c:v>4.5</c:v>
                      </c:pt>
                      <c:pt idx="99">
                        <c:v>5</c:v>
                      </c:pt>
                      <c:pt idx="100">
                        <c:v>-2</c:v>
                      </c:pt>
                      <c:pt idx="101">
                        <c:v>-2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4</c:v>
                      </c:pt>
                      <c:pt idx="105">
                        <c:v>-1.5</c:v>
                      </c:pt>
                      <c:pt idx="106">
                        <c:v>5</c:v>
                      </c:pt>
                      <c:pt idx="107">
                        <c:v>0.5</c:v>
                      </c:pt>
                      <c:pt idx="108">
                        <c:v>-6</c:v>
                      </c:pt>
                      <c:pt idx="109">
                        <c:v>3.5</c:v>
                      </c:pt>
                      <c:pt idx="110">
                        <c:v>4.5</c:v>
                      </c:pt>
                      <c:pt idx="111">
                        <c:v>-0.5</c:v>
                      </c:pt>
                      <c:pt idx="112">
                        <c:v>3.5</c:v>
                      </c:pt>
                      <c:pt idx="113">
                        <c:v>0</c:v>
                      </c:pt>
                      <c:pt idx="114">
                        <c:v>-3</c:v>
                      </c:pt>
                      <c:pt idx="115">
                        <c:v>-5.5</c:v>
                      </c:pt>
                      <c:pt idx="116">
                        <c:v>-2.5</c:v>
                      </c:pt>
                      <c:pt idx="117">
                        <c:v>-1.5</c:v>
                      </c:pt>
                      <c:pt idx="118">
                        <c:v>1.5</c:v>
                      </c:pt>
                      <c:pt idx="119">
                        <c:v>-2.5</c:v>
                      </c:pt>
                      <c:pt idx="120">
                        <c:v>-3</c:v>
                      </c:pt>
                      <c:pt idx="121">
                        <c:v>-5</c:v>
                      </c:pt>
                      <c:pt idx="122">
                        <c:v>-2</c:v>
                      </c:pt>
                      <c:pt idx="123">
                        <c:v>-0.5</c:v>
                      </c:pt>
                      <c:pt idx="124">
                        <c:v>4.5</c:v>
                      </c:pt>
                      <c:pt idx="125">
                        <c:v>4</c:v>
                      </c:pt>
                      <c:pt idx="126">
                        <c:v>-1</c:v>
                      </c:pt>
                      <c:pt idx="127">
                        <c:v>8</c:v>
                      </c:pt>
                      <c:pt idx="128">
                        <c:v>-6.5</c:v>
                      </c:pt>
                      <c:pt idx="129">
                        <c:v>1.5</c:v>
                      </c:pt>
                      <c:pt idx="130">
                        <c:v>1</c:v>
                      </c:pt>
                      <c:pt idx="131">
                        <c:v>-1</c:v>
                      </c:pt>
                      <c:pt idx="132">
                        <c:v>-3</c:v>
                      </c:pt>
                      <c:pt idx="133">
                        <c:v>3.5</c:v>
                      </c:pt>
                      <c:pt idx="134">
                        <c:v>6.5</c:v>
                      </c:pt>
                      <c:pt idx="135">
                        <c:v>-3.5</c:v>
                      </c:pt>
                      <c:pt idx="136">
                        <c:v>5.5</c:v>
                      </c:pt>
                      <c:pt idx="137">
                        <c:v>-9</c:v>
                      </c:pt>
                      <c:pt idx="138">
                        <c:v>1.5</c:v>
                      </c:pt>
                      <c:pt idx="139">
                        <c:v>-4</c:v>
                      </c:pt>
                      <c:pt idx="140">
                        <c:v>-2</c:v>
                      </c:pt>
                      <c:pt idx="141">
                        <c:v>3</c:v>
                      </c:pt>
                      <c:pt idx="142">
                        <c:v>-1</c:v>
                      </c:pt>
                      <c:pt idx="143">
                        <c:v>1.5</c:v>
                      </c:pt>
                      <c:pt idx="144">
                        <c:v>4</c:v>
                      </c:pt>
                      <c:pt idx="145">
                        <c:v>-0.5</c:v>
                      </c:pt>
                      <c:pt idx="146">
                        <c:v>3.5</c:v>
                      </c:pt>
                      <c:pt idx="147">
                        <c:v>-2</c:v>
                      </c:pt>
                      <c:pt idx="148">
                        <c:v>-1</c:v>
                      </c:pt>
                      <c:pt idx="149">
                        <c:v>-8.5</c:v>
                      </c:pt>
                      <c:pt idx="150">
                        <c:v>-4</c:v>
                      </c:pt>
                      <c:pt idx="151">
                        <c:v>3</c:v>
                      </c:pt>
                      <c:pt idx="152">
                        <c:v>2</c:v>
                      </c:pt>
                      <c:pt idx="153">
                        <c:v>-4</c:v>
                      </c:pt>
                      <c:pt idx="154">
                        <c:v>0.5</c:v>
                      </c:pt>
                      <c:pt idx="155">
                        <c:v>0</c:v>
                      </c:pt>
                      <c:pt idx="156">
                        <c:v>-0.5</c:v>
                      </c:pt>
                      <c:pt idx="157">
                        <c:v>-1</c:v>
                      </c:pt>
                      <c:pt idx="158">
                        <c:v>-2.5</c:v>
                      </c:pt>
                      <c:pt idx="159">
                        <c:v>3.5</c:v>
                      </c:pt>
                      <c:pt idx="160">
                        <c:v>-4</c:v>
                      </c:pt>
                      <c:pt idx="161">
                        <c:v>-5.5</c:v>
                      </c:pt>
                      <c:pt idx="162">
                        <c:v>2</c:v>
                      </c:pt>
                      <c:pt idx="163">
                        <c:v>-6.5</c:v>
                      </c:pt>
                      <c:pt idx="164">
                        <c:v>3.5</c:v>
                      </c:pt>
                      <c:pt idx="165">
                        <c:v>0</c:v>
                      </c:pt>
                      <c:pt idx="166">
                        <c:v>4.5</c:v>
                      </c:pt>
                      <c:pt idx="167">
                        <c:v>-1</c:v>
                      </c:pt>
                      <c:pt idx="168">
                        <c:v>2.5</c:v>
                      </c:pt>
                      <c:pt idx="169">
                        <c:v>2.5</c:v>
                      </c:pt>
                      <c:pt idx="170">
                        <c:v>-1</c:v>
                      </c:pt>
                      <c:pt idx="171">
                        <c:v>2</c:v>
                      </c:pt>
                      <c:pt idx="172">
                        <c:v>0.5</c:v>
                      </c:pt>
                      <c:pt idx="173">
                        <c:v>-1.5</c:v>
                      </c:pt>
                      <c:pt idx="174">
                        <c:v>-2</c:v>
                      </c:pt>
                      <c:pt idx="175">
                        <c:v>-1</c:v>
                      </c:pt>
                      <c:pt idx="176">
                        <c:v>0</c:v>
                      </c:pt>
                      <c:pt idx="177">
                        <c:v>-0.5</c:v>
                      </c:pt>
                      <c:pt idx="178">
                        <c:v>-3.5</c:v>
                      </c:pt>
                      <c:pt idx="179">
                        <c:v>4</c:v>
                      </c:pt>
                      <c:pt idx="180">
                        <c:v>-3</c:v>
                      </c:pt>
                      <c:pt idx="181">
                        <c:v>-6.5</c:v>
                      </c:pt>
                      <c:pt idx="182">
                        <c:v>4</c:v>
                      </c:pt>
                      <c:pt idx="183">
                        <c:v>9</c:v>
                      </c:pt>
                      <c:pt idx="184">
                        <c:v>-7.5</c:v>
                      </c:pt>
                      <c:pt idx="185">
                        <c:v>-1.5</c:v>
                      </c:pt>
                      <c:pt idx="186">
                        <c:v>-0.5</c:v>
                      </c:pt>
                      <c:pt idx="187">
                        <c:v>8</c:v>
                      </c:pt>
                      <c:pt idx="188">
                        <c:v>7.5</c:v>
                      </c:pt>
                      <c:pt idx="189">
                        <c:v>1</c:v>
                      </c:pt>
                      <c:pt idx="190">
                        <c:v>2</c:v>
                      </c:pt>
                      <c:pt idx="191">
                        <c:v>7.5</c:v>
                      </c:pt>
                      <c:pt idx="192">
                        <c:v>-3.5</c:v>
                      </c:pt>
                      <c:pt idx="193">
                        <c:v>-3</c:v>
                      </c:pt>
                      <c:pt idx="194">
                        <c:v>1.5</c:v>
                      </c:pt>
                      <c:pt idx="195">
                        <c:v>-2</c:v>
                      </c:pt>
                      <c:pt idx="196">
                        <c:v>0</c:v>
                      </c:pt>
                      <c:pt idx="197">
                        <c:v>7</c:v>
                      </c:pt>
                      <c:pt idx="198">
                        <c:v>-1.5</c:v>
                      </c:pt>
                      <c:pt idx="199">
                        <c:v>0</c:v>
                      </c:pt>
                      <c:pt idx="200">
                        <c:v>1</c:v>
                      </c:pt>
                      <c:pt idx="201">
                        <c:v>3.5</c:v>
                      </c:pt>
                      <c:pt idx="202">
                        <c:v>-1.5</c:v>
                      </c:pt>
                      <c:pt idx="203">
                        <c:v>2</c:v>
                      </c:pt>
                      <c:pt idx="204">
                        <c:v>-3.5</c:v>
                      </c:pt>
                      <c:pt idx="205">
                        <c:v>4.5</c:v>
                      </c:pt>
                      <c:pt idx="206">
                        <c:v>-1.5</c:v>
                      </c:pt>
                      <c:pt idx="207">
                        <c:v>-1</c:v>
                      </c:pt>
                      <c:pt idx="208">
                        <c:v>2</c:v>
                      </c:pt>
                      <c:pt idx="209">
                        <c:v>1.5</c:v>
                      </c:pt>
                      <c:pt idx="210">
                        <c:v>1.5</c:v>
                      </c:pt>
                      <c:pt idx="211">
                        <c:v>-1</c:v>
                      </c:pt>
                      <c:pt idx="212">
                        <c:v>4</c:v>
                      </c:pt>
                      <c:pt idx="213">
                        <c:v>-4</c:v>
                      </c:pt>
                      <c:pt idx="214">
                        <c:v>9</c:v>
                      </c:pt>
                      <c:pt idx="215">
                        <c:v>-1</c:v>
                      </c:pt>
                      <c:pt idx="216">
                        <c:v>3.5</c:v>
                      </c:pt>
                      <c:pt idx="217">
                        <c:v>3</c:v>
                      </c:pt>
                      <c:pt idx="218">
                        <c:v>0.5</c:v>
                      </c:pt>
                      <c:pt idx="219">
                        <c:v>3</c:v>
                      </c:pt>
                      <c:pt idx="220">
                        <c:v>6.5</c:v>
                      </c:pt>
                      <c:pt idx="221">
                        <c:v>-3.5</c:v>
                      </c:pt>
                      <c:pt idx="222">
                        <c:v>-0.5</c:v>
                      </c:pt>
                      <c:pt idx="223">
                        <c:v>1.5</c:v>
                      </c:pt>
                      <c:pt idx="224">
                        <c:v>3</c:v>
                      </c:pt>
                      <c:pt idx="225">
                        <c:v>0.5</c:v>
                      </c:pt>
                      <c:pt idx="226">
                        <c:v>2</c:v>
                      </c:pt>
                      <c:pt idx="227">
                        <c:v>-3</c:v>
                      </c:pt>
                      <c:pt idx="228">
                        <c:v>1.5</c:v>
                      </c:pt>
                      <c:pt idx="229">
                        <c:v>1</c:v>
                      </c:pt>
                      <c:pt idx="230">
                        <c:v>6.5</c:v>
                      </c:pt>
                      <c:pt idx="231">
                        <c:v>0</c:v>
                      </c:pt>
                      <c:pt idx="232">
                        <c:v>9</c:v>
                      </c:pt>
                      <c:pt idx="233">
                        <c:v>6</c:v>
                      </c:pt>
                      <c:pt idx="234">
                        <c:v>4</c:v>
                      </c:pt>
                      <c:pt idx="235">
                        <c:v>-0.5</c:v>
                      </c:pt>
                      <c:pt idx="236">
                        <c:v>9</c:v>
                      </c:pt>
                      <c:pt idx="237">
                        <c:v>4</c:v>
                      </c:pt>
                      <c:pt idx="238">
                        <c:v>14.5</c:v>
                      </c:pt>
                      <c:pt idx="239">
                        <c:v>5.5</c:v>
                      </c:pt>
                      <c:pt idx="240">
                        <c:v>4</c:v>
                      </c:pt>
                      <c:pt idx="241">
                        <c:v>7</c:v>
                      </c:pt>
                      <c:pt idx="242">
                        <c:v>4.5</c:v>
                      </c:pt>
                      <c:pt idx="243">
                        <c:v>15</c:v>
                      </c:pt>
                      <c:pt idx="244">
                        <c:v>14</c:v>
                      </c:pt>
                      <c:pt idx="245">
                        <c:v>14</c:v>
                      </c:pt>
                      <c:pt idx="246">
                        <c:v>9</c:v>
                      </c:pt>
                      <c:pt idx="247">
                        <c:v>11</c:v>
                      </c:pt>
                      <c:pt idx="248">
                        <c:v>15.5</c:v>
                      </c:pt>
                      <c:pt idx="249">
                        <c:v>17.5</c:v>
                      </c:pt>
                      <c:pt idx="250">
                        <c:v>8</c:v>
                      </c:pt>
                      <c:pt idx="251">
                        <c:v>10</c:v>
                      </c:pt>
                      <c:pt idx="252">
                        <c:v>10</c:v>
                      </c:pt>
                      <c:pt idx="253">
                        <c:v>5.5</c:v>
                      </c:pt>
                      <c:pt idx="254">
                        <c:v>10</c:v>
                      </c:pt>
                      <c:pt idx="255">
                        <c:v>13</c:v>
                      </c:pt>
                      <c:pt idx="256">
                        <c:v>16.5</c:v>
                      </c:pt>
                      <c:pt idx="257">
                        <c:v>10</c:v>
                      </c:pt>
                      <c:pt idx="258">
                        <c:v>18.5</c:v>
                      </c:pt>
                      <c:pt idx="259">
                        <c:v>8</c:v>
                      </c:pt>
                      <c:pt idx="260">
                        <c:v>17.5</c:v>
                      </c:pt>
                      <c:pt idx="261">
                        <c:v>16.5</c:v>
                      </c:pt>
                      <c:pt idx="262">
                        <c:v>3.5</c:v>
                      </c:pt>
                      <c:pt idx="263">
                        <c:v>10.5</c:v>
                      </c:pt>
                      <c:pt idx="264">
                        <c:v>23</c:v>
                      </c:pt>
                      <c:pt idx="265">
                        <c:v>9.5</c:v>
                      </c:pt>
                      <c:pt idx="266">
                        <c:v>8.5</c:v>
                      </c:pt>
                      <c:pt idx="267">
                        <c:v>7</c:v>
                      </c:pt>
                      <c:pt idx="268">
                        <c:v>13.5</c:v>
                      </c:pt>
                      <c:pt idx="269">
                        <c:v>24.5</c:v>
                      </c:pt>
                      <c:pt idx="270">
                        <c:v>9.5</c:v>
                      </c:pt>
                      <c:pt idx="271">
                        <c:v>21</c:v>
                      </c:pt>
                      <c:pt idx="272">
                        <c:v>9.5</c:v>
                      </c:pt>
                      <c:pt idx="273">
                        <c:v>9.5</c:v>
                      </c:pt>
                      <c:pt idx="274">
                        <c:v>8</c:v>
                      </c:pt>
                      <c:pt idx="275">
                        <c:v>1.5</c:v>
                      </c:pt>
                      <c:pt idx="276">
                        <c:v>18.5</c:v>
                      </c:pt>
                      <c:pt idx="277">
                        <c:v>13</c:v>
                      </c:pt>
                      <c:pt idx="278">
                        <c:v>1.5</c:v>
                      </c:pt>
                      <c:pt idx="279">
                        <c:v>11</c:v>
                      </c:pt>
                      <c:pt idx="280">
                        <c:v>7</c:v>
                      </c:pt>
                      <c:pt idx="281">
                        <c:v>4.5</c:v>
                      </c:pt>
                      <c:pt idx="282">
                        <c:v>9</c:v>
                      </c:pt>
                      <c:pt idx="283">
                        <c:v>11</c:v>
                      </c:pt>
                      <c:pt idx="284">
                        <c:v>12</c:v>
                      </c:pt>
                      <c:pt idx="285">
                        <c:v>9.5</c:v>
                      </c:pt>
                      <c:pt idx="286">
                        <c:v>4</c:v>
                      </c:pt>
                      <c:pt idx="287">
                        <c:v>7</c:v>
                      </c:pt>
                      <c:pt idx="288">
                        <c:v>6.5</c:v>
                      </c:pt>
                      <c:pt idx="289">
                        <c:v>6.5</c:v>
                      </c:pt>
                      <c:pt idx="290">
                        <c:v>2.5</c:v>
                      </c:pt>
                      <c:pt idx="291">
                        <c:v>-3</c:v>
                      </c:pt>
                      <c:pt idx="292">
                        <c:v>1</c:v>
                      </c:pt>
                      <c:pt idx="293">
                        <c:v>2.5</c:v>
                      </c:pt>
                      <c:pt idx="294">
                        <c:v>7</c:v>
                      </c:pt>
                      <c:pt idx="295">
                        <c:v>12</c:v>
                      </c:pt>
                      <c:pt idx="296">
                        <c:v>6</c:v>
                      </c:pt>
                      <c:pt idx="297">
                        <c:v>5.5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1.5</c:v>
                      </c:pt>
                      <c:pt idx="301">
                        <c:v>3</c:v>
                      </c:pt>
                      <c:pt idx="302">
                        <c:v>2.5</c:v>
                      </c:pt>
                      <c:pt idx="303">
                        <c:v>8</c:v>
                      </c:pt>
                      <c:pt idx="304">
                        <c:v>5.5</c:v>
                      </c:pt>
                      <c:pt idx="305">
                        <c:v>6.5</c:v>
                      </c:pt>
                      <c:pt idx="306">
                        <c:v>6</c:v>
                      </c:pt>
                      <c:pt idx="307">
                        <c:v>6</c:v>
                      </c:pt>
                      <c:pt idx="308">
                        <c:v>4.5</c:v>
                      </c:pt>
                      <c:pt idx="309">
                        <c:v>9</c:v>
                      </c:pt>
                      <c:pt idx="310">
                        <c:v>1.5</c:v>
                      </c:pt>
                      <c:pt idx="311">
                        <c:v>6.5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9.5</c:v>
                      </c:pt>
                      <c:pt idx="315">
                        <c:v>13</c:v>
                      </c:pt>
                      <c:pt idx="316">
                        <c:v>6</c:v>
                      </c:pt>
                      <c:pt idx="317">
                        <c:v>2</c:v>
                      </c:pt>
                      <c:pt idx="318">
                        <c:v>-5</c:v>
                      </c:pt>
                      <c:pt idx="319">
                        <c:v>4</c:v>
                      </c:pt>
                      <c:pt idx="320">
                        <c:v>11.5</c:v>
                      </c:pt>
                      <c:pt idx="321">
                        <c:v>11.5</c:v>
                      </c:pt>
                      <c:pt idx="322">
                        <c:v>1</c:v>
                      </c:pt>
                      <c:pt idx="323">
                        <c:v>7.5</c:v>
                      </c:pt>
                      <c:pt idx="324">
                        <c:v>0.5</c:v>
                      </c:pt>
                      <c:pt idx="325">
                        <c:v>10</c:v>
                      </c:pt>
                      <c:pt idx="326">
                        <c:v>5.5</c:v>
                      </c:pt>
                      <c:pt idx="327">
                        <c:v>2</c:v>
                      </c:pt>
                      <c:pt idx="328">
                        <c:v>4.5</c:v>
                      </c:pt>
                      <c:pt idx="329">
                        <c:v>-4</c:v>
                      </c:pt>
                      <c:pt idx="330">
                        <c:v>7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</c:v>
                      </c:pt>
                      <c:pt idx="334">
                        <c:v>-1</c:v>
                      </c:pt>
                      <c:pt idx="335">
                        <c:v>6.5</c:v>
                      </c:pt>
                      <c:pt idx="336">
                        <c:v>4</c:v>
                      </c:pt>
                      <c:pt idx="337">
                        <c:v>2</c:v>
                      </c:pt>
                      <c:pt idx="338">
                        <c:v>-0.5</c:v>
                      </c:pt>
                      <c:pt idx="339">
                        <c:v>1.5</c:v>
                      </c:pt>
                      <c:pt idx="340">
                        <c:v>7.5</c:v>
                      </c:pt>
                      <c:pt idx="341">
                        <c:v>11.5</c:v>
                      </c:pt>
                      <c:pt idx="342">
                        <c:v>4.5</c:v>
                      </c:pt>
                      <c:pt idx="343">
                        <c:v>9</c:v>
                      </c:pt>
                      <c:pt idx="344">
                        <c:v>1</c:v>
                      </c:pt>
                      <c:pt idx="345">
                        <c:v>4</c:v>
                      </c:pt>
                      <c:pt idx="346">
                        <c:v>-0.5</c:v>
                      </c:pt>
                      <c:pt idx="347">
                        <c:v>3.5</c:v>
                      </c:pt>
                      <c:pt idx="348">
                        <c:v>8</c:v>
                      </c:pt>
                      <c:pt idx="349">
                        <c:v>-5.5</c:v>
                      </c:pt>
                      <c:pt idx="350">
                        <c:v>-4.5</c:v>
                      </c:pt>
                      <c:pt idx="351">
                        <c:v>8</c:v>
                      </c:pt>
                      <c:pt idx="352">
                        <c:v>11.5</c:v>
                      </c:pt>
                      <c:pt idx="353">
                        <c:v>-0.5</c:v>
                      </c:pt>
                      <c:pt idx="354">
                        <c:v>11</c:v>
                      </c:pt>
                      <c:pt idx="355">
                        <c:v>4</c:v>
                      </c:pt>
                      <c:pt idx="356">
                        <c:v>1</c:v>
                      </c:pt>
                      <c:pt idx="357">
                        <c:v>4.5</c:v>
                      </c:pt>
                      <c:pt idx="358">
                        <c:v>0.5</c:v>
                      </c:pt>
                      <c:pt idx="359">
                        <c:v>-5</c:v>
                      </c:pt>
                      <c:pt idx="360">
                        <c:v>-2.5</c:v>
                      </c:pt>
                      <c:pt idx="361">
                        <c:v>3</c:v>
                      </c:pt>
                      <c:pt idx="362">
                        <c:v>6</c:v>
                      </c:pt>
                      <c:pt idx="363">
                        <c:v>-2</c:v>
                      </c:pt>
                      <c:pt idx="364">
                        <c:v>-4.5</c:v>
                      </c:pt>
                      <c:pt idx="365">
                        <c:v>-2</c:v>
                      </c:pt>
                      <c:pt idx="366">
                        <c:v>1.5</c:v>
                      </c:pt>
                      <c:pt idx="367">
                        <c:v>-2.5</c:v>
                      </c:pt>
                      <c:pt idx="368">
                        <c:v>-2</c:v>
                      </c:pt>
                      <c:pt idx="369">
                        <c:v>-1.5</c:v>
                      </c:pt>
                      <c:pt idx="370">
                        <c:v>3</c:v>
                      </c:pt>
                      <c:pt idx="371">
                        <c:v>7</c:v>
                      </c:pt>
                      <c:pt idx="372">
                        <c:v>1</c:v>
                      </c:pt>
                      <c:pt idx="373">
                        <c:v>-2.5</c:v>
                      </c:pt>
                      <c:pt idx="374">
                        <c:v>-2</c:v>
                      </c:pt>
                      <c:pt idx="375">
                        <c:v>-6.5</c:v>
                      </c:pt>
                      <c:pt idx="376">
                        <c:v>3.5</c:v>
                      </c:pt>
                      <c:pt idx="377">
                        <c:v>-6.5</c:v>
                      </c:pt>
                      <c:pt idx="378">
                        <c:v>0.5</c:v>
                      </c:pt>
                      <c:pt idx="379">
                        <c:v>2</c:v>
                      </c:pt>
                      <c:pt idx="380">
                        <c:v>-1.5</c:v>
                      </c:pt>
                      <c:pt idx="381">
                        <c:v>-2.5</c:v>
                      </c:pt>
                      <c:pt idx="382">
                        <c:v>-1.5</c:v>
                      </c:pt>
                      <c:pt idx="383">
                        <c:v>1</c:v>
                      </c:pt>
                      <c:pt idx="384">
                        <c:v>4.5</c:v>
                      </c:pt>
                      <c:pt idx="385">
                        <c:v>2.5</c:v>
                      </c:pt>
                      <c:pt idx="386">
                        <c:v>-1.5</c:v>
                      </c:pt>
                      <c:pt idx="387">
                        <c:v>-2.5</c:v>
                      </c:pt>
                      <c:pt idx="388">
                        <c:v>-1.5</c:v>
                      </c:pt>
                      <c:pt idx="389">
                        <c:v>1.5</c:v>
                      </c:pt>
                      <c:pt idx="390">
                        <c:v>3</c:v>
                      </c:pt>
                      <c:pt idx="391">
                        <c:v>7</c:v>
                      </c:pt>
                      <c:pt idx="392">
                        <c:v>0.5</c:v>
                      </c:pt>
                      <c:pt idx="393">
                        <c:v>-2</c:v>
                      </c:pt>
                      <c:pt idx="394">
                        <c:v>-0.5</c:v>
                      </c:pt>
                      <c:pt idx="395">
                        <c:v>5.5</c:v>
                      </c:pt>
                      <c:pt idx="396">
                        <c:v>1.5</c:v>
                      </c:pt>
                      <c:pt idx="397">
                        <c:v>1.5</c:v>
                      </c:pt>
                      <c:pt idx="398">
                        <c:v>8</c:v>
                      </c:pt>
                      <c:pt idx="399">
                        <c:v>-1</c:v>
                      </c:pt>
                      <c:pt idx="400">
                        <c:v>-1.5</c:v>
                      </c:pt>
                      <c:pt idx="401">
                        <c:v>1.5</c:v>
                      </c:pt>
                      <c:pt idx="402">
                        <c:v>-1.5</c:v>
                      </c:pt>
                      <c:pt idx="403">
                        <c:v>0</c:v>
                      </c:pt>
                      <c:pt idx="404">
                        <c:v>-1</c:v>
                      </c:pt>
                      <c:pt idx="405">
                        <c:v>6</c:v>
                      </c:pt>
                      <c:pt idx="406">
                        <c:v>-3</c:v>
                      </c:pt>
                      <c:pt idx="407">
                        <c:v>2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3</c:v>
                      </c:pt>
                      <c:pt idx="411">
                        <c:v>6</c:v>
                      </c:pt>
                      <c:pt idx="412">
                        <c:v>4.5</c:v>
                      </c:pt>
                      <c:pt idx="413">
                        <c:v>0.5</c:v>
                      </c:pt>
                      <c:pt idx="414">
                        <c:v>3</c:v>
                      </c:pt>
                      <c:pt idx="415">
                        <c:v>1.5</c:v>
                      </c:pt>
                      <c:pt idx="416">
                        <c:v>-3</c:v>
                      </c:pt>
                      <c:pt idx="417">
                        <c:v>8</c:v>
                      </c:pt>
                      <c:pt idx="418">
                        <c:v>-6</c:v>
                      </c:pt>
                      <c:pt idx="419">
                        <c:v>-1.5</c:v>
                      </c:pt>
                      <c:pt idx="420">
                        <c:v>1</c:v>
                      </c:pt>
                      <c:pt idx="421">
                        <c:v>-3.5</c:v>
                      </c:pt>
                      <c:pt idx="422">
                        <c:v>0.5</c:v>
                      </c:pt>
                      <c:pt idx="423">
                        <c:v>3.5</c:v>
                      </c:pt>
                      <c:pt idx="424">
                        <c:v>1.5</c:v>
                      </c:pt>
                      <c:pt idx="425">
                        <c:v>5</c:v>
                      </c:pt>
                      <c:pt idx="426">
                        <c:v>6.5</c:v>
                      </c:pt>
                      <c:pt idx="427">
                        <c:v>5</c:v>
                      </c:pt>
                      <c:pt idx="428">
                        <c:v>3</c:v>
                      </c:pt>
                      <c:pt idx="429">
                        <c:v>7.5</c:v>
                      </c:pt>
                      <c:pt idx="430">
                        <c:v>-2</c:v>
                      </c:pt>
                      <c:pt idx="431">
                        <c:v>-0.5</c:v>
                      </c:pt>
                      <c:pt idx="432">
                        <c:v>4</c:v>
                      </c:pt>
                      <c:pt idx="433">
                        <c:v>0.5</c:v>
                      </c:pt>
                      <c:pt idx="434">
                        <c:v>8</c:v>
                      </c:pt>
                      <c:pt idx="435">
                        <c:v>4</c:v>
                      </c:pt>
                      <c:pt idx="436">
                        <c:v>2</c:v>
                      </c:pt>
                      <c:pt idx="437">
                        <c:v>2</c:v>
                      </c:pt>
                      <c:pt idx="438">
                        <c:v>2</c:v>
                      </c:pt>
                      <c:pt idx="439">
                        <c:v>0.5</c:v>
                      </c:pt>
                      <c:pt idx="440">
                        <c:v>-0.5</c:v>
                      </c:pt>
                      <c:pt idx="441">
                        <c:v>-0.5</c:v>
                      </c:pt>
                      <c:pt idx="442">
                        <c:v>-1</c:v>
                      </c:pt>
                      <c:pt idx="443">
                        <c:v>3.5</c:v>
                      </c:pt>
                      <c:pt idx="444">
                        <c:v>1</c:v>
                      </c:pt>
                      <c:pt idx="445">
                        <c:v>-1</c:v>
                      </c:pt>
                      <c:pt idx="446">
                        <c:v>0</c:v>
                      </c:pt>
                      <c:pt idx="447">
                        <c:v>1.5</c:v>
                      </c:pt>
                      <c:pt idx="448">
                        <c:v>11</c:v>
                      </c:pt>
                      <c:pt idx="449">
                        <c:v>5</c:v>
                      </c:pt>
                      <c:pt idx="450">
                        <c:v>4.5</c:v>
                      </c:pt>
                      <c:pt idx="451">
                        <c:v>4</c:v>
                      </c:pt>
                      <c:pt idx="452">
                        <c:v>-1.5</c:v>
                      </c:pt>
                      <c:pt idx="453">
                        <c:v>2</c:v>
                      </c:pt>
                      <c:pt idx="454">
                        <c:v>3.5</c:v>
                      </c:pt>
                      <c:pt idx="455">
                        <c:v>-2.5</c:v>
                      </c:pt>
                      <c:pt idx="456">
                        <c:v>5.5</c:v>
                      </c:pt>
                      <c:pt idx="457">
                        <c:v>-1.5</c:v>
                      </c:pt>
                      <c:pt idx="458">
                        <c:v>3</c:v>
                      </c:pt>
                      <c:pt idx="459">
                        <c:v>-0.5</c:v>
                      </c:pt>
                      <c:pt idx="460">
                        <c:v>2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5.5</c:v>
                      </c:pt>
                      <c:pt idx="464">
                        <c:v>5.5</c:v>
                      </c:pt>
                      <c:pt idx="465">
                        <c:v>-7.5</c:v>
                      </c:pt>
                      <c:pt idx="466">
                        <c:v>-3.5</c:v>
                      </c:pt>
                      <c:pt idx="467">
                        <c:v>-3</c:v>
                      </c:pt>
                      <c:pt idx="468">
                        <c:v>-3</c:v>
                      </c:pt>
                      <c:pt idx="469">
                        <c:v>3.5</c:v>
                      </c:pt>
                      <c:pt idx="470">
                        <c:v>-0.5</c:v>
                      </c:pt>
                      <c:pt idx="471">
                        <c:v>1</c:v>
                      </c:pt>
                      <c:pt idx="472">
                        <c:v>0.5</c:v>
                      </c:pt>
                      <c:pt idx="473">
                        <c:v>8.5</c:v>
                      </c:pt>
                      <c:pt idx="474">
                        <c:v>4.5</c:v>
                      </c:pt>
                      <c:pt idx="475">
                        <c:v>-6</c:v>
                      </c:pt>
                      <c:pt idx="476">
                        <c:v>8</c:v>
                      </c:pt>
                      <c:pt idx="477">
                        <c:v>-0.5</c:v>
                      </c:pt>
                      <c:pt idx="478">
                        <c:v>1</c:v>
                      </c:pt>
                      <c:pt idx="479">
                        <c:v>7.5</c:v>
                      </c:pt>
                      <c:pt idx="480">
                        <c:v>3.5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B0C-4A69-B4F5-A1D31B54D2E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Kayseri!$H$1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Kayseri!$A$2:$A$482</c15:sqref>
                        </c15:formulaRef>
                      </c:ext>
                    </c:extLst>
                    <c:strCache>
                      <c:ptCount val="481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Kayseri!$H$2:$H$482</c15:sqref>
                        </c15:formulaRef>
                      </c:ext>
                    </c:extLst>
                    <c:numCache>
                      <c:formatCode>General</c:formatCode>
                      <c:ptCount val="481"/>
                      <c:pt idx="6">
                        <c:v>9.1428571428571423</c:v>
                      </c:pt>
                      <c:pt idx="7">
                        <c:v>8.5714285714285712</c:v>
                      </c:pt>
                      <c:pt idx="8">
                        <c:v>8.8571428571428577</c:v>
                      </c:pt>
                      <c:pt idx="9">
                        <c:v>8.2857142857142865</c:v>
                      </c:pt>
                      <c:pt idx="10">
                        <c:v>8.7142857142857135</c:v>
                      </c:pt>
                      <c:pt idx="11">
                        <c:v>8.5714285714285712</c:v>
                      </c:pt>
                      <c:pt idx="12">
                        <c:v>9.1428571428571423</c:v>
                      </c:pt>
                      <c:pt idx="13">
                        <c:v>9</c:v>
                      </c:pt>
                      <c:pt idx="14">
                        <c:v>9.2857142857142865</c:v>
                      </c:pt>
                      <c:pt idx="15">
                        <c:v>8.8571428571428577</c:v>
                      </c:pt>
                      <c:pt idx="16">
                        <c:v>10.142857142857142</c:v>
                      </c:pt>
                      <c:pt idx="17">
                        <c:v>10</c:v>
                      </c:pt>
                      <c:pt idx="18">
                        <c:v>10</c:v>
                      </c:pt>
                      <c:pt idx="19">
                        <c:v>9.1428571428571423</c:v>
                      </c:pt>
                      <c:pt idx="20">
                        <c:v>9.5714285714285712</c:v>
                      </c:pt>
                      <c:pt idx="21">
                        <c:v>9.7142857142857135</c:v>
                      </c:pt>
                      <c:pt idx="22">
                        <c:v>10</c:v>
                      </c:pt>
                      <c:pt idx="23">
                        <c:v>8.7142857142857135</c:v>
                      </c:pt>
                      <c:pt idx="24">
                        <c:v>9.2857142857142865</c:v>
                      </c:pt>
                      <c:pt idx="25">
                        <c:v>9.4285714285714288</c:v>
                      </c:pt>
                      <c:pt idx="26">
                        <c:v>9.8571428571428577</c:v>
                      </c:pt>
                      <c:pt idx="27">
                        <c:v>8.7142857142857135</c:v>
                      </c:pt>
                      <c:pt idx="28">
                        <c:v>8.1428571428571423</c:v>
                      </c:pt>
                      <c:pt idx="29">
                        <c:v>8</c:v>
                      </c:pt>
                      <c:pt idx="30">
                        <c:v>8.4285714285714288</c:v>
                      </c:pt>
                      <c:pt idx="31">
                        <c:v>7</c:v>
                      </c:pt>
                      <c:pt idx="32">
                        <c:v>6.7142857142857144</c:v>
                      </c:pt>
                      <c:pt idx="33">
                        <c:v>6.4285714285714288</c:v>
                      </c:pt>
                      <c:pt idx="34">
                        <c:v>7</c:v>
                      </c:pt>
                      <c:pt idx="35">
                        <c:v>6.5714285714285712</c:v>
                      </c:pt>
                      <c:pt idx="36">
                        <c:v>7.1428571428571432</c:v>
                      </c:pt>
                      <c:pt idx="37">
                        <c:v>7.2857142857142856</c:v>
                      </c:pt>
                      <c:pt idx="38">
                        <c:v>7.5714285714285712</c:v>
                      </c:pt>
                      <c:pt idx="39">
                        <c:v>7.4285714285714288</c:v>
                      </c:pt>
                      <c:pt idx="40">
                        <c:v>7.1428571428571432</c:v>
                      </c:pt>
                      <c:pt idx="41">
                        <c:v>7.1428571428571432</c:v>
                      </c:pt>
                      <c:pt idx="42">
                        <c:v>7.8571428571428568</c:v>
                      </c:pt>
                      <c:pt idx="43">
                        <c:v>6.7142857142857144</c:v>
                      </c:pt>
                      <c:pt idx="44">
                        <c:v>6.7142857142857144</c:v>
                      </c:pt>
                      <c:pt idx="45">
                        <c:v>6.5714285714285712</c:v>
                      </c:pt>
                      <c:pt idx="46">
                        <c:v>6.4285714285714288</c:v>
                      </c:pt>
                      <c:pt idx="47">
                        <c:v>7</c:v>
                      </c:pt>
                      <c:pt idx="48">
                        <c:v>6.5714285714285712</c:v>
                      </c:pt>
                      <c:pt idx="49">
                        <c:v>6.1428571428571432</c:v>
                      </c:pt>
                      <c:pt idx="50">
                        <c:v>6.8571428571428568</c:v>
                      </c:pt>
                      <c:pt idx="51">
                        <c:v>6.2857142857142856</c:v>
                      </c:pt>
                      <c:pt idx="52">
                        <c:v>6.4285714285714288</c:v>
                      </c:pt>
                      <c:pt idx="53">
                        <c:v>6.8571428571428568</c:v>
                      </c:pt>
                      <c:pt idx="54">
                        <c:v>6.5714285714285712</c:v>
                      </c:pt>
                      <c:pt idx="55">
                        <c:v>6.7142857142857144</c:v>
                      </c:pt>
                      <c:pt idx="56">
                        <c:v>6.2857142857142856</c:v>
                      </c:pt>
                      <c:pt idx="57">
                        <c:v>5.8571428571428568</c:v>
                      </c:pt>
                      <c:pt idx="58">
                        <c:v>5.7142857142857144</c:v>
                      </c:pt>
                      <c:pt idx="59">
                        <c:v>6.1428571428571432</c:v>
                      </c:pt>
                      <c:pt idx="60">
                        <c:v>5.8571428571428568</c:v>
                      </c:pt>
                      <c:pt idx="61">
                        <c:v>6.2857142857142856</c:v>
                      </c:pt>
                      <c:pt idx="62">
                        <c:v>5.5714285714285712</c:v>
                      </c:pt>
                      <c:pt idx="63">
                        <c:v>7</c:v>
                      </c:pt>
                      <c:pt idx="64">
                        <c:v>7.1428571428571432</c:v>
                      </c:pt>
                      <c:pt idx="65">
                        <c:v>7.7142857142857144</c:v>
                      </c:pt>
                      <c:pt idx="66">
                        <c:v>8.1428571428571423</c:v>
                      </c:pt>
                      <c:pt idx="67">
                        <c:v>8.1428571428571423</c:v>
                      </c:pt>
                      <c:pt idx="68">
                        <c:v>7.8571428571428568</c:v>
                      </c:pt>
                      <c:pt idx="69">
                        <c:v>8.2857142857142865</c:v>
                      </c:pt>
                      <c:pt idx="70">
                        <c:v>7.1428571428571432</c:v>
                      </c:pt>
                      <c:pt idx="71">
                        <c:v>7</c:v>
                      </c:pt>
                      <c:pt idx="72">
                        <c:v>6.5714285714285712</c:v>
                      </c:pt>
                      <c:pt idx="73">
                        <c:v>7</c:v>
                      </c:pt>
                      <c:pt idx="74">
                        <c:v>6.8571428571428568</c:v>
                      </c:pt>
                      <c:pt idx="75">
                        <c:v>7.4285714285714288</c:v>
                      </c:pt>
                      <c:pt idx="76">
                        <c:v>7.8571428571428568</c:v>
                      </c:pt>
                      <c:pt idx="77">
                        <c:v>7.7142857142857144</c:v>
                      </c:pt>
                      <c:pt idx="78">
                        <c:v>7.8571428571428568</c:v>
                      </c:pt>
                      <c:pt idx="79">
                        <c:v>8.1428571428571423</c:v>
                      </c:pt>
                      <c:pt idx="80">
                        <c:v>7.1428571428571432</c:v>
                      </c:pt>
                      <c:pt idx="81">
                        <c:v>7.1428571428571432</c:v>
                      </c:pt>
                      <c:pt idx="82">
                        <c:v>5.8571428571428568</c:v>
                      </c:pt>
                      <c:pt idx="83">
                        <c:v>6.1428571428571432</c:v>
                      </c:pt>
                      <c:pt idx="84">
                        <c:v>6.2857142857142856</c:v>
                      </c:pt>
                      <c:pt idx="85">
                        <c:v>6.1428571428571432</c:v>
                      </c:pt>
                      <c:pt idx="86">
                        <c:v>5.8571428571428568</c:v>
                      </c:pt>
                      <c:pt idx="87">
                        <c:v>6</c:v>
                      </c:pt>
                      <c:pt idx="88">
                        <c:v>6.1428571428571432</c:v>
                      </c:pt>
                      <c:pt idx="89">
                        <c:v>6.4285714285714288</c:v>
                      </c:pt>
                      <c:pt idx="90">
                        <c:v>5.8571428571428568</c:v>
                      </c:pt>
                      <c:pt idx="91">
                        <c:v>5.5714285714285712</c:v>
                      </c:pt>
                      <c:pt idx="92">
                        <c:v>5.5714285714285712</c:v>
                      </c:pt>
                      <c:pt idx="93">
                        <c:v>5.4285714285714288</c:v>
                      </c:pt>
                      <c:pt idx="94">
                        <c:v>5.4285714285714288</c:v>
                      </c:pt>
                      <c:pt idx="95">
                        <c:v>5.5714285714285712</c:v>
                      </c:pt>
                      <c:pt idx="96">
                        <c:v>5.7142857142857144</c:v>
                      </c:pt>
                      <c:pt idx="97">
                        <c:v>6</c:v>
                      </c:pt>
                      <c:pt idx="98">
                        <c:v>5.5714285714285712</c:v>
                      </c:pt>
                      <c:pt idx="99">
                        <c:v>6.5714285714285712</c:v>
                      </c:pt>
                      <c:pt idx="100">
                        <c:v>7.4285714285714288</c:v>
                      </c:pt>
                      <c:pt idx="101">
                        <c:v>7.8571428571428568</c:v>
                      </c:pt>
                      <c:pt idx="102">
                        <c:v>8.4285714285714288</c:v>
                      </c:pt>
                      <c:pt idx="103">
                        <c:v>8.4285714285714288</c:v>
                      </c:pt>
                      <c:pt idx="104">
                        <c:v>7.7142857142857144</c:v>
                      </c:pt>
                      <c:pt idx="105">
                        <c:v>8.4285714285714288</c:v>
                      </c:pt>
                      <c:pt idx="106">
                        <c:v>7.4285714285714288</c:v>
                      </c:pt>
                      <c:pt idx="107">
                        <c:v>6.4285714285714288</c:v>
                      </c:pt>
                      <c:pt idx="108">
                        <c:v>6.2857142857142856</c:v>
                      </c:pt>
                      <c:pt idx="109">
                        <c:v>6</c:v>
                      </c:pt>
                      <c:pt idx="110">
                        <c:v>5.8571428571428568</c:v>
                      </c:pt>
                      <c:pt idx="111">
                        <c:v>7</c:v>
                      </c:pt>
                      <c:pt idx="112">
                        <c:v>7.5714285714285712</c:v>
                      </c:pt>
                      <c:pt idx="113">
                        <c:v>7.8571428571428568</c:v>
                      </c:pt>
                      <c:pt idx="114">
                        <c:v>8.2857142857142865</c:v>
                      </c:pt>
                      <c:pt idx="115">
                        <c:v>8.5714285714285712</c:v>
                      </c:pt>
                      <c:pt idx="116">
                        <c:v>8.1428571428571423</c:v>
                      </c:pt>
                      <c:pt idx="117">
                        <c:v>8.2857142857142865</c:v>
                      </c:pt>
                      <c:pt idx="118">
                        <c:v>7.4285714285714288</c:v>
                      </c:pt>
                      <c:pt idx="119">
                        <c:v>6.5714285714285712</c:v>
                      </c:pt>
                      <c:pt idx="120">
                        <c:v>6.7142857142857144</c:v>
                      </c:pt>
                      <c:pt idx="121">
                        <c:v>7</c:v>
                      </c:pt>
                      <c:pt idx="122">
                        <c:v>6.4285714285714288</c:v>
                      </c:pt>
                      <c:pt idx="123">
                        <c:v>6.8571428571428568</c:v>
                      </c:pt>
                      <c:pt idx="124">
                        <c:v>6.7142857142857144</c:v>
                      </c:pt>
                      <c:pt idx="125">
                        <c:v>7</c:v>
                      </c:pt>
                      <c:pt idx="126">
                        <c:v>7.5714285714285712</c:v>
                      </c:pt>
                      <c:pt idx="127">
                        <c:v>7.4285714285714288</c:v>
                      </c:pt>
                      <c:pt idx="128">
                        <c:v>7.1428571428571432</c:v>
                      </c:pt>
                      <c:pt idx="129">
                        <c:v>6.4285714285714288</c:v>
                      </c:pt>
                      <c:pt idx="130">
                        <c:v>5.7142857142857144</c:v>
                      </c:pt>
                      <c:pt idx="131">
                        <c:v>6.1428571428571432</c:v>
                      </c:pt>
                      <c:pt idx="132">
                        <c:v>6.4285714285714288</c:v>
                      </c:pt>
                      <c:pt idx="133">
                        <c:v>6.1428571428571432</c:v>
                      </c:pt>
                      <c:pt idx="134">
                        <c:v>6.1428571428571432</c:v>
                      </c:pt>
                      <c:pt idx="135">
                        <c:v>6</c:v>
                      </c:pt>
                      <c:pt idx="136">
                        <c:v>6.4285714285714288</c:v>
                      </c:pt>
                      <c:pt idx="137">
                        <c:v>7.2857142857142856</c:v>
                      </c:pt>
                      <c:pt idx="138">
                        <c:v>7.2857142857142856</c:v>
                      </c:pt>
                      <c:pt idx="139">
                        <c:v>7.1428571428571432</c:v>
                      </c:pt>
                      <c:pt idx="140">
                        <c:v>7.8571428571428568</c:v>
                      </c:pt>
                      <c:pt idx="141">
                        <c:v>8.2857142857142865</c:v>
                      </c:pt>
                      <c:pt idx="142">
                        <c:v>8.5714285714285712</c:v>
                      </c:pt>
                      <c:pt idx="143">
                        <c:v>8.5714285714285712</c:v>
                      </c:pt>
                      <c:pt idx="144">
                        <c:v>7.7142857142857144</c:v>
                      </c:pt>
                      <c:pt idx="145">
                        <c:v>7.4285714285714288</c:v>
                      </c:pt>
                      <c:pt idx="146">
                        <c:v>7.4285714285714288</c:v>
                      </c:pt>
                      <c:pt idx="147">
                        <c:v>6.5714285714285712</c:v>
                      </c:pt>
                      <c:pt idx="148">
                        <c:v>6</c:v>
                      </c:pt>
                      <c:pt idx="149">
                        <c:v>6.7142857142857144</c:v>
                      </c:pt>
                      <c:pt idx="150">
                        <c:v>7.8571428571428568</c:v>
                      </c:pt>
                      <c:pt idx="151">
                        <c:v>8.2857142857142865</c:v>
                      </c:pt>
                      <c:pt idx="152">
                        <c:v>8.7142857142857135</c:v>
                      </c:pt>
                      <c:pt idx="153">
                        <c:v>9.2857142857142865</c:v>
                      </c:pt>
                      <c:pt idx="154">
                        <c:v>9</c:v>
                      </c:pt>
                      <c:pt idx="155">
                        <c:v>9.1428571428571423</c:v>
                      </c:pt>
                      <c:pt idx="156">
                        <c:v>8.1428571428571423</c:v>
                      </c:pt>
                      <c:pt idx="157">
                        <c:v>6.7142857142857144</c:v>
                      </c:pt>
                      <c:pt idx="158">
                        <c:v>7.2857142857142856</c:v>
                      </c:pt>
                      <c:pt idx="159">
                        <c:v>6.5714285714285712</c:v>
                      </c:pt>
                      <c:pt idx="160">
                        <c:v>6.7142857142857144</c:v>
                      </c:pt>
                      <c:pt idx="161">
                        <c:v>7.5714285714285712</c:v>
                      </c:pt>
                      <c:pt idx="162">
                        <c:v>7.7142857142857144</c:v>
                      </c:pt>
                      <c:pt idx="163">
                        <c:v>7.7142857142857144</c:v>
                      </c:pt>
                      <c:pt idx="164">
                        <c:v>8.1428571428571423</c:v>
                      </c:pt>
                      <c:pt idx="165">
                        <c:v>7.2857142857142856</c:v>
                      </c:pt>
                      <c:pt idx="166">
                        <c:v>7.4285714285714288</c:v>
                      </c:pt>
                      <c:pt idx="167">
                        <c:v>7.4285714285714288</c:v>
                      </c:pt>
                      <c:pt idx="168">
                        <c:v>6.4285714285714288</c:v>
                      </c:pt>
                      <c:pt idx="169">
                        <c:v>6.5714285714285712</c:v>
                      </c:pt>
                      <c:pt idx="170">
                        <c:v>7.1428571428571432</c:v>
                      </c:pt>
                      <c:pt idx="171">
                        <c:v>7.1428571428571432</c:v>
                      </c:pt>
                      <c:pt idx="172">
                        <c:v>7.4285714285714288</c:v>
                      </c:pt>
                      <c:pt idx="173">
                        <c:v>8.2857142857142865</c:v>
                      </c:pt>
                      <c:pt idx="174">
                        <c:v>7.8571428571428568</c:v>
                      </c:pt>
                      <c:pt idx="175">
                        <c:v>8.8571428571428577</c:v>
                      </c:pt>
                      <c:pt idx="176">
                        <c:v>8.5714285714285712</c:v>
                      </c:pt>
                      <c:pt idx="177">
                        <c:v>7.8571428571428568</c:v>
                      </c:pt>
                      <c:pt idx="178">
                        <c:v>8.4285714285714288</c:v>
                      </c:pt>
                      <c:pt idx="179">
                        <c:v>8.4285714285714288</c:v>
                      </c:pt>
                      <c:pt idx="180">
                        <c:v>7.5714285714285712</c:v>
                      </c:pt>
                      <c:pt idx="181">
                        <c:v>7.5714285714285712</c:v>
                      </c:pt>
                      <c:pt idx="182">
                        <c:v>7</c:v>
                      </c:pt>
                      <c:pt idx="183">
                        <c:v>6.2857142857142856</c:v>
                      </c:pt>
                      <c:pt idx="184">
                        <c:v>7.4285714285714288</c:v>
                      </c:pt>
                      <c:pt idx="185">
                        <c:v>6.8571428571428568</c:v>
                      </c:pt>
                      <c:pt idx="186">
                        <c:v>7</c:v>
                      </c:pt>
                      <c:pt idx="187">
                        <c:v>7.2857142857142856</c:v>
                      </c:pt>
                      <c:pt idx="188">
                        <c:v>6.7142857142857144</c:v>
                      </c:pt>
                      <c:pt idx="189">
                        <c:v>6.8571428571428568</c:v>
                      </c:pt>
                      <c:pt idx="190">
                        <c:v>7.7142857142857144</c:v>
                      </c:pt>
                      <c:pt idx="191">
                        <c:v>6.4285714285714288</c:v>
                      </c:pt>
                      <c:pt idx="192">
                        <c:v>6.8571428571428568</c:v>
                      </c:pt>
                      <c:pt idx="193">
                        <c:v>6.4285714285714288</c:v>
                      </c:pt>
                      <c:pt idx="194">
                        <c:v>6.5714285714285712</c:v>
                      </c:pt>
                      <c:pt idx="195">
                        <c:v>6.7142857142857144</c:v>
                      </c:pt>
                      <c:pt idx="196">
                        <c:v>6.7142857142857144</c:v>
                      </c:pt>
                      <c:pt idx="197">
                        <c:v>6</c:v>
                      </c:pt>
                      <c:pt idx="198">
                        <c:v>6.2857142857142856</c:v>
                      </c:pt>
                      <c:pt idx="199">
                        <c:v>6</c:v>
                      </c:pt>
                      <c:pt idx="200">
                        <c:v>6</c:v>
                      </c:pt>
                      <c:pt idx="201">
                        <c:v>5.2857142857142856</c:v>
                      </c:pt>
                      <c:pt idx="202">
                        <c:v>5.7142857142857144</c:v>
                      </c:pt>
                      <c:pt idx="203">
                        <c:v>6.2857142857142856</c:v>
                      </c:pt>
                      <c:pt idx="204">
                        <c:v>7.4285714285714288</c:v>
                      </c:pt>
                      <c:pt idx="205">
                        <c:v>7.2857142857142856</c:v>
                      </c:pt>
                      <c:pt idx="206">
                        <c:v>7</c:v>
                      </c:pt>
                      <c:pt idx="207">
                        <c:v>6.8571428571428568</c:v>
                      </c:pt>
                      <c:pt idx="208">
                        <c:v>7.7142857142857144</c:v>
                      </c:pt>
                      <c:pt idx="209">
                        <c:v>7.5714285714285712</c:v>
                      </c:pt>
                      <c:pt idx="210">
                        <c:v>6.8571428571428568</c:v>
                      </c:pt>
                      <c:pt idx="211">
                        <c:v>6</c:v>
                      </c:pt>
                      <c:pt idx="212">
                        <c:v>6.2857142857142856</c:v>
                      </c:pt>
                      <c:pt idx="213">
                        <c:v>7.2857142857142856</c:v>
                      </c:pt>
                      <c:pt idx="214">
                        <c:v>7.7142857142857144</c:v>
                      </c:pt>
                      <c:pt idx="215">
                        <c:v>7.5714285714285712</c:v>
                      </c:pt>
                      <c:pt idx="216">
                        <c:v>7.8571428571428568</c:v>
                      </c:pt>
                      <c:pt idx="217">
                        <c:v>7.8571428571428568</c:v>
                      </c:pt>
                      <c:pt idx="218">
                        <c:v>7.8571428571428568</c:v>
                      </c:pt>
                      <c:pt idx="219">
                        <c:v>8.1428571428571423</c:v>
                      </c:pt>
                      <c:pt idx="220">
                        <c:v>7.5714285714285712</c:v>
                      </c:pt>
                      <c:pt idx="221">
                        <c:v>7.2857142857142856</c:v>
                      </c:pt>
                      <c:pt idx="222">
                        <c:v>6.8571428571428568</c:v>
                      </c:pt>
                      <c:pt idx="223">
                        <c:v>6.5714285714285712</c:v>
                      </c:pt>
                      <c:pt idx="224">
                        <c:v>7.1428571428571432</c:v>
                      </c:pt>
                      <c:pt idx="225">
                        <c:v>7.8571428571428568</c:v>
                      </c:pt>
                      <c:pt idx="226">
                        <c:v>7.8571428571428568</c:v>
                      </c:pt>
                      <c:pt idx="227">
                        <c:v>8</c:v>
                      </c:pt>
                      <c:pt idx="228">
                        <c:v>8.1428571428571423</c:v>
                      </c:pt>
                      <c:pt idx="229">
                        <c:v>8.8571428571428577</c:v>
                      </c:pt>
                      <c:pt idx="230">
                        <c:v>8.1428571428571423</c:v>
                      </c:pt>
                      <c:pt idx="231">
                        <c:v>8</c:v>
                      </c:pt>
                      <c:pt idx="232">
                        <c:v>7.1428571428571432</c:v>
                      </c:pt>
                      <c:pt idx="233">
                        <c:v>6.5714285714285712</c:v>
                      </c:pt>
                      <c:pt idx="234">
                        <c:v>5.5714285714285712</c:v>
                      </c:pt>
                      <c:pt idx="235">
                        <c:v>5.8571428571428568</c:v>
                      </c:pt>
                      <c:pt idx="236">
                        <c:v>5.5714285714285712</c:v>
                      </c:pt>
                      <c:pt idx="237">
                        <c:v>5.8571428571428568</c:v>
                      </c:pt>
                      <c:pt idx="238">
                        <c:v>4.8571428571428568</c:v>
                      </c:pt>
                      <c:pt idx="239">
                        <c:v>5.2857142857142856</c:v>
                      </c:pt>
                      <c:pt idx="240">
                        <c:v>5.8571428571428568</c:v>
                      </c:pt>
                      <c:pt idx="241">
                        <c:v>6.1428571428571432</c:v>
                      </c:pt>
                      <c:pt idx="242">
                        <c:v>5.5714285714285712</c:v>
                      </c:pt>
                      <c:pt idx="243">
                        <c:v>6.2857142857142856</c:v>
                      </c:pt>
                      <c:pt idx="244">
                        <c:v>6</c:v>
                      </c:pt>
                      <c:pt idx="245">
                        <c:v>6.4285714285714288</c:v>
                      </c:pt>
                      <c:pt idx="246">
                        <c:v>6.1428571428571432</c:v>
                      </c:pt>
                      <c:pt idx="247">
                        <c:v>5.5714285714285712</c:v>
                      </c:pt>
                      <c:pt idx="248">
                        <c:v>5.4285714285714288</c:v>
                      </c:pt>
                      <c:pt idx="249">
                        <c:v>6</c:v>
                      </c:pt>
                      <c:pt idx="250">
                        <c:v>5.7142857142857144</c:v>
                      </c:pt>
                      <c:pt idx="251">
                        <c:v>6.5714285714285712</c:v>
                      </c:pt>
                      <c:pt idx="252">
                        <c:v>7.5714285714285712</c:v>
                      </c:pt>
                      <c:pt idx="253">
                        <c:v>8.2857142857142865</c:v>
                      </c:pt>
                      <c:pt idx="254">
                        <c:v>8.5714285714285712</c:v>
                      </c:pt>
                      <c:pt idx="255">
                        <c:v>9</c:v>
                      </c:pt>
                      <c:pt idx="256">
                        <c:v>9</c:v>
                      </c:pt>
                      <c:pt idx="257">
                        <c:v>9.1428571428571423</c:v>
                      </c:pt>
                      <c:pt idx="258">
                        <c:v>8.5714285714285712</c:v>
                      </c:pt>
                      <c:pt idx="259">
                        <c:v>8.5714285714285712</c:v>
                      </c:pt>
                      <c:pt idx="260">
                        <c:v>8.7142857142857135</c:v>
                      </c:pt>
                      <c:pt idx="261">
                        <c:v>8.4285714285714288</c:v>
                      </c:pt>
                      <c:pt idx="262">
                        <c:v>8</c:v>
                      </c:pt>
                      <c:pt idx="263">
                        <c:v>7.4285714285714288</c:v>
                      </c:pt>
                      <c:pt idx="264">
                        <c:v>6.4285714285714288</c:v>
                      </c:pt>
                      <c:pt idx="265">
                        <c:v>6.7142857142857144</c:v>
                      </c:pt>
                      <c:pt idx="266">
                        <c:v>5.8571428571428568</c:v>
                      </c:pt>
                      <c:pt idx="267">
                        <c:v>5.4285714285714288</c:v>
                      </c:pt>
                      <c:pt idx="268">
                        <c:v>5.4285714285714288</c:v>
                      </c:pt>
                      <c:pt idx="269">
                        <c:v>5.2857142857142856</c:v>
                      </c:pt>
                      <c:pt idx="270">
                        <c:v>5.1428571428571432</c:v>
                      </c:pt>
                      <c:pt idx="271">
                        <c:v>5.4285714285714288</c:v>
                      </c:pt>
                      <c:pt idx="272">
                        <c:v>5.4285714285714288</c:v>
                      </c:pt>
                      <c:pt idx="273">
                        <c:v>6.5714285714285712</c:v>
                      </c:pt>
                      <c:pt idx="274">
                        <c:v>6.2857142857142856</c:v>
                      </c:pt>
                      <c:pt idx="275">
                        <c:v>7.1428571428571432</c:v>
                      </c:pt>
                      <c:pt idx="276">
                        <c:v>7.1428571428571432</c:v>
                      </c:pt>
                      <c:pt idx="277">
                        <c:v>7.7142857142857144</c:v>
                      </c:pt>
                      <c:pt idx="278">
                        <c:v>8.5714285714285712</c:v>
                      </c:pt>
                      <c:pt idx="279">
                        <c:v>8.1428571428571423</c:v>
                      </c:pt>
                      <c:pt idx="280">
                        <c:v>6.5714285714285712</c:v>
                      </c:pt>
                      <c:pt idx="281">
                        <c:v>6.8571428571428568</c:v>
                      </c:pt>
                      <c:pt idx="282">
                        <c:v>6.2857142857142856</c:v>
                      </c:pt>
                      <c:pt idx="283">
                        <c:v>6.8571428571428568</c:v>
                      </c:pt>
                      <c:pt idx="284">
                        <c:v>6.8571428571428568</c:v>
                      </c:pt>
                      <c:pt idx="285">
                        <c:v>6.5714285714285712</c:v>
                      </c:pt>
                      <c:pt idx="286">
                        <c:v>6.8571428571428568</c:v>
                      </c:pt>
                      <c:pt idx="287">
                        <c:v>7.2857142857142856</c:v>
                      </c:pt>
                      <c:pt idx="288">
                        <c:v>7.5714285714285712</c:v>
                      </c:pt>
                      <c:pt idx="289">
                        <c:v>7.8571428571428568</c:v>
                      </c:pt>
                      <c:pt idx="290">
                        <c:v>7.7142857142857144</c:v>
                      </c:pt>
                      <c:pt idx="291">
                        <c:v>8</c:v>
                      </c:pt>
                      <c:pt idx="292">
                        <c:v>7.8571428571428568</c:v>
                      </c:pt>
                      <c:pt idx="293">
                        <c:v>8</c:v>
                      </c:pt>
                      <c:pt idx="294">
                        <c:v>8.5714285714285712</c:v>
                      </c:pt>
                      <c:pt idx="295">
                        <c:v>7.7142857142857144</c:v>
                      </c:pt>
                      <c:pt idx="296">
                        <c:v>7.1428571428571432</c:v>
                      </c:pt>
                      <c:pt idx="297">
                        <c:v>7.1428571428571432</c:v>
                      </c:pt>
                      <c:pt idx="298">
                        <c:v>7</c:v>
                      </c:pt>
                      <c:pt idx="299">
                        <c:v>6.4285714285714288</c:v>
                      </c:pt>
                      <c:pt idx="300">
                        <c:v>7</c:v>
                      </c:pt>
                      <c:pt idx="301">
                        <c:v>6.2857142857142856</c:v>
                      </c:pt>
                      <c:pt idx="302">
                        <c:v>7.2857142857142856</c:v>
                      </c:pt>
                      <c:pt idx="303">
                        <c:v>7.1428571428571432</c:v>
                      </c:pt>
                      <c:pt idx="304">
                        <c:v>6.8571428571428568</c:v>
                      </c:pt>
                      <c:pt idx="305">
                        <c:v>6.4285714285714288</c:v>
                      </c:pt>
                      <c:pt idx="306">
                        <c:v>6.5714285714285712</c:v>
                      </c:pt>
                      <c:pt idx="307">
                        <c:v>6</c:v>
                      </c:pt>
                      <c:pt idx="308">
                        <c:v>5.7142857142857144</c:v>
                      </c:pt>
                      <c:pt idx="309">
                        <c:v>4.7142857142857144</c:v>
                      </c:pt>
                      <c:pt idx="310">
                        <c:v>5.5714285714285712</c:v>
                      </c:pt>
                      <c:pt idx="311">
                        <c:v>6.4285714285714288</c:v>
                      </c:pt>
                      <c:pt idx="312">
                        <c:v>6.4285714285714288</c:v>
                      </c:pt>
                      <c:pt idx="313">
                        <c:v>7.1428571428571432</c:v>
                      </c:pt>
                      <c:pt idx="314">
                        <c:v>6.4285714285714288</c:v>
                      </c:pt>
                      <c:pt idx="315">
                        <c:v>6.4285714285714288</c:v>
                      </c:pt>
                      <c:pt idx="316">
                        <c:v>6.5714285714285712</c:v>
                      </c:pt>
                      <c:pt idx="317">
                        <c:v>6.5714285714285712</c:v>
                      </c:pt>
                      <c:pt idx="318">
                        <c:v>7.1428571428571432</c:v>
                      </c:pt>
                      <c:pt idx="319">
                        <c:v>6.8571428571428568</c:v>
                      </c:pt>
                      <c:pt idx="320">
                        <c:v>6</c:v>
                      </c:pt>
                      <c:pt idx="321">
                        <c:v>6.5714285714285712</c:v>
                      </c:pt>
                      <c:pt idx="322">
                        <c:v>6.7142857142857144</c:v>
                      </c:pt>
                      <c:pt idx="323">
                        <c:v>7.1428571428571432</c:v>
                      </c:pt>
                      <c:pt idx="324">
                        <c:v>6.7142857142857144</c:v>
                      </c:pt>
                      <c:pt idx="325">
                        <c:v>5.5714285714285712</c:v>
                      </c:pt>
                      <c:pt idx="326">
                        <c:v>5.8571428571428568</c:v>
                      </c:pt>
                      <c:pt idx="327">
                        <c:v>6.8571428571428568</c:v>
                      </c:pt>
                      <c:pt idx="328">
                        <c:v>6.8571428571428568</c:v>
                      </c:pt>
                      <c:pt idx="329">
                        <c:v>7.5714285714285712</c:v>
                      </c:pt>
                      <c:pt idx="330">
                        <c:v>7.2857142857142856</c:v>
                      </c:pt>
                      <c:pt idx="331">
                        <c:v>7.1428571428571432</c:v>
                      </c:pt>
                      <c:pt idx="332">
                        <c:v>7</c:v>
                      </c:pt>
                      <c:pt idx="333">
                        <c:v>7</c:v>
                      </c:pt>
                      <c:pt idx="334">
                        <c:v>6.1428571428571432</c:v>
                      </c:pt>
                      <c:pt idx="335">
                        <c:v>6.4285714285714288</c:v>
                      </c:pt>
                      <c:pt idx="336">
                        <c:v>6.2857142857142856</c:v>
                      </c:pt>
                      <c:pt idx="337">
                        <c:v>6.4285714285714288</c:v>
                      </c:pt>
                      <c:pt idx="338">
                        <c:v>7.7142857142857144</c:v>
                      </c:pt>
                      <c:pt idx="339">
                        <c:v>7.8571428571428568</c:v>
                      </c:pt>
                      <c:pt idx="340">
                        <c:v>8.5714285714285712</c:v>
                      </c:pt>
                      <c:pt idx="341">
                        <c:v>8.7142857142857135</c:v>
                      </c:pt>
                      <c:pt idx="342">
                        <c:v>8.8571428571428577</c:v>
                      </c:pt>
                      <c:pt idx="343">
                        <c:v>8.7142857142857135</c:v>
                      </c:pt>
                      <c:pt idx="344">
                        <c:v>8.8571428571428577</c:v>
                      </c:pt>
                      <c:pt idx="345">
                        <c:v>7.4285714285714288</c:v>
                      </c:pt>
                      <c:pt idx="346">
                        <c:v>8.2857142857142865</c:v>
                      </c:pt>
                      <c:pt idx="347">
                        <c:v>8.5714285714285712</c:v>
                      </c:pt>
                      <c:pt idx="348">
                        <c:v>8.4285714285714288</c:v>
                      </c:pt>
                      <c:pt idx="349">
                        <c:v>7.5714285714285712</c:v>
                      </c:pt>
                      <c:pt idx="350">
                        <c:v>7.7142857142857144</c:v>
                      </c:pt>
                      <c:pt idx="351">
                        <c:v>7.5714285714285712</c:v>
                      </c:pt>
                      <c:pt idx="352">
                        <c:v>8.2857142857142865</c:v>
                      </c:pt>
                      <c:pt idx="353">
                        <c:v>7.5714285714285712</c:v>
                      </c:pt>
                      <c:pt idx="354">
                        <c:v>7.2857142857142856</c:v>
                      </c:pt>
                      <c:pt idx="355">
                        <c:v>7.2857142857142856</c:v>
                      </c:pt>
                      <c:pt idx="356">
                        <c:v>8</c:v>
                      </c:pt>
                      <c:pt idx="357">
                        <c:v>8.2857142857142865</c:v>
                      </c:pt>
                      <c:pt idx="358">
                        <c:v>8.7142857142857135</c:v>
                      </c:pt>
                      <c:pt idx="359">
                        <c:v>8.2857142857142865</c:v>
                      </c:pt>
                      <c:pt idx="360">
                        <c:v>8.8571428571428577</c:v>
                      </c:pt>
                      <c:pt idx="361">
                        <c:v>8.8571428571428577</c:v>
                      </c:pt>
                      <c:pt idx="362">
                        <c:v>9.4285714285714288</c:v>
                      </c:pt>
                      <c:pt idx="363">
                        <c:v>9.2857142857142865</c:v>
                      </c:pt>
                      <c:pt idx="364">
                        <c:v>9.8571428571428577</c:v>
                      </c:pt>
                      <c:pt idx="365">
                        <c:v>10.142857142857142</c:v>
                      </c:pt>
                      <c:pt idx="366">
                        <c:v>10.285714285714286</c:v>
                      </c:pt>
                      <c:pt idx="367">
                        <c:v>10.285714285714286</c:v>
                      </c:pt>
                      <c:pt idx="368">
                        <c:v>10.714285714285714</c:v>
                      </c:pt>
                      <c:pt idx="369">
                        <c:v>11.285714285714286</c:v>
                      </c:pt>
                      <c:pt idx="370">
                        <c:v>12.142857142857142</c:v>
                      </c:pt>
                      <c:pt idx="371">
                        <c:v>11</c:v>
                      </c:pt>
                      <c:pt idx="372">
                        <c:v>10.428571428571429</c:v>
                      </c:pt>
                      <c:pt idx="373">
                        <c:v>10.714285714285714</c:v>
                      </c:pt>
                      <c:pt idx="374">
                        <c:v>10.571428571428571</c:v>
                      </c:pt>
                      <c:pt idx="375">
                        <c:v>10.285714285714286</c:v>
                      </c:pt>
                      <c:pt idx="376">
                        <c:v>9.8571428571428577</c:v>
                      </c:pt>
                      <c:pt idx="377">
                        <c:v>9.4285714285714288</c:v>
                      </c:pt>
                      <c:pt idx="378">
                        <c:v>9.4285714285714288</c:v>
                      </c:pt>
                      <c:pt idx="379">
                        <c:v>9.4285714285714288</c:v>
                      </c:pt>
                      <c:pt idx="380">
                        <c:v>9</c:v>
                      </c:pt>
                      <c:pt idx="381">
                        <c:v>8.4285714285714288</c:v>
                      </c:pt>
                      <c:pt idx="382">
                        <c:v>8.2857142857142865</c:v>
                      </c:pt>
                      <c:pt idx="383">
                        <c:v>7.8571428571428568</c:v>
                      </c:pt>
                      <c:pt idx="384">
                        <c:v>7.2857142857142856</c:v>
                      </c:pt>
                      <c:pt idx="385">
                        <c:v>6.8571428571428568</c:v>
                      </c:pt>
                      <c:pt idx="386">
                        <c:v>6.5714285714285712</c:v>
                      </c:pt>
                      <c:pt idx="387">
                        <c:v>6.8571428571428568</c:v>
                      </c:pt>
                      <c:pt idx="388">
                        <c:v>7</c:v>
                      </c:pt>
                      <c:pt idx="389">
                        <c:v>6.4285714285714288</c:v>
                      </c:pt>
                      <c:pt idx="390">
                        <c:v>6</c:v>
                      </c:pt>
                      <c:pt idx="391">
                        <c:v>6.2857142857142856</c:v>
                      </c:pt>
                      <c:pt idx="392">
                        <c:v>6.5714285714285712</c:v>
                      </c:pt>
                      <c:pt idx="393">
                        <c:v>7</c:v>
                      </c:pt>
                      <c:pt idx="394">
                        <c:v>7.7142857142857144</c:v>
                      </c:pt>
                      <c:pt idx="395">
                        <c:v>7.5714285714285712</c:v>
                      </c:pt>
                      <c:pt idx="396">
                        <c:v>7</c:v>
                      </c:pt>
                      <c:pt idx="397">
                        <c:v>7.7142857142857144</c:v>
                      </c:pt>
                      <c:pt idx="398">
                        <c:v>7</c:v>
                      </c:pt>
                      <c:pt idx="399">
                        <c:v>8</c:v>
                      </c:pt>
                      <c:pt idx="400">
                        <c:v>8.5714285714285712</c:v>
                      </c:pt>
                      <c:pt idx="401">
                        <c:v>7.8571428571428568</c:v>
                      </c:pt>
                      <c:pt idx="402">
                        <c:v>7.8571428571428568</c:v>
                      </c:pt>
                      <c:pt idx="403">
                        <c:v>8.7142857142857135</c:v>
                      </c:pt>
                      <c:pt idx="404">
                        <c:v>8</c:v>
                      </c:pt>
                      <c:pt idx="405">
                        <c:v>8.1428571428571423</c:v>
                      </c:pt>
                      <c:pt idx="406">
                        <c:v>7.8571428571428568</c:v>
                      </c:pt>
                      <c:pt idx="407">
                        <c:v>6.8571428571428568</c:v>
                      </c:pt>
                      <c:pt idx="408">
                        <c:v>6.5714285714285712</c:v>
                      </c:pt>
                      <c:pt idx="409">
                        <c:v>7</c:v>
                      </c:pt>
                      <c:pt idx="410">
                        <c:v>7.5714285714285712</c:v>
                      </c:pt>
                      <c:pt idx="411">
                        <c:v>7.7142857142857144</c:v>
                      </c:pt>
                      <c:pt idx="412">
                        <c:v>7.7142857142857144</c:v>
                      </c:pt>
                      <c:pt idx="413">
                        <c:v>7.5714285714285712</c:v>
                      </c:pt>
                      <c:pt idx="414">
                        <c:v>8</c:v>
                      </c:pt>
                      <c:pt idx="415">
                        <c:v>7.7142857142857144</c:v>
                      </c:pt>
                      <c:pt idx="416">
                        <c:v>8.1428571428571423</c:v>
                      </c:pt>
                      <c:pt idx="417">
                        <c:v>7</c:v>
                      </c:pt>
                      <c:pt idx="418">
                        <c:v>8</c:v>
                      </c:pt>
                      <c:pt idx="419">
                        <c:v>8.1428571428571423</c:v>
                      </c:pt>
                      <c:pt idx="420">
                        <c:v>8</c:v>
                      </c:pt>
                      <c:pt idx="421">
                        <c:v>7.7142857142857144</c:v>
                      </c:pt>
                      <c:pt idx="422">
                        <c:v>8.4285714285714288</c:v>
                      </c:pt>
                      <c:pt idx="423">
                        <c:v>7.8571428571428568</c:v>
                      </c:pt>
                      <c:pt idx="424">
                        <c:v>8</c:v>
                      </c:pt>
                      <c:pt idx="425">
                        <c:v>7</c:v>
                      </c:pt>
                      <c:pt idx="426">
                        <c:v>7.1428571428571432</c:v>
                      </c:pt>
                      <c:pt idx="427">
                        <c:v>7</c:v>
                      </c:pt>
                      <c:pt idx="428">
                        <c:v>6.4285714285714288</c:v>
                      </c:pt>
                      <c:pt idx="429">
                        <c:v>6</c:v>
                      </c:pt>
                      <c:pt idx="430">
                        <c:v>6.1428571428571432</c:v>
                      </c:pt>
                      <c:pt idx="431">
                        <c:v>6.2857142857142856</c:v>
                      </c:pt>
                      <c:pt idx="432">
                        <c:v>6.8571428571428568</c:v>
                      </c:pt>
                      <c:pt idx="433">
                        <c:v>6.8571428571428568</c:v>
                      </c:pt>
                      <c:pt idx="434">
                        <c:v>6.4285714285714288</c:v>
                      </c:pt>
                      <c:pt idx="435">
                        <c:v>6.4285714285714288</c:v>
                      </c:pt>
                      <c:pt idx="436">
                        <c:v>7</c:v>
                      </c:pt>
                      <c:pt idx="437">
                        <c:v>6.8571428571428568</c:v>
                      </c:pt>
                      <c:pt idx="438">
                        <c:v>6.5714285714285712</c:v>
                      </c:pt>
                      <c:pt idx="439">
                        <c:v>6.5714285714285712</c:v>
                      </c:pt>
                      <c:pt idx="440">
                        <c:v>6.5714285714285712</c:v>
                      </c:pt>
                      <c:pt idx="441">
                        <c:v>7.1428571428571432</c:v>
                      </c:pt>
                      <c:pt idx="442">
                        <c:v>7.5714285714285712</c:v>
                      </c:pt>
                      <c:pt idx="443">
                        <c:v>7</c:v>
                      </c:pt>
                      <c:pt idx="444">
                        <c:v>6.4285714285714288</c:v>
                      </c:pt>
                      <c:pt idx="445">
                        <c:v>7.4285714285714288</c:v>
                      </c:pt>
                      <c:pt idx="446">
                        <c:v>7.5714285714285712</c:v>
                      </c:pt>
                      <c:pt idx="447">
                        <c:v>8</c:v>
                      </c:pt>
                      <c:pt idx="448">
                        <c:v>8.1428571428571423</c:v>
                      </c:pt>
                      <c:pt idx="449">
                        <c:v>8.5714285714285712</c:v>
                      </c:pt>
                      <c:pt idx="450">
                        <c:v>9</c:v>
                      </c:pt>
                      <c:pt idx="451">
                        <c:v>9.8571428571428577</c:v>
                      </c:pt>
                      <c:pt idx="452">
                        <c:v>9.2857142857142865</c:v>
                      </c:pt>
                      <c:pt idx="453">
                        <c:v>8</c:v>
                      </c:pt>
                      <c:pt idx="454">
                        <c:v>8.5714285714285712</c:v>
                      </c:pt>
                      <c:pt idx="455">
                        <c:v>9.2857142857142865</c:v>
                      </c:pt>
                      <c:pt idx="456">
                        <c:v>8.8571428571428577</c:v>
                      </c:pt>
                      <c:pt idx="457">
                        <c:v>9.1428571428571423</c:v>
                      </c:pt>
                      <c:pt idx="458">
                        <c:v>9.5714285714285712</c:v>
                      </c:pt>
                      <c:pt idx="459">
                        <c:v>10.142857142857142</c:v>
                      </c:pt>
                      <c:pt idx="460">
                        <c:v>11.714285714285714</c:v>
                      </c:pt>
                      <c:pt idx="461">
                        <c:v>10.857142857142858</c:v>
                      </c:pt>
                      <c:pt idx="462">
                        <c:v>9.8571428571428577</c:v>
                      </c:pt>
                      <c:pt idx="463">
                        <c:v>9.5714285714285712</c:v>
                      </c:pt>
                      <c:pt idx="464">
                        <c:v>8.8571428571428577</c:v>
                      </c:pt>
                      <c:pt idx="465">
                        <c:v>8.8571428571428577</c:v>
                      </c:pt>
                      <c:pt idx="466">
                        <c:v>8.1428571428571423</c:v>
                      </c:pt>
                      <c:pt idx="467">
                        <c:v>7.2857142857142856</c:v>
                      </c:pt>
                      <c:pt idx="468">
                        <c:v>7.8571428571428568</c:v>
                      </c:pt>
                      <c:pt idx="469">
                        <c:v>8</c:v>
                      </c:pt>
                      <c:pt idx="470">
                        <c:v>9</c:v>
                      </c:pt>
                      <c:pt idx="471">
                        <c:v>9</c:v>
                      </c:pt>
                      <c:pt idx="472">
                        <c:v>8.5714285714285712</c:v>
                      </c:pt>
                      <c:pt idx="473">
                        <c:v>8.7142857142857135</c:v>
                      </c:pt>
                      <c:pt idx="474">
                        <c:v>7.8571428571428568</c:v>
                      </c:pt>
                      <c:pt idx="475">
                        <c:v>8.1428571428571423</c:v>
                      </c:pt>
                      <c:pt idx="476">
                        <c:v>8.4285714285714288</c:v>
                      </c:pt>
                      <c:pt idx="477">
                        <c:v>7.8571428571428568</c:v>
                      </c:pt>
                      <c:pt idx="478">
                        <c:v>8.4285714285714288</c:v>
                      </c:pt>
                      <c:pt idx="479">
                        <c:v>7.8571428571428568</c:v>
                      </c:pt>
                      <c:pt idx="480">
                        <c:v>7.4285714285714288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B0C-4A69-B4F5-A1D31B54D2E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Kayseri!$I$1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Kayseri!$A$2:$A$482</c15:sqref>
                        </c15:formulaRef>
                      </c:ext>
                    </c:extLst>
                    <c:strCache>
                      <c:ptCount val="481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  <c:pt idx="428">
                        <c:v>05.03.2021</c:v>
                      </c:pt>
                      <c:pt idx="429">
                        <c:v>06.03.2021</c:v>
                      </c:pt>
                      <c:pt idx="430">
                        <c:v>07.03.2021</c:v>
                      </c:pt>
                      <c:pt idx="431">
                        <c:v>08.03.2021</c:v>
                      </c:pt>
                      <c:pt idx="432">
                        <c:v>09.03.2021</c:v>
                      </c:pt>
                      <c:pt idx="433">
                        <c:v>10.03.2021</c:v>
                      </c:pt>
                      <c:pt idx="434">
                        <c:v>11.03.2021</c:v>
                      </c:pt>
                      <c:pt idx="435">
                        <c:v>12.03.2021</c:v>
                      </c:pt>
                      <c:pt idx="436">
                        <c:v>13.03.2021</c:v>
                      </c:pt>
                      <c:pt idx="437">
                        <c:v>14.03.2021</c:v>
                      </c:pt>
                      <c:pt idx="438">
                        <c:v>15.03.2021</c:v>
                      </c:pt>
                      <c:pt idx="439">
                        <c:v>16.03.2021</c:v>
                      </c:pt>
                      <c:pt idx="440">
                        <c:v>17.03.2021</c:v>
                      </c:pt>
                      <c:pt idx="441">
                        <c:v>18.03.2021</c:v>
                      </c:pt>
                      <c:pt idx="442">
                        <c:v>19.03.2021</c:v>
                      </c:pt>
                      <c:pt idx="443">
                        <c:v>20.03.2021</c:v>
                      </c:pt>
                      <c:pt idx="444">
                        <c:v>21.03.2021</c:v>
                      </c:pt>
                      <c:pt idx="445">
                        <c:v>22.03.2021</c:v>
                      </c:pt>
                      <c:pt idx="446">
                        <c:v>23.03.2021</c:v>
                      </c:pt>
                      <c:pt idx="447">
                        <c:v>24.03.2021</c:v>
                      </c:pt>
                      <c:pt idx="448">
                        <c:v>25.03.2021</c:v>
                      </c:pt>
                      <c:pt idx="449">
                        <c:v>26.03.2021</c:v>
                      </c:pt>
                      <c:pt idx="450">
                        <c:v>27.03.2021</c:v>
                      </c:pt>
                      <c:pt idx="451">
                        <c:v>28.03.2021</c:v>
                      </c:pt>
                      <c:pt idx="452">
                        <c:v>29.03.2021</c:v>
                      </c:pt>
                      <c:pt idx="453">
                        <c:v>30.03.2021</c:v>
                      </c:pt>
                      <c:pt idx="454">
                        <c:v>31.03.2021</c:v>
                      </c:pt>
                      <c:pt idx="455">
                        <c:v>01.04.2021</c:v>
                      </c:pt>
                      <c:pt idx="456">
                        <c:v>02.04.2021</c:v>
                      </c:pt>
                      <c:pt idx="457">
                        <c:v>03.04.2021</c:v>
                      </c:pt>
                      <c:pt idx="458">
                        <c:v>04.04.2021</c:v>
                      </c:pt>
                      <c:pt idx="459">
                        <c:v>05.04.2021</c:v>
                      </c:pt>
                      <c:pt idx="460">
                        <c:v>06.04.2021</c:v>
                      </c:pt>
                      <c:pt idx="461">
                        <c:v>07.04.2021</c:v>
                      </c:pt>
                      <c:pt idx="462">
                        <c:v>07.04.2021</c:v>
                      </c:pt>
                      <c:pt idx="463">
                        <c:v>08.04.2021</c:v>
                      </c:pt>
                      <c:pt idx="464">
                        <c:v>09.04.2021</c:v>
                      </c:pt>
                      <c:pt idx="465">
                        <c:v>10.04.2021</c:v>
                      </c:pt>
                      <c:pt idx="466">
                        <c:v>11.04.2021</c:v>
                      </c:pt>
                      <c:pt idx="467">
                        <c:v>12.04.2021</c:v>
                      </c:pt>
                      <c:pt idx="468">
                        <c:v>13.04.2021</c:v>
                      </c:pt>
                      <c:pt idx="469">
                        <c:v>14.04.2021</c:v>
                      </c:pt>
                      <c:pt idx="470">
                        <c:v>15.04.2021</c:v>
                      </c:pt>
                      <c:pt idx="471">
                        <c:v>16.04.2021</c:v>
                      </c:pt>
                      <c:pt idx="472">
                        <c:v>17.04.2021</c:v>
                      </c:pt>
                      <c:pt idx="473">
                        <c:v>18.04.2021</c:v>
                      </c:pt>
                      <c:pt idx="474">
                        <c:v>19.04.2021</c:v>
                      </c:pt>
                      <c:pt idx="475">
                        <c:v>20.04.2021</c:v>
                      </c:pt>
                      <c:pt idx="476">
                        <c:v>21.04.2021</c:v>
                      </c:pt>
                      <c:pt idx="477">
                        <c:v>22.04.2021</c:v>
                      </c:pt>
                      <c:pt idx="478">
                        <c:v>23.04.2021</c:v>
                      </c:pt>
                      <c:pt idx="479">
                        <c:v>24.04.2021</c:v>
                      </c:pt>
                      <c:pt idx="480">
                        <c:v>25.04.2021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Kayseri!$I$2:$I$482</c15:sqref>
                        </c15:formulaRef>
                      </c:ext>
                    </c:extLst>
                    <c:numCache>
                      <c:formatCode>General</c:formatCode>
                      <c:ptCount val="481"/>
                      <c:pt idx="6">
                        <c:v>7.4285714285714288</c:v>
                      </c:pt>
                      <c:pt idx="7">
                        <c:v>7.7142857142857144</c:v>
                      </c:pt>
                      <c:pt idx="8">
                        <c:v>7.1428571428571432</c:v>
                      </c:pt>
                      <c:pt idx="9">
                        <c:v>7.1428571428571432</c:v>
                      </c:pt>
                      <c:pt idx="10">
                        <c:v>7.1428571428571432</c:v>
                      </c:pt>
                      <c:pt idx="11">
                        <c:v>6.8571428571428568</c:v>
                      </c:pt>
                      <c:pt idx="12">
                        <c:v>6.4285714285714288</c:v>
                      </c:pt>
                      <c:pt idx="13">
                        <c:v>6.5714285714285712</c:v>
                      </c:pt>
                      <c:pt idx="14">
                        <c:v>6.5714285714285712</c:v>
                      </c:pt>
                      <c:pt idx="15">
                        <c:v>7</c:v>
                      </c:pt>
                      <c:pt idx="16">
                        <c:v>7.2857142857142856</c:v>
                      </c:pt>
                      <c:pt idx="17">
                        <c:v>7.2857142857142856</c:v>
                      </c:pt>
                      <c:pt idx="18">
                        <c:v>7.1428571428571432</c:v>
                      </c:pt>
                      <c:pt idx="19">
                        <c:v>7.2857142857142856</c:v>
                      </c:pt>
                      <c:pt idx="20">
                        <c:v>7.4285714285714288</c:v>
                      </c:pt>
                      <c:pt idx="21">
                        <c:v>6.8571428571428568</c:v>
                      </c:pt>
                      <c:pt idx="22">
                        <c:v>6.4285714285714288</c:v>
                      </c:pt>
                      <c:pt idx="23">
                        <c:v>6.2857142857142856</c:v>
                      </c:pt>
                      <c:pt idx="24">
                        <c:v>6.2857142857142856</c:v>
                      </c:pt>
                      <c:pt idx="25">
                        <c:v>7.1428571428571432</c:v>
                      </c:pt>
                      <c:pt idx="26">
                        <c:v>7.1428571428571432</c:v>
                      </c:pt>
                      <c:pt idx="27">
                        <c:v>8.1428571428571423</c:v>
                      </c:pt>
                      <c:pt idx="28">
                        <c:v>9.4285714285714288</c:v>
                      </c:pt>
                      <c:pt idx="29">
                        <c:v>10</c:v>
                      </c:pt>
                      <c:pt idx="30">
                        <c:v>9.5714285714285712</c:v>
                      </c:pt>
                      <c:pt idx="31">
                        <c:v>9.5714285714285712</c:v>
                      </c:pt>
                      <c:pt idx="32">
                        <c:v>9</c:v>
                      </c:pt>
                      <c:pt idx="33">
                        <c:v>9.2857142857142865</c:v>
                      </c:pt>
                      <c:pt idx="34">
                        <c:v>8.4285714285714288</c:v>
                      </c:pt>
                      <c:pt idx="35">
                        <c:v>8.1428571428571423</c:v>
                      </c:pt>
                      <c:pt idx="36">
                        <c:v>8</c:v>
                      </c:pt>
                      <c:pt idx="37">
                        <c:v>8.1428571428571423</c:v>
                      </c:pt>
                      <c:pt idx="38">
                        <c:v>8</c:v>
                      </c:pt>
                      <c:pt idx="39">
                        <c:v>7.7142857142857144</c:v>
                      </c:pt>
                      <c:pt idx="40">
                        <c:v>7.4285714285714288</c:v>
                      </c:pt>
                      <c:pt idx="41">
                        <c:v>7.7142857142857144</c:v>
                      </c:pt>
                      <c:pt idx="42">
                        <c:v>7.2857142857142856</c:v>
                      </c:pt>
                      <c:pt idx="43">
                        <c:v>7.4285714285714288</c:v>
                      </c:pt>
                      <c:pt idx="44">
                        <c:v>7.7142857142857144</c:v>
                      </c:pt>
                      <c:pt idx="45">
                        <c:v>8.1428571428571423</c:v>
                      </c:pt>
                      <c:pt idx="46">
                        <c:v>8</c:v>
                      </c:pt>
                      <c:pt idx="47">
                        <c:v>8</c:v>
                      </c:pt>
                      <c:pt idx="48">
                        <c:v>8</c:v>
                      </c:pt>
                      <c:pt idx="49">
                        <c:v>8.1428571428571423</c:v>
                      </c:pt>
                      <c:pt idx="50">
                        <c:v>7.2857142857142856</c:v>
                      </c:pt>
                      <c:pt idx="51">
                        <c:v>6.8571428571428568</c:v>
                      </c:pt>
                      <c:pt idx="52">
                        <c:v>6</c:v>
                      </c:pt>
                      <c:pt idx="53">
                        <c:v>7.8571428571428568</c:v>
                      </c:pt>
                      <c:pt idx="54">
                        <c:v>7.5714285714285712</c:v>
                      </c:pt>
                      <c:pt idx="55">
                        <c:v>6.7142857142857144</c:v>
                      </c:pt>
                      <c:pt idx="56">
                        <c:v>6.1428571428571432</c:v>
                      </c:pt>
                      <c:pt idx="57">
                        <c:v>6.5714285714285712</c:v>
                      </c:pt>
                      <c:pt idx="58">
                        <c:v>6.8571428571428568</c:v>
                      </c:pt>
                      <c:pt idx="59">
                        <c:v>7.4285714285714288</c:v>
                      </c:pt>
                      <c:pt idx="60">
                        <c:v>5.5714285714285712</c:v>
                      </c:pt>
                      <c:pt idx="61">
                        <c:v>5.4285714285714288</c:v>
                      </c:pt>
                      <c:pt idx="62">
                        <c:v>6</c:v>
                      </c:pt>
                      <c:pt idx="63">
                        <c:v>6.1428571428571432</c:v>
                      </c:pt>
                      <c:pt idx="64">
                        <c:v>5.7142857142857144</c:v>
                      </c:pt>
                      <c:pt idx="65">
                        <c:v>5.5714285714285712</c:v>
                      </c:pt>
                      <c:pt idx="66">
                        <c:v>6</c:v>
                      </c:pt>
                      <c:pt idx="67">
                        <c:v>5.8571428571428568</c:v>
                      </c:pt>
                      <c:pt idx="68">
                        <c:v>6.1428571428571432</c:v>
                      </c:pt>
                      <c:pt idx="69">
                        <c:v>5.8571428571428568</c:v>
                      </c:pt>
                      <c:pt idx="70">
                        <c:v>6.2857142857142856</c:v>
                      </c:pt>
                      <c:pt idx="71">
                        <c:v>6.2857142857142856</c:v>
                      </c:pt>
                      <c:pt idx="72">
                        <c:v>7</c:v>
                      </c:pt>
                      <c:pt idx="73">
                        <c:v>6.8571428571428568</c:v>
                      </c:pt>
                      <c:pt idx="74">
                        <c:v>7.1428571428571432</c:v>
                      </c:pt>
                      <c:pt idx="75">
                        <c:v>7.4285714285714288</c:v>
                      </c:pt>
                      <c:pt idx="76">
                        <c:v>8.2857142857142865</c:v>
                      </c:pt>
                      <c:pt idx="77">
                        <c:v>7.8571428571428568</c:v>
                      </c:pt>
                      <c:pt idx="78">
                        <c:v>8</c:v>
                      </c:pt>
                      <c:pt idx="79">
                        <c:v>7.5714285714285712</c:v>
                      </c:pt>
                      <c:pt idx="80">
                        <c:v>7</c:v>
                      </c:pt>
                      <c:pt idx="81">
                        <c:v>7.7142857142857144</c:v>
                      </c:pt>
                      <c:pt idx="82">
                        <c:v>7.2857142857142856</c:v>
                      </c:pt>
                      <c:pt idx="83">
                        <c:v>6.4285714285714288</c:v>
                      </c:pt>
                      <c:pt idx="84">
                        <c:v>7</c:v>
                      </c:pt>
                      <c:pt idx="85">
                        <c:v>7.5714285714285712</c:v>
                      </c:pt>
                      <c:pt idx="86">
                        <c:v>7.5714285714285712</c:v>
                      </c:pt>
                      <c:pt idx="87">
                        <c:v>7.4285714285714288</c:v>
                      </c:pt>
                      <c:pt idx="88">
                        <c:v>6.7142857142857144</c:v>
                      </c:pt>
                      <c:pt idx="89">
                        <c:v>6.7142857142857144</c:v>
                      </c:pt>
                      <c:pt idx="90">
                        <c:v>7</c:v>
                      </c:pt>
                      <c:pt idx="91">
                        <c:v>6.4285714285714288</c:v>
                      </c:pt>
                      <c:pt idx="92">
                        <c:v>6.1428571428571432</c:v>
                      </c:pt>
                      <c:pt idx="93">
                        <c:v>6.4285714285714288</c:v>
                      </c:pt>
                      <c:pt idx="94">
                        <c:v>7</c:v>
                      </c:pt>
                      <c:pt idx="95">
                        <c:v>7.5714285714285712</c:v>
                      </c:pt>
                      <c:pt idx="96">
                        <c:v>7.5714285714285712</c:v>
                      </c:pt>
                      <c:pt idx="97">
                        <c:v>7.4285714285714288</c:v>
                      </c:pt>
                      <c:pt idx="98">
                        <c:v>7.1428571428571432</c:v>
                      </c:pt>
                      <c:pt idx="99">
                        <c:v>6.7142857142857144</c:v>
                      </c:pt>
                      <c:pt idx="100">
                        <c:v>6</c:v>
                      </c:pt>
                      <c:pt idx="101">
                        <c:v>5.8571428571428568</c:v>
                      </c:pt>
                      <c:pt idx="102">
                        <c:v>5.4285714285714288</c:v>
                      </c:pt>
                      <c:pt idx="103">
                        <c:v>5.5714285714285712</c:v>
                      </c:pt>
                      <c:pt idx="104">
                        <c:v>6.4285714285714288</c:v>
                      </c:pt>
                      <c:pt idx="105">
                        <c:v>7.4285714285714288</c:v>
                      </c:pt>
                      <c:pt idx="106">
                        <c:v>7.5714285714285712</c:v>
                      </c:pt>
                      <c:pt idx="107">
                        <c:v>8.1428571428571423</c:v>
                      </c:pt>
                      <c:pt idx="108">
                        <c:v>7.7142857142857144</c:v>
                      </c:pt>
                      <c:pt idx="109">
                        <c:v>8.1428571428571423</c:v>
                      </c:pt>
                      <c:pt idx="110">
                        <c:v>8.1428571428571423</c:v>
                      </c:pt>
                      <c:pt idx="111">
                        <c:v>7.1428571428571432</c:v>
                      </c:pt>
                      <c:pt idx="112">
                        <c:v>6.2857142857142856</c:v>
                      </c:pt>
                      <c:pt idx="113">
                        <c:v>6.2857142857142856</c:v>
                      </c:pt>
                      <c:pt idx="114">
                        <c:v>6</c:v>
                      </c:pt>
                      <c:pt idx="115">
                        <c:v>6.4285714285714288</c:v>
                      </c:pt>
                      <c:pt idx="116">
                        <c:v>6.5714285714285712</c:v>
                      </c:pt>
                      <c:pt idx="117">
                        <c:v>6.1428571428571432</c:v>
                      </c:pt>
                      <c:pt idx="118">
                        <c:v>5.5714285714285712</c:v>
                      </c:pt>
                      <c:pt idx="119">
                        <c:v>6.4285714285714288</c:v>
                      </c:pt>
                      <c:pt idx="120">
                        <c:v>6.2857142857142856</c:v>
                      </c:pt>
                      <c:pt idx="121">
                        <c:v>6.5714285714285712</c:v>
                      </c:pt>
                      <c:pt idx="122">
                        <c:v>7</c:v>
                      </c:pt>
                      <c:pt idx="123">
                        <c:v>6.8571428571428568</c:v>
                      </c:pt>
                      <c:pt idx="124">
                        <c:v>7.2857142857142856</c:v>
                      </c:pt>
                      <c:pt idx="125">
                        <c:v>8.2857142857142865</c:v>
                      </c:pt>
                      <c:pt idx="126">
                        <c:v>7.5714285714285712</c:v>
                      </c:pt>
                      <c:pt idx="127">
                        <c:v>7.4285714285714288</c:v>
                      </c:pt>
                      <c:pt idx="128">
                        <c:v>7.8571428571428568</c:v>
                      </c:pt>
                      <c:pt idx="129">
                        <c:v>7.8571428571428568</c:v>
                      </c:pt>
                      <c:pt idx="130">
                        <c:v>7.8571428571428568</c:v>
                      </c:pt>
                      <c:pt idx="131">
                        <c:v>7.8571428571428568</c:v>
                      </c:pt>
                      <c:pt idx="132">
                        <c:v>8.1428571428571423</c:v>
                      </c:pt>
                      <c:pt idx="133">
                        <c:v>8</c:v>
                      </c:pt>
                      <c:pt idx="134">
                        <c:v>7.8571428571428568</c:v>
                      </c:pt>
                      <c:pt idx="135">
                        <c:v>7.1428571428571432</c:v>
                      </c:pt>
                      <c:pt idx="136">
                        <c:v>6.7142857142857144</c:v>
                      </c:pt>
                      <c:pt idx="137">
                        <c:v>6.7142857142857144</c:v>
                      </c:pt>
                      <c:pt idx="138">
                        <c:v>6</c:v>
                      </c:pt>
                      <c:pt idx="139">
                        <c:v>5.8571428571428568</c:v>
                      </c:pt>
                      <c:pt idx="140">
                        <c:v>7</c:v>
                      </c:pt>
                      <c:pt idx="141">
                        <c:v>7.5714285714285712</c:v>
                      </c:pt>
                      <c:pt idx="142">
                        <c:v>7.4285714285714288</c:v>
                      </c:pt>
                      <c:pt idx="143">
                        <c:v>7.4285714285714288</c:v>
                      </c:pt>
                      <c:pt idx="144">
                        <c:v>6.5714285714285712</c:v>
                      </c:pt>
                      <c:pt idx="145">
                        <c:v>7.4285714285714288</c:v>
                      </c:pt>
                      <c:pt idx="146">
                        <c:v>6.7142857142857144</c:v>
                      </c:pt>
                      <c:pt idx="147">
                        <c:v>6.7142857142857144</c:v>
                      </c:pt>
                      <c:pt idx="148">
                        <c:v>7</c:v>
                      </c:pt>
                      <c:pt idx="149">
                        <c:v>7.2857142857142856</c:v>
                      </c:pt>
                      <c:pt idx="150">
                        <c:v>7.7142857142857144</c:v>
                      </c:pt>
                      <c:pt idx="151">
                        <c:v>7.5714285714285712</c:v>
                      </c:pt>
                      <c:pt idx="152">
                        <c:v>7.5714285714285712</c:v>
                      </c:pt>
                      <c:pt idx="153">
                        <c:v>7.7142857142857144</c:v>
                      </c:pt>
                      <c:pt idx="154">
                        <c:v>7</c:v>
                      </c:pt>
                      <c:pt idx="155">
                        <c:v>6.5714285714285712</c:v>
                      </c:pt>
                      <c:pt idx="156">
                        <c:v>6.7142857142857144</c:v>
                      </c:pt>
                      <c:pt idx="157">
                        <c:v>6.1428571428571432</c:v>
                      </c:pt>
                      <c:pt idx="158">
                        <c:v>7.4285714285714288</c:v>
                      </c:pt>
                      <c:pt idx="159">
                        <c:v>7.1428571428571432</c:v>
                      </c:pt>
                      <c:pt idx="160">
                        <c:v>7.5714285714285712</c:v>
                      </c:pt>
                      <c:pt idx="161">
                        <c:v>7.5714285714285712</c:v>
                      </c:pt>
                      <c:pt idx="162">
                        <c:v>6.8571428571428568</c:v>
                      </c:pt>
                      <c:pt idx="163">
                        <c:v>7.1428571428571432</c:v>
                      </c:pt>
                      <c:pt idx="164">
                        <c:v>7.1428571428571432</c:v>
                      </c:pt>
                      <c:pt idx="165">
                        <c:v>6.1428571428571432</c:v>
                      </c:pt>
                      <c:pt idx="166">
                        <c:v>5.7142857142857144</c:v>
                      </c:pt>
                      <c:pt idx="167">
                        <c:v>5.7142857142857144</c:v>
                      </c:pt>
                      <c:pt idx="168">
                        <c:v>6.1428571428571432</c:v>
                      </c:pt>
                      <c:pt idx="169">
                        <c:v>7</c:v>
                      </c:pt>
                      <c:pt idx="170">
                        <c:v>6.2857142857142856</c:v>
                      </c:pt>
                      <c:pt idx="171">
                        <c:v>6.1428571428571432</c:v>
                      </c:pt>
                      <c:pt idx="172">
                        <c:v>6.2857142857142856</c:v>
                      </c:pt>
                      <c:pt idx="173">
                        <c:v>6.5714285714285712</c:v>
                      </c:pt>
                      <c:pt idx="174">
                        <c:v>6.7142857142857144</c:v>
                      </c:pt>
                      <c:pt idx="175">
                        <c:v>6.1428571428571432</c:v>
                      </c:pt>
                      <c:pt idx="176">
                        <c:v>5.7142857142857144</c:v>
                      </c:pt>
                      <c:pt idx="177">
                        <c:v>6.2857142857142856</c:v>
                      </c:pt>
                      <c:pt idx="178">
                        <c:v>7.2857142857142856</c:v>
                      </c:pt>
                      <c:pt idx="179">
                        <c:v>7.7142857142857144</c:v>
                      </c:pt>
                      <c:pt idx="180">
                        <c:v>8.4285714285714288</c:v>
                      </c:pt>
                      <c:pt idx="181">
                        <c:v>8.5714285714285712</c:v>
                      </c:pt>
                      <c:pt idx="182">
                        <c:v>8.8571428571428577</c:v>
                      </c:pt>
                      <c:pt idx="183">
                        <c:v>9.2857142857142865</c:v>
                      </c:pt>
                      <c:pt idx="184">
                        <c:v>9.2857142857142865</c:v>
                      </c:pt>
                      <c:pt idx="185">
                        <c:v>9</c:v>
                      </c:pt>
                      <c:pt idx="186">
                        <c:v>8.4285714285714288</c:v>
                      </c:pt>
                      <c:pt idx="187">
                        <c:v>7.8571428571428568</c:v>
                      </c:pt>
                      <c:pt idx="188">
                        <c:v>7</c:v>
                      </c:pt>
                      <c:pt idx="189">
                        <c:v>7.1428571428571432</c:v>
                      </c:pt>
                      <c:pt idx="190">
                        <c:v>7.4285714285714288</c:v>
                      </c:pt>
                      <c:pt idx="191">
                        <c:v>6.1428571428571432</c:v>
                      </c:pt>
                      <c:pt idx="192">
                        <c:v>5.7142857142857144</c:v>
                      </c:pt>
                      <c:pt idx="193">
                        <c:v>6.2857142857142856</c:v>
                      </c:pt>
                      <c:pt idx="194">
                        <c:v>6.2857142857142856</c:v>
                      </c:pt>
                      <c:pt idx="195">
                        <c:v>6.2857142857142856</c:v>
                      </c:pt>
                      <c:pt idx="196">
                        <c:v>6</c:v>
                      </c:pt>
                      <c:pt idx="197">
                        <c:v>5.2857142857142856</c:v>
                      </c:pt>
                      <c:pt idx="198">
                        <c:v>6.7142857142857144</c:v>
                      </c:pt>
                      <c:pt idx="199">
                        <c:v>7.1428571428571432</c:v>
                      </c:pt>
                      <c:pt idx="200">
                        <c:v>6.8571428571428568</c:v>
                      </c:pt>
                      <c:pt idx="201">
                        <c:v>7.2857142857142856</c:v>
                      </c:pt>
                      <c:pt idx="202">
                        <c:v>7.8571428571428568</c:v>
                      </c:pt>
                      <c:pt idx="203">
                        <c:v>7</c:v>
                      </c:pt>
                      <c:pt idx="204">
                        <c:v>8</c:v>
                      </c:pt>
                      <c:pt idx="205">
                        <c:v>7.2857142857142856</c:v>
                      </c:pt>
                      <c:pt idx="206">
                        <c:v>6.8571428571428568</c:v>
                      </c:pt>
                      <c:pt idx="207">
                        <c:v>6.7142857142857144</c:v>
                      </c:pt>
                      <c:pt idx="208">
                        <c:v>6.2857142857142856</c:v>
                      </c:pt>
                      <c:pt idx="209">
                        <c:v>6.1428571428571432</c:v>
                      </c:pt>
                      <c:pt idx="210">
                        <c:v>7</c:v>
                      </c:pt>
                      <c:pt idx="211">
                        <c:v>6.8571428571428568</c:v>
                      </c:pt>
                      <c:pt idx="212">
                        <c:v>7.2857142857142856</c:v>
                      </c:pt>
                      <c:pt idx="213">
                        <c:v>7.8571428571428568</c:v>
                      </c:pt>
                      <c:pt idx="214">
                        <c:v>7.4285714285714288</c:v>
                      </c:pt>
                      <c:pt idx="215">
                        <c:v>7.8571428571428568</c:v>
                      </c:pt>
                      <c:pt idx="216">
                        <c:v>8.7142857142857135</c:v>
                      </c:pt>
                      <c:pt idx="217">
                        <c:v>8.2857142857142865</c:v>
                      </c:pt>
                      <c:pt idx="218">
                        <c:v>7.8571428571428568</c:v>
                      </c:pt>
                      <c:pt idx="219">
                        <c:v>7</c:v>
                      </c:pt>
                      <c:pt idx="220">
                        <c:v>6</c:v>
                      </c:pt>
                      <c:pt idx="221">
                        <c:v>7</c:v>
                      </c:pt>
                      <c:pt idx="222">
                        <c:v>6.7142857142857144</c:v>
                      </c:pt>
                      <c:pt idx="223">
                        <c:v>5.8571428571428568</c:v>
                      </c:pt>
                      <c:pt idx="224">
                        <c:v>5.8571428571428568</c:v>
                      </c:pt>
                      <c:pt idx="225">
                        <c:v>5.7142857142857144</c:v>
                      </c:pt>
                      <c:pt idx="226">
                        <c:v>6.2857142857142856</c:v>
                      </c:pt>
                      <c:pt idx="227">
                        <c:v>6.2857142857142856</c:v>
                      </c:pt>
                      <c:pt idx="228">
                        <c:v>5.8571428571428568</c:v>
                      </c:pt>
                      <c:pt idx="229">
                        <c:v>6.1428571428571432</c:v>
                      </c:pt>
                      <c:pt idx="230">
                        <c:v>5.7142857142857144</c:v>
                      </c:pt>
                      <c:pt idx="231">
                        <c:v>6.1428571428571432</c:v>
                      </c:pt>
                      <c:pt idx="232">
                        <c:v>6.5714285714285712</c:v>
                      </c:pt>
                      <c:pt idx="233">
                        <c:v>6.2857142857142856</c:v>
                      </c:pt>
                      <c:pt idx="234">
                        <c:v>6.4285714285714288</c:v>
                      </c:pt>
                      <c:pt idx="235">
                        <c:v>6.4285714285714288</c:v>
                      </c:pt>
                      <c:pt idx="236">
                        <c:v>5.8571428571428568</c:v>
                      </c:pt>
                      <c:pt idx="237">
                        <c:v>6</c:v>
                      </c:pt>
                      <c:pt idx="238">
                        <c:v>6</c:v>
                      </c:pt>
                      <c:pt idx="239">
                        <c:v>5.7142857142857144</c:v>
                      </c:pt>
                      <c:pt idx="240">
                        <c:v>6.2857142857142856</c:v>
                      </c:pt>
                      <c:pt idx="241">
                        <c:v>6.8571428571428568</c:v>
                      </c:pt>
                      <c:pt idx="242">
                        <c:v>7.4285714285714288</c:v>
                      </c:pt>
                      <c:pt idx="243">
                        <c:v>7.2857142857142856</c:v>
                      </c:pt>
                      <c:pt idx="244">
                        <c:v>7.2857142857142856</c:v>
                      </c:pt>
                      <c:pt idx="245">
                        <c:v>6.7142857142857144</c:v>
                      </c:pt>
                      <c:pt idx="246">
                        <c:v>6.5714285714285712</c:v>
                      </c:pt>
                      <c:pt idx="247">
                        <c:v>5.7142857142857144</c:v>
                      </c:pt>
                      <c:pt idx="248">
                        <c:v>5.7142857142857144</c:v>
                      </c:pt>
                      <c:pt idx="249">
                        <c:v>5.1428571428571432</c:v>
                      </c:pt>
                      <c:pt idx="250">
                        <c:v>6</c:v>
                      </c:pt>
                      <c:pt idx="251">
                        <c:v>5.7142857142857144</c:v>
                      </c:pt>
                      <c:pt idx="252">
                        <c:v>6.4285714285714288</c:v>
                      </c:pt>
                      <c:pt idx="253">
                        <c:v>6.1428571428571432</c:v>
                      </c:pt>
                      <c:pt idx="254">
                        <c:v>7</c:v>
                      </c:pt>
                      <c:pt idx="255">
                        <c:v>6.7142857142857144</c:v>
                      </c:pt>
                      <c:pt idx="256">
                        <c:v>6.4285714285714288</c:v>
                      </c:pt>
                      <c:pt idx="257">
                        <c:v>6</c:v>
                      </c:pt>
                      <c:pt idx="258">
                        <c:v>6.7142857142857144</c:v>
                      </c:pt>
                      <c:pt idx="259">
                        <c:v>7</c:v>
                      </c:pt>
                      <c:pt idx="260">
                        <c:v>8.2857142857142865</c:v>
                      </c:pt>
                      <c:pt idx="261">
                        <c:v>8.1428571428571423</c:v>
                      </c:pt>
                      <c:pt idx="262">
                        <c:v>7.8571428571428568</c:v>
                      </c:pt>
                      <c:pt idx="263">
                        <c:v>8.1428571428571423</c:v>
                      </c:pt>
                      <c:pt idx="264">
                        <c:v>8.5714285714285712</c:v>
                      </c:pt>
                      <c:pt idx="265">
                        <c:v>8.8571428571428577</c:v>
                      </c:pt>
                      <c:pt idx="266">
                        <c:v>8.1428571428571423</c:v>
                      </c:pt>
                      <c:pt idx="267">
                        <c:v>7.5714285714285712</c:v>
                      </c:pt>
                      <c:pt idx="268">
                        <c:v>7</c:v>
                      </c:pt>
                      <c:pt idx="269">
                        <c:v>6.5714285714285712</c:v>
                      </c:pt>
                      <c:pt idx="270">
                        <c:v>7</c:v>
                      </c:pt>
                      <c:pt idx="271">
                        <c:v>6.4285714285714288</c:v>
                      </c:pt>
                      <c:pt idx="272">
                        <c:v>5.5714285714285712</c:v>
                      </c:pt>
                      <c:pt idx="273">
                        <c:v>5.8571428571428568</c:v>
                      </c:pt>
                      <c:pt idx="274">
                        <c:v>5.8571428571428568</c:v>
                      </c:pt>
                      <c:pt idx="275">
                        <c:v>6.7142857142857144</c:v>
                      </c:pt>
                      <c:pt idx="276">
                        <c:v>7.5714285714285712</c:v>
                      </c:pt>
                      <c:pt idx="277">
                        <c:v>6.5714285714285712</c:v>
                      </c:pt>
                      <c:pt idx="278">
                        <c:v>6.1428571428571432</c:v>
                      </c:pt>
                      <c:pt idx="279">
                        <c:v>7</c:v>
                      </c:pt>
                      <c:pt idx="280">
                        <c:v>7</c:v>
                      </c:pt>
                      <c:pt idx="281">
                        <c:v>6.8571428571428568</c:v>
                      </c:pt>
                      <c:pt idx="282">
                        <c:v>6.1428571428571432</c:v>
                      </c:pt>
                      <c:pt idx="283">
                        <c:v>6</c:v>
                      </c:pt>
                      <c:pt idx="284">
                        <c:v>6.2857142857142856</c:v>
                      </c:pt>
                      <c:pt idx="285">
                        <c:v>6.5714285714285712</c:v>
                      </c:pt>
                      <c:pt idx="286">
                        <c:v>6.2857142857142856</c:v>
                      </c:pt>
                      <c:pt idx="287">
                        <c:v>5.5714285714285712</c:v>
                      </c:pt>
                      <c:pt idx="288">
                        <c:v>5.2857142857142856</c:v>
                      </c:pt>
                      <c:pt idx="289">
                        <c:v>6</c:v>
                      </c:pt>
                      <c:pt idx="290">
                        <c:v>6.5714285714285712</c:v>
                      </c:pt>
                      <c:pt idx="291">
                        <c:v>7.1428571428571432</c:v>
                      </c:pt>
                      <c:pt idx="292">
                        <c:v>8.2857142857142865</c:v>
                      </c:pt>
                      <c:pt idx="293">
                        <c:v>7.7142857142857144</c:v>
                      </c:pt>
                      <c:pt idx="294">
                        <c:v>8</c:v>
                      </c:pt>
                      <c:pt idx="295">
                        <c:v>8.4285714285714288</c:v>
                      </c:pt>
                      <c:pt idx="296">
                        <c:v>7.7142857142857144</c:v>
                      </c:pt>
                      <c:pt idx="297">
                        <c:v>7.7142857142857144</c:v>
                      </c:pt>
                      <c:pt idx="298">
                        <c:v>6.8571428571428568</c:v>
                      </c:pt>
                      <c:pt idx="299">
                        <c:v>5.5714285714285712</c:v>
                      </c:pt>
                      <c:pt idx="300">
                        <c:v>5.5714285714285712</c:v>
                      </c:pt>
                      <c:pt idx="301">
                        <c:v>5.7142857142857144</c:v>
                      </c:pt>
                      <c:pt idx="302">
                        <c:v>5.4285714285714288</c:v>
                      </c:pt>
                      <c:pt idx="303">
                        <c:v>5.5714285714285712</c:v>
                      </c:pt>
                      <c:pt idx="304">
                        <c:v>5</c:v>
                      </c:pt>
                      <c:pt idx="305">
                        <c:v>5.7142857142857144</c:v>
                      </c:pt>
                      <c:pt idx="306">
                        <c:v>6.2857142857142856</c:v>
                      </c:pt>
                      <c:pt idx="307">
                        <c:v>6.4285714285714288</c:v>
                      </c:pt>
                      <c:pt idx="308">
                        <c:v>6.5714285714285712</c:v>
                      </c:pt>
                      <c:pt idx="309">
                        <c:v>6.5714285714285712</c:v>
                      </c:pt>
                      <c:pt idx="310">
                        <c:v>7.2857142857142856</c:v>
                      </c:pt>
                      <c:pt idx="311">
                        <c:v>7.2857142857142856</c:v>
                      </c:pt>
                      <c:pt idx="312">
                        <c:v>7.8571428571428568</c:v>
                      </c:pt>
                      <c:pt idx="313">
                        <c:v>7.2857142857142856</c:v>
                      </c:pt>
                      <c:pt idx="314">
                        <c:v>7.2857142857142856</c:v>
                      </c:pt>
                      <c:pt idx="315">
                        <c:v>7.1428571428571432</c:v>
                      </c:pt>
                      <c:pt idx="316">
                        <c:v>6.7142857142857144</c:v>
                      </c:pt>
                      <c:pt idx="317">
                        <c:v>5.7142857142857144</c:v>
                      </c:pt>
                      <c:pt idx="318">
                        <c:v>6.1428571428571432</c:v>
                      </c:pt>
                      <c:pt idx="319">
                        <c:v>5.1428571428571432</c:v>
                      </c:pt>
                      <c:pt idx="320">
                        <c:v>5.4285714285714288</c:v>
                      </c:pt>
                      <c:pt idx="321">
                        <c:v>5.1428571428571432</c:v>
                      </c:pt>
                      <c:pt idx="322">
                        <c:v>5</c:v>
                      </c:pt>
                      <c:pt idx="323">
                        <c:v>6.1428571428571432</c:v>
                      </c:pt>
                      <c:pt idx="324">
                        <c:v>6.1428571428571432</c:v>
                      </c:pt>
                      <c:pt idx="325">
                        <c:v>6.4285714285714288</c:v>
                      </c:pt>
                      <c:pt idx="326">
                        <c:v>6.8571428571428568</c:v>
                      </c:pt>
                      <c:pt idx="327">
                        <c:v>7.1428571428571432</c:v>
                      </c:pt>
                      <c:pt idx="328">
                        <c:v>7.7142857142857144</c:v>
                      </c:pt>
                      <c:pt idx="329">
                        <c:v>7.8571428571428568</c:v>
                      </c:pt>
                      <c:pt idx="330">
                        <c:v>6.8571428571428568</c:v>
                      </c:pt>
                      <c:pt idx="331">
                        <c:v>7.2857142857142856</c:v>
                      </c:pt>
                      <c:pt idx="332">
                        <c:v>7</c:v>
                      </c:pt>
                      <c:pt idx="333">
                        <c:v>6.8571428571428568</c:v>
                      </c:pt>
                      <c:pt idx="334">
                        <c:v>7.7142857142857144</c:v>
                      </c:pt>
                      <c:pt idx="335">
                        <c:v>7.4285714285714288</c:v>
                      </c:pt>
                      <c:pt idx="336">
                        <c:v>8.4285714285714288</c:v>
                      </c:pt>
                      <c:pt idx="337">
                        <c:v>9.4285714285714288</c:v>
                      </c:pt>
                      <c:pt idx="338">
                        <c:v>9.5714285714285712</c:v>
                      </c:pt>
                      <c:pt idx="339">
                        <c:v>9.1428571428571423</c:v>
                      </c:pt>
                      <c:pt idx="340">
                        <c:v>9.4285714285714288</c:v>
                      </c:pt>
                      <c:pt idx="341">
                        <c:v>8.2857142857142865</c:v>
                      </c:pt>
                      <c:pt idx="342">
                        <c:v>8.4285714285714288</c:v>
                      </c:pt>
                      <c:pt idx="343">
                        <c:v>7.7142857142857144</c:v>
                      </c:pt>
                      <c:pt idx="344">
                        <c:v>7.8571428571428568</c:v>
                      </c:pt>
                      <c:pt idx="345">
                        <c:v>8</c:v>
                      </c:pt>
                      <c:pt idx="346">
                        <c:v>8.2857142857142865</c:v>
                      </c:pt>
                      <c:pt idx="347">
                        <c:v>9.1428571428571423</c:v>
                      </c:pt>
                      <c:pt idx="348">
                        <c:v>9.7142857142857135</c:v>
                      </c:pt>
                      <c:pt idx="349">
                        <c:v>10.857142857142858</c:v>
                      </c:pt>
                      <c:pt idx="350">
                        <c:v>11.714285714285714</c:v>
                      </c:pt>
                      <c:pt idx="351">
                        <c:v>11</c:v>
                      </c:pt>
                      <c:pt idx="352">
                        <c:v>10.142857142857142</c:v>
                      </c:pt>
                      <c:pt idx="353">
                        <c:v>10.571428571428571</c:v>
                      </c:pt>
                      <c:pt idx="354">
                        <c:v>9.5714285714285712</c:v>
                      </c:pt>
                      <c:pt idx="355">
                        <c:v>9.5714285714285712</c:v>
                      </c:pt>
                      <c:pt idx="356">
                        <c:v>8.7142857142857135</c:v>
                      </c:pt>
                      <c:pt idx="357">
                        <c:v>7.5714285714285712</c:v>
                      </c:pt>
                      <c:pt idx="358">
                        <c:v>8.1428571428571423</c:v>
                      </c:pt>
                      <c:pt idx="359">
                        <c:v>10.428571428571429</c:v>
                      </c:pt>
                      <c:pt idx="360">
                        <c:v>9.8571428571428577</c:v>
                      </c:pt>
                      <c:pt idx="361">
                        <c:v>9.5714285714285712</c:v>
                      </c:pt>
                      <c:pt idx="362">
                        <c:v>9.5714285714285712</c:v>
                      </c:pt>
                      <c:pt idx="363">
                        <c:v>10</c:v>
                      </c:pt>
                      <c:pt idx="364">
                        <c:v>10.571428571428571</c:v>
                      </c:pt>
                      <c:pt idx="365">
                        <c:v>11</c:v>
                      </c:pt>
                      <c:pt idx="366">
                        <c:v>9.2857142857142865</c:v>
                      </c:pt>
                      <c:pt idx="367">
                        <c:v>9.5714285714285712</c:v>
                      </c:pt>
                      <c:pt idx="368">
                        <c:v>9.7142857142857135</c:v>
                      </c:pt>
                      <c:pt idx="369">
                        <c:v>9.5714285714285712</c:v>
                      </c:pt>
                      <c:pt idx="370">
                        <c:v>9</c:v>
                      </c:pt>
                      <c:pt idx="371">
                        <c:v>9.1428571428571423</c:v>
                      </c:pt>
                      <c:pt idx="372">
                        <c:v>8.5714285714285712</c:v>
                      </c:pt>
                      <c:pt idx="373">
                        <c:v>8.8571428571428577</c:v>
                      </c:pt>
                      <c:pt idx="374">
                        <c:v>8.2857142857142865</c:v>
                      </c:pt>
                      <c:pt idx="375">
                        <c:v>8.7142857142857135</c:v>
                      </c:pt>
                      <c:pt idx="376">
                        <c:v>8.5714285714285712</c:v>
                      </c:pt>
                      <c:pt idx="377">
                        <c:v>9.1428571428571423</c:v>
                      </c:pt>
                      <c:pt idx="378">
                        <c:v>9</c:v>
                      </c:pt>
                      <c:pt idx="379">
                        <c:v>9.2857142857142865</c:v>
                      </c:pt>
                      <c:pt idx="380">
                        <c:v>8.8571428571428577</c:v>
                      </c:pt>
                      <c:pt idx="381">
                        <c:v>10.142857142857142</c:v>
                      </c:pt>
                      <c:pt idx="382">
                        <c:v>10</c:v>
                      </c:pt>
                      <c:pt idx="383">
                        <c:v>10</c:v>
                      </c:pt>
                      <c:pt idx="384">
                        <c:v>9.1428571428571423</c:v>
                      </c:pt>
                      <c:pt idx="385">
                        <c:v>9.5714285714285712</c:v>
                      </c:pt>
                      <c:pt idx="386">
                        <c:v>9.7142857142857135</c:v>
                      </c:pt>
                      <c:pt idx="387">
                        <c:v>10</c:v>
                      </c:pt>
                      <c:pt idx="388">
                        <c:v>8.7142857142857135</c:v>
                      </c:pt>
                      <c:pt idx="389">
                        <c:v>9.2857142857142865</c:v>
                      </c:pt>
                      <c:pt idx="390">
                        <c:v>9.4285714285714288</c:v>
                      </c:pt>
                      <c:pt idx="391">
                        <c:v>9.8571428571428577</c:v>
                      </c:pt>
                      <c:pt idx="392">
                        <c:v>8.7142857142857135</c:v>
                      </c:pt>
                      <c:pt idx="393">
                        <c:v>8.1428571428571423</c:v>
                      </c:pt>
                      <c:pt idx="394">
                        <c:v>8.2857142857142865</c:v>
                      </c:pt>
                      <c:pt idx="395">
                        <c:v>8.4285714285714288</c:v>
                      </c:pt>
                      <c:pt idx="396">
                        <c:v>7.8571428571428568</c:v>
                      </c:pt>
                      <c:pt idx="397">
                        <c:v>7</c:v>
                      </c:pt>
                      <c:pt idx="398">
                        <c:v>6.8571428571428568</c:v>
                      </c:pt>
                      <c:pt idx="399">
                        <c:v>7.1428571428571432</c:v>
                      </c:pt>
                      <c:pt idx="400">
                        <c:v>7</c:v>
                      </c:pt>
                      <c:pt idx="401">
                        <c:v>6.5714285714285712</c:v>
                      </c:pt>
                      <c:pt idx="402">
                        <c:v>7.1428571428571432</c:v>
                      </c:pt>
                      <c:pt idx="403">
                        <c:v>7.2857142857142856</c:v>
                      </c:pt>
                      <c:pt idx="404">
                        <c:v>7.5714285714285712</c:v>
                      </c:pt>
                      <c:pt idx="405">
                        <c:v>7.4285714285714288</c:v>
                      </c:pt>
                      <c:pt idx="406">
                        <c:v>7.1428571428571432</c:v>
                      </c:pt>
                      <c:pt idx="407">
                        <c:v>7.1428571428571432</c:v>
                      </c:pt>
                      <c:pt idx="408">
                        <c:v>7.8571428571428568</c:v>
                      </c:pt>
                      <c:pt idx="409">
                        <c:v>6.7142857142857144</c:v>
                      </c:pt>
                      <c:pt idx="410">
                        <c:v>6.7142857142857144</c:v>
                      </c:pt>
                      <c:pt idx="411">
                        <c:v>6.5714285714285712</c:v>
                      </c:pt>
                      <c:pt idx="412">
                        <c:v>6.4285714285714288</c:v>
                      </c:pt>
                      <c:pt idx="413">
                        <c:v>7</c:v>
                      </c:pt>
                      <c:pt idx="414">
                        <c:v>6.5714285714285712</c:v>
                      </c:pt>
                      <c:pt idx="415">
                        <c:v>6.1428571428571432</c:v>
                      </c:pt>
                      <c:pt idx="416">
                        <c:v>6.8571428571428568</c:v>
                      </c:pt>
                      <c:pt idx="417">
                        <c:v>6.2857142857142856</c:v>
                      </c:pt>
                      <c:pt idx="418">
                        <c:v>6.4285714285714288</c:v>
                      </c:pt>
                      <c:pt idx="419">
                        <c:v>6.8571428571428568</c:v>
                      </c:pt>
                      <c:pt idx="420">
                        <c:v>6.5714285714285712</c:v>
                      </c:pt>
                      <c:pt idx="421">
                        <c:v>6.7142857142857144</c:v>
                      </c:pt>
                      <c:pt idx="422">
                        <c:v>6.2857142857142856</c:v>
                      </c:pt>
                      <c:pt idx="423">
                        <c:v>5.8571428571428568</c:v>
                      </c:pt>
                      <c:pt idx="424">
                        <c:v>6.1428571428571432</c:v>
                      </c:pt>
                      <c:pt idx="425">
                        <c:v>6.2857142857142856</c:v>
                      </c:pt>
                      <c:pt idx="426">
                        <c:v>6.4285714285714288</c:v>
                      </c:pt>
                      <c:pt idx="427">
                        <c:v>5.7142857142857144</c:v>
                      </c:pt>
                      <c:pt idx="428">
                        <c:v>7</c:v>
                      </c:pt>
                      <c:pt idx="429">
                        <c:v>7.1428571428571432</c:v>
                      </c:pt>
                      <c:pt idx="430">
                        <c:v>7.7142857142857144</c:v>
                      </c:pt>
                      <c:pt idx="431">
                        <c:v>8.1428571428571423</c:v>
                      </c:pt>
                      <c:pt idx="432">
                        <c:v>8.1428571428571423</c:v>
                      </c:pt>
                      <c:pt idx="433">
                        <c:v>7.8571428571428568</c:v>
                      </c:pt>
                      <c:pt idx="434">
                        <c:v>8.2857142857142865</c:v>
                      </c:pt>
                      <c:pt idx="435">
                        <c:v>7.1428571428571432</c:v>
                      </c:pt>
                      <c:pt idx="436">
                        <c:v>7</c:v>
                      </c:pt>
                      <c:pt idx="437">
                        <c:v>6.5714285714285712</c:v>
                      </c:pt>
                      <c:pt idx="438">
                        <c:v>7</c:v>
                      </c:pt>
                      <c:pt idx="439">
                        <c:v>6.8571428571428568</c:v>
                      </c:pt>
                      <c:pt idx="440">
                        <c:v>7.4285714285714288</c:v>
                      </c:pt>
                      <c:pt idx="441">
                        <c:v>7.8571428571428568</c:v>
                      </c:pt>
                      <c:pt idx="442">
                        <c:v>7.7142857142857144</c:v>
                      </c:pt>
                      <c:pt idx="443">
                        <c:v>7.8571428571428568</c:v>
                      </c:pt>
                      <c:pt idx="444">
                        <c:v>8.1428571428571423</c:v>
                      </c:pt>
                      <c:pt idx="445">
                        <c:v>7.1428571428571432</c:v>
                      </c:pt>
                      <c:pt idx="446">
                        <c:v>7.1428571428571432</c:v>
                      </c:pt>
                      <c:pt idx="447">
                        <c:v>5.8571428571428568</c:v>
                      </c:pt>
                      <c:pt idx="448">
                        <c:v>6.1428571428571432</c:v>
                      </c:pt>
                      <c:pt idx="449">
                        <c:v>6.2857142857142856</c:v>
                      </c:pt>
                      <c:pt idx="450">
                        <c:v>6.1428571428571432</c:v>
                      </c:pt>
                      <c:pt idx="451">
                        <c:v>5.8571428571428568</c:v>
                      </c:pt>
                      <c:pt idx="452">
                        <c:v>6</c:v>
                      </c:pt>
                      <c:pt idx="453">
                        <c:v>6.1428571428571432</c:v>
                      </c:pt>
                      <c:pt idx="454">
                        <c:v>6.4285714285714288</c:v>
                      </c:pt>
                      <c:pt idx="455">
                        <c:v>5.8571428571428568</c:v>
                      </c:pt>
                      <c:pt idx="456">
                        <c:v>5.5714285714285712</c:v>
                      </c:pt>
                      <c:pt idx="457">
                        <c:v>5.5714285714285712</c:v>
                      </c:pt>
                      <c:pt idx="458">
                        <c:v>5.4285714285714288</c:v>
                      </c:pt>
                      <c:pt idx="459">
                        <c:v>5.4285714285714288</c:v>
                      </c:pt>
                      <c:pt idx="460">
                        <c:v>5.5714285714285712</c:v>
                      </c:pt>
                      <c:pt idx="461">
                        <c:v>5.7142857142857144</c:v>
                      </c:pt>
                      <c:pt idx="462">
                        <c:v>5.7142857142857144</c:v>
                      </c:pt>
                      <c:pt idx="463">
                        <c:v>6</c:v>
                      </c:pt>
                      <c:pt idx="464">
                        <c:v>5.5714285714285712</c:v>
                      </c:pt>
                      <c:pt idx="465">
                        <c:v>6.5714285714285712</c:v>
                      </c:pt>
                      <c:pt idx="466">
                        <c:v>7</c:v>
                      </c:pt>
                      <c:pt idx="467">
                        <c:v>7.5714285714285712</c:v>
                      </c:pt>
                      <c:pt idx="468">
                        <c:v>8.4285714285714288</c:v>
                      </c:pt>
                      <c:pt idx="469">
                        <c:v>8.4285714285714288</c:v>
                      </c:pt>
                      <c:pt idx="470">
                        <c:v>7.7142857142857144</c:v>
                      </c:pt>
                      <c:pt idx="471">
                        <c:v>8.4285714285714288</c:v>
                      </c:pt>
                      <c:pt idx="472">
                        <c:v>7.4285714285714288</c:v>
                      </c:pt>
                      <c:pt idx="473">
                        <c:v>6.4285714285714288</c:v>
                      </c:pt>
                      <c:pt idx="474">
                        <c:v>6.2857142857142856</c:v>
                      </c:pt>
                      <c:pt idx="475">
                        <c:v>6</c:v>
                      </c:pt>
                      <c:pt idx="476">
                        <c:v>5.8571428571428568</c:v>
                      </c:pt>
                      <c:pt idx="477">
                        <c:v>7</c:v>
                      </c:pt>
                      <c:pt idx="478">
                        <c:v>7.5714285714285712</c:v>
                      </c:pt>
                      <c:pt idx="479">
                        <c:v>7.8571428571428568</c:v>
                      </c:pt>
                      <c:pt idx="480">
                        <c:v>8.2857142857142865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B0C-4A69-B4F5-A1D31B54D2E0}"/>
                  </c:ext>
                </c:extLst>
              </c15:ser>
            </c15:filteredLineSeries>
          </c:ext>
        </c:extLst>
      </c:lineChart>
      <c:catAx>
        <c:axId val="96650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17552"/>
        <c:crosses val="autoZero"/>
        <c:auto val="1"/>
        <c:lblAlgn val="ctr"/>
        <c:lblOffset val="100"/>
        <c:noMultiLvlLbl val="0"/>
      </c:catAx>
      <c:valAx>
        <c:axId val="9510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5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52294</xdr:colOff>
      <xdr:row>0</xdr:row>
      <xdr:rowOff>186017</xdr:rowOff>
    </xdr:from>
    <xdr:to>
      <xdr:col>16</xdr:col>
      <xdr:colOff>291353</xdr:colOff>
      <xdr:row>23</xdr:row>
      <xdr:rowOff>144182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1E8594-A9F4-4E9F-9F9A-09AD576D3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104588</xdr:colOff>
      <xdr:row>28</xdr:row>
      <xdr:rowOff>29133</xdr:rowOff>
    </xdr:from>
    <xdr:to>
      <xdr:col>16</xdr:col>
      <xdr:colOff>53542</xdr:colOff>
      <xdr:row>49</xdr:row>
      <xdr:rowOff>179143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7382C-8DB8-4524-A1AA-B09F85311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231774</xdr:colOff>
      <xdr:row>0</xdr:row>
      <xdr:rowOff>155574</xdr:rowOff>
    </xdr:from>
    <xdr:to>
      <xdr:col>17</xdr:col>
      <xdr:colOff>939799</xdr:colOff>
      <xdr:row>19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C80B2A-F6F1-476D-AE51-E1330D8DA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508000</xdr:colOff>
      <xdr:row>1</xdr:row>
      <xdr:rowOff>29134</xdr:rowOff>
    </xdr:from>
    <xdr:to>
      <xdr:col>17</xdr:col>
      <xdr:colOff>1098176</xdr:colOff>
      <xdr:row>21</xdr:row>
      <xdr:rowOff>117287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B62A81-13CE-45E3-8BE6-569C0203C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418352</xdr:colOff>
      <xdr:row>2</xdr:row>
      <xdr:rowOff>171077</xdr:rowOff>
    </xdr:from>
    <xdr:to>
      <xdr:col>18</xdr:col>
      <xdr:colOff>97971</xdr:colOff>
      <xdr:row>24</xdr:row>
      <xdr:rowOff>174172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6E8747-332F-439E-BC9F-3CDBC525A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373530</xdr:colOff>
      <xdr:row>0</xdr:row>
      <xdr:rowOff>133724</xdr:rowOff>
    </xdr:from>
    <xdr:to>
      <xdr:col>17</xdr:col>
      <xdr:colOff>1352177</xdr:colOff>
      <xdr:row>20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C4B52-9BD5-4E40-9AB3-6691117D3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421820</xdr:colOff>
      <xdr:row>0</xdr:row>
      <xdr:rowOff>179614</xdr:rowOff>
    </xdr:from>
    <xdr:to>
      <xdr:col>17</xdr:col>
      <xdr:colOff>1723570</xdr:colOff>
      <xdr:row>20</xdr:row>
      <xdr:rowOff>117929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0A657F-E0DF-457E-8524-60179B25E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231586</xdr:colOff>
      <xdr:row>0</xdr:row>
      <xdr:rowOff>163604</xdr:rowOff>
    </xdr:from>
    <xdr:to>
      <xdr:col>17</xdr:col>
      <xdr:colOff>1295400</xdr:colOff>
      <xdr:row>20</xdr:row>
      <xdr:rowOff>141514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B72A8B-3F8D-4616-AC04-8BCD4CD35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13607</xdr:colOff>
      <xdr:row>0</xdr:row>
      <xdr:rowOff>161470</xdr:rowOff>
    </xdr:from>
    <xdr:to>
      <xdr:col>17</xdr:col>
      <xdr:colOff>1079500</xdr:colOff>
      <xdr:row>19</xdr:row>
      <xdr:rowOff>45357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0CE0B-790D-4AEE-9631-5D13CF57C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104320</xdr:colOff>
      <xdr:row>1</xdr:row>
      <xdr:rowOff>88900</xdr:rowOff>
    </xdr:from>
    <xdr:to>
      <xdr:col>17</xdr:col>
      <xdr:colOff>1551214</xdr:colOff>
      <xdr:row>23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95461-9FB9-4021-8B87-9976E996C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545353</xdr:colOff>
      <xdr:row>0</xdr:row>
      <xdr:rowOff>126251</xdr:rowOff>
    </xdr:from>
    <xdr:to>
      <xdr:col>17</xdr:col>
      <xdr:colOff>1546411</xdr:colOff>
      <xdr:row>17</xdr:row>
      <xdr:rowOff>134470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271EE3-E1BF-4C45-B84F-80D6A5EB1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480892</xdr:colOff>
      <xdr:row>0</xdr:row>
      <xdr:rowOff>96369</xdr:rowOff>
    </xdr:from>
    <xdr:to>
      <xdr:col>17</xdr:col>
      <xdr:colOff>1631362</xdr:colOff>
      <xdr:row>22</xdr:row>
      <xdr:rowOff>147168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BED4F-8193-4EDE-8D99-0ED975315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470646</xdr:colOff>
      <xdr:row>0</xdr:row>
      <xdr:rowOff>163606</xdr:rowOff>
    </xdr:from>
    <xdr:to>
      <xdr:col>16</xdr:col>
      <xdr:colOff>412126</xdr:colOff>
      <xdr:row>24</xdr:row>
      <xdr:rowOff>164353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51C6A-7A51-4248-8BB9-AA04887AB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66B7F45-865E-4600-BA38-D762DB9C4207}" name="FazlaOlumButunSehirler" displayName="FazlaOlumButunSehirler" ref="K26:L27" totalsRowShown="0">
  <autoFilter ref="K26:L27" xr:uid="{F44F51CB-7F23-4AEF-A49E-36DD5BF1A5F1}"/>
  <tableColumns count="2">
    <tableColumn id="1" xr3:uid="{22A30AF0-8104-4118-85D7-EA4F1DBA0502}" name="Fazla Ölüm">
      <calculatedColumnFormula>SUM(ToplamTablo[Fark])</calculatedColumnFormula>
    </tableColumn>
    <tableColumn id="2" xr3:uid="{D395843D-AB73-4455-93DA-715C1F8B145B}" name="Resmi Ölüm Rakamı">
      <calculatedColumnFormula>SUM(ToplamTablo[Resmi COVID Vefat])</calculatedColumnFormula>
    </tableColumn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BE310BC-2DF7-4045-9F98-8EF3B5D3DF4C}" name="ToplamTablo" displayName="ToplamTablo" ref="A1:J481" totalsRowShown="0">
  <autoFilter ref="A1:J481" xr:uid="{D27606CA-DD2A-475C-AC78-5260B46B0912}"/>
  <tableColumns count="10">
    <tableColumn id="1" xr3:uid="{8F83CE58-FDEA-4181-9791-03DA19378693}" name="Tarih" dataDxfId="42"/>
    <tableColumn id="2" xr3:uid="{0E279616-FDEE-49EB-AC25-53377F5C62B8}" name="Vefat2020" dataDxfId="1">
      <calculatedColumnFormula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calculatedColumnFormula>
    </tableColumn>
    <tableColumn id="3" xr3:uid="{4C74E9A7-9466-4AF0-A748-5F167A95B160}" name="Referans" dataDxfId="0">
      <calculatedColumnFormula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calculatedColumnFormula>
    </tableColumn>
    <tableColumn id="4" xr3:uid="{C4C73716-F31B-4406-A9CE-24B958A1F7DC}" name="Fark" dataDxfId="41">
      <calculatedColumnFormula>ToplamTablo[[#This Row],[Vefat2020]]-ToplamTablo[[#This Row],[Referans]]</calculatedColumnFormula>
    </tableColumn>
    <tableColumn id="5" xr3:uid="{A1CF67F3-F9C9-45EB-9CCE-4E26D752368E}" name="20207DayAvg"/>
    <tableColumn id="6" xr3:uid="{89B0272E-64DB-47BA-81DE-782E5EC11301}" name="Referans7Avg"/>
    <tableColumn id="9" xr3:uid="{9A1A5A80-945A-454D-82D6-D928D8D66FA2}" name="Fazla ölüm 7DayAvg"/>
    <tableColumn id="7" xr3:uid="{3C33F31D-02D7-4E0B-B29A-617650218EAC}" name="Resmi COVID Vefat" dataDxfId="40"/>
    <tableColumn id="8" xr3:uid="{FA827D3D-8235-4D56-A3D7-4787C4D2483E}" name="Hasta Turkiye" dataDxfId="39"/>
    <tableColumn id="10" xr3:uid="{BC9B9247-7186-4CE8-879F-63CB9818518F}" name="Vaka Turkiye" dataDxfId="38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C829A8-5253-40D6-8C67-8BA3E568BF6A}" name="FazlaOlumIstanbul" displayName="FazlaOlumIstanbul" ref="N24:N25" totalsRowShown="0">
  <autoFilter ref="N24:N25" xr:uid="{F44F51CB-7F23-4AEF-A49E-36DD5BF1A5F1}"/>
  <tableColumns count="1">
    <tableColumn id="1" xr3:uid="{28EC5B54-11DB-4107-90C1-E1AC5FE2F8D8}" name="Fazla Ölüm">
      <calculatedColumnFormula>SUM(IstanbulTablo[Fark])</calculatedColumnFormula>
    </tableColumn>
  </tableColumns>
  <tableStyleInfo name="TableStyleDark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54DC9DD-5F1D-41FF-B00A-94BA7E877C46}" name="IstanbulTablo" displayName="IstanbulTablo" ref="A1:L481" totalsRowShown="0">
  <autoFilter ref="A1:L481" xr:uid="{A7743944-FE15-4BD0-9C5A-D5A432706840}"/>
  <tableColumns count="12">
    <tableColumn id="1" xr3:uid="{9B6ACCE9-D7FB-47C3-BAA7-8AE63C2B3DD6}" name="Tarih" dataDxfId="37"/>
    <tableColumn id="2" xr3:uid="{50769376-535B-4E4E-8183-2D4DA0D895C2}" name="Vefat2020"/>
    <tableColumn id="3" xr3:uid="{BF133A3A-2A02-49ED-B886-6D0407720E2A}" name="Vefat2019"/>
    <tableColumn id="4" xr3:uid="{61EE9B22-F5CC-4A75-890B-FBE85AE7B56D}" name="Vefat2018"/>
    <tableColumn id="5" xr3:uid="{A101EDD8-959D-44DB-AE7A-C4A993CBDF06}" name="Vefat2017"/>
    <tableColumn id="11" xr3:uid="{7891CB9B-EF88-4CF5-B43C-EC4055CE88E4}" name="Referans" dataDxfId="36">
      <calculatedColumnFormula>AVERAGEIF(IstanbulTablo[[#This Row],[Vefat2019]:[Vefat2017]], "&gt;0")</calculatedColumnFormula>
    </tableColumn>
    <tableColumn id="12" xr3:uid="{92346912-CB00-48A2-99CF-D7E86E9177FF}" name="Fark" dataDxfId="35">
      <calculatedColumnFormula>IF(AND(IstanbulTablo[[#This Row],[Vefat2020]]&gt;-1,IstanbulTablo[[#This Row],[Referans]]&gt;-1), IstanbulTablo[[#This Row],[Vefat2020]]-IstanbulTablo[[#This Row],[Referans]], 0)</calculatedColumnFormula>
    </tableColumn>
    <tableColumn id="6" xr3:uid="{95DB2E36-A21E-4550-B029-EAB275C3EB5F}" name="20207DayAvg"/>
    <tableColumn id="7" xr3:uid="{5EEF3E5B-0C28-42C8-8F28-77A84BB4B884}" name="20197DayAvg"/>
    <tableColumn id="8" xr3:uid="{B42D1B99-618D-44F6-8C4B-BB87EA6EF781}" name="20187DayAvg"/>
    <tableColumn id="9" xr3:uid="{7D1210BB-FDEC-4AFD-9DC4-BDD460292AA6}" name="20177DayAvg"/>
    <tableColumn id="10" xr3:uid="{6F883C3B-3085-49FC-B40C-405B1B69D76B}" name="Referans7DayAvg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16D187F-D26A-401B-A362-6A489102FFB3}" name="KonyaFazla" displayName="KonyaFazla" ref="N23:N24" totalsRowShown="0">
  <autoFilter ref="N23:N24" xr:uid="{F44F51CB-7F23-4AEF-A49E-36DD5BF1A5F1}"/>
  <tableColumns count="1">
    <tableColumn id="1" xr3:uid="{B5D33666-CAF5-40BA-903F-FCAD3409FC40}" name="Fazla Ölüm">
      <calculatedColumnFormula>SUM(KonyaTablo[Fark])</calculatedColumnFormula>
    </tableColumn>
  </tableColumns>
  <tableStyleInfo name="TableStyleDark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2A7E89-08DA-4835-A0E5-9ED19D402665}" name="KonyaTablo" displayName="KonyaTablo" ref="A1:L481" totalsRowShown="0">
  <autoFilter ref="A1:L481" xr:uid="{84BE7A03-9649-4024-971A-94998583C7E2}"/>
  <tableColumns count="12">
    <tableColumn id="1" xr3:uid="{8AED1F3E-A811-48F7-AAFE-71A22A5934F4}" name="Tarih" dataDxfId="34"/>
    <tableColumn id="2" xr3:uid="{0EFD7D3C-8155-4C59-A91D-04AE84C5FBE9}" name="Vefat2020"/>
    <tableColumn id="3" xr3:uid="{BC411F70-0CA6-4A9A-B9C0-CA22CE210346}" name="Vefat2019"/>
    <tableColumn id="4" xr3:uid="{6B24EE16-2FFF-4FA1-97C4-A6C4ED7AD0CC}" name="Vefat2018"/>
    <tableColumn id="5" xr3:uid="{8FDA419C-8776-41D1-9141-BF109DF84AF3}" name="Vefat2017"/>
    <tableColumn id="11" xr3:uid="{9F7CC3DA-AE61-42FB-90DC-4F32E330FE6B}" name="Referans" dataDxfId="33">
      <calculatedColumnFormula>AVERAGEIF(KonyaTablo[[#This Row],[Vefat2019]:[Vefat2017]], "&gt;0")</calculatedColumnFormula>
    </tableColumn>
    <tableColumn id="12" xr3:uid="{F0F4335F-A163-46E0-BA23-29B5C0112FCD}" name="Fark" dataDxfId="32">
      <calculatedColumnFormula>IF(AND(KonyaTablo[[#This Row],[Vefat2020]]&gt;-1,KonyaTablo[[#This Row],[Referans]]&gt;-1), KonyaTablo[[#This Row],[Vefat2020]]-KonyaTablo[[#This Row],[Referans]], 0)</calculatedColumnFormula>
    </tableColumn>
    <tableColumn id="6" xr3:uid="{49C48024-86CE-41EB-A00A-B39F3BEC3EEA}" name="20207DayAvg"/>
    <tableColumn id="7" xr3:uid="{0A78D27E-5ED2-4912-8FA8-55263B77E882}" name="20197DayAvg"/>
    <tableColumn id="8" xr3:uid="{A1B64403-5A69-4265-B965-268494F343EA}" name="20187DayAvg"/>
    <tableColumn id="9" xr3:uid="{0F685AD7-95D5-4CEB-9DC6-954325AB3ED5}" name="20177DayAvg"/>
    <tableColumn id="10" xr3:uid="{7EA482D0-D2F7-41DF-8C6E-CF384A57E35C}" name="Referans7DayAvg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95BD42A-B885-4E4E-96D1-51EFC1F96F1C}" name="MalatyaFazla" displayName="MalatyaFazla" ref="N25:N26" totalsRowShown="0">
  <autoFilter ref="N25:N26" xr:uid="{F44F51CB-7F23-4AEF-A49E-36DD5BF1A5F1}"/>
  <tableColumns count="1">
    <tableColumn id="1" xr3:uid="{DA9A2395-39B7-42E8-AEB4-EFB7A0C432C8}" name="Fazla Ölüm">
      <calculatedColumnFormula>SUM(MalatyaTablo[Fark])</calculatedColumnFormula>
    </tableColumn>
  </tableColumns>
  <tableStyleInfo name="TableStyleDark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8286913-31C5-4982-90F6-6B3605BD301F}" name="MalatyaTablo" displayName="MalatyaTablo" ref="A1:L481" totalsRowShown="0">
  <autoFilter ref="A1:L481" xr:uid="{B976C999-EC15-4F29-905E-5C51B3A311DD}"/>
  <tableColumns count="12">
    <tableColumn id="1" xr3:uid="{CF267293-2697-402A-8658-FB0B911D0E38}" name="Tarih" dataDxfId="31"/>
    <tableColumn id="2" xr3:uid="{7EB5ECC2-3F8D-429A-97F0-6FAA606C1269}" name="Vefat2020"/>
    <tableColumn id="3" xr3:uid="{4A400A3A-759A-4BAC-B54E-48128CDA4A79}" name="Vefat2019"/>
    <tableColumn id="4" xr3:uid="{1850D72B-6157-45F8-9214-0A28E35B313B}" name="Vefat2018"/>
    <tableColumn id="5" xr3:uid="{CADBA000-B40F-44C7-B18E-4540C1D52CE8}" name="Vefat2017"/>
    <tableColumn id="11" xr3:uid="{D412784A-6793-4C38-8D24-86B3AFE8BA46}" name="Referans" dataDxfId="30">
      <calculatedColumnFormula>AVERAGEIF(MalatyaTablo[[#This Row],[Vefat2019]:[Vefat2017]], "&gt;0")</calculatedColumnFormula>
    </tableColumn>
    <tableColumn id="12" xr3:uid="{14B25363-E195-4F9A-A09D-92963BBA39E5}" name="Fark" dataDxfId="29">
      <calculatedColumnFormula>IF(AND(MalatyaTablo[[#This Row],[Vefat2020]]&gt;-1,MalatyaTablo[[#This Row],[Referans]]&gt;-1), MalatyaTablo[[#This Row],[Vefat2020]]-MalatyaTablo[[#This Row],[Referans]], 0)</calculatedColumnFormula>
    </tableColumn>
    <tableColumn id="6" xr3:uid="{28211F12-3CBF-43B0-BA95-167B6D7A9018}" name="20207DayAvg"/>
    <tableColumn id="7" xr3:uid="{3DCA28A3-3EF3-4E8F-8281-77F802C3A030}" name="20197DayAvg"/>
    <tableColumn id="8" xr3:uid="{F5EC6A98-FAE0-4AA2-92CC-B63238350386}" name="20187DayAvg"/>
    <tableColumn id="9" xr3:uid="{8BA8C5A7-3046-4AFB-BA00-3B518D3A6069}" name="20177DayAvg"/>
    <tableColumn id="10" xr3:uid="{3A9CC48E-8D49-44C8-962B-8A1A91B446A5}" name="Referans7DayAvg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09728CF-D24A-4D32-B7A2-0D877B14983E}" name="SakaryaFazla" displayName="SakaryaFazla" ref="N25:N26" totalsRowShown="0">
  <autoFilter ref="N25:N26" xr:uid="{F44F51CB-7F23-4AEF-A49E-36DD5BF1A5F1}"/>
  <tableColumns count="1">
    <tableColumn id="1" xr3:uid="{4A9DBC73-A9C5-4E53-B430-EB604D96AD56}" name="Fazla Ölüm">
      <calculatedColumnFormula>SUM(SakaryaTablo[Fark])</calculatedColumnFormula>
    </tableColumn>
  </tableColumns>
  <tableStyleInfo name="TableStyleDark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EF339FF-3313-4CF7-BBEE-1D980B7B0745}" name="SakaryaTablo" displayName="SakaryaTablo" ref="A1:L481" totalsRowShown="0">
  <autoFilter ref="A1:L481" xr:uid="{F88E2E41-2E01-4C70-AC19-8534CBEF2092}"/>
  <tableColumns count="12">
    <tableColumn id="1" xr3:uid="{6480FB93-9F6A-45EE-B8DC-E2B94C0516FC}" name="Tarih" dataDxfId="28"/>
    <tableColumn id="2" xr3:uid="{CA945ACA-E68A-44FC-951C-7707C0F121CB}" name="Vefat2020"/>
    <tableColumn id="3" xr3:uid="{74C0E67C-0331-4BA5-81E0-D04D7E9969EE}" name="Vefat2019"/>
    <tableColumn id="4" xr3:uid="{D1146883-463E-4B4C-85D3-362F29AD5D4C}" name="Vefat2018"/>
    <tableColumn id="5" xr3:uid="{FCD6987B-6093-4022-B603-F4DC383C4B2D}" name="Vefat2017"/>
    <tableColumn id="11" xr3:uid="{1A95BB7A-B46B-4EF7-A58A-87C16684C2CA}" name="Referans" dataDxfId="27">
      <calculatedColumnFormula>SakaryaTablo[[#This Row],[Vefat2019]]</calculatedColumnFormula>
    </tableColumn>
    <tableColumn id="12" xr3:uid="{AB3B931A-1BE4-47E3-8E82-3FC0105DFC34}" name="Fark" dataDxfId="26">
      <calculatedColumnFormula>IF(AND(SakaryaTablo[[#This Row],[Vefat2020]]&gt;-1,SakaryaTablo[[#This Row],[Referans]]&gt;-1), SakaryaTablo[[#This Row],[Vefat2020]]-SakaryaTablo[[#This Row],[Referans]], 0)</calculatedColumnFormula>
    </tableColumn>
    <tableColumn id="6" xr3:uid="{9E790373-902F-4739-9DBB-357B674DA0BA}" name="20207DayAvg"/>
    <tableColumn id="7" xr3:uid="{9D920C6D-5F84-4DC3-97DD-63871AE79422}" name="20197DayAvg"/>
    <tableColumn id="8" xr3:uid="{AE89800D-D5F3-49BE-BBCF-6D7A91D517A0}" name="20187DayAvg"/>
    <tableColumn id="9" xr3:uid="{1984AFAC-D1A0-4A81-8731-9232242304FB}" name="20177DayAvg"/>
    <tableColumn id="10" xr3:uid="{00B7AF05-FE85-4936-AEA2-F08F0AB925E1}" name="Referans7DayAvg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C609217-23A5-48E2-A5F9-BB8F2A027AB4}" name="KocaeliFazla" displayName="KocaeliFazla" ref="N25:N26" totalsRowShown="0">
  <autoFilter ref="N25:N26" xr:uid="{F44F51CB-7F23-4AEF-A49E-36DD5BF1A5F1}"/>
  <tableColumns count="1">
    <tableColumn id="1" xr3:uid="{AB14524E-5DA7-4728-A84F-E600087F3431}" name="Fazla Ölüm">
      <calculatedColumnFormula>SUM(KocaeliTablo[Fark])</calculatedColumnFormula>
    </tableColumn>
  </tableColumns>
  <tableStyleInfo name="TableStyleDark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C64C8A7-0D3D-486C-8F35-BF1215BD36D9}" name="KocaeliTablo" displayName="KocaeliTablo" ref="A1:L481" totalsRowShown="0">
  <autoFilter ref="A1:L481" xr:uid="{2C18BC24-9EBE-4E75-B187-79F612460863}"/>
  <tableColumns count="12">
    <tableColumn id="1" xr3:uid="{6F45CC9C-DCB2-4A41-9CE8-0C58257AA698}" name="Tarih" dataDxfId="25"/>
    <tableColumn id="2" xr3:uid="{28B5F937-5C27-4F10-BB8F-931C5ABFE5FB}" name="Vefat2020"/>
    <tableColumn id="3" xr3:uid="{85C635E4-EB20-4B82-8D4A-A6B1CAC010D2}" name="Vefat2019"/>
    <tableColumn id="4" xr3:uid="{E7E8F2B7-E6C7-446F-B7ED-E72A2AF0FB43}" name="Vefat2018"/>
    <tableColumn id="5" xr3:uid="{AD6CF8F4-21E1-41FB-8F91-01646DD11D47}" name="Vefat2017"/>
    <tableColumn id="6" xr3:uid="{E688DE23-B701-43D4-B331-2CFFCFC7E8A2}" name="Referans" dataDxfId="24">
      <calculatedColumnFormula>AVERAGE(KocaeliTablo[[#This Row],[Vefat2019]:[Vefat2017]])</calculatedColumnFormula>
    </tableColumn>
    <tableColumn id="12" xr3:uid="{F590B5EC-511D-4EA7-8F99-F600AA00B9B0}" name="Fark" dataDxfId="23">
      <calculatedColumnFormula>IF(AND(KocaeliTablo[[#This Row],[Vefat2020]]&gt;-1,KocaeliTablo[[#This Row],[Referans]]&gt;-1), KocaeliTablo[[#This Row],[Vefat2020]]-KocaeliTablo[[#This Row],[Referans]], 0)</calculatedColumnFormula>
    </tableColumn>
    <tableColumn id="7" xr3:uid="{C13AC2C9-C3DD-4824-9DC3-45285C7A9326}" name="20207DayAvg"/>
    <tableColumn id="8" xr3:uid="{20422A66-BCE9-48FD-B845-A5E682BB5133}" name="20197DayAvg"/>
    <tableColumn id="9" xr3:uid="{33398B37-2545-4CD0-BA00-0784C6F89E0C}" name="20187DayAvg"/>
    <tableColumn id="10" xr3:uid="{F125BAD8-2325-49B2-9E46-431557113442}" name="20177DayAvg"/>
    <tableColumn id="11" xr3:uid="{32810EA6-A526-4641-8AA0-60C876A39216}" name="Referans7DayAvg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3CAC76C-4C4B-44D3-9490-96350053CD4D}" name="KahramanmarasFazla" displayName="KahramanmarasFazla" ref="N23:N24" totalsRowShown="0">
  <autoFilter ref="N23:N24" xr:uid="{F44F51CB-7F23-4AEF-A49E-36DD5BF1A5F1}"/>
  <tableColumns count="1">
    <tableColumn id="1" xr3:uid="{96934A26-72EA-4DEF-A4B6-3FC3C8990B0C}" name="Fazla Ölüm">
      <calculatedColumnFormula>SUM(KahramanmarasTablo[Fark])</calculatedColumnFormula>
    </tableColumn>
  </tableColumns>
  <tableStyleInfo name="TableStyleDark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34120F1-8E96-48C2-AB2C-085E96928DAD}" name="KahramanmarasTablo" displayName="KahramanmarasTablo" ref="A1:L481" totalsRowShown="0">
  <autoFilter ref="A1:L481" xr:uid="{73A8835E-ABB7-4183-86FE-FCF075E80DAA}"/>
  <tableColumns count="12">
    <tableColumn id="1" xr3:uid="{AA0B2040-CE67-4F11-9416-8A6589939EC8}" name="Tarih" dataDxfId="22"/>
    <tableColumn id="2" xr3:uid="{8A8BDF2F-C2DD-48E4-90B5-86140F701AE8}" name="Vefat2020"/>
    <tableColumn id="3" xr3:uid="{465DA788-C354-41F4-8C4A-45DFBBD51E9B}" name="Vefat2019"/>
    <tableColumn id="4" xr3:uid="{02ACE497-D1A3-4784-98EF-08DE4D9A1E7D}" name="Vefat2018"/>
    <tableColumn id="5" xr3:uid="{71912B7E-FA8B-48CF-9815-A920C5141CD5}" name="Vefat2017"/>
    <tableColumn id="11" xr3:uid="{F6E65EA6-0267-4C04-9B96-DE65C93B80A7}" name="Referans" dataDxfId="21">
      <calculatedColumnFormula>AVERAGEIF(KahramanmarasTablo[[#This Row],[Vefat2019]:[Vefat2017]], "&gt;0")</calculatedColumnFormula>
    </tableColumn>
    <tableColumn id="12" xr3:uid="{A5438ED4-E502-411E-B3C7-946B6025B2AF}" name="Fark" dataDxfId="20">
      <calculatedColumnFormula>IF(KahramanmarasTablo[[#This Row],[Vefat2020]]&gt;-1, KahramanmarasTablo[[#This Row],[Vefat2020]]-KahramanmarasTablo[[#This Row],[Referans]], 0)</calculatedColumnFormula>
    </tableColumn>
    <tableColumn id="6" xr3:uid="{EA20BF28-5E41-4E97-BE1E-DDE91C598502}" name="20207DayAvg"/>
    <tableColumn id="7" xr3:uid="{EEFB0F0D-D563-4FE2-A90E-87B9FA95CA5D}" name="20197DayAvg"/>
    <tableColumn id="8" xr3:uid="{578E2C06-1106-4B97-B78D-E4827ACA5DDE}" name="20187DayAvg"/>
    <tableColumn id="9" xr3:uid="{A1BFC996-7BB9-4A00-AF36-983F26E0DDD4}" name="20177DayAvg"/>
    <tableColumn id="10" xr3:uid="{548CD1D9-CAED-4B1C-B4E5-9A3F4371164F}" name="Referans7DayAvg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6CD116D-A196-481C-B0F5-2C3CA6FEFF0D}" name="ErzurumFazla" displayName="ErzurumFazla" ref="N25:N26" totalsRowShown="0">
  <autoFilter ref="N25:N26" xr:uid="{F44F51CB-7F23-4AEF-A49E-36DD5BF1A5F1}"/>
  <tableColumns count="1">
    <tableColumn id="1" xr3:uid="{D61E99E9-9B2E-49BD-A8A6-6643CDE9385F}" name="Fazla Ölüm">
      <calculatedColumnFormula>SUM(ErzurumTablo[Fark])</calculatedColumnFormula>
    </tableColumn>
  </tableColumns>
  <tableStyleInfo name="TableStyleDark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6D9A81F-1CCC-4254-AE5D-0D19E3CEB662}" name="ErzurumTablo" displayName="ErzurumTablo" ref="A1:L463" totalsRowShown="0">
  <autoFilter ref="A1:L463" xr:uid="{AA1F2D10-8478-47AD-88BE-4CDA5E4A573B}"/>
  <tableColumns count="12">
    <tableColumn id="1" xr3:uid="{EDCDC467-9FBA-4015-89ED-96CB48CBF142}" name="Tarih" dataDxfId="19"/>
    <tableColumn id="2" xr3:uid="{08426B54-B89A-4D40-B714-638B6226F045}" name="Vefat2020"/>
    <tableColumn id="3" xr3:uid="{E1ACDDA4-D130-4BB5-B6B8-DCCE60B38681}" name="Vefat2019"/>
    <tableColumn id="4" xr3:uid="{18B656D0-8F54-46B6-9F04-EE73D6C70CE3}" name="Vefat2018"/>
    <tableColumn id="5" xr3:uid="{4D6B9633-6303-4E10-90A4-749D592BDE62}" name="Vefat2017"/>
    <tableColumn id="11" xr3:uid="{FCE4F287-5777-4444-AE7F-78F04A245D39}" name="Referans" dataDxfId="18">
      <calculatedColumnFormula>IF(AVERAGE(ErzurumTablo[[#This Row],[Vefat2019]:[Vefat2017]])&gt;0, AVERAGE(ErzurumTablo[[#This Row],[Vefat2019]:[Vefat2017]]), 0)</calculatedColumnFormula>
    </tableColumn>
    <tableColumn id="12" xr3:uid="{74F9EC22-E630-4587-ADDD-B8AD9D38A1F1}" name="Fark" dataDxfId="17">
      <calculatedColumnFormula>IF(ErzurumTablo[[#This Row],[Vefat2020]]&gt;-1, ErzurumTablo[[#This Row],[Vefat2020]]-ErzurumTablo[[#This Row],[Referans]], 0)</calculatedColumnFormula>
    </tableColumn>
    <tableColumn id="6" xr3:uid="{3938E39E-BAC7-401B-8CE5-E70D8CC9F54C}" name="20207DayAvg"/>
    <tableColumn id="7" xr3:uid="{3D6712D6-177C-46CB-8AC4-CF4D2A93C320}" name="20197DayAvg"/>
    <tableColumn id="8" xr3:uid="{17D37010-59F2-4EBA-BF46-F1AAF2AC54C5}" name="20187DayAvg"/>
    <tableColumn id="9" xr3:uid="{6C2D3177-8E43-4F15-A4F3-7E16641694C1}" name="20177DayAvg"/>
    <tableColumn id="10" xr3:uid="{67FD4F9E-BE44-4E30-8807-64B645DA31AF}" name="Referans7DayAvg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98C013F-EF10-454A-84CE-BE9E61BB40FE}" name="BursaFazla" displayName="BursaFazla" ref="N25:N26" totalsRowShown="0">
  <autoFilter ref="N25:N26" xr:uid="{F44F51CB-7F23-4AEF-A49E-36DD5BF1A5F1}"/>
  <tableColumns count="1">
    <tableColumn id="1" xr3:uid="{88874A32-6DAC-4450-830C-0280B945BCA0}" name="Fazla Ölüm">
      <calculatedColumnFormula>SUM(BursaTablo[Fark])</calculatedColumnFormula>
    </tableColumn>
  </tableColumns>
  <tableStyleInfo name="TableStyleDark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DC94345-EB06-49A3-8D4A-976AB636AFF1}" name="BursaTablo" displayName="BursaTablo" ref="A1:L481" totalsRowShown="0">
  <autoFilter ref="A1:L481" xr:uid="{AE60AF44-01D0-4BD4-ADA6-4EEC54757E6C}"/>
  <tableColumns count="12">
    <tableColumn id="1" xr3:uid="{E96A0052-960D-4987-88D8-ED1D18717E18}" name="Tarih" dataDxfId="16"/>
    <tableColumn id="2" xr3:uid="{CB558B5C-C59E-40BD-A401-8509D130232D}" name="Vefat2020"/>
    <tableColumn id="3" xr3:uid="{5EF0A730-EC92-4508-8710-F9ED8616F8E7}" name="Vefat2019"/>
    <tableColumn id="4" xr3:uid="{C8EA6516-6F53-4C7E-AB86-81DBF960A376}" name="Vefat2018"/>
    <tableColumn id="5" xr3:uid="{282F49FE-1D12-417B-8BB5-7D0BD6B42AD2}" name="Vefat2017"/>
    <tableColumn id="11" xr3:uid="{29E3915A-901E-4799-8B77-FA02180FA4BF}" name="Referans" dataDxfId="15">
      <calculatedColumnFormula>AVERAGEIF(BursaTablo[[#This Row],[Vefat2019]:[Vefat2017]], "&gt;0")</calculatedColumnFormula>
    </tableColumn>
    <tableColumn id="12" xr3:uid="{32131C6A-8701-43BC-9217-E7C528ADBE2B}" name="Fark" dataDxfId="14">
      <calculatedColumnFormula>IF(AND(BursaTablo[[#This Row],[Vefat2020]]&gt;-1,BursaTablo[[#This Row],[Referans]]&gt;-1), BursaTablo[[#This Row],[Vefat2020]]-BursaTablo[[#This Row],[Referans]], 0)</calculatedColumnFormula>
    </tableColumn>
    <tableColumn id="6" xr3:uid="{6E273DF8-A59F-4848-803A-19C6813EC6E8}" name="20207DayAvg"/>
    <tableColumn id="7" xr3:uid="{F2F23DD9-2D13-4E16-A7BB-52AB9AA41DCD}" name="20197DayAvg"/>
    <tableColumn id="8" xr3:uid="{94F0E43D-DDFA-4B2E-B6B9-CAEC11C03F4B}" name="20187DayAvg"/>
    <tableColumn id="9" xr3:uid="{44CFBDD6-2891-4B24-9BFE-B471B66D2E14}" name="20177DayAvg"/>
    <tableColumn id="10" xr3:uid="{77B1E616-12EA-4DAE-8271-05BB0D007661}" name="Referans7DayAvg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613686-F898-47C8-8DF3-BFEE4CF6ED8C}" name="TekirdagFazla" displayName="TekirdagFazla" ref="N25:N26" totalsRowShown="0">
  <autoFilter ref="N25:N26" xr:uid="{F44F51CB-7F23-4AEF-A49E-36DD5BF1A5F1}"/>
  <tableColumns count="1">
    <tableColumn id="1" xr3:uid="{5B510231-854E-453F-9F8A-2326EF804085}" name="Fazla Ölüm">
      <calculatedColumnFormula>SUM(TekirdagTablo[Fark])</calculatedColumnFormula>
    </tableColumn>
  </tableColumns>
  <tableStyleInfo name="TableStyleDark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3DBDCC4-13F5-4E65-B940-258DE7E971EC}" name="TekirdagTablo" displayName="TekirdagTablo" ref="A1:L481" totalsRowShown="0">
  <autoFilter ref="A1:L481" xr:uid="{64B7F72A-4BE8-479C-904E-10ED8CF623F9}"/>
  <tableColumns count="12">
    <tableColumn id="1" xr3:uid="{B60D0095-3915-4258-8B50-BAB7DAE08C34}" name="Tarih" dataDxfId="13"/>
    <tableColumn id="2" xr3:uid="{4E6AF0FA-732E-4C11-A451-79E1087A9385}" name="Vefat2020"/>
    <tableColumn id="3" xr3:uid="{36B764C1-5486-4B91-B5C7-3F6D88AC2468}" name="Vefat2019"/>
    <tableColumn id="4" xr3:uid="{82A2788A-B750-444D-8523-3E5A754BBD28}" name="Vefat2018"/>
    <tableColumn id="5" xr3:uid="{62E082E9-4E63-401D-9D36-F99DF7AF57AD}" name="Vefat2017"/>
    <tableColumn id="11" xr3:uid="{B109BF93-5FE3-431A-A6CA-357B14AE395A}" name="Referans" dataDxfId="12">
      <calculatedColumnFormula>TekirdagTablo[[#This Row],[Vefat2019]]</calculatedColumnFormula>
    </tableColumn>
    <tableColumn id="12" xr3:uid="{4268941F-3F29-4EF6-A5AB-9422EEFD69F4}" name="Fark" dataDxfId="11">
      <calculatedColumnFormula>IF(TekirdagTablo[[#This Row],[Vefat2020]]&gt;-1, TekirdagTablo[[#This Row],[Vefat2020]]-TekirdagTablo[[#This Row],[Referans]], 0)</calculatedColumnFormula>
    </tableColumn>
    <tableColumn id="6" xr3:uid="{EE3D835D-BFD5-402D-AF5D-A3B171755896}" name="20207DayAvg"/>
    <tableColumn id="7" xr3:uid="{EC054164-C9D9-4A5C-AD0D-759BF366A4B2}" name="20197DayAvg"/>
    <tableColumn id="8" xr3:uid="{6C98544E-4E31-409E-8C16-B2052D07086C}" name="20187DayAvg"/>
    <tableColumn id="9" xr3:uid="{3434FDAF-1FF0-4F5D-BEEE-813AFF31A37B}" name="20177DayAvg"/>
    <tableColumn id="10" xr3:uid="{7C4127FC-9995-45D8-B1FC-B49B24DA6098}" name="Referans7DayAvg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E8F974F-B329-44CD-BF1E-12CA3E13F377}" name="DiyarbakirFazla" displayName="DiyarbakirFazla" ref="N25:N26" totalsRowShown="0">
  <autoFilter ref="N25:N26" xr:uid="{F44F51CB-7F23-4AEF-A49E-36DD5BF1A5F1}"/>
  <tableColumns count="1">
    <tableColumn id="1" xr3:uid="{22CD14B8-72D2-4919-ACEE-E0EDBA00226F}" name="Fazla Ölüm">
      <calculatedColumnFormula array="1">SUM(DiyarbakirTablo[20207DayAvg]-DiyarbakirTablo[Referans7DayAvg])</calculatedColumnFormula>
    </tableColumn>
  </tableColumns>
  <tableStyleInfo name="TableStyleDark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85332F-0BEF-40F9-92D0-0EE00B84B67A}" name="DiyarbakirTablo" displayName="DiyarbakirTablo" ref="A1:L481" totalsRowShown="0">
  <autoFilter ref="A1:L481" xr:uid="{E7F2DC7D-6CF2-4360-87E1-212732F3A5AD}"/>
  <tableColumns count="12">
    <tableColumn id="1" xr3:uid="{78C126BD-BE6B-4EFA-8491-1AA9B5665046}" name="Tarih" dataDxfId="10"/>
    <tableColumn id="2" xr3:uid="{5191F5ED-337B-44E9-83F9-0E920935892C}" name="Vefat2020"/>
    <tableColumn id="3" xr3:uid="{357962BA-550F-4B3B-A363-60C12A76B5F7}" name="Vefat2019"/>
    <tableColumn id="4" xr3:uid="{D1B961C9-7AEF-4530-A7A5-A46354D66EF9}" name="Vefat2018"/>
    <tableColumn id="5" xr3:uid="{6C013EFB-7F1B-41CB-83F0-4495F4FE4751}" name="Vefat2017"/>
    <tableColumn id="11" xr3:uid="{2C19D2D8-F0D7-443A-9735-D71F970692CC}" name="Referans" dataDxfId="9">
      <calculatedColumnFormula>AVERAGEIF(C2:D2, "&gt;0")</calculatedColumnFormula>
    </tableColumn>
    <tableColumn id="12" xr3:uid="{1B52663E-F6C1-4C1D-9995-DBBB44F30EE8}" name="Fark" dataDxfId="8">
      <calculatedColumnFormula>IF(AND(DiyarbakirTablo[[#This Row],[Vefat2020]]&gt;-1,DiyarbakirTablo[[#This Row],[Referans]]&gt;-1), DiyarbakirTablo[[#This Row],[Vefat2020]]-DiyarbakirTablo[[#This Row],[Referans]], 0)</calculatedColumnFormula>
    </tableColumn>
    <tableColumn id="6" xr3:uid="{8917D64A-AA1F-4ABE-AE07-DAE32134D6CC}" name="20207DayAvg"/>
    <tableColumn id="7" xr3:uid="{C2F20E31-94B7-4BE3-8E3C-1F0D946E7568}" name="20197DayAvg"/>
    <tableColumn id="8" xr3:uid="{B26F7CA4-9087-479C-A32C-83B0A375620F}" name="20187DayAvg"/>
    <tableColumn id="9" xr3:uid="{E57CE622-E72E-4103-9F73-4F99EEB174F3}" name="20177DayAvg"/>
    <tableColumn id="10" xr3:uid="{A4347B5A-D353-457A-8D6F-B4AD3A7D5F2F}" name="Referans7DayAvg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B1BF766-7798-4D65-B641-B8417516B007}" name="KayseriFazla" displayName="KayseriFazla" ref="L27:L28" totalsRowShown="0">
  <autoFilter ref="L27:L28" xr:uid="{F44F51CB-7F23-4AEF-A49E-36DD5BF1A5F1}"/>
  <tableColumns count="1">
    <tableColumn id="1" xr3:uid="{930E56E5-A71F-4AAE-9E3F-02CEF456DA3F}" name="Fazla Ölüm">
      <calculatedColumnFormula>SUM(KayseriTablo[Fark])</calculatedColumnFormula>
    </tableColumn>
  </tableColumns>
  <tableStyleInfo name="TableStyleDark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3AC5F87-8E5A-485B-BA0B-5B2EAE676569}" name="KayseriTablo" displayName="KayseriTablo" ref="A1:J482" totalsRowShown="0">
  <autoFilter ref="A1:J482" xr:uid="{5F26E372-2001-4AB5-B0D7-C91EF23255A6}"/>
  <tableColumns count="10">
    <tableColumn id="1" xr3:uid="{926F6697-2AE4-4A14-9E8F-0AE2B79C7930}" name="Tarih" dataDxfId="7"/>
    <tableColumn id="2" xr3:uid="{70DED1C7-C71C-449B-B595-F28233B044C8}" name="Vefat2020" dataDxfId="6"/>
    <tableColumn id="3" xr3:uid="{A95D3D46-B7EF-49E6-B6CC-FBC67CC3D626}" name="Vefat2019" dataDxfId="5"/>
    <tableColumn id="4" xr3:uid="{9D79534C-8F35-4A87-8918-F6F26C04D933}" name="Vefat2018" dataDxfId="4"/>
    <tableColumn id="9" xr3:uid="{A1066DF8-DEFA-45E6-88EC-2BC314267230}" name="Referans" dataDxfId="3">
      <calculatedColumnFormula>AVERAGE(KayseriTablo[[#This Row],[Vefat2019]:[Vefat2018]])</calculatedColumnFormula>
    </tableColumn>
    <tableColumn id="10" xr3:uid="{57A544C7-A672-4B1A-8DF2-C9F17821D388}" name="Fark" dataDxfId="2">
      <calculatedColumnFormula>KayseriTablo[[#This Row],[Vefat2020]]-KayseriTablo[[#This Row],[Referans]]</calculatedColumnFormula>
    </tableColumn>
    <tableColumn id="5" xr3:uid="{A0920EE5-3DAB-4355-B2C7-286EF4C08D9C}" name="20207DayAvg"/>
    <tableColumn id="6" xr3:uid="{BA52ADC3-63EE-4D85-9214-96B5ED742245}" name="20197DayAvg"/>
    <tableColumn id="7" xr3:uid="{DE658615-6640-4C13-B788-1013187EE7DD}" name="20187DayAvg"/>
    <tableColumn id="8" xr3:uid="{AD378F1A-85A0-478A-A270-239760243393}" name="Referans7DayAv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table" Target="../tables/table1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1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2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table" Target="../tables/table2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table" Target="../tables/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8B0C7-D554-4D87-9E79-B17922BC1D0C}">
  <sheetPr codeName="Sheet1"/>
  <dimension ref="A1:L481"/>
  <sheetViews>
    <sheetView tabSelected="1" zoomScale="87" zoomScaleNormal="87" workbookViewId="0">
      <selection activeCell="Q22" sqref="Q22"/>
    </sheetView>
  </sheetViews>
  <sheetFormatPr defaultRowHeight="14.4"/>
  <cols>
    <col min="2" max="2" width="13.5546875" customWidth="1"/>
    <col min="3" max="4" width="10.33203125" customWidth="1"/>
    <col min="5" max="5" width="14.5546875" customWidth="1"/>
    <col min="6" max="7" width="14.33203125" customWidth="1"/>
    <col min="9" max="9" width="9" customWidth="1"/>
    <col min="10" max="10" width="9.33203125" customWidth="1"/>
    <col min="11" max="12" width="18.5546875" customWidth="1"/>
    <col min="13" max="13" width="25" customWidth="1"/>
  </cols>
  <sheetData>
    <row r="1" spans="1:10">
      <c r="A1" t="s">
        <v>0</v>
      </c>
      <c r="B1" t="s">
        <v>6</v>
      </c>
      <c r="C1" t="s">
        <v>10</v>
      </c>
      <c r="D1" t="s">
        <v>13</v>
      </c>
      <c r="E1" t="s">
        <v>1</v>
      </c>
      <c r="F1" t="s">
        <v>11</v>
      </c>
      <c r="G1" t="s">
        <v>446</v>
      </c>
      <c r="H1" t="s">
        <v>445</v>
      </c>
      <c r="I1" t="s">
        <v>15</v>
      </c>
      <c r="J1" t="s">
        <v>14</v>
      </c>
    </row>
    <row r="2" spans="1:10">
      <c r="A2" s="3" t="s">
        <v>17</v>
      </c>
      <c r="B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414.33333333333331</v>
      </c>
      <c r="D2">
        <f>ToplamTablo[[#This Row],[Vefat2020]]-ToplamTablo[[#This Row],[Referans]]</f>
        <v>-25.333333333333314</v>
      </c>
      <c r="H2" s="1"/>
      <c r="I2" s="1"/>
      <c r="J2" s="1"/>
    </row>
    <row r="3" spans="1:10">
      <c r="A3" s="3" t="s">
        <v>18</v>
      </c>
      <c r="B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375</v>
      </c>
      <c r="C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422.83333333333337</v>
      </c>
      <c r="D3">
        <f>ToplamTablo[[#This Row],[Vefat2020]]-ToplamTablo[[#This Row],[Referans]]</f>
        <v>-47.833333333333371</v>
      </c>
      <c r="H3" s="1"/>
      <c r="I3" s="1"/>
      <c r="J3" s="1"/>
    </row>
    <row r="4" spans="1:10">
      <c r="A4" s="3" t="s">
        <v>19</v>
      </c>
      <c r="B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416</v>
      </c>
      <c r="C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400</v>
      </c>
      <c r="D4">
        <f>ToplamTablo[[#This Row],[Vefat2020]]-ToplamTablo[[#This Row],[Referans]]</f>
        <v>16</v>
      </c>
      <c r="H4" s="1"/>
      <c r="I4" s="1"/>
      <c r="J4" s="1"/>
    </row>
    <row r="5" spans="1:10">
      <c r="A5" s="3" t="s">
        <v>20</v>
      </c>
      <c r="B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410</v>
      </c>
      <c r="C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399.99999999999994</v>
      </c>
      <c r="D5">
        <f>ToplamTablo[[#This Row],[Vefat2020]]-ToplamTablo[[#This Row],[Referans]]</f>
        <v>10.000000000000057</v>
      </c>
      <c r="H5" s="1"/>
      <c r="I5" s="1"/>
      <c r="J5" s="1"/>
    </row>
    <row r="6" spans="1:10">
      <c r="A6" s="3" t="s">
        <v>21</v>
      </c>
      <c r="B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406</v>
      </c>
      <c r="C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418.66666666666663</v>
      </c>
      <c r="D6">
        <f>ToplamTablo[[#This Row],[Vefat2020]]-ToplamTablo[[#This Row],[Referans]]</f>
        <v>-12.666666666666629</v>
      </c>
      <c r="H6" s="1"/>
      <c r="I6" s="1"/>
      <c r="J6" s="1"/>
    </row>
    <row r="7" spans="1:10">
      <c r="A7" s="3" t="s">
        <v>22</v>
      </c>
      <c r="B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414</v>
      </c>
      <c r="C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415.83333333333337</v>
      </c>
      <c r="D7">
        <f>ToplamTablo[[#This Row],[Vefat2020]]-ToplamTablo[[#This Row],[Referans]]</f>
        <v>-1.8333333333333712</v>
      </c>
      <c r="H7" s="1"/>
      <c r="I7" s="1"/>
      <c r="J7" s="1"/>
    </row>
    <row r="8" spans="1:10">
      <c r="A8" s="3" t="s">
        <v>23</v>
      </c>
      <c r="B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385</v>
      </c>
      <c r="C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406.5</v>
      </c>
      <c r="D8">
        <f>ToplamTablo[[#This Row],[Vefat2020]]-ToplamTablo[[#This Row],[Referans]]</f>
        <v>-21.5</v>
      </c>
      <c r="E8">
        <f>AVERAGE(B2:B8)</f>
        <v>399.28571428571428</v>
      </c>
      <c r="F8">
        <f>AVERAGE(C2:C8)</f>
        <v>411.16666666666669</v>
      </c>
      <c r="G8">
        <f>AVERAGE(D2:D8)</f>
        <v>-11.880952380952376</v>
      </c>
      <c r="H8" s="1"/>
      <c r="I8" s="1"/>
      <c r="J8" s="1"/>
    </row>
    <row r="9" spans="1:10">
      <c r="A9" s="3" t="s">
        <v>24</v>
      </c>
      <c r="B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422</v>
      </c>
      <c r="C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416.83333333333331</v>
      </c>
      <c r="D9">
        <f>ToplamTablo[[#This Row],[Vefat2020]]-ToplamTablo[[#This Row],[Referans]]</f>
        <v>5.1666666666666856</v>
      </c>
      <c r="E9">
        <f t="shared" ref="E9:E72" si="0">AVERAGE(B3:B9)</f>
        <v>404</v>
      </c>
      <c r="F9">
        <f t="shared" ref="F9:F72" si="1">AVERAGE(C3:C9)</f>
        <v>411.52380952380958</v>
      </c>
      <c r="G9">
        <f t="shared" ref="G9:G72" si="2">AVERAGE(D3:D9)</f>
        <v>-7.5238095238095184</v>
      </c>
      <c r="H9" s="1"/>
      <c r="I9" s="1"/>
      <c r="J9" s="1"/>
    </row>
    <row r="10" spans="1:10">
      <c r="A10" s="3" t="s">
        <v>25</v>
      </c>
      <c r="B1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414</v>
      </c>
      <c r="C1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437.16666666666669</v>
      </c>
      <c r="D10">
        <f>ToplamTablo[[#This Row],[Vefat2020]]-ToplamTablo[[#This Row],[Referans]]</f>
        <v>-23.166666666666686</v>
      </c>
      <c r="E10">
        <f t="shared" si="0"/>
        <v>409.57142857142856</v>
      </c>
      <c r="F10">
        <f t="shared" si="1"/>
        <v>413.57142857142856</v>
      </c>
      <c r="G10">
        <f t="shared" si="2"/>
        <v>-3.999999999999992</v>
      </c>
      <c r="H10" s="1"/>
      <c r="I10" s="1"/>
      <c r="J10" s="1"/>
    </row>
    <row r="11" spans="1:10">
      <c r="A11" s="3" t="s">
        <v>26</v>
      </c>
      <c r="B1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458</v>
      </c>
      <c r="C1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441.66666666666663</v>
      </c>
      <c r="D11">
        <f>ToplamTablo[[#This Row],[Vefat2020]]-ToplamTablo[[#This Row],[Referans]]</f>
        <v>16.333333333333371</v>
      </c>
      <c r="E11">
        <f t="shared" si="0"/>
        <v>415.57142857142856</v>
      </c>
      <c r="F11">
        <f t="shared" si="1"/>
        <v>419.52380952380952</v>
      </c>
      <c r="G11">
        <f t="shared" si="2"/>
        <v>-3.9523809523809388</v>
      </c>
      <c r="H11" s="1"/>
      <c r="I11" s="1"/>
      <c r="J11" s="1"/>
    </row>
    <row r="12" spans="1:10">
      <c r="A12" s="3" t="s">
        <v>27</v>
      </c>
      <c r="B1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459</v>
      </c>
      <c r="C1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443.16666666666663</v>
      </c>
      <c r="D12">
        <f>ToplamTablo[[#This Row],[Vefat2020]]-ToplamTablo[[#This Row],[Referans]]</f>
        <v>15.833333333333371</v>
      </c>
      <c r="E12">
        <f t="shared" si="0"/>
        <v>422.57142857142856</v>
      </c>
      <c r="F12">
        <f t="shared" si="1"/>
        <v>425.69047619047615</v>
      </c>
      <c r="G12">
        <f t="shared" si="2"/>
        <v>-3.1190476190476084</v>
      </c>
      <c r="H12" s="1"/>
      <c r="I12" s="1"/>
      <c r="J12" s="1"/>
    </row>
    <row r="13" spans="1:10">
      <c r="A13" s="3" t="s">
        <v>28</v>
      </c>
      <c r="B1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394</v>
      </c>
      <c r="C1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411.5</v>
      </c>
      <c r="D13">
        <f>ToplamTablo[[#This Row],[Vefat2020]]-ToplamTablo[[#This Row],[Referans]]</f>
        <v>-17.5</v>
      </c>
      <c r="E13">
        <f t="shared" si="0"/>
        <v>420.85714285714283</v>
      </c>
      <c r="F13">
        <f t="shared" si="1"/>
        <v>424.66666666666663</v>
      </c>
      <c r="G13">
        <f t="shared" si="2"/>
        <v>-3.809523809523804</v>
      </c>
      <c r="H13" s="1"/>
      <c r="I13" s="1"/>
      <c r="J13" s="1"/>
    </row>
    <row r="14" spans="1:10">
      <c r="A14" s="3" t="s">
        <v>29</v>
      </c>
      <c r="B1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407</v>
      </c>
      <c r="C1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400.83333333333331</v>
      </c>
      <c r="D14">
        <f>ToplamTablo[[#This Row],[Vefat2020]]-ToplamTablo[[#This Row],[Referans]]</f>
        <v>6.1666666666666856</v>
      </c>
      <c r="E14">
        <f t="shared" si="0"/>
        <v>419.85714285714283</v>
      </c>
      <c r="F14">
        <f t="shared" si="1"/>
        <v>422.52380952380952</v>
      </c>
      <c r="G14">
        <f t="shared" si="2"/>
        <v>-2.6666666666666532</v>
      </c>
      <c r="H14" s="1"/>
      <c r="I14" s="1"/>
      <c r="J14" s="1"/>
    </row>
    <row r="15" spans="1:10">
      <c r="A15" s="3" t="s">
        <v>30</v>
      </c>
      <c r="B1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460</v>
      </c>
      <c r="C1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418.16666666666669</v>
      </c>
      <c r="D15">
        <f>ToplamTablo[[#This Row],[Vefat2020]]-ToplamTablo[[#This Row],[Referans]]</f>
        <v>41.833333333333314</v>
      </c>
      <c r="E15">
        <f t="shared" si="0"/>
        <v>430.57142857142856</v>
      </c>
      <c r="F15">
        <f t="shared" si="1"/>
        <v>424.19047619047615</v>
      </c>
      <c r="G15">
        <f t="shared" si="2"/>
        <v>6.380952380952392</v>
      </c>
      <c r="H15" s="1"/>
      <c r="I15" s="1"/>
      <c r="J15" s="1"/>
    </row>
    <row r="16" spans="1:10">
      <c r="A16" s="3" t="s">
        <v>31</v>
      </c>
      <c r="B1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430</v>
      </c>
      <c r="C1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410.66666666666669</v>
      </c>
      <c r="D16">
        <f>ToplamTablo[[#This Row],[Vefat2020]]-ToplamTablo[[#This Row],[Referans]]</f>
        <v>19.333333333333314</v>
      </c>
      <c r="E16">
        <f t="shared" si="0"/>
        <v>431.71428571428572</v>
      </c>
      <c r="F16">
        <f t="shared" si="1"/>
        <v>423.3095238095238</v>
      </c>
      <c r="G16">
        <f t="shared" si="2"/>
        <v>8.4047619047619104</v>
      </c>
      <c r="H16" s="1"/>
      <c r="I16" s="1"/>
      <c r="J16" s="1"/>
    </row>
    <row r="17" spans="1:12">
      <c r="A17" s="3" t="s">
        <v>32</v>
      </c>
      <c r="B1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455</v>
      </c>
      <c r="C1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433.83333333333331</v>
      </c>
      <c r="D17">
        <f>ToplamTablo[[#This Row],[Vefat2020]]-ToplamTablo[[#This Row],[Referans]]</f>
        <v>21.166666666666686</v>
      </c>
      <c r="E17">
        <f t="shared" si="0"/>
        <v>437.57142857142856</v>
      </c>
      <c r="F17">
        <f t="shared" si="1"/>
        <v>422.83333333333331</v>
      </c>
      <c r="G17">
        <f t="shared" si="2"/>
        <v>14.73809523809525</v>
      </c>
      <c r="H17" s="1"/>
      <c r="I17" s="1"/>
      <c r="J17" s="1"/>
    </row>
    <row r="18" spans="1:12">
      <c r="A18" s="3" t="s">
        <v>33</v>
      </c>
      <c r="B1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443</v>
      </c>
      <c r="C1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446</v>
      </c>
      <c r="D18">
        <f>ToplamTablo[[#This Row],[Vefat2020]]-ToplamTablo[[#This Row],[Referans]]</f>
        <v>-3</v>
      </c>
      <c r="E18">
        <f t="shared" si="0"/>
        <v>435.42857142857144</v>
      </c>
      <c r="F18">
        <f t="shared" si="1"/>
        <v>423.45238095238102</v>
      </c>
      <c r="G18">
        <f t="shared" si="2"/>
        <v>11.976190476190482</v>
      </c>
      <c r="H18" s="1"/>
      <c r="I18" s="1"/>
      <c r="J18" s="1"/>
    </row>
    <row r="19" spans="1:12">
      <c r="A19" s="3" t="s">
        <v>34</v>
      </c>
      <c r="B1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415</v>
      </c>
      <c r="C1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438.33333333333331</v>
      </c>
      <c r="D19">
        <f>ToplamTablo[[#This Row],[Vefat2020]]-ToplamTablo[[#This Row],[Referans]]</f>
        <v>-23.333333333333314</v>
      </c>
      <c r="E19">
        <f t="shared" si="0"/>
        <v>429.14285714285717</v>
      </c>
      <c r="F19">
        <f t="shared" si="1"/>
        <v>422.76190476190476</v>
      </c>
      <c r="G19">
        <f t="shared" si="2"/>
        <v>6.380952380952384</v>
      </c>
      <c r="H19" s="1"/>
      <c r="I19" s="1"/>
      <c r="J19" s="1"/>
    </row>
    <row r="20" spans="1:12">
      <c r="A20" s="3" t="s">
        <v>35</v>
      </c>
      <c r="B2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416</v>
      </c>
      <c r="C2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417.16666666666669</v>
      </c>
      <c r="D20">
        <f>ToplamTablo[[#This Row],[Vefat2020]]-ToplamTablo[[#This Row],[Referans]]</f>
        <v>-1.1666666666666856</v>
      </c>
      <c r="E20">
        <f t="shared" si="0"/>
        <v>432.28571428571428</v>
      </c>
      <c r="F20">
        <f t="shared" si="1"/>
        <v>423.57142857142856</v>
      </c>
      <c r="G20">
        <f t="shared" si="2"/>
        <v>8.7142857142857135</v>
      </c>
      <c r="H20" s="1"/>
      <c r="I20" s="1"/>
      <c r="J20" s="1"/>
    </row>
    <row r="21" spans="1:12">
      <c r="A21" s="3" t="s">
        <v>36</v>
      </c>
      <c r="B2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440</v>
      </c>
      <c r="C2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394.5</v>
      </c>
      <c r="D21">
        <f>ToplamTablo[[#This Row],[Vefat2020]]-ToplamTablo[[#This Row],[Referans]]</f>
        <v>45.5</v>
      </c>
      <c r="E21">
        <f t="shared" si="0"/>
        <v>437</v>
      </c>
      <c r="F21">
        <f t="shared" si="1"/>
        <v>422.66666666666663</v>
      </c>
      <c r="G21">
        <f t="shared" si="2"/>
        <v>14.33333333333333</v>
      </c>
      <c r="H21" s="1"/>
      <c r="I21" s="1"/>
      <c r="J21" s="1"/>
    </row>
    <row r="22" spans="1:12">
      <c r="A22" s="3" t="s">
        <v>37</v>
      </c>
      <c r="B2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444</v>
      </c>
      <c r="C2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413</v>
      </c>
      <c r="D22">
        <f>ToplamTablo[[#This Row],[Vefat2020]]-ToplamTablo[[#This Row],[Referans]]</f>
        <v>31</v>
      </c>
      <c r="E22">
        <f t="shared" si="0"/>
        <v>434.71428571428572</v>
      </c>
      <c r="F22">
        <f t="shared" si="1"/>
        <v>421.92857142857144</v>
      </c>
      <c r="G22">
        <f t="shared" si="2"/>
        <v>12.785714285714286</v>
      </c>
      <c r="H22" s="1"/>
      <c r="I22" s="1"/>
      <c r="J22" s="1"/>
    </row>
    <row r="23" spans="1:12">
      <c r="A23" s="3" t="s">
        <v>38</v>
      </c>
      <c r="B2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415</v>
      </c>
      <c r="C2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433</v>
      </c>
      <c r="D23">
        <f>ToplamTablo[[#This Row],[Vefat2020]]-ToplamTablo[[#This Row],[Referans]]</f>
        <v>-18</v>
      </c>
      <c r="E23">
        <f t="shared" si="0"/>
        <v>432.57142857142856</v>
      </c>
      <c r="F23">
        <f t="shared" si="1"/>
        <v>425.11904761904759</v>
      </c>
      <c r="G23">
        <f t="shared" si="2"/>
        <v>7.4523809523809552</v>
      </c>
      <c r="H23" s="1"/>
      <c r="I23" s="1"/>
      <c r="J23" s="1"/>
    </row>
    <row r="24" spans="1:12">
      <c r="A24" s="3" t="s">
        <v>39</v>
      </c>
      <c r="B2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438</v>
      </c>
      <c r="C2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432.33333333333337</v>
      </c>
      <c r="D24">
        <f>ToplamTablo[[#This Row],[Vefat2020]]-ToplamTablo[[#This Row],[Referans]]</f>
        <v>5.6666666666666288</v>
      </c>
      <c r="E24">
        <f t="shared" si="0"/>
        <v>430.14285714285717</v>
      </c>
      <c r="F24">
        <f t="shared" si="1"/>
        <v>424.90476190476193</v>
      </c>
      <c r="G24">
        <f t="shared" si="2"/>
        <v>5.2380952380952328</v>
      </c>
      <c r="H24" s="1"/>
      <c r="I24" s="1"/>
      <c r="J24" s="1"/>
    </row>
    <row r="25" spans="1:12">
      <c r="A25" s="3" t="s">
        <v>40</v>
      </c>
      <c r="B2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2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426.83333333333337</v>
      </c>
      <c r="D25">
        <f>ToplamTablo[[#This Row],[Vefat2020]]-ToplamTablo[[#This Row],[Referans]]</f>
        <v>-26.833333333333371</v>
      </c>
      <c r="E25">
        <f t="shared" si="0"/>
        <v>424</v>
      </c>
      <c r="F25">
        <f t="shared" si="1"/>
        <v>422.16666666666669</v>
      </c>
      <c r="G25">
        <f t="shared" si="2"/>
        <v>1.8333333333333226</v>
      </c>
      <c r="H25" s="1"/>
      <c r="I25" s="1"/>
      <c r="J25" s="1"/>
    </row>
    <row r="26" spans="1:12">
      <c r="A26" s="3" t="s">
        <v>41</v>
      </c>
      <c r="B2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424</v>
      </c>
      <c r="C2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433.33333333333331</v>
      </c>
      <c r="D26">
        <f>ToplamTablo[[#This Row],[Vefat2020]]-ToplamTablo[[#This Row],[Referans]]</f>
        <v>-9.3333333333333144</v>
      </c>
      <c r="E26">
        <f t="shared" si="0"/>
        <v>425.28571428571428</v>
      </c>
      <c r="F26">
        <f t="shared" si="1"/>
        <v>421.45238095238102</v>
      </c>
      <c r="G26">
        <f t="shared" si="2"/>
        <v>3.8333333333333224</v>
      </c>
      <c r="H26" s="1"/>
      <c r="I26" s="1"/>
      <c r="J26" s="1"/>
      <c r="K26" t="s">
        <v>5</v>
      </c>
      <c r="L26" t="s">
        <v>16</v>
      </c>
    </row>
    <row r="27" spans="1:12">
      <c r="A27" s="3" t="s">
        <v>42</v>
      </c>
      <c r="B2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412</v>
      </c>
      <c r="C2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431.66666666666663</v>
      </c>
      <c r="D27">
        <f>ToplamTablo[[#This Row],[Vefat2020]]-ToplamTablo[[#This Row],[Referans]]</f>
        <v>-19.666666666666629</v>
      </c>
      <c r="E27">
        <f t="shared" si="0"/>
        <v>424.71428571428572</v>
      </c>
      <c r="F27">
        <f t="shared" si="1"/>
        <v>423.52380952380958</v>
      </c>
      <c r="G27">
        <f t="shared" si="2"/>
        <v>1.1904761904761878</v>
      </c>
      <c r="H27" s="1"/>
      <c r="I27" s="1"/>
      <c r="J27" s="1"/>
      <c r="K27">
        <f>SUM(ToplamTablo[Fark])</f>
        <v>37451.166666666642</v>
      </c>
      <c r="L27">
        <f>SUM(ToplamTablo[Resmi COVID Vefat])</f>
        <v>38359</v>
      </c>
    </row>
    <row r="28" spans="1:12">
      <c r="A28" s="3" t="s">
        <v>43</v>
      </c>
      <c r="B2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447</v>
      </c>
      <c r="C2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428</v>
      </c>
      <c r="D28">
        <f>ToplamTablo[[#This Row],[Vefat2020]]-ToplamTablo[[#This Row],[Referans]]</f>
        <v>19</v>
      </c>
      <c r="E28">
        <f t="shared" si="0"/>
        <v>425.71428571428572</v>
      </c>
      <c r="F28">
        <f t="shared" si="1"/>
        <v>428.30952380952385</v>
      </c>
      <c r="G28">
        <f t="shared" si="2"/>
        <v>-2.595238095238098</v>
      </c>
      <c r="H28" s="1"/>
      <c r="I28" s="1"/>
      <c r="J28" s="1"/>
    </row>
    <row r="29" spans="1:12">
      <c r="A29" s="3" t="s">
        <v>44</v>
      </c>
      <c r="B2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463</v>
      </c>
      <c r="C2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407.00000000000006</v>
      </c>
      <c r="D29">
        <f>ToplamTablo[[#This Row],[Vefat2020]]-ToplamTablo[[#This Row],[Referans]]</f>
        <v>55.999999999999943</v>
      </c>
      <c r="E29">
        <f t="shared" si="0"/>
        <v>428.42857142857144</v>
      </c>
      <c r="F29">
        <f t="shared" si="1"/>
        <v>427.45238095238091</v>
      </c>
      <c r="G29">
        <f t="shared" si="2"/>
        <v>0.97619047619046539</v>
      </c>
      <c r="H29" s="1"/>
      <c r="I29" s="1"/>
      <c r="J29" s="1"/>
    </row>
    <row r="30" spans="1:12">
      <c r="A30" s="3" t="s">
        <v>45</v>
      </c>
      <c r="B3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433</v>
      </c>
      <c r="C3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426.16666666666669</v>
      </c>
      <c r="D30">
        <f>ToplamTablo[[#This Row],[Vefat2020]]-ToplamTablo[[#This Row],[Referans]]</f>
        <v>6.8333333333333144</v>
      </c>
      <c r="E30">
        <f t="shared" si="0"/>
        <v>431</v>
      </c>
      <c r="F30">
        <f t="shared" si="1"/>
        <v>426.47619047619042</v>
      </c>
      <c r="G30">
        <f t="shared" si="2"/>
        <v>4.5238095238095104</v>
      </c>
      <c r="H30" s="1"/>
      <c r="I30" s="1"/>
      <c r="J30" s="1"/>
    </row>
    <row r="31" spans="1:12">
      <c r="A31" s="3" t="s">
        <v>46</v>
      </c>
      <c r="B3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365</v>
      </c>
      <c r="C3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401</v>
      </c>
      <c r="D31">
        <f>ToplamTablo[[#This Row],[Vefat2020]]-ToplamTablo[[#This Row],[Referans]]</f>
        <v>-36</v>
      </c>
      <c r="E31">
        <f t="shared" si="0"/>
        <v>420.57142857142856</v>
      </c>
      <c r="F31">
        <f t="shared" si="1"/>
        <v>422</v>
      </c>
      <c r="G31">
        <f t="shared" si="2"/>
        <v>-1.4285714285714366</v>
      </c>
      <c r="H31" s="1"/>
      <c r="I31" s="1"/>
      <c r="J31" s="1"/>
    </row>
    <row r="32" spans="1:12">
      <c r="A32" s="3" t="s">
        <v>47</v>
      </c>
      <c r="B3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405</v>
      </c>
      <c r="C3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417.99999999999994</v>
      </c>
      <c r="D32">
        <f>ToplamTablo[[#This Row],[Vefat2020]]-ToplamTablo[[#This Row],[Referans]]</f>
        <v>-12.999999999999943</v>
      </c>
      <c r="E32">
        <f t="shared" si="0"/>
        <v>421.28571428571428</v>
      </c>
      <c r="F32">
        <f t="shared" si="1"/>
        <v>420.73809523809524</v>
      </c>
      <c r="G32">
        <f t="shared" si="2"/>
        <v>0.547619047619053</v>
      </c>
      <c r="H32" s="1"/>
      <c r="I32" s="1"/>
      <c r="J32" s="1"/>
    </row>
    <row r="33" spans="1:10">
      <c r="A33" s="3" t="s">
        <v>48</v>
      </c>
      <c r="B3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374</v>
      </c>
      <c r="C3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392.16666666666669</v>
      </c>
      <c r="D33">
        <f>ToplamTablo[[#This Row],[Vefat2020]]-ToplamTablo[[#This Row],[Referans]]</f>
        <v>-18.166666666666686</v>
      </c>
      <c r="E33">
        <f t="shared" si="0"/>
        <v>414.14285714285717</v>
      </c>
      <c r="F33">
        <f t="shared" si="1"/>
        <v>414.85714285714283</v>
      </c>
      <c r="G33">
        <f t="shared" si="2"/>
        <v>-0.7142857142857143</v>
      </c>
      <c r="H33" s="1"/>
      <c r="I33" s="1"/>
      <c r="J33" s="1"/>
    </row>
    <row r="34" spans="1:10">
      <c r="A34" s="3" t="s">
        <v>49</v>
      </c>
      <c r="B3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384</v>
      </c>
      <c r="C3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395</v>
      </c>
      <c r="D34">
        <f>ToplamTablo[[#This Row],[Vefat2020]]-ToplamTablo[[#This Row],[Referans]]</f>
        <v>-11</v>
      </c>
      <c r="E34">
        <f t="shared" si="0"/>
        <v>410.14285714285717</v>
      </c>
      <c r="F34">
        <f t="shared" si="1"/>
        <v>409.61904761904759</v>
      </c>
      <c r="G34">
        <f t="shared" si="2"/>
        <v>0.5238095238095184</v>
      </c>
      <c r="H34" s="1"/>
      <c r="I34" s="1"/>
      <c r="J34" s="1"/>
    </row>
    <row r="35" spans="1:10">
      <c r="A35" s="3" t="s">
        <v>50</v>
      </c>
      <c r="B3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439</v>
      </c>
      <c r="C3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401.33333333333337</v>
      </c>
      <c r="D35">
        <f>ToplamTablo[[#This Row],[Vefat2020]]-ToplamTablo[[#This Row],[Referans]]</f>
        <v>37.666666666666629</v>
      </c>
      <c r="E35">
        <f t="shared" si="0"/>
        <v>409</v>
      </c>
      <c r="F35">
        <f t="shared" si="1"/>
        <v>405.80952380952385</v>
      </c>
      <c r="G35">
        <f t="shared" si="2"/>
        <v>3.1904761904761796</v>
      </c>
      <c r="H35" s="1"/>
      <c r="I35" s="1"/>
      <c r="J35" s="1"/>
    </row>
    <row r="36" spans="1:10">
      <c r="A36" s="3" t="s">
        <v>51</v>
      </c>
      <c r="B3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3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433.33333333333337</v>
      </c>
      <c r="D36">
        <f>ToplamTablo[[#This Row],[Vefat2020]]-ToplamTablo[[#This Row],[Referans]]</f>
        <v>-44.333333333333371</v>
      </c>
      <c r="E36">
        <f t="shared" si="0"/>
        <v>398.42857142857144</v>
      </c>
      <c r="F36">
        <f t="shared" si="1"/>
        <v>409.57142857142861</v>
      </c>
      <c r="G36">
        <f t="shared" si="2"/>
        <v>-11.142857142857151</v>
      </c>
      <c r="H36" s="1"/>
      <c r="I36" s="1"/>
      <c r="J36" s="1"/>
    </row>
    <row r="37" spans="1:10">
      <c r="A37" s="3" t="s">
        <v>52</v>
      </c>
      <c r="B3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415</v>
      </c>
      <c r="C3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392.16666666666663</v>
      </c>
      <c r="D37">
        <f>ToplamTablo[[#This Row],[Vefat2020]]-ToplamTablo[[#This Row],[Referans]]</f>
        <v>22.833333333333371</v>
      </c>
      <c r="E37">
        <f t="shared" si="0"/>
        <v>395.85714285714283</v>
      </c>
      <c r="F37">
        <f t="shared" si="1"/>
        <v>404.71428571428572</v>
      </c>
      <c r="G37">
        <f t="shared" si="2"/>
        <v>-8.8571428571428577</v>
      </c>
      <c r="H37" s="1"/>
      <c r="I37" s="1"/>
      <c r="J37" s="1"/>
    </row>
    <row r="38" spans="1:10">
      <c r="A38" s="3" t="s">
        <v>53</v>
      </c>
      <c r="B3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382</v>
      </c>
      <c r="C3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396.66666666666669</v>
      </c>
      <c r="D38">
        <f>ToplamTablo[[#This Row],[Vefat2020]]-ToplamTablo[[#This Row],[Referans]]</f>
        <v>-14.666666666666686</v>
      </c>
      <c r="E38">
        <f t="shared" si="0"/>
        <v>398.28571428571428</v>
      </c>
      <c r="F38">
        <f t="shared" si="1"/>
        <v>404.09523809523807</v>
      </c>
      <c r="G38">
        <f t="shared" si="2"/>
        <v>-5.809523809523812</v>
      </c>
      <c r="H38" s="1"/>
      <c r="I38" s="1"/>
      <c r="J38" s="1"/>
    </row>
    <row r="39" spans="1:10">
      <c r="A39" s="3" t="s">
        <v>54</v>
      </c>
      <c r="B3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399</v>
      </c>
      <c r="C3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410.66666666666663</v>
      </c>
      <c r="D39">
        <f>ToplamTablo[[#This Row],[Vefat2020]]-ToplamTablo[[#This Row],[Referans]]</f>
        <v>-11.666666666666629</v>
      </c>
      <c r="E39">
        <f t="shared" si="0"/>
        <v>397.42857142857144</v>
      </c>
      <c r="F39">
        <f t="shared" si="1"/>
        <v>403.04761904761898</v>
      </c>
      <c r="G39">
        <f t="shared" si="2"/>
        <v>-5.6190476190476248</v>
      </c>
      <c r="H39" s="1"/>
      <c r="I39" s="1"/>
      <c r="J39" s="1"/>
    </row>
    <row r="40" spans="1:10">
      <c r="A40" s="3" t="s">
        <v>55</v>
      </c>
      <c r="B4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4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383.33333333333337</v>
      </c>
      <c r="D40">
        <f>ToplamTablo[[#This Row],[Vefat2020]]-ToplamTablo[[#This Row],[Referans]]</f>
        <v>-28.333333333333371</v>
      </c>
      <c r="E40">
        <f t="shared" si="0"/>
        <v>394.71428571428572</v>
      </c>
      <c r="F40">
        <f t="shared" si="1"/>
        <v>401.78571428571433</v>
      </c>
      <c r="G40">
        <f t="shared" si="2"/>
        <v>-7.0714285714285792</v>
      </c>
      <c r="H40" s="1"/>
      <c r="I40" s="1"/>
      <c r="J40" s="1"/>
    </row>
    <row r="41" spans="1:10">
      <c r="A41" s="3" t="s">
        <v>56</v>
      </c>
      <c r="B4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358</v>
      </c>
      <c r="C4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395.83333333333337</v>
      </c>
      <c r="D41">
        <f>ToplamTablo[[#This Row],[Vefat2020]]-ToplamTablo[[#This Row],[Referans]]</f>
        <v>-37.833333333333371</v>
      </c>
      <c r="E41">
        <f t="shared" si="0"/>
        <v>391</v>
      </c>
      <c r="F41">
        <f t="shared" si="1"/>
        <v>401.90476190476198</v>
      </c>
      <c r="G41">
        <f t="shared" si="2"/>
        <v>-10.904761904761918</v>
      </c>
      <c r="H41" s="1"/>
      <c r="I41" s="1"/>
      <c r="J41" s="1"/>
    </row>
    <row r="42" spans="1:10">
      <c r="A42" s="3" t="s">
        <v>57</v>
      </c>
      <c r="B4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421</v>
      </c>
      <c r="C4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372.83333333333331</v>
      </c>
      <c r="D42">
        <f>ToplamTablo[[#This Row],[Vefat2020]]-ToplamTablo[[#This Row],[Referans]]</f>
        <v>48.166666666666686</v>
      </c>
      <c r="E42">
        <f t="shared" si="0"/>
        <v>388.42857142857144</v>
      </c>
      <c r="F42">
        <f t="shared" si="1"/>
        <v>397.83333333333343</v>
      </c>
      <c r="G42">
        <f t="shared" si="2"/>
        <v>-9.4047619047619104</v>
      </c>
      <c r="H42" s="1"/>
      <c r="I42" s="1"/>
      <c r="J42" s="1"/>
    </row>
    <row r="43" spans="1:10">
      <c r="A43" s="3" t="s">
        <v>58</v>
      </c>
      <c r="B4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4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368.33333333333331</v>
      </c>
      <c r="D43">
        <f>ToplamTablo[[#This Row],[Vefat2020]]-ToplamTablo[[#This Row],[Referans]]</f>
        <v>20.666666666666686</v>
      </c>
      <c r="E43">
        <f t="shared" si="0"/>
        <v>388.42857142857144</v>
      </c>
      <c r="F43">
        <f t="shared" si="1"/>
        <v>388.54761904761915</v>
      </c>
      <c r="G43">
        <f t="shared" si="2"/>
        <v>-0.11904761904761633</v>
      </c>
      <c r="H43" s="1"/>
      <c r="I43" s="1"/>
      <c r="J43" s="1"/>
    </row>
    <row r="44" spans="1:10">
      <c r="A44" s="3" t="s">
        <v>59</v>
      </c>
      <c r="B4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375</v>
      </c>
      <c r="C4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363.16666666666669</v>
      </c>
      <c r="D44">
        <f>ToplamTablo[[#This Row],[Vefat2020]]-ToplamTablo[[#This Row],[Referans]]</f>
        <v>11.833333333333314</v>
      </c>
      <c r="E44">
        <f t="shared" si="0"/>
        <v>382.71428571428572</v>
      </c>
      <c r="F44">
        <f t="shared" si="1"/>
        <v>384.40476190476187</v>
      </c>
      <c r="G44">
        <f t="shared" si="2"/>
        <v>-1.6904761904761958</v>
      </c>
      <c r="H44" s="1"/>
      <c r="I44" s="1"/>
      <c r="J44" s="1"/>
    </row>
    <row r="45" spans="1:10">
      <c r="A45" s="3" t="s">
        <v>60</v>
      </c>
      <c r="B4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371</v>
      </c>
      <c r="C4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364.5</v>
      </c>
      <c r="D45">
        <f>ToplamTablo[[#This Row],[Vefat2020]]-ToplamTablo[[#This Row],[Referans]]</f>
        <v>6.5</v>
      </c>
      <c r="E45">
        <f t="shared" si="0"/>
        <v>381.14285714285717</v>
      </c>
      <c r="F45">
        <f t="shared" si="1"/>
        <v>379.8095238095238</v>
      </c>
      <c r="G45">
        <f t="shared" si="2"/>
        <v>1.3333333333333306</v>
      </c>
      <c r="H45" s="1"/>
      <c r="I45" s="1"/>
      <c r="J45" s="1"/>
    </row>
    <row r="46" spans="1:10">
      <c r="A46" s="3" t="s">
        <v>61</v>
      </c>
      <c r="B4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376</v>
      </c>
      <c r="C4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384.50000000000006</v>
      </c>
      <c r="D46">
        <f>ToplamTablo[[#This Row],[Vefat2020]]-ToplamTablo[[#This Row],[Referans]]</f>
        <v>-8.5000000000000568</v>
      </c>
      <c r="E46">
        <f t="shared" si="0"/>
        <v>377.85714285714283</v>
      </c>
      <c r="F46">
        <f t="shared" si="1"/>
        <v>376.07142857142856</v>
      </c>
      <c r="G46">
        <f t="shared" si="2"/>
        <v>1.7857142857142694</v>
      </c>
      <c r="H46" s="1"/>
      <c r="I46" s="1"/>
      <c r="J46" s="1"/>
    </row>
    <row r="47" spans="1:10">
      <c r="A47" s="3" t="s">
        <v>62</v>
      </c>
      <c r="B4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360</v>
      </c>
      <c r="C4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379</v>
      </c>
      <c r="D47">
        <f>ToplamTablo[[#This Row],[Vefat2020]]-ToplamTablo[[#This Row],[Referans]]</f>
        <v>-19</v>
      </c>
      <c r="E47">
        <f t="shared" si="0"/>
        <v>378.57142857142856</v>
      </c>
      <c r="F47">
        <f t="shared" si="1"/>
        <v>375.45238095238102</v>
      </c>
      <c r="G47">
        <f t="shared" si="2"/>
        <v>3.1190476190476084</v>
      </c>
      <c r="H47" s="1"/>
      <c r="I47" s="1"/>
      <c r="J47" s="1"/>
    </row>
    <row r="48" spans="1:10">
      <c r="A48" s="3" t="s">
        <v>63</v>
      </c>
      <c r="B4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337</v>
      </c>
      <c r="C4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363.33333333333331</v>
      </c>
      <c r="D48">
        <f>ToplamTablo[[#This Row],[Vefat2020]]-ToplamTablo[[#This Row],[Referans]]</f>
        <v>-26.333333333333314</v>
      </c>
      <c r="E48">
        <f t="shared" si="0"/>
        <v>375.57142857142856</v>
      </c>
      <c r="F48">
        <f t="shared" si="1"/>
        <v>370.8095238095238</v>
      </c>
      <c r="G48">
        <f t="shared" si="2"/>
        <v>4.7619047619047592</v>
      </c>
      <c r="H48" s="1"/>
      <c r="I48" s="1"/>
      <c r="J48" s="1"/>
    </row>
    <row r="49" spans="1:10">
      <c r="A49" s="3" t="s">
        <v>64</v>
      </c>
      <c r="B4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370</v>
      </c>
      <c r="C4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348.66666666666669</v>
      </c>
      <c r="D49">
        <f>ToplamTablo[[#This Row],[Vefat2020]]-ToplamTablo[[#This Row],[Referans]]</f>
        <v>21.333333333333314</v>
      </c>
      <c r="E49">
        <f t="shared" si="0"/>
        <v>368.28571428571428</v>
      </c>
      <c r="F49">
        <f t="shared" si="1"/>
        <v>367.35714285714283</v>
      </c>
      <c r="G49">
        <f t="shared" si="2"/>
        <v>0.9285714285714205</v>
      </c>
      <c r="H49" s="1"/>
      <c r="I49" s="1"/>
      <c r="J49" s="1"/>
    </row>
    <row r="50" spans="1:10">
      <c r="A50" s="3" t="s">
        <v>65</v>
      </c>
      <c r="B5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370</v>
      </c>
      <c r="C5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349.16666666666663</v>
      </c>
      <c r="D50">
        <f>ToplamTablo[[#This Row],[Vefat2020]]-ToplamTablo[[#This Row],[Referans]]</f>
        <v>20.833333333333371</v>
      </c>
      <c r="E50">
        <f t="shared" si="0"/>
        <v>365.57142857142856</v>
      </c>
      <c r="F50">
        <f t="shared" si="1"/>
        <v>364.61904761904759</v>
      </c>
      <c r="G50">
        <f t="shared" si="2"/>
        <v>0.952380952380947</v>
      </c>
      <c r="H50" s="1"/>
      <c r="I50" s="1"/>
      <c r="J50" s="1"/>
    </row>
    <row r="51" spans="1:10">
      <c r="A51" s="3" t="s">
        <v>66</v>
      </c>
      <c r="B5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397</v>
      </c>
      <c r="C5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375.16666666666674</v>
      </c>
      <c r="D51">
        <f>ToplamTablo[[#This Row],[Vefat2020]]-ToplamTablo[[#This Row],[Referans]]</f>
        <v>21.833333333333258</v>
      </c>
      <c r="E51">
        <f t="shared" si="0"/>
        <v>368.71428571428572</v>
      </c>
      <c r="F51">
        <f t="shared" si="1"/>
        <v>366.33333333333331</v>
      </c>
      <c r="G51">
        <f t="shared" si="2"/>
        <v>2.3809523809523676</v>
      </c>
      <c r="H51" s="1"/>
      <c r="I51" s="1"/>
      <c r="J51" s="1"/>
    </row>
    <row r="52" spans="1:10">
      <c r="A52" s="3" t="s">
        <v>67</v>
      </c>
      <c r="B5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343</v>
      </c>
      <c r="C5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371.83333333333337</v>
      </c>
      <c r="D52">
        <f>ToplamTablo[[#This Row],[Vefat2020]]-ToplamTablo[[#This Row],[Referans]]</f>
        <v>-28.833333333333371</v>
      </c>
      <c r="E52">
        <f t="shared" si="0"/>
        <v>364.71428571428572</v>
      </c>
      <c r="F52">
        <f t="shared" si="1"/>
        <v>367.38095238095235</v>
      </c>
      <c r="G52">
        <f t="shared" si="2"/>
        <v>-2.6666666666666856</v>
      </c>
      <c r="H52" s="1"/>
      <c r="I52" s="1"/>
      <c r="J52" s="1"/>
    </row>
    <row r="53" spans="1:10">
      <c r="A53" s="3" t="s">
        <v>68</v>
      </c>
      <c r="B5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5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368.66666666666669</v>
      </c>
      <c r="D53">
        <f>ToplamTablo[[#This Row],[Vefat2020]]-ToplamTablo[[#This Row],[Referans]]</f>
        <v>-13.666666666666686</v>
      </c>
      <c r="E53">
        <f t="shared" si="0"/>
        <v>361.71428571428572</v>
      </c>
      <c r="F53">
        <f t="shared" si="1"/>
        <v>365.11904761904759</v>
      </c>
      <c r="G53">
        <f t="shared" si="2"/>
        <v>-3.4047619047619184</v>
      </c>
      <c r="H53" s="1"/>
      <c r="I53" s="1"/>
      <c r="J53" s="1"/>
    </row>
    <row r="54" spans="1:10">
      <c r="A54" s="3" t="s">
        <v>69</v>
      </c>
      <c r="B5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302</v>
      </c>
      <c r="C5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375</v>
      </c>
      <c r="D54">
        <f>ToplamTablo[[#This Row],[Vefat2020]]-ToplamTablo[[#This Row],[Referans]]</f>
        <v>-73</v>
      </c>
      <c r="E54">
        <f t="shared" si="0"/>
        <v>353.42857142857144</v>
      </c>
      <c r="F54">
        <f t="shared" si="1"/>
        <v>364.54761904761898</v>
      </c>
      <c r="G54">
        <f t="shared" si="2"/>
        <v>-11.119047619047633</v>
      </c>
      <c r="H54" s="1"/>
      <c r="I54" s="1"/>
      <c r="J54" s="1"/>
    </row>
    <row r="55" spans="1:10">
      <c r="A55" s="3" t="s">
        <v>70</v>
      </c>
      <c r="B5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331</v>
      </c>
      <c r="C5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345.83333333333331</v>
      </c>
      <c r="D55">
        <f>ToplamTablo[[#This Row],[Vefat2020]]-ToplamTablo[[#This Row],[Referans]]</f>
        <v>-14.833333333333314</v>
      </c>
      <c r="E55">
        <f t="shared" si="0"/>
        <v>352.57142857142856</v>
      </c>
      <c r="F55">
        <f t="shared" si="1"/>
        <v>362.04761904761909</v>
      </c>
      <c r="G55">
        <f t="shared" si="2"/>
        <v>-9.4761904761904905</v>
      </c>
      <c r="H55" s="1"/>
      <c r="I55" s="1"/>
      <c r="J55" s="1"/>
    </row>
    <row r="56" spans="1:10">
      <c r="A56" s="3" t="s">
        <v>71</v>
      </c>
      <c r="B5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376</v>
      </c>
      <c r="C5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353.66666666666669</v>
      </c>
      <c r="D56">
        <f>ToplamTablo[[#This Row],[Vefat2020]]-ToplamTablo[[#This Row],[Referans]]</f>
        <v>22.333333333333314</v>
      </c>
      <c r="E56">
        <f t="shared" si="0"/>
        <v>353.42857142857144</v>
      </c>
      <c r="F56">
        <f t="shared" si="1"/>
        <v>362.76190476190476</v>
      </c>
      <c r="G56">
        <f t="shared" si="2"/>
        <v>-9.3333333333333464</v>
      </c>
      <c r="H56" s="1"/>
      <c r="I56" s="1"/>
      <c r="J56" s="1"/>
    </row>
    <row r="57" spans="1:10">
      <c r="A57" s="3" t="s">
        <v>72</v>
      </c>
      <c r="B5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5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346.66666666666663</v>
      </c>
      <c r="D57">
        <f>ToplamTablo[[#This Row],[Vefat2020]]-ToplamTablo[[#This Row],[Referans]]</f>
        <v>8.3333333333333712</v>
      </c>
      <c r="E57">
        <f t="shared" si="0"/>
        <v>351.28571428571428</v>
      </c>
      <c r="F57">
        <f t="shared" si="1"/>
        <v>362.40476190476187</v>
      </c>
      <c r="G57">
        <f t="shared" si="2"/>
        <v>-11.119047619047633</v>
      </c>
      <c r="H57" s="1"/>
      <c r="I57" s="1"/>
      <c r="J57" s="1"/>
    </row>
    <row r="58" spans="1:10">
      <c r="A58" s="3" t="s">
        <v>73</v>
      </c>
      <c r="B5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354</v>
      </c>
      <c r="C5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357.16666666666663</v>
      </c>
      <c r="D58">
        <f>ToplamTablo[[#This Row],[Vefat2020]]-ToplamTablo[[#This Row],[Referans]]</f>
        <v>-3.1666666666666288</v>
      </c>
      <c r="E58">
        <f t="shared" si="0"/>
        <v>345.14285714285717</v>
      </c>
      <c r="F58">
        <f t="shared" si="1"/>
        <v>359.83333333333331</v>
      </c>
      <c r="G58">
        <f t="shared" si="2"/>
        <v>-14.690476190476188</v>
      </c>
      <c r="H58" s="1"/>
      <c r="I58" s="1"/>
      <c r="J58" s="1"/>
    </row>
    <row r="59" spans="1:10">
      <c r="A59" s="3" t="s">
        <v>74</v>
      </c>
      <c r="B5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401</v>
      </c>
      <c r="C5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375.00000000000006</v>
      </c>
      <c r="D59">
        <f>ToplamTablo[[#This Row],[Vefat2020]]-ToplamTablo[[#This Row],[Referans]]</f>
        <v>25.999999999999943</v>
      </c>
      <c r="E59">
        <f t="shared" si="0"/>
        <v>353.42857142857144</v>
      </c>
      <c r="F59">
        <f t="shared" si="1"/>
        <v>360.28571428571428</v>
      </c>
      <c r="G59">
        <f t="shared" si="2"/>
        <v>-6.8571428571428568</v>
      </c>
      <c r="H59" s="1"/>
      <c r="I59" s="1"/>
      <c r="J59" s="1"/>
    </row>
    <row r="60" spans="1:10">
      <c r="A60" s="3" t="s">
        <v>75</v>
      </c>
      <c r="B6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369</v>
      </c>
      <c r="C6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358.33333333333326</v>
      </c>
      <c r="D60">
        <f>ToplamTablo[[#This Row],[Vefat2020]]-ToplamTablo[[#This Row],[Referans]]</f>
        <v>10.666666666666742</v>
      </c>
      <c r="E60">
        <f t="shared" si="0"/>
        <v>355.42857142857144</v>
      </c>
      <c r="F60">
        <f t="shared" si="1"/>
        <v>358.80952380952374</v>
      </c>
      <c r="G60">
        <f t="shared" si="2"/>
        <v>-3.3809523809523676</v>
      </c>
      <c r="H60" s="1"/>
      <c r="I60" s="1"/>
      <c r="J60" s="1"/>
    </row>
    <row r="61" spans="1:10">
      <c r="A61" s="3" t="s">
        <v>76</v>
      </c>
      <c r="B6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325</v>
      </c>
      <c r="C6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362.33333333333337</v>
      </c>
      <c r="D61">
        <f>ToplamTablo[[#This Row],[Vefat2020]]-ToplamTablo[[#This Row],[Referans]]</f>
        <v>-37.333333333333371</v>
      </c>
      <c r="E61">
        <f t="shared" si="0"/>
        <v>358.71428571428572</v>
      </c>
      <c r="F61">
        <f t="shared" si="1"/>
        <v>356.99999999999994</v>
      </c>
      <c r="G61">
        <f t="shared" si="2"/>
        <v>1.7142857142857224</v>
      </c>
      <c r="H61" s="1"/>
      <c r="I61" s="1"/>
      <c r="J61" s="1"/>
    </row>
    <row r="62" spans="1:10">
      <c r="A62" s="3" t="s">
        <v>77</v>
      </c>
      <c r="B6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6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379.5</v>
      </c>
      <c r="D62">
        <f>ToplamTablo[[#This Row],[Vefat2020]]-ToplamTablo[[#This Row],[Referans]]</f>
        <v>1.5</v>
      </c>
      <c r="E62">
        <f t="shared" si="0"/>
        <v>365.85714285714283</v>
      </c>
      <c r="F62">
        <f t="shared" si="1"/>
        <v>361.8095238095238</v>
      </c>
      <c r="G62">
        <f t="shared" si="2"/>
        <v>4.0476190476190528</v>
      </c>
      <c r="H62" s="1"/>
      <c r="I62" s="1"/>
      <c r="J62" s="1"/>
    </row>
    <row r="63" spans="1:10">
      <c r="A63" s="3" t="s">
        <v>78</v>
      </c>
      <c r="B6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352</v>
      </c>
      <c r="C6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348.99999999999994</v>
      </c>
      <c r="D63">
        <f>ToplamTablo[[#This Row],[Vefat2020]]-ToplamTablo[[#This Row],[Referans]]</f>
        <v>3.0000000000000568</v>
      </c>
      <c r="E63">
        <f t="shared" si="0"/>
        <v>362.42857142857144</v>
      </c>
      <c r="F63">
        <f t="shared" si="1"/>
        <v>361.14285714285717</v>
      </c>
      <c r="G63">
        <f t="shared" si="2"/>
        <v>1.285714285714302</v>
      </c>
      <c r="H63" s="1"/>
      <c r="I63" s="1"/>
      <c r="J63" s="1"/>
    </row>
    <row r="64" spans="1:10">
      <c r="A64" s="3" t="s">
        <v>79</v>
      </c>
      <c r="B6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6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353.83333333333331</v>
      </c>
      <c r="D64">
        <f>ToplamTablo[[#This Row],[Vefat2020]]-ToplamTablo[[#This Row],[Referans]]</f>
        <v>35.166666666666686</v>
      </c>
      <c r="E64">
        <f t="shared" si="0"/>
        <v>367.28571428571428</v>
      </c>
      <c r="F64">
        <f t="shared" si="1"/>
        <v>362.16666666666669</v>
      </c>
      <c r="G64">
        <f t="shared" si="2"/>
        <v>5.1190476190476328</v>
      </c>
      <c r="H64" s="1"/>
      <c r="I64" s="1"/>
      <c r="J64" s="1"/>
    </row>
    <row r="65" spans="1:10">
      <c r="A65" s="3" t="s">
        <v>80</v>
      </c>
      <c r="B6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342</v>
      </c>
      <c r="C6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338.5</v>
      </c>
      <c r="D65">
        <f>ToplamTablo[[#This Row],[Vefat2020]]-ToplamTablo[[#This Row],[Referans]]</f>
        <v>3.5</v>
      </c>
      <c r="E65">
        <f t="shared" si="0"/>
        <v>365.57142857142856</v>
      </c>
      <c r="F65">
        <f t="shared" si="1"/>
        <v>359.5</v>
      </c>
      <c r="G65">
        <f t="shared" si="2"/>
        <v>6.0714285714285792</v>
      </c>
      <c r="H65" s="1"/>
      <c r="I65" s="1"/>
      <c r="J65" s="1"/>
    </row>
    <row r="66" spans="1:10">
      <c r="A66" s="3" t="s">
        <v>81</v>
      </c>
      <c r="B6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332</v>
      </c>
      <c r="C6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377.83333333333331</v>
      </c>
      <c r="D66">
        <f>ToplamTablo[[#This Row],[Vefat2020]]-ToplamTablo[[#This Row],[Referans]]</f>
        <v>-45.833333333333314</v>
      </c>
      <c r="E66">
        <f t="shared" si="0"/>
        <v>355.71428571428572</v>
      </c>
      <c r="F66">
        <f t="shared" si="1"/>
        <v>359.90476190476193</v>
      </c>
      <c r="G66">
        <f t="shared" si="2"/>
        <v>-4.1904761904761711</v>
      </c>
      <c r="H66" s="1"/>
      <c r="I66" s="1"/>
      <c r="J66" s="1"/>
    </row>
    <row r="67" spans="1:10">
      <c r="A67" s="3" t="s">
        <v>82</v>
      </c>
      <c r="B6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339</v>
      </c>
      <c r="C6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359</v>
      </c>
      <c r="D67">
        <f>ToplamTablo[[#This Row],[Vefat2020]]-ToplamTablo[[#This Row],[Referans]]</f>
        <v>-20</v>
      </c>
      <c r="E67">
        <f t="shared" si="0"/>
        <v>351.42857142857144</v>
      </c>
      <c r="F67">
        <f t="shared" si="1"/>
        <v>360</v>
      </c>
      <c r="G67">
        <f t="shared" si="2"/>
        <v>-8.5714285714285641</v>
      </c>
      <c r="H67" s="1"/>
      <c r="I67" s="1"/>
      <c r="J67" s="1"/>
    </row>
    <row r="68" spans="1:10">
      <c r="A68" s="3" t="s">
        <v>83</v>
      </c>
      <c r="B6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356</v>
      </c>
      <c r="C6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380.16666666666663</v>
      </c>
      <c r="D68">
        <f>ToplamTablo[[#This Row],[Vefat2020]]-ToplamTablo[[#This Row],[Referans]]</f>
        <v>-24.166666666666629</v>
      </c>
      <c r="E68">
        <f t="shared" si="0"/>
        <v>355.85714285714283</v>
      </c>
      <c r="F68">
        <f t="shared" si="1"/>
        <v>362.54761904761898</v>
      </c>
      <c r="G68">
        <f t="shared" si="2"/>
        <v>-6.6904761904761711</v>
      </c>
      <c r="H68" s="1"/>
      <c r="I68" s="1"/>
      <c r="J68" s="1"/>
    </row>
    <row r="69" spans="1:10">
      <c r="A69" s="3" t="s">
        <v>84</v>
      </c>
      <c r="B6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341</v>
      </c>
      <c r="C6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368.49999999999994</v>
      </c>
      <c r="D69">
        <f>ToplamTablo[[#This Row],[Vefat2020]]-ToplamTablo[[#This Row],[Referans]]</f>
        <v>-27.499999999999943</v>
      </c>
      <c r="E69">
        <f t="shared" si="0"/>
        <v>350.14285714285717</v>
      </c>
      <c r="F69">
        <f t="shared" si="1"/>
        <v>360.97619047619042</v>
      </c>
      <c r="G69">
        <f t="shared" si="2"/>
        <v>-10.833333333333306</v>
      </c>
      <c r="H69" s="1"/>
      <c r="I69" s="1"/>
      <c r="J69" s="1"/>
    </row>
    <row r="70" spans="1:10">
      <c r="A70" s="3" t="s">
        <v>85</v>
      </c>
      <c r="B7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337</v>
      </c>
      <c r="C7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332.33333333333337</v>
      </c>
      <c r="D70">
        <f>ToplamTablo[[#This Row],[Vefat2020]]-ToplamTablo[[#This Row],[Referans]]</f>
        <v>4.6666666666666288</v>
      </c>
      <c r="E70">
        <f t="shared" si="0"/>
        <v>348</v>
      </c>
      <c r="F70">
        <f t="shared" si="1"/>
        <v>358.59523809523807</v>
      </c>
      <c r="G70">
        <f t="shared" si="2"/>
        <v>-10.595238095238082</v>
      </c>
      <c r="H70" s="1"/>
      <c r="I70" s="1"/>
      <c r="J70" s="1"/>
    </row>
    <row r="71" spans="1:10">
      <c r="A71" s="3" t="s">
        <v>86</v>
      </c>
      <c r="B7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378</v>
      </c>
      <c r="C7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334</v>
      </c>
      <c r="D71">
        <f>ToplamTablo[[#This Row],[Vefat2020]]-ToplamTablo[[#This Row],[Referans]]</f>
        <v>44</v>
      </c>
      <c r="E71">
        <f t="shared" si="0"/>
        <v>346.42857142857144</v>
      </c>
      <c r="F71">
        <f t="shared" si="1"/>
        <v>355.76190476190476</v>
      </c>
      <c r="G71">
        <f t="shared" si="2"/>
        <v>-9.3333333333333233</v>
      </c>
      <c r="H71">
        <v>0</v>
      </c>
      <c r="I71" s="3">
        <v>1</v>
      </c>
      <c r="J71" s="1"/>
    </row>
    <row r="72" spans="1:10">
      <c r="A72" s="3" t="s">
        <v>87</v>
      </c>
      <c r="B7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368</v>
      </c>
      <c r="C7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369.83333333333331</v>
      </c>
      <c r="D72">
        <f>ToplamTablo[[#This Row],[Vefat2020]]-ToplamTablo[[#This Row],[Referans]]</f>
        <v>-1.8333333333333144</v>
      </c>
      <c r="E72">
        <f t="shared" si="0"/>
        <v>350.14285714285717</v>
      </c>
      <c r="F72">
        <f t="shared" si="1"/>
        <v>360.2380952380953</v>
      </c>
      <c r="G72">
        <f t="shared" si="2"/>
        <v>-10.095238095238082</v>
      </c>
      <c r="H72">
        <v>0</v>
      </c>
      <c r="I72" s="3">
        <v>0</v>
      </c>
      <c r="J72" s="1"/>
    </row>
    <row r="73" spans="1:10">
      <c r="A73" s="3" t="s">
        <v>88</v>
      </c>
      <c r="B7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376</v>
      </c>
      <c r="C7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335.33333333333331</v>
      </c>
      <c r="D73">
        <f>ToplamTablo[[#This Row],[Vefat2020]]-ToplamTablo[[#This Row],[Referans]]</f>
        <v>40.666666666666686</v>
      </c>
      <c r="E73">
        <f t="shared" ref="E73:E136" si="3">AVERAGE(B67:B73)</f>
        <v>356.42857142857144</v>
      </c>
      <c r="F73">
        <f t="shared" ref="F73:F136" si="4">AVERAGE(C67:C73)</f>
        <v>354.16666666666669</v>
      </c>
      <c r="G73">
        <f t="shared" ref="G73:G136" si="5">AVERAGE(D67:D73)</f>
        <v>2.2619047619047756</v>
      </c>
      <c r="H73">
        <v>0</v>
      </c>
      <c r="I73" s="3">
        <v>4</v>
      </c>
      <c r="J73" s="1"/>
    </row>
    <row r="74" spans="1:10">
      <c r="A74" s="3" t="s">
        <v>89</v>
      </c>
      <c r="B7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353</v>
      </c>
      <c r="C7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364.16666666666663</v>
      </c>
      <c r="D74">
        <f>ToplamTablo[[#This Row],[Vefat2020]]-ToplamTablo[[#This Row],[Referans]]</f>
        <v>-11.166666666666629</v>
      </c>
      <c r="E74">
        <f t="shared" si="3"/>
        <v>358.42857142857144</v>
      </c>
      <c r="F74">
        <f t="shared" si="4"/>
        <v>354.90476190476187</v>
      </c>
      <c r="G74">
        <f t="shared" si="5"/>
        <v>3.5238095238095428</v>
      </c>
      <c r="H74">
        <v>0</v>
      </c>
      <c r="I74" s="3">
        <v>1</v>
      </c>
      <c r="J74" s="1"/>
    </row>
    <row r="75" spans="1:10">
      <c r="A75" s="3" t="s">
        <v>90</v>
      </c>
      <c r="B7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349</v>
      </c>
      <c r="C7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351.83333333333331</v>
      </c>
      <c r="D75">
        <f>ToplamTablo[[#This Row],[Vefat2020]]-ToplamTablo[[#This Row],[Referans]]</f>
        <v>-2.8333333333333144</v>
      </c>
      <c r="E75">
        <f t="shared" si="3"/>
        <v>357.42857142857144</v>
      </c>
      <c r="F75">
        <f t="shared" si="4"/>
        <v>350.85714285714283</v>
      </c>
      <c r="G75">
        <f t="shared" si="5"/>
        <v>6.5714285714285881</v>
      </c>
      <c r="H75">
        <v>1</v>
      </c>
      <c r="I75" s="3">
        <v>12</v>
      </c>
      <c r="J75" s="1"/>
    </row>
    <row r="76" spans="1:10">
      <c r="A76" s="3" t="s">
        <v>91</v>
      </c>
      <c r="B7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412</v>
      </c>
      <c r="C7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345.66666666666669</v>
      </c>
      <c r="D76">
        <f>ToplamTablo[[#This Row],[Vefat2020]]-ToplamTablo[[#This Row],[Referans]]</f>
        <v>66.333333333333314</v>
      </c>
      <c r="E76">
        <f t="shared" si="3"/>
        <v>367.57142857142856</v>
      </c>
      <c r="F76">
        <f t="shared" si="4"/>
        <v>347.59523809523807</v>
      </c>
      <c r="G76">
        <f t="shared" si="5"/>
        <v>19.976190476190482</v>
      </c>
      <c r="H76">
        <v>0</v>
      </c>
      <c r="I76" s="3">
        <v>29</v>
      </c>
      <c r="J76" s="1"/>
    </row>
    <row r="77" spans="1:10">
      <c r="A77" s="3" t="s">
        <v>92</v>
      </c>
      <c r="B7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364</v>
      </c>
      <c r="C7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363.83333333333331</v>
      </c>
      <c r="D77">
        <f>ToplamTablo[[#This Row],[Vefat2020]]-ToplamTablo[[#This Row],[Referans]]</f>
        <v>0.16666666666668561</v>
      </c>
      <c r="E77">
        <f t="shared" si="3"/>
        <v>371.42857142857144</v>
      </c>
      <c r="F77">
        <f t="shared" si="4"/>
        <v>352.09523809523807</v>
      </c>
      <c r="G77">
        <f t="shared" si="5"/>
        <v>19.333333333333346</v>
      </c>
      <c r="H77">
        <v>1</v>
      </c>
      <c r="I77" s="3">
        <v>51</v>
      </c>
      <c r="J77" s="1"/>
    </row>
    <row r="78" spans="1:10">
      <c r="A78" s="3" t="s">
        <v>93</v>
      </c>
      <c r="B7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421</v>
      </c>
      <c r="C7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335.5</v>
      </c>
      <c r="D78">
        <f>ToplamTablo[[#This Row],[Vefat2020]]-ToplamTablo[[#This Row],[Referans]]</f>
        <v>85.5</v>
      </c>
      <c r="E78">
        <f t="shared" si="3"/>
        <v>377.57142857142856</v>
      </c>
      <c r="F78">
        <f t="shared" si="4"/>
        <v>352.3095238095238</v>
      </c>
      <c r="G78">
        <f t="shared" si="5"/>
        <v>25.261904761904777</v>
      </c>
      <c r="H78">
        <v>2</v>
      </c>
      <c r="I78" s="3">
        <v>93</v>
      </c>
      <c r="J78" s="1"/>
    </row>
    <row r="79" spans="1:10">
      <c r="A79" s="3" t="s">
        <v>94</v>
      </c>
      <c r="B7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401</v>
      </c>
      <c r="C7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357.16666666666669</v>
      </c>
      <c r="D79">
        <f>ToplamTablo[[#This Row],[Vefat2020]]-ToplamTablo[[#This Row],[Referans]]</f>
        <v>43.833333333333314</v>
      </c>
      <c r="E79">
        <f t="shared" si="3"/>
        <v>382.28571428571428</v>
      </c>
      <c r="F79">
        <f t="shared" si="4"/>
        <v>350.49999999999994</v>
      </c>
      <c r="G79">
        <f t="shared" si="5"/>
        <v>31.785714285714295</v>
      </c>
      <c r="H79">
        <v>1</v>
      </c>
      <c r="I79" s="3">
        <v>168</v>
      </c>
      <c r="J79" s="1"/>
    </row>
    <row r="80" spans="1:10">
      <c r="A80" s="3" t="s">
        <v>95</v>
      </c>
      <c r="B8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445</v>
      </c>
      <c r="C8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341.16666666666669</v>
      </c>
      <c r="D80">
        <f>ToplamTablo[[#This Row],[Vefat2020]]-ToplamTablo[[#This Row],[Referans]]</f>
        <v>103.83333333333331</v>
      </c>
      <c r="E80">
        <f t="shared" si="3"/>
        <v>392.14285714285717</v>
      </c>
      <c r="F80">
        <f t="shared" si="4"/>
        <v>351.33333333333331</v>
      </c>
      <c r="G80">
        <f t="shared" si="5"/>
        <v>40.80952380952381</v>
      </c>
      <c r="H80">
        <v>5</v>
      </c>
      <c r="I80" s="3">
        <v>311</v>
      </c>
      <c r="J80" s="1"/>
    </row>
    <row r="81" spans="1:10">
      <c r="A81" s="3" t="s">
        <v>96</v>
      </c>
      <c r="B8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390</v>
      </c>
      <c r="C8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347.33333333333337</v>
      </c>
      <c r="D81">
        <f>ToplamTablo[[#This Row],[Vefat2020]]-ToplamTablo[[#This Row],[Referans]]</f>
        <v>42.666666666666629</v>
      </c>
      <c r="E81">
        <f t="shared" si="3"/>
        <v>397.42857142857144</v>
      </c>
      <c r="F81">
        <f t="shared" si="4"/>
        <v>348.92857142857144</v>
      </c>
      <c r="G81">
        <f t="shared" si="5"/>
        <v>48.499999999999993</v>
      </c>
      <c r="H81">
        <v>12</v>
      </c>
      <c r="I81" s="3">
        <v>277</v>
      </c>
      <c r="J81" s="1"/>
    </row>
    <row r="82" spans="1:10">
      <c r="A82" s="3" t="s">
        <v>97</v>
      </c>
      <c r="B8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408</v>
      </c>
      <c r="C8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360.33333333333337</v>
      </c>
      <c r="D82">
        <f>ToplamTablo[[#This Row],[Vefat2020]]-ToplamTablo[[#This Row],[Referans]]</f>
        <v>47.666666666666629</v>
      </c>
      <c r="E82">
        <f t="shared" si="3"/>
        <v>405.85714285714283</v>
      </c>
      <c r="F82">
        <f t="shared" si="4"/>
        <v>350.14285714285722</v>
      </c>
      <c r="G82">
        <f t="shared" si="5"/>
        <v>55.714285714285701</v>
      </c>
      <c r="H82">
        <v>9</v>
      </c>
      <c r="I82" s="3">
        <v>289</v>
      </c>
      <c r="J82" s="1"/>
    </row>
    <row r="83" spans="1:10">
      <c r="A83" s="3" t="s">
        <v>98</v>
      </c>
      <c r="B8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409</v>
      </c>
      <c r="C8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331.33333333333331</v>
      </c>
      <c r="D83">
        <f>ToplamTablo[[#This Row],[Vefat2020]]-ToplamTablo[[#This Row],[Referans]]</f>
        <v>77.666666666666686</v>
      </c>
      <c r="E83">
        <f t="shared" si="3"/>
        <v>405.42857142857144</v>
      </c>
      <c r="F83">
        <f t="shared" si="4"/>
        <v>348.09523809523813</v>
      </c>
      <c r="G83">
        <f t="shared" si="5"/>
        <v>57.333333333333321</v>
      </c>
      <c r="H83">
        <v>7</v>
      </c>
      <c r="I83" s="3">
        <v>293</v>
      </c>
      <c r="J83" s="1"/>
    </row>
    <row r="84" spans="1:10">
      <c r="A84" s="3" t="s">
        <v>99</v>
      </c>
      <c r="B8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376</v>
      </c>
      <c r="C8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350.83333333333331</v>
      </c>
      <c r="D84">
        <f>ToplamTablo[[#This Row],[Vefat2020]]-ToplamTablo[[#This Row],[Referans]]</f>
        <v>25.166666666666686</v>
      </c>
      <c r="E84">
        <f t="shared" si="3"/>
        <v>407.14285714285717</v>
      </c>
      <c r="F84">
        <f t="shared" si="4"/>
        <v>346.23809523809535</v>
      </c>
      <c r="G84">
        <f t="shared" si="5"/>
        <v>60.904761904761891</v>
      </c>
      <c r="H84">
        <v>7</v>
      </c>
      <c r="I84" s="3">
        <v>343</v>
      </c>
      <c r="J84" s="1"/>
    </row>
    <row r="85" spans="1:10">
      <c r="A85" s="3" t="s">
        <v>100</v>
      </c>
      <c r="B8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390</v>
      </c>
      <c r="C8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</v>
      </c>
      <c r="D85">
        <f>ToplamTablo[[#This Row],[Vefat2020]]-ToplamTablo[[#This Row],[Referans]]</f>
        <v>59</v>
      </c>
      <c r="E85">
        <f t="shared" si="3"/>
        <v>402.71428571428572</v>
      </c>
      <c r="F85">
        <f t="shared" si="4"/>
        <v>345.59523809523807</v>
      </c>
      <c r="G85">
        <f t="shared" si="5"/>
        <v>57.119047619047606</v>
      </c>
      <c r="H85">
        <v>15</v>
      </c>
      <c r="I85" s="3">
        <v>561</v>
      </c>
      <c r="J85" s="1"/>
    </row>
    <row r="86" spans="1:10">
      <c r="A86" s="3" t="s">
        <v>101</v>
      </c>
      <c r="B8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398</v>
      </c>
      <c r="C8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352</v>
      </c>
      <c r="D86">
        <f>ToplamTablo[[#This Row],[Vefat2020]]-ToplamTablo[[#This Row],[Referans]]</f>
        <v>46</v>
      </c>
      <c r="E86">
        <f t="shared" si="3"/>
        <v>402.28571428571428</v>
      </c>
      <c r="F86">
        <f t="shared" si="4"/>
        <v>344.85714285714283</v>
      </c>
      <c r="G86">
        <f t="shared" si="5"/>
        <v>57.428571428571423</v>
      </c>
      <c r="H86">
        <v>16</v>
      </c>
      <c r="I86" s="3">
        <v>1196</v>
      </c>
      <c r="J86" s="1"/>
    </row>
    <row r="87" spans="1:10">
      <c r="A87" s="3" t="s">
        <v>102</v>
      </c>
      <c r="B8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431</v>
      </c>
      <c r="C8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355</v>
      </c>
      <c r="D87">
        <f>ToplamTablo[[#This Row],[Vefat2020]]-ToplamTablo[[#This Row],[Referans]]</f>
        <v>76</v>
      </c>
      <c r="E87">
        <f t="shared" si="3"/>
        <v>400.28571428571428</v>
      </c>
      <c r="F87">
        <f t="shared" si="4"/>
        <v>346.83333333333331</v>
      </c>
      <c r="G87">
        <f t="shared" si="5"/>
        <v>53.452380952380949</v>
      </c>
      <c r="H87">
        <v>17</v>
      </c>
      <c r="I87" s="3">
        <v>2069</v>
      </c>
      <c r="J87" s="1"/>
    </row>
    <row r="88" spans="1:10">
      <c r="A88" s="3" t="s">
        <v>103</v>
      </c>
      <c r="B8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439</v>
      </c>
      <c r="C8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335.83333333333331</v>
      </c>
      <c r="D88">
        <f>ToplamTablo[[#This Row],[Vefat2020]]-ToplamTablo[[#This Row],[Referans]]</f>
        <v>103.16666666666669</v>
      </c>
      <c r="E88">
        <f t="shared" si="3"/>
        <v>407.28571428571428</v>
      </c>
      <c r="F88">
        <f t="shared" si="4"/>
        <v>345.1904761904762</v>
      </c>
      <c r="G88">
        <f t="shared" si="5"/>
        <v>62.095238095238095</v>
      </c>
      <c r="H88">
        <v>16</v>
      </c>
      <c r="I88" s="3">
        <v>1704</v>
      </c>
      <c r="J88" s="1"/>
    </row>
    <row r="89" spans="1:10">
      <c r="A89" s="3" t="s">
        <v>104</v>
      </c>
      <c r="B8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429</v>
      </c>
      <c r="C8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349.00000000000006</v>
      </c>
      <c r="D89">
        <f>ToplamTablo[[#This Row],[Vefat2020]]-ToplamTablo[[#This Row],[Referans]]</f>
        <v>79.999999999999943</v>
      </c>
      <c r="E89">
        <f t="shared" si="3"/>
        <v>410.28571428571428</v>
      </c>
      <c r="F89">
        <f t="shared" si="4"/>
        <v>343.57142857142856</v>
      </c>
      <c r="G89">
        <f t="shared" si="5"/>
        <v>66.714285714285708</v>
      </c>
      <c r="H89">
        <v>23</v>
      </c>
      <c r="I89" s="3">
        <v>1815</v>
      </c>
      <c r="J89" s="1"/>
    </row>
    <row r="90" spans="1:10">
      <c r="A90" s="3" t="s">
        <v>105</v>
      </c>
      <c r="B9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473</v>
      </c>
      <c r="C9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326.16666666666669</v>
      </c>
      <c r="D90">
        <f>ToplamTablo[[#This Row],[Vefat2020]]-ToplamTablo[[#This Row],[Referans]]</f>
        <v>146.83333333333331</v>
      </c>
      <c r="E90">
        <f t="shared" si="3"/>
        <v>419.42857142857144</v>
      </c>
      <c r="F90">
        <f t="shared" si="4"/>
        <v>342.83333333333331</v>
      </c>
      <c r="G90">
        <f t="shared" si="5"/>
        <v>76.595238095238088</v>
      </c>
      <c r="H90">
        <v>37</v>
      </c>
      <c r="I90" s="3">
        <v>1610</v>
      </c>
      <c r="J90" s="1"/>
    </row>
    <row r="91" spans="1:10">
      <c r="A91" s="3" t="s">
        <v>106</v>
      </c>
      <c r="B9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457</v>
      </c>
      <c r="C9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322.00000000000006</v>
      </c>
      <c r="D91">
        <f>ToplamTablo[[#This Row],[Vefat2020]]-ToplamTablo[[#This Row],[Referans]]</f>
        <v>134.99999999999994</v>
      </c>
      <c r="E91">
        <f t="shared" si="3"/>
        <v>431</v>
      </c>
      <c r="F91">
        <f t="shared" si="4"/>
        <v>338.71428571428572</v>
      </c>
      <c r="G91">
        <f t="shared" si="5"/>
        <v>92.285714285714263</v>
      </c>
      <c r="H91">
        <v>46</v>
      </c>
      <c r="I91" s="3">
        <v>2704</v>
      </c>
      <c r="J91" s="1"/>
    </row>
    <row r="92" spans="1:10">
      <c r="A92" s="3" t="s">
        <v>107</v>
      </c>
      <c r="B9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484</v>
      </c>
      <c r="C9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333.83333333333331</v>
      </c>
      <c r="D92">
        <f>ToplamTablo[[#This Row],[Vefat2020]]-ToplamTablo[[#This Row],[Referans]]</f>
        <v>150.16666666666669</v>
      </c>
      <c r="E92">
        <f t="shared" si="3"/>
        <v>444.42857142857144</v>
      </c>
      <c r="F92">
        <f t="shared" si="4"/>
        <v>339.11904761904765</v>
      </c>
      <c r="G92">
        <f t="shared" si="5"/>
        <v>105.30952380952378</v>
      </c>
      <c r="H92">
        <v>63</v>
      </c>
      <c r="I92" s="3">
        <v>2148</v>
      </c>
      <c r="J92" s="1"/>
    </row>
    <row r="93" spans="1:10">
      <c r="A93" s="3" t="s">
        <v>108</v>
      </c>
      <c r="B9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474</v>
      </c>
      <c r="C9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362</v>
      </c>
      <c r="D93">
        <f>ToplamTablo[[#This Row],[Vefat2020]]-ToplamTablo[[#This Row],[Referans]]</f>
        <v>112</v>
      </c>
      <c r="E93">
        <f t="shared" si="3"/>
        <v>455.28571428571428</v>
      </c>
      <c r="F93">
        <f t="shared" si="4"/>
        <v>340.54761904761898</v>
      </c>
      <c r="G93">
        <f t="shared" si="5"/>
        <v>114.73809523809521</v>
      </c>
      <c r="H93">
        <v>79</v>
      </c>
      <c r="I93" s="3">
        <v>2456</v>
      </c>
      <c r="J93" s="1"/>
    </row>
    <row r="94" spans="1:10">
      <c r="A94" s="3" t="s">
        <v>109</v>
      </c>
      <c r="B9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472</v>
      </c>
      <c r="C9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354.99999999999994</v>
      </c>
      <c r="D94">
        <f>ToplamTablo[[#This Row],[Vefat2020]]-ToplamTablo[[#This Row],[Referans]]</f>
        <v>117.00000000000006</v>
      </c>
      <c r="E94">
        <f t="shared" si="3"/>
        <v>461.14285714285717</v>
      </c>
      <c r="F94">
        <f t="shared" si="4"/>
        <v>340.54761904761898</v>
      </c>
      <c r="G94">
        <f t="shared" si="5"/>
        <v>120.59523809523807</v>
      </c>
      <c r="H94">
        <v>69</v>
      </c>
      <c r="I94" s="3">
        <v>2786</v>
      </c>
      <c r="J94" s="1"/>
    </row>
    <row r="95" spans="1:10">
      <c r="A95" s="3" t="s">
        <v>110</v>
      </c>
      <c r="B9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485</v>
      </c>
      <c r="C9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360.5</v>
      </c>
      <c r="D95">
        <f>ToplamTablo[[#This Row],[Vefat2020]]-ToplamTablo[[#This Row],[Referans]]</f>
        <v>124.5</v>
      </c>
      <c r="E95">
        <f t="shared" si="3"/>
        <v>467.71428571428572</v>
      </c>
      <c r="F95">
        <f t="shared" si="4"/>
        <v>344.07142857142856</v>
      </c>
      <c r="G95">
        <f t="shared" si="5"/>
        <v>123.64285714285714</v>
      </c>
      <c r="H95">
        <v>76</v>
      </c>
      <c r="I95" s="3">
        <v>3013</v>
      </c>
      <c r="J95" s="1"/>
    </row>
    <row r="96" spans="1:10">
      <c r="A96" s="3" t="s">
        <v>111</v>
      </c>
      <c r="B9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488</v>
      </c>
      <c r="C9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327.83333333333331</v>
      </c>
      <c r="D96">
        <f>ToplamTablo[[#This Row],[Vefat2020]]-ToplamTablo[[#This Row],[Referans]]</f>
        <v>160.16666666666669</v>
      </c>
      <c r="E96">
        <f t="shared" si="3"/>
        <v>476.14285714285717</v>
      </c>
      <c r="F96">
        <f t="shared" si="4"/>
        <v>341.04761904761909</v>
      </c>
      <c r="G96">
        <f t="shared" si="5"/>
        <v>135.0952380952381</v>
      </c>
      <c r="H96">
        <v>73</v>
      </c>
      <c r="I96" s="3">
        <v>3135</v>
      </c>
      <c r="J96" s="1"/>
    </row>
    <row r="97" spans="1:10">
      <c r="A97" s="3" t="s">
        <v>112</v>
      </c>
      <c r="B9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476</v>
      </c>
      <c r="C9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347.83333333333331</v>
      </c>
      <c r="D97">
        <f>ToplamTablo[[#This Row],[Vefat2020]]-ToplamTablo[[#This Row],[Referans]]</f>
        <v>128.16666666666669</v>
      </c>
      <c r="E97">
        <f t="shared" si="3"/>
        <v>476.57142857142856</v>
      </c>
      <c r="F97">
        <f t="shared" si="4"/>
        <v>344.14285714285717</v>
      </c>
      <c r="G97">
        <f t="shared" si="5"/>
        <v>132.42857142857147</v>
      </c>
      <c r="H97">
        <v>75</v>
      </c>
      <c r="I97" s="3">
        <v>3148</v>
      </c>
      <c r="J97" s="1"/>
    </row>
    <row r="98" spans="1:10">
      <c r="A98" s="3" t="s">
        <v>113</v>
      </c>
      <c r="B9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500</v>
      </c>
      <c r="C9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309.66666666666669</v>
      </c>
      <c r="D98">
        <f>ToplamTablo[[#This Row],[Vefat2020]]-ToplamTablo[[#This Row],[Referans]]</f>
        <v>190.33333333333331</v>
      </c>
      <c r="E98">
        <f t="shared" si="3"/>
        <v>482.71428571428572</v>
      </c>
      <c r="F98">
        <f t="shared" si="4"/>
        <v>342.38095238095235</v>
      </c>
      <c r="G98">
        <f t="shared" si="5"/>
        <v>140.33333333333334</v>
      </c>
      <c r="H98">
        <v>76</v>
      </c>
      <c r="I98" s="3">
        <v>3892</v>
      </c>
      <c r="J98" s="1"/>
    </row>
    <row r="99" spans="1:10">
      <c r="A99" s="3" t="s">
        <v>114</v>
      </c>
      <c r="B9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477</v>
      </c>
      <c r="C9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345.83333333333331</v>
      </c>
      <c r="D99">
        <f>ToplamTablo[[#This Row],[Vefat2020]]-ToplamTablo[[#This Row],[Referans]]</f>
        <v>131.16666666666669</v>
      </c>
      <c r="E99">
        <f t="shared" si="3"/>
        <v>481.71428571428572</v>
      </c>
      <c r="F99">
        <f t="shared" si="4"/>
        <v>344.09523809523807</v>
      </c>
      <c r="G99">
        <f t="shared" si="5"/>
        <v>137.61904761904765</v>
      </c>
      <c r="H99">
        <v>87</v>
      </c>
      <c r="I99" s="3">
        <v>4117</v>
      </c>
      <c r="J99" s="1"/>
    </row>
    <row r="100" spans="1:10">
      <c r="A100" s="3" t="s">
        <v>115</v>
      </c>
      <c r="B10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472</v>
      </c>
      <c r="C10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355.66666666666663</v>
      </c>
      <c r="D100">
        <f>ToplamTablo[[#This Row],[Vefat2020]]-ToplamTablo[[#This Row],[Referans]]</f>
        <v>116.33333333333337</v>
      </c>
      <c r="E100">
        <f t="shared" si="3"/>
        <v>481.42857142857144</v>
      </c>
      <c r="F100">
        <f t="shared" si="4"/>
        <v>343.19047619047615</v>
      </c>
      <c r="G100">
        <f t="shared" si="5"/>
        <v>138.23809523809527</v>
      </c>
      <c r="H100">
        <v>96</v>
      </c>
      <c r="I100" s="3">
        <v>4056</v>
      </c>
      <c r="J100" s="1"/>
    </row>
    <row r="101" spans="1:10">
      <c r="A101" s="3" t="s">
        <v>116</v>
      </c>
      <c r="B10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496</v>
      </c>
      <c r="C10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352.16666666666669</v>
      </c>
      <c r="D101">
        <f>ToplamTablo[[#This Row],[Vefat2020]]-ToplamTablo[[#This Row],[Referans]]</f>
        <v>143.83333333333331</v>
      </c>
      <c r="E101">
        <f t="shared" si="3"/>
        <v>484.85714285714283</v>
      </c>
      <c r="F101">
        <f t="shared" si="4"/>
        <v>342.78571428571422</v>
      </c>
      <c r="G101">
        <f t="shared" si="5"/>
        <v>142.07142857142861</v>
      </c>
      <c r="H101">
        <v>98</v>
      </c>
      <c r="I101" s="3">
        <v>4747</v>
      </c>
      <c r="J101" s="1"/>
    </row>
    <row r="102" spans="1:10">
      <c r="A102" s="3" t="s">
        <v>117</v>
      </c>
      <c r="B10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483</v>
      </c>
      <c r="C10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326.33333333333331</v>
      </c>
      <c r="D102">
        <f>ToplamTablo[[#This Row],[Vefat2020]]-ToplamTablo[[#This Row],[Referans]]</f>
        <v>156.66666666666669</v>
      </c>
      <c r="E102">
        <f t="shared" si="3"/>
        <v>484.57142857142856</v>
      </c>
      <c r="F102">
        <f t="shared" si="4"/>
        <v>337.90476190476187</v>
      </c>
      <c r="G102">
        <f t="shared" si="5"/>
        <v>146.66666666666669</v>
      </c>
      <c r="H102">
        <v>95</v>
      </c>
      <c r="I102" s="3">
        <v>5138</v>
      </c>
      <c r="J102" s="1"/>
    </row>
    <row r="103" spans="1:10">
      <c r="A103" s="3" t="s">
        <v>118</v>
      </c>
      <c r="B10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431</v>
      </c>
      <c r="C10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350.83333333333331</v>
      </c>
      <c r="D103">
        <f>ToplamTablo[[#This Row],[Vefat2020]]-ToplamTablo[[#This Row],[Referans]]</f>
        <v>80.166666666666686</v>
      </c>
      <c r="E103">
        <f t="shared" si="3"/>
        <v>476.42857142857144</v>
      </c>
      <c r="F103">
        <f t="shared" si="4"/>
        <v>341.1904761904762</v>
      </c>
      <c r="G103">
        <f t="shared" si="5"/>
        <v>135.23809523809524</v>
      </c>
      <c r="H103">
        <v>97</v>
      </c>
      <c r="I103" s="3">
        <v>4789</v>
      </c>
      <c r="J103" s="1"/>
    </row>
    <row r="104" spans="1:10">
      <c r="A104" s="3" t="s">
        <v>119</v>
      </c>
      <c r="B10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512</v>
      </c>
      <c r="C10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333.83333333333337</v>
      </c>
      <c r="D104">
        <f>ToplamTablo[[#This Row],[Vefat2020]]-ToplamTablo[[#This Row],[Referans]]</f>
        <v>178.16666666666663</v>
      </c>
      <c r="E104">
        <f t="shared" si="3"/>
        <v>481.57142857142856</v>
      </c>
      <c r="F104">
        <f t="shared" si="4"/>
        <v>339.19047619047615</v>
      </c>
      <c r="G104">
        <f t="shared" si="5"/>
        <v>142.38095238095241</v>
      </c>
      <c r="H104">
        <v>98</v>
      </c>
      <c r="I104" s="3">
        <v>4093</v>
      </c>
      <c r="J104" s="1"/>
    </row>
    <row r="105" spans="1:10">
      <c r="A105" s="3" t="s">
        <v>120</v>
      </c>
      <c r="B10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467</v>
      </c>
      <c r="C10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327.49999999999994</v>
      </c>
      <c r="D105">
        <f>ToplamTablo[[#This Row],[Vefat2020]]-ToplamTablo[[#This Row],[Referans]]</f>
        <v>139.50000000000006</v>
      </c>
      <c r="E105">
        <f t="shared" si="3"/>
        <v>476.85714285714283</v>
      </c>
      <c r="F105">
        <f t="shared" si="4"/>
        <v>341.73809523809524</v>
      </c>
      <c r="G105">
        <f t="shared" si="5"/>
        <v>135.11904761904765</v>
      </c>
      <c r="H105">
        <v>107</v>
      </c>
      <c r="I105" s="3">
        <v>4062</v>
      </c>
      <c r="J105" s="1"/>
    </row>
    <row r="106" spans="1:10">
      <c r="A106" s="3" t="s">
        <v>121</v>
      </c>
      <c r="B10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491</v>
      </c>
      <c r="C10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321.16666666666669</v>
      </c>
      <c r="D106">
        <f>ToplamTablo[[#This Row],[Vefat2020]]-ToplamTablo[[#This Row],[Referans]]</f>
        <v>169.83333333333331</v>
      </c>
      <c r="E106">
        <f t="shared" si="3"/>
        <v>478.85714285714283</v>
      </c>
      <c r="F106">
        <f t="shared" si="4"/>
        <v>338.21428571428567</v>
      </c>
      <c r="G106">
        <f t="shared" si="5"/>
        <v>140.64285714285714</v>
      </c>
      <c r="H106">
        <v>115</v>
      </c>
      <c r="I106" s="3">
        <v>4281</v>
      </c>
      <c r="J106" s="1"/>
    </row>
    <row r="107" spans="1:10">
      <c r="A107" s="3" t="s">
        <v>122</v>
      </c>
      <c r="B10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460</v>
      </c>
      <c r="C10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332.33333333333337</v>
      </c>
      <c r="D107">
        <f>ToplamTablo[[#This Row],[Vefat2020]]-ToplamTablo[[#This Row],[Referans]]</f>
        <v>127.66666666666663</v>
      </c>
      <c r="E107">
        <f t="shared" si="3"/>
        <v>477.14285714285717</v>
      </c>
      <c r="F107">
        <f t="shared" si="4"/>
        <v>334.88095238095235</v>
      </c>
      <c r="G107">
        <f t="shared" si="5"/>
        <v>142.26190476190473</v>
      </c>
      <c r="H107">
        <v>125</v>
      </c>
      <c r="I107" s="3">
        <v>4801</v>
      </c>
      <c r="J107" s="1"/>
    </row>
    <row r="108" spans="1:10">
      <c r="A108" s="3" t="s">
        <v>123</v>
      </c>
      <c r="B10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471</v>
      </c>
      <c r="C10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364.5</v>
      </c>
      <c r="D108">
        <f>ToplamTablo[[#This Row],[Vefat2020]]-ToplamTablo[[#This Row],[Referans]]</f>
        <v>106.5</v>
      </c>
      <c r="E108">
        <f t="shared" si="3"/>
        <v>473.57142857142856</v>
      </c>
      <c r="F108">
        <f t="shared" si="4"/>
        <v>336.64285714285717</v>
      </c>
      <c r="G108">
        <f t="shared" si="5"/>
        <v>136.92857142857142</v>
      </c>
      <c r="H108">
        <v>126</v>
      </c>
      <c r="I108" s="3">
        <v>4353</v>
      </c>
      <c r="J108" s="1"/>
    </row>
    <row r="109" spans="1:10">
      <c r="A109" s="3" t="s">
        <v>124</v>
      </c>
      <c r="B10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433</v>
      </c>
      <c r="C10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</v>
      </c>
      <c r="D109">
        <f>ToplamTablo[[#This Row],[Vefat2020]]-ToplamTablo[[#This Row],[Referans]]</f>
        <v>95</v>
      </c>
      <c r="E109">
        <f t="shared" si="3"/>
        <v>466.42857142857144</v>
      </c>
      <c r="F109">
        <f t="shared" si="4"/>
        <v>338.30952380952385</v>
      </c>
      <c r="G109">
        <f t="shared" si="5"/>
        <v>128.11904761904762</v>
      </c>
      <c r="H109">
        <v>121</v>
      </c>
      <c r="I109" s="3">
        <v>3783</v>
      </c>
      <c r="J109" s="1"/>
    </row>
    <row r="110" spans="1:10">
      <c r="A110" s="3" t="s">
        <v>125</v>
      </c>
      <c r="B11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439</v>
      </c>
      <c r="C11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316.33333333333331</v>
      </c>
      <c r="D110">
        <f>ToplamTablo[[#This Row],[Vefat2020]]-ToplamTablo[[#This Row],[Referans]]</f>
        <v>122.66666666666669</v>
      </c>
      <c r="E110">
        <f t="shared" si="3"/>
        <v>467.57142857142856</v>
      </c>
      <c r="F110">
        <f t="shared" si="4"/>
        <v>333.38095238095241</v>
      </c>
      <c r="G110">
        <f t="shared" si="5"/>
        <v>134.19047619047618</v>
      </c>
      <c r="H110">
        <v>127</v>
      </c>
      <c r="I110" s="3">
        <v>3977</v>
      </c>
      <c r="J110" s="1"/>
    </row>
    <row r="111" spans="1:10">
      <c r="A111" s="3" t="s">
        <v>126</v>
      </c>
      <c r="B11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467</v>
      </c>
      <c r="C11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339.83333333333331</v>
      </c>
      <c r="D111">
        <f>ToplamTablo[[#This Row],[Vefat2020]]-ToplamTablo[[#This Row],[Referans]]</f>
        <v>127.16666666666669</v>
      </c>
      <c r="E111">
        <f t="shared" si="3"/>
        <v>461.14285714285717</v>
      </c>
      <c r="F111">
        <f t="shared" si="4"/>
        <v>334.23809523809524</v>
      </c>
      <c r="G111">
        <f t="shared" si="5"/>
        <v>126.90476190476193</v>
      </c>
      <c r="H111">
        <v>123</v>
      </c>
      <c r="I111" s="3">
        <v>4674</v>
      </c>
      <c r="J111" s="1"/>
    </row>
    <row r="112" spans="1:10">
      <c r="A112" s="3" t="s">
        <v>127</v>
      </c>
      <c r="B11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448</v>
      </c>
      <c r="C11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326.66666666666669</v>
      </c>
      <c r="D112">
        <f>ToplamTablo[[#This Row],[Vefat2020]]-ToplamTablo[[#This Row],[Referans]]</f>
        <v>121.33333333333331</v>
      </c>
      <c r="E112">
        <f t="shared" si="3"/>
        <v>458.42857142857144</v>
      </c>
      <c r="F112">
        <f t="shared" si="4"/>
        <v>334.11904761904759</v>
      </c>
      <c r="G112">
        <f t="shared" si="5"/>
        <v>124.30952380952378</v>
      </c>
      <c r="H112">
        <v>119</v>
      </c>
      <c r="I112" s="3">
        <v>4611</v>
      </c>
      <c r="J112" s="1"/>
    </row>
    <row r="113" spans="1:10">
      <c r="A113" s="3" t="s">
        <v>128</v>
      </c>
      <c r="B11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456</v>
      </c>
      <c r="C11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322.66666666666663</v>
      </c>
      <c r="D113">
        <f>ToplamTablo[[#This Row],[Vefat2020]]-ToplamTablo[[#This Row],[Referans]]</f>
        <v>133.33333333333337</v>
      </c>
      <c r="E113">
        <f t="shared" si="3"/>
        <v>453.42857142857144</v>
      </c>
      <c r="F113">
        <f t="shared" si="4"/>
        <v>334.33333333333337</v>
      </c>
      <c r="G113">
        <f t="shared" si="5"/>
        <v>119.09523809523809</v>
      </c>
      <c r="H113">
        <v>117</v>
      </c>
      <c r="I113" s="3">
        <v>3083</v>
      </c>
      <c r="J113" s="1"/>
    </row>
    <row r="114" spans="1:10">
      <c r="A114" s="3" t="s">
        <v>129</v>
      </c>
      <c r="B11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411</v>
      </c>
      <c r="C11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332.33333333333331</v>
      </c>
      <c r="D114">
        <f>ToplamTablo[[#This Row],[Vefat2020]]-ToplamTablo[[#This Row],[Referans]]</f>
        <v>78.666666666666686</v>
      </c>
      <c r="E114">
        <f t="shared" si="3"/>
        <v>446.42857142857144</v>
      </c>
      <c r="F114">
        <f t="shared" si="4"/>
        <v>334.33333333333337</v>
      </c>
      <c r="G114">
        <f t="shared" si="5"/>
        <v>112.0952380952381</v>
      </c>
      <c r="H114">
        <v>115</v>
      </c>
      <c r="I114" s="3">
        <v>3116</v>
      </c>
      <c r="J114" s="1"/>
    </row>
    <row r="115" spans="1:10">
      <c r="A115" s="3" t="s">
        <v>130</v>
      </c>
      <c r="B11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445</v>
      </c>
      <c r="C11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329.83333333333331</v>
      </c>
      <c r="D115">
        <f>ToplamTablo[[#This Row],[Vefat2020]]-ToplamTablo[[#This Row],[Referans]]</f>
        <v>115.16666666666669</v>
      </c>
      <c r="E115">
        <f t="shared" si="3"/>
        <v>442.71428571428572</v>
      </c>
      <c r="F115">
        <f t="shared" si="4"/>
        <v>329.38095238095235</v>
      </c>
      <c r="G115">
        <f t="shared" si="5"/>
        <v>113.33333333333336</v>
      </c>
      <c r="H115">
        <v>109</v>
      </c>
      <c r="I115" s="3">
        <v>3122</v>
      </c>
      <c r="J115" s="1"/>
    </row>
    <row r="116" spans="1:10">
      <c r="A116" s="3" t="s">
        <v>131</v>
      </c>
      <c r="B11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441</v>
      </c>
      <c r="C11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367.83333333333337</v>
      </c>
      <c r="D116">
        <f>ToplamTablo[[#This Row],[Vefat2020]]-ToplamTablo[[#This Row],[Referans]]</f>
        <v>73.166666666666629</v>
      </c>
      <c r="E116">
        <f t="shared" si="3"/>
        <v>443.85714285714283</v>
      </c>
      <c r="F116">
        <f t="shared" si="4"/>
        <v>333.64285714285717</v>
      </c>
      <c r="G116">
        <f t="shared" si="5"/>
        <v>110.21428571428574</v>
      </c>
      <c r="H116">
        <v>106</v>
      </c>
      <c r="I116" s="3">
        <v>2861</v>
      </c>
      <c r="J116" s="1"/>
    </row>
    <row r="117" spans="1:10">
      <c r="A117" s="3" t="s">
        <v>132</v>
      </c>
      <c r="B11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371</v>
      </c>
      <c r="C11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327.33333333333331</v>
      </c>
      <c r="D117">
        <f>ToplamTablo[[#This Row],[Vefat2020]]-ToplamTablo[[#This Row],[Referans]]</f>
        <v>43.666666666666686</v>
      </c>
      <c r="E117">
        <f t="shared" si="3"/>
        <v>434.14285714285717</v>
      </c>
      <c r="F117">
        <f t="shared" si="4"/>
        <v>335.21428571428572</v>
      </c>
      <c r="G117">
        <f t="shared" si="5"/>
        <v>98.928571428571431</v>
      </c>
      <c r="H117">
        <v>99</v>
      </c>
      <c r="I117" s="3">
        <v>2357</v>
      </c>
      <c r="J117" s="1"/>
    </row>
    <row r="118" spans="1:10">
      <c r="A118" s="3" t="s">
        <v>133</v>
      </c>
      <c r="B11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446</v>
      </c>
      <c r="C11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350.5</v>
      </c>
      <c r="D118">
        <f>ToplamTablo[[#This Row],[Vefat2020]]-ToplamTablo[[#This Row],[Referans]]</f>
        <v>95.5</v>
      </c>
      <c r="E118">
        <f t="shared" si="3"/>
        <v>431.14285714285717</v>
      </c>
      <c r="F118">
        <f t="shared" si="4"/>
        <v>336.73809523809513</v>
      </c>
      <c r="G118">
        <f t="shared" si="5"/>
        <v>94.404761904761926</v>
      </c>
      <c r="H118">
        <v>95</v>
      </c>
      <c r="I118" s="3">
        <v>2131</v>
      </c>
      <c r="J118" s="1"/>
    </row>
    <row r="119" spans="1:10">
      <c r="A119" s="3" t="s">
        <v>134</v>
      </c>
      <c r="B11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416</v>
      </c>
      <c r="C11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344.16666666666669</v>
      </c>
      <c r="D119">
        <f>ToplamTablo[[#This Row],[Vefat2020]]-ToplamTablo[[#This Row],[Referans]]</f>
        <v>71.833333333333314</v>
      </c>
      <c r="E119">
        <f t="shared" si="3"/>
        <v>426.57142857142856</v>
      </c>
      <c r="F119">
        <f t="shared" si="4"/>
        <v>339.23809523809524</v>
      </c>
      <c r="G119">
        <f t="shared" si="5"/>
        <v>87.333333333333329</v>
      </c>
      <c r="H119">
        <v>92</v>
      </c>
      <c r="I119" s="3">
        <v>2392</v>
      </c>
      <c r="J119" s="1"/>
    </row>
    <row r="120" spans="1:10">
      <c r="A120" s="3" t="s">
        <v>135</v>
      </c>
      <c r="B12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434</v>
      </c>
      <c r="C12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334.33333333333331</v>
      </c>
      <c r="D120">
        <f>ToplamTablo[[#This Row],[Vefat2020]]-ToplamTablo[[#This Row],[Referans]]</f>
        <v>99.666666666666686</v>
      </c>
      <c r="E120">
        <f t="shared" si="3"/>
        <v>423.42857142857144</v>
      </c>
      <c r="F120">
        <f t="shared" si="4"/>
        <v>340.90476190476193</v>
      </c>
      <c r="G120">
        <f t="shared" si="5"/>
        <v>82.523809523809533</v>
      </c>
      <c r="H120">
        <v>89</v>
      </c>
      <c r="I120" s="3">
        <v>2936</v>
      </c>
      <c r="J120" s="1"/>
    </row>
    <row r="121" spans="1:10">
      <c r="A121" s="3" t="s">
        <v>136</v>
      </c>
      <c r="B12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394</v>
      </c>
      <c r="C12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332.66666666666663</v>
      </c>
      <c r="D121">
        <f>ToplamTablo[[#This Row],[Vefat2020]]-ToplamTablo[[#This Row],[Referans]]</f>
        <v>61.333333333333371</v>
      </c>
      <c r="E121">
        <f t="shared" si="3"/>
        <v>421</v>
      </c>
      <c r="F121">
        <f t="shared" si="4"/>
        <v>340.95238095238091</v>
      </c>
      <c r="G121">
        <f t="shared" si="5"/>
        <v>80.047619047619051</v>
      </c>
      <c r="H121">
        <v>93</v>
      </c>
      <c r="I121" s="3">
        <v>2615</v>
      </c>
      <c r="J121" s="1"/>
    </row>
    <row r="122" spans="1:10">
      <c r="A122" s="3" t="s">
        <v>137</v>
      </c>
      <c r="B12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424</v>
      </c>
      <c r="C12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319.33333333333337</v>
      </c>
      <c r="D122">
        <f>ToplamTablo[[#This Row],[Vefat2020]]-ToplamTablo[[#This Row],[Referans]]</f>
        <v>104.66666666666663</v>
      </c>
      <c r="E122">
        <f t="shared" si="3"/>
        <v>418</v>
      </c>
      <c r="F122">
        <f t="shared" si="4"/>
        <v>339.45238095238102</v>
      </c>
      <c r="G122">
        <f t="shared" si="5"/>
        <v>78.547619047619037</v>
      </c>
      <c r="H122">
        <v>84</v>
      </c>
      <c r="I122" s="3">
        <v>2188</v>
      </c>
      <c r="J122" s="1"/>
    </row>
    <row r="123" spans="1:10">
      <c r="A123" s="3" t="s">
        <v>138</v>
      </c>
      <c r="B12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365</v>
      </c>
      <c r="C12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334.00000000000006</v>
      </c>
      <c r="D123">
        <f>ToplamTablo[[#This Row],[Vefat2020]]-ToplamTablo[[#This Row],[Referans]]</f>
        <v>30.999999999999943</v>
      </c>
      <c r="E123">
        <f t="shared" si="3"/>
        <v>407.14285714285717</v>
      </c>
      <c r="F123">
        <f t="shared" si="4"/>
        <v>334.61904761904765</v>
      </c>
      <c r="G123">
        <f t="shared" si="5"/>
        <v>72.523809523809518</v>
      </c>
      <c r="H123">
        <v>78</v>
      </c>
      <c r="I123" s="3">
        <v>1983</v>
      </c>
      <c r="J123" s="1"/>
    </row>
    <row r="124" spans="1:10">
      <c r="A124" s="3" t="s">
        <v>139</v>
      </c>
      <c r="B12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344</v>
      </c>
      <c r="C12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331.66666666666669</v>
      </c>
      <c r="D124">
        <f>ToplamTablo[[#This Row],[Vefat2020]]-ToplamTablo[[#This Row],[Referans]]</f>
        <v>12.333333333333314</v>
      </c>
      <c r="E124">
        <f t="shared" si="3"/>
        <v>403.28571428571428</v>
      </c>
      <c r="F124">
        <f t="shared" si="4"/>
        <v>335.23809523809524</v>
      </c>
      <c r="G124">
        <f t="shared" si="5"/>
        <v>68.047619047619037</v>
      </c>
      <c r="H124">
        <v>61</v>
      </c>
      <c r="I124" s="3">
        <v>1670</v>
      </c>
      <c r="J124" s="1"/>
    </row>
    <row r="125" spans="1:10">
      <c r="A125" s="3" t="s">
        <v>140</v>
      </c>
      <c r="B12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398</v>
      </c>
      <c r="C12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338.83333333333331</v>
      </c>
      <c r="D125">
        <f>ToplamTablo[[#This Row],[Vefat2020]]-ToplamTablo[[#This Row],[Referans]]</f>
        <v>59.166666666666686</v>
      </c>
      <c r="E125">
        <f t="shared" si="3"/>
        <v>396.42857142857144</v>
      </c>
      <c r="F125">
        <f t="shared" si="4"/>
        <v>333.57142857142856</v>
      </c>
      <c r="G125">
        <f t="shared" si="5"/>
        <v>62.857142857142847</v>
      </c>
      <c r="H125">
        <v>64</v>
      </c>
      <c r="I125" s="3">
        <v>1614</v>
      </c>
      <c r="J125" s="1"/>
    </row>
    <row r="126" spans="1:10">
      <c r="A126" s="3" t="s">
        <v>141</v>
      </c>
      <c r="B12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382</v>
      </c>
      <c r="C12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312.5</v>
      </c>
      <c r="D126">
        <f>ToplamTablo[[#This Row],[Vefat2020]]-ToplamTablo[[#This Row],[Referans]]</f>
        <v>69.5</v>
      </c>
      <c r="E126">
        <f t="shared" si="3"/>
        <v>391.57142857142856</v>
      </c>
      <c r="F126">
        <f t="shared" si="4"/>
        <v>329.04761904761909</v>
      </c>
      <c r="G126">
        <f t="shared" si="5"/>
        <v>62.523809523809518</v>
      </c>
      <c r="H126">
        <v>59</v>
      </c>
      <c r="I126" s="3">
        <v>1832</v>
      </c>
      <c r="J126" s="1"/>
    </row>
    <row r="127" spans="1:10">
      <c r="A127" s="3" t="s">
        <v>142</v>
      </c>
      <c r="B12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404</v>
      </c>
      <c r="C12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339.66666666666663</v>
      </c>
      <c r="D127">
        <f>ToplamTablo[[#This Row],[Vefat2020]]-ToplamTablo[[#This Row],[Referans]]</f>
        <v>64.333333333333371</v>
      </c>
      <c r="E127">
        <f t="shared" si="3"/>
        <v>387.28571428571428</v>
      </c>
      <c r="F127">
        <f t="shared" si="4"/>
        <v>329.8095238095238</v>
      </c>
      <c r="G127">
        <f t="shared" si="5"/>
        <v>57.476190476190474</v>
      </c>
      <c r="H127">
        <v>64</v>
      </c>
      <c r="I127" s="3">
        <v>2253</v>
      </c>
      <c r="J127" s="1"/>
    </row>
    <row r="128" spans="1:10">
      <c r="A128" s="3" t="s">
        <v>143</v>
      </c>
      <c r="B12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370</v>
      </c>
      <c r="C12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339.66666666666663</v>
      </c>
      <c r="D128">
        <f>ToplamTablo[[#This Row],[Vefat2020]]-ToplamTablo[[#This Row],[Referans]]</f>
        <v>30.333333333333371</v>
      </c>
      <c r="E128">
        <f t="shared" si="3"/>
        <v>383.85714285714283</v>
      </c>
      <c r="F128">
        <f t="shared" si="4"/>
        <v>330.8095238095238</v>
      </c>
      <c r="G128">
        <f t="shared" si="5"/>
        <v>53.047619047619044</v>
      </c>
      <c r="H128">
        <v>57</v>
      </c>
      <c r="I128" s="3">
        <v>1977</v>
      </c>
      <c r="J128" s="1"/>
    </row>
    <row r="129" spans="1:10">
      <c r="A129" s="3" t="s">
        <v>144</v>
      </c>
      <c r="B12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418</v>
      </c>
      <c r="C12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321.66666666666669</v>
      </c>
      <c r="D129">
        <f>ToplamTablo[[#This Row],[Vefat2020]]-ToplamTablo[[#This Row],[Referans]]</f>
        <v>96.333333333333314</v>
      </c>
      <c r="E129">
        <f t="shared" si="3"/>
        <v>383</v>
      </c>
      <c r="F129">
        <f t="shared" si="4"/>
        <v>331.14285714285705</v>
      </c>
      <c r="G129">
        <f t="shared" si="5"/>
        <v>51.857142857142854</v>
      </c>
      <c r="H129">
        <v>48</v>
      </c>
      <c r="I129" s="3">
        <v>1848</v>
      </c>
      <c r="J129" s="1"/>
    </row>
    <row r="130" spans="1:10">
      <c r="A130" s="3" t="s">
        <v>145</v>
      </c>
      <c r="B13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351</v>
      </c>
      <c r="C13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343.50000000000006</v>
      </c>
      <c r="D130">
        <f>ToplamTablo[[#This Row],[Vefat2020]]-ToplamTablo[[#This Row],[Referans]]</f>
        <v>7.4999999999999432</v>
      </c>
      <c r="E130">
        <f t="shared" si="3"/>
        <v>381</v>
      </c>
      <c r="F130">
        <f t="shared" si="4"/>
        <v>332.5</v>
      </c>
      <c r="G130">
        <f t="shared" si="5"/>
        <v>48.5</v>
      </c>
      <c r="H130">
        <v>50</v>
      </c>
      <c r="I130" s="3">
        <v>1546</v>
      </c>
      <c r="J130" s="1"/>
    </row>
    <row r="131" spans="1:10">
      <c r="A131" s="3" t="s">
        <v>146</v>
      </c>
      <c r="B13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357</v>
      </c>
      <c r="C13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329.16666666666663</v>
      </c>
      <c r="D131">
        <f>ToplamTablo[[#This Row],[Vefat2020]]-ToplamTablo[[#This Row],[Referans]]</f>
        <v>27.833333333333371</v>
      </c>
      <c r="E131">
        <f t="shared" si="3"/>
        <v>382.85714285714283</v>
      </c>
      <c r="F131">
        <f t="shared" si="4"/>
        <v>332.14285714285717</v>
      </c>
      <c r="G131">
        <f t="shared" si="5"/>
        <v>50.714285714285722</v>
      </c>
      <c r="H131">
        <v>47</v>
      </c>
      <c r="I131" s="3">
        <v>1542</v>
      </c>
      <c r="J131" s="1"/>
    </row>
    <row r="132" spans="1:10">
      <c r="A132" s="3" t="s">
        <v>147</v>
      </c>
      <c r="B13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403</v>
      </c>
      <c r="C13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303.66666666666669</v>
      </c>
      <c r="D132">
        <f>ToplamTablo[[#This Row],[Vefat2020]]-ToplamTablo[[#This Row],[Referans]]</f>
        <v>99.333333333333314</v>
      </c>
      <c r="E132">
        <f t="shared" si="3"/>
        <v>383.57142857142856</v>
      </c>
      <c r="F132">
        <f t="shared" si="4"/>
        <v>327.11904761904759</v>
      </c>
      <c r="G132">
        <f t="shared" si="5"/>
        <v>56.452380952380956</v>
      </c>
      <c r="H132">
        <v>55</v>
      </c>
      <c r="I132" s="3">
        <v>1114</v>
      </c>
      <c r="J132" s="1"/>
    </row>
    <row r="133" spans="1:10">
      <c r="A133" s="3" t="s">
        <v>148</v>
      </c>
      <c r="B13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388</v>
      </c>
      <c r="C13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331.66666666666669</v>
      </c>
      <c r="D133">
        <f>ToplamTablo[[#This Row],[Vefat2020]]-ToplamTablo[[#This Row],[Referans]]</f>
        <v>56.333333333333314</v>
      </c>
      <c r="E133">
        <f t="shared" si="3"/>
        <v>384.42857142857144</v>
      </c>
      <c r="F133">
        <f t="shared" si="4"/>
        <v>329.85714285714283</v>
      </c>
      <c r="G133">
        <f t="shared" si="5"/>
        <v>54.571428571428569</v>
      </c>
      <c r="H133">
        <v>53</v>
      </c>
      <c r="I133" s="3">
        <v>1704</v>
      </c>
      <c r="J133" s="1"/>
    </row>
    <row r="134" spans="1:10">
      <c r="A134" s="3" t="s">
        <v>149</v>
      </c>
      <c r="B13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410</v>
      </c>
      <c r="C13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318.33333333333331</v>
      </c>
      <c r="D134">
        <f>ToplamTablo[[#This Row],[Vefat2020]]-ToplamTablo[[#This Row],[Referans]]</f>
        <v>91.666666666666686</v>
      </c>
      <c r="E134">
        <f t="shared" si="3"/>
        <v>385.28571428571428</v>
      </c>
      <c r="F134">
        <f t="shared" si="4"/>
        <v>326.80952380952385</v>
      </c>
      <c r="G134">
        <f t="shared" si="5"/>
        <v>58.476190476190474</v>
      </c>
      <c r="H134">
        <v>58</v>
      </c>
      <c r="I134" s="3">
        <v>1639</v>
      </c>
      <c r="J134" s="1"/>
    </row>
    <row r="135" spans="1:10">
      <c r="A135" s="3" t="s">
        <v>150</v>
      </c>
      <c r="B13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13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345.5</v>
      </c>
      <c r="D135">
        <f>ToplamTablo[[#This Row],[Vefat2020]]-ToplamTablo[[#This Row],[Referans]]</f>
        <v>9.5</v>
      </c>
      <c r="E135">
        <f t="shared" si="3"/>
        <v>383.14285714285717</v>
      </c>
      <c r="F135">
        <f t="shared" si="4"/>
        <v>327.64285714285717</v>
      </c>
      <c r="G135">
        <f t="shared" si="5"/>
        <v>55.499999999999993</v>
      </c>
      <c r="H135">
        <v>55</v>
      </c>
      <c r="I135" s="3">
        <v>1635</v>
      </c>
      <c r="J135" s="1"/>
    </row>
    <row r="136" spans="1:10">
      <c r="A136" s="3" t="s">
        <v>151</v>
      </c>
      <c r="B13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336</v>
      </c>
      <c r="C13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330.83333333333331</v>
      </c>
      <c r="D136">
        <f>ToplamTablo[[#This Row],[Vefat2020]]-ToplamTablo[[#This Row],[Referans]]</f>
        <v>5.1666666666666856</v>
      </c>
      <c r="E136">
        <f t="shared" si="3"/>
        <v>371.42857142857144</v>
      </c>
      <c r="F136">
        <f t="shared" si="4"/>
        <v>328.95238095238102</v>
      </c>
      <c r="G136">
        <f t="shared" si="5"/>
        <v>42.476190476190474</v>
      </c>
      <c r="H136">
        <v>48</v>
      </c>
      <c r="I136" s="3">
        <v>1708</v>
      </c>
      <c r="J136" s="1"/>
    </row>
    <row r="137" spans="1:10">
      <c r="A137" s="3" t="s">
        <v>152</v>
      </c>
      <c r="B13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342</v>
      </c>
      <c r="C13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342.83333333333331</v>
      </c>
      <c r="D137">
        <f>ToplamTablo[[#This Row],[Vefat2020]]-ToplamTablo[[#This Row],[Referans]]</f>
        <v>-0.83333333333331439</v>
      </c>
      <c r="E137">
        <f t="shared" ref="E137:E200" si="6">AVERAGE(B131:B137)</f>
        <v>370.14285714285717</v>
      </c>
      <c r="F137">
        <f t="shared" ref="F137:F200" si="7">AVERAGE(C131:C137)</f>
        <v>328.85714285714283</v>
      </c>
      <c r="G137">
        <f t="shared" ref="G137:G200" si="8">AVERAGE(D131:D137)</f>
        <v>41.285714285714292</v>
      </c>
      <c r="H137">
        <v>41</v>
      </c>
      <c r="I137" s="3">
        <v>1610</v>
      </c>
      <c r="J137" s="1"/>
    </row>
    <row r="138" spans="1:10">
      <c r="A138" s="3" t="s">
        <v>153</v>
      </c>
      <c r="B13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347</v>
      </c>
      <c r="C13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351.16666666666669</v>
      </c>
      <c r="D138">
        <f>ToplamTablo[[#This Row],[Vefat2020]]-ToplamTablo[[#This Row],[Referans]]</f>
        <v>-4.1666666666666856</v>
      </c>
      <c r="E138">
        <f t="shared" si="6"/>
        <v>368.71428571428572</v>
      </c>
      <c r="F138">
        <f t="shared" si="7"/>
        <v>332</v>
      </c>
      <c r="G138">
        <f t="shared" si="8"/>
        <v>36.714285714285715</v>
      </c>
      <c r="H138">
        <v>44</v>
      </c>
      <c r="I138" s="3">
        <v>1368</v>
      </c>
      <c r="J138" s="1"/>
    </row>
    <row r="139" spans="1:10">
      <c r="A139" s="3" t="s">
        <v>154</v>
      </c>
      <c r="B13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366</v>
      </c>
      <c r="C13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324.33333333333331</v>
      </c>
      <c r="D139">
        <f>ToplamTablo[[#This Row],[Vefat2020]]-ToplamTablo[[#This Row],[Referans]]</f>
        <v>41.666666666666686</v>
      </c>
      <c r="E139">
        <f t="shared" si="6"/>
        <v>363.42857142857144</v>
      </c>
      <c r="F139">
        <f t="shared" si="7"/>
        <v>334.95238095238091</v>
      </c>
      <c r="G139">
        <f t="shared" si="8"/>
        <v>28.476190476190482</v>
      </c>
      <c r="H139">
        <v>31</v>
      </c>
      <c r="I139" s="3">
        <v>1158</v>
      </c>
      <c r="J139" s="1"/>
    </row>
    <row r="140" spans="1:10">
      <c r="A140" s="3" t="s">
        <v>155</v>
      </c>
      <c r="B14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349</v>
      </c>
      <c r="C14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311.16666666666663</v>
      </c>
      <c r="D140">
        <f>ToplamTablo[[#This Row],[Vefat2020]]-ToplamTablo[[#This Row],[Referans]]</f>
        <v>37.833333333333371</v>
      </c>
      <c r="E140">
        <f t="shared" si="6"/>
        <v>357.85714285714283</v>
      </c>
      <c r="F140">
        <f t="shared" si="7"/>
        <v>332.02380952380952</v>
      </c>
      <c r="G140">
        <f t="shared" si="8"/>
        <v>25.833333333333346</v>
      </c>
      <c r="H140">
        <v>28</v>
      </c>
      <c r="I140" s="3">
        <v>1022</v>
      </c>
      <c r="J140" s="1"/>
    </row>
    <row r="141" spans="1:10">
      <c r="A141" s="3" t="s">
        <v>156</v>
      </c>
      <c r="B14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366</v>
      </c>
      <c r="C14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328</v>
      </c>
      <c r="D141">
        <f>ToplamTablo[[#This Row],[Vefat2020]]-ToplamTablo[[#This Row],[Referans]]</f>
        <v>38</v>
      </c>
      <c r="E141">
        <f t="shared" si="6"/>
        <v>351.57142857142856</v>
      </c>
      <c r="F141">
        <f t="shared" si="7"/>
        <v>333.40476190476187</v>
      </c>
      <c r="G141">
        <f t="shared" si="8"/>
        <v>18.166666666666679</v>
      </c>
      <c r="H141">
        <v>23</v>
      </c>
      <c r="I141" s="3">
        <v>972</v>
      </c>
      <c r="J141" s="1"/>
    </row>
    <row r="142" spans="1:10">
      <c r="A142" s="3" t="s">
        <v>157</v>
      </c>
      <c r="B14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334</v>
      </c>
      <c r="C14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353.33333333333331</v>
      </c>
      <c r="D142">
        <f>ToplamTablo[[#This Row],[Vefat2020]]-ToplamTablo[[#This Row],[Referans]]</f>
        <v>-19.333333333333314</v>
      </c>
      <c r="E142">
        <f t="shared" si="6"/>
        <v>348.57142857142856</v>
      </c>
      <c r="F142">
        <f t="shared" si="7"/>
        <v>334.52380952380952</v>
      </c>
      <c r="G142">
        <f t="shared" si="8"/>
        <v>14.047619047619062</v>
      </c>
      <c r="H142">
        <v>27</v>
      </c>
      <c r="I142" s="3">
        <v>961</v>
      </c>
      <c r="J142" s="1"/>
    </row>
    <row r="143" spans="1:10">
      <c r="A143" s="3" t="s">
        <v>158</v>
      </c>
      <c r="B14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358</v>
      </c>
      <c r="C14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333.33333333333331</v>
      </c>
      <c r="D143">
        <f>ToplamTablo[[#This Row],[Vefat2020]]-ToplamTablo[[#This Row],[Referans]]</f>
        <v>24.666666666666686</v>
      </c>
      <c r="E143">
        <f t="shared" si="6"/>
        <v>351.71428571428572</v>
      </c>
      <c r="F143">
        <f t="shared" si="7"/>
        <v>334.88095238095235</v>
      </c>
      <c r="G143">
        <f t="shared" si="8"/>
        <v>16.833333333333346</v>
      </c>
      <c r="H143">
        <v>27</v>
      </c>
      <c r="I143" s="3">
        <v>952</v>
      </c>
      <c r="J143" s="1"/>
    </row>
    <row r="144" spans="1:10">
      <c r="A144" s="3" t="s">
        <v>159</v>
      </c>
      <c r="B14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356</v>
      </c>
      <c r="C14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</v>
      </c>
      <c r="D144">
        <f>ToplamTablo[[#This Row],[Vefat2020]]-ToplamTablo[[#This Row],[Referans]]</f>
        <v>21</v>
      </c>
      <c r="E144">
        <f t="shared" si="6"/>
        <v>353.71428571428572</v>
      </c>
      <c r="F144">
        <f t="shared" si="7"/>
        <v>333.7619047619047</v>
      </c>
      <c r="G144">
        <f t="shared" si="8"/>
        <v>19.952380952380963</v>
      </c>
      <c r="H144">
        <v>32</v>
      </c>
      <c r="I144" s="3">
        <v>1186</v>
      </c>
      <c r="J144" s="1"/>
    </row>
    <row r="145" spans="1:10">
      <c r="A145" s="3" t="s">
        <v>160</v>
      </c>
      <c r="B14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306</v>
      </c>
      <c r="C14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335.16666666666669</v>
      </c>
      <c r="D145">
        <f>ToplamTablo[[#This Row],[Vefat2020]]-ToplamTablo[[#This Row],[Referans]]</f>
        <v>-29.166666666666686</v>
      </c>
      <c r="E145">
        <f t="shared" si="6"/>
        <v>347.85714285714283</v>
      </c>
      <c r="F145">
        <f t="shared" si="7"/>
        <v>331.47619047619042</v>
      </c>
      <c r="G145">
        <f t="shared" si="8"/>
        <v>16.38095238095239</v>
      </c>
      <c r="H145">
        <v>32</v>
      </c>
      <c r="I145" s="3">
        <v>1141</v>
      </c>
      <c r="J145" s="1"/>
    </row>
    <row r="146" spans="1:10">
      <c r="A146" s="3" t="s">
        <v>161</v>
      </c>
      <c r="B14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322</v>
      </c>
      <c r="C14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</v>
      </c>
      <c r="D146">
        <f>ToplamTablo[[#This Row],[Vefat2020]]-ToplamTablo[[#This Row],[Referans]]</f>
        <v>-16</v>
      </c>
      <c r="E146">
        <f t="shared" si="6"/>
        <v>341.57142857142856</v>
      </c>
      <c r="F146">
        <f t="shared" si="7"/>
        <v>333.42857142857144</v>
      </c>
      <c r="G146">
        <f t="shared" si="8"/>
        <v>8.1428571428571512</v>
      </c>
      <c r="H146">
        <v>29</v>
      </c>
      <c r="I146" s="3">
        <v>987</v>
      </c>
      <c r="J146" s="1"/>
    </row>
    <row r="147" spans="1:10">
      <c r="A147" s="3" t="s">
        <v>162</v>
      </c>
      <c r="B14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314</v>
      </c>
      <c r="C14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334.50000000000006</v>
      </c>
      <c r="D147">
        <f>ToplamTablo[[#This Row],[Vefat2020]]-ToplamTablo[[#This Row],[Referans]]</f>
        <v>-20.500000000000057</v>
      </c>
      <c r="E147">
        <f t="shared" si="6"/>
        <v>336.57142857142856</v>
      </c>
      <c r="F147">
        <f t="shared" si="7"/>
        <v>336.76190476190476</v>
      </c>
      <c r="G147">
        <f t="shared" si="8"/>
        <v>-0.19047619047619588</v>
      </c>
      <c r="H147">
        <v>28</v>
      </c>
      <c r="I147" s="3">
        <v>948</v>
      </c>
      <c r="J147" s="1"/>
    </row>
    <row r="148" spans="1:10">
      <c r="A148" s="3" t="s">
        <v>163</v>
      </c>
      <c r="B14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352</v>
      </c>
      <c r="C14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323.49999999999994</v>
      </c>
      <c r="D148">
        <f>ToplamTablo[[#This Row],[Vefat2020]]-ToplamTablo[[#This Row],[Referans]]</f>
        <v>28.500000000000057</v>
      </c>
      <c r="E148">
        <f t="shared" si="6"/>
        <v>334.57142857142856</v>
      </c>
      <c r="F148">
        <f t="shared" si="7"/>
        <v>336.11904761904759</v>
      </c>
      <c r="G148">
        <f t="shared" si="8"/>
        <v>-1.547619047619045</v>
      </c>
      <c r="H148">
        <v>34</v>
      </c>
      <c r="I148" s="3">
        <v>1035</v>
      </c>
      <c r="J148" s="1"/>
    </row>
    <row r="149" spans="1:10">
      <c r="A149" s="3" t="s">
        <v>164</v>
      </c>
      <c r="B14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324</v>
      </c>
      <c r="C14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336.00000000000006</v>
      </c>
      <c r="D149">
        <f>ToplamTablo[[#This Row],[Vefat2020]]-ToplamTablo[[#This Row],[Referans]]</f>
        <v>-12.000000000000057</v>
      </c>
      <c r="E149">
        <f t="shared" si="6"/>
        <v>333.14285714285717</v>
      </c>
      <c r="F149">
        <f t="shared" si="7"/>
        <v>333.64285714285717</v>
      </c>
      <c r="G149">
        <f t="shared" si="8"/>
        <v>-0.5000000000000081</v>
      </c>
      <c r="H149">
        <v>30</v>
      </c>
      <c r="I149" s="3">
        <v>1182</v>
      </c>
      <c r="J149" s="1"/>
    </row>
    <row r="150" spans="1:10">
      <c r="A150" s="3" t="s">
        <v>165</v>
      </c>
      <c r="B15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343</v>
      </c>
      <c r="C15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344.33333333333337</v>
      </c>
      <c r="D150">
        <f>ToplamTablo[[#This Row],[Vefat2020]]-ToplamTablo[[#This Row],[Referans]]</f>
        <v>-1.3333333333333712</v>
      </c>
      <c r="E150">
        <f t="shared" si="6"/>
        <v>331</v>
      </c>
      <c r="F150">
        <f t="shared" si="7"/>
        <v>335.21428571428572</v>
      </c>
      <c r="G150">
        <f t="shared" si="8"/>
        <v>-4.2142857142857304</v>
      </c>
      <c r="H150">
        <v>28</v>
      </c>
      <c r="I150" s="3">
        <v>1141</v>
      </c>
      <c r="J150" s="1"/>
    </row>
    <row r="151" spans="1:10">
      <c r="A151" s="3" t="s">
        <v>166</v>
      </c>
      <c r="B15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285</v>
      </c>
      <c r="C15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320.83333333333331</v>
      </c>
      <c r="D151">
        <f>ToplamTablo[[#This Row],[Vefat2020]]-ToplamTablo[[#This Row],[Referans]]</f>
        <v>-35.833333333333314</v>
      </c>
      <c r="E151">
        <f t="shared" si="6"/>
        <v>320.85714285714283</v>
      </c>
      <c r="F151">
        <f t="shared" si="7"/>
        <v>333.1904761904762</v>
      </c>
      <c r="G151">
        <f t="shared" si="8"/>
        <v>-12.333333333333346</v>
      </c>
      <c r="H151">
        <v>26</v>
      </c>
      <c r="I151" s="3">
        <v>983</v>
      </c>
      <c r="J151" s="1"/>
    </row>
    <row r="152" spans="1:10">
      <c r="A152" s="3" t="s">
        <v>167</v>
      </c>
      <c r="B15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332</v>
      </c>
      <c r="C15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315.33333333333331</v>
      </c>
      <c r="D152">
        <f>ToplamTablo[[#This Row],[Vefat2020]]-ToplamTablo[[#This Row],[Referans]]</f>
        <v>16.666666666666686</v>
      </c>
      <c r="E152">
        <f t="shared" si="6"/>
        <v>324.57142857142856</v>
      </c>
      <c r="F152">
        <f t="shared" si="7"/>
        <v>330.35714285714283</v>
      </c>
      <c r="G152">
        <f t="shared" si="8"/>
        <v>-5.7857142857142936</v>
      </c>
      <c r="H152">
        <v>25</v>
      </c>
      <c r="I152" s="3">
        <v>839</v>
      </c>
      <c r="J152" s="1"/>
    </row>
    <row r="153" spans="1:10">
      <c r="A153" s="3" t="s">
        <v>168</v>
      </c>
      <c r="B15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316</v>
      </c>
      <c r="C15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325</v>
      </c>
      <c r="D153">
        <f>ToplamTablo[[#This Row],[Vefat2020]]-ToplamTablo[[#This Row],[Referans]]</f>
        <v>-9</v>
      </c>
      <c r="E153">
        <f t="shared" si="6"/>
        <v>323.71428571428572</v>
      </c>
      <c r="F153">
        <f t="shared" si="7"/>
        <v>328.5</v>
      </c>
      <c r="G153">
        <f t="shared" si="8"/>
        <v>-4.7857142857142936</v>
      </c>
      <c r="H153">
        <v>23</v>
      </c>
      <c r="I153" s="3">
        <v>827</v>
      </c>
      <c r="J153" s="1"/>
    </row>
    <row r="154" spans="1:10">
      <c r="A154" s="3" t="s">
        <v>169</v>
      </c>
      <c r="B15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361</v>
      </c>
      <c r="C15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331.66666666666663</v>
      </c>
      <c r="D154">
        <f>ToplamTablo[[#This Row],[Vefat2020]]-ToplamTablo[[#This Row],[Referans]]</f>
        <v>29.333333333333371</v>
      </c>
      <c r="E154">
        <f t="shared" si="6"/>
        <v>330.42857142857144</v>
      </c>
      <c r="F154">
        <f t="shared" si="7"/>
        <v>328.09523809523807</v>
      </c>
      <c r="G154">
        <f t="shared" si="8"/>
        <v>2.3333333333333388</v>
      </c>
      <c r="H154">
        <v>22</v>
      </c>
      <c r="I154" s="3">
        <v>786</v>
      </c>
      <c r="J154" s="1"/>
    </row>
    <row r="155" spans="1:10">
      <c r="A155" s="3" t="s">
        <v>170</v>
      </c>
      <c r="B15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358</v>
      </c>
      <c r="C15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298.66666666666669</v>
      </c>
      <c r="D155">
        <f>ToplamTablo[[#This Row],[Vefat2020]]-ToplamTablo[[#This Row],[Referans]]</f>
        <v>59.333333333333314</v>
      </c>
      <c r="E155">
        <f t="shared" si="6"/>
        <v>331.28571428571428</v>
      </c>
      <c r="F155">
        <f t="shared" si="7"/>
        <v>324.54761904761898</v>
      </c>
      <c r="G155">
        <f t="shared" si="8"/>
        <v>6.7380952380952328</v>
      </c>
      <c r="H155">
        <v>24</v>
      </c>
      <c r="I155" s="3">
        <v>867</v>
      </c>
      <c r="J155" s="1"/>
    </row>
    <row r="156" spans="1:10">
      <c r="A156" s="3" t="s">
        <v>171</v>
      </c>
      <c r="B15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319</v>
      </c>
      <c r="C15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307.16666666666669</v>
      </c>
      <c r="D156">
        <f>ToplamTablo[[#This Row],[Vefat2020]]-ToplamTablo[[#This Row],[Referans]]</f>
        <v>11.833333333333314</v>
      </c>
      <c r="E156">
        <f t="shared" si="6"/>
        <v>330.57142857142856</v>
      </c>
      <c r="F156">
        <f t="shared" si="7"/>
        <v>320.42857142857144</v>
      </c>
      <c r="G156">
        <f t="shared" si="8"/>
        <v>10.142857142857142</v>
      </c>
      <c r="H156">
        <v>21</v>
      </c>
      <c r="I156" s="3">
        <v>988</v>
      </c>
      <c r="J156" s="1"/>
    </row>
    <row r="157" spans="1:10">
      <c r="A157" s="3" t="s">
        <v>172</v>
      </c>
      <c r="B15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340</v>
      </c>
      <c r="C15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325.66666666666669</v>
      </c>
      <c r="D157">
        <f>ToplamTablo[[#This Row],[Vefat2020]]-ToplamTablo[[#This Row],[Referans]]</f>
        <v>14.333333333333314</v>
      </c>
      <c r="E157">
        <f t="shared" si="6"/>
        <v>330.14285714285717</v>
      </c>
      <c r="F157">
        <f t="shared" si="7"/>
        <v>317.76190476190476</v>
      </c>
      <c r="G157">
        <f t="shared" si="8"/>
        <v>12.380952380952383</v>
      </c>
      <c r="H157">
        <v>18</v>
      </c>
      <c r="I157" s="3">
        <v>930</v>
      </c>
      <c r="J157" s="1"/>
    </row>
    <row r="158" spans="1:10">
      <c r="A158" s="3" t="s">
        <v>173</v>
      </c>
      <c r="B15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309</v>
      </c>
      <c r="C15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322.16666666666663</v>
      </c>
      <c r="D158">
        <f>ToplamTablo[[#This Row],[Vefat2020]]-ToplamTablo[[#This Row],[Referans]]</f>
        <v>-13.166666666666629</v>
      </c>
      <c r="E158">
        <f t="shared" si="6"/>
        <v>333.57142857142856</v>
      </c>
      <c r="F158">
        <f t="shared" si="7"/>
        <v>317.95238095238091</v>
      </c>
      <c r="G158">
        <f t="shared" si="8"/>
        <v>15.619047619047624</v>
      </c>
      <c r="H158">
        <v>21</v>
      </c>
      <c r="I158" s="3">
        <v>878</v>
      </c>
      <c r="J158" s="1"/>
    </row>
    <row r="159" spans="1:10">
      <c r="A159" s="3" t="s">
        <v>174</v>
      </c>
      <c r="B15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320</v>
      </c>
      <c r="C15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311.99999999999994</v>
      </c>
      <c r="D159">
        <f>ToplamTablo[[#This Row],[Vefat2020]]-ToplamTablo[[#This Row],[Referans]]</f>
        <v>8.0000000000000568</v>
      </c>
      <c r="E159">
        <f t="shared" si="6"/>
        <v>331.85714285714283</v>
      </c>
      <c r="F159">
        <f t="shared" si="7"/>
        <v>317.47619047619048</v>
      </c>
      <c r="G159">
        <f t="shared" si="8"/>
        <v>14.380952380952392</v>
      </c>
      <c r="H159">
        <v>23</v>
      </c>
      <c r="I159" s="3">
        <v>914</v>
      </c>
      <c r="J159" s="1"/>
    </row>
    <row r="160" spans="1:10">
      <c r="A160" s="3" t="s">
        <v>175</v>
      </c>
      <c r="B16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16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342.16666666666663</v>
      </c>
      <c r="D160">
        <f>ToplamTablo[[#This Row],[Vefat2020]]-ToplamTablo[[#This Row],[Referans]]</f>
        <v>38.833333333333371</v>
      </c>
      <c r="E160">
        <f t="shared" si="6"/>
        <v>341.14285714285717</v>
      </c>
      <c r="F160">
        <f t="shared" si="7"/>
        <v>319.92857142857144</v>
      </c>
      <c r="G160">
        <f t="shared" si="8"/>
        <v>21.21428571428573</v>
      </c>
      <c r="H160">
        <v>19</v>
      </c>
      <c r="I160" s="3">
        <v>989</v>
      </c>
      <c r="J160" s="1"/>
    </row>
    <row r="161" spans="1:10">
      <c r="A161" s="3" t="s">
        <v>176</v>
      </c>
      <c r="B16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364</v>
      </c>
      <c r="C16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316.5</v>
      </c>
      <c r="D161">
        <f>ToplamTablo[[#This Row],[Vefat2020]]-ToplamTablo[[#This Row],[Referans]]</f>
        <v>47.5</v>
      </c>
      <c r="E161">
        <f t="shared" si="6"/>
        <v>341.57142857142856</v>
      </c>
      <c r="F161">
        <f t="shared" si="7"/>
        <v>317.7619047619047</v>
      </c>
      <c r="G161">
        <f t="shared" si="8"/>
        <v>23.809523809523821</v>
      </c>
      <c r="H161">
        <v>18</v>
      </c>
      <c r="I161" s="3">
        <v>993</v>
      </c>
      <c r="J161" s="1"/>
    </row>
    <row r="162" spans="1:10">
      <c r="A162" s="3" t="s">
        <v>177</v>
      </c>
      <c r="B16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353</v>
      </c>
      <c r="C16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332.99999999999994</v>
      </c>
      <c r="D162">
        <f>ToplamTablo[[#This Row],[Vefat2020]]-ToplamTablo[[#This Row],[Referans]]</f>
        <v>20.000000000000057</v>
      </c>
      <c r="E162">
        <f t="shared" si="6"/>
        <v>340.85714285714283</v>
      </c>
      <c r="F162">
        <f t="shared" si="7"/>
        <v>322.66666666666663</v>
      </c>
      <c r="G162">
        <f t="shared" si="8"/>
        <v>18.190476190476211</v>
      </c>
      <c r="H162">
        <v>17</v>
      </c>
      <c r="I162" s="3">
        <v>922</v>
      </c>
      <c r="J162" s="1"/>
    </row>
    <row r="163" spans="1:10">
      <c r="A163" s="3" t="s">
        <v>178</v>
      </c>
      <c r="B16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356</v>
      </c>
      <c r="C16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318.16666666666669</v>
      </c>
      <c r="D163">
        <f>ToplamTablo[[#This Row],[Vefat2020]]-ToplamTablo[[#This Row],[Referans]]</f>
        <v>37.833333333333314</v>
      </c>
      <c r="E163">
        <f t="shared" si="6"/>
        <v>346.14285714285717</v>
      </c>
      <c r="F163">
        <f t="shared" si="7"/>
        <v>324.23809523809524</v>
      </c>
      <c r="G163">
        <f t="shared" si="8"/>
        <v>21.904761904761926</v>
      </c>
      <c r="H163">
        <v>17</v>
      </c>
      <c r="I163" s="3">
        <v>987</v>
      </c>
      <c r="J163" s="1"/>
    </row>
    <row r="164" spans="1:10">
      <c r="A164" s="3" t="s">
        <v>179</v>
      </c>
      <c r="B16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334</v>
      </c>
      <c r="C16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303.66666666666663</v>
      </c>
      <c r="D164">
        <f>ToplamTablo[[#This Row],[Vefat2020]]-ToplamTablo[[#This Row],[Referans]]</f>
        <v>30.333333333333371</v>
      </c>
      <c r="E164">
        <f t="shared" si="6"/>
        <v>345.28571428571428</v>
      </c>
      <c r="F164">
        <f t="shared" si="7"/>
        <v>321.09523809523807</v>
      </c>
      <c r="G164">
        <f t="shared" si="8"/>
        <v>24.190476190476222</v>
      </c>
      <c r="H164">
        <v>15</v>
      </c>
      <c r="I164" s="3">
        <v>1195</v>
      </c>
      <c r="J164" s="1"/>
    </row>
    <row r="165" spans="1:10">
      <c r="A165" s="3" t="s">
        <v>180</v>
      </c>
      <c r="B16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288</v>
      </c>
      <c r="C16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303.5</v>
      </c>
      <c r="D165">
        <f>ToplamTablo[[#This Row],[Vefat2020]]-ToplamTablo[[#This Row],[Referans]]</f>
        <v>-15.5</v>
      </c>
      <c r="E165">
        <f t="shared" si="6"/>
        <v>342.28571428571428</v>
      </c>
      <c r="F165">
        <f t="shared" si="7"/>
        <v>318.42857142857144</v>
      </c>
      <c r="G165">
        <f t="shared" si="8"/>
        <v>23.857142857142883</v>
      </c>
      <c r="H165">
        <v>14</v>
      </c>
      <c r="I165" s="3">
        <v>1459</v>
      </c>
      <c r="J165" s="1"/>
    </row>
    <row r="166" spans="1:10">
      <c r="A166" s="3" t="s">
        <v>181</v>
      </c>
      <c r="B16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334</v>
      </c>
      <c r="C16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338.83333333333331</v>
      </c>
      <c r="D166">
        <f>ToplamTablo[[#This Row],[Vefat2020]]-ToplamTablo[[#This Row],[Referans]]</f>
        <v>-4.8333333333333144</v>
      </c>
      <c r="E166">
        <f t="shared" si="6"/>
        <v>344.28571428571428</v>
      </c>
      <c r="F166">
        <f t="shared" si="7"/>
        <v>322.26190476190476</v>
      </c>
      <c r="G166">
        <f t="shared" si="8"/>
        <v>22.023809523809543</v>
      </c>
      <c r="H166">
        <v>15</v>
      </c>
      <c r="I166" s="3">
        <v>1562</v>
      </c>
      <c r="J166" s="1"/>
    </row>
    <row r="167" spans="1:10">
      <c r="A167" s="3" t="s">
        <v>182</v>
      </c>
      <c r="B16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326</v>
      </c>
      <c r="C16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285.33333333333337</v>
      </c>
      <c r="D167">
        <f>ToplamTablo[[#This Row],[Vefat2020]]-ToplamTablo[[#This Row],[Referans]]</f>
        <v>40.666666666666629</v>
      </c>
      <c r="E167">
        <f t="shared" si="6"/>
        <v>336.42857142857144</v>
      </c>
      <c r="F167">
        <f t="shared" si="7"/>
        <v>314.14285714285717</v>
      </c>
      <c r="G167">
        <f t="shared" si="8"/>
        <v>22.285714285714295</v>
      </c>
      <c r="H167">
        <v>18</v>
      </c>
      <c r="I167" s="3">
        <v>1592</v>
      </c>
      <c r="J167" s="1"/>
    </row>
    <row r="168" spans="1:10">
      <c r="A168" s="3" t="s">
        <v>183</v>
      </c>
      <c r="B16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349</v>
      </c>
      <c r="C16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316.16666666666663</v>
      </c>
      <c r="D168">
        <f>ToplamTablo[[#This Row],[Vefat2020]]-ToplamTablo[[#This Row],[Referans]]</f>
        <v>32.833333333333371</v>
      </c>
      <c r="E168">
        <f t="shared" si="6"/>
        <v>334.28571428571428</v>
      </c>
      <c r="F168">
        <f t="shared" si="7"/>
        <v>314.09523809523807</v>
      </c>
      <c r="G168">
        <f t="shared" si="8"/>
        <v>20.190476190476204</v>
      </c>
      <c r="H168">
        <v>17</v>
      </c>
      <c r="I168" s="3">
        <v>1467</v>
      </c>
      <c r="J168" s="1"/>
    </row>
    <row r="169" spans="1:10">
      <c r="A169" s="3" t="s">
        <v>184</v>
      </c>
      <c r="B16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16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326.33333333333331</v>
      </c>
      <c r="D169">
        <f>ToplamTablo[[#This Row],[Vefat2020]]-ToplamTablo[[#This Row],[Referans]]</f>
        <v>28.666666666666686</v>
      </c>
      <c r="E169">
        <f t="shared" si="6"/>
        <v>334.57142857142856</v>
      </c>
      <c r="F169">
        <f t="shared" si="7"/>
        <v>313.14285714285717</v>
      </c>
      <c r="G169">
        <f t="shared" si="8"/>
        <v>21.428571428571438</v>
      </c>
      <c r="H169">
        <v>19</v>
      </c>
      <c r="I169" s="3">
        <v>1429</v>
      </c>
      <c r="J169" s="1"/>
    </row>
    <row r="170" spans="1:10">
      <c r="A170" s="3" t="s">
        <v>185</v>
      </c>
      <c r="B17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354</v>
      </c>
      <c r="C17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323.5</v>
      </c>
      <c r="D170">
        <f>ToplamTablo[[#This Row],[Vefat2020]]-ToplamTablo[[#This Row],[Referans]]</f>
        <v>30.5</v>
      </c>
      <c r="E170">
        <f t="shared" si="6"/>
        <v>334.28571428571428</v>
      </c>
      <c r="F170">
        <f t="shared" si="7"/>
        <v>313.90476190476187</v>
      </c>
      <c r="G170">
        <f t="shared" si="8"/>
        <v>20.38095238095239</v>
      </c>
      <c r="H170">
        <v>21</v>
      </c>
      <c r="I170" s="3">
        <v>1304</v>
      </c>
      <c r="J170" s="1"/>
    </row>
    <row r="171" spans="1:10">
      <c r="A171" s="3" t="s">
        <v>186</v>
      </c>
      <c r="B17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315</v>
      </c>
      <c r="C17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314.16666666666663</v>
      </c>
      <c r="D171">
        <f>ToplamTablo[[#This Row],[Vefat2020]]-ToplamTablo[[#This Row],[Referans]]</f>
        <v>0.83333333333337123</v>
      </c>
      <c r="E171">
        <f t="shared" si="6"/>
        <v>331.57142857142856</v>
      </c>
      <c r="F171">
        <f t="shared" si="7"/>
        <v>315.40476190476187</v>
      </c>
      <c r="G171">
        <f t="shared" si="8"/>
        <v>16.166666666666679</v>
      </c>
      <c r="H171">
        <v>23</v>
      </c>
      <c r="I171" s="3">
        <v>1214</v>
      </c>
      <c r="J171" s="1"/>
    </row>
    <row r="172" spans="1:10">
      <c r="A172" s="3" t="s">
        <v>187</v>
      </c>
      <c r="B17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344</v>
      </c>
      <c r="C17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325.33333333333331</v>
      </c>
      <c r="D172">
        <f>ToplamTablo[[#This Row],[Vefat2020]]-ToplamTablo[[#This Row],[Referans]]</f>
        <v>18.666666666666686</v>
      </c>
      <c r="E172">
        <f t="shared" si="6"/>
        <v>339.57142857142856</v>
      </c>
      <c r="F172">
        <f t="shared" si="7"/>
        <v>318.52380952380958</v>
      </c>
      <c r="G172">
        <f t="shared" si="8"/>
        <v>21.047619047619062</v>
      </c>
      <c r="H172">
        <v>22</v>
      </c>
      <c r="I172" s="3">
        <v>1248</v>
      </c>
      <c r="J172" s="1"/>
    </row>
    <row r="173" spans="1:10">
      <c r="A173" s="3" t="s">
        <v>188</v>
      </c>
      <c r="B17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340</v>
      </c>
      <c r="C17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307.33333333333331</v>
      </c>
      <c r="D173">
        <f>ToplamTablo[[#This Row],[Vefat2020]]-ToplamTablo[[#This Row],[Referans]]</f>
        <v>32.666666666666686</v>
      </c>
      <c r="E173">
        <f t="shared" si="6"/>
        <v>340.42857142857144</v>
      </c>
      <c r="F173">
        <f t="shared" si="7"/>
        <v>314.02380952380952</v>
      </c>
      <c r="G173">
        <f t="shared" si="8"/>
        <v>26.404761904761919</v>
      </c>
      <c r="H173">
        <v>23</v>
      </c>
      <c r="I173" s="3">
        <v>1192</v>
      </c>
      <c r="J173" s="1"/>
    </row>
    <row r="174" spans="1:10">
      <c r="A174" s="3" t="s">
        <v>189</v>
      </c>
      <c r="B17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329</v>
      </c>
      <c r="C17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309.16666666666669</v>
      </c>
      <c r="D174">
        <f>ToplamTablo[[#This Row],[Vefat2020]]-ToplamTablo[[#This Row],[Referans]]</f>
        <v>19.833333333333314</v>
      </c>
      <c r="E174">
        <f t="shared" si="6"/>
        <v>340.85714285714283</v>
      </c>
      <c r="F174">
        <f t="shared" si="7"/>
        <v>317.42857142857139</v>
      </c>
      <c r="G174">
        <f t="shared" si="8"/>
        <v>23.428571428571445</v>
      </c>
      <c r="H174">
        <v>24</v>
      </c>
      <c r="I174" s="3">
        <v>1212</v>
      </c>
      <c r="J174" s="1"/>
    </row>
    <row r="175" spans="1:10">
      <c r="A175" s="3" t="s">
        <v>190</v>
      </c>
      <c r="B17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354</v>
      </c>
      <c r="C17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319.16666666666663</v>
      </c>
      <c r="D175">
        <f>ToplamTablo[[#This Row],[Vefat2020]]-ToplamTablo[[#This Row],[Referans]]</f>
        <v>34.833333333333371</v>
      </c>
      <c r="E175">
        <f t="shared" si="6"/>
        <v>341.57142857142856</v>
      </c>
      <c r="F175">
        <f t="shared" si="7"/>
        <v>317.85714285714283</v>
      </c>
      <c r="G175">
        <f t="shared" si="8"/>
        <v>23.71428571428573</v>
      </c>
      <c r="H175">
        <v>27</v>
      </c>
      <c r="I175" s="3">
        <v>1268</v>
      </c>
      <c r="J175" s="1"/>
    </row>
    <row r="176" spans="1:10">
      <c r="A176" s="3" t="s">
        <v>191</v>
      </c>
      <c r="B17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315</v>
      </c>
      <c r="C17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308.33333333333331</v>
      </c>
      <c r="D176">
        <f>ToplamTablo[[#This Row],[Vefat2020]]-ToplamTablo[[#This Row],[Referans]]</f>
        <v>6.6666666666666856</v>
      </c>
      <c r="E176">
        <f t="shared" si="6"/>
        <v>335.85714285714283</v>
      </c>
      <c r="F176">
        <f t="shared" si="7"/>
        <v>315.28571428571428</v>
      </c>
      <c r="G176">
        <f t="shared" si="8"/>
        <v>20.571428571428587</v>
      </c>
      <c r="H176">
        <v>24</v>
      </c>
      <c r="I176" s="3">
        <v>1492</v>
      </c>
      <c r="J176" s="1"/>
    </row>
    <row r="177" spans="1:10">
      <c r="A177" s="3" t="s">
        <v>192</v>
      </c>
      <c r="B17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334</v>
      </c>
      <c r="C17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342</v>
      </c>
      <c r="D177">
        <f>ToplamTablo[[#This Row],[Vefat2020]]-ToplamTablo[[#This Row],[Referans]]</f>
        <v>-8</v>
      </c>
      <c r="E177">
        <f t="shared" si="6"/>
        <v>333</v>
      </c>
      <c r="F177">
        <f t="shared" si="7"/>
        <v>317.92857142857144</v>
      </c>
      <c r="G177">
        <f t="shared" si="8"/>
        <v>15.071428571428587</v>
      </c>
      <c r="H177">
        <v>21</v>
      </c>
      <c r="I177" s="3">
        <v>1458</v>
      </c>
      <c r="J177" s="1"/>
    </row>
    <row r="178" spans="1:10">
      <c r="A178" s="3" t="s">
        <v>193</v>
      </c>
      <c r="B17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350</v>
      </c>
      <c r="C17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306.33333333333331</v>
      </c>
      <c r="D178">
        <f>ToplamTablo[[#This Row],[Vefat2020]]-ToplamTablo[[#This Row],[Referans]]</f>
        <v>43.666666666666686</v>
      </c>
      <c r="E178">
        <f t="shared" si="6"/>
        <v>338</v>
      </c>
      <c r="F178">
        <f t="shared" si="7"/>
        <v>316.8095238095238</v>
      </c>
      <c r="G178">
        <f t="shared" si="8"/>
        <v>21.190476190476204</v>
      </c>
      <c r="H178">
        <v>19</v>
      </c>
      <c r="I178" s="3">
        <v>1396</v>
      </c>
      <c r="J178" s="1"/>
    </row>
    <row r="179" spans="1:10">
      <c r="A179" s="3" t="s">
        <v>194</v>
      </c>
      <c r="B17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347</v>
      </c>
      <c r="C17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328.5</v>
      </c>
      <c r="D179">
        <f>ToplamTablo[[#This Row],[Vefat2020]]-ToplamTablo[[#This Row],[Referans]]</f>
        <v>18.5</v>
      </c>
      <c r="E179">
        <f t="shared" si="6"/>
        <v>338.42857142857144</v>
      </c>
      <c r="F179">
        <f t="shared" si="7"/>
        <v>317.2619047619047</v>
      </c>
      <c r="G179">
        <f t="shared" si="8"/>
        <v>21.166666666666679</v>
      </c>
      <c r="H179">
        <v>17</v>
      </c>
      <c r="I179" s="3">
        <v>1372</v>
      </c>
      <c r="J179" s="1"/>
    </row>
    <row r="180" spans="1:10">
      <c r="A180" s="3" t="s">
        <v>195</v>
      </c>
      <c r="B18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297</v>
      </c>
      <c r="C18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318.16666666666663</v>
      </c>
      <c r="D180">
        <f>ToplamTablo[[#This Row],[Vefat2020]]-ToplamTablo[[#This Row],[Referans]]</f>
        <v>-21.166666666666629</v>
      </c>
      <c r="E180">
        <f t="shared" si="6"/>
        <v>332.28571428571428</v>
      </c>
      <c r="F180">
        <f t="shared" si="7"/>
        <v>318.8095238095238</v>
      </c>
      <c r="G180">
        <f t="shared" si="8"/>
        <v>13.47619047619049</v>
      </c>
      <c r="H180">
        <v>15</v>
      </c>
      <c r="I180" s="3">
        <v>1356</v>
      </c>
      <c r="J180" s="1"/>
    </row>
    <row r="181" spans="1:10">
      <c r="A181" s="3" t="s">
        <v>196</v>
      </c>
      <c r="B18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341</v>
      </c>
      <c r="C18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336.33333333333331</v>
      </c>
      <c r="D181">
        <f>ToplamTablo[[#This Row],[Vefat2020]]-ToplamTablo[[#This Row],[Referans]]</f>
        <v>4.6666666666666856</v>
      </c>
      <c r="E181">
        <f t="shared" si="6"/>
        <v>334</v>
      </c>
      <c r="F181">
        <f t="shared" si="7"/>
        <v>322.6904761904762</v>
      </c>
      <c r="G181">
        <f t="shared" si="8"/>
        <v>11.309523809523828</v>
      </c>
      <c r="H181">
        <v>18</v>
      </c>
      <c r="I181" s="3">
        <v>1374</v>
      </c>
      <c r="J181" s="1"/>
    </row>
    <row r="182" spans="1:10">
      <c r="A182" s="3" t="s">
        <v>197</v>
      </c>
      <c r="B18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293</v>
      </c>
      <c r="C18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319.66666666666669</v>
      </c>
      <c r="D182">
        <f>ToplamTablo[[#This Row],[Vefat2020]]-ToplamTablo[[#This Row],[Referans]]</f>
        <v>-26.666666666666686</v>
      </c>
      <c r="E182">
        <f t="shared" si="6"/>
        <v>325.28571428571428</v>
      </c>
      <c r="F182">
        <f t="shared" si="7"/>
        <v>322.7619047619047</v>
      </c>
      <c r="G182">
        <f t="shared" si="8"/>
        <v>2.5238095238095348</v>
      </c>
      <c r="H182">
        <v>16</v>
      </c>
      <c r="I182" s="3">
        <v>1293</v>
      </c>
      <c r="J182" s="1"/>
    </row>
    <row r="183" spans="1:10">
      <c r="A183" s="3" t="s">
        <v>198</v>
      </c>
      <c r="B18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335</v>
      </c>
      <c r="C18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340.16666666666669</v>
      </c>
      <c r="D183">
        <f>ToplamTablo[[#This Row],[Vefat2020]]-ToplamTablo[[#This Row],[Referans]]</f>
        <v>-5.1666666666666856</v>
      </c>
      <c r="E183">
        <f t="shared" si="6"/>
        <v>328.14285714285717</v>
      </c>
      <c r="F183">
        <f t="shared" si="7"/>
        <v>327.3095238095238</v>
      </c>
      <c r="G183">
        <f t="shared" si="8"/>
        <v>0.8333333333333387</v>
      </c>
      <c r="H183">
        <v>19</v>
      </c>
      <c r="I183" s="3">
        <v>1192</v>
      </c>
      <c r="J183" s="1"/>
    </row>
    <row r="184" spans="1:10">
      <c r="A184" s="3" t="s">
        <v>199</v>
      </c>
      <c r="B18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18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352.00000000000006</v>
      </c>
      <c r="D184">
        <f>ToplamTablo[[#This Row],[Vefat2020]]-ToplamTablo[[#This Row],[Referans]]</f>
        <v>47.999999999999943</v>
      </c>
      <c r="E184">
        <f t="shared" si="6"/>
        <v>337.57142857142856</v>
      </c>
      <c r="F184">
        <f t="shared" si="7"/>
        <v>328.7380952380953</v>
      </c>
      <c r="G184">
        <f t="shared" si="8"/>
        <v>8.8333333333333304</v>
      </c>
      <c r="H184">
        <v>17</v>
      </c>
      <c r="I184" s="3">
        <v>1186</v>
      </c>
      <c r="J184" s="1"/>
    </row>
    <row r="185" spans="1:10">
      <c r="A185" s="3" t="s">
        <v>200</v>
      </c>
      <c r="B18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395</v>
      </c>
      <c r="C18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385.33333333333337</v>
      </c>
      <c r="D185">
        <f>ToplamTablo[[#This Row],[Vefat2020]]-ToplamTablo[[#This Row],[Referans]]</f>
        <v>9.6666666666666288</v>
      </c>
      <c r="E185">
        <f t="shared" si="6"/>
        <v>344</v>
      </c>
      <c r="F185">
        <f t="shared" si="7"/>
        <v>340.02380952380958</v>
      </c>
      <c r="G185">
        <f t="shared" si="8"/>
        <v>3.9761904761904652</v>
      </c>
      <c r="H185">
        <v>19</v>
      </c>
      <c r="I185" s="3">
        <v>1172</v>
      </c>
      <c r="J185" s="1"/>
    </row>
    <row r="186" spans="1:10">
      <c r="A186" s="3" t="s">
        <v>201</v>
      </c>
      <c r="B18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334</v>
      </c>
      <c r="C18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367.16666666666669</v>
      </c>
      <c r="D186">
        <f>ToplamTablo[[#This Row],[Vefat2020]]-ToplamTablo[[#This Row],[Referans]]</f>
        <v>-33.166666666666686</v>
      </c>
      <c r="E186">
        <f t="shared" si="6"/>
        <v>342.14285714285717</v>
      </c>
      <c r="F186">
        <f t="shared" si="7"/>
        <v>345.54761904761909</v>
      </c>
      <c r="G186">
        <f t="shared" si="8"/>
        <v>-3.4047619047619184</v>
      </c>
      <c r="H186">
        <v>20</v>
      </c>
      <c r="I186" s="3">
        <v>1154</v>
      </c>
      <c r="J186" s="1"/>
    </row>
    <row r="187" spans="1:10">
      <c r="A187" s="3" t="s">
        <v>202</v>
      </c>
      <c r="B18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18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333.16666666666669</v>
      </c>
      <c r="D187">
        <f>ToplamTablo[[#This Row],[Vefat2020]]-ToplamTablo[[#This Row],[Referans]]</f>
        <v>21.833333333333314</v>
      </c>
      <c r="E187">
        <f t="shared" si="6"/>
        <v>350.42857142857144</v>
      </c>
      <c r="F187">
        <f t="shared" si="7"/>
        <v>347.69047619047615</v>
      </c>
      <c r="G187">
        <f t="shared" si="8"/>
        <v>2.7380952380952164</v>
      </c>
      <c r="H187">
        <v>19</v>
      </c>
      <c r="I187" s="3">
        <v>1148</v>
      </c>
      <c r="J187" s="1"/>
    </row>
    <row r="188" spans="1:10">
      <c r="A188" s="3" t="s">
        <v>203</v>
      </c>
      <c r="B18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383</v>
      </c>
      <c r="C18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314.16666666666663</v>
      </c>
      <c r="D188">
        <f>ToplamTablo[[#This Row],[Vefat2020]]-ToplamTablo[[#This Row],[Referans]]</f>
        <v>68.833333333333371</v>
      </c>
      <c r="E188">
        <f t="shared" si="6"/>
        <v>356.42857142857144</v>
      </c>
      <c r="F188">
        <f t="shared" si="7"/>
        <v>344.52380952380958</v>
      </c>
      <c r="G188">
        <f t="shared" si="8"/>
        <v>11.904761904761886</v>
      </c>
      <c r="H188">
        <v>16</v>
      </c>
      <c r="I188" s="3">
        <v>1086</v>
      </c>
      <c r="J188" s="1"/>
    </row>
    <row r="189" spans="1:10">
      <c r="A189" s="3" t="s">
        <v>204</v>
      </c>
      <c r="B18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418</v>
      </c>
      <c r="C18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319.66666666666669</v>
      </c>
      <c r="D189">
        <f>ToplamTablo[[#This Row],[Vefat2020]]-ToplamTablo[[#This Row],[Referans]]</f>
        <v>98.333333333333314</v>
      </c>
      <c r="E189">
        <f t="shared" si="6"/>
        <v>374.28571428571428</v>
      </c>
      <c r="F189">
        <f t="shared" si="7"/>
        <v>344.52380952380952</v>
      </c>
      <c r="G189">
        <f t="shared" si="8"/>
        <v>29.761904761904741</v>
      </c>
      <c r="H189">
        <v>19</v>
      </c>
      <c r="I189" s="3">
        <v>1053</v>
      </c>
      <c r="J189" s="1"/>
    </row>
    <row r="190" spans="1:10">
      <c r="A190" s="3" t="s">
        <v>205</v>
      </c>
      <c r="B19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380</v>
      </c>
      <c r="C19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321.50000000000006</v>
      </c>
      <c r="D190">
        <f>ToplamTablo[[#This Row],[Vefat2020]]-ToplamTablo[[#This Row],[Referans]]</f>
        <v>58.499999999999943</v>
      </c>
      <c r="E190">
        <f t="shared" si="6"/>
        <v>380.71428571428572</v>
      </c>
      <c r="F190">
        <f t="shared" si="7"/>
        <v>341.85714285714283</v>
      </c>
      <c r="G190">
        <f t="shared" si="8"/>
        <v>38.857142857142833</v>
      </c>
      <c r="H190">
        <v>22</v>
      </c>
      <c r="I190" s="3">
        <v>1041</v>
      </c>
      <c r="J190" s="1"/>
    </row>
    <row r="191" spans="1:10">
      <c r="A191" s="3" t="s">
        <v>206</v>
      </c>
      <c r="B19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351</v>
      </c>
      <c r="C19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340.33333333333331</v>
      </c>
      <c r="D191">
        <f>ToplamTablo[[#This Row],[Vefat2020]]-ToplamTablo[[#This Row],[Referans]]</f>
        <v>10.666666666666686</v>
      </c>
      <c r="E191">
        <f t="shared" si="6"/>
        <v>373.71428571428572</v>
      </c>
      <c r="F191">
        <f t="shared" si="7"/>
        <v>340.1904761904762</v>
      </c>
      <c r="G191">
        <f t="shared" si="8"/>
        <v>33.523809523809511</v>
      </c>
      <c r="H191">
        <v>18</v>
      </c>
      <c r="I191" s="3">
        <v>1024</v>
      </c>
      <c r="J191" s="1"/>
    </row>
    <row r="192" spans="1:10">
      <c r="A192" s="3" t="s">
        <v>207</v>
      </c>
      <c r="B19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380</v>
      </c>
      <c r="C19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331.33333333333331</v>
      </c>
      <c r="D192">
        <f>ToplamTablo[[#This Row],[Vefat2020]]-ToplamTablo[[#This Row],[Referans]]</f>
        <v>48.666666666666686</v>
      </c>
      <c r="E192">
        <f t="shared" si="6"/>
        <v>371.57142857142856</v>
      </c>
      <c r="F192">
        <f t="shared" si="7"/>
        <v>332.47619047619048</v>
      </c>
      <c r="G192">
        <f t="shared" si="8"/>
        <v>39.095238095238088</v>
      </c>
      <c r="H192">
        <v>23</v>
      </c>
      <c r="I192" s="3">
        <v>1003</v>
      </c>
      <c r="J192" s="1"/>
    </row>
    <row r="193" spans="1:10">
      <c r="A193" s="3" t="s">
        <v>208</v>
      </c>
      <c r="B19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319</v>
      </c>
      <c r="C19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327.16666666666663</v>
      </c>
      <c r="D193">
        <f>ToplamTablo[[#This Row],[Vefat2020]]-ToplamTablo[[#This Row],[Referans]]</f>
        <v>-8.1666666666666288</v>
      </c>
      <c r="E193">
        <f t="shared" si="6"/>
        <v>369.42857142857144</v>
      </c>
      <c r="F193">
        <f t="shared" si="7"/>
        <v>326.7619047619047</v>
      </c>
      <c r="G193">
        <f t="shared" si="8"/>
        <v>42.666666666666671</v>
      </c>
      <c r="H193">
        <v>21</v>
      </c>
      <c r="I193" s="3">
        <v>1016</v>
      </c>
      <c r="J193" s="1"/>
    </row>
    <row r="194" spans="1:10">
      <c r="A194" s="3" t="s">
        <v>209</v>
      </c>
      <c r="B19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351</v>
      </c>
      <c r="C19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318.16666666666669</v>
      </c>
      <c r="D194">
        <f>ToplamTablo[[#This Row],[Vefat2020]]-ToplamTablo[[#This Row],[Referans]]</f>
        <v>32.833333333333314</v>
      </c>
      <c r="E194">
        <f t="shared" si="6"/>
        <v>368.85714285714283</v>
      </c>
      <c r="F194">
        <f t="shared" si="7"/>
        <v>324.61904761904759</v>
      </c>
      <c r="G194">
        <f t="shared" si="8"/>
        <v>44.238095238095241</v>
      </c>
      <c r="H194">
        <v>19</v>
      </c>
      <c r="I194" s="3">
        <v>1012</v>
      </c>
      <c r="J194" s="1"/>
    </row>
    <row r="195" spans="1:10">
      <c r="A195" s="3" t="s">
        <v>210</v>
      </c>
      <c r="B19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349</v>
      </c>
      <c r="C19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315</v>
      </c>
      <c r="D195">
        <f>ToplamTablo[[#This Row],[Vefat2020]]-ToplamTablo[[#This Row],[Referans]]</f>
        <v>34</v>
      </c>
      <c r="E195">
        <f t="shared" si="6"/>
        <v>364</v>
      </c>
      <c r="F195">
        <f t="shared" si="7"/>
        <v>324.7380952380953</v>
      </c>
      <c r="G195">
        <f t="shared" si="8"/>
        <v>39.261904761904759</v>
      </c>
      <c r="H195">
        <v>19</v>
      </c>
      <c r="I195" s="3">
        <v>1008</v>
      </c>
      <c r="J195" s="1"/>
    </row>
    <row r="196" spans="1:10">
      <c r="A196" s="3" t="s">
        <v>211</v>
      </c>
      <c r="B19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347</v>
      </c>
      <c r="C19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324.16666666666663</v>
      </c>
      <c r="D196">
        <f>ToplamTablo[[#This Row],[Vefat2020]]-ToplamTablo[[#This Row],[Referans]]</f>
        <v>22.833333333333371</v>
      </c>
      <c r="E196">
        <f t="shared" si="6"/>
        <v>353.85714285714283</v>
      </c>
      <c r="F196">
        <f t="shared" si="7"/>
        <v>325.38095238095241</v>
      </c>
      <c r="G196">
        <f t="shared" si="8"/>
        <v>28.476190476190482</v>
      </c>
      <c r="H196">
        <v>20</v>
      </c>
      <c r="I196" s="3">
        <v>992</v>
      </c>
      <c r="J196" s="1"/>
    </row>
    <row r="197" spans="1:10">
      <c r="A197" s="3" t="s">
        <v>212</v>
      </c>
      <c r="B19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338</v>
      </c>
      <c r="C19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305.33333333333331</v>
      </c>
      <c r="D197">
        <f>ToplamTablo[[#This Row],[Vefat2020]]-ToplamTablo[[#This Row],[Referans]]</f>
        <v>32.666666666666686</v>
      </c>
      <c r="E197">
        <f t="shared" si="6"/>
        <v>347.85714285714283</v>
      </c>
      <c r="F197">
        <f t="shared" si="7"/>
        <v>323.07142857142856</v>
      </c>
      <c r="G197">
        <f t="shared" si="8"/>
        <v>24.785714285714302</v>
      </c>
      <c r="H197">
        <v>17</v>
      </c>
      <c r="I197" s="3">
        <v>947</v>
      </c>
      <c r="J197" s="1"/>
    </row>
    <row r="198" spans="1:10">
      <c r="A198" s="3" t="s">
        <v>213</v>
      </c>
      <c r="B19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335</v>
      </c>
      <c r="C19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313</v>
      </c>
      <c r="D198">
        <f>ToplamTablo[[#This Row],[Vefat2020]]-ToplamTablo[[#This Row],[Referans]]</f>
        <v>22</v>
      </c>
      <c r="E198">
        <f t="shared" si="6"/>
        <v>345.57142857142856</v>
      </c>
      <c r="F198">
        <f t="shared" si="7"/>
        <v>319.16666666666669</v>
      </c>
      <c r="G198">
        <f t="shared" si="8"/>
        <v>26.404761904761919</v>
      </c>
      <c r="H198">
        <v>21</v>
      </c>
      <c r="I198" s="3">
        <v>933</v>
      </c>
      <c r="J198" s="1"/>
    </row>
    <row r="199" spans="1:10">
      <c r="A199" s="3" t="s">
        <v>214</v>
      </c>
      <c r="B19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342</v>
      </c>
      <c r="C19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301.99999999999994</v>
      </c>
      <c r="D199">
        <f>ToplamTablo[[#This Row],[Vefat2020]]-ToplamTablo[[#This Row],[Referans]]</f>
        <v>40.000000000000057</v>
      </c>
      <c r="E199">
        <f t="shared" si="6"/>
        <v>340.14285714285717</v>
      </c>
      <c r="F199">
        <f t="shared" si="7"/>
        <v>314.97619047619042</v>
      </c>
      <c r="G199">
        <f t="shared" si="8"/>
        <v>25.166666666666686</v>
      </c>
      <c r="H199">
        <v>18</v>
      </c>
      <c r="I199" s="3">
        <v>926</v>
      </c>
      <c r="J199" s="1"/>
    </row>
    <row r="200" spans="1:10">
      <c r="A200" s="3" t="s">
        <v>215</v>
      </c>
      <c r="B20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343</v>
      </c>
      <c r="C20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312.5</v>
      </c>
      <c r="D200">
        <f>ToplamTablo[[#This Row],[Vefat2020]]-ToplamTablo[[#This Row],[Referans]]</f>
        <v>30.5</v>
      </c>
      <c r="E200">
        <f t="shared" si="6"/>
        <v>343.57142857142856</v>
      </c>
      <c r="F200">
        <f t="shared" si="7"/>
        <v>312.88095238095241</v>
      </c>
      <c r="G200">
        <f t="shared" si="8"/>
        <v>30.690476190476204</v>
      </c>
      <c r="H200">
        <v>17</v>
      </c>
      <c r="I200" s="3">
        <v>918</v>
      </c>
      <c r="J200" s="1"/>
    </row>
    <row r="201" spans="1:10">
      <c r="A201" s="3" t="s">
        <v>216</v>
      </c>
      <c r="B20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322</v>
      </c>
      <c r="C20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302.66666666666663</v>
      </c>
      <c r="D201">
        <f>ToplamTablo[[#This Row],[Vefat2020]]-ToplamTablo[[#This Row],[Referans]]</f>
        <v>19.333333333333371</v>
      </c>
      <c r="E201">
        <f t="shared" ref="E201:E257" si="9">AVERAGE(B195:B201)</f>
        <v>339.42857142857144</v>
      </c>
      <c r="F201">
        <f t="shared" ref="F201:F257" si="10">AVERAGE(C195:C201)</f>
        <v>310.66666666666663</v>
      </c>
      <c r="G201">
        <f t="shared" ref="G201:G257" si="11">AVERAGE(D195:D201)</f>
        <v>28.761904761904784</v>
      </c>
      <c r="H201">
        <v>16</v>
      </c>
      <c r="I201" s="3">
        <v>924</v>
      </c>
      <c r="J201" s="1"/>
    </row>
    <row r="202" spans="1:10">
      <c r="A202" s="3" t="s">
        <v>217</v>
      </c>
      <c r="B20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360</v>
      </c>
      <c r="C20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331.33333333333337</v>
      </c>
      <c r="D202">
        <f>ToplamTablo[[#This Row],[Vefat2020]]-ToplamTablo[[#This Row],[Referans]]</f>
        <v>28.666666666666629</v>
      </c>
      <c r="E202">
        <f t="shared" si="9"/>
        <v>341</v>
      </c>
      <c r="F202">
        <f t="shared" si="10"/>
        <v>313</v>
      </c>
      <c r="G202">
        <f t="shared" si="11"/>
        <v>28.000000000000018</v>
      </c>
      <c r="H202">
        <v>17</v>
      </c>
      <c r="I202" s="3">
        <v>931</v>
      </c>
      <c r="J202" s="1"/>
    </row>
    <row r="203" spans="1:10">
      <c r="A203" s="3" t="s">
        <v>218</v>
      </c>
      <c r="B20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313</v>
      </c>
      <c r="C20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298.16666666666669</v>
      </c>
      <c r="D203">
        <f>ToplamTablo[[#This Row],[Vefat2020]]-ToplamTablo[[#This Row],[Referans]]</f>
        <v>14.833333333333314</v>
      </c>
      <c r="E203">
        <f t="shared" si="9"/>
        <v>336.14285714285717</v>
      </c>
      <c r="F203">
        <f t="shared" si="10"/>
        <v>309.28571428571428</v>
      </c>
      <c r="G203">
        <f t="shared" si="11"/>
        <v>26.857142857142865</v>
      </c>
      <c r="H203">
        <v>18</v>
      </c>
      <c r="I203" s="3">
        <v>928</v>
      </c>
      <c r="J203" s="1"/>
    </row>
    <row r="204" spans="1:10">
      <c r="A204" s="3" t="s">
        <v>219</v>
      </c>
      <c r="B20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334</v>
      </c>
      <c r="C20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312.5</v>
      </c>
      <c r="D204">
        <f>ToplamTablo[[#This Row],[Vefat2020]]-ToplamTablo[[#This Row],[Referans]]</f>
        <v>21.5</v>
      </c>
      <c r="E204">
        <f t="shared" si="9"/>
        <v>335.57142857142856</v>
      </c>
      <c r="F204">
        <f t="shared" si="10"/>
        <v>310.30952380952385</v>
      </c>
      <c r="G204">
        <f t="shared" si="11"/>
        <v>25.261904761904766</v>
      </c>
      <c r="H204">
        <v>19</v>
      </c>
      <c r="I204" s="3">
        <v>902</v>
      </c>
      <c r="J204" s="1"/>
    </row>
    <row r="205" spans="1:10">
      <c r="A205" s="3" t="s">
        <v>220</v>
      </c>
      <c r="B20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20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324.33333333333331</v>
      </c>
      <c r="D205">
        <f>ToplamTablo[[#This Row],[Vefat2020]]-ToplamTablo[[#This Row],[Referans]]</f>
        <v>30.666666666666686</v>
      </c>
      <c r="E205">
        <f t="shared" si="9"/>
        <v>338.42857142857144</v>
      </c>
      <c r="F205">
        <f t="shared" si="10"/>
        <v>311.92857142857144</v>
      </c>
      <c r="G205">
        <f t="shared" si="11"/>
        <v>26.500000000000007</v>
      </c>
      <c r="H205">
        <v>18</v>
      </c>
      <c r="I205" s="3">
        <v>913</v>
      </c>
      <c r="J205" s="1"/>
    </row>
    <row r="206" spans="1:10">
      <c r="A206" s="3" t="s">
        <v>221</v>
      </c>
      <c r="B20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349</v>
      </c>
      <c r="C20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310.5</v>
      </c>
      <c r="D206">
        <f>ToplamTablo[[#This Row],[Vefat2020]]-ToplamTablo[[#This Row],[Referans]]</f>
        <v>38.5</v>
      </c>
      <c r="E206">
        <f t="shared" si="9"/>
        <v>339.42857142857144</v>
      </c>
      <c r="F206">
        <f t="shared" si="10"/>
        <v>313.14285714285717</v>
      </c>
      <c r="G206">
        <f t="shared" si="11"/>
        <v>26.285714285714285</v>
      </c>
      <c r="H206">
        <v>17</v>
      </c>
      <c r="I206" s="3">
        <v>937</v>
      </c>
      <c r="J206" s="1"/>
    </row>
    <row r="207" spans="1:10">
      <c r="A207" s="3" t="s">
        <v>222</v>
      </c>
      <c r="B20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345</v>
      </c>
      <c r="C20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312.83333333333337</v>
      </c>
      <c r="D207">
        <f>ToplamTablo[[#This Row],[Vefat2020]]-ToplamTablo[[#This Row],[Referans]]</f>
        <v>32.166666666666629</v>
      </c>
      <c r="E207">
        <f t="shared" si="9"/>
        <v>339.71428571428572</v>
      </c>
      <c r="F207">
        <f t="shared" si="10"/>
        <v>313.1904761904762</v>
      </c>
      <c r="G207">
        <f t="shared" si="11"/>
        <v>26.523809523809518</v>
      </c>
      <c r="H207">
        <v>16</v>
      </c>
      <c r="I207" s="3">
        <v>921</v>
      </c>
      <c r="J207" s="1"/>
    </row>
    <row r="208" spans="1:10">
      <c r="A208" s="3" t="s">
        <v>223</v>
      </c>
      <c r="B20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363</v>
      </c>
      <c r="C20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330.16666666666674</v>
      </c>
      <c r="D208">
        <f>ToplamTablo[[#This Row],[Vefat2020]]-ToplamTablo[[#This Row],[Referans]]</f>
        <v>32.833333333333258</v>
      </c>
      <c r="E208">
        <f t="shared" si="9"/>
        <v>345.57142857142856</v>
      </c>
      <c r="F208">
        <f t="shared" si="10"/>
        <v>317.11904761904759</v>
      </c>
      <c r="G208">
        <f t="shared" si="11"/>
        <v>28.452380952380931</v>
      </c>
      <c r="H208">
        <v>17</v>
      </c>
      <c r="I208" s="3">
        <v>927</v>
      </c>
      <c r="J208" s="1"/>
    </row>
    <row r="209" spans="1:10">
      <c r="A209" s="3" t="s">
        <v>224</v>
      </c>
      <c r="B20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341</v>
      </c>
      <c r="C20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293.33333333333337</v>
      </c>
      <c r="D209">
        <f>ToplamTablo[[#This Row],[Vefat2020]]-ToplamTablo[[#This Row],[Referans]]</f>
        <v>47.666666666666629</v>
      </c>
      <c r="E209">
        <f t="shared" si="9"/>
        <v>342.85714285714283</v>
      </c>
      <c r="F209">
        <f t="shared" si="10"/>
        <v>311.6904761904762</v>
      </c>
      <c r="G209">
        <f t="shared" si="11"/>
        <v>31.166666666666647</v>
      </c>
      <c r="H209">
        <v>17</v>
      </c>
      <c r="I209" s="3">
        <v>919</v>
      </c>
      <c r="J209" s="1"/>
    </row>
    <row r="210" spans="1:10">
      <c r="A210" s="3" t="s">
        <v>225</v>
      </c>
      <c r="B21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357</v>
      </c>
      <c r="C21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301.66666666666669</v>
      </c>
      <c r="D210">
        <f>ToplamTablo[[#This Row],[Vefat2020]]-ToplamTablo[[#This Row],[Referans]]</f>
        <v>55.333333333333314</v>
      </c>
      <c r="E210">
        <f t="shared" si="9"/>
        <v>349.14285714285717</v>
      </c>
      <c r="F210">
        <f t="shared" si="10"/>
        <v>312.19047619047615</v>
      </c>
      <c r="G210">
        <f t="shared" si="11"/>
        <v>36.952380952380928</v>
      </c>
      <c r="H210">
        <v>15</v>
      </c>
      <c r="I210" s="3">
        <v>963</v>
      </c>
      <c r="J210" s="1"/>
    </row>
    <row r="211" spans="1:10">
      <c r="A211" s="3" t="s">
        <v>226</v>
      </c>
      <c r="B21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350</v>
      </c>
      <c r="C21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322.16666666666669</v>
      </c>
      <c r="D211">
        <f>ToplamTablo[[#This Row],[Vefat2020]]-ToplamTablo[[#This Row],[Referans]]</f>
        <v>27.833333333333314</v>
      </c>
      <c r="E211">
        <f t="shared" si="9"/>
        <v>351.42857142857144</v>
      </c>
      <c r="F211">
        <f t="shared" si="10"/>
        <v>313.57142857142861</v>
      </c>
      <c r="G211">
        <f t="shared" si="11"/>
        <v>37.857142857142833</v>
      </c>
      <c r="H211">
        <v>14</v>
      </c>
      <c r="I211" s="3">
        <v>942</v>
      </c>
      <c r="J211" s="1"/>
    </row>
    <row r="212" spans="1:10">
      <c r="A212" s="3" t="s">
        <v>227</v>
      </c>
      <c r="B21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380</v>
      </c>
      <c r="C21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319.50000000000006</v>
      </c>
      <c r="D212">
        <f>ToplamTablo[[#This Row],[Vefat2020]]-ToplamTablo[[#This Row],[Referans]]</f>
        <v>60.499999999999943</v>
      </c>
      <c r="E212">
        <f t="shared" si="9"/>
        <v>355</v>
      </c>
      <c r="F212">
        <f t="shared" si="10"/>
        <v>312.88095238095241</v>
      </c>
      <c r="G212">
        <f t="shared" si="11"/>
        <v>42.119047619047585</v>
      </c>
      <c r="H212">
        <v>15</v>
      </c>
      <c r="I212" s="3">
        <v>967</v>
      </c>
      <c r="J212" s="1"/>
    </row>
    <row r="213" spans="1:10">
      <c r="A213" s="3" t="s">
        <v>228</v>
      </c>
      <c r="B21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349</v>
      </c>
      <c r="C21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347.66666666666669</v>
      </c>
      <c r="D213">
        <f>ToplamTablo[[#This Row],[Vefat2020]]-ToplamTablo[[#This Row],[Referans]]</f>
        <v>1.3333333333333144</v>
      </c>
      <c r="E213">
        <f t="shared" si="9"/>
        <v>355</v>
      </c>
      <c r="F213">
        <f t="shared" si="10"/>
        <v>318.1904761904762</v>
      </c>
      <c r="G213">
        <f t="shared" si="11"/>
        <v>36.809523809523775</v>
      </c>
      <c r="H213">
        <v>17</v>
      </c>
      <c r="I213" s="3">
        <v>982</v>
      </c>
      <c r="J213" s="1"/>
    </row>
    <row r="214" spans="1:10">
      <c r="A214" s="3" t="s">
        <v>229</v>
      </c>
      <c r="B21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374</v>
      </c>
      <c r="C21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317.66666666666669</v>
      </c>
      <c r="D214">
        <f>ToplamTablo[[#This Row],[Vefat2020]]-ToplamTablo[[#This Row],[Referans]]</f>
        <v>56.333333333333314</v>
      </c>
      <c r="E214">
        <f t="shared" si="9"/>
        <v>359.14285714285717</v>
      </c>
      <c r="F214">
        <f t="shared" si="10"/>
        <v>318.88095238095241</v>
      </c>
      <c r="G214">
        <f t="shared" si="11"/>
        <v>40.261904761904724</v>
      </c>
      <c r="H214">
        <v>19</v>
      </c>
      <c r="I214" s="3">
        <v>996</v>
      </c>
      <c r="J214" s="1"/>
    </row>
    <row r="215" spans="1:10">
      <c r="A215" s="3" t="s">
        <v>230</v>
      </c>
      <c r="B21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345</v>
      </c>
      <c r="C21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329.66666666666669</v>
      </c>
      <c r="D215">
        <f>ToplamTablo[[#This Row],[Vefat2020]]-ToplamTablo[[#This Row],[Referans]]</f>
        <v>15.333333333333314</v>
      </c>
      <c r="E215">
        <f t="shared" si="9"/>
        <v>356.57142857142856</v>
      </c>
      <c r="F215">
        <f t="shared" si="10"/>
        <v>318.80952380952385</v>
      </c>
      <c r="G215">
        <f t="shared" si="11"/>
        <v>37.761904761904738</v>
      </c>
      <c r="H215">
        <v>18</v>
      </c>
      <c r="I215" s="3">
        <v>987</v>
      </c>
      <c r="J215" s="1"/>
    </row>
    <row r="216" spans="1:10">
      <c r="A216" s="3" t="s">
        <v>231</v>
      </c>
      <c r="B21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353</v>
      </c>
      <c r="C21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319.33333333333331</v>
      </c>
      <c r="D216">
        <f>ToplamTablo[[#This Row],[Vefat2020]]-ToplamTablo[[#This Row],[Referans]]</f>
        <v>33.666666666666686</v>
      </c>
      <c r="E216">
        <f t="shared" si="9"/>
        <v>358.28571428571428</v>
      </c>
      <c r="F216">
        <f t="shared" si="10"/>
        <v>322.52380952380958</v>
      </c>
      <c r="G216">
        <f t="shared" si="11"/>
        <v>35.761904761904745</v>
      </c>
      <c r="H216">
        <v>19</v>
      </c>
      <c r="I216" s="3">
        <v>995</v>
      </c>
      <c r="J216" s="1"/>
    </row>
    <row r="217" spans="1:10">
      <c r="A217" s="3" t="s">
        <v>232</v>
      </c>
      <c r="B21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364</v>
      </c>
      <c r="C21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322.33333333333331</v>
      </c>
      <c r="D217">
        <f>ToplamTablo[[#This Row],[Vefat2020]]-ToplamTablo[[#This Row],[Referans]]</f>
        <v>41.666666666666686</v>
      </c>
      <c r="E217">
        <f t="shared" si="9"/>
        <v>359.28571428571428</v>
      </c>
      <c r="F217">
        <f t="shared" si="10"/>
        <v>325.47619047619048</v>
      </c>
      <c r="G217">
        <f t="shared" si="11"/>
        <v>33.809523809523796</v>
      </c>
      <c r="H217">
        <v>18</v>
      </c>
      <c r="I217" s="3">
        <v>1083</v>
      </c>
      <c r="J217" s="1"/>
    </row>
    <row r="218" spans="1:10">
      <c r="A218" s="3" t="s">
        <v>233</v>
      </c>
      <c r="B21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21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307.5</v>
      </c>
      <c r="D218">
        <f>ToplamTablo[[#This Row],[Vefat2020]]-ToplamTablo[[#This Row],[Referans]]</f>
        <v>73.5</v>
      </c>
      <c r="E218">
        <f t="shared" si="9"/>
        <v>363.71428571428572</v>
      </c>
      <c r="F218">
        <f t="shared" si="10"/>
        <v>323.38095238095241</v>
      </c>
      <c r="G218">
        <f t="shared" si="11"/>
        <v>40.333333333333321</v>
      </c>
      <c r="H218">
        <v>19</v>
      </c>
      <c r="I218" s="3">
        <v>1178</v>
      </c>
      <c r="J218" s="1"/>
    </row>
    <row r="219" spans="1:10">
      <c r="A219" s="3" t="s">
        <v>234</v>
      </c>
      <c r="B21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424</v>
      </c>
      <c r="C21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301.66666666666669</v>
      </c>
      <c r="D219">
        <f>ToplamTablo[[#This Row],[Vefat2020]]-ToplamTablo[[#This Row],[Referans]]</f>
        <v>122.33333333333331</v>
      </c>
      <c r="E219">
        <f t="shared" si="9"/>
        <v>370</v>
      </c>
      <c r="F219">
        <f t="shared" si="10"/>
        <v>320.83333333333331</v>
      </c>
      <c r="G219">
        <f t="shared" si="11"/>
        <v>49.166666666666664</v>
      </c>
      <c r="H219">
        <v>14</v>
      </c>
      <c r="I219" s="3">
        <v>1153</v>
      </c>
      <c r="J219" s="1"/>
    </row>
    <row r="220" spans="1:10">
      <c r="A220" s="3" t="s">
        <v>235</v>
      </c>
      <c r="B22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363</v>
      </c>
      <c r="C22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323.83333333333331</v>
      </c>
      <c r="D220">
        <f>ToplamTablo[[#This Row],[Vefat2020]]-ToplamTablo[[#This Row],[Referans]]</f>
        <v>39.166666666666686</v>
      </c>
      <c r="E220">
        <f t="shared" si="9"/>
        <v>372</v>
      </c>
      <c r="F220">
        <f t="shared" si="10"/>
        <v>317.42857142857144</v>
      </c>
      <c r="G220">
        <f t="shared" si="11"/>
        <v>54.571428571428569</v>
      </c>
      <c r="H220">
        <v>15</v>
      </c>
      <c r="I220" s="3">
        <v>1185</v>
      </c>
      <c r="J220" s="1"/>
    </row>
    <row r="221" spans="1:10">
      <c r="A221" s="3" t="s">
        <v>236</v>
      </c>
      <c r="B22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328</v>
      </c>
      <c r="C22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323.66666666666669</v>
      </c>
      <c r="D221">
        <f>ToplamTablo[[#This Row],[Vefat2020]]-ToplamTablo[[#This Row],[Referans]]</f>
        <v>4.3333333333333144</v>
      </c>
      <c r="E221">
        <f t="shared" si="9"/>
        <v>365.42857142857144</v>
      </c>
      <c r="F221">
        <f t="shared" si="10"/>
        <v>318.28571428571428</v>
      </c>
      <c r="G221">
        <f t="shared" si="11"/>
        <v>47.142857142857146</v>
      </c>
      <c r="H221">
        <v>16</v>
      </c>
      <c r="I221" s="3">
        <v>1172</v>
      </c>
      <c r="J221" s="1"/>
    </row>
    <row r="222" spans="1:10">
      <c r="A222" s="3" t="s">
        <v>237</v>
      </c>
      <c r="B22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397</v>
      </c>
      <c r="C22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317.83333333333331</v>
      </c>
      <c r="D222">
        <f>ToplamTablo[[#This Row],[Vefat2020]]-ToplamTablo[[#This Row],[Referans]]</f>
        <v>79.166666666666686</v>
      </c>
      <c r="E222">
        <f t="shared" si="9"/>
        <v>372.85714285714283</v>
      </c>
      <c r="F222">
        <f t="shared" si="10"/>
        <v>316.59523809523807</v>
      </c>
      <c r="G222">
        <f t="shared" si="11"/>
        <v>56.261904761904766</v>
      </c>
      <c r="H222">
        <v>15</v>
      </c>
      <c r="I222" s="3">
        <v>1182</v>
      </c>
      <c r="J222" s="1"/>
    </row>
    <row r="223" spans="1:10">
      <c r="A223" s="3" t="s">
        <v>238</v>
      </c>
      <c r="B22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22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330.16666666666669</v>
      </c>
      <c r="D223">
        <f>ToplamTablo[[#This Row],[Vefat2020]]-ToplamTablo[[#This Row],[Referans]]</f>
        <v>50.833333333333314</v>
      </c>
      <c r="E223">
        <f t="shared" si="9"/>
        <v>376.85714285714283</v>
      </c>
      <c r="F223">
        <f t="shared" si="10"/>
        <v>318.14285714285717</v>
      </c>
      <c r="G223">
        <f t="shared" si="11"/>
        <v>58.714285714285715</v>
      </c>
      <c r="H223">
        <v>14</v>
      </c>
      <c r="I223" s="3">
        <v>1193</v>
      </c>
      <c r="J223" s="1"/>
    </row>
    <row r="224" spans="1:10">
      <c r="A224" s="3" t="s">
        <v>239</v>
      </c>
      <c r="B22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22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302.16666666666669</v>
      </c>
      <c r="D224">
        <f>ToplamTablo[[#This Row],[Vefat2020]]-ToplamTablo[[#This Row],[Referans]]</f>
        <v>86.833333333333314</v>
      </c>
      <c r="E224">
        <f t="shared" si="9"/>
        <v>380.42857142857144</v>
      </c>
      <c r="F224">
        <f t="shared" si="10"/>
        <v>315.26190476190476</v>
      </c>
      <c r="G224">
        <f t="shared" si="11"/>
        <v>65.166666666666657</v>
      </c>
      <c r="H224">
        <v>15</v>
      </c>
      <c r="I224" s="3">
        <v>1183</v>
      </c>
      <c r="J224" s="1"/>
    </row>
    <row r="225" spans="1:10">
      <c r="A225" s="3" t="s">
        <v>240</v>
      </c>
      <c r="B22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391</v>
      </c>
      <c r="C22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310.5</v>
      </c>
      <c r="D225">
        <f>ToplamTablo[[#This Row],[Vefat2020]]-ToplamTablo[[#This Row],[Referans]]</f>
        <v>80.5</v>
      </c>
      <c r="E225">
        <f t="shared" si="9"/>
        <v>381.85714285714283</v>
      </c>
      <c r="F225">
        <f t="shared" si="10"/>
        <v>315.6904761904762</v>
      </c>
      <c r="G225">
        <f t="shared" si="11"/>
        <v>66.166666666666657</v>
      </c>
      <c r="H225">
        <v>18</v>
      </c>
      <c r="I225" s="3">
        <v>1212</v>
      </c>
      <c r="J225" s="1"/>
    </row>
    <row r="226" spans="1:10">
      <c r="A226" s="3" t="s">
        <v>241</v>
      </c>
      <c r="B22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386</v>
      </c>
      <c r="C22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324.66666666666663</v>
      </c>
      <c r="D226">
        <f>ToplamTablo[[#This Row],[Vefat2020]]-ToplamTablo[[#This Row],[Referans]]</f>
        <v>61.333333333333371</v>
      </c>
      <c r="E226">
        <f t="shared" si="9"/>
        <v>376.42857142857144</v>
      </c>
      <c r="F226">
        <f t="shared" si="10"/>
        <v>318.97619047619048</v>
      </c>
      <c r="G226">
        <f t="shared" si="11"/>
        <v>57.452380952380956</v>
      </c>
      <c r="H226">
        <v>21</v>
      </c>
      <c r="I226" s="3">
        <v>1243</v>
      </c>
      <c r="J226" s="1"/>
    </row>
    <row r="227" spans="1:10">
      <c r="A227" s="3" t="s">
        <v>242</v>
      </c>
      <c r="B22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343</v>
      </c>
      <c r="C22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324.16666666666669</v>
      </c>
      <c r="D227">
        <f>ToplamTablo[[#This Row],[Vefat2020]]-ToplamTablo[[#This Row],[Referans]]</f>
        <v>18.833333333333314</v>
      </c>
      <c r="E227">
        <f t="shared" si="9"/>
        <v>373.57142857142856</v>
      </c>
      <c r="F227">
        <f t="shared" si="10"/>
        <v>319.02380952380952</v>
      </c>
      <c r="G227">
        <f t="shared" si="11"/>
        <v>54.547619047619044</v>
      </c>
      <c r="H227">
        <v>22</v>
      </c>
      <c r="I227" s="3">
        <v>1226</v>
      </c>
      <c r="J227" s="1"/>
    </row>
    <row r="228" spans="1:10">
      <c r="A228" s="3" t="s">
        <v>243</v>
      </c>
      <c r="B22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356</v>
      </c>
      <c r="C22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314</v>
      </c>
      <c r="D228">
        <f>ToplamTablo[[#This Row],[Vefat2020]]-ToplamTablo[[#This Row],[Referans]]</f>
        <v>42</v>
      </c>
      <c r="E228">
        <f t="shared" si="9"/>
        <v>377.57142857142856</v>
      </c>
      <c r="F228">
        <f t="shared" si="10"/>
        <v>317.64285714285717</v>
      </c>
      <c r="G228">
        <f t="shared" si="11"/>
        <v>59.928571428571431</v>
      </c>
      <c r="H228">
        <v>21</v>
      </c>
      <c r="I228" s="3">
        <v>1256</v>
      </c>
      <c r="J228" s="1"/>
    </row>
    <row r="229" spans="1:10">
      <c r="A229" s="3" t="s">
        <v>244</v>
      </c>
      <c r="B22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346</v>
      </c>
      <c r="C22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332</v>
      </c>
      <c r="D229">
        <f>ToplamTablo[[#This Row],[Vefat2020]]-ToplamTablo[[#This Row],[Referans]]</f>
        <v>14</v>
      </c>
      <c r="E229">
        <f t="shared" si="9"/>
        <v>370.28571428571428</v>
      </c>
      <c r="F229">
        <f t="shared" si="10"/>
        <v>319.66666666666669</v>
      </c>
      <c r="G229">
        <f t="shared" si="11"/>
        <v>50.619047619047613</v>
      </c>
      <c r="H229">
        <v>19</v>
      </c>
      <c r="I229" s="3">
        <v>1192</v>
      </c>
      <c r="J229" s="1"/>
    </row>
    <row r="230" spans="1:10">
      <c r="A230" s="3" t="s">
        <v>245</v>
      </c>
      <c r="B23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354</v>
      </c>
      <c r="C23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306.83333333333331</v>
      </c>
      <c r="D230">
        <f>ToplamTablo[[#This Row],[Vefat2020]]-ToplamTablo[[#This Row],[Referans]]</f>
        <v>47.166666666666686</v>
      </c>
      <c r="E230">
        <f t="shared" si="9"/>
        <v>366.42857142857144</v>
      </c>
      <c r="F230">
        <f t="shared" si="10"/>
        <v>316.33333333333337</v>
      </c>
      <c r="G230">
        <f t="shared" si="11"/>
        <v>50.095238095238095</v>
      </c>
      <c r="H230">
        <v>22</v>
      </c>
      <c r="I230" s="3">
        <v>1233</v>
      </c>
      <c r="J230" s="1"/>
    </row>
    <row r="231" spans="1:10">
      <c r="A231" s="3" t="s">
        <v>246</v>
      </c>
      <c r="B23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322</v>
      </c>
      <c r="C23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309.66666666666669</v>
      </c>
      <c r="D231">
        <f>ToplamTablo[[#This Row],[Vefat2020]]-ToplamTablo[[#This Row],[Referans]]</f>
        <v>12.333333333333314</v>
      </c>
      <c r="E231">
        <f t="shared" si="9"/>
        <v>356.85714285714283</v>
      </c>
      <c r="F231">
        <f t="shared" si="10"/>
        <v>317.40476190476187</v>
      </c>
      <c r="G231">
        <f t="shared" si="11"/>
        <v>39.452380952380956</v>
      </c>
      <c r="H231">
        <v>20</v>
      </c>
      <c r="I231" s="3">
        <v>1263</v>
      </c>
      <c r="J231" s="1"/>
    </row>
    <row r="232" spans="1:10">
      <c r="A232" s="3" t="s">
        <v>247</v>
      </c>
      <c r="B23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399</v>
      </c>
      <c r="C23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314.83333333333331</v>
      </c>
      <c r="D232">
        <f>ToplamTablo[[#This Row],[Vefat2020]]-ToplamTablo[[#This Row],[Referans]]</f>
        <v>84.166666666666686</v>
      </c>
      <c r="E232">
        <f t="shared" si="9"/>
        <v>358</v>
      </c>
      <c r="F232">
        <f t="shared" si="10"/>
        <v>318.02380952380952</v>
      </c>
      <c r="G232">
        <f t="shared" si="11"/>
        <v>39.976190476190482</v>
      </c>
      <c r="H232">
        <v>23</v>
      </c>
      <c r="I232" s="3">
        <v>1303</v>
      </c>
      <c r="J232" s="1"/>
    </row>
    <row r="233" spans="1:10">
      <c r="A233" s="3" t="s">
        <v>248</v>
      </c>
      <c r="B23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354</v>
      </c>
      <c r="C23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307</v>
      </c>
      <c r="D233">
        <f>ToplamTablo[[#This Row],[Vefat2020]]-ToplamTablo[[#This Row],[Referans]]</f>
        <v>47</v>
      </c>
      <c r="E233">
        <f t="shared" si="9"/>
        <v>353.42857142857144</v>
      </c>
      <c r="F233">
        <f t="shared" si="10"/>
        <v>315.5</v>
      </c>
      <c r="G233">
        <f t="shared" si="11"/>
        <v>37.928571428571431</v>
      </c>
      <c r="H233">
        <v>19</v>
      </c>
      <c r="I233" s="3">
        <v>1412</v>
      </c>
      <c r="J233" s="1"/>
    </row>
    <row r="234" spans="1:10">
      <c r="A234" s="3" t="s">
        <v>249</v>
      </c>
      <c r="B23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350</v>
      </c>
      <c r="C23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311.33333333333331</v>
      </c>
      <c r="D234">
        <f>ToplamTablo[[#This Row],[Vefat2020]]-ToplamTablo[[#This Row],[Referans]]</f>
        <v>38.666666666666686</v>
      </c>
      <c r="E234">
        <f t="shared" si="9"/>
        <v>354.42857142857144</v>
      </c>
      <c r="F234">
        <f t="shared" si="10"/>
        <v>313.66666666666663</v>
      </c>
      <c r="G234">
        <f t="shared" si="11"/>
        <v>40.761904761904766</v>
      </c>
      <c r="H234">
        <v>22</v>
      </c>
      <c r="I234" s="3">
        <v>1203</v>
      </c>
      <c r="J234" s="1"/>
    </row>
    <row r="235" spans="1:10">
      <c r="A235" s="3" t="s">
        <v>250</v>
      </c>
      <c r="B23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348</v>
      </c>
      <c r="C23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326.66666666666669</v>
      </c>
      <c r="D235">
        <f>ToplamTablo[[#This Row],[Vefat2020]]-ToplamTablo[[#This Row],[Referans]]</f>
        <v>21.333333333333314</v>
      </c>
      <c r="E235">
        <f t="shared" si="9"/>
        <v>353.28571428571428</v>
      </c>
      <c r="F235">
        <f t="shared" si="10"/>
        <v>315.47619047619042</v>
      </c>
      <c r="G235">
        <f t="shared" si="11"/>
        <v>37.80952380952381</v>
      </c>
      <c r="H235">
        <v>22</v>
      </c>
      <c r="I235" s="3">
        <v>1309</v>
      </c>
      <c r="J235" s="1"/>
    </row>
    <row r="236" spans="1:10">
      <c r="A236" s="3" t="s">
        <v>251</v>
      </c>
      <c r="B23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373</v>
      </c>
      <c r="C23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294.66666666666669</v>
      </c>
      <c r="D236">
        <f>ToplamTablo[[#This Row],[Vefat2020]]-ToplamTablo[[#This Row],[Referans]]</f>
        <v>78.333333333333314</v>
      </c>
      <c r="E236">
        <f t="shared" si="9"/>
        <v>357.14285714285717</v>
      </c>
      <c r="F236">
        <f t="shared" si="10"/>
        <v>310.14285714285717</v>
      </c>
      <c r="G236">
        <f t="shared" si="11"/>
        <v>47</v>
      </c>
      <c r="H236">
        <v>19</v>
      </c>
      <c r="I236" s="3">
        <v>1217</v>
      </c>
      <c r="J236" s="1"/>
    </row>
    <row r="237" spans="1:10">
      <c r="A237" s="3" t="s">
        <v>252</v>
      </c>
      <c r="B23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371</v>
      </c>
      <c r="C23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294.83333333333331</v>
      </c>
      <c r="D237">
        <f>ToplamTablo[[#This Row],[Vefat2020]]-ToplamTablo[[#This Row],[Referans]]</f>
        <v>76.166666666666686</v>
      </c>
      <c r="E237">
        <f t="shared" si="9"/>
        <v>359.57142857142856</v>
      </c>
      <c r="F237">
        <f t="shared" si="10"/>
        <v>308.42857142857144</v>
      </c>
      <c r="G237">
        <f t="shared" si="11"/>
        <v>51.142857142857146</v>
      </c>
      <c r="H237">
        <v>18</v>
      </c>
      <c r="I237" s="3">
        <v>1443</v>
      </c>
      <c r="J237" s="1"/>
    </row>
    <row r="238" spans="1:10">
      <c r="A238" s="3" t="s">
        <v>253</v>
      </c>
      <c r="B23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401</v>
      </c>
      <c r="C23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316.66666666666663</v>
      </c>
      <c r="D238">
        <f>ToplamTablo[[#This Row],[Vefat2020]]-ToplamTablo[[#This Row],[Referans]]</f>
        <v>84.333333333333371</v>
      </c>
      <c r="E238">
        <f t="shared" si="9"/>
        <v>370.85714285714283</v>
      </c>
      <c r="F238">
        <f t="shared" si="10"/>
        <v>309.42857142857144</v>
      </c>
      <c r="G238">
        <f t="shared" si="11"/>
        <v>61.428571428571438</v>
      </c>
      <c r="H238">
        <v>24</v>
      </c>
      <c r="I238" s="3">
        <v>1502</v>
      </c>
      <c r="J238" s="1"/>
    </row>
    <row r="239" spans="1:10">
      <c r="A239" s="3" t="s">
        <v>254</v>
      </c>
      <c r="B23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363</v>
      </c>
      <c r="C23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292</v>
      </c>
      <c r="D239">
        <f>ToplamTablo[[#This Row],[Vefat2020]]-ToplamTablo[[#This Row],[Referans]]</f>
        <v>71</v>
      </c>
      <c r="E239">
        <f t="shared" si="9"/>
        <v>365.71428571428572</v>
      </c>
      <c r="F239">
        <f t="shared" si="10"/>
        <v>306.16666666666663</v>
      </c>
      <c r="G239">
        <f t="shared" si="11"/>
        <v>59.547619047619051</v>
      </c>
      <c r="H239">
        <v>20</v>
      </c>
      <c r="I239" s="3">
        <v>1313</v>
      </c>
      <c r="J239" s="1"/>
    </row>
    <row r="240" spans="1:10">
      <c r="A240" s="3" t="s">
        <v>255</v>
      </c>
      <c r="B24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394</v>
      </c>
      <c r="C24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317.83333333333331</v>
      </c>
      <c r="D240">
        <f>ToplamTablo[[#This Row],[Vefat2020]]-ToplamTablo[[#This Row],[Referans]]</f>
        <v>76.166666666666686</v>
      </c>
      <c r="E240">
        <f t="shared" si="9"/>
        <v>371.42857142857144</v>
      </c>
      <c r="F240">
        <f t="shared" si="10"/>
        <v>307.71428571428572</v>
      </c>
      <c r="G240">
        <f t="shared" si="11"/>
        <v>63.714285714285722</v>
      </c>
      <c r="H240">
        <v>26</v>
      </c>
      <c r="I240" s="3">
        <v>1491</v>
      </c>
      <c r="J240" s="1"/>
    </row>
    <row r="241" spans="1:10">
      <c r="A241" s="3" t="s">
        <v>256</v>
      </c>
      <c r="B24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24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323.83333333333331</v>
      </c>
      <c r="D241">
        <f>ToplamTablo[[#This Row],[Vefat2020]]-ToplamTablo[[#This Row],[Referans]]</f>
        <v>57.166666666666686</v>
      </c>
      <c r="E241">
        <f t="shared" si="9"/>
        <v>375.85714285714283</v>
      </c>
      <c r="F241">
        <f t="shared" si="10"/>
        <v>309.5</v>
      </c>
      <c r="G241">
        <f t="shared" si="11"/>
        <v>66.357142857142861</v>
      </c>
      <c r="H241">
        <v>36</v>
      </c>
      <c r="I241" s="3">
        <v>1517</v>
      </c>
      <c r="J241" s="1"/>
    </row>
    <row r="242" spans="1:10">
      <c r="A242" s="3" t="s">
        <v>257</v>
      </c>
      <c r="B24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386</v>
      </c>
      <c r="C24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322.33333333333337</v>
      </c>
      <c r="D242">
        <f>ToplamTablo[[#This Row],[Vefat2020]]-ToplamTablo[[#This Row],[Referans]]</f>
        <v>63.666666666666629</v>
      </c>
      <c r="E242">
        <f t="shared" si="9"/>
        <v>381.28571428571428</v>
      </c>
      <c r="F242">
        <f t="shared" si="10"/>
        <v>308.88095238095235</v>
      </c>
      <c r="G242">
        <f t="shared" si="11"/>
        <v>72.404761904761912</v>
      </c>
      <c r="H242">
        <v>39</v>
      </c>
      <c r="I242" s="3">
        <v>1549</v>
      </c>
      <c r="J242" s="1"/>
    </row>
    <row r="243" spans="1:10">
      <c r="A243" s="3" t="s">
        <v>258</v>
      </c>
      <c r="B24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374</v>
      </c>
      <c r="C24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314.66666666666669</v>
      </c>
      <c r="D243">
        <f>ToplamTablo[[#This Row],[Vefat2020]]-ToplamTablo[[#This Row],[Referans]]</f>
        <v>59.333333333333314</v>
      </c>
      <c r="E243">
        <f t="shared" si="9"/>
        <v>381.42857142857144</v>
      </c>
      <c r="F243">
        <f t="shared" si="10"/>
        <v>311.73809523809524</v>
      </c>
      <c r="G243">
        <f t="shared" si="11"/>
        <v>69.69047619047619</v>
      </c>
      <c r="H243">
        <v>42</v>
      </c>
      <c r="I243" s="3">
        <v>1482</v>
      </c>
      <c r="J243" s="1"/>
    </row>
    <row r="244" spans="1:10">
      <c r="A244" s="3" t="s">
        <v>259</v>
      </c>
      <c r="B24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403</v>
      </c>
      <c r="C24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294.83333333333337</v>
      </c>
      <c r="D244">
        <f>ToplamTablo[[#This Row],[Vefat2020]]-ToplamTablo[[#This Row],[Referans]]</f>
        <v>108.16666666666663</v>
      </c>
      <c r="E244">
        <f t="shared" si="9"/>
        <v>386</v>
      </c>
      <c r="F244">
        <f t="shared" si="10"/>
        <v>311.73809523809524</v>
      </c>
      <c r="G244">
        <f t="shared" si="11"/>
        <v>74.261904761904745</v>
      </c>
      <c r="H244">
        <v>44</v>
      </c>
      <c r="I244" s="3">
        <v>1587</v>
      </c>
      <c r="J244" s="1"/>
    </row>
    <row r="245" spans="1:10">
      <c r="A245" s="3" t="s">
        <v>260</v>
      </c>
      <c r="B24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24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302</v>
      </c>
      <c r="D245">
        <f>ToplamTablo[[#This Row],[Vefat2020]]-ToplamTablo[[#This Row],[Referans]]</f>
        <v>98</v>
      </c>
      <c r="E245">
        <f t="shared" si="9"/>
        <v>385.85714285714283</v>
      </c>
      <c r="F245">
        <f t="shared" si="10"/>
        <v>309.64285714285717</v>
      </c>
      <c r="G245">
        <f t="shared" si="11"/>
        <v>76.214285714285708</v>
      </c>
      <c r="H245">
        <v>47</v>
      </c>
      <c r="I245" s="3">
        <v>1572</v>
      </c>
      <c r="J245" s="1"/>
    </row>
    <row r="246" spans="1:10">
      <c r="A246" s="3" t="s">
        <v>261</v>
      </c>
      <c r="B24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397</v>
      </c>
      <c r="C24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313.33333333333337</v>
      </c>
      <c r="D246">
        <f>ToplamTablo[[#This Row],[Vefat2020]]-ToplamTablo[[#This Row],[Referans]]</f>
        <v>83.666666666666629</v>
      </c>
      <c r="E246">
        <f t="shared" si="9"/>
        <v>390.71428571428572</v>
      </c>
      <c r="F246">
        <f t="shared" si="10"/>
        <v>312.6904761904762</v>
      </c>
      <c r="G246">
        <f t="shared" si="11"/>
        <v>78.023809523809504</v>
      </c>
      <c r="H246">
        <v>45</v>
      </c>
      <c r="I246" s="3">
        <v>1596</v>
      </c>
      <c r="J246" s="1"/>
    </row>
    <row r="247" spans="1:10">
      <c r="A247" s="3" t="s">
        <v>262</v>
      </c>
      <c r="B24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24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</v>
      </c>
      <c r="D247">
        <f>ToplamTablo[[#This Row],[Vefat2020]]-ToplamTablo[[#This Row],[Referans]]</f>
        <v>61</v>
      </c>
      <c r="E247">
        <f t="shared" si="9"/>
        <v>388.85714285714283</v>
      </c>
      <c r="F247">
        <f t="shared" si="10"/>
        <v>313.00000000000006</v>
      </c>
      <c r="G247">
        <f t="shared" si="11"/>
        <v>75.857142857142847</v>
      </c>
      <c r="H247">
        <v>49</v>
      </c>
      <c r="I247" s="3">
        <v>1642</v>
      </c>
      <c r="J247" s="1"/>
    </row>
    <row r="248" spans="1:10">
      <c r="A248" s="3" t="s">
        <v>263</v>
      </c>
      <c r="B248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388</v>
      </c>
      <c r="C248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337</v>
      </c>
      <c r="D248">
        <f>ToplamTablo[[#This Row],[Vefat2020]]-ToplamTablo[[#This Row],[Referans]]</f>
        <v>51</v>
      </c>
      <c r="E248">
        <f t="shared" si="9"/>
        <v>389.85714285714283</v>
      </c>
      <c r="F248">
        <f t="shared" si="10"/>
        <v>314.88095238095241</v>
      </c>
      <c r="G248">
        <f t="shared" si="11"/>
        <v>74.976190476190467</v>
      </c>
      <c r="H248">
        <v>53</v>
      </c>
      <c r="I248" s="3">
        <v>1612</v>
      </c>
      <c r="J248" s="1"/>
    </row>
    <row r="249" spans="1:10">
      <c r="A249" s="3" t="s">
        <v>264</v>
      </c>
      <c r="B249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424</v>
      </c>
      <c r="C249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</v>
      </c>
      <c r="D249">
        <f>ToplamTablo[[#This Row],[Vefat2020]]-ToplamTablo[[#This Row],[Referans]]</f>
        <v>105</v>
      </c>
      <c r="E249">
        <f t="shared" si="9"/>
        <v>395.28571428571428</v>
      </c>
      <c r="F249">
        <f t="shared" si="10"/>
        <v>314.40476190476193</v>
      </c>
      <c r="G249">
        <f t="shared" si="11"/>
        <v>80.880952380952365</v>
      </c>
      <c r="H249">
        <v>56</v>
      </c>
      <c r="I249" s="3">
        <v>1673</v>
      </c>
      <c r="J249" s="1"/>
    </row>
    <row r="250" spans="1:10">
      <c r="A250" s="3" t="s">
        <v>265</v>
      </c>
      <c r="B250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250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316.83333333333337</v>
      </c>
      <c r="D250">
        <f>ToplamTablo[[#This Row],[Vefat2020]]-ToplamTablo[[#This Row],[Referans]]</f>
        <v>83.166666666666629</v>
      </c>
      <c r="E250">
        <f t="shared" si="9"/>
        <v>399</v>
      </c>
      <c r="F250">
        <f t="shared" si="10"/>
        <v>314.71428571428572</v>
      </c>
      <c r="G250">
        <f t="shared" si="11"/>
        <v>84.285714285714263</v>
      </c>
      <c r="H250">
        <v>53</v>
      </c>
      <c r="I250" s="3">
        <v>1578</v>
      </c>
      <c r="J250" s="1"/>
    </row>
    <row r="251" spans="1:10">
      <c r="A251" s="3" t="s">
        <v>266</v>
      </c>
      <c r="B25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427</v>
      </c>
      <c r="C25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306.5</v>
      </c>
      <c r="D251">
        <f>ToplamTablo[[#This Row],[Vefat2020]]-ToplamTablo[[#This Row],[Referans]]</f>
        <v>120.5</v>
      </c>
      <c r="E251">
        <f t="shared" si="9"/>
        <v>402.42857142857144</v>
      </c>
      <c r="F251">
        <f t="shared" si="10"/>
        <v>316.38095238095241</v>
      </c>
      <c r="G251">
        <f t="shared" si="11"/>
        <v>86.047619047619037</v>
      </c>
      <c r="H251">
        <v>57</v>
      </c>
      <c r="I251" s="3">
        <v>1703</v>
      </c>
      <c r="J251" s="1"/>
    </row>
    <row r="252" spans="1:10">
      <c r="A252" s="3" t="s">
        <v>267</v>
      </c>
      <c r="B252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407</v>
      </c>
      <c r="C252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320.33333333333337</v>
      </c>
      <c r="D252">
        <f>ToplamTablo[[#This Row],[Vefat2020]]-ToplamTablo[[#This Row],[Referans]]</f>
        <v>86.666666666666629</v>
      </c>
      <c r="E252">
        <f t="shared" si="9"/>
        <v>403.42857142857144</v>
      </c>
      <c r="F252">
        <f t="shared" si="10"/>
        <v>319.00000000000006</v>
      </c>
      <c r="G252">
        <f t="shared" si="11"/>
        <v>84.428571428571416</v>
      </c>
      <c r="H252">
        <v>52</v>
      </c>
      <c r="I252" s="3">
        <v>1761</v>
      </c>
      <c r="J252" s="1"/>
    </row>
    <row r="253" spans="1:10">
      <c r="A253" s="3" t="s">
        <v>268</v>
      </c>
      <c r="B253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383</v>
      </c>
      <c r="C253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309.33333333333331</v>
      </c>
      <c r="D253">
        <f>ToplamTablo[[#This Row],[Vefat2020]]-ToplamTablo[[#This Row],[Referans]]</f>
        <v>73.666666666666686</v>
      </c>
      <c r="E253">
        <f t="shared" si="9"/>
        <v>401.42857142857144</v>
      </c>
      <c r="F253">
        <f t="shared" si="10"/>
        <v>318.4285714285715</v>
      </c>
      <c r="G253">
        <f t="shared" si="11"/>
        <v>83</v>
      </c>
      <c r="H253">
        <v>55</v>
      </c>
      <c r="I253" s="3">
        <v>1673</v>
      </c>
      <c r="J253" s="1"/>
    </row>
    <row r="254" spans="1:10">
      <c r="A254" s="3" t="s">
        <v>269</v>
      </c>
      <c r="B254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394</v>
      </c>
      <c r="C254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331.66666666666669</v>
      </c>
      <c r="D254">
        <f>ToplamTablo[[#This Row],[Vefat2020]]-ToplamTablo[[#This Row],[Referans]]</f>
        <v>62.333333333333314</v>
      </c>
      <c r="E254">
        <f t="shared" si="9"/>
        <v>403.28571428571428</v>
      </c>
      <c r="F254">
        <f t="shared" si="10"/>
        <v>320.09523809523813</v>
      </c>
      <c r="G254">
        <f t="shared" si="11"/>
        <v>83.190476190476176</v>
      </c>
      <c r="H254">
        <v>58</v>
      </c>
      <c r="I254" s="3">
        <v>1512</v>
      </c>
      <c r="J254" s="1"/>
    </row>
    <row r="255" spans="1:10">
      <c r="A255" s="3" t="s">
        <v>270</v>
      </c>
      <c r="B255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255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320.16666666666663</v>
      </c>
      <c r="D255">
        <f>ToplamTablo[[#This Row],[Vefat2020]]-ToplamTablo[[#This Row],[Referans]]</f>
        <v>60.833333333333371</v>
      </c>
      <c r="E255">
        <f t="shared" si="9"/>
        <v>402.28571428571428</v>
      </c>
      <c r="F255">
        <f t="shared" si="10"/>
        <v>317.6904761904762</v>
      </c>
      <c r="G255">
        <f t="shared" si="11"/>
        <v>84.595238095238088</v>
      </c>
      <c r="H255">
        <v>56</v>
      </c>
      <c r="I255" s="3">
        <v>1671</v>
      </c>
      <c r="J255" s="1"/>
    </row>
    <row r="256" spans="1:10">
      <c r="A256" s="3" t="s">
        <v>271</v>
      </c>
      <c r="B256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329</v>
      </c>
      <c r="C256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330.66666666666669</v>
      </c>
      <c r="D256">
        <f>ToplamTablo[[#This Row],[Vefat2020]]-ToplamTablo[[#This Row],[Referans]]</f>
        <v>-1.6666666666666856</v>
      </c>
      <c r="E256">
        <f t="shared" si="9"/>
        <v>388.71428571428572</v>
      </c>
      <c r="F256">
        <f t="shared" si="10"/>
        <v>319.35714285714283</v>
      </c>
      <c r="G256">
        <f t="shared" si="11"/>
        <v>69.357142857142847</v>
      </c>
      <c r="H256">
        <v>48</v>
      </c>
      <c r="I256" s="3">
        <v>1509</v>
      </c>
      <c r="J256" s="1"/>
    </row>
    <row r="257" spans="1:10">
      <c r="A257" s="3" t="s">
        <v>272</v>
      </c>
      <c r="B257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348</v>
      </c>
      <c r="C257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324.33333333333331</v>
      </c>
      <c r="D257">
        <f>ToplamTablo[[#This Row],[Vefat2020]]-ToplamTablo[[#This Row],[Referans]]</f>
        <v>23.666666666666686</v>
      </c>
      <c r="E257">
        <f t="shared" si="9"/>
        <v>381.28571428571428</v>
      </c>
      <c r="F257">
        <f t="shared" si="10"/>
        <v>320.42857142857144</v>
      </c>
      <c r="G257">
        <f t="shared" si="11"/>
        <v>60.857142857142854</v>
      </c>
      <c r="H257">
        <v>57</v>
      </c>
      <c r="I257" s="3">
        <v>1527</v>
      </c>
      <c r="J257" s="1"/>
    </row>
    <row r="258" spans="1:10">
      <c r="A258" s="3" t="s">
        <v>273</v>
      </c>
      <c r="B25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416</v>
      </c>
      <c r="C25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296.16666666666663</v>
      </c>
      <c r="D258" s="1">
        <f>ToplamTablo[[#This Row],[Vefat2020]]-ToplamTablo[[#This Row],[Referans]]</f>
        <v>119.83333333333337</v>
      </c>
      <c r="E258">
        <f t="shared" ref="E258:E268" si="12">AVERAGE(B252:B258)</f>
        <v>379.71428571428572</v>
      </c>
      <c r="F258">
        <f t="shared" ref="F258:F268" si="13">AVERAGE(C252:C258)</f>
        <v>318.95238095238091</v>
      </c>
      <c r="G258">
        <f t="shared" ref="G258:G268" si="14">AVERAGE(D252:D258)</f>
        <v>60.761904761904766</v>
      </c>
      <c r="H258">
        <v>63</v>
      </c>
      <c r="I258" s="3">
        <v>1716</v>
      </c>
      <c r="J258" s="1"/>
    </row>
    <row r="259" spans="1:10">
      <c r="A259" s="3" t="s">
        <v>274</v>
      </c>
      <c r="B25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382</v>
      </c>
      <c r="C25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308</v>
      </c>
      <c r="D259" s="1">
        <f>ToplamTablo[[#This Row],[Vefat2020]]-ToplamTablo[[#This Row],[Referans]]</f>
        <v>74</v>
      </c>
      <c r="E259">
        <f t="shared" si="12"/>
        <v>376.14285714285717</v>
      </c>
      <c r="F259">
        <f t="shared" si="13"/>
        <v>317.19047619047615</v>
      </c>
      <c r="G259">
        <f t="shared" si="14"/>
        <v>58.952380952380963</v>
      </c>
      <c r="H259">
        <v>67</v>
      </c>
      <c r="I259" s="3">
        <v>1742</v>
      </c>
      <c r="J259" s="1"/>
    </row>
    <row r="260" spans="1:10">
      <c r="A260" s="3" t="s">
        <v>275</v>
      </c>
      <c r="B26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409</v>
      </c>
      <c r="C26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308.83333333333337</v>
      </c>
      <c r="D260" s="1">
        <f>ToplamTablo[[#This Row],[Vefat2020]]-ToplamTablo[[#This Row],[Referans]]</f>
        <v>100.16666666666663</v>
      </c>
      <c r="E260">
        <f t="shared" si="12"/>
        <v>379.85714285714283</v>
      </c>
      <c r="F260">
        <f t="shared" si="13"/>
        <v>317.11904761904765</v>
      </c>
      <c r="G260">
        <f t="shared" si="14"/>
        <v>62.738095238095241</v>
      </c>
      <c r="H260">
        <v>63</v>
      </c>
      <c r="I260" s="3">
        <v>1771</v>
      </c>
      <c r="J260" s="1"/>
    </row>
    <row r="261" spans="1:10">
      <c r="A261" s="3" t="s">
        <v>276</v>
      </c>
      <c r="B26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408</v>
      </c>
      <c r="C26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319.66666666666669</v>
      </c>
      <c r="D261" s="1">
        <f>ToplamTablo[[#This Row],[Vefat2020]]-ToplamTablo[[#This Row],[Referans]]</f>
        <v>88.333333333333314</v>
      </c>
      <c r="E261">
        <f t="shared" si="12"/>
        <v>381.85714285714283</v>
      </c>
      <c r="F261">
        <f t="shared" si="13"/>
        <v>315.40476190476187</v>
      </c>
      <c r="G261">
        <f t="shared" si="14"/>
        <v>66.452380952380949</v>
      </c>
      <c r="H261">
        <v>66</v>
      </c>
      <c r="I261" s="3">
        <v>1648</v>
      </c>
      <c r="J261" s="1"/>
    </row>
    <row r="262" spans="1:10">
      <c r="A262" s="3" t="s">
        <v>277</v>
      </c>
      <c r="B26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421</v>
      </c>
      <c r="C26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325.5</v>
      </c>
      <c r="D262" s="1">
        <f>ToplamTablo[[#This Row],[Vefat2020]]-ToplamTablo[[#This Row],[Referans]]</f>
        <v>95.5</v>
      </c>
      <c r="E262">
        <f t="shared" si="12"/>
        <v>387.57142857142856</v>
      </c>
      <c r="F262">
        <f t="shared" si="13"/>
        <v>316.16666666666669</v>
      </c>
      <c r="G262">
        <f t="shared" si="14"/>
        <v>71.404761904761898</v>
      </c>
      <c r="H262">
        <v>62</v>
      </c>
      <c r="I262" s="3">
        <v>1771</v>
      </c>
      <c r="J262" s="1"/>
    </row>
    <row r="263" spans="1:10">
      <c r="A263" s="3" t="s">
        <v>278</v>
      </c>
      <c r="B26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397</v>
      </c>
      <c r="C26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312.5</v>
      </c>
      <c r="D263" s="1">
        <f>ToplamTablo[[#This Row],[Vefat2020]]-ToplamTablo[[#This Row],[Referans]]</f>
        <v>84.5</v>
      </c>
      <c r="E263">
        <f t="shared" si="12"/>
        <v>397.28571428571428</v>
      </c>
      <c r="F263">
        <f t="shared" si="13"/>
        <v>313.57142857142856</v>
      </c>
      <c r="G263">
        <f t="shared" si="14"/>
        <v>83.714285714285708</v>
      </c>
      <c r="H263">
        <v>68</v>
      </c>
      <c r="I263" s="3">
        <v>1538</v>
      </c>
      <c r="J263" s="1"/>
    </row>
    <row r="264" spans="1:10">
      <c r="A264" s="3" t="s">
        <v>279</v>
      </c>
      <c r="B26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361</v>
      </c>
      <c r="C26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327.83333333333326</v>
      </c>
      <c r="D264" s="1">
        <f>ToplamTablo[[#This Row],[Vefat2020]]-ToplamTablo[[#This Row],[Referans]]</f>
        <v>33.166666666666742</v>
      </c>
      <c r="E264">
        <f t="shared" si="12"/>
        <v>399.14285714285717</v>
      </c>
      <c r="F264">
        <f t="shared" si="13"/>
        <v>314.07142857142856</v>
      </c>
      <c r="G264">
        <f t="shared" si="14"/>
        <v>85.071428571428569</v>
      </c>
      <c r="H264">
        <v>61</v>
      </c>
      <c r="I264" s="3">
        <v>1519</v>
      </c>
      <c r="J264" s="1"/>
    </row>
    <row r="265" spans="1:10">
      <c r="A265" s="3" t="s">
        <v>280</v>
      </c>
      <c r="B26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406</v>
      </c>
      <c r="C26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287.83333333333337</v>
      </c>
      <c r="D265" s="1">
        <f>ToplamTablo[[#This Row],[Vefat2020]]-ToplamTablo[[#This Row],[Referans]]</f>
        <v>118.16666666666663</v>
      </c>
      <c r="E265">
        <f t="shared" si="12"/>
        <v>397.71428571428572</v>
      </c>
      <c r="F265">
        <f t="shared" si="13"/>
        <v>312.88095238095235</v>
      </c>
      <c r="G265">
        <f t="shared" si="14"/>
        <v>84.833333333333329</v>
      </c>
      <c r="H265">
        <v>68</v>
      </c>
      <c r="I265" s="3">
        <v>1743</v>
      </c>
      <c r="J265" s="1"/>
    </row>
    <row r="266" spans="1:10">
      <c r="A266" s="3" t="s">
        <v>281</v>
      </c>
      <c r="B26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382</v>
      </c>
      <c r="C26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319.33333333333337</v>
      </c>
      <c r="D266" s="1">
        <f>ToplamTablo[[#This Row],[Vefat2020]]-ToplamTablo[[#This Row],[Referans]]</f>
        <v>62.666666666666629</v>
      </c>
      <c r="E266">
        <f t="shared" si="12"/>
        <v>397.71428571428572</v>
      </c>
      <c r="F266">
        <f t="shared" si="13"/>
        <v>314.5</v>
      </c>
      <c r="G266">
        <f t="shared" si="14"/>
        <v>83.214285714285694</v>
      </c>
      <c r="H266">
        <v>65</v>
      </c>
      <c r="I266" s="3">
        <v>1692</v>
      </c>
      <c r="J266" s="1"/>
    </row>
    <row r="267" spans="1:10">
      <c r="A267" s="3" t="s">
        <v>282</v>
      </c>
      <c r="B26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26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305.16666666666669</v>
      </c>
      <c r="D267" s="1">
        <f>ToplamTablo[[#This Row],[Vefat2020]]-ToplamTablo[[#This Row],[Referans]]</f>
        <v>94.833333333333314</v>
      </c>
      <c r="E267">
        <f t="shared" si="12"/>
        <v>396.42857142857144</v>
      </c>
      <c r="F267">
        <f t="shared" si="13"/>
        <v>313.97619047619048</v>
      </c>
      <c r="G267">
        <f t="shared" si="14"/>
        <v>82.452380952380949</v>
      </c>
      <c r="H267">
        <v>72</v>
      </c>
      <c r="I267" s="3">
        <v>1767</v>
      </c>
      <c r="J267" s="1"/>
    </row>
    <row r="268" spans="1:10">
      <c r="A268" s="3" t="s">
        <v>283</v>
      </c>
      <c r="B26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363</v>
      </c>
      <c r="C26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308.5</v>
      </c>
      <c r="D268" s="1">
        <f>ToplamTablo[[#This Row],[Vefat2020]]-ToplamTablo[[#This Row],[Referans]]</f>
        <v>54.5</v>
      </c>
      <c r="E268">
        <f t="shared" si="12"/>
        <v>390</v>
      </c>
      <c r="F268">
        <f t="shared" si="13"/>
        <v>312.38095238095241</v>
      </c>
      <c r="G268">
        <f t="shared" si="14"/>
        <v>77.619047619047606</v>
      </c>
      <c r="H268">
        <v>74</v>
      </c>
      <c r="I268" s="3">
        <v>1721</v>
      </c>
      <c r="J268" s="1"/>
    </row>
    <row r="269" spans="1:10">
      <c r="A269" s="3" t="s">
        <v>284</v>
      </c>
      <c r="B26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398</v>
      </c>
      <c r="C26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319.66666666666663</v>
      </c>
      <c r="D269" s="1">
        <f>ToplamTablo[[#This Row],[Vefat2020]]-ToplamTablo[[#This Row],[Referans]]</f>
        <v>78.333333333333371</v>
      </c>
      <c r="E269">
        <f t="shared" ref="E269:E283" si="15">AVERAGE(B263:B269)</f>
        <v>386.71428571428572</v>
      </c>
      <c r="F269">
        <f t="shared" ref="F269:F283" si="16">AVERAGE(C263:C269)</f>
        <v>311.54761904761909</v>
      </c>
      <c r="G269">
        <f t="shared" ref="G269:G283" si="17">AVERAGE(D263:D269)</f>
        <v>75.166666666666671</v>
      </c>
      <c r="H269">
        <v>73</v>
      </c>
      <c r="I269" s="3">
        <v>1665</v>
      </c>
      <c r="J269" s="1"/>
    </row>
    <row r="270" spans="1:10">
      <c r="A270" s="3" t="s">
        <v>285</v>
      </c>
      <c r="B27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390</v>
      </c>
      <c r="C27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322.83333333333331</v>
      </c>
      <c r="D270" s="1">
        <f>ToplamTablo[[#This Row],[Vefat2020]]-ToplamTablo[[#This Row],[Referans]]</f>
        <v>67.166666666666686</v>
      </c>
      <c r="E270">
        <f t="shared" si="15"/>
        <v>385.71428571428572</v>
      </c>
      <c r="F270">
        <f t="shared" si="16"/>
        <v>313.02380952380958</v>
      </c>
      <c r="G270">
        <f t="shared" si="17"/>
        <v>72.69047619047619</v>
      </c>
      <c r="H270">
        <v>71</v>
      </c>
      <c r="I270" s="3">
        <v>1511</v>
      </c>
      <c r="J270" s="1"/>
    </row>
    <row r="271" spans="1:10">
      <c r="A271" s="3" t="s">
        <v>286</v>
      </c>
      <c r="B27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431</v>
      </c>
      <c r="C27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310.50000000000006</v>
      </c>
      <c r="D271" s="1">
        <f>ToplamTablo[[#This Row],[Vefat2020]]-ToplamTablo[[#This Row],[Referans]]</f>
        <v>120.49999999999994</v>
      </c>
      <c r="E271">
        <f t="shared" si="15"/>
        <v>395.71428571428572</v>
      </c>
      <c r="F271">
        <f t="shared" si="16"/>
        <v>310.54761904761909</v>
      </c>
      <c r="G271">
        <f t="shared" si="17"/>
        <v>85.166666666666643</v>
      </c>
      <c r="H271">
        <v>68</v>
      </c>
      <c r="I271" s="3">
        <v>1467</v>
      </c>
      <c r="J271" s="1"/>
    </row>
    <row r="272" spans="1:10">
      <c r="A272" s="3" t="s">
        <v>287</v>
      </c>
      <c r="B27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430</v>
      </c>
      <c r="C27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310.83333333333331</v>
      </c>
      <c r="D272" s="1">
        <f>ToplamTablo[[#This Row],[Vefat2020]]-ToplamTablo[[#This Row],[Referans]]</f>
        <v>119.16666666666669</v>
      </c>
      <c r="E272">
        <f t="shared" si="15"/>
        <v>399.14285714285717</v>
      </c>
      <c r="F272">
        <f t="shared" si="16"/>
        <v>313.83333333333331</v>
      </c>
      <c r="G272">
        <f t="shared" si="17"/>
        <v>85.30952380952381</v>
      </c>
      <c r="H272">
        <v>65</v>
      </c>
      <c r="I272" s="3">
        <v>1412</v>
      </c>
      <c r="J272" s="1"/>
    </row>
    <row r="273" spans="1:10">
      <c r="A273" s="3" t="s">
        <v>288</v>
      </c>
      <c r="B27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373</v>
      </c>
      <c r="C27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306.66666666666669</v>
      </c>
      <c r="D273" s="1">
        <f>ToplamTablo[[#This Row],[Vefat2020]]-ToplamTablo[[#This Row],[Referans]]</f>
        <v>66.333333333333314</v>
      </c>
      <c r="E273">
        <f t="shared" si="15"/>
        <v>397.85714285714283</v>
      </c>
      <c r="F273">
        <f t="shared" si="16"/>
        <v>312.02380952380952</v>
      </c>
      <c r="G273">
        <f t="shared" si="17"/>
        <v>85.833333333333329</v>
      </c>
      <c r="H273">
        <v>68</v>
      </c>
      <c r="I273" s="3">
        <v>1427</v>
      </c>
      <c r="J273" s="1"/>
    </row>
    <row r="274" spans="1:10">
      <c r="A274" s="3" t="s">
        <v>289</v>
      </c>
      <c r="B27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372</v>
      </c>
      <c r="C27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334.50000000000006</v>
      </c>
      <c r="D274" s="1">
        <f>ToplamTablo[[#This Row],[Vefat2020]]-ToplamTablo[[#This Row],[Referans]]</f>
        <v>37.499999999999943</v>
      </c>
      <c r="E274">
        <f t="shared" si="15"/>
        <v>393.85714285714283</v>
      </c>
      <c r="F274">
        <f t="shared" si="16"/>
        <v>316.21428571428572</v>
      </c>
      <c r="G274">
        <f t="shared" si="17"/>
        <v>77.642857142857139</v>
      </c>
      <c r="H274">
        <v>65</v>
      </c>
      <c r="I274" s="3">
        <v>1391</v>
      </c>
      <c r="J274" s="1"/>
    </row>
    <row r="275" spans="1:10">
      <c r="A275" s="3" t="s">
        <v>290</v>
      </c>
      <c r="B27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380</v>
      </c>
      <c r="C27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335.16666666666663</v>
      </c>
      <c r="D275" s="1">
        <f>ToplamTablo[[#This Row],[Vefat2020]]-ToplamTablo[[#This Row],[Referans]]</f>
        <v>44.833333333333371</v>
      </c>
      <c r="E275">
        <f t="shared" si="15"/>
        <v>396.28571428571428</v>
      </c>
      <c r="F275">
        <f t="shared" si="16"/>
        <v>320.02380952380952</v>
      </c>
      <c r="G275">
        <f t="shared" si="17"/>
        <v>76.261904761904745</v>
      </c>
      <c r="H275">
        <v>67</v>
      </c>
      <c r="I275" s="3">
        <v>1407</v>
      </c>
      <c r="J275" s="1"/>
    </row>
    <row r="276" spans="1:10">
      <c r="A276" s="3" t="s">
        <v>291</v>
      </c>
      <c r="B27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412</v>
      </c>
      <c r="C27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298</v>
      </c>
      <c r="D276" s="1">
        <f>ToplamTablo[[#This Row],[Vefat2020]]-ToplamTablo[[#This Row],[Referans]]</f>
        <v>114</v>
      </c>
      <c r="E276">
        <f t="shared" si="15"/>
        <v>398.28571428571428</v>
      </c>
      <c r="F276">
        <f t="shared" si="16"/>
        <v>316.92857142857144</v>
      </c>
      <c r="G276">
        <f t="shared" si="17"/>
        <v>81.357142857142861</v>
      </c>
      <c r="H276">
        <v>63</v>
      </c>
      <c r="I276" s="3">
        <v>1442</v>
      </c>
      <c r="J276" s="1"/>
    </row>
    <row r="277" spans="1:10">
      <c r="A277" s="3" t="s">
        <v>292</v>
      </c>
      <c r="B27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388</v>
      </c>
      <c r="C27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336.83333333333337</v>
      </c>
      <c r="D277" s="1">
        <f>ToplamTablo[[#This Row],[Vefat2020]]-ToplamTablo[[#This Row],[Referans]]</f>
        <v>51.166666666666629</v>
      </c>
      <c r="E277">
        <f t="shared" si="15"/>
        <v>398</v>
      </c>
      <c r="F277">
        <f t="shared" si="16"/>
        <v>318.92857142857144</v>
      </c>
      <c r="G277">
        <f t="shared" si="17"/>
        <v>79.071428571428555</v>
      </c>
      <c r="H277">
        <v>59</v>
      </c>
      <c r="I277" s="3">
        <v>1502</v>
      </c>
      <c r="J277" s="1"/>
    </row>
    <row r="278" spans="1:10">
      <c r="A278" s="3" t="s">
        <v>293</v>
      </c>
      <c r="B27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27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339.83333333333337</v>
      </c>
      <c r="D278" s="1">
        <f>ToplamTablo[[#This Row],[Vefat2020]]-ToplamTablo[[#This Row],[Referans]]</f>
        <v>49.166666666666629</v>
      </c>
      <c r="E278">
        <f t="shared" si="15"/>
        <v>392</v>
      </c>
      <c r="F278">
        <f t="shared" si="16"/>
        <v>323.11904761904765</v>
      </c>
      <c r="G278">
        <f t="shared" si="17"/>
        <v>68.880952380952365</v>
      </c>
      <c r="H278">
        <v>57</v>
      </c>
      <c r="I278" s="3">
        <v>1429</v>
      </c>
      <c r="J278" s="1"/>
    </row>
    <row r="279" spans="1:10">
      <c r="A279" s="3" t="s">
        <v>294</v>
      </c>
      <c r="B27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386</v>
      </c>
      <c r="C27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316.33333333333337</v>
      </c>
      <c r="D279" s="1">
        <f>ToplamTablo[[#This Row],[Vefat2020]]-ToplamTablo[[#This Row],[Referans]]</f>
        <v>69.666666666666629</v>
      </c>
      <c r="E279">
        <f t="shared" si="15"/>
        <v>385.71428571428572</v>
      </c>
      <c r="F279">
        <f t="shared" si="16"/>
        <v>323.90476190476198</v>
      </c>
      <c r="G279">
        <f t="shared" si="17"/>
        <v>61.809523809523789</v>
      </c>
      <c r="H279">
        <v>57</v>
      </c>
      <c r="I279" s="3">
        <v>1603</v>
      </c>
      <c r="J279" s="1"/>
    </row>
    <row r="280" spans="1:10">
      <c r="A280" s="3" t="s">
        <v>295</v>
      </c>
      <c r="B28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28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320.83333333333337</v>
      </c>
      <c r="D280" s="1">
        <f>ToplamTablo[[#This Row],[Vefat2020]]-ToplamTablo[[#This Row],[Referans]]</f>
        <v>79.166666666666629</v>
      </c>
      <c r="E280">
        <f t="shared" si="15"/>
        <v>389.57142857142856</v>
      </c>
      <c r="F280">
        <f t="shared" si="16"/>
        <v>325.9285714285715</v>
      </c>
      <c r="G280">
        <f t="shared" si="17"/>
        <v>63.642857142857117</v>
      </c>
      <c r="H280">
        <v>55</v>
      </c>
      <c r="I280" s="3">
        <v>1511</v>
      </c>
      <c r="J280" s="1"/>
    </row>
    <row r="281" spans="1:10">
      <c r="A281" s="3" t="s">
        <v>296</v>
      </c>
      <c r="B28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389</v>
      </c>
      <c r="C28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343.66666666666663</v>
      </c>
      <c r="D281" s="1">
        <f>ToplamTablo[[#This Row],[Vefat2020]]-ToplamTablo[[#This Row],[Referans]]</f>
        <v>45.333333333333371</v>
      </c>
      <c r="E281">
        <f t="shared" si="15"/>
        <v>392</v>
      </c>
      <c r="F281">
        <f t="shared" si="16"/>
        <v>327.2380952380953</v>
      </c>
      <c r="G281">
        <f t="shared" si="17"/>
        <v>64.761904761904745</v>
      </c>
      <c r="H281">
        <v>56</v>
      </c>
      <c r="I281" s="3">
        <v>1581</v>
      </c>
      <c r="J281" s="1"/>
    </row>
    <row r="282" spans="1:10">
      <c r="A282" s="3" t="s">
        <v>297</v>
      </c>
      <c r="B28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354</v>
      </c>
      <c r="C28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341.66666666666669</v>
      </c>
      <c r="D282" s="1">
        <f>ToplamTablo[[#This Row],[Vefat2020]]-ToplamTablo[[#This Row],[Referans]]</f>
        <v>12.333333333333314</v>
      </c>
      <c r="E282">
        <f t="shared" si="15"/>
        <v>388.28571428571428</v>
      </c>
      <c r="F282">
        <f t="shared" si="16"/>
        <v>328.16666666666663</v>
      </c>
      <c r="G282">
        <f t="shared" si="17"/>
        <v>60.119047619047599</v>
      </c>
      <c r="H282">
        <v>58</v>
      </c>
      <c r="I282" s="3">
        <v>1615</v>
      </c>
      <c r="J282" s="1"/>
    </row>
    <row r="283" spans="1:10">
      <c r="A283" s="3" t="s">
        <v>298</v>
      </c>
      <c r="B28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360</v>
      </c>
      <c r="C28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300.5</v>
      </c>
      <c r="D283" s="1">
        <f>ToplamTablo[[#This Row],[Vefat2020]]-ToplamTablo[[#This Row],[Referans]]</f>
        <v>59.5</v>
      </c>
      <c r="E283">
        <f t="shared" si="15"/>
        <v>380.85714285714283</v>
      </c>
      <c r="F283">
        <f t="shared" si="16"/>
        <v>328.52380952380958</v>
      </c>
      <c r="G283">
        <f t="shared" si="17"/>
        <v>52.333333333333314</v>
      </c>
      <c r="H283">
        <v>55</v>
      </c>
      <c r="I283" s="3">
        <v>1629</v>
      </c>
      <c r="J283" s="1"/>
    </row>
    <row r="284" spans="1:10">
      <c r="A284" s="3" t="s">
        <v>299</v>
      </c>
      <c r="B28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368</v>
      </c>
      <c r="C28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320.33333333333331</v>
      </c>
      <c r="D284" s="1">
        <f>ToplamTablo[[#This Row],[Vefat2020]]-ToplamTablo[[#This Row],[Referans]]</f>
        <v>47.666666666666686</v>
      </c>
      <c r="E284">
        <f t="shared" ref="E284:E319" si="18">AVERAGE(B278:B284)</f>
        <v>378</v>
      </c>
      <c r="F284">
        <f t="shared" ref="F284:F319" si="19">AVERAGE(C278:C284)</f>
        <v>326.16666666666669</v>
      </c>
      <c r="G284">
        <f t="shared" ref="G284:G319" si="20">AVERAGE(D278:D284)</f>
        <v>51.833333333333321</v>
      </c>
      <c r="H284">
        <v>56</v>
      </c>
      <c r="I284" s="3">
        <v>1649</v>
      </c>
      <c r="J284" s="4"/>
    </row>
    <row r="285" spans="1:10">
      <c r="A285" s="3" t="s">
        <v>300</v>
      </c>
      <c r="B28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380</v>
      </c>
      <c r="C28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323.33333333333331</v>
      </c>
      <c r="D285" s="1">
        <f>ToplamTablo[[#This Row],[Vefat2020]]-ToplamTablo[[#This Row],[Referans]]</f>
        <v>56.666666666666686</v>
      </c>
      <c r="E285">
        <f t="shared" si="18"/>
        <v>376.71428571428572</v>
      </c>
      <c r="F285">
        <f t="shared" si="19"/>
        <v>323.8095238095238</v>
      </c>
      <c r="G285">
        <f t="shared" si="20"/>
        <v>52.904761904761905</v>
      </c>
      <c r="H285">
        <v>59</v>
      </c>
      <c r="I285" s="3">
        <v>1502</v>
      </c>
      <c r="J285" s="4"/>
    </row>
    <row r="286" spans="1:10">
      <c r="A286" s="3" t="s">
        <v>301</v>
      </c>
      <c r="B28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432</v>
      </c>
      <c r="C28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310.66666666666669</v>
      </c>
      <c r="D286" s="1">
        <f>ToplamTablo[[#This Row],[Vefat2020]]-ToplamTablo[[#This Row],[Referans]]</f>
        <v>121.33333333333331</v>
      </c>
      <c r="E286">
        <f t="shared" si="18"/>
        <v>383.28571428571428</v>
      </c>
      <c r="F286">
        <f t="shared" si="19"/>
        <v>323</v>
      </c>
      <c r="G286">
        <f t="shared" si="20"/>
        <v>60.285714285714285</v>
      </c>
      <c r="H286">
        <v>58</v>
      </c>
      <c r="I286" s="3">
        <v>1614</v>
      </c>
      <c r="J286" s="4"/>
    </row>
    <row r="287" spans="1:10">
      <c r="A287" s="3" t="s">
        <v>302</v>
      </c>
      <c r="B28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431</v>
      </c>
      <c r="C28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287.83333333333331</v>
      </c>
      <c r="D287" s="1">
        <f>ToplamTablo[[#This Row],[Vefat2020]]-ToplamTablo[[#This Row],[Referans]]</f>
        <v>143.16666666666669</v>
      </c>
      <c r="E287">
        <f t="shared" si="18"/>
        <v>387.71428571428572</v>
      </c>
      <c r="F287">
        <f t="shared" si="19"/>
        <v>318.28571428571428</v>
      </c>
      <c r="G287">
        <f t="shared" si="20"/>
        <v>69.428571428571431</v>
      </c>
      <c r="H287">
        <v>62</v>
      </c>
      <c r="I287" s="3">
        <v>1632</v>
      </c>
      <c r="J287" s="4"/>
    </row>
    <row r="288" spans="1:10">
      <c r="A288" s="3" t="s">
        <v>303</v>
      </c>
      <c r="B28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373</v>
      </c>
      <c r="C28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326.66666666666669</v>
      </c>
      <c r="D288" s="1">
        <f>ToplamTablo[[#This Row],[Vefat2020]]-ToplamTablo[[#This Row],[Referans]]</f>
        <v>46.333333333333314</v>
      </c>
      <c r="E288">
        <f t="shared" si="18"/>
        <v>385.42857142857144</v>
      </c>
      <c r="F288">
        <f t="shared" si="19"/>
        <v>315.85714285714283</v>
      </c>
      <c r="G288">
        <f t="shared" si="20"/>
        <v>69.571428571428569</v>
      </c>
      <c r="H288">
        <v>57</v>
      </c>
      <c r="I288" s="3">
        <v>1671</v>
      </c>
      <c r="J288" s="4"/>
    </row>
    <row r="289" spans="1:10">
      <c r="A289" s="3" t="s">
        <v>304</v>
      </c>
      <c r="B28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370</v>
      </c>
      <c r="C28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338.66666666666669</v>
      </c>
      <c r="D289" s="1">
        <f>ToplamTablo[[#This Row],[Vefat2020]]-ToplamTablo[[#This Row],[Referans]]</f>
        <v>31.333333333333314</v>
      </c>
      <c r="E289">
        <f t="shared" si="18"/>
        <v>387.71428571428572</v>
      </c>
      <c r="F289">
        <f t="shared" si="19"/>
        <v>315.42857142857144</v>
      </c>
      <c r="G289">
        <f t="shared" si="20"/>
        <v>72.285714285714292</v>
      </c>
      <c r="H289">
        <v>66</v>
      </c>
      <c r="I289" s="3">
        <v>1693</v>
      </c>
      <c r="J289" s="4"/>
    </row>
    <row r="290" spans="1:10">
      <c r="A290" s="3" t="s">
        <v>305</v>
      </c>
      <c r="B29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385</v>
      </c>
      <c r="C29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327.83333333333331</v>
      </c>
      <c r="D290" s="1">
        <f>ToplamTablo[[#This Row],[Vefat2020]]-ToplamTablo[[#This Row],[Referans]]</f>
        <v>57.166666666666686</v>
      </c>
      <c r="E290">
        <f t="shared" si="18"/>
        <v>391.28571428571428</v>
      </c>
      <c r="F290">
        <f t="shared" si="19"/>
        <v>319.33333333333337</v>
      </c>
      <c r="G290">
        <f t="shared" si="20"/>
        <v>71.952380952380949</v>
      </c>
      <c r="H290">
        <v>73</v>
      </c>
      <c r="I290" s="3">
        <v>1812</v>
      </c>
      <c r="J290" s="4"/>
    </row>
    <row r="291" spans="1:10">
      <c r="A291" s="3" t="s">
        <v>306</v>
      </c>
      <c r="B29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393</v>
      </c>
      <c r="C29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349.5</v>
      </c>
      <c r="D291" s="1">
        <f>ToplamTablo[[#This Row],[Vefat2020]]-ToplamTablo[[#This Row],[Referans]]</f>
        <v>43.5</v>
      </c>
      <c r="E291">
        <f t="shared" si="18"/>
        <v>394.85714285714283</v>
      </c>
      <c r="F291">
        <f t="shared" si="19"/>
        <v>323.5</v>
      </c>
      <c r="G291">
        <f t="shared" si="20"/>
        <v>71.357142857142861</v>
      </c>
      <c r="H291">
        <v>71</v>
      </c>
      <c r="I291" s="3">
        <v>1723</v>
      </c>
      <c r="J291" s="4"/>
    </row>
    <row r="292" spans="1:10">
      <c r="A292" s="3" t="s">
        <v>307</v>
      </c>
      <c r="B29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392</v>
      </c>
      <c r="C29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321.83333333333337</v>
      </c>
      <c r="D292" s="1">
        <f>ToplamTablo[[#This Row],[Vefat2020]]-ToplamTablo[[#This Row],[Referans]]</f>
        <v>70.166666666666629</v>
      </c>
      <c r="E292">
        <f t="shared" si="18"/>
        <v>396.57142857142856</v>
      </c>
      <c r="F292">
        <f t="shared" si="19"/>
        <v>323.28571428571428</v>
      </c>
      <c r="G292">
        <f t="shared" si="20"/>
        <v>73.285714285714292</v>
      </c>
      <c r="H292">
        <v>72</v>
      </c>
      <c r="I292" s="3">
        <v>1815</v>
      </c>
      <c r="J292" s="4"/>
    </row>
    <row r="293" spans="1:10">
      <c r="A293" s="3" t="s">
        <v>308</v>
      </c>
      <c r="B29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401</v>
      </c>
      <c r="C29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323.66666666666669</v>
      </c>
      <c r="D293" s="1">
        <f>ToplamTablo[[#This Row],[Vefat2020]]-ToplamTablo[[#This Row],[Referans]]</f>
        <v>77.333333333333314</v>
      </c>
      <c r="E293">
        <f t="shared" si="18"/>
        <v>392.14285714285717</v>
      </c>
      <c r="F293">
        <f t="shared" si="19"/>
        <v>325.14285714285717</v>
      </c>
      <c r="G293">
        <f t="shared" si="20"/>
        <v>66.999999999999986</v>
      </c>
      <c r="H293">
        <v>75</v>
      </c>
      <c r="I293" s="3">
        <v>2026</v>
      </c>
      <c r="J293" s="4"/>
    </row>
    <row r="294" spans="1:10">
      <c r="A294" s="3" t="s">
        <v>309</v>
      </c>
      <c r="B29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400</v>
      </c>
      <c r="C29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329.33333333333331</v>
      </c>
      <c r="D294" s="1">
        <f>ToplamTablo[[#This Row],[Vefat2020]]-ToplamTablo[[#This Row],[Referans]]</f>
        <v>70.666666666666686</v>
      </c>
      <c r="E294">
        <f t="shared" si="18"/>
        <v>387.71428571428572</v>
      </c>
      <c r="F294">
        <f t="shared" si="19"/>
        <v>331.07142857142856</v>
      </c>
      <c r="G294">
        <f t="shared" si="20"/>
        <v>56.642857142857132</v>
      </c>
      <c r="H294">
        <v>74</v>
      </c>
      <c r="I294" s="3">
        <v>1894</v>
      </c>
      <c r="J294" s="4"/>
    </row>
    <row r="295" spans="1:10">
      <c r="A295" s="3" t="s">
        <v>310</v>
      </c>
      <c r="B29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386</v>
      </c>
      <c r="C29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331.83333333333331</v>
      </c>
      <c r="D295" s="1">
        <f>ToplamTablo[[#This Row],[Vefat2020]]-ToplamTablo[[#This Row],[Referans]]</f>
        <v>54.166666666666686</v>
      </c>
      <c r="E295">
        <f t="shared" si="18"/>
        <v>389.57142857142856</v>
      </c>
      <c r="F295">
        <f t="shared" si="19"/>
        <v>331.80952380952385</v>
      </c>
      <c r="G295">
        <f t="shared" si="20"/>
        <v>57.761904761904759</v>
      </c>
      <c r="H295">
        <v>68</v>
      </c>
      <c r="I295" s="3">
        <v>2013</v>
      </c>
      <c r="J295" s="4"/>
    </row>
    <row r="296" spans="1:10">
      <c r="A296" s="3" t="s">
        <v>311</v>
      </c>
      <c r="B29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461</v>
      </c>
      <c r="C29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333.66666666666669</v>
      </c>
      <c r="D296" s="1">
        <f>ToplamTablo[[#This Row],[Vefat2020]]-ToplamTablo[[#This Row],[Referans]]</f>
        <v>127.33333333333331</v>
      </c>
      <c r="E296">
        <f t="shared" si="18"/>
        <v>402.57142857142856</v>
      </c>
      <c r="F296">
        <f t="shared" si="19"/>
        <v>331.09523809523807</v>
      </c>
      <c r="G296">
        <f t="shared" si="20"/>
        <v>71.476190476190467</v>
      </c>
      <c r="H296">
        <v>71</v>
      </c>
      <c r="I296" s="3">
        <v>2102</v>
      </c>
      <c r="J296" s="4"/>
    </row>
    <row r="297" spans="1:10">
      <c r="A297" s="3" t="s">
        <v>312</v>
      </c>
      <c r="B29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458</v>
      </c>
      <c r="C29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322.33333333333337</v>
      </c>
      <c r="D297" s="1">
        <f>ToplamTablo[[#This Row],[Vefat2020]]-ToplamTablo[[#This Row],[Referans]]</f>
        <v>135.66666666666663</v>
      </c>
      <c r="E297">
        <f t="shared" si="18"/>
        <v>413</v>
      </c>
      <c r="F297">
        <f t="shared" si="19"/>
        <v>330.3095238095238</v>
      </c>
      <c r="G297">
        <f t="shared" si="20"/>
        <v>82.690476190476176</v>
      </c>
      <c r="H297">
        <v>74</v>
      </c>
      <c r="I297" s="3">
        <v>2165</v>
      </c>
      <c r="J297" s="4"/>
    </row>
    <row r="298" spans="1:10">
      <c r="A298" s="3" t="s">
        <v>313</v>
      </c>
      <c r="B29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459</v>
      </c>
      <c r="C29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338.66666666666663</v>
      </c>
      <c r="D298" s="1">
        <f>ToplamTablo[[#This Row],[Vefat2020]]-ToplamTablo[[#This Row],[Referans]]</f>
        <v>120.33333333333337</v>
      </c>
      <c r="E298">
        <f t="shared" si="18"/>
        <v>422.42857142857144</v>
      </c>
      <c r="F298">
        <f t="shared" si="19"/>
        <v>328.7619047619047</v>
      </c>
      <c r="G298">
        <f t="shared" si="20"/>
        <v>93.666666666666657</v>
      </c>
      <c r="H298">
        <v>69</v>
      </c>
      <c r="I298" s="3">
        <v>2091</v>
      </c>
      <c r="J298" s="4"/>
    </row>
    <row r="299" spans="1:10">
      <c r="A299" s="3" t="s">
        <v>314</v>
      </c>
      <c r="B29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502</v>
      </c>
      <c r="C29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342.83333333333331</v>
      </c>
      <c r="D299" s="1">
        <f>ToplamTablo[[#This Row],[Vefat2020]]-ToplamTablo[[#This Row],[Referans]]</f>
        <v>159.16666666666669</v>
      </c>
      <c r="E299">
        <f t="shared" si="18"/>
        <v>438.14285714285717</v>
      </c>
      <c r="F299">
        <f t="shared" si="19"/>
        <v>331.76190476190476</v>
      </c>
      <c r="G299">
        <f t="shared" si="20"/>
        <v>106.38095238095239</v>
      </c>
      <c r="H299">
        <v>72</v>
      </c>
      <c r="I299" s="3">
        <v>2017</v>
      </c>
      <c r="J299" s="4"/>
    </row>
    <row r="300" spans="1:10">
      <c r="A300" s="3" t="s">
        <v>315</v>
      </c>
      <c r="B30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491</v>
      </c>
      <c r="C30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320.83333333333331</v>
      </c>
      <c r="D300" s="1">
        <f>ToplamTablo[[#This Row],[Vefat2020]]-ToplamTablo[[#This Row],[Referans]]</f>
        <v>170.16666666666669</v>
      </c>
      <c r="E300">
        <f t="shared" si="18"/>
        <v>451</v>
      </c>
      <c r="F300">
        <f t="shared" si="19"/>
        <v>331.35714285714278</v>
      </c>
      <c r="G300">
        <f t="shared" si="20"/>
        <v>119.64285714285714</v>
      </c>
      <c r="H300">
        <v>75</v>
      </c>
      <c r="I300" s="3">
        <v>2198</v>
      </c>
      <c r="J300" s="4"/>
    </row>
    <row r="301" spans="1:10">
      <c r="A301" s="3" t="s">
        <v>316</v>
      </c>
      <c r="B30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489</v>
      </c>
      <c r="C30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311.16666666666663</v>
      </c>
      <c r="D301" s="1">
        <f>ToplamTablo[[#This Row],[Vefat2020]]-ToplamTablo[[#This Row],[Referans]]</f>
        <v>177.83333333333337</v>
      </c>
      <c r="E301">
        <f t="shared" si="18"/>
        <v>463.71428571428572</v>
      </c>
      <c r="F301">
        <f t="shared" si="19"/>
        <v>328.7619047619047</v>
      </c>
      <c r="G301">
        <f t="shared" si="20"/>
        <v>134.95238095238099</v>
      </c>
      <c r="H301">
        <v>76</v>
      </c>
      <c r="I301" s="3">
        <v>2209</v>
      </c>
      <c r="J301" s="4"/>
    </row>
    <row r="302" spans="1:10">
      <c r="A302" s="3" t="s">
        <v>317</v>
      </c>
      <c r="B30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467</v>
      </c>
      <c r="C30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317.16666666666663</v>
      </c>
      <c r="D302" s="1">
        <f>ToplamTablo[[#This Row],[Vefat2020]]-ToplamTablo[[#This Row],[Referans]]</f>
        <v>149.83333333333337</v>
      </c>
      <c r="E302">
        <f t="shared" si="18"/>
        <v>475.28571428571428</v>
      </c>
      <c r="F302">
        <f t="shared" si="19"/>
        <v>326.66666666666663</v>
      </c>
      <c r="G302">
        <f t="shared" si="20"/>
        <v>148.61904761904765</v>
      </c>
      <c r="H302">
        <v>77</v>
      </c>
      <c r="I302" s="3">
        <v>2305</v>
      </c>
      <c r="J302" s="4"/>
    </row>
    <row r="303" spans="1:10">
      <c r="A303" s="3" t="s">
        <v>318</v>
      </c>
      <c r="B30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521</v>
      </c>
      <c r="C30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325.66666666666663</v>
      </c>
      <c r="D303" s="1">
        <f>ToplamTablo[[#This Row],[Vefat2020]]-ToplamTablo[[#This Row],[Referans]]</f>
        <v>195.33333333333337</v>
      </c>
      <c r="E303">
        <f t="shared" si="18"/>
        <v>483.85714285714283</v>
      </c>
      <c r="F303">
        <f t="shared" si="19"/>
        <v>325.52380952380946</v>
      </c>
      <c r="G303">
        <f t="shared" si="20"/>
        <v>158.33333333333334</v>
      </c>
      <c r="H303">
        <v>72</v>
      </c>
      <c r="I303" s="3">
        <v>2319</v>
      </c>
      <c r="J303" s="4"/>
    </row>
    <row r="304" spans="1:10">
      <c r="A304" s="3" t="s">
        <v>319</v>
      </c>
      <c r="B30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537</v>
      </c>
      <c r="C30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343.5</v>
      </c>
      <c r="D304" s="1">
        <f>ToplamTablo[[#This Row],[Vefat2020]]-ToplamTablo[[#This Row],[Referans]]</f>
        <v>193.5</v>
      </c>
      <c r="E304">
        <f t="shared" si="18"/>
        <v>495.14285714285717</v>
      </c>
      <c r="F304">
        <f t="shared" si="19"/>
        <v>328.54761904761898</v>
      </c>
      <c r="G304">
        <f t="shared" si="20"/>
        <v>166.59523809523813</v>
      </c>
      <c r="H304">
        <v>78</v>
      </c>
      <c r="I304" s="3">
        <v>2322</v>
      </c>
      <c r="J304" s="4"/>
    </row>
    <row r="305" spans="1:10">
      <c r="A305" s="3" t="s">
        <v>320</v>
      </c>
      <c r="B30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516</v>
      </c>
      <c r="C30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337.33333333333337</v>
      </c>
      <c r="D305" s="1">
        <f>ToplamTablo[[#This Row],[Vefat2020]]-ToplamTablo[[#This Row],[Referans]]</f>
        <v>178.66666666666663</v>
      </c>
      <c r="E305">
        <f t="shared" si="18"/>
        <v>503.28571428571428</v>
      </c>
      <c r="F305">
        <f t="shared" si="19"/>
        <v>328.35714285714283</v>
      </c>
      <c r="G305">
        <f t="shared" si="20"/>
        <v>174.92857142857142</v>
      </c>
      <c r="H305">
        <v>75</v>
      </c>
      <c r="I305" s="3">
        <v>2213</v>
      </c>
      <c r="J305" s="4"/>
    </row>
    <row r="306" spans="1:10">
      <c r="A306" s="3" t="s">
        <v>321</v>
      </c>
      <c r="B30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488</v>
      </c>
      <c r="C30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344.5</v>
      </c>
      <c r="D306" s="1">
        <f>ToplamTablo[[#This Row],[Vefat2020]]-ToplamTablo[[#This Row],[Referans]]</f>
        <v>143.5</v>
      </c>
      <c r="E306">
        <f t="shared" si="18"/>
        <v>501.28571428571428</v>
      </c>
      <c r="F306">
        <f t="shared" si="19"/>
        <v>328.59523809523807</v>
      </c>
      <c r="G306">
        <f t="shared" si="20"/>
        <v>172.6904761904762</v>
      </c>
      <c r="H306">
        <v>74</v>
      </c>
      <c r="I306" s="3">
        <v>2106</v>
      </c>
      <c r="J306" s="4"/>
    </row>
    <row r="307" spans="1:10">
      <c r="A307" s="3" t="s">
        <v>322</v>
      </c>
      <c r="B30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525</v>
      </c>
      <c r="C30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336.16666666666663</v>
      </c>
      <c r="D307" s="1">
        <f>ToplamTablo[[#This Row],[Vefat2020]]-ToplamTablo[[#This Row],[Referans]]</f>
        <v>188.83333333333337</v>
      </c>
      <c r="E307">
        <f t="shared" si="18"/>
        <v>506.14285714285717</v>
      </c>
      <c r="F307">
        <f t="shared" si="19"/>
        <v>330.78571428571428</v>
      </c>
      <c r="G307">
        <f t="shared" si="20"/>
        <v>175.35714285714286</v>
      </c>
      <c r="H307">
        <v>76</v>
      </c>
      <c r="I307" s="3">
        <v>2302</v>
      </c>
      <c r="J307" s="4"/>
    </row>
    <row r="308" spans="1:10">
      <c r="A308" s="3" t="s">
        <v>323</v>
      </c>
      <c r="B30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525</v>
      </c>
      <c r="C30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</v>
      </c>
      <c r="D308" s="1">
        <f>ToplamTablo[[#This Row],[Vefat2020]]-ToplamTablo[[#This Row],[Referans]]</f>
        <v>182</v>
      </c>
      <c r="E308">
        <f t="shared" si="18"/>
        <v>511.28571428571428</v>
      </c>
      <c r="F308">
        <f t="shared" si="19"/>
        <v>335.33333333333331</v>
      </c>
      <c r="G308">
        <f t="shared" si="20"/>
        <v>175.95238095238096</v>
      </c>
      <c r="H308">
        <v>79</v>
      </c>
      <c r="I308" s="3">
        <v>2343</v>
      </c>
      <c r="J308" s="4"/>
    </row>
    <row r="309" spans="1:10">
      <c r="A309" s="3" t="s">
        <v>324</v>
      </c>
      <c r="B30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591</v>
      </c>
      <c r="C30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321.33333333333331</v>
      </c>
      <c r="D309" s="1">
        <f>ToplamTablo[[#This Row],[Vefat2020]]-ToplamTablo[[#This Row],[Referans]]</f>
        <v>269.66666666666669</v>
      </c>
      <c r="E309">
        <f t="shared" si="18"/>
        <v>529</v>
      </c>
      <c r="F309">
        <f t="shared" si="19"/>
        <v>335.92857142857144</v>
      </c>
      <c r="G309">
        <f t="shared" si="20"/>
        <v>193.07142857142861</v>
      </c>
      <c r="H309">
        <v>77</v>
      </c>
      <c r="I309" s="3">
        <v>2391</v>
      </c>
      <c r="J309" s="4"/>
    </row>
    <row r="310" spans="1:10">
      <c r="A310" s="3" t="s">
        <v>325</v>
      </c>
      <c r="B31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528</v>
      </c>
      <c r="C31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351.83333333333337</v>
      </c>
      <c r="D310" s="1">
        <f>ToplamTablo[[#This Row],[Vefat2020]]-ToplamTablo[[#This Row],[Referans]]</f>
        <v>176.16666666666663</v>
      </c>
      <c r="E310">
        <f t="shared" si="18"/>
        <v>530</v>
      </c>
      <c r="F310">
        <f t="shared" si="19"/>
        <v>339.66666666666663</v>
      </c>
      <c r="G310">
        <f t="shared" si="20"/>
        <v>190.33333333333334</v>
      </c>
      <c r="H310">
        <v>81</v>
      </c>
      <c r="I310" s="3">
        <v>2311</v>
      </c>
      <c r="J310" s="4"/>
    </row>
    <row r="311" spans="1:10">
      <c r="A311" s="3" t="s">
        <v>326</v>
      </c>
      <c r="B31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582</v>
      </c>
      <c r="C31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346.33333333333331</v>
      </c>
      <c r="D311" s="1">
        <f>ToplamTablo[[#This Row],[Vefat2020]]-ToplamTablo[[#This Row],[Referans]]</f>
        <v>235.66666666666669</v>
      </c>
      <c r="E311">
        <f t="shared" si="18"/>
        <v>536.42857142857144</v>
      </c>
      <c r="F311">
        <f t="shared" si="19"/>
        <v>340.07142857142856</v>
      </c>
      <c r="G311">
        <f t="shared" si="20"/>
        <v>196.35714285714289</v>
      </c>
      <c r="H311">
        <v>83</v>
      </c>
      <c r="I311" s="3">
        <v>2436</v>
      </c>
      <c r="J311" s="4"/>
    </row>
    <row r="312" spans="1:10">
      <c r="A312" s="3" t="s">
        <v>327</v>
      </c>
      <c r="B31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562</v>
      </c>
      <c r="C31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360.16666666666663</v>
      </c>
      <c r="D312" s="1">
        <f>ToplamTablo[[#This Row],[Vefat2020]]-ToplamTablo[[#This Row],[Referans]]</f>
        <v>201.83333333333337</v>
      </c>
      <c r="E312">
        <f t="shared" si="18"/>
        <v>543</v>
      </c>
      <c r="F312">
        <f t="shared" si="19"/>
        <v>343.33333333333337</v>
      </c>
      <c r="G312">
        <f t="shared" si="20"/>
        <v>199.66666666666666</v>
      </c>
      <c r="H312">
        <v>81</v>
      </c>
      <c r="I312" s="3">
        <v>2483</v>
      </c>
      <c r="J312" s="4"/>
    </row>
    <row r="313" spans="1:10">
      <c r="A313" s="3" t="s">
        <v>328</v>
      </c>
      <c r="B31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580</v>
      </c>
      <c r="C31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335.83333333333337</v>
      </c>
      <c r="D313" s="1">
        <f>ToplamTablo[[#This Row],[Vefat2020]]-ToplamTablo[[#This Row],[Referans]]</f>
        <v>244.16666666666663</v>
      </c>
      <c r="E313">
        <f t="shared" si="18"/>
        <v>556.14285714285711</v>
      </c>
      <c r="F313">
        <f t="shared" si="19"/>
        <v>342.09523809523813</v>
      </c>
      <c r="G313">
        <f t="shared" si="20"/>
        <v>214.04761904761901</v>
      </c>
      <c r="H313">
        <v>84</v>
      </c>
      <c r="I313" s="3">
        <v>2516</v>
      </c>
      <c r="J313" s="4"/>
    </row>
    <row r="314" spans="1:10">
      <c r="A314" s="3" t="s">
        <v>329</v>
      </c>
      <c r="B31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616</v>
      </c>
      <c r="C31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340.5</v>
      </c>
      <c r="D314" s="1">
        <f>ToplamTablo[[#This Row],[Vefat2020]]-ToplamTablo[[#This Row],[Referans]]</f>
        <v>275.5</v>
      </c>
      <c r="E314">
        <f t="shared" si="18"/>
        <v>569.14285714285711</v>
      </c>
      <c r="F314">
        <f t="shared" si="19"/>
        <v>342.71428571428572</v>
      </c>
      <c r="G314">
        <f t="shared" si="20"/>
        <v>226.42857142857142</v>
      </c>
      <c r="H314">
        <v>85</v>
      </c>
      <c r="I314" s="3">
        <v>2576</v>
      </c>
      <c r="J314" s="4"/>
    </row>
    <row r="315" spans="1:10">
      <c r="A315" s="3" t="s">
        <v>330</v>
      </c>
      <c r="B31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633</v>
      </c>
      <c r="C31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351.49999999999994</v>
      </c>
      <c r="D315" s="1">
        <f>ToplamTablo[[#This Row],[Vefat2020]]-ToplamTablo[[#This Row],[Referans]]</f>
        <v>281.50000000000006</v>
      </c>
      <c r="E315">
        <f t="shared" si="18"/>
        <v>584.57142857142856</v>
      </c>
      <c r="F315">
        <f t="shared" si="19"/>
        <v>343.92857142857144</v>
      </c>
      <c r="G315">
        <f t="shared" si="20"/>
        <v>240.64285714285714</v>
      </c>
      <c r="H315">
        <v>87</v>
      </c>
      <c r="I315" s="3">
        <v>2529</v>
      </c>
      <c r="J315" s="4"/>
    </row>
    <row r="316" spans="1:10">
      <c r="A316" s="3" t="s">
        <v>331</v>
      </c>
      <c r="B31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639</v>
      </c>
      <c r="C31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324.83333333333331</v>
      </c>
      <c r="D316" s="1">
        <f>ToplamTablo[[#This Row],[Vefat2020]]-ToplamTablo[[#This Row],[Referans]]</f>
        <v>314.16666666666669</v>
      </c>
      <c r="E316">
        <f t="shared" si="18"/>
        <v>591.42857142857144</v>
      </c>
      <c r="F316">
        <f t="shared" si="19"/>
        <v>344.4285714285715</v>
      </c>
      <c r="G316">
        <f t="shared" si="20"/>
        <v>247.00000000000003</v>
      </c>
      <c r="H316">
        <v>86</v>
      </c>
      <c r="I316" s="3">
        <v>2693</v>
      </c>
      <c r="J316" s="4"/>
    </row>
    <row r="317" spans="1:10">
      <c r="A317" s="3" t="s">
        <v>332</v>
      </c>
      <c r="B31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647</v>
      </c>
      <c r="C31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329</v>
      </c>
      <c r="D317" s="1">
        <f>ToplamTablo[[#This Row],[Vefat2020]]-ToplamTablo[[#This Row],[Referans]]</f>
        <v>318</v>
      </c>
      <c r="E317">
        <f t="shared" si="18"/>
        <v>608.42857142857144</v>
      </c>
      <c r="F317">
        <f t="shared" si="19"/>
        <v>341.16666666666669</v>
      </c>
      <c r="G317">
        <f t="shared" si="20"/>
        <v>267.26190476190476</v>
      </c>
      <c r="H317">
        <v>88</v>
      </c>
      <c r="I317" s="3">
        <v>2841</v>
      </c>
      <c r="J317" s="4"/>
    </row>
    <row r="318" spans="1:10">
      <c r="A318" s="3" t="s">
        <v>333</v>
      </c>
      <c r="B31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652</v>
      </c>
      <c r="C31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344</v>
      </c>
      <c r="D318" s="1">
        <f>ToplamTablo[[#This Row],[Vefat2020]]-ToplamTablo[[#This Row],[Referans]]</f>
        <v>308</v>
      </c>
      <c r="E318">
        <f t="shared" si="18"/>
        <v>618.42857142857144</v>
      </c>
      <c r="F318">
        <f t="shared" si="19"/>
        <v>340.83333333333331</v>
      </c>
      <c r="G318">
        <f t="shared" si="20"/>
        <v>277.59523809523813</v>
      </c>
      <c r="H318">
        <v>93</v>
      </c>
      <c r="I318" s="3">
        <v>3045</v>
      </c>
      <c r="J318" s="4"/>
    </row>
    <row r="319" spans="1:10">
      <c r="A319" s="3" t="s">
        <v>334</v>
      </c>
      <c r="B31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563</v>
      </c>
      <c r="C31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356.66666666666669</v>
      </c>
      <c r="D319" s="1">
        <f>ToplamTablo[[#This Row],[Vefat2020]]-ToplamTablo[[#This Row],[Referans]]</f>
        <v>206.33333333333331</v>
      </c>
      <c r="E319">
        <f t="shared" si="18"/>
        <v>618.57142857142856</v>
      </c>
      <c r="F319">
        <f t="shared" si="19"/>
        <v>340.33333333333331</v>
      </c>
      <c r="G319">
        <f t="shared" si="20"/>
        <v>278.23809523809524</v>
      </c>
      <c r="H319">
        <v>92</v>
      </c>
      <c r="I319" s="3">
        <v>3116</v>
      </c>
      <c r="J319" s="4"/>
    </row>
    <row r="320" spans="1:10">
      <c r="A320" s="3" t="s">
        <v>335</v>
      </c>
      <c r="B32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674</v>
      </c>
      <c r="C32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358.99999999999994</v>
      </c>
      <c r="D320" s="1">
        <f>ToplamTablo[[#This Row],[Vefat2020]]-ToplamTablo[[#This Row],[Referans]]</f>
        <v>315.00000000000006</v>
      </c>
      <c r="E320">
        <f t="shared" ref="E320:E353" si="21">AVERAGE(B314:B320)</f>
        <v>632</v>
      </c>
      <c r="F320">
        <f t="shared" ref="F320:F353" si="22">AVERAGE(C314:C320)</f>
        <v>343.64285714285717</v>
      </c>
      <c r="G320">
        <f t="shared" ref="G320:G353" si="23">AVERAGE(D314:D320)</f>
        <v>288.35714285714283</v>
      </c>
      <c r="H320">
        <v>89</v>
      </c>
      <c r="I320" s="3">
        <v>3223</v>
      </c>
      <c r="J320" s="1"/>
    </row>
    <row r="321" spans="1:10">
      <c r="A321" s="3" t="s">
        <v>336</v>
      </c>
      <c r="B32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687</v>
      </c>
      <c r="C32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329</v>
      </c>
      <c r="D321" s="1">
        <f>ToplamTablo[[#This Row],[Vefat2020]]-ToplamTablo[[#This Row],[Referans]]</f>
        <v>358</v>
      </c>
      <c r="E321">
        <f t="shared" si="21"/>
        <v>642.14285714285711</v>
      </c>
      <c r="F321">
        <f t="shared" si="22"/>
        <v>342</v>
      </c>
      <c r="G321">
        <f t="shared" si="23"/>
        <v>300.14285714285717</v>
      </c>
      <c r="H321">
        <v>94</v>
      </c>
      <c r="I321" s="3">
        <v>3316</v>
      </c>
      <c r="J321" s="1"/>
    </row>
    <row r="322" spans="1:10">
      <c r="A322" s="3" t="s">
        <v>337</v>
      </c>
      <c r="B32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742</v>
      </c>
      <c r="C32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314.83333333333331</v>
      </c>
      <c r="D322" s="1">
        <f>ToplamTablo[[#This Row],[Vefat2020]]-ToplamTablo[[#This Row],[Referans]]</f>
        <v>427.16666666666669</v>
      </c>
      <c r="E322">
        <f t="shared" si="21"/>
        <v>657.71428571428567</v>
      </c>
      <c r="F322">
        <f t="shared" si="22"/>
        <v>336.76190476190476</v>
      </c>
      <c r="G322">
        <f t="shared" si="23"/>
        <v>320.95238095238091</v>
      </c>
      <c r="H322">
        <v>103</v>
      </c>
      <c r="I322" s="3">
        <v>3819</v>
      </c>
      <c r="J322" s="1"/>
    </row>
    <row r="323" spans="1:10">
      <c r="A323" s="3" t="s">
        <v>338</v>
      </c>
      <c r="B32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692</v>
      </c>
      <c r="C32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335.16666666666663</v>
      </c>
      <c r="D323" s="1">
        <f>ToplamTablo[[#This Row],[Vefat2020]]-ToplamTablo[[#This Row],[Referans]]</f>
        <v>356.83333333333337</v>
      </c>
      <c r="E323">
        <f t="shared" si="21"/>
        <v>665.28571428571433</v>
      </c>
      <c r="F323">
        <f t="shared" si="22"/>
        <v>338.23809523809524</v>
      </c>
      <c r="G323">
        <f t="shared" si="23"/>
        <v>327.04761904761909</v>
      </c>
      <c r="H323">
        <v>116</v>
      </c>
      <c r="I323" s="3">
        <v>4215</v>
      </c>
      <c r="J323" s="1"/>
    </row>
    <row r="324" spans="1:10">
      <c r="A324" s="3" t="s">
        <v>339</v>
      </c>
      <c r="B32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724</v>
      </c>
      <c r="C32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355.66666666666669</v>
      </c>
      <c r="D324" s="1">
        <f>ToplamTablo[[#This Row],[Vefat2020]]-ToplamTablo[[#This Row],[Referans]]</f>
        <v>368.33333333333331</v>
      </c>
      <c r="E324">
        <f t="shared" si="21"/>
        <v>676.28571428571433</v>
      </c>
      <c r="F324">
        <f t="shared" si="22"/>
        <v>342.04761904761898</v>
      </c>
      <c r="G324">
        <f t="shared" si="23"/>
        <v>334.2380952380953</v>
      </c>
      <c r="H324">
        <v>123</v>
      </c>
      <c r="I324" s="3">
        <v>4542</v>
      </c>
      <c r="J324" s="1"/>
    </row>
    <row r="325" spans="1:10">
      <c r="A325" s="3" t="s">
        <v>340</v>
      </c>
      <c r="B32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742</v>
      </c>
      <c r="C32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349.83333333333331</v>
      </c>
      <c r="D325" s="1">
        <f>ToplamTablo[[#This Row],[Vefat2020]]-ToplamTablo[[#This Row],[Referans]]</f>
        <v>392.16666666666669</v>
      </c>
      <c r="E325">
        <f t="shared" si="21"/>
        <v>689.14285714285711</v>
      </c>
      <c r="F325">
        <f t="shared" si="22"/>
        <v>342.88095238095235</v>
      </c>
      <c r="G325">
        <f t="shared" si="23"/>
        <v>346.26190476190476</v>
      </c>
      <c r="H325">
        <v>141</v>
      </c>
      <c r="I325" s="3">
        <v>5103</v>
      </c>
      <c r="J325" s="1"/>
    </row>
    <row r="326" spans="1:10">
      <c r="A326" s="3" t="s">
        <v>341</v>
      </c>
      <c r="B32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739</v>
      </c>
      <c r="C32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343.16666666666663</v>
      </c>
      <c r="D326" s="1">
        <f>ToplamTablo[[#This Row],[Vefat2020]]-ToplamTablo[[#This Row],[Referans]]</f>
        <v>395.83333333333337</v>
      </c>
      <c r="E326">
        <f t="shared" si="21"/>
        <v>714.28571428571433</v>
      </c>
      <c r="F326">
        <f t="shared" si="22"/>
        <v>340.95238095238091</v>
      </c>
      <c r="G326">
        <f t="shared" si="23"/>
        <v>373.33333333333337</v>
      </c>
      <c r="H326">
        <v>135</v>
      </c>
      <c r="I326" s="3">
        <v>5532</v>
      </c>
      <c r="J326" s="1"/>
    </row>
    <row r="327" spans="1:10">
      <c r="A327" s="3" t="s">
        <v>342</v>
      </c>
      <c r="B32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694</v>
      </c>
      <c r="C32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338</v>
      </c>
      <c r="D327" s="1">
        <f>ToplamTablo[[#This Row],[Vefat2020]]-ToplamTablo[[#This Row],[Referans]]</f>
        <v>356</v>
      </c>
      <c r="E327">
        <f t="shared" si="21"/>
        <v>717.14285714285711</v>
      </c>
      <c r="F327">
        <f t="shared" si="22"/>
        <v>337.95238095238091</v>
      </c>
      <c r="G327">
        <f t="shared" si="23"/>
        <v>379.1904761904762</v>
      </c>
      <c r="H327">
        <v>139</v>
      </c>
      <c r="I327" s="3">
        <v>6017</v>
      </c>
      <c r="J327" s="1"/>
    </row>
    <row r="328" spans="1:10">
      <c r="A328" s="3" t="s">
        <v>343</v>
      </c>
      <c r="B32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769</v>
      </c>
      <c r="C32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355.5</v>
      </c>
      <c r="D328" s="1">
        <f>ToplamTablo[[#This Row],[Vefat2020]]-ToplamTablo[[#This Row],[Referans]]</f>
        <v>413.5</v>
      </c>
      <c r="E328">
        <f t="shared" si="21"/>
        <v>728.85714285714289</v>
      </c>
      <c r="F328">
        <f t="shared" si="22"/>
        <v>341.73809523809524</v>
      </c>
      <c r="G328">
        <f t="shared" si="23"/>
        <v>387.11904761904765</v>
      </c>
      <c r="H328">
        <v>153</v>
      </c>
      <c r="I328" s="3">
        <v>6713</v>
      </c>
      <c r="J328" s="1"/>
    </row>
    <row r="329" spans="1:10">
      <c r="A329" s="3" t="s">
        <v>344</v>
      </c>
      <c r="B32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790</v>
      </c>
      <c r="C32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339.66666666666669</v>
      </c>
      <c r="D329" s="1">
        <f>ToplamTablo[[#This Row],[Vefat2020]]-ToplamTablo[[#This Row],[Referans]]</f>
        <v>450.33333333333331</v>
      </c>
      <c r="E329">
        <f t="shared" si="21"/>
        <v>735.71428571428567</v>
      </c>
      <c r="F329">
        <f t="shared" si="22"/>
        <v>345.28571428571422</v>
      </c>
      <c r="G329">
        <f t="shared" si="23"/>
        <v>390.4285714285715</v>
      </c>
      <c r="H329">
        <v>161</v>
      </c>
      <c r="I329" s="3">
        <v>7381</v>
      </c>
      <c r="J329" s="1"/>
    </row>
    <row r="330" spans="1:10">
      <c r="A330" s="3" t="s">
        <v>345</v>
      </c>
      <c r="B33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826</v>
      </c>
      <c r="C33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351.5</v>
      </c>
      <c r="D330" s="1">
        <f>ToplamTablo[[#This Row],[Vefat2020]]-ToplamTablo[[#This Row],[Referans]]</f>
        <v>474.5</v>
      </c>
      <c r="E330">
        <f t="shared" si="21"/>
        <v>754.85714285714289</v>
      </c>
      <c r="F330">
        <f t="shared" si="22"/>
        <v>347.61904761904759</v>
      </c>
      <c r="G330">
        <f t="shared" si="23"/>
        <v>407.2380952380953</v>
      </c>
      <c r="H330">
        <v>168</v>
      </c>
      <c r="I330" s="3">
        <v>6814</v>
      </c>
      <c r="J330" s="1"/>
    </row>
    <row r="331" spans="1:10">
      <c r="A331" s="3" t="s">
        <v>346</v>
      </c>
      <c r="B33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751</v>
      </c>
      <c r="C33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341.66666666666663</v>
      </c>
      <c r="D331" s="1">
        <f>ToplamTablo[[#This Row],[Vefat2020]]-ToplamTablo[[#This Row],[Referans]]</f>
        <v>409.33333333333337</v>
      </c>
      <c r="E331">
        <f t="shared" si="21"/>
        <v>758.71428571428567</v>
      </c>
      <c r="F331">
        <f t="shared" si="22"/>
        <v>345.61904761904765</v>
      </c>
      <c r="G331">
        <f t="shared" si="23"/>
        <v>413.09523809523807</v>
      </c>
      <c r="H331">
        <v>174</v>
      </c>
      <c r="I331" s="3">
        <v>6876</v>
      </c>
      <c r="J331">
        <v>29132</v>
      </c>
    </row>
    <row r="332" spans="1:10">
      <c r="A332" s="3" t="s">
        <v>347</v>
      </c>
      <c r="B33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717</v>
      </c>
      <c r="C33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359</v>
      </c>
      <c r="D332" s="1">
        <f>ToplamTablo[[#This Row],[Vefat2020]]-ToplamTablo[[#This Row],[Referans]]</f>
        <v>358</v>
      </c>
      <c r="E332">
        <f t="shared" si="21"/>
        <v>755.14285714285711</v>
      </c>
      <c r="F332">
        <f t="shared" si="22"/>
        <v>346.92857142857144</v>
      </c>
      <c r="G332">
        <f t="shared" si="23"/>
        <v>408.21428571428578</v>
      </c>
      <c r="H332">
        <v>177</v>
      </c>
      <c r="I332" s="3">
        <v>6592</v>
      </c>
      <c r="J332">
        <v>29845</v>
      </c>
    </row>
    <row r="333" spans="1:10">
      <c r="A333" s="3" t="s">
        <v>348</v>
      </c>
      <c r="B33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707</v>
      </c>
      <c r="C33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364.16666666666669</v>
      </c>
      <c r="D333" s="1">
        <f>ToplamTablo[[#This Row],[Vefat2020]]-ToplamTablo[[#This Row],[Referans]]</f>
        <v>342.83333333333331</v>
      </c>
      <c r="E333">
        <f t="shared" si="21"/>
        <v>750.57142857142856</v>
      </c>
      <c r="F333">
        <f t="shared" si="22"/>
        <v>349.92857142857144</v>
      </c>
      <c r="G333">
        <f t="shared" si="23"/>
        <v>400.64285714285717</v>
      </c>
      <c r="H333">
        <v>182</v>
      </c>
      <c r="I333" s="3">
        <v>6714</v>
      </c>
      <c r="J333">
        <v>30103</v>
      </c>
    </row>
    <row r="334" spans="1:10">
      <c r="A334" s="3" t="s">
        <v>349</v>
      </c>
      <c r="B33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737</v>
      </c>
      <c r="C33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359.16666666666669</v>
      </c>
      <c r="D334" s="1">
        <f>ToplamTablo[[#This Row],[Vefat2020]]-ToplamTablo[[#This Row],[Referans]]</f>
        <v>377.83333333333331</v>
      </c>
      <c r="E334">
        <f t="shared" si="21"/>
        <v>756.71428571428567</v>
      </c>
      <c r="F334">
        <f t="shared" si="22"/>
        <v>352.95238095238091</v>
      </c>
      <c r="G334">
        <f t="shared" si="23"/>
        <v>403.76190476190476</v>
      </c>
      <c r="H334">
        <v>185</v>
      </c>
      <c r="I334" s="3">
        <v>6439</v>
      </c>
      <c r="J334">
        <v>29281</v>
      </c>
    </row>
    <row r="335" spans="1:10">
      <c r="A335" s="3" t="s">
        <v>350</v>
      </c>
      <c r="B33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724</v>
      </c>
      <c r="C33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357.33333333333326</v>
      </c>
      <c r="D335" s="1">
        <f>ToplamTablo[[#This Row],[Vefat2020]]-ToplamTablo[[#This Row],[Referans]]</f>
        <v>366.66666666666674</v>
      </c>
      <c r="E335">
        <f t="shared" si="21"/>
        <v>750.28571428571433</v>
      </c>
      <c r="F335">
        <f t="shared" si="22"/>
        <v>353.21428571428572</v>
      </c>
      <c r="G335">
        <f t="shared" si="23"/>
        <v>397.07142857142856</v>
      </c>
      <c r="H335">
        <v>188</v>
      </c>
      <c r="I335" s="3">
        <v>6514</v>
      </c>
      <c r="J335">
        <v>31219</v>
      </c>
    </row>
    <row r="336" spans="1:10">
      <c r="A336" s="3" t="s">
        <v>351</v>
      </c>
      <c r="B33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749</v>
      </c>
      <c r="C33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</v>
      </c>
      <c r="D336" s="1">
        <f>ToplamTablo[[#This Row],[Vefat2020]]-ToplamTablo[[#This Row],[Referans]]</f>
        <v>400</v>
      </c>
      <c r="E336">
        <f t="shared" si="21"/>
        <v>744.42857142857144</v>
      </c>
      <c r="F336">
        <f t="shared" si="22"/>
        <v>354.54761904761898</v>
      </c>
      <c r="G336">
        <f t="shared" si="23"/>
        <v>389.88095238095241</v>
      </c>
      <c r="H336">
        <v>190</v>
      </c>
      <c r="I336" s="3">
        <v>6101</v>
      </c>
      <c r="J336">
        <v>30110</v>
      </c>
    </row>
    <row r="337" spans="1:10">
      <c r="A337" s="3" t="s">
        <v>352</v>
      </c>
      <c r="B33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834</v>
      </c>
      <c r="C33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340.16666666666669</v>
      </c>
      <c r="D337" s="1">
        <f>ToplamTablo[[#This Row],[Vefat2020]]-ToplamTablo[[#This Row],[Referans]]</f>
        <v>493.83333333333331</v>
      </c>
      <c r="E337">
        <f t="shared" si="21"/>
        <v>745.57142857142856</v>
      </c>
      <c r="F337">
        <f t="shared" si="22"/>
        <v>352.92857142857139</v>
      </c>
      <c r="G337">
        <f t="shared" si="23"/>
        <v>392.64285714285722</v>
      </c>
      <c r="H337">
        <v>193</v>
      </c>
      <c r="I337" s="3">
        <v>6690</v>
      </c>
      <c r="J337">
        <v>31923</v>
      </c>
    </row>
    <row r="338" spans="1:10">
      <c r="A338" s="3" t="s">
        <v>353</v>
      </c>
      <c r="B33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812</v>
      </c>
      <c r="C33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361.66666666666663</v>
      </c>
      <c r="D338" s="1">
        <f>ToplamTablo[[#This Row],[Vefat2020]]-ToplamTablo[[#This Row],[Referans]]</f>
        <v>450.33333333333337</v>
      </c>
      <c r="E338">
        <f t="shared" si="21"/>
        <v>754.28571428571433</v>
      </c>
      <c r="F338">
        <f t="shared" si="22"/>
        <v>355.78571428571428</v>
      </c>
      <c r="G338">
        <f t="shared" si="23"/>
        <v>398.5</v>
      </c>
      <c r="H338">
        <v>187</v>
      </c>
      <c r="I338" s="3">
        <v>6511</v>
      </c>
      <c r="J338">
        <v>32381</v>
      </c>
    </row>
    <row r="339" spans="1:10">
      <c r="A339" s="3" t="s">
        <v>354</v>
      </c>
      <c r="B33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741</v>
      </c>
      <c r="C33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348</v>
      </c>
      <c r="D339" s="1">
        <f>ToplamTablo[[#This Row],[Vefat2020]]-ToplamTablo[[#This Row],[Referans]]</f>
        <v>393</v>
      </c>
      <c r="E339">
        <f t="shared" si="21"/>
        <v>757.71428571428567</v>
      </c>
      <c r="F339">
        <f t="shared" si="22"/>
        <v>354.21428571428572</v>
      </c>
      <c r="G339">
        <f t="shared" si="23"/>
        <v>403.5</v>
      </c>
      <c r="H339">
        <v>193</v>
      </c>
      <c r="I339" s="3">
        <v>6903</v>
      </c>
      <c r="J339">
        <v>32736</v>
      </c>
    </row>
    <row r="340" spans="1:10">
      <c r="A340" s="3" t="s">
        <v>355</v>
      </c>
      <c r="B34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716</v>
      </c>
      <c r="C34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348.16666666666669</v>
      </c>
      <c r="D340" s="1">
        <f>ToplamTablo[[#This Row],[Vefat2020]]-ToplamTablo[[#This Row],[Referans]]</f>
        <v>367.83333333333331</v>
      </c>
      <c r="E340">
        <f t="shared" si="21"/>
        <v>759</v>
      </c>
      <c r="F340">
        <f t="shared" si="22"/>
        <v>351.92857142857144</v>
      </c>
      <c r="G340">
        <f t="shared" si="23"/>
        <v>407.07142857142856</v>
      </c>
      <c r="H340">
        <v>196</v>
      </c>
      <c r="I340" s="3">
        <v>6128</v>
      </c>
      <c r="J340">
        <v>31896</v>
      </c>
    </row>
    <row r="341" spans="1:10">
      <c r="A341" s="3" t="s">
        <v>356</v>
      </c>
      <c r="B34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679</v>
      </c>
      <c r="C34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336.5</v>
      </c>
      <c r="D341" s="1">
        <f>ToplamTablo[[#This Row],[Vefat2020]]-ToplamTablo[[#This Row],[Referans]]</f>
        <v>342.5</v>
      </c>
      <c r="E341">
        <f t="shared" si="21"/>
        <v>750.71428571428567</v>
      </c>
      <c r="F341">
        <f t="shared" si="22"/>
        <v>348.69047619047615</v>
      </c>
      <c r="G341">
        <f t="shared" si="23"/>
        <v>402.02380952380958</v>
      </c>
      <c r="H341">
        <v>195</v>
      </c>
      <c r="I341" s="3">
        <v>6093</v>
      </c>
      <c r="J341">
        <v>30402</v>
      </c>
    </row>
    <row r="342" spans="1:10">
      <c r="A342" s="3" t="s">
        <v>357</v>
      </c>
      <c r="B34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784</v>
      </c>
      <c r="C34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341.16666666666674</v>
      </c>
      <c r="D342" s="1">
        <f>ToplamTablo[[#This Row],[Vefat2020]]-ToplamTablo[[#This Row],[Referans]]</f>
        <v>442.83333333333326</v>
      </c>
      <c r="E342">
        <f t="shared" si="21"/>
        <v>759.28571428571433</v>
      </c>
      <c r="F342">
        <f t="shared" si="22"/>
        <v>346.38095238095241</v>
      </c>
      <c r="G342">
        <f t="shared" si="23"/>
        <v>412.90476190476187</v>
      </c>
      <c r="H342">
        <v>203</v>
      </c>
      <c r="I342" s="3">
        <v>6420</v>
      </c>
      <c r="J342">
        <v>32137</v>
      </c>
    </row>
    <row r="343" spans="1:10">
      <c r="A343" s="3" t="s">
        <v>358</v>
      </c>
      <c r="B34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707</v>
      </c>
      <c r="C34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347.83333333333331</v>
      </c>
      <c r="D343" s="1">
        <f>ToplamTablo[[#This Row],[Vefat2020]]-ToplamTablo[[#This Row],[Referans]]</f>
        <v>359.16666666666669</v>
      </c>
      <c r="E343">
        <f t="shared" si="21"/>
        <v>753.28571428571433</v>
      </c>
      <c r="F343">
        <f t="shared" si="22"/>
        <v>346.21428571428578</v>
      </c>
      <c r="G343">
        <f t="shared" si="23"/>
        <v>407.0714285714285</v>
      </c>
      <c r="H343">
        <v>211</v>
      </c>
      <c r="I343" s="3">
        <v>6593</v>
      </c>
      <c r="J343">
        <v>33198</v>
      </c>
    </row>
    <row r="344" spans="1:10">
      <c r="A344" s="3" t="s">
        <v>359</v>
      </c>
      <c r="B34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761</v>
      </c>
      <c r="C34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327.16666666666669</v>
      </c>
      <c r="D344" s="1">
        <f>ToplamTablo[[#This Row],[Vefat2020]]-ToplamTablo[[#This Row],[Referans]]</f>
        <v>433.83333333333331</v>
      </c>
      <c r="E344">
        <f t="shared" si="21"/>
        <v>742.85714285714289</v>
      </c>
      <c r="F344">
        <f t="shared" si="22"/>
        <v>344.35714285714283</v>
      </c>
      <c r="G344">
        <f t="shared" si="23"/>
        <v>398.5</v>
      </c>
      <c r="H344">
        <v>217</v>
      </c>
      <c r="I344" s="3">
        <v>6213</v>
      </c>
      <c r="J344">
        <v>31712</v>
      </c>
    </row>
    <row r="345" spans="1:10">
      <c r="A345" s="3" t="s">
        <v>360</v>
      </c>
      <c r="B34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683</v>
      </c>
      <c r="C34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349.50000000000006</v>
      </c>
      <c r="D345" s="1">
        <f>ToplamTablo[[#This Row],[Vefat2020]]-ToplamTablo[[#This Row],[Referans]]</f>
        <v>333.49999999999994</v>
      </c>
      <c r="E345">
        <f t="shared" si="21"/>
        <v>724.42857142857144</v>
      </c>
      <c r="F345">
        <f t="shared" si="22"/>
        <v>342.61904761904765</v>
      </c>
      <c r="G345">
        <f t="shared" si="23"/>
        <v>381.8095238095238</v>
      </c>
      <c r="H345">
        <v>220</v>
      </c>
      <c r="I345" s="3">
        <v>5918</v>
      </c>
      <c r="J345">
        <v>30424</v>
      </c>
    </row>
    <row r="346" spans="1:10">
      <c r="A346" s="3" t="s">
        <v>361</v>
      </c>
      <c r="B34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620</v>
      </c>
      <c r="C34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366.66666666666674</v>
      </c>
      <c r="D346" s="1">
        <f>ToplamTablo[[#This Row],[Vefat2020]]-ToplamTablo[[#This Row],[Referans]]</f>
        <v>253.33333333333326</v>
      </c>
      <c r="E346">
        <f t="shared" si="21"/>
        <v>707.14285714285711</v>
      </c>
      <c r="F346">
        <f t="shared" si="22"/>
        <v>345.28571428571428</v>
      </c>
      <c r="G346">
        <f t="shared" si="23"/>
        <v>361.85714285714283</v>
      </c>
      <c r="H346">
        <v>226</v>
      </c>
      <c r="I346" s="3">
        <v>5607</v>
      </c>
      <c r="J346">
        <v>32106</v>
      </c>
    </row>
    <row r="347" spans="1:10">
      <c r="A347" s="3" t="s">
        <v>362</v>
      </c>
      <c r="B34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669</v>
      </c>
      <c r="C34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360.66666666666657</v>
      </c>
      <c r="D347" s="1">
        <f>ToplamTablo[[#This Row],[Vefat2020]]-ToplamTablo[[#This Row],[Referans]]</f>
        <v>308.33333333333343</v>
      </c>
      <c r="E347">
        <f t="shared" si="21"/>
        <v>700.42857142857144</v>
      </c>
      <c r="F347">
        <f t="shared" si="22"/>
        <v>347.07142857142856</v>
      </c>
      <c r="G347">
        <f t="shared" si="23"/>
        <v>353.35714285714283</v>
      </c>
      <c r="H347">
        <v>222</v>
      </c>
      <c r="I347" s="3">
        <v>5203</v>
      </c>
      <c r="J347">
        <v>29136</v>
      </c>
    </row>
    <row r="348" spans="1:10">
      <c r="A348" s="3" t="s">
        <v>363</v>
      </c>
      <c r="B34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687</v>
      </c>
      <c r="C34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343.49999999999994</v>
      </c>
      <c r="D348" s="1">
        <f>ToplamTablo[[#This Row],[Vefat2020]]-ToplamTablo[[#This Row],[Referans]]</f>
        <v>343.50000000000006</v>
      </c>
      <c r="E348">
        <f t="shared" si="21"/>
        <v>701.57142857142856</v>
      </c>
      <c r="F348">
        <f t="shared" si="22"/>
        <v>348.07142857142856</v>
      </c>
      <c r="G348">
        <f t="shared" si="23"/>
        <v>353.5</v>
      </c>
      <c r="H348">
        <v>218</v>
      </c>
      <c r="I348" s="3">
        <v>5103</v>
      </c>
      <c r="J348">
        <v>26919</v>
      </c>
    </row>
    <row r="349" spans="1:10">
      <c r="A349" s="3" t="s">
        <v>364</v>
      </c>
      <c r="B34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751</v>
      </c>
      <c r="C34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348.16666666666669</v>
      </c>
      <c r="D349" s="1">
        <f>ToplamTablo[[#This Row],[Vefat2020]]-ToplamTablo[[#This Row],[Referans]]</f>
        <v>402.83333333333331</v>
      </c>
      <c r="E349">
        <f t="shared" si="21"/>
        <v>696.85714285714289</v>
      </c>
      <c r="F349">
        <f t="shared" si="22"/>
        <v>349.0714285714285</v>
      </c>
      <c r="G349">
        <f t="shared" si="23"/>
        <v>347.78571428571428</v>
      </c>
      <c r="H349">
        <v>229</v>
      </c>
      <c r="I349" s="3">
        <v>5064</v>
      </c>
      <c r="J349">
        <v>29617</v>
      </c>
    </row>
    <row r="350" spans="1:10">
      <c r="A350" s="3" t="s">
        <v>365</v>
      </c>
      <c r="B35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684</v>
      </c>
      <c r="C35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352.33333333333331</v>
      </c>
      <c r="D350" s="1">
        <f>ToplamTablo[[#This Row],[Vefat2020]]-ToplamTablo[[#This Row],[Referans]]</f>
        <v>331.66666666666669</v>
      </c>
      <c r="E350">
        <f t="shared" si="21"/>
        <v>693.57142857142856</v>
      </c>
      <c r="F350">
        <f t="shared" si="22"/>
        <v>349.71428571428572</v>
      </c>
      <c r="G350">
        <f t="shared" si="23"/>
        <v>343.85714285714283</v>
      </c>
      <c r="H350">
        <v>235</v>
      </c>
      <c r="I350" s="3">
        <v>5105</v>
      </c>
      <c r="J350">
        <v>32102</v>
      </c>
    </row>
    <row r="351" spans="1:10">
      <c r="A351" s="3" t="s">
        <v>366</v>
      </c>
      <c r="B35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644</v>
      </c>
      <c r="C35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370.50000000000006</v>
      </c>
      <c r="D351" s="1">
        <f>ToplamTablo[[#This Row],[Vefat2020]]-ToplamTablo[[#This Row],[Referans]]</f>
        <v>273.49999999999994</v>
      </c>
      <c r="E351">
        <f t="shared" si="21"/>
        <v>676.85714285714289</v>
      </c>
      <c r="F351">
        <f t="shared" si="22"/>
        <v>355.90476190476193</v>
      </c>
      <c r="G351">
        <f t="shared" si="23"/>
        <v>320.95238095238091</v>
      </c>
      <c r="H351">
        <v>240</v>
      </c>
      <c r="I351" s="3">
        <v>4893</v>
      </c>
      <c r="J351">
        <v>29718</v>
      </c>
    </row>
    <row r="352" spans="1:10">
      <c r="A352" s="3" t="s">
        <v>367</v>
      </c>
      <c r="B35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618</v>
      </c>
      <c r="C35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359.83333333333337</v>
      </c>
      <c r="D352" s="1">
        <f>ToplamTablo[[#This Row],[Vefat2020]]-ToplamTablo[[#This Row],[Referans]]</f>
        <v>258.16666666666663</v>
      </c>
      <c r="E352">
        <f t="shared" si="21"/>
        <v>667.57142857142856</v>
      </c>
      <c r="F352">
        <f t="shared" si="22"/>
        <v>357.38095238095241</v>
      </c>
      <c r="G352">
        <f t="shared" si="23"/>
        <v>310.1904761904762</v>
      </c>
      <c r="H352">
        <v>243</v>
      </c>
      <c r="I352" s="3">
        <v>4209</v>
      </c>
      <c r="J352">
        <v>27515</v>
      </c>
    </row>
    <row r="353" spans="1:10">
      <c r="A353" s="3" t="s">
        <v>368</v>
      </c>
      <c r="B35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565</v>
      </c>
      <c r="C35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370.00000000000006</v>
      </c>
      <c r="D353" s="1">
        <f>ToplamTablo[[#This Row],[Vefat2020]]-ToplamTablo[[#This Row],[Referans]]</f>
        <v>194.99999999999994</v>
      </c>
      <c r="E353">
        <f t="shared" si="21"/>
        <v>659.71428571428567</v>
      </c>
      <c r="F353">
        <f t="shared" si="22"/>
        <v>357.85714285714283</v>
      </c>
      <c r="G353">
        <f t="shared" si="23"/>
        <v>301.85714285714283</v>
      </c>
      <c r="H353">
        <v>246</v>
      </c>
      <c r="I353" s="3">
        <v>4103</v>
      </c>
      <c r="J353">
        <v>26410</v>
      </c>
    </row>
    <row r="354" spans="1:10">
      <c r="A354" s="3" t="s">
        <v>369</v>
      </c>
      <c r="B35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600</v>
      </c>
      <c r="C35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386.16666666666669</v>
      </c>
      <c r="D354" s="1">
        <f>ToplamTablo[[#This Row],[Vefat2020]]-ToplamTablo[[#This Row],[Referans]]</f>
        <v>213.83333333333331</v>
      </c>
      <c r="E354">
        <f t="shared" ref="E354:E388" si="24">AVERAGE(B348:B354)</f>
        <v>649.85714285714289</v>
      </c>
      <c r="F354">
        <f t="shared" ref="F354:F388" si="25">AVERAGE(C348:C354)</f>
        <v>361.5</v>
      </c>
      <c r="G354">
        <f t="shared" ref="G354:G388" si="26">AVERAGE(D348:D354)</f>
        <v>288.35714285714283</v>
      </c>
      <c r="H354">
        <v>241</v>
      </c>
      <c r="I354" s="3">
        <v>4002</v>
      </c>
      <c r="J354">
        <v>22195</v>
      </c>
    </row>
    <row r="355" spans="1:10">
      <c r="A355" s="3" t="s">
        <v>370</v>
      </c>
      <c r="B35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582</v>
      </c>
      <c r="C35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358.83333333333331</v>
      </c>
      <c r="D355" s="1">
        <f>ToplamTablo[[#This Row],[Vefat2020]]-ToplamTablo[[#This Row],[Referans]]</f>
        <v>223.16666666666669</v>
      </c>
      <c r="E355">
        <f t="shared" si="24"/>
        <v>634.85714285714289</v>
      </c>
      <c r="F355">
        <f t="shared" si="25"/>
        <v>363.6904761904762</v>
      </c>
      <c r="G355">
        <f t="shared" si="26"/>
        <v>271.16666666666663</v>
      </c>
      <c r="H355">
        <v>246</v>
      </c>
      <c r="I355" s="3">
        <v>3546</v>
      </c>
      <c r="J355">
        <v>20316</v>
      </c>
    </row>
    <row r="356" spans="1:10">
      <c r="A356" s="3" t="s">
        <v>371</v>
      </c>
      <c r="B35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615</v>
      </c>
      <c r="C35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372.66666666666669</v>
      </c>
      <c r="D356" s="1">
        <f>ToplamTablo[[#This Row],[Vefat2020]]-ToplamTablo[[#This Row],[Referans]]</f>
        <v>242.33333333333331</v>
      </c>
      <c r="E356">
        <f t="shared" si="24"/>
        <v>615.42857142857144</v>
      </c>
      <c r="F356">
        <f t="shared" si="25"/>
        <v>367.1904761904762</v>
      </c>
      <c r="G356">
        <f t="shared" si="26"/>
        <v>248.23809523809521</v>
      </c>
      <c r="H356">
        <v>254</v>
      </c>
      <c r="I356" s="3">
        <v>3412</v>
      </c>
      <c r="J356">
        <v>19103</v>
      </c>
    </row>
    <row r="357" spans="1:10">
      <c r="A357" s="3" t="s">
        <v>372</v>
      </c>
      <c r="B35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649</v>
      </c>
      <c r="C35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361</v>
      </c>
      <c r="D357" s="1">
        <f>ToplamTablo[[#This Row],[Vefat2020]]-ToplamTablo[[#This Row],[Referans]]</f>
        <v>288</v>
      </c>
      <c r="E357">
        <f t="shared" si="24"/>
        <v>610.42857142857144</v>
      </c>
      <c r="F357">
        <f t="shared" si="25"/>
        <v>368.42857142857144</v>
      </c>
      <c r="G357">
        <f t="shared" si="26"/>
        <v>241.99999999999997</v>
      </c>
      <c r="H357">
        <v>251</v>
      </c>
      <c r="I357" s="3">
        <v>3309</v>
      </c>
      <c r="J357">
        <v>19256</v>
      </c>
    </row>
    <row r="358" spans="1:10">
      <c r="A358" s="3" t="s">
        <v>373</v>
      </c>
      <c r="B35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602</v>
      </c>
      <c r="C35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</v>
      </c>
      <c r="D358" s="1">
        <f>ToplamTablo[[#This Row],[Vefat2020]]-ToplamTablo[[#This Row],[Referans]]</f>
        <v>234</v>
      </c>
      <c r="E358">
        <f t="shared" si="24"/>
        <v>604.42857142857144</v>
      </c>
      <c r="F358">
        <f t="shared" si="25"/>
        <v>368.07142857142856</v>
      </c>
      <c r="G358">
        <f t="shared" si="26"/>
        <v>236.35714285714283</v>
      </c>
      <c r="H358">
        <v>259</v>
      </c>
      <c r="I358" s="3">
        <v>3192</v>
      </c>
      <c r="J358">
        <v>19650</v>
      </c>
    </row>
    <row r="359" spans="1:10">
      <c r="A359" s="3" t="s">
        <v>374</v>
      </c>
      <c r="B35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549</v>
      </c>
      <c r="C35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368.16666666666663</v>
      </c>
      <c r="D359" s="1">
        <f>ToplamTablo[[#This Row],[Vefat2020]]-ToplamTablo[[#This Row],[Referans]]</f>
        <v>180.83333333333337</v>
      </c>
      <c r="E359">
        <f t="shared" si="24"/>
        <v>594.57142857142856</v>
      </c>
      <c r="F359">
        <f t="shared" si="25"/>
        <v>369.26190476190476</v>
      </c>
      <c r="G359">
        <f t="shared" si="26"/>
        <v>225.3095238095238</v>
      </c>
      <c r="H359">
        <v>254</v>
      </c>
      <c r="I359" s="3">
        <v>3218</v>
      </c>
      <c r="J359">
        <v>18102</v>
      </c>
    </row>
    <row r="360" spans="1:10">
      <c r="A360" s="3" t="s">
        <v>375</v>
      </c>
      <c r="B36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625</v>
      </c>
      <c r="C36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391.83333333333337</v>
      </c>
      <c r="D360" s="1">
        <f>ToplamTablo[[#This Row],[Vefat2020]]-ToplamTablo[[#This Row],[Referans]]</f>
        <v>233.16666666666663</v>
      </c>
      <c r="E360">
        <f t="shared" si="24"/>
        <v>603.14285714285711</v>
      </c>
      <c r="F360">
        <f t="shared" si="25"/>
        <v>372.38095238095241</v>
      </c>
      <c r="G360">
        <f t="shared" si="26"/>
        <v>230.76190476190473</v>
      </c>
      <c r="H360">
        <v>256</v>
      </c>
      <c r="I360" s="3">
        <v>3199</v>
      </c>
      <c r="J360">
        <v>17543</v>
      </c>
    </row>
    <row r="361" spans="1:10">
      <c r="A361" s="3" t="s">
        <v>376</v>
      </c>
      <c r="B36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531</v>
      </c>
      <c r="C36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373.33333333333337</v>
      </c>
      <c r="D361" s="1">
        <f>ToplamTablo[[#This Row],[Vefat2020]]-ToplamTablo[[#This Row],[Referans]]</f>
        <v>157.66666666666663</v>
      </c>
      <c r="E361">
        <f t="shared" si="24"/>
        <v>593.28571428571433</v>
      </c>
      <c r="F361">
        <f t="shared" si="25"/>
        <v>370.54761904761909</v>
      </c>
      <c r="G361">
        <f t="shared" si="26"/>
        <v>222.73809523809521</v>
      </c>
      <c r="H361">
        <v>253</v>
      </c>
      <c r="I361" s="3">
        <v>3002</v>
      </c>
      <c r="J361">
        <v>15118</v>
      </c>
    </row>
    <row r="362" spans="1:10">
      <c r="A362" s="3" t="s">
        <v>377</v>
      </c>
      <c r="B36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529</v>
      </c>
      <c r="C36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372.83333333333337</v>
      </c>
      <c r="D362" s="1">
        <f>ToplamTablo[[#This Row],[Vefat2020]]-ToplamTablo[[#This Row],[Referans]]</f>
        <v>156.16666666666663</v>
      </c>
      <c r="E362">
        <f t="shared" si="24"/>
        <v>585.71428571428567</v>
      </c>
      <c r="F362">
        <f t="shared" si="25"/>
        <v>372.54761904761915</v>
      </c>
      <c r="G362">
        <f t="shared" si="26"/>
        <v>213.16666666666666</v>
      </c>
      <c r="H362">
        <v>254</v>
      </c>
      <c r="I362" s="3">
        <v>2806</v>
      </c>
      <c r="J362">
        <v>14205</v>
      </c>
    </row>
    <row r="363" spans="1:10">
      <c r="A363" s="3" t="s">
        <v>378</v>
      </c>
      <c r="B36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573</v>
      </c>
      <c r="C36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367</v>
      </c>
      <c r="D363" s="1">
        <f>ToplamTablo[[#This Row],[Vefat2020]]-ToplamTablo[[#This Row],[Referans]]</f>
        <v>206</v>
      </c>
      <c r="E363">
        <f t="shared" si="24"/>
        <v>579.71428571428567</v>
      </c>
      <c r="F363">
        <f t="shared" si="25"/>
        <v>371.7380952380953</v>
      </c>
      <c r="G363">
        <f t="shared" si="26"/>
        <v>207.97619047619042</v>
      </c>
      <c r="H363">
        <v>257</v>
      </c>
      <c r="I363" s="3">
        <v>2816</v>
      </c>
      <c r="J363">
        <v>15197</v>
      </c>
    </row>
    <row r="364" spans="1:10">
      <c r="A364" s="3" t="s">
        <v>379</v>
      </c>
      <c r="B36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504</v>
      </c>
      <c r="C36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383.33333333333331</v>
      </c>
      <c r="D364" s="1">
        <f>ToplamTablo[[#This Row],[Vefat2020]]-ToplamTablo[[#This Row],[Referans]]</f>
        <v>120.66666666666669</v>
      </c>
      <c r="E364">
        <f t="shared" si="24"/>
        <v>559</v>
      </c>
      <c r="F364">
        <f t="shared" si="25"/>
        <v>374.9285714285715</v>
      </c>
      <c r="G364">
        <f t="shared" si="26"/>
        <v>184.07142857142858</v>
      </c>
      <c r="H364">
        <v>253</v>
      </c>
      <c r="I364" s="3">
        <v>2783</v>
      </c>
      <c r="J364">
        <v>15805</v>
      </c>
    </row>
    <row r="365" spans="1:10">
      <c r="A365" s="3" t="s">
        <v>380</v>
      </c>
      <c r="B36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486</v>
      </c>
      <c r="C36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374</v>
      </c>
      <c r="D365" s="1">
        <f>ToplamTablo[[#This Row],[Vefat2020]]-ToplamTablo[[#This Row],[Referans]]</f>
        <v>112</v>
      </c>
      <c r="E365">
        <f t="shared" si="24"/>
        <v>542.42857142857144</v>
      </c>
      <c r="F365">
        <f t="shared" si="25"/>
        <v>375.78571428571433</v>
      </c>
      <c r="G365">
        <f t="shared" si="26"/>
        <v>166.64285714285714</v>
      </c>
      <c r="H365">
        <v>254</v>
      </c>
      <c r="I365" s="3">
        <v>2612</v>
      </c>
      <c r="J365">
        <v>15692</v>
      </c>
    </row>
    <row r="366" spans="1:10">
      <c r="A366" s="3" t="s">
        <v>381</v>
      </c>
      <c r="B36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496</v>
      </c>
      <c r="C36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388.16666666666669</v>
      </c>
      <c r="D366" s="1">
        <f>ToplamTablo[[#This Row],[Vefat2020]]-ToplamTablo[[#This Row],[Referans]]</f>
        <v>107.83333333333331</v>
      </c>
      <c r="E366">
        <f t="shared" si="24"/>
        <v>534.85714285714289</v>
      </c>
      <c r="F366">
        <f t="shared" si="25"/>
        <v>378.64285714285705</v>
      </c>
      <c r="G366">
        <f t="shared" si="26"/>
        <v>156.21428571428569</v>
      </c>
      <c r="H366">
        <v>239</v>
      </c>
      <c r="I366" s="3">
        <v>2219</v>
      </c>
      <c r="J366">
        <v>14380</v>
      </c>
    </row>
    <row r="367" spans="1:10">
      <c r="A367" s="3" t="s">
        <v>382</v>
      </c>
      <c r="B36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484</v>
      </c>
      <c r="C36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398.33333333333337</v>
      </c>
      <c r="D367" s="1">
        <f>ToplamTablo[[#This Row],[Vefat2020]]-ToplamTablo[[#This Row],[Referans]]</f>
        <v>85.666666666666629</v>
      </c>
      <c r="E367">
        <f t="shared" si="24"/>
        <v>514.71428571428567</v>
      </c>
      <c r="F367">
        <f t="shared" si="25"/>
        <v>379.57142857142856</v>
      </c>
      <c r="G367">
        <f t="shared" si="26"/>
        <v>135.14285714285714</v>
      </c>
      <c r="H367">
        <v>212</v>
      </c>
      <c r="I367" s="3">
        <v>1908</v>
      </c>
      <c r="J367">
        <v>12203</v>
      </c>
    </row>
    <row r="368" spans="1:10">
      <c r="A368" s="3" t="s">
        <v>383</v>
      </c>
      <c r="B36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452</v>
      </c>
      <c r="C36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395.83333333333331</v>
      </c>
      <c r="D368" s="1">
        <f>ToplamTablo[[#This Row],[Vefat2020]]-ToplamTablo[[#This Row],[Referans]]</f>
        <v>56.166666666666686</v>
      </c>
      <c r="E368">
        <f t="shared" si="24"/>
        <v>503.42857142857144</v>
      </c>
      <c r="F368">
        <f t="shared" si="25"/>
        <v>382.78571428571433</v>
      </c>
      <c r="G368">
        <f t="shared" si="26"/>
        <v>120.64285714285711</v>
      </c>
      <c r="H368">
        <v>202</v>
      </c>
      <c r="I368" s="3">
        <v>1713</v>
      </c>
      <c r="J368">
        <v>11180</v>
      </c>
    </row>
    <row r="369" spans="1:10">
      <c r="A369" s="3" t="s">
        <v>384</v>
      </c>
      <c r="B36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418</v>
      </c>
      <c r="C36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392.16666666666663</v>
      </c>
      <c r="D369" s="1">
        <f>ToplamTablo[[#This Row],[Vefat2020]]-ToplamTablo[[#This Row],[Referans]]</f>
        <v>25.833333333333371</v>
      </c>
      <c r="E369">
        <f t="shared" si="24"/>
        <v>487.57142857142856</v>
      </c>
      <c r="F369">
        <f t="shared" si="25"/>
        <v>385.54761904761909</v>
      </c>
      <c r="G369">
        <f t="shared" si="26"/>
        <v>102.02380952380952</v>
      </c>
      <c r="H369">
        <v>193</v>
      </c>
      <c r="I369" s="3">
        <v>1515</v>
      </c>
      <c r="J369">
        <v>9877</v>
      </c>
    </row>
    <row r="370" spans="1:10">
      <c r="A370" s="3" t="s">
        <v>385</v>
      </c>
      <c r="B37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468</v>
      </c>
      <c r="C37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411.33333333333337</v>
      </c>
      <c r="D370" s="1">
        <f>ToplamTablo[[#This Row],[Vefat2020]]-ToplamTablo[[#This Row],[Referans]]</f>
        <v>56.666666666666629</v>
      </c>
      <c r="E370">
        <f t="shared" si="24"/>
        <v>472.57142857142856</v>
      </c>
      <c r="F370">
        <f t="shared" si="25"/>
        <v>391.88095238095241</v>
      </c>
      <c r="G370">
        <f t="shared" si="26"/>
        <v>80.690476190476176</v>
      </c>
      <c r="H370">
        <v>197</v>
      </c>
      <c r="I370" s="3">
        <v>1508</v>
      </c>
      <c r="J370">
        <v>13695</v>
      </c>
    </row>
    <row r="371" spans="1:10">
      <c r="A371" s="3" t="s">
        <v>386</v>
      </c>
      <c r="B37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483</v>
      </c>
      <c r="C37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403.83333333333331</v>
      </c>
      <c r="D371" s="1">
        <f>ToplamTablo[[#This Row],[Vefat2020]]-ToplamTablo[[#This Row],[Referans]]</f>
        <v>79.166666666666686</v>
      </c>
      <c r="E371">
        <f t="shared" si="24"/>
        <v>469.57142857142856</v>
      </c>
      <c r="F371">
        <f t="shared" si="25"/>
        <v>394.80952380952385</v>
      </c>
      <c r="G371">
        <f t="shared" si="26"/>
        <v>74.761904761904745</v>
      </c>
      <c r="H371">
        <v>194</v>
      </c>
      <c r="I371" s="3">
        <v>1477</v>
      </c>
      <c r="J371">
        <v>14494</v>
      </c>
    </row>
    <row r="372" spans="1:10">
      <c r="A372" s="3" t="s">
        <v>387</v>
      </c>
      <c r="B37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475</v>
      </c>
      <c r="C37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416.66666666666657</v>
      </c>
      <c r="D372" s="1">
        <f>ToplamTablo[[#This Row],[Vefat2020]]-ToplamTablo[[#This Row],[Referans]]</f>
        <v>58.333333333333428</v>
      </c>
      <c r="E372">
        <f t="shared" si="24"/>
        <v>468</v>
      </c>
      <c r="F372">
        <f t="shared" si="25"/>
        <v>400.90476190476193</v>
      </c>
      <c r="G372">
        <f t="shared" si="26"/>
        <v>67.095238095238102</v>
      </c>
      <c r="H372">
        <v>191</v>
      </c>
      <c r="I372" s="3">
        <v>1458</v>
      </c>
      <c r="J372">
        <v>13830</v>
      </c>
    </row>
    <row r="373" spans="1:10">
      <c r="A373" s="3" t="s">
        <v>388</v>
      </c>
      <c r="B37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458</v>
      </c>
      <c r="C37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392.66666666666669</v>
      </c>
      <c r="D373" s="1">
        <f>ToplamTablo[[#This Row],[Vefat2020]]-ToplamTablo[[#This Row],[Referans]]</f>
        <v>65.333333333333314</v>
      </c>
      <c r="E373">
        <f t="shared" si="24"/>
        <v>462.57142857142856</v>
      </c>
      <c r="F373">
        <f t="shared" si="25"/>
        <v>401.54761904761909</v>
      </c>
      <c r="G373">
        <f t="shared" si="26"/>
        <v>61.023809523809533</v>
      </c>
      <c r="H373">
        <v>194</v>
      </c>
      <c r="I373" s="3">
        <v>1370</v>
      </c>
      <c r="J373">
        <v>12171</v>
      </c>
    </row>
    <row r="374" spans="1:10">
      <c r="A374" s="3" t="s">
        <v>389</v>
      </c>
      <c r="B37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453</v>
      </c>
      <c r="C37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414.33333333333337</v>
      </c>
      <c r="D374" s="1">
        <f>ToplamTablo[[#This Row],[Vefat2020]]-ToplamTablo[[#This Row],[Referans]]</f>
        <v>38.666666666666629</v>
      </c>
      <c r="E374">
        <f t="shared" si="24"/>
        <v>458.14285714285717</v>
      </c>
      <c r="F374">
        <f t="shared" si="25"/>
        <v>403.83333333333337</v>
      </c>
      <c r="G374">
        <f t="shared" si="26"/>
        <v>54.309523809523817</v>
      </c>
      <c r="H374">
        <v>186</v>
      </c>
      <c r="I374" s="3">
        <v>1291</v>
      </c>
      <c r="J374">
        <v>11479</v>
      </c>
    </row>
    <row r="375" spans="1:10">
      <c r="A375" s="3" t="s">
        <v>390</v>
      </c>
      <c r="B37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461</v>
      </c>
      <c r="C37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428.83333333333331</v>
      </c>
      <c r="D375" s="1">
        <f>ToplamTablo[[#This Row],[Vefat2020]]-ToplamTablo[[#This Row],[Referans]]</f>
        <v>32.166666666666686</v>
      </c>
      <c r="E375">
        <f t="shared" si="24"/>
        <v>459.42857142857144</v>
      </c>
      <c r="F375">
        <f t="shared" si="25"/>
        <v>408.54761904761909</v>
      </c>
      <c r="G375">
        <f t="shared" si="26"/>
        <v>50.880952380952394</v>
      </c>
      <c r="H375">
        <v>181</v>
      </c>
      <c r="I375" s="3">
        <v>1103</v>
      </c>
      <c r="J375">
        <v>9537</v>
      </c>
    </row>
    <row r="376" spans="1:10">
      <c r="A376" s="3" t="s">
        <v>391</v>
      </c>
      <c r="B37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398</v>
      </c>
      <c r="C37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446.33333333333337</v>
      </c>
      <c r="D376" s="1">
        <f>ToplamTablo[[#This Row],[Vefat2020]]-ToplamTablo[[#This Row],[Referans]]</f>
        <v>-48.333333333333371</v>
      </c>
      <c r="E376">
        <f t="shared" si="24"/>
        <v>456.57142857142856</v>
      </c>
      <c r="F376">
        <f t="shared" si="25"/>
        <v>416.28571428571433</v>
      </c>
      <c r="G376">
        <f t="shared" si="26"/>
        <v>40.285714285714285</v>
      </c>
      <c r="H376">
        <v>176</v>
      </c>
      <c r="I376" s="3">
        <v>1017</v>
      </c>
      <c r="J376">
        <v>9138</v>
      </c>
    </row>
    <row r="377" spans="1:10">
      <c r="A377" s="3" t="s">
        <v>392</v>
      </c>
      <c r="B37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476</v>
      </c>
      <c r="C37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442.16666666666663</v>
      </c>
      <c r="D377" s="1">
        <f>ToplamTablo[[#This Row],[Vefat2020]]-ToplamTablo[[#This Row],[Referans]]</f>
        <v>33.833333333333371</v>
      </c>
      <c r="E377">
        <f t="shared" si="24"/>
        <v>457.71428571428572</v>
      </c>
      <c r="F377">
        <f t="shared" si="25"/>
        <v>420.6904761904762</v>
      </c>
      <c r="G377">
        <f t="shared" si="26"/>
        <v>37.023809523809533</v>
      </c>
      <c r="H377">
        <v>174</v>
      </c>
      <c r="I377" s="3">
        <v>1003</v>
      </c>
      <c r="J377">
        <v>10220</v>
      </c>
    </row>
    <row r="378" spans="1:10">
      <c r="A378" s="3" t="s">
        <v>393</v>
      </c>
      <c r="B37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435</v>
      </c>
      <c r="C37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403.83333333333331</v>
      </c>
      <c r="D378" s="1">
        <f>ToplamTablo[[#This Row],[Vefat2020]]-ToplamTablo[[#This Row],[Referans]]</f>
        <v>31.166666666666686</v>
      </c>
      <c r="E378">
        <f t="shared" si="24"/>
        <v>450.85714285714283</v>
      </c>
      <c r="F378">
        <f t="shared" si="25"/>
        <v>420.69047619047615</v>
      </c>
      <c r="G378">
        <f t="shared" si="26"/>
        <v>30.166666666666679</v>
      </c>
      <c r="H378">
        <v>171</v>
      </c>
      <c r="I378" s="3">
        <v>983</v>
      </c>
      <c r="J378">
        <v>9809</v>
      </c>
    </row>
    <row r="379" spans="1:10">
      <c r="A379" s="3" t="s">
        <v>394</v>
      </c>
      <c r="B37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429</v>
      </c>
      <c r="C37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389.16666666666669</v>
      </c>
      <c r="D379" s="1">
        <f>ToplamTablo[[#This Row],[Vefat2020]]-ToplamTablo[[#This Row],[Referans]]</f>
        <v>39.833333333333314</v>
      </c>
      <c r="E379">
        <f t="shared" si="24"/>
        <v>444.28571428571428</v>
      </c>
      <c r="F379">
        <f t="shared" si="25"/>
        <v>416.7619047619047</v>
      </c>
      <c r="G379">
        <f t="shared" si="26"/>
        <v>27.523809523809518</v>
      </c>
      <c r="H379">
        <v>173</v>
      </c>
      <c r="I379" s="3">
        <v>971</v>
      </c>
      <c r="J379">
        <v>9554</v>
      </c>
    </row>
    <row r="380" spans="1:10">
      <c r="A380" s="3" t="s">
        <v>395</v>
      </c>
      <c r="B38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401</v>
      </c>
      <c r="C38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437.16666666666663</v>
      </c>
      <c r="D380" s="1">
        <f>ToplamTablo[[#This Row],[Vefat2020]]-ToplamTablo[[#This Row],[Referans]]</f>
        <v>-36.166666666666629</v>
      </c>
      <c r="E380">
        <f t="shared" si="24"/>
        <v>436.14285714285717</v>
      </c>
      <c r="F380">
        <f t="shared" si="25"/>
        <v>423.11904761904759</v>
      </c>
      <c r="G380">
        <f t="shared" si="26"/>
        <v>13.023809523809527</v>
      </c>
      <c r="H380">
        <v>170</v>
      </c>
      <c r="I380" s="3">
        <v>958</v>
      </c>
      <c r="J380">
        <v>8962</v>
      </c>
    </row>
    <row r="381" spans="1:10">
      <c r="A381" s="3" t="s">
        <v>396</v>
      </c>
      <c r="B38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394</v>
      </c>
      <c r="C38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427.66666666666669</v>
      </c>
      <c r="D381" s="1">
        <f>ToplamTablo[[#This Row],[Vefat2020]]-ToplamTablo[[#This Row],[Referans]]</f>
        <v>-33.666666666666686</v>
      </c>
      <c r="E381">
        <f t="shared" si="24"/>
        <v>427.71428571428572</v>
      </c>
      <c r="F381">
        <f t="shared" si="25"/>
        <v>425.02380952380952</v>
      </c>
      <c r="G381">
        <f t="shared" si="26"/>
        <v>2.690476190476196</v>
      </c>
      <c r="H381">
        <v>169</v>
      </c>
      <c r="I381" s="3">
        <v>921</v>
      </c>
      <c r="J381">
        <v>8314</v>
      </c>
    </row>
    <row r="382" spans="1:10">
      <c r="A382" s="3" t="s">
        <v>397</v>
      </c>
      <c r="B38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373</v>
      </c>
      <c r="C38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451.5</v>
      </c>
      <c r="D382" s="1">
        <f>ToplamTablo[[#This Row],[Vefat2020]]-ToplamTablo[[#This Row],[Referans]]</f>
        <v>-78.5</v>
      </c>
      <c r="E382">
        <f t="shared" si="24"/>
        <v>415.14285714285717</v>
      </c>
      <c r="F382">
        <f t="shared" si="25"/>
        <v>428.2619047619047</v>
      </c>
      <c r="G382">
        <f t="shared" si="26"/>
        <v>-13.119047619047617</v>
      </c>
      <c r="H382">
        <v>168</v>
      </c>
      <c r="I382" s="3">
        <v>902</v>
      </c>
      <c r="J382">
        <v>7550</v>
      </c>
    </row>
    <row r="383" spans="1:10">
      <c r="A383" s="3" t="s">
        <v>398</v>
      </c>
      <c r="B38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398</v>
      </c>
      <c r="C38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442.83333333333337</v>
      </c>
      <c r="D383" s="1">
        <f>ToplamTablo[[#This Row],[Vefat2020]]-ToplamTablo[[#This Row],[Referans]]</f>
        <v>-44.833333333333371</v>
      </c>
      <c r="E383">
        <f t="shared" si="24"/>
        <v>415.14285714285717</v>
      </c>
      <c r="F383">
        <f t="shared" si="25"/>
        <v>427.76190476190476</v>
      </c>
      <c r="G383">
        <f t="shared" si="26"/>
        <v>-12.619047619047617</v>
      </c>
      <c r="H383">
        <v>165</v>
      </c>
      <c r="I383" s="3">
        <v>803</v>
      </c>
      <c r="J383">
        <v>6436</v>
      </c>
    </row>
    <row r="384" spans="1:10">
      <c r="A384" s="3" t="s">
        <v>399</v>
      </c>
      <c r="B38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439</v>
      </c>
      <c r="C38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426.83333333333331</v>
      </c>
      <c r="D384" s="1">
        <f>ToplamTablo[[#This Row],[Vefat2020]]-ToplamTablo[[#This Row],[Referans]]</f>
        <v>12.166666666666686</v>
      </c>
      <c r="E384">
        <f t="shared" si="24"/>
        <v>409.85714285714283</v>
      </c>
      <c r="F384">
        <f t="shared" si="25"/>
        <v>425.57142857142856</v>
      </c>
      <c r="G384">
        <f t="shared" si="26"/>
        <v>-15.714285714285714</v>
      </c>
      <c r="H384">
        <v>164</v>
      </c>
      <c r="I384" s="3">
        <v>749</v>
      </c>
      <c r="J384">
        <v>5862</v>
      </c>
    </row>
    <row r="385" spans="1:10">
      <c r="A385" s="3" t="s">
        <v>400</v>
      </c>
      <c r="B38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433</v>
      </c>
      <c r="C38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425.33333333333343</v>
      </c>
      <c r="D385" s="1">
        <f>ToplamTablo[[#This Row],[Vefat2020]]-ToplamTablo[[#This Row],[Referans]]</f>
        <v>7.6666666666665719</v>
      </c>
      <c r="E385">
        <f t="shared" si="24"/>
        <v>409.57142857142856</v>
      </c>
      <c r="F385">
        <f t="shared" si="25"/>
        <v>428.64285714285722</v>
      </c>
      <c r="G385">
        <f t="shared" si="26"/>
        <v>-19.071428571428587</v>
      </c>
      <c r="H385">
        <v>167</v>
      </c>
      <c r="I385" s="3">
        <v>761</v>
      </c>
      <c r="J385">
        <v>6818</v>
      </c>
    </row>
    <row r="386" spans="1:10">
      <c r="A386" s="3" t="s">
        <v>401</v>
      </c>
      <c r="B38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423</v>
      </c>
      <c r="C38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413.83333333333331</v>
      </c>
      <c r="D386" s="1">
        <f>ToplamTablo[[#This Row],[Vefat2020]]-ToplamTablo[[#This Row],[Referans]]</f>
        <v>9.1666666666666856</v>
      </c>
      <c r="E386">
        <f t="shared" si="24"/>
        <v>408.71428571428572</v>
      </c>
      <c r="F386">
        <f t="shared" si="25"/>
        <v>432.16666666666669</v>
      </c>
      <c r="G386">
        <f t="shared" si="26"/>
        <v>-23.452380952380963</v>
      </c>
      <c r="H386">
        <v>159</v>
      </c>
      <c r="I386" s="3">
        <v>752</v>
      </c>
      <c r="J386">
        <v>6435</v>
      </c>
    </row>
    <row r="387" spans="1:10">
      <c r="A387" s="3" t="s">
        <v>402</v>
      </c>
      <c r="B38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423</v>
      </c>
      <c r="C38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433.16666666666669</v>
      </c>
      <c r="D387" s="1">
        <f>ToplamTablo[[#This Row],[Vefat2020]]-ToplamTablo[[#This Row],[Referans]]</f>
        <v>-10.166666666666686</v>
      </c>
      <c r="E387">
        <f t="shared" si="24"/>
        <v>411.85714285714283</v>
      </c>
      <c r="F387">
        <f t="shared" si="25"/>
        <v>431.59523809523807</v>
      </c>
      <c r="G387">
        <f t="shared" si="26"/>
        <v>-19.738095238095259</v>
      </c>
      <c r="H387">
        <v>153</v>
      </c>
      <c r="I387" s="3">
        <v>743</v>
      </c>
      <c r="J387">
        <v>6289</v>
      </c>
    </row>
    <row r="388" spans="1:10">
      <c r="A388" s="3" t="s">
        <v>403</v>
      </c>
      <c r="B38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388</v>
      </c>
      <c r="C38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422.16666666666674</v>
      </c>
      <c r="D388" s="1">
        <f>ToplamTablo[[#This Row],[Vefat2020]]-ToplamTablo[[#This Row],[Referans]]</f>
        <v>-34.166666666666742</v>
      </c>
      <c r="E388">
        <f t="shared" si="24"/>
        <v>411</v>
      </c>
      <c r="F388">
        <f t="shared" si="25"/>
        <v>430.80952380952385</v>
      </c>
      <c r="G388">
        <f t="shared" si="26"/>
        <v>-19.809523809523835</v>
      </c>
      <c r="H388">
        <v>149</v>
      </c>
      <c r="I388" s="3">
        <v>734</v>
      </c>
      <c r="J388">
        <v>5967</v>
      </c>
    </row>
    <row r="389" spans="1:10">
      <c r="A389" s="3" t="s">
        <v>404</v>
      </c>
      <c r="B38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376</v>
      </c>
      <c r="C38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421.83333333333331</v>
      </c>
      <c r="D389" s="1">
        <f>ToplamTablo[[#This Row],[Vefat2020]]-ToplamTablo[[#This Row],[Referans]]</f>
        <v>-45.833333333333314</v>
      </c>
      <c r="E389">
        <f t="shared" ref="E389:E429" si="27">AVERAGE(B383:B389)</f>
        <v>411.42857142857144</v>
      </c>
      <c r="F389">
        <f t="shared" ref="F389:F429" si="28">AVERAGE(C383:C389)</f>
        <v>426.57142857142861</v>
      </c>
      <c r="G389">
        <f t="shared" ref="G389:G429" si="29">AVERAGE(D383:D389)</f>
        <v>-15.142857142857167</v>
      </c>
      <c r="H389">
        <v>144</v>
      </c>
      <c r="I389" s="3">
        <v>723</v>
      </c>
      <c r="J389">
        <v>5856</v>
      </c>
    </row>
    <row r="390" spans="1:10">
      <c r="A390" s="3" t="s">
        <v>405</v>
      </c>
      <c r="B39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362</v>
      </c>
      <c r="C39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416.5</v>
      </c>
      <c r="D390" s="1">
        <f>ToplamTablo[[#This Row],[Vefat2020]]-ToplamTablo[[#This Row],[Referans]]</f>
        <v>-54.5</v>
      </c>
      <c r="E390">
        <f t="shared" si="27"/>
        <v>406.28571428571428</v>
      </c>
      <c r="F390">
        <f t="shared" si="28"/>
        <v>422.80952380952385</v>
      </c>
      <c r="G390">
        <f t="shared" si="29"/>
        <v>-16.523809523809543</v>
      </c>
      <c r="H390">
        <v>140</v>
      </c>
      <c r="I390" s="3">
        <v>684</v>
      </c>
      <c r="J390">
        <v>5277</v>
      </c>
    </row>
    <row r="391" spans="1:10">
      <c r="A391" s="3" t="s">
        <v>406</v>
      </c>
      <c r="B39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418</v>
      </c>
      <c r="C39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430.5</v>
      </c>
      <c r="D391" s="1">
        <f>ToplamTablo[[#This Row],[Vefat2020]]-ToplamTablo[[#This Row],[Referans]]</f>
        <v>-12.5</v>
      </c>
      <c r="E391">
        <f t="shared" si="27"/>
        <v>403.28571428571428</v>
      </c>
      <c r="F391">
        <f t="shared" si="28"/>
        <v>423.33333333333337</v>
      </c>
      <c r="G391">
        <f t="shared" si="29"/>
        <v>-20.047619047619069</v>
      </c>
      <c r="H391">
        <v>137</v>
      </c>
      <c r="I391" s="3">
        <v>671</v>
      </c>
      <c r="J391">
        <v>5642</v>
      </c>
    </row>
    <row r="392" spans="1:10">
      <c r="A392" s="3" t="s">
        <v>407</v>
      </c>
      <c r="B39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431</v>
      </c>
      <c r="C39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420.66666666666663</v>
      </c>
      <c r="D392" s="1">
        <f>ToplamTablo[[#This Row],[Vefat2020]]-ToplamTablo[[#This Row],[Referans]]</f>
        <v>10.333333333333371</v>
      </c>
      <c r="E392">
        <f t="shared" si="27"/>
        <v>403</v>
      </c>
      <c r="F392">
        <f t="shared" si="28"/>
        <v>422.66666666666663</v>
      </c>
      <c r="G392">
        <f t="shared" si="29"/>
        <v>-19.666666666666668</v>
      </c>
      <c r="H392">
        <v>134</v>
      </c>
      <c r="I392" s="3">
        <v>681</v>
      </c>
      <c r="J392">
        <v>7103</v>
      </c>
    </row>
    <row r="393" spans="1:10">
      <c r="A393" s="3" t="s">
        <v>408</v>
      </c>
      <c r="B39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408</v>
      </c>
      <c r="C39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427.66666666666674</v>
      </c>
      <c r="D393" s="1">
        <f>ToplamTablo[[#This Row],[Vefat2020]]-ToplamTablo[[#This Row],[Referans]]</f>
        <v>-19.666666666666742</v>
      </c>
      <c r="E393">
        <f t="shared" si="27"/>
        <v>400.85714285714283</v>
      </c>
      <c r="F393">
        <f t="shared" si="28"/>
        <v>424.64285714285717</v>
      </c>
      <c r="G393">
        <f t="shared" si="29"/>
        <v>-23.785714285714302</v>
      </c>
      <c r="H393">
        <v>132</v>
      </c>
      <c r="I393" s="3">
        <v>675</v>
      </c>
      <c r="J393">
        <v>7489</v>
      </c>
    </row>
    <row r="394" spans="1:10">
      <c r="A394" s="3" t="s">
        <v>409</v>
      </c>
      <c r="B39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363</v>
      </c>
      <c r="C39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436.83333333333331</v>
      </c>
      <c r="D394" s="1">
        <f>ToplamTablo[[#This Row],[Vefat2020]]-ToplamTablo[[#This Row],[Referans]]</f>
        <v>-73.833333333333314</v>
      </c>
      <c r="E394">
        <f t="shared" si="27"/>
        <v>392.28571428571428</v>
      </c>
      <c r="F394">
        <f t="shared" si="28"/>
        <v>425.16666666666663</v>
      </c>
      <c r="G394">
        <f t="shared" si="29"/>
        <v>-32.880952380952394</v>
      </c>
      <c r="H394">
        <v>129</v>
      </c>
      <c r="I394" s="3">
        <v>670</v>
      </c>
      <c r="J394">
        <v>7279</v>
      </c>
    </row>
    <row r="395" spans="1:10">
      <c r="A395" s="3" t="s">
        <v>410</v>
      </c>
      <c r="B39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418</v>
      </c>
      <c r="C39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436.66666666666674</v>
      </c>
      <c r="D395" s="1">
        <f>ToplamTablo[[#This Row],[Vefat2020]]-ToplamTablo[[#This Row],[Referans]]</f>
        <v>-18.666666666666742</v>
      </c>
      <c r="E395">
        <f t="shared" si="27"/>
        <v>396.57142857142856</v>
      </c>
      <c r="F395">
        <f t="shared" si="28"/>
        <v>427.2380952380953</v>
      </c>
      <c r="G395">
        <f t="shared" si="29"/>
        <v>-30.666666666666679</v>
      </c>
      <c r="H395">
        <v>131</v>
      </c>
      <c r="I395" s="3">
        <v>664</v>
      </c>
      <c r="J395">
        <v>6912</v>
      </c>
    </row>
    <row r="396" spans="1:10">
      <c r="A396" s="3" t="s">
        <v>411</v>
      </c>
      <c r="B39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368</v>
      </c>
      <c r="C39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390.49999999999994</v>
      </c>
      <c r="D396" s="1">
        <f>ToplamTablo[[#This Row],[Vefat2020]]-ToplamTablo[[#This Row],[Referans]]</f>
        <v>-22.499999999999943</v>
      </c>
      <c r="E396">
        <f t="shared" si="27"/>
        <v>395.42857142857144</v>
      </c>
      <c r="F396">
        <f t="shared" si="28"/>
        <v>422.7619047619047</v>
      </c>
      <c r="G396">
        <f t="shared" si="29"/>
        <v>-27.333333333333339</v>
      </c>
      <c r="H396">
        <v>129</v>
      </c>
      <c r="I396" s="3">
        <v>658</v>
      </c>
      <c r="J396">
        <v>6871</v>
      </c>
    </row>
    <row r="397" spans="1:10">
      <c r="A397" s="3" t="s">
        <v>412</v>
      </c>
      <c r="B39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348</v>
      </c>
      <c r="C39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412.16666666666669</v>
      </c>
      <c r="D397" s="1">
        <f>ToplamTablo[[#This Row],[Vefat2020]]-ToplamTablo[[#This Row],[Referans]]</f>
        <v>-64.166666666666686</v>
      </c>
      <c r="E397">
        <f t="shared" si="27"/>
        <v>393.42857142857144</v>
      </c>
      <c r="F397">
        <f t="shared" si="28"/>
        <v>422.14285714285717</v>
      </c>
      <c r="G397">
        <f t="shared" si="29"/>
        <v>-28.714285714285722</v>
      </c>
      <c r="H397">
        <v>128</v>
      </c>
      <c r="I397" s="3">
        <v>641</v>
      </c>
      <c r="J397">
        <v>6562</v>
      </c>
    </row>
    <row r="398" spans="1:10">
      <c r="A398" s="3" t="s">
        <v>413</v>
      </c>
      <c r="B39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399</v>
      </c>
      <c r="C39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392.16666666666669</v>
      </c>
      <c r="D398" s="1">
        <f>ToplamTablo[[#This Row],[Vefat2020]]-ToplamTablo[[#This Row],[Referans]]</f>
        <v>6.8333333333333144</v>
      </c>
      <c r="E398">
        <f t="shared" si="27"/>
        <v>390.71428571428572</v>
      </c>
      <c r="F398">
        <f t="shared" si="28"/>
        <v>416.66666666666663</v>
      </c>
      <c r="G398">
        <f t="shared" si="29"/>
        <v>-25.952380952380963</v>
      </c>
      <c r="H398">
        <v>124</v>
      </c>
      <c r="I398" s="3">
        <v>636</v>
      </c>
      <c r="J398">
        <v>7719</v>
      </c>
    </row>
    <row r="399" spans="1:10">
      <c r="A399" s="3" t="s">
        <v>414</v>
      </c>
      <c r="B39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384</v>
      </c>
      <c r="C39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389.16666666666663</v>
      </c>
      <c r="D399" s="1">
        <f>ToplamTablo[[#This Row],[Vefat2020]]-ToplamTablo[[#This Row],[Referans]]</f>
        <v>-5.1666666666666288</v>
      </c>
      <c r="E399">
        <f t="shared" si="27"/>
        <v>384</v>
      </c>
      <c r="F399">
        <f t="shared" si="28"/>
        <v>412.16666666666663</v>
      </c>
      <c r="G399">
        <f t="shared" si="29"/>
        <v>-28.166666666666679</v>
      </c>
      <c r="H399">
        <v>120</v>
      </c>
      <c r="I399" s="3">
        <v>630</v>
      </c>
      <c r="J399">
        <v>7795</v>
      </c>
    </row>
    <row r="400" spans="1:10">
      <c r="A400" s="3" t="s">
        <v>415</v>
      </c>
      <c r="B40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40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416</v>
      </c>
      <c r="D400" s="1">
        <f>ToplamTablo[[#This Row],[Vefat2020]]-ToplamTablo[[#This Row],[Referans]]</f>
        <v>-35</v>
      </c>
      <c r="E400">
        <f t="shared" si="27"/>
        <v>380.14285714285717</v>
      </c>
      <c r="F400">
        <f t="shared" si="28"/>
        <v>410.5</v>
      </c>
      <c r="G400">
        <f t="shared" si="29"/>
        <v>-30.357142857142858</v>
      </c>
      <c r="H400">
        <v>117</v>
      </c>
      <c r="I400" s="3">
        <v>632</v>
      </c>
      <c r="J400">
        <v>8102</v>
      </c>
    </row>
    <row r="401" spans="1:10">
      <c r="A401" s="3" t="s">
        <v>416</v>
      </c>
      <c r="B40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404</v>
      </c>
      <c r="C40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409.00000000000006</v>
      </c>
      <c r="D401" s="1">
        <f>ToplamTablo[[#This Row],[Vefat2020]]-ToplamTablo[[#This Row],[Referans]]</f>
        <v>-5.0000000000000568</v>
      </c>
      <c r="E401">
        <f t="shared" si="27"/>
        <v>386</v>
      </c>
      <c r="F401">
        <f t="shared" si="28"/>
        <v>406.52380952380958</v>
      </c>
      <c r="G401">
        <f t="shared" si="29"/>
        <v>-20.523809523809536</v>
      </c>
      <c r="H401">
        <v>113</v>
      </c>
      <c r="I401" s="3">
        <v>627</v>
      </c>
      <c r="J401">
        <v>7909</v>
      </c>
    </row>
    <row r="402" spans="1:10">
      <c r="A402" s="3" t="s">
        <v>417</v>
      </c>
      <c r="B40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372</v>
      </c>
      <c r="C40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400.16666666666663</v>
      </c>
      <c r="D402" s="1">
        <f>ToplamTablo[[#This Row],[Vefat2020]]-ToplamTablo[[#This Row],[Referans]]</f>
        <v>-28.166666666666629</v>
      </c>
      <c r="E402">
        <f t="shared" si="27"/>
        <v>379.42857142857144</v>
      </c>
      <c r="F402">
        <f t="shared" si="28"/>
        <v>401.3095238095238</v>
      </c>
      <c r="G402">
        <f t="shared" si="29"/>
        <v>-21.880952380952376</v>
      </c>
      <c r="H402">
        <v>110</v>
      </c>
      <c r="I402" s="3">
        <v>620</v>
      </c>
      <c r="J402">
        <v>7901</v>
      </c>
    </row>
    <row r="403" spans="1:10">
      <c r="A403" s="3" t="s">
        <v>418</v>
      </c>
      <c r="B40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358</v>
      </c>
      <c r="C40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394.16666666666669</v>
      </c>
      <c r="D403" s="1">
        <f>ToplamTablo[[#This Row],[Vefat2020]]-ToplamTablo[[#This Row],[Referans]]</f>
        <v>-36.166666666666686</v>
      </c>
      <c r="E403">
        <f t="shared" si="27"/>
        <v>378</v>
      </c>
      <c r="F403">
        <f t="shared" si="28"/>
        <v>401.83333333333331</v>
      </c>
      <c r="G403">
        <f t="shared" si="29"/>
        <v>-23.833333333333339</v>
      </c>
      <c r="H403">
        <v>108</v>
      </c>
      <c r="I403" s="3">
        <v>618</v>
      </c>
      <c r="J403">
        <v>7897</v>
      </c>
    </row>
    <row r="404" spans="1:10">
      <c r="A404" s="3" t="s">
        <v>419</v>
      </c>
      <c r="B40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345</v>
      </c>
      <c r="C40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405.16666666666669</v>
      </c>
      <c r="D404" s="1">
        <f>ToplamTablo[[#This Row],[Vefat2020]]-ToplamTablo[[#This Row],[Referans]]</f>
        <v>-60.166666666666686</v>
      </c>
      <c r="E404">
        <f t="shared" si="27"/>
        <v>377.57142857142856</v>
      </c>
      <c r="F404">
        <f t="shared" si="28"/>
        <v>400.83333333333331</v>
      </c>
      <c r="G404">
        <f t="shared" si="29"/>
        <v>-23.261904761904766</v>
      </c>
      <c r="H404">
        <v>112</v>
      </c>
      <c r="I404" s="3">
        <v>623</v>
      </c>
      <c r="J404">
        <v>6670</v>
      </c>
    </row>
    <row r="405" spans="1:10">
      <c r="A405" s="3" t="s">
        <v>420</v>
      </c>
      <c r="B40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407</v>
      </c>
      <c r="C40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</v>
      </c>
      <c r="D405" s="1">
        <f>ToplamTablo[[#This Row],[Vefat2020]]-ToplamTablo[[#This Row],[Referans]]</f>
        <v>39</v>
      </c>
      <c r="E405">
        <f t="shared" si="27"/>
        <v>378.71428571428572</v>
      </c>
      <c r="F405">
        <f t="shared" si="28"/>
        <v>397.38095238095241</v>
      </c>
      <c r="G405">
        <f t="shared" si="29"/>
        <v>-18.666666666666668</v>
      </c>
      <c r="H405">
        <v>103</v>
      </c>
      <c r="I405" s="3">
        <v>632</v>
      </c>
      <c r="J405">
        <v>8103</v>
      </c>
    </row>
    <row r="406" spans="1:10">
      <c r="A406" s="3" t="s">
        <v>421</v>
      </c>
      <c r="B40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381</v>
      </c>
      <c r="C40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390.66666666666674</v>
      </c>
      <c r="D406" s="1">
        <f>ToplamTablo[[#This Row],[Vefat2020]]-ToplamTablo[[#This Row],[Referans]]</f>
        <v>-9.6666666666667425</v>
      </c>
      <c r="E406">
        <f t="shared" si="27"/>
        <v>378.28571428571428</v>
      </c>
      <c r="F406">
        <f t="shared" si="28"/>
        <v>397.59523809523813</v>
      </c>
      <c r="G406">
        <f t="shared" si="29"/>
        <v>-19.309523809523828</v>
      </c>
      <c r="H406">
        <v>98</v>
      </c>
      <c r="I406" s="3">
        <v>659</v>
      </c>
      <c r="J406">
        <v>8636</v>
      </c>
    </row>
    <row r="407" spans="1:10">
      <c r="A407" s="3" t="s">
        <v>422</v>
      </c>
      <c r="B40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379</v>
      </c>
      <c r="C40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378.66666666666663</v>
      </c>
      <c r="D407" s="1">
        <f>ToplamTablo[[#This Row],[Vefat2020]]-ToplamTablo[[#This Row],[Referans]]</f>
        <v>0.33333333333337123</v>
      </c>
      <c r="E407">
        <f t="shared" si="27"/>
        <v>378</v>
      </c>
      <c r="F407">
        <f t="shared" si="28"/>
        <v>392.26190476190476</v>
      </c>
      <c r="G407">
        <f t="shared" si="29"/>
        <v>-14.261904761904775</v>
      </c>
      <c r="H407">
        <v>95</v>
      </c>
      <c r="I407" s="3">
        <v>664</v>
      </c>
      <c r="J407">
        <v>8642</v>
      </c>
    </row>
    <row r="408" spans="1:10">
      <c r="A408" s="3" t="s">
        <v>423</v>
      </c>
      <c r="B40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371</v>
      </c>
      <c r="C40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367.33333333333337</v>
      </c>
      <c r="D408" s="1">
        <f>ToplamTablo[[#This Row],[Vefat2020]]-ToplamTablo[[#This Row],[Referans]]</f>
        <v>3.6666666666666288</v>
      </c>
      <c r="E408">
        <f t="shared" si="27"/>
        <v>373.28571428571428</v>
      </c>
      <c r="F408">
        <f t="shared" si="28"/>
        <v>386.30952380952385</v>
      </c>
      <c r="G408">
        <f t="shared" si="29"/>
        <v>-13.023809523809534</v>
      </c>
      <c r="H408">
        <v>94</v>
      </c>
      <c r="I408" s="3">
        <v>660</v>
      </c>
      <c r="J408">
        <v>7590</v>
      </c>
    </row>
    <row r="409" spans="1:10">
      <c r="A409" s="3" t="s">
        <v>424</v>
      </c>
      <c r="B40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345</v>
      </c>
      <c r="C40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381.66666666666669</v>
      </c>
      <c r="D409" s="1">
        <f>ToplamTablo[[#This Row],[Vefat2020]]-ToplamTablo[[#This Row],[Referans]]</f>
        <v>-36.666666666666686</v>
      </c>
      <c r="E409">
        <f t="shared" si="27"/>
        <v>369.42857142857144</v>
      </c>
      <c r="F409">
        <f t="shared" si="28"/>
        <v>383.66666666666669</v>
      </c>
      <c r="G409">
        <f t="shared" si="29"/>
        <v>-14.238095238095257</v>
      </c>
      <c r="H409">
        <v>97</v>
      </c>
      <c r="I409" s="3">
        <v>667</v>
      </c>
      <c r="J409">
        <v>7763</v>
      </c>
    </row>
    <row r="410" spans="1:10">
      <c r="A410" s="3" t="s">
        <v>425</v>
      </c>
      <c r="B41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341</v>
      </c>
      <c r="C41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369.66666666666674</v>
      </c>
      <c r="D410" s="1">
        <f>ToplamTablo[[#This Row],[Vefat2020]]-ToplamTablo[[#This Row],[Referans]]</f>
        <v>-28.666666666666742</v>
      </c>
      <c r="E410">
        <f t="shared" si="27"/>
        <v>367</v>
      </c>
      <c r="F410">
        <f t="shared" si="28"/>
        <v>380.16666666666669</v>
      </c>
      <c r="G410">
        <f t="shared" si="29"/>
        <v>-13.166666666666694</v>
      </c>
      <c r="H410">
        <v>93</v>
      </c>
      <c r="I410" s="3">
        <v>671</v>
      </c>
      <c r="J410">
        <v>7706</v>
      </c>
    </row>
    <row r="411" spans="1:10">
      <c r="A411" s="3" t="s">
        <v>426</v>
      </c>
      <c r="B41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330</v>
      </c>
      <c r="C41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</v>
      </c>
      <c r="D411" s="1">
        <f>ToplamTablo[[#This Row],[Vefat2020]]-ToplamTablo[[#This Row],[Referans]]</f>
        <v>-50</v>
      </c>
      <c r="E411">
        <f t="shared" si="27"/>
        <v>364.85714285714283</v>
      </c>
      <c r="F411">
        <f t="shared" si="28"/>
        <v>376.57142857142861</v>
      </c>
      <c r="G411">
        <f t="shared" si="29"/>
        <v>-11.714285714285738</v>
      </c>
      <c r="H411">
        <v>94</v>
      </c>
      <c r="I411" s="3">
        <v>666</v>
      </c>
      <c r="J411">
        <v>6287</v>
      </c>
    </row>
    <row r="412" spans="1:10">
      <c r="A412" s="3" t="s">
        <v>427</v>
      </c>
      <c r="B41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408</v>
      </c>
      <c r="C41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370.66666666666663</v>
      </c>
      <c r="D412" s="1">
        <f>ToplamTablo[[#This Row],[Vefat2020]]-ToplamTablo[[#This Row],[Referans]]</f>
        <v>37.333333333333371</v>
      </c>
      <c r="E412">
        <f t="shared" si="27"/>
        <v>365</v>
      </c>
      <c r="F412">
        <f t="shared" si="28"/>
        <v>376.95238095238091</v>
      </c>
      <c r="G412">
        <f t="shared" si="29"/>
        <v>-11.952380952380972</v>
      </c>
      <c r="H412">
        <v>91</v>
      </c>
      <c r="I412" s="3">
        <v>660</v>
      </c>
      <c r="J412">
        <v>7945</v>
      </c>
    </row>
    <row r="413" spans="1:10">
      <c r="A413" s="3" t="s">
        <v>428</v>
      </c>
      <c r="B41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388</v>
      </c>
      <c r="C41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347.33333333333337</v>
      </c>
      <c r="D413" s="1">
        <f>ToplamTablo[[#This Row],[Vefat2020]]-ToplamTablo[[#This Row],[Referans]]</f>
        <v>40.666666666666629</v>
      </c>
      <c r="E413">
        <f t="shared" si="27"/>
        <v>366</v>
      </c>
      <c r="F413">
        <f t="shared" si="28"/>
        <v>370.76190476190476</v>
      </c>
      <c r="G413">
        <f t="shared" si="29"/>
        <v>-4.7619047619047752</v>
      </c>
      <c r="H413">
        <v>90</v>
      </c>
      <c r="I413" s="3">
        <v>658</v>
      </c>
      <c r="J413">
        <v>7906</v>
      </c>
    </row>
    <row r="414" spans="1:10">
      <c r="A414" s="3" t="s">
        <v>429</v>
      </c>
      <c r="B41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363</v>
      </c>
      <c r="C41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349.49999999999994</v>
      </c>
      <c r="D414" s="1">
        <f>ToplamTablo[[#This Row],[Vefat2020]]-ToplamTablo[[#This Row],[Referans]]</f>
        <v>13.500000000000057</v>
      </c>
      <c r="E414">
        <f t="shared" si="27"/>
        <v>363.71428571428572</v>
      </c>
      <c r="F414">
        <f t="shared" si="28"/>
        <v>366.59523809523813</v>
      </c>
      <c r="G414">
        <f t="shared" si="29"/>
        <v>-2.8809523809523916</v>
      </c>
      <c r="H414">
        <v>86</v>
      </c>
      <c r="I414" s="3">
        <v>649</v>
      </c>
      <c r="J414">
        <v>7325</v>
      </c>
    </row>
    <row r="415" spans="1:10">
      <c r="A415" s="3" t="s">
        <v>430</v>
      </c>
      <c r="B41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367</v>
      </c>
      <c r="C41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362.16666666666663</v>
      </c>
      <c r="D415" s="1">
        <f>ToplamTablo[[#This Row],[Vefat2020]]-ToplamTablo[[#This Row],[Referans]]</f>
        <v>4.8333333333333712</v>
      </c>
      <c r="E415">
        <f t="shared" si="27"/>
        <v>363.14285714285717</v>
      </c>
      <c r="F415">
        <f t="shared" si="28"/>
        <v>365.85714285714283</v>
      </c>
      <c r="G415">
        <f t="shared" si="29"/>
        <v>-2.7142857142857144</v>
      </c>
      <c r="H415">
        <v>83</v>
      </c>
      <c r="I415" s="3">
        <v>640</v>
      </c>
      <c r="J415">
        <v>7241</v>
      </c>
    </row>
    <row r="416" spans="1:10">
      <c r="A416" s="3" t="s">
        <v>431</v>
      </c>
      <c r="B41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385</v>
      </c>
      <c r="C41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379.66666666666663</v>
      </c>
      <c r="D416" s="1">
        <f>ToplamTablo[[#This Row],[Vefat2020]]-ToplamTablo[[#This Row],[Referans]]</f>
        <v>5.3333333333333712</v>
      </c>
      <c r="E416">
        <f t="shared" si="27"/>
        <v>368.85714285714283</v>
      </c>
      <c r="F416">
        <f t="shared" si="28"/>
        <v>365.57142857142856</v>
      </c>
      <c r="G416">
        <f t="shared" si="29"/>
        <v>3.285714285714294</v>
      </c>
      <c r="H416">
        <v>82</v>
      </c>
      <c r="I416" s="3">
        <v>638</v>
      </c>
      <c r="J416">
        <v>7419</v>
      </c>
    </row>
    <row r="417" spans="1:10">
      <c r="A417" s="3" t="s">
        <v>432</v>
      </c>
      <c r="B41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340</v>
      </c>
      <c r="C41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368.16666666666669</v>
      </c>
      <c r="D417" s="1">
        <f>ToplamTablo[[#This Row],[Vefat2020]]-ToplamTablo[[#This Row],[Referans]]</f>
        <v>-28.166666666666686</v>
      </c>
      <c r="E417">
        <f t="shared" si="27"/>
        <v>368.71428571428572</v>
      </c>
      <c r="F417">
        <f t="shared" si="28"/>
        <v>365.35714285714278</v>
      </c>
      <c r="G417">
        <f t="shared" si="29"/>
        <v>3.3571428571428732</v>
      </c>
      <c r="H417">
        <v>80</v>
      </c>
      <c r="I417" s="3">
        <v>635</v>
      </c>
      <c r="J417">
        <v>7857</v>
      </c>
    </row>
    <row r="418" spans="1:10">
      <c r="A418" s="3" t="s">
        <v>433</v>
      </c>
      <c r="B41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394</v>
      </c>
      <c r="C41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366.66666666666663</v>
      </c>
      <c r="D418" s="1">
        <f>ToplamTablo[[#This Row],[Vefat2020]]-ToplamTablo[[#This Row],[Referans]]</f>
        <v>27.333333333333371</v>
      </c>
      <c r="E418">
        <f t="shared" si="27"/>
        <v>377.85714285714283</v>
      </c>
      <c r="F418">
        <f t="shared" si="28"/>
        <v>363.45238095238085</v>
      </c>
      <c r="G418">
        <f t="shared" si="29"/>
        <v>14.404761904761926</v>
      </c>
      <c r="H418">
        <v>77</v>
      </c>
      <c r="I418" s="3">
        <v>601</v>
      </c>
      <c r="J418">
        <v>6546</v>
      </c>
    </row>
    <row r="419" spans="1:10">
      <c r="A419" s="3" t="s">
        <v>434</v>
      </c>
      <c r="B41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399</v>
      </c>
      <c r="C41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341</v>
      </c>
      <c r="D419" s="1">
        <f>ToplamTablo[[#This Row],[Vefat2020]]-ToplamTablo[[#This Row],[Referans]]</f>
        <v>58</v>
      </c>
      <c r="E419">
        <f t="shared" si="27"/>
        <v>376.57142857142856</v>
      </c>
      <c r="F419">
        <f t="shared" si="28"/>
        <v>359.21428571428572</v>
      </c>
      <c r="G419">
        <f t="shared" si="29"/>
        <v>17.357142857142872</v>
      </c>
      <c r="H419">
        <v>78</v>
      </c>
      <c r="I419" s="3">
        <v>623</v>
      </c>
      <c r="J419">
        <v>8104</v>
      </c>
    </row>
    <row r="420" spans="1:10">
      <c r="A420" s="3" t="s">
        <v>435</v>
      </c>
      <c r="B42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382</v>
      </c>
      <c r="C42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330</v>
      </c>
      <c r="D420" s="1">
        <f>ToplamTablo[[#This Row],[Vefat2020]]-ToplamTablo[[#This Row],[Referans]]</f>
        <v>52</v>
      </c>
      <c r="E420">
        <f t="shared" si="27"/>
        <v>375.71428571428572</v>
      </c>
      <c r="F420">
        <f t="shared" si="28"/>
        <v>356.73809523809524</v>
      </c>
      <c r="G420">
        <f t="shared" si="29"/>
        <v>18.976190476190499</v>
      </c>
      <c r="H420">
        <v>75</v>
      </c>
      <c r="I420" s="3">
        <v>633</v>
      </c>
      <c r="J420">
        <v>9107</v>
      </c>
    </row>
    <row r="421" spans="1:10">
      <c r="A421" s="3" t="s">
        <v>436</v>
      </c>
      <c r="B42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405</v>
      </c>
      <c r="C42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360.5</v>
      </c>
      <c r="D421" s="1">
        <f>ToplamTablo[[#This Row],[Vefat2020]]-ToplamTablo[[#This Row],[Referans]]</f>
        <v>44.5</v>
      </c>
      <c r="E421">
        <f t="shared" si="27"/>
        <v>381.71428571428572</v>
      </c>
      <c r="F421">
        <f t="shared" si="28"/>
        <v>358.3095238095238</v>
      </c>
      <c r="G421">
        <f t="shared" si="29"/>
        <v>23.404761904761919</v>
      </c>
      <c r="H421">
        <v>72</v>
      </c>
      <c r="I421" s="3">
        <v>660</v>
      </c>
      <c r="J421">
        <v>9561</v>
      </c>
    </row>
    <row r="422" spans="1:10">
      <c r="A422" s="3" t="s">
        <v>437</v>
      </c>
      <c r="B42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362</v>
      </c>
      <c r="C42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347.33333333333337</v>
      </c>
      <c r="D422" s="1">
        <f>ToplamTablo[[#This Row],[Vefat2020]]-ToplamTablo[[#This Row],[Referans]]</f>
        <v>14.666666666666629</v>
      </c>
      <c r="E422">
        <f t="shared" si="27"/>
        <v>381</v>
      </c>
      <c r="F422">
        <f t="shared" si="28"/>
        <v>356.1904761904762</v>
      </c>
      <c r="G422">
        <f t="shared" si="29"/>
        <v>24.809523809523814</v>
      </c>
      <c r="H422">
        <v>73</v>
      </c>
      <c r="I422" s="3">
        <v>658</v>
      </c>
      <c r="J422">
        <v>9572</v>
      </c>
    </row>
    <row r="423" spans="1:10">
      <c r="A423" s="3" t="s">
        <v>438</v>
      </c>
      <c r="B42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375</v>
      </c>
      <c r="C42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371.16666666666663</v>
      </c>
      <c r="D423" s="1">
        <f>ToplamTablo[[#This Row],[Vefat2020]]-ToplamTablo[[#This Row],[Referans]]</f>
        <v>3.8333333333333712</v>
      </c>
      <c r="E423">
        <f t="shared" si="27"/>
        <v>379.57142857142856</v>
      </c>
      <c r="F423">
        <f t="shared" si="28"/>
        <v>354.97619047619042</v>
      </c>
      <c r="G423">
        <f t="shared" si="29"/>
        <v>24.595238095238098</v>
      </c>
      <c r="H423">
        <v>74</v>
      </c>
      <c r="I423" s="3">
        <v>649</v>
      </c>
      <c r="J423">
        <v>9205</v>
      </c>
    </row>
    <row r="424" spans="1:10">
      <c r="A424" s="3" t="s">
        <v>439</v>
      </c>
      <c r="B42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374</v>
      </c>
      <c r="C42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391.16666666666669</v>
      </c>
      <c r="D424" s="1">
        <f>ToplamTablo[[#This Row],[Vefat2020]]-ToplamTablo[[#This Row],[Referans]]</f>
        <v>-17.166666666666686</v>
      </c>
      <c r="E424">
        <f t="shared" si="27"/>
        <v>384.42857142857144</v>
      </c>
      <c r="F424">
        <f t="shared" si="28"/>
        <v>358.2619047619047</v>
      </c>
      <c r="G424">
        <f t="shared" si="29"/>
        <v>26.166666666666668</v>
      </c>
      <c r="H424">
        <v>71</v>
      </c>
      <c r="I424" s="3">
        <v>621</v>
      </c>
      <c r="J424">
        <v>9193</v>
      </c>
    </row>
    <row r="425" spans="1:10">
      <c r="A425" s="3" t="s">
        <v>440</v>
      </c>
      <c r="B42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355</v>
      </c>
      <c r="C42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357.16666666666669</v>
      </c>
      <c r="D425" s="1">
        <f>ToplamTablo[[#This Row],[Vefat2020]]-ToplamTablo[[#This Row],[Referans]]</f>
        <v>-2.1666666666666856</v>
      </c>
      <c r="E425">
        <f t="shared" si="27"/>
        <v>378.85714285714283</v>
      </c>
      <c r="F425">
        <f t="shared" si="28"/>
        <v>356.90476190476187</v>
      </c>
      <c r="G425">
        <f t="shared" si="29"/>
        <v>21.952380952380945</v>
      </c>
      <c r="H425">
        <v>66</v>
      </c>
      <c r="I425" s="3">
        <v>610</v>
      </c>
      <c r="J425">
        <v>8424</v>
      </c>
    </row>
    <row r="426" spans="1:10">
      <c r="A426" s="3" t="s">
        <v>441</v>
      </c>
      <c r="B42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382</v>
      </c>
      <c r="C42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347.5</v>
      </c>
      <c r="D426" s="1">
        <f>ToplamTablo[[#This Row],[Vefat2020]]-ToplamTablo[[#This Row],[Referans]]</f>
        <v>34.5</v>
      </c>
      <c r="E426">
        <f t="shared" si="27"/>
        <v>376.42857142857144</v>
      </c>
      <c r="F426">
        <f t="shared" si="28"/>
        <v>357.83333333333337</v>
      </c>
      <c r="G426">
        <f t="shared" si="29"/>
        <v>18.595238095238091</v>
      </c>
      <c r="H426">
        <v>69</v>
      </c>
      <c r="I426" s="3">
        <v>645</v>
      </c>
      <c r="J426">
        <v>9891</v>
      </c>
    </row>
    <row r="427" spans="1:10">
      <c r="A427" s="3" t="s">
        <v>442</v>
      </c>
      <c r="B42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387</v>
      </c>
      <c r="C42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385.66666666666669</v>
      </c>
      <c r="D427" s="1">
        <f>ToplamTablo[[#This Row],[Vefat2020]]-ToplamTablo[[#This Row],[Referans]]</f>
        <v>1.3333333333333144</v>
      </c>
      <c r="E427">
        <f t="shared" si="27"/>
        <v>377.14285714285717</v>
      </c>
      <c r="F427">
        <f t="shared" si="28"/>
        <v>365.78571428571428</v>
      </c>
      <c r="G427">
        <f t="shared" si="29"/>
        <v>11.357142857142849</v>
      </c>
      <c r="H427">
        <v>68</v>
      </c>
      <c r="I427" s="3">
        <v>668</v>
      </c>
      <c r="J427">
        <v>11837</v>
      </c>
    </row>
    <row r="428" spans="1:10">
      <c r="A428" s="3" t="s">
        <v>443</v>
      </c>
      <c r="B42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409</v>
      </c>
      <c r="C42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354.83333333333331</v>
      </c>
      <c r="D428" s="1">
        <f>ToplamTablo[[#This Row],[Vefat2020]]-ToplamTablo[[#This Row],[Referans]]</f>
        <v>54.166666666666686</v>
      </c>
      <c r="E428">
        <f t="shared" si="27"/>
        <v>377.71428571428572</v>
      </c>
      <c r="F428">
        <f t="shared" si="28"/>
        <v>364.97619047619048</v>
      </c>
      <c r="G428">
        <f t="shared" si="29"/>
        <v>12.738095238095232</v>
      </c>
      <c r="H428">
        <v>65</v>
      </c>
      <c r="I428" s="3">
        <v>689</v>
      </c>
      <c r="J428">
        <v>11520</v>
      </c>
    </row>
    <row r="429" spans="1:10">
      <c r="A429" s="3" t="s">
        <v>444</v>
      </c>
      <c r="B42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361</v>
      </c>
      <c r="C42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367.33333333333331</v>
      </c>
      <c r="D429" s="1">
        <f>ToplamTablo[[#This Row],[Vefat2020]]-ToplamTablo[[#This Row],[Referans]]</f>
        <v>-6.3333333333333144</v>
      </c>
      <c r="E429">
        <f t="shared" si="27"/>
        <v>377.57142857142856</v>
      </c>
      <c r="F429">
        <f t="shared" si="28"/>
        <v>367.83333333333337</v>
      </c>
      <c r="G429">
        <f t="shared" si="29"/>
        <v>9.7380952380952408</v>
      </c>
      <c r="H429">
        <v>68</v>
      </c>
      <c r="I429" s="3">
        <v>685</v>
      </c>
      <c r="J429">
        <v>11322</v>
      </c>
    </row>
    <row r="430" spans="1:10">
      <c r="A430" s="3" t="s">
        <v>447</v>
      </c>
      <c r="B43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385</v>
      </c>
      <c r="C43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</v>
      </c>
      <c r="D430" s="1">
        <f>ToplamTablo[[#This Row],[Vefat2020]]-ToplamTablo[[#This Row],[Referans]]</f>
        <v>36</v>
      </c>
      <c r="E430">
        <f t="shared" ref="E430:E481" si="30">AVERAGE(B424:B430)</f>
        <v>379</v>
      </c>
      <c r="F430">
        <f t="shared" ref="F430:F481" si="31">AVERAGE(C424:C430)</f>
        <v>364.66666666666669</v>
      </c>
      <c r="G430">
        <f t="shared" ref="G430:G481" si="32">AVERAGE(D424:D430)</f>
        <v>14.33333333333333</v>
      </c>
      <c r="H430">
        <v>62</v>
      </c>
      <c r="I430">
        <v>1232</v>
      </c>
      <c r="J430">
        <v>11302</v>
      </c>
    </row>
    <row r="431" spans="1:10">
      <c r="A431" s="3" t="s">
        <v>448</v>
      </c>
      <c r="B43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378</v>
      </c>
      <c r="C43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349.5</v>
      </c>
      <c r="D431" s="1">
        <f>ToplamTablo[[#This Row],[Vefat2020]]-ToplamTablo[[#This Row],[Referans]]</f>
        <v>28.5</v>
      </c>
      <c r="E431">
        <f t="shared" si="30"/>
        <v>379.57142857142856</v>
      </c>
      <c r="F431">
        <f t="shared" si="31"/>
        <v>358.71428571428572</v>
      </c>
      <c r="G431">
        <f t="shared" si="32"/>
        <v>20.857142857142858</v>
      </c>
      <c r="H431">
        <v>64</v>
      </c>
      <c r="I431">
        <v>1230</v>
      </c>
      <c r="J431">
        <v>11770</v>
      </c>
    </row>
    <row r="432" spans="1:10">
      <c r="A432" s="3" t="s">
        <v>449</v>
      </c>
      <c r="B43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350</v>
      </c>
      <c r="C43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350.33333333333337</v>
      </c>
      <c r="D432" s="1">
        <f>ToplamTablo[[#This Row],[Vefat2020]]-ToplamTablo[[#This Row],[Referans]]</f>
        <v>-0.33333333333337123</v>
      </c>
      <c r="E432">
        <f t="shared" si="30"/>
        <v>378.85714285714283</v>
      </c>
      <c r="F432">
        <f t="shared" si="31"/>
        <v>357.73809523809524</v>
      </c>
      <c r="G432">
        <f t="shared" si="32"/>
        <v>21.119047619047617</v>
      </c>
      <c r="H432">
        <v>65</v>
      </c>
      <c r="I432">
        <v>1261</v>
      </c>
      <c r="J432">
        <v>11187</v>
      </c>
    </row>
    <row r="433" spans="1:10">
      <c r="A433" s="3" t="s">
        <v>450</v>
      </c>
      <c r="B43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379</v>
      </c>
      <c r="C43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375.5</v>
      </c>
      <c r="D433" s="1">
        <f>ToplamTablo[[#This Row],[Vefat2020]]-ToplamTablo[[#This Row],[Referans]]</f>
        <v>3.5</v>
      </c>
      <c r="E433">
        <f t="shared" si="30"/>
        <v>378.42857142857144</v>
      </c>
      <c r="F433">
        <f t="shared" si="31"/>
        <v>361.73809523809524</v>
      </c>
      <c r="G433">
        <f t="shared" si="32"/>
        <v>16.690476190476186</v>
      </c>
      <c r="H433">
        <v>64</v>
      </c>
      <c r="I433">
        <v>1239</v>
      </c>
      <c r="J433">
        <v>13215</v>
      </c>
    </row>
    <row r="434" spans="1:10">
      <c r="A434" s="3" t="s">
        <v>451</v>
      </c>
      <c r="B43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415</v>
      </c>
      <c r="C43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355.33333333333326</v>
      </c>
      <c r="D434" s="1">
        <f>ToplamTablo[[#This Row],[Vefat2020]]-ToplamTablo[[#This Row],[Referans]]</f>
        <v>59.666666666666742</v>
      </c>
      <c r="E434">
        <f t="shared" si="30"/>
        <v>382.42857142857144</v>
      </c>
      <c r="F434">
        <f t="shared" si="31"/>
        <v>357.40476190476187</v>
      </c>
      <c r="G434">
        <f t="shared" si="32"/>
        <v>25.023809523809536</v>
      </c>
      <c r="H434">
        <v>66</v>
      </c>
      <c r="I434">
        <v>1289</v>
      </c>
      <c r="J434">
        <v>13755</v>
      </c>
    </row>
    <row r="435" spans="1:10">
      <c r="A435" s="3" t="s">
        <v>452</v>
      </c>
      <c r="B43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412</v>
      </c>
      <c r="C43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326.83333333333331</v>
      </c>
      <c r="D435" s="1">
        <f>ToplamTablo[[#This Row],[Vefat2020]]-ToplamTablo[[#This Row],[Referans]]</f>
        <v>85.166666666666686</v>
      </c>
      <c r="E435">
        <f t="shared" si="30"/>
        <v>382.85714285714283</v>
      </c>
      <c r="F435">
        <f t="shared" si="31"/>
        <v>353.40476190476193</v>
      </c>
      <c r="G435">
        <f t="shared" si="32"/>
        <v>29.452380952380963</v>
      </c>
      <c r="H435">
        <v>67</v>
      </c>
      <c r="I435">
        <v>1309</v>
      </c>
      <c r="J435">
        <v>14556</v>
      </c>
    </row>
    <row r="436" spans="1:10">
      <c r="A436" s="3" t="s">
        <v>453</v>
      </c>
      <c r="B43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374</v>
      </c>
      <c r="C43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357.00000000000006</v>
      </c>
      <c r="D436" s="1">
        <f>ToplamTablo[[#This Row],[Vefat2020]]-ToplamTablo[[#This Row],[Referans]]</f>
        <v>16.999999999999943</v>
      </c>
      <c r="E436">
        <f t="shared" si="30"/>
        <v>384.71428571428572</v>
      </c>
      <c r="F436">
        <f t="shared" si="31"/>
        <v>351.92857142857144</v>
      </c>
      <c r="G436">
        <f t="shared" si="32"/>
        <v>32.785714285714285</v>
      </c>
      <c r="H436">
        <v>63</v>
      </c>
      <c r="I436">
        <v>1310</v>
      </c>
      <c r="J436">
        <v>14046</v>
      </c>
    </row>
    <row r="437" spans="1:10">
      <c r="A437" s="3" t="s">
        <v>454</v>
      </c>
      <c r="B43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444</v>
      </c>
      <c r="C43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374.33333333333331</v>
      </c>
      <c r="D437" s="1">
        <f>ToplamTablo[[#This Row],[Vefat2020]]-ToplamTablo[[#This Row],[Referans]]</f>
        <v>69.666666666666686</v>
      </c>
      <c r="E437">
        <f t="shared" si="30"/>
        <v>393.14285714285717</v>
      </c>
      <c r="F437">
        <f t="shared" si="31"/>
        <v>355.54761904761909</v>
      </c>
      <c r="G437">
        <f t="shared" si="32"/>
        <v>37.595238095238095</v>
      </c>
      <c r="H437">
        <v>66</v>
      </c>
      <c r="I437">
        <v>1349</v>
      </c>
      <c r="J437">
        <v>14941</v>
      </c>
    </row>
    <row r="438" spans="1:10">
      <c r="A438" s="3" t="s">
        <v>455</v>
      </c>
      <c r="B43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409</v>
      </c>
      <c r="C43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348</v>
      </c>
      <c r="D438" s="1">
        <f>ToplamTablo[[#This Row],[Vefat2020]]-ToplamTablo[[#This Row],[Referans]]</f>
        <v>61</v>
      </c>
      <c r="E438">
        <f t="shared" si="30"/>
        <v>397.57142857142856</v>
      </c>
      <c r="F438">
        <f t="shared" si="31"/>
        <v>355.33333333333331</v>
      </c>
      <c r="G438">
        <f t="shared" si="32"/>
        <v>42.238095238095241</v>
      </c>
      <c r="H438">
        <v>65</v>
      </c>
      <c r="I438">
        <v>1350</v>
      </c>
      <c r="J438">
        <v>15082</v>
      </c>
    </row>
    <row r="439" spans="1:10">
      <c r="A439" s="3" t="s">
        <v>456</v>
      </c>
      <c r="B43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368</v>
      </c>
      <c r="C43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365.66666666666669</v>
      </c>
      <c r="D439" s="1">
        <f>ToplamTablo[[#This Row],[Vefat2020]]-ToplamTablo[[#This Row],[Referans]]</f>
        <v>2.3333333333333144</v>
      </c>
      <c r="E439">
        <f t="shared" si="30"/>
        <v>400.14285714285717</v>
      </c>
      <c r="F439">
        <f t="shared" si="31"/>
        <v>357.52380952380952</v>
      </c>
      <c r="G439">
        <f t="shared" si="32"/>
        <v>42.619047619047628</v>
      </c>
      <c r="H439">
        <v>68</v>
      </c>
      <c r="I439">
        <v>1392</v>
      </c>
      <c r="J439">
        <v>13378</v>
      </c>
    </row>
    <row r="440" spans="1:10">
      <c r="A440" s="3" t="s">
        <v>457</v>
      </c>
      <c r="B44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449</v>
      </c>
      <c r="C44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342.66666666666669</v>
      </c>
      <c r="D440" s="1">
        <f>ToplamTablo[[#This Row],[Vefat2020]]-ToplamTablo[[#This Row],[Referans]]</f>
        <v>106.33333333333331</v>
      </c>
      <c r="E440">
        <f t="shared" si="30"/>
        <v>410.14285714285717</v>
      </c>
      <c r="F440">
        <f t="shared" si="31"/>
        <v>352.83333333333331</v>
      </c>
      <c r="G440">
        <f t="shared" si="32"/>
        <v>57.30952380952381</v>
      </c>
      <c r="H440">
        <v>63</v>
      </c>
      <c r="I440">
        <v>1425</v>
      </c>
      <c r="J440">
        <v>15503</v>
      </c>
    </row>
    <row r="441" spans="1:10">
      <c r="A441" s="3" t="s">
        <v>458</v>
      </c>
      <c r="B44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410</v>
      </c>
      <c r="C44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378.16666666666663</v>
      </c>
      <c r="D441" s="1">
        <f>ToplamTablo[[#This Row],[Vefat2020]]-ToplamTablo[[#This Row],[Referans]]</f>
        <v>31.833333333333371</v>
      </c>
      <c r="E441">
        <f t="shared" si="30"/>
        <v>409.42857142857144</v>
      </c>
      <c r="F441">
        <f t="shared" si="31"/>
        <v>356.09523809523807</v>
      </c>
      <c r="G441">
        <f t="shared" si="32"/>
        <v>53.333333333333329</v>
      </c>
      <c r="H441">
        <v>71</v>
      </c>
      <c r="I441">
        <v>1474</v>
      </c>
      <c r="J441">
        <v>16749</v>
      </c>
    </row>
    <row r="442" spans="1:10">
      <c r="A442" s="3" t="s">
        <v>459</v>
      </c>
      <c r="B44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421</v>
      </c>
      <c r="C44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362.16666666666669</v>
      </c>
      <c r="D442" s="1">
        <f>ToplamTablo[[#This Row],[Vefat2020]]-ToplamTablo[[#This Row],[Referans]]</f>
        <v>58.833333333333314</v>
      </c>
      <c r="E442">
        <f t="shared" si="30"/>
        <v>410.71428571428572</v>
      </c>
      <c r="F442">
        <f t="shared" si="31"/>
        <v>361.14285714285717</v>
      </c>
      <c r="G442">
        <f t="shared" si="32"/>
        <v>49.571428571428562</v>
      </c>
      <c r="H442">
        <v>73</v>
      </c>
      <c r="I442">
        <v>1484</v>
      </c>
      <c r="J442">
        <v>18912</v>
      </c>
    </row>
    <row r="443" spans="1:10">
      <c r="A443" s="3" t="s">
        <v>460</v>
      </c>
      <c r="B44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399</v>
      </c>
      <c r="C44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358.49999999999994</v>
      </c>
      <c r="D443" s="1">
        <f>ToplamTablo[[#This Row],[Vefat2020]]-ToplamTablo[[#This Row],[Referans]]</f>
        <v>40.500000000000057</v>
      </c>
      <c r="E443">
        <f t="shared" si="30"/>
        <v>414.28571428571428</v>
      </c>
      <c r="F443">
        <f t="shared" si="31"/>
        <v>361.35714285714283</v>
      </c>
      <c r="G443">
        <f t="shared" si="32"/>
        <v>52.928571428571438</v>
      </c>
      <c r="H443">
        <v>81</v>
      </c>
      <c r="I443">
        <v>1503</v>
      </c>
      <c r="J443">
        <v>20049</v>
      </c>
    </row>
    <row r="444" spans="1:10">
      <c r="A444" s="3" t="s">
        <v>461</v>
      </c>
      <c r="B44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416</v>
      </c>
      <c r="C44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380.33333333333331</v>
      </c>
      <c r="D444" s="1">
        <f>ToplamTablo[[#This Row],[Vefat2020]]-ToplamTablo[[#This Row],[Referans]]</f>
        <v>35.666666666666686</v>
      </c>
      <c r="E444">
        <f t="shared" si="30"/>
        <v>410.28571428571428</v>
      </c>
      <c r="F444">
        <f t="shared" si="31"/>
        <v>362.21428571428572</v>
      </c>
      <c r="G444">
        <f t="shared" si="32"/>
        <v>48.071428571428577</v>
      </c>
      <c r="H444">
        <v>87</v>
      </c>
      <c r="I444">
        <v>1547</v>
      </c>
      <c r="J444">
        <v>21030</v>
      </c>
    </row>
    <row r="445" spans="1:10">
      <c r="A445" s="3" t="s">
        <v>462</v>
      </c>
      <c r="B44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405</v>
      </c>
      <c r="C44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376.5</v>
      </c>
      <c r="D445" s="1">
        <f>ToplamTablo[[#This Row],[Vefat2020]]-ToplamTablo[[#This Row],[Referans]]</f>
        <v>28.5</v>
      </c>
      <c r="E445">
        <f t="shared" si="30"/>
        <v>409.71428571428572</v>
      </c>
      <c r="F445">
        <f t="shared" si="31"/>
        <v>366.28571428571428</v>
      </c>
      <c r="G445">
        <f t="shared" si="32"/>
        <v>43.428571428571438</v>
      </c>
      <c r="H445">
        <v>95</v>
      </c>
      <c r="I445">
        <v>1538</v>
      </c>
      <c r="J445">
        <v>21061</v>
      </c>
    </row>
    <row r="446" spans="1:10">
      <c r="A446" s="3" t="s">
        <v>463</v>
      </c>
      <c r="B44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410</v>
      </c>
      <c r="C44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363.66666666666669</v>
      </c>
      <c r="D446" s="1">
        <f>ToplamTablo[[#This Row],[Vefat2020]]-ToplamTablo[[#This Row],[Referans]]</f>
        <v>46.333333333333314</v>
      </c>
      <c r="E446">
        <f t="shared" si="30"/>
        <v>415.71428571428572</v>
      </c>
      <c r="F446">
        <f t="shared" si="31"/>
        <v>365.99999999999994</v>
      </c>
      <c r="G446">
        <f t="shared" si="32"/>
        <v>49.714285714285722</v>
      </c>
      <c r="H446">
        <v>102</v>
      </c>
      <c r="I446">
        <v>1568</v>
      </c>
      <c r="J446">
        <v>20428</v>
      </c>
    </row>
    <row r="447" spans="1:10">
      <c r="A447" s="3" t="s">
        <v>464</v>
      </c>
      <c r="B44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482</v>
      </c>
      <c r="C44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388.00000000000006</v>
      </c>
      <c r="D447" s="1">
        <f>ToplamTablo[[#This Row],[Vefat2020]]-ToplamTablo[[#This Row],[Referans]]</f>
        <v>93.999999999999943</v>
      </c>
      <c r="E447">
        <f t="shared" si="30"/>
        <v>420.42857142857144</v>
      </c>
      <c r="F447">
        <f t="shared" si="31"/>
        <v>372.47619047619042</v>
      </c>
      <c r="G447">
        <f t="shared" si="32"/>
        <v>47.952380952380956</v>
      </c>
      <c r="H447">
        <v>117</v>
      </c>
      <c r="I447">
        <v>1644</v>
      </c>
      <c r="J447">
        <v>22216</v>
      </c>
    </row>
    <row r="448" spans="1:10">
      <c r="A448" s="3" t="s">
        <v>465</v>
      </c>
      <c r="B44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424</v>
      </c>
      <c r="C44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366.33333333333331</v>
      </c>
      <c r="D448" s="1">
        <f>ToplamTablo[[#This Row],[Vefat2020]]-ToplamTablo[[#This Row],[Referans]]</f>
        <v>57.666666666666686</v>
      </c>
      <c r="E448">
        <f t="shared" si="30"/>
        <v>422.42857142857144</v>
      </c>
      <c r="F448">
        <f t="shared" si="31"/>
        <v>370.78571428571433</v>
      </c>
      <c r="G448">
        <f t="shared" si="32"/>
        <v>51.642857142857146</v>
      </c>
      <c r="H448">
        <v>138</v>
      </c>
      <c r="I448">
        <v>1710</v>
      </c>
      <c r="J448">
        <v>26182</v>
      </c>
    </row>
    <row r="449" spans="1:10">
      <c r="A449" s="3" t="s">
        <v>466</v>
      </c>
      <c r="B44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415</v>
      </c>
      <c r="C44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360.83333333333337</v>
      </c>
      <c r="D449" s="1">
        <f>ToplamTablo[[#This Row],[Vefat2020]]-ToplamTablo[[#This Row],[Referans]]</f>
        <v>54.166666666666629</v>
      </c>
      <c r="E449">
        <f t="shared" si="30"/>
        <v>421.57142857142856</v>
      </c>
      <c r="F449">
        <f t="shared" si="31"/>
        <v>370.59523809523813</v>
      </c>
      <c r="G449">
        <f t="shared" si="32"/>
        <v>50.976190476190474</v>
      </c>
      <c r="H449">
        <v>146</v>
      </c>
      <c r="I449">
        <v>1720</v>
      </c>
      <c r="J449">
        <v>29762</v>
      </c>
    </row>
    <row r="450" spans="1:10">
      <c r="A450" s="3" t="s">
        <v>467</v>
      </c>
      <c r="B45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444</v>
      </c>
      <c r="C45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</v>
      </c>
      <c r="D450" s="1">
        <f>ToplamTablo[[#This Row],[Vefat2020]]-ToplamTablo[[#This Row],[Referans]]</f>
        <v>84</v>
      </c>
      <c r="E450">
        <f t="shared" si="30"/>
        <v>428</v>
      </c>
      <c r="F450">
        <f t="shared" si="31"/>
        <v>370.8095238095238</v>
      </c>
      <c r="G450">
        <f t="shared" si="32"/>
        <v>57.190476190476183</v>
      </c>
      <c r="H450">
        <v>157</v>
      </c>
      <c r="I450">
        <v>1790</v>
      </c>
      <c r="J450">
        <v>28731</v>
      </c>
    </row>
    <row r="451" spans="1:10">
      <c r="A451" s="3" t="s">
        <v>468</v>
      </c>
      <c r="B45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425</v>
      </c>
      <c r="C45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380.33333333333331</v>
      </c>
      <c r="D451" s="1">
        <f>ToplamTablo[[#This Row],[Vefat2020]]-ToplamTablo[[#This Row],[Referans]]</f>
        <v>44.666666666666686</v>
      </c>
      <c r="E451">
        <f t="shared" si="30"/>
        <v>429.28571428571428</v>
      </c>
      <c r="F451">
        <f t="shared" si="31"/>
        <v>370.80952380952385</v>
      </c>
      <c r="G451">
        <f t="shared" si="32"/>
        <v>58.476190476190467</v>
      </c>
      <c r="H451">
        <v>153</v>
      </c>
      <c r="I451">
        <v>1810</v>
      </c>
      <c r="J451">
        <v>29081</v>
      </c>
    </row>
    <row r="452" spans="1:10">
      <c r="A452" s="3" t="s">
        <v>469</v>
      </c>
      <c r="B45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428</v>
      </c>
      <c r="C45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390.50000000000006</v>
      </c>
      <c r="D452" s="1">
        <f>ToplamTablo[[#This Row],[Vefat2020]]-ToplamTablo[[#This Row],[Referans]]</f>
        <v>37.499999999999943</v>
      </c>
      <c r="E452">
        <f t="shared" si="30"/>
        <v>432.57142857142856</v>
      </c>
      <c r="F452">
        <f t="shared" si="31"/>
        <v>372.80952380952385</v>
      </c>
      <c r="G452">
        <f t="shared" si="32"/>
        <v>59.761904761904745</v>
      </c>
      <c r="H452">
        <v>151</v>
      </c>
      <c r="I452">
        <v>1886</v>
      </c>
      <c r="J452">
        <v>30021</v>
      </c>
    </row>
    <row r="453" spans="1:10">
      <c r="A453" s="3" t="s">
        <v>470</v>
      </c>
      <c r="B45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443</v>
      </c>
      <c r="C45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383.33333333333337</v>
      </c>
      <c r="D453" s="1">
        <f>ToplamTablo[[#This Row],[Vefat2020]]-ToplamTablo[[#This Row],[Referans]]</f>
        <v>59.666666666666629</v>
      </c>
      <c r="E453">
        <f t="shared" si="30"/>
        <v>437.28571428571428</v>
      </c>
      <c r="F453">
        <f t="shared" si="31"/>
        <v>375.61904761904765</v>
      </c>
      <c r="G453">
        <f t="shared" si="32"/>
        <v>61.666666666666643</v>
      </c>
      <c r="H453">
        <v>153</v>
      </c>
      <c r="I453">
        <v>1968</v>
      </c>
      <c r="J453">
        <v>29058</v>
      </c>
    </row>
    <row r="454" spans="1:10">
      <c r="A454" s="3" t="s">
        <v>471</v>
      </c>
      <c r="B45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492</v>
      </c>
      <c r="C45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387.5</v>
      </c>
      <c r="D454" s="1">
        <f>ToplamTablo[[#This Row],[Vefat2020]]-ToplamTablo[[#This Row],[Referans]]</f>
        <v>104.5</v>
      </c>
      <c r="E454">
        <f t="shared" si="30"/>
        <v>438.71428571428572</v>
      </c>
      <c r="F454">
        <f t="shared" si="31"/>
        <v>375.54761904761909</v>
      </c>
      <c r="G454">
        <f t="shared" si="32"/>
        <v>63.16666666666665</v>
      </c>
      <c r="H454">
        <v>154</v>
      </c>
      <c r="I454">
        <v>1998</v>
      </c>
      <c r="J454">
        <v>32404</v>
      </c>
    </row>
    <row r="455" spans="1:10">
      <c r="A455" s="3" t="s">
        <v>472</v>
      </c>
      <c r="B45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446</v>
      </c>
      <c r="C45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384.66666666666669</v>
      </c>
      <c r="D455" s="1">
        <f>ToplamTablo[[#This Row],[Vefat2020]]-ToplamTablo[[#This Row],[Referans]]</f>
        <v>61.333333333333314</v>
      </c>
      <c r="E455">
        <f t="shared" si="30"/>
        <v>441.85714285714283</v>
      </c>
      <c r="F455">
        <f t="shared" si="31"/>
        <v>378.16666666666663</v>
      </c>
      <c r="G455">
        <f t="shared" si="32"/>
        <v>63.690476190476168</v>
      </c>
      <c r="H455">
        <v>155</v>
      </c>
      <c r="I455">
        <v>2054</v>
      </c>
      <c r="J455">
        <v>37303</v>
      </c>
    </row>
    <row r="456" spans="1:10">
      <c r="A456" s="3" t="s">
        <v>473</v>
      </c>
      <c r="B45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475</v>
      </c>
      <c r="C45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364.5</v>
      </c>
      <c r="D456" s="1">
        <f>ToplamTablo[[#This Row],[Vefat2020]]-ToplamTablo[[#This Row],[Referans]]</f>
        <v>110.5</v>
      </c>
      <c r="E456">
        <f t="shared" si="30"/>
        <v>450.42857142857144</v>
      </c>
      <c r="F456">
        <f t="shared" si="31"/>
        <v>378.69047619047615</v>
      </c>
      <c r="G456">
        <f t="shared" si="32"/>
        <v>71.738095238095227</v>
      </c>
      <c r="H456">
        <v>152</v>
      </c>
      <c r="I456">
        <v>2082</v>
      </c>
      <c r="J456">
        <v>39302</v>
      </c>
    </row>
    <row r="457" spans="1:10">
      <c r="A457" s="3" t="s">
        <v>474</v>
      </c>
      <c r="B45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454</v>
      </c>
      <c r="C45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396.5</v>
      </c>
      <c r="D457" s="1">
        <f>ToplamTablo[[#This Row],[Vefat2020]]-ToplamTablo[[#This Row],[Referans]]</f>
        <v>57.5</v>
      </c>
      <c r="E457">
        <f t="shared" si="30"/>
        <v>451.85714285714283</v>
      </c>
      <c r="F457">
        <f t="shared" si="31"/>
        <v>383.90476190476193</v>
      </c>
      <c r="G457">
        <f t="shared" si="32"/>
        <v>67.952380952380935</v>
      </c>
      <c r="H457">
        <v>176</v>
      </c>
      <c r="I457">
        <v>2135</v>
      </c>
      <c r="J457">
        <v>40806</v>
      </c>
    </row>
    <row r="458" spans="1:10">
      <c r="A458" s="3" t="s">
        <v>475</v>
      </c>
      <c r="B45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510</v>
      </c>
      <c r="C45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402.5</v>
      </c>
      <c r="D458" s="1">
        <f>ToplamTablo[[#This Row],[Vefat2020]]-ToplamTablo[[#This Row],[Referans]]</f>
        <v>107.5</v>
      </c>
      <c r="E458">
        <f t="shared" si="30"/>
        <v>464</v>
      </c>
      <c r="F458">
        <f t="shared" si="31"/>
        <v>387.07142857142856</v>
      </c>
      <c r="G458">
        <f t="shared" si="32"/>
        <v>76.928571428571416</v>
      </c>
      <c r="H458">
        <v>179</v>
      </c>
      <c r="I458">
        <v>2182</v>
      </c>
      <c r="J458">
        <v>42308</v>
      </c>
    </row>
    <row r="459" spans="1:10">
      <c r="A459" s="3" t="s">
        <v>476</v>
      </c>
      <c r="B45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464</v>
      </c>
      <c r="C45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392.83333333333331</v>
      </c>
      <c r="D459" s="1">
        <f>ToplamTablo[[#This Row],[Vefat2020]]-ToplamTablo[[#This Row],[Referans]]</f>
        <v>71.166666666666686</v>
      </c>
      <c r="E459">
        <f t="shared" si="30"/>
        <v>469.14285714285717</v>
      </c>
      <c r="F459">
        <f t="shared" si="31"/>
        <v>387.40476190476193</v>
      </c>
      <c r="G459">
        <f t="shared" si="32"/>
        <v>81.738095238095227</v>
      </c>
      <c r="H459">
        <v>186</v>
      </c>
      <c r="I459">
        <v>2231</v>
      </c>
      <c r="J459">
        <v>44756</v>
      </c>
    </row>
    <row r="460" spans="1:10">
      <c r="A460" s="3" t="s">
        <v>477</v>
      </c>
      <c r="B46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482</v>
      </c>
      <c r="C46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406.33333333333331</v>
      </c>
      <c r="D460" s="1">
        <f>ToplamTablo[[#This Row],[Vefat2020]]-ToplamTablo[[#This Row],[Referans]]</f>
        <v>75.666666666666686</v>
      </c>
      <c r="E460">
        <f t="shared" si="30"/>
        <v>474.71428571428572</v>
      </c>
      <c r="F460">
        <f t="shared" si="31"/>
        <v>390.6904761904762</v>
      </c>
      <c r="G460">
        <f t="shared" si="32"/>
        <v>84.023809523809533</v>
      </c>
      <c r="H460">
        <v>185</v>
      </c>
      <c r="I460">
        <v>2311</v>
      </c>
      <c r="J460">
        <v>41998</v>
      </c>
    </row>
    <row r="461" spans="1:10">
      <c r="A461" s="3" t="s">
        <v>478</v>
      </c>
      <c r="B46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456</v>
      </c>
      <c r="C46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389.5</v>
      </c>
      <c r="D461" s="1">
        <f>ToplamTablo[[#This Row],[Vefat2020]]-ToplamTablo[[#This Row],[Referans]]</f>
        <v>66.5</v>
      </c>
      <c r="E461">
        <f t="shared" si="30"/>
        <v>469.57142857142856</v>
      </c>
      <c r="F461">
        <f t="shared" si="31"/>
        <v>390.97619047619048</v>
      </c>
      <c r="G461">
        <f t="shared" si="32"/>
        <v>78.595238095238102</v>
      </c>
      <c r="H461">
        <v>193</v>
      </c>
      <c r="I461">
        <v>2407</v>
      </c>
      <c r="J461">
        <v>42551</v>
      </c>
    </row>
    <row r="462" spans="1:10">
      <c r="A462" s="3" t="s">
        <v>479</v>
      </c>
      <c r="B46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512</v>
      </c>
      <c r="C46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383.33333333333337</v>
      </c>
      <c r="D462" s="1">
        <f>ToplamTablo[[#This Row],[Vefat2020]]-ToplamTablo[[#This Row],[Referans]]</f>
        <v>128.66666666666663</v>
      </c>
      <c r="E462">
        <f t="shared" si="30"/>
        <v>479</v>
      </c>
      <c r="F462">
        <f t="shared" si="31"/>
        <v>390.78571428571428</v>
      </c>
      <c r="G462">
        <f t="shared" si="32"/>
        <v>88.214285714285708</v>
      </c>
      <c r="H462">
        <v>211</v>
      </c>
      <c r="I462">
        <v>2477</v>
      </c>
      <c r="J462">
        <v>49584</v>
      </c>
    </row>
    <row r="463" spans="1:10">
      <c r="A463" s="3" t="s">
        <v>480</v>
      </c>
      <c r="B46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490</v>
      </c>
      <c r="C46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381.33333333333331</v>
      </c>
      <c r="D463" s="1">
        <f>ToplamTablo[[#This Row],[Vefat2020]]-ToplamTablo[[#This Row],[Referans]]</f>
        <v>108.66666666666669</v>
      </c>
      <c r="E463">
        <f t="shared" si="30"/>
        <v>481.14285714285717</v>
      </c>
      <c r="F463">
        <f t="shared" si="31"/>
        <v>393.1904761904762</v>
      </c>
      <c r="G463">
        <f t="shared" si="32"/>
        <v>87.952380952380963</v>
      </c>
      <c r="H463">
        <v>276</v>
      </c>
      <c r="I463">
        <v>2604</v>
      </c>
      <c r="J463">
        <v>54740</v>
      </c>
    </row>
    <row r="464" spans="1:10">
      <c r="A464" s="3" t="s">
        <v>481</v>
      </c>
      <c r="B46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479</v>
      </c>
      <c r="C46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386.33333333333326</v>
      </c>
      <c r="D464" s="1">
        <f>ToplamTablo[[#This Row],[Vefat2020]]-ToplamTablo[[#This Row],[Referans]]</f>
        <v>92.666666666666742</v>
      </c>
      <c r="E464">
        <f t="shared" si="30"/>
        <v>484.71428571428572</v>
      </c>
      <c r="F464">
        <f t="shared" si="31"/>
        <v>391.7380952380953</v>
      </c>
      <c r="G464">
        <f t="shared" si="32"/>
        <v>92.976190476190496</v>
      </c>
      <c r="H464">
        <v>258</v>
      </c>
      <c r="I464">
        <v>2615</v>
      </c>
      <c r="J464">
        <v>55941</v>
      </c>
    </row>
    <row r="465" spans="1:10">
      <c r="A465" s="3" t="s">
        <v>482</v>
      </c>
      <c r="B46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487</v>
      </c>
      <c r="C46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401.5</v>
      </c>
      <c r="D465" s="1">
        <f>ToplamTablo[[#This Row],[Vefat2020]]-ToplamTablo[[#This Row],[Referans]]</f>
        <v>85.5</v>
      </c>
      <c r="E465">
        <f t="shared" si="30"/>
        <v>481.42857142857144</v>
      </c>
      <c r="F465">
        <f t="shared" si="31"/>
        <v>391.59523809523807</v>
      </c>
      <c r="G465">
        <f t="shared" si="32"/>
        <v>89.833333333333357</v>
      </c>
      <c r="H465">
        <v>253</v>
      </c>
      <c r="I465">
        <v>2658</v>
      </c>
      <c r="J465">
        <v>55791</v>
      </c>
    </row>
    <row r="466" spans="1:10">
      <c r="A466" s="3" t="s">
        <v>483</v>
      </c>
      <c r="B46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461</v>
      </c>
      <c r="C46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400.49999999999994</v>
      </c>
      <c r="D466" s="1">
        <f>ToplamTablo[[#This Row],[Vefat2020]]-ToplamTablo[[#This Row],[Referans]]</f>
        <v>60.500000000000057</v>
      </c>
      <c r="E466">
        <f t="shared" si="30"/>
        <v>481</v>
      </c>
      <c r="F466">
        <f t="shared" si="31"/>
        <v>392.69047619047615</v>
      </c>
      <c r="G466">
        <f t="shared" si="32"/>
        <v>88.309523809523824</v>
      </c>
      <c r="H466">
        <v>248</v>
      </c>
      <c r="I466">
        <v>2739</v>
      </c>
      <c r="J466">
        <v>52676</v>
      </c>
    </row>
    <row r="467" spans="1:10">
      <c r="A467" s="3" t="s">
        <v>484</v>
      </c>
      <c r="B46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550</v>
      </c>
      <c r="C46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396.83333333333331</v>
      </c>
      <c r="D467" s="1">
        <f>ToplamTablo[[#This Row],[Vefat2020]]-ToplamTablo[[#This Row],[Referans]]</f>
        <v>153.16666666666669</v>
      </c>
      <c r="E467">
        <f t="shared" si="30"/>
        <v>490.71428571428572</v>
      </c>
      <c r="F467">
        <f t="shared" si="31"/>
        <v>391.33333333333337</v>
      </c>
      <c r="G467">
        <f t="shared" si="32"/>
        <v>99.380952380952394</v>
      </c>
      <c r="H467">
        <v>237</v>
      </c>
      <c r="I467">
        <v>2824</v>
      </c>
      <c r="J467">
        <v>50678</v>
      </c>
    </row>
    <row r="468" spans="1:10">
      <c r="A468" s="3" t="s">
        <v>485</v>
      </c>
      <c r="B46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524</v>
      </c>
      <c r="C46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380.83333333333326</v>
      </c>
      <c r="D468" s="1">
        <f>ToplamTablo[[#This Row],[Vefat2020]]-ToplamTablo[[#This Row],[Referans]]</f>
        <v>143.16666666666674</v>
      </c>
      <c r="E468">
        <f t="shared" si="30"/>
        <v>500.42857142857144</v>
      </c>
      <c r="F468">
        <f t="shared" si="31"/>
        <v>390.09523809523813</v>
      </c>
      <c r="G468">
        <f t="shared" si="32"/>
        <v>110.33333333333336</v>
      </c>
      <c r="H468">
        <v>243</v>
      </c>
      <c r="I468">
        <v>2891</v>
      </c>
      <c r="J468">
        <v>54562</v>
      </c>
    </row>
    <row r="469" spans="1:10">
      <c r="A469" s="3" t="s">
        <v>486</v>
      </c>
      <c r="B46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545</v>
      </c>
      <c r="C46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405.66666666666669</v>
      </c>
      <c r="D469" s="1">
        <f>ToplamTablo[[#This Row],[Vefat2020]]-ToplamTablo[[#This Row],[Referans]]</f>
        <v>139.33333333333331</v>
      </c>
      <c r="E469">
        <f t="shared" si="30"/>
        <v>505.14285714285717</v>
      </c>
      <c r="F469">
        <f t="shared" si="31"/>
        <v>393.28571428571422</v>
      </c>
      <c r="G469">
        <f t="shared" si="32"/>
        <v>111.85714285714289</v>
      </c>
      <c r="H469">
        <v>273</v>
      </c>
      <c r="I469">
        <v>2951</v>
      </c>
      <c r="J469">
        <v>59187</v>
      </c>
    </row>
    <row r="470" spans="1:10">
      <c r="A470" s="3" t="s">
        <v>487</v>
      </c>
      <c r="B47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564</v>
      </c>
      <c r="C47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375.33333333333337</v>
      </c>
      <c r="D470" s="1">
        <f>ToplamTablo[[#This Row],[Vefat2020]]-ToplamTablo[[#This Row],[Referans]]</f>
        <v>188.66666666666663</v>
      </c>
      <c r="E470">
        <f t="shared" si="30"/>
        <v>515.71428571428567</v>
      </c>
      <c r="F470">
        <f t="shared" si="31"/>
        <v>392.42857142857144</v>
      </c>
      <c r="G470">
        <f t="shared" si="32"/>
        <v>123.28571428571431</v>
      </c>
      <c r="H470">
        <v>279</v>
      </c>
      <c r="I470">
        <v>3018</v>
      </c>
      <c r="J470">
        <v>62797</v>
      </c>
    </row>
    <row r="471" spans="1:10">
      <c r="A471" s="3" t="s">
        <v>488</v>
      </c>
      <c r="B47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544</v>
      </c>
      <c r="C47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378.5</v>
      </c>
      <c r="D471" s="1">
        <f>ToplamTablo[[#This Row],[Vefat2020]]-ToplamTablo[[#This Row],[Referans]]</f>
        <v>165.5</v>
      </c>
      <c r="E471">
        <f t="shared" si="30"/>
        <v>525</v>
      </c>
      <c r="F471">
        <f t="shared" si="31"/>
        <v>391.3095238095238</v>
      </c>
      <c r="G471">
        <f t="shared" si="32"/>
        <v>133.6904761904762</v>
      </c>
      <c r="H471">
        <v>297</v>
      </c>
      <c r="I471">
        <v>3080</v>
      </c>
      <c r="J471">
        <v>61400</v>
      </c>
    </row>
    <row r="472" spans="1:10">
      <c r="A472" s="3" t="s">
        <v>489</v>
      </c>
      <c r="B472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536</v>
      </c>
      <c r="C472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379.5</v>
      </c>
      <c r="D472" s="1">
        <f>ToplamTablo[[#This Row],[Vefat2020]]-ToplamTablo[[#This Row],[Referans]]</f>
        <v>156.5</v>
      </c>
      <c r="E472">
        <f t="shared" si="30"/>
        <v>532</v>
      </c>
      <c r="F472">
        <f t="shared" si="31"/>
        <v>388.16666666666663</v>
      </c>
      <c r="G472">
        <f t="shared" si="32"/>
        <v>143.83333333333334</v>
      </c>
      <c r="H472">
        <v>289</v>
      </c>
      <c r="I472">
        <v>3205</v>
      </c>
      <c r="J472">
        <v>63082</v>
      </c>
    </row>
    <row r="473" spans="1:10">
      <c r="A473" s="3" t="s">
        <v>490</v>
      </c>
      <c r="B473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548</v>
      </c>
      <c r="C473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404.66666666666669</v>
      </c>
      <c r="D473" s="1">
        <f>ToplamTablo[[#This Row],[Vefat2020]]-ToplamTablo[[#This Row],[Referans]]</f>
        <v>143.33333333333331</v>
      </c>
      <c r="E473">
        <f t="shared" si="30"/>
        <v>544.42857142857144</v>
      </c>
      <c r="F473">
        <f t="shared" si="31"/>
        <v>388.7619047619047</v>
      </c>
      <c r="G473">
        <f t="shared" si="32"/>
        <v>155.66666666666669</v>
      </c>
      <c r="H473">
        <v>288</v>
      </c>
      <c r="I473">
        <v>3240</v>
      </c>
      <c r="J473">
        <v>62606</v>
      </c>
    </row>
    <row r="474" spans="1:10">
      <c r="A474" s="3" t="s">
        <v>491</v>
      </c>
      <c r="B474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559</v>
      </c>
      <c r="C474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366.16666666666663</v>
      </c>
      <c r="D474" s="1">
        <f>ToplamTablo[[#This Row],[Vefat2020]]-ToplamTablo[[#This Row],[Referans]]</f>
        <v>192.83333333333337</v>
      </c>
      <c r="E474">
        <f t="shared" si="30"/>
        <v>545.71428571428567</v>
      </c>
      <c r="F474">
        <f t="shared" si="31"/>
        <v>384.38095238095235</v>
      </c>
      <c r="G474">
        <f t="shared" si="32"/>
        <v>161.33333333333334</v>
      </c>
      <c r="H474">
        <v>318</v>
      </c>
      <c r="I474">
        <v>3275</v>
      </c>
      <c r="J474">
        <v>55802</v>
      </c>
    </row>
    <row r="475" spans="1:10">
      <c r="A475" s="3" t="s">
        <v>492</v>
      </c>
      <c r="B475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643</v>
      </c>
      <c r="C475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360.83333333333331</v>
      </c>
      <c r="D475" s="1">
        <f>ToplamTablo[[#This Row],[Vefat2020]]-ToplamTablo[[#This Row],[Referans]]</f>
        <v>282.16666666666669</v>
      </c>
      <c r="E475">
        <f t="shared" si="30"/>
        <v>562.71428571428567</v>
      </c>
      <c r="F475">
        <f t="shared" si="31"/>
        <v>381.52380952380958</v>
      </c>
      <c r="G475">
        <f t="shared" si="32"/>
        <v>181.19047619047618</v>
      </c>
      <c r="H475">
        <v>341</v>
      </c>
      <c r="I475">
        <v>3319</v>
      </c>
      <c r="J475">
        <v>55149</v>
      </c>
    </row>
    <row r="476" spans="1:10">
      <c r="A476" s="3" t="s">
        <v>493</v>
      </c>
      <c r="B476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625</v>
      </c>
      <c r="C476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380.83333333333337</v>
      </c>
      <c r="D476" s="1">
        <f>ToplamTablo[[#This Row],[Vefat2020]]-ToplamTablo[[#This Row],[Referans]]</f>
        <v>244.16666666666663</v>
      </c>
      <c r="E476">
        <f t="shared" si="30"/>
        <v>574.14285714285711</v>
      </c>
      <c r="F476">
        <f t="shared" si="31"/>
        <v>377.97619047619054</v>
      </c>
      <c r="G476">
        <f t="shared" si="32"/>
        <v>196.16666666666666</v>
      </c>
      <c r="H476">
        <v>346</v>
      </c>
      <c r="I476">
        <v>3375</v>
      </c>
      <c r="J476">
        <v>61028</v>
      </c>
    </row>
    <row r="477" spans="1:10">
      <c r="A477" s="3" t="s">
        <v>494</v>
      </c>
      <c r="B477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588</v>
      </c>
      <c r="C477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381.66666666666669</v>
      </c>
      <c r="D477" s="1">
        <f>ToplamTablo[[#This Row],[Vefat2020]]-ToplamTablo[[#This Row],[Referans]]</f>
        <v>206.33333333333331</v>
      </c>
      <c r="E477">
        <f t="shared" si="30"/>
        <v>577.57142857142856</v>
      </c>
      <c r="F477">
        <f t="shared" si="31"/>
        <v>378.88095238095235</v>
      </c>
      <c r="G477">
        <f t="shared" si="32"/>
        <v>198.69047619047618</v>
      </c>
      <c r="H477">
        <v>362</v>
      </c>
      <c r="I477">
        <v>3398</v>
      </c>
      <c r="J477">
        <v>61967</v>
      </c>
    </row>
    <row r="478" spans="1:10">
      <c r="A478" s="3" t="s">
        <v>495</v>
      </c>
      <c r="B478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587</v>
      </c>
      <c r="C478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378.66666666666663</v>
      </c>
      <c r="D478" s="1">
        <f>ToplamTablo[[#This Row],[Vefat2020]]-ToplamTablo[[#This Row],[Referans]]</f>
        <v>208.33333333333337</v>
      </c>
      <c r="E478">
        <f t="shared" si="30"/>
        <v>583.71428571428567</v>
      </c>
      <c r="F478">
        <f t="shared" si="31"/>
        <v>378.90476190476187</v>
      </c>
      <c r="G478">
        <f t="shared" si="32"/>
        <v>204.8095238095238</v>
      </c>
      <c r="H478">
        <v>354</v>
      </c>
      <c r="I478">
        <v>3463</v>
      </c>
      <c r="J478">
        <v>54791</v>
      </c>
    </row>
    <row r="479" spans="1:10">
      <c r="A479" s="3" t="s">
        <v>496</v>
      </c>
      <c r="B479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587</v>
      </c>
      <c r="C479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359.50000000000006</v>
      </c>
      <c r="D479" s="1">
        <f>ToplamTablo[[#This Row],[Vefat2020]]-ToplamTablo[[#This Row],[Referans]]</f>
        <v>227.49999999999994</v>
      </c>
      <c r="E479">
        <f t="shared" si="30"/>
        <v>591</v>
      </c>
      <c r="F479">
        <f t="shared" si="31"/>
        <v>376.04761904761909</v>
      </c>
      <c r="G479">
        <f t="shared" si="32"/>
        <v>214.95238095238093</v>
      </c>
      <c r="H479">
        <v>343</v>
      </c>
      <c r="I479">
        <v>3475</v>
      </c>
      <c r="J479">
        <v>49438</v>
      </c>
    </row>
    <row r="480" spans="1:10">
      <c r="A480" s="3" t="s">
        <v>497</v>
      </c>
      <c r="B480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558</v>
      </c>
      <c r="C480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377.66666666666669</v>
      </c>
      <c r="D480" s="1">
        <f>ToplamTablo[[#This Row],[Vefat2020]]-ToplamTablo[[#This Row],[Referans]]</f>
        <v>180.33333333333331</v>
      </c>
      <c r="E480">
        <f t="shared" si="30"/>
        <v>592.42857142857144</v>
      </c>
      <c r="F480">
        <f t="shared" si="31"/>
        <v>372.1904761904762</v>
      </c>
      <c r="G480">
        <f t="shared" si="32"/>
        <v>220.23809523809524</v>
      </c>
      <c r="H480">
        <v>339</v>
      </c>
      <c r="I480">
        <v>3511</v>
      </c>
      <c r="J480">
        <v>40596</v>
      </c>
    </row>
    <row r="481" spans="1:10">
      <c r="A481" s="3" t="s">
        <v>498</v>
      </c>
      <c r="B481" s="1">
        <f>IstanbulTablo[[#This Row],[Vefat2020]]+KonyaTablo[[#This Row],[Vefat2020]]+MalatyaTablo[[#This Row],[Vefat2020]]+SakaryaTablo[[#This Row],[Vefat2020]]+KocaeliTablo[[#This Row],[Vefat2020]]+KahramanmarasTablo[[#This Row],[Vefat2020]]+BursaTablo[[#This Row],[Vefat2020]]+TekirdagTablo[[#This Row],[Vefat2020]]+KayseriTablo[[#This Row],[Vefat2020]]</f>
        <v>519</v>
      </c>
      <c r="C481" s="1">
        <f>IstanbulTablo[[#This Row],[Referans]]+KonyaTablo[[#This Row],[Referans]]+MalatyaTablo[[#This Row],[Referans]]+SakaryaTablo[[#This Row],[Referans]]+KocaeliTablo[[#This Row],[Referans]]+KahramanmarasTablo[[#This Row],[Referans]]+BursaTablo[[#This Row],[Referans]]+TekirdagTablo[[#This Row],[Referans]]+KayseriTablo[[#This Row],[Referans]]</f>
        <v>399.16666666666669</v>
      </c>
      <c r="D481" s="1">
        <f>ToplamTablo[[#This Row],[Vefat2020]]-ToplamTablo[[#This Row],[Referans]]</f>
        <v>119.83333333333331</v>
      </c>
      <c r="E481">
        <f t="shared" si="30"/>
        <v>586.71428571428567</v>
      </c>
      <c r="F481">
        <f t="shared" si="31"/>
        <v>376.90476190476187</v>
      </c>
      <c r="G481">
        <f t="shared" si="32"/>
        <v>209.80952380952377</v>
      </c>
      <c r="H481">
        <v>347</v>
      </c>
      <c r="I481">
        <v>3590</v>
      </c>
      <c r="J481">
        <v>38553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39F8F-703B-4944-BB5C-851C09D6C8AA}">
  <dimension ref="A1:N53"/>
  <sheetViews>
    <sheetView topLeftCell="A29" workbookViewId="0">
      <selection activeCell="L1" sqref="L1:L53"/>
    </sheetView>
  </sheetViews>
  <sheetFormatPr defaultRowHeight="14.4"/>
  <cols>
    <col min="11" max="11" width="11.88671875" customWidth="1"/>
  </cols>
  <sheetData>
    <row r="1" spans="1:14">
      <c r="A1" s="3">
        <v>698</v>
      </c>
      <c r="B1">
        <v>2757460</v>
      </c>
      <c r="C1">
        <v>62</v>
      </c>
      <c r="D1">
        <v>28901</v>
      </c>
      <c r="E1">
        <v>7711</v>
      </c>
      <c r="F1">
        <v>2608848</v>
      </c>
      <c r="I1">
        <v>138214</v>
      </c>
      <c r="J1">
        <v>33854960</v>
      </c>
      <c r="K1" s="5">
        <v>44260</v>
      </c>
      <c r="L1">
        <v>1232</v>
      </c>
      <c r="M1" s="6">
        <v>3.5999999999999997E-2</v>
      </c>
      <c r="N1">
        <v>11302</v>
      </c>
    </row>
    <row r="2" spans="1:14">
      <c r="A2" s="3">
        <v>702</v>
      </c>
      <c r="B2">
        <v>2769230</v>
      </c>
      <c r="C2">
        <v>64</v>
      </c>
      <c r="D2">
        <v>28965</v>
      </c>
      <c r="E2">
        <v>7291</v>
      </c>
      <c r="F2">
        <v>2616139</v>
      </c>
      <c r="I2">
        <v>138592</v>
      </c>
      <c r="J2">
        <v>33993552</v>
      </c>
      <c r="K2" s="5">
        <v>44261</v>
      </c>
      <c r="L2">
        <v>1230</v>
      </c>
      <c r="M2" s="6">
        <v>3.5999999999999997E-2</v>
      </c>
      <c r="N2">
        <v>11770</v>
      </c>
    </row>
    <row r="3" spans="1:14">
      <c r="A3" s="3">
        <v>735</v>
      </c>
      <c r="B3">
        <v>2780417</v>
      </c>
      <c r="C3">
        <v>65</v>
      </c>
      <c r="D3">
        <v>29030</v>
      </c>
      <c r="E3">
        <v>7785</v>
      </c>
      <c r="F3">
        <v>2623924</v>
      </c>
      <c r="I3">
        <v>129299</v>
      </c>
      <c r="J3">
        <v>34122851</v>
      </c>
      <c r="K3" s="5">
        <v>44262</v>
      </c>
      <c r="L3">
        <v>1261</v>
      </c>
      <c r="M3" s="6">
        <v>3.5999999999999997E-2</v>
      </c>
      <c r="N3">
        <v>11187</v>
      </c>
    </row>
    <row r="4" spans="1:14">
      <c r="A4" s="3">
        <v>767</v>
      </c>
      <c r="B4">
        <v>2793632</v>
      </c>
      <c r="C4">
        <v>64</v>
      </c>
      <c r="D4">
        <v>29094</v>
      </c>
      <c r="E4">
        <v>8106</v>
      </c>
      <c r="F4">
        <v>2632030</v>
      </c>
      <c r="I4">
        <v>139429</v>
      </c>
      <c r="J4">
        <v>34262280</v>
      </c>
      <c r="K4" s="5">
        <v>44263</v>
      </c>
      <c r="L4">
        <v>1239</v>
      </c>
      <c r="M4" s="6">
        <v>3.7999999999999999E-2</v>
      </c>
      <c r="N4">
        <v>13215</v>
      </c>
    </row>
    <row r="5" spans="1:14">
      <c r="A5" s="3">
        <v>801</v>
      </c>
      <c r="B5">
        <v>2807387</v>
      </c>
      <c r="C5">
        <v>66</v>
      </c>
      <c r="D5">
        <v>29160</v>
      </c>
      <c r="E5">
        <v>8639</v>
      </c>
      <c r="F5">
        <v>2640669</v>
      </c>
      <c r="I5">
        <v>140828</v>
      </c>
      <c r="J5">
        <v>34403108</v>
      </c>
      <c r="K5" s="5">
        <v>44264</v>
      </c>
      <c r="L5">
        <v>1289</v>
      </c>
      <c r="M5" s="6">
        <v>3.7999999999999999E-2</v>
      </c>
      <c r="N5">
        <v>13755</v>
      </c>
    </row>
    <row r="6" spans="1:14">
      <c r="A6" s="3">
        <v>814</v>
      </c>
      <c r="B6">
        <v>2821943</v>
      </c>
      <c r="C6">
        <v>67</v>
      </c>
      <c r="D6">
        <v>29227</v>
      </c>
      <c r="E6">
        <v>9193</v>
      </c>
      <c r="F6">
        <v>2649862</v>
      </c>
      <c r="I6">
        <v>145130</v>
      </c>
      <c r="J6">
        <v>34548238</v>
      </c>
      <c r="K6" s="5">
        <v>44265</v>
      </c>
      <c r="L6">
        <v>1309</v>
      </c>
      <c r="M6" s="6">
        <v>3.7999999999999999E-2</v>
      </c>
      <c r="N6">
        <v>14556</v>
      </c>
    </row>
    <row r="7" spans="1:14">
      <c r="A7" s="3">
        <v>821</v>
      </c>
      <c r="B7">
        <v>2835989</v>
      </c>
      <c r="C7">
        <v>63</v>
      </c>
      <c r="D7">
        <v>29290</v>
      </c>
      <c r="E7">
        <v>9231</v>
      </c>
      <c r="F7">
        <v>2659093</v>
      </c>
      <c r="I7">
        <v>146386</v>
      </c>
      <c r="J7">
        <v>34694624</v>
      </c>
      <c r="K7" s="5">
        <v>44266</v>
      </c>
      <c r="L7">
        <v>1310</v>
      </c>
      <c r="M7" s="6">
        <v>3.7999999999999999E-2</v>
      </c>
      <c r="N7">
        <v>14046</v>
      </c>
    </row>
    <row r="8" spans="1:14">
      <c r="A8" s="3">
        <v>834</v>
      </c>
      <c r="B8">
        <v>2850930</v>
      </c>
      <c r="C8">
        <v>66</v>
      </c>
      <c r="D8">
        <v>29356</v>
      </c>
      <c r="E8">
        <v>11180</v>
      </c>
      <c r="F8">
        <v>2670273</v>
      </c>
      <c r="I8">
        <v>148856</v>
      </c>
      <c r="J8">
        <v>34843480</v>
      </c>
      <c r="K8" s="5">
        <v>44267</v>
      </c>
      <c r="L8">
        <v>1349</v>
      </c>
      <c r="M8" s="6">
        <v>3.7999999999999999E-2</v>
      </c>
      <c r="N8">
        <v>14941</v>
      </c>
    </row>
    <row r="9" spans="1:14">
      <c r="A9" s="3">
        <v>841</v>
      </c>
      <c r="B9">
        <v>2866012</v>
      </c>
      <c r="C9">
        <v>65</v>
      </c>
      <c r="D9">
        <v>29421</v>
      </c>
      <c r="E9">
        <v>15287</v>
      </c>
      <c r="F9">
        <v>2685560</v>
      </c>
      <c r="I9">
        <v>150098</v>
      </c>
      <c r="J9">
        <v>34993578</v>
      </c>
      <c r="K9" s="5">
        <v>44268</v>
      </c>
      <c r="L9">
        <v>1350</v>
      </c>
      <c r="M9" s="6">
        <v>3.7999999999999999E-2</v>
      </c>
      <c r="N9">
        <v>15082</v>
      </c>
    </row>
    <row r="10" spans="1:14">
      <c r="A10" s="3">
        <v>852</v>
      </c>
      <c r="B10">
        <v>2879390</v>
      </c>
      <c r="C10">
        <v>68</v>
      </c>
      <c r="D10">
        <v>29489</v>
      </c>
      <c r="E10">
        <v>15516</v>
      </c>
      <c r="F10">
        <v>2701076</v>
      </c>
      <c r="I10">
        <v>132425</v>
      </c>
      <c r="J10">
        <v>35126003</v>
      </c>
      <c r="K10" s="5">
        <v>44269</v>
      </c>
      <c r="L10">
        <v>1392</v>
      </c>
      <c r="M10" s="6">
        <v>3.7999999999999999E-2</v>
      </c>
      <c r="N10">
        <v>13378</v>
      </c>
    </row>
    <row r="11" spans="1:14">
      <c r="A11" s="3">
        <v>858</v>
      </c>
      <c r="B11">
        <v>2894893</v>
      </c>
      <c r="C11">
        <v>63</v>
      </c>
      <c r="D11">
        <v>29552</v>
      </c>
      <c r="E11">
        <v>15893</v>
      </c>
      <c r="F11">
        <v>2716969</v>
      </c>
      <c r="I11">
        <v>151113</v>
      </c>
      <c r="J11">
        <v>35277116</v>
      </c>
      <c r="K11" s="5">
        <v>44270</v>
      </c>
      <c r="L11">
        <v>1425</v>
      </c>
      <c r="M11" s="6">
        <v>3.2000000000000001E-2</v>
      </c>
      <c r="N11">
        <v>15503</v>
      </c>
    </row>
    <row r="12" spans="1:14">
      <c r="A12" s="3">
        <v>874</v>
      </c>
      <c r="B12">
        <v>2911642</v>
      </c>
      <c r="C12">
        <v>71</v>
      </c>
      <c r="D12">
        <v>29623</v>
      </c>
      <c r="E12">
        <v>17893</v>
      </c>
      <c r="F12">
        <v>2734862</v>
      </c>
      <c r="I12">
        <v>158386</v>
      </c>
      <c r="J12">
        <v>35435502</v>
      </c>
      <c r="K12" s="5">
        <v>44271</v>
      </c>
      <c r="L12">
        <v>1474</v>
      </c>
      <c r="M12" s="6">
        <v>3.2000000000000001E-2</v>
      </c>
      <c r="N12">
        <v>16749</v>
      </c>
    </row>
    <row r="13" spans="1:14">
      <c r="A13" s="3">
        <v>869</v>
      </c>
      <c r="B13">
        <v>2930554</v>
      </c>
      <c r="C13">
        <v>73</v>
      </c>
      <c r="D13">
        <v>29696</v>
      </c>
      <c r="E13">
        <v>17161</v>
      </c>
      <c r="F13">
        <v>2752023</v>
      </c>
      <c r="I13">
        <v>167526</v>
      </c>
      <c r="J13">
        <v>35603028</v>
      </c>
      <c r="K13" s="5">
        <v>44272</v>
      </c>
      <c r="L13">
        <v>1484</v>
      </c>
      <c r="M13" s="6">
        <v>3.2000000000000001E-2</v>
      </c>
      <c r="N13">
        <v>18912</v>
      </c>
    </row>
    <row r="14" spans="1:14">
      <c r="A14" s="3">
        <v>902</v>
      </c>
      <c r="B14">
        <v>2950603</v>
      </c>
      <c r="C14">
        <v>81</v>
      </c>
      <c r="D14">
        <v>29777</v>
      </c>
      <c r="E14">
        <v>18615</v>
      </c>
      <c r="F14">
        <v>2770638</v>
      </c>
      <c r="I14">
        <v>184452</v>
      </c>
      <c r="J14">
        <v>35787480</v>
      </c>
      <c r="K14" s="5">
        <v>44273</v>
      </c>
      <c r="L14">
        <v>1503</v>
      </c>
      <c r="M14" s="6">
        <v>3.2000000000000001E-2</v>
      </c>
      <c r="N14">
        <v>20049</v>
      </c>
    </row>
    <row r="15" spans="1:14">
      <c r="A15" s="3">
        <v>934</v>
      </c>
      <c r="B15">
        <v>2971633</v>
      </c>
      <c r="C15">
        <v>87</v>
      </c>
      <c r="D15">
        <v>29864</v>
      </c>
      <c r="E15">
        <v>18119</v>
      </c>
      <c r="F15">
        <v>2788757</v>
      </c>
      <c r="I15">
        <v>187859</v>
      </c>
      <c r="J15">
        <v>35975339</v>
      </c>
      <c r="K15" s="5">
        <v>44274</v>
      </c>
      <c r="L15">
        <v>1547</v>
      </c>
      <c r="M15" s="6">
        <v>3.2000000000000001E-2</v>
      </c>
      <c r="N15">
        <v>21030</v>
      </c>
    </row>
    <row r="16" spans="1:14">
      <c r="A16" s="3">
        <v>958</v>
      </c>
      <c r="B16">
        <v>2992694</v>
      </c>
      <c r="C16">
        <v>95</v>
      </c>
      <c r="D16">
        <v>29959</v>
      </c>
      <c r="E16">
        <v>18815</v>
      </c>
      <c r="F16">
        <v>2807572</v>
      </c>
      <c r="I16">
        <v>190129</v>
      </c>
      <c r="J16">
        <v>36165468</v>
      </c>
      <c r="K16" s="5">
        <v>44275</v>
      </c>
      <c r="L16">
        <v>1538</v>
      </c>
      <c r="M16" s="6">
        <v>3.2000000000000001E-2</v>
      </c>
      <c r="N16">
        <v>21061</v>
      </c>
    </row>
    <row r="17" spans="1:14">
      <c r="A17" s="3">
        <v>965</v>
      </c>
      <c r="B17">
        <v>3013122</v>
      </c>
      <c r="C17">
        <v>102</v>
      </c>
      <c r="D17">
        <v>30061</v>
      </c>
      <c r="E17">
        <v>17615</v>
      </c>
      <c r="F17">
        <v>2825187</v>
      </c>
      <c r="I17">
        <v>189906</v>
      </c>
      <c r="J17">
        <v>36355374</v>
      </c>
      <c r="K17" s="5">
        <v>44276</v>
      </c>
      <c r="L17">
        <v>1568</v>
      </c>
      <c r="M17" s="6">
        <v>3.2000000000000001E-2</v>
      </c>
      <c r="N17">
        <v>20428</v>
      </c>
    </row>
    <row r="18" spans="1:14">
      <c r="A18" s="3">
        <v>981</v>
      </c>
      <c r="B18">
        <v>3035338</v>
      </c>
      <c r="C18">
        <v>117</v>
      </c>
      <c r="D18">
        <v>30178</v>
      </c>
      <c r="E18">
        <v>19494</v>
      </c>
      <c r="F18">
        <v>2844681</v>
      </c>
      <c r="I18">
        <v>201215</v>
      </c>
      <c r="J18">
        <v>36556589</v>
      </c>
      <c r="K18" s="5">
        <v>44277</v>
      </c>
      <c r="L18">
        <v>1644</v>
      </c>
      <c r="M18" s="6">
        <v>4.2000000000000003E-2</v>
      </c>
      <c r="N18">
        <v>22216</v>
      </c>
    </row>
    <row r="19" spans="1:14">
      <c r="A19" s="3">
        <v>1006</v>
      </c>
      <c r="B19">
        <v>3061520</v>
      </c>
      <c r="C19">
        <v>138</v>
      </c>
      <c r="D19">
        <v>30316</v>
      </c>
      <c r="E19">
        <v>19201</v>
      </c>
      <c r="F19">
        <v>2863882</v>
      </c>
      <c r="I19">
        <v>211848</v>
      </c>
      <c r="J19">
        <v>36768437</v>
      </c>
      <c r="K19" s="5">
        <v>44278</v>
      </c>
      <c r="L19">
        <v>1710</v>
      </c>
      <c r="M19" s="6">
        <v>4.2000000000000003E-2</v>
      </c>
      <c r="N19">
        <v>26182</v>
      </c>
    </row>
    <row r="20" spans="1:14">
      <c r="A20" s="3">
        <v>1142</v>
      </c>
      <c r="B20">
        <v>3091282</v>
      </c>
      <c r="C20">
        <v>146</v>
      </c>
      <c r="D20">
        <v>30462</v>
      </c>
      <c r="E20">
        <v>17761</v>
      </c>
      <c r="F20">
        <v>2881643</v>
      </c>
      <c r="I20">
        <v>221738</v>
      </c>
      <c r="J20">
        <v>36990175</v>
      </c>
      <c r="K20" s="5">
        <v>44279</v>
      </c>
      <c r="L20">
        <v>1720</v>
      </c>
      <c r="M20" s="6">
        <v>4.2000000000000003E-2</v>
      </c>
      <c r="N20">
        <v>29762</v>
      </c>
    </row>
    <row r="21" spans="1:14">
      <c r="A21" s="3">
        <v>1210</v>
      </c>
      <c r="B21">
        <v>3120013</v>
      </c>
      <c r="C21">
        <v>157</v>
      </c>
      <c r="D21">
        <v>30619</v>
      </c>
      <c r="E21">
        <v>19186</v>
      </c>
      <c r="F21">
        <v>2900829</v>
      </c>
      <c r="I21">
        <v>222753</v>
      </c>
      <c r="J21">
        <v>37212928</v>
      </c>
      <c r="K21" s="5">
        <v>44280</v>
      </c>
      <c r="L21">
        <v>1790</v>
      </c>
      <c r="M21" s="6">
        <v>4.2000000000000003E-2</v>
      </c>
      <c r="N21">
        <v>28731</v>
      </c>
    </row>
    <row r="22" spans="1:14">
      <c r="A22" s="3">
        <v>1253</v>
      </c>
      <c r="B22">
        <v>3149094</v>
      </c>
      <c r="C22">
        <v>153</v>
      </c>
      <c r="D22">
        <v>30772</v>
      </c>
      <c r="E22">
        <v>20208</v>
      </c>
      <c r="F22">
        <v>2921037</v>
      </c>
      <c r="I22">
        <v>220985</v>
      </c>
      <c r="J22">
        <v>37433913</v>
      </c>
      <c r="K22" s="5">
        <v>44281</v>
      </c>
      <c r="L22">
        <v>1810</v>
      </c>
      <c r="M22" s="6">
        <v>4.2000000000000003E-2</v>
      </c>
      <c r="N22">
        <v>29081</v>
      </c>
    </row>
    <row r="23" spans="1:14">
      <c r="A23" s="3">
        <v>1281</v>
      </c>
      <c r="B23">
        <v>3179115</v>
      </c>
      <c r="C23">
        <v>151</v>
      </c>
      <c r="D23">
        <v>30923</v>
      </c>
      <c r="E23">
        <v>18892</v>
      </c>
      <c r="F23">
        <v>2939929</v>
      </c>
      <c r="I23">
        <v>223214</v>
      </c>
      <c r="J23">
        <v>37657127</v>
      </c>
      <c r="K23" s="5">
        <v>44282</v>
      </c>
      <c r="L23">
        <v>1886</v>
      </c>
      <c r="M23" s="6">
        <v>4.2000000000000003E-2</v>
      </c>
      <c r="N23">
        <v>30021</v>
      </c>
    </row>
    <row r="24" spans="1:14">
      <c r="A24" s="3">
        <v>1305</v>
      </c>
      <c r="B24">
        <v>3208173</v>
      </c>
      <c r="C24">
        <v>153</v>
      </c>
      <c r="D24">
        <v>31076</v>
      </c>
      <c r="E24">
        <v>17164</v>
      </c>
      <c r="F24">
        <v>2957093</v>
      </c>
      <c r="I24">
        <v>220109</v>
      </c>
      <c r="J24">
        <v>37877236</v>
      </c>
      <c r="K24" s="5">
        <v>44283</v>
      </c>
      <c r="L24">
        <v>1968</v>
      </c>
      <c r="M24" s="6">
        <v>4.2000000000000003E-2</v>
      </c>
      <c r="N24">
        <v>29058</v>
      </c>
    </row>
    <row r="25" spans="1:14">
      <c r="A25" s="3">
        <v>1325</v>
      </c>
      <c r="B25">
        <v>3240577</v>
      </c>
      <c r="C25">
        <v>154</v>
      </c>
      <c r="D25">
        <v>31230</v>
      </c>
      <c r="E25">
        <v>18015</v>
      </c>
      <c r="F25">
        <v>2975108</v>
      </c>
      <c r="I25">
        <v>225511</v>
      </c>
      <c r="J25">
        <v>38102747</v>
      </c>
      <c r="K25" s="5">
        <v>44284</v>
      </c>
      <c r="L25">
        <v>1998</v>
      </c>
      <c r="M25" s="6">
        <v>3.5999999999999997E-2</v>
      </c>
      <c r="N25">
        <v>32404</v>
      </c>
    </row>
    <row r="26" spans="1:14">
      <c r="A26" s="3">
        <v>1376</v>
      </c>
      <c r="B26">
        <v>3277880</v>
      </c>
      <c r="C26">
        <v>155</v>
      </c>
      <c r="D26">
        <v>31385</v>
      </c>
      <c r="E26">
        <v>19925</v>
      </c>
      <c r="F26">
        <v>2995033</v>
      </c>
      <c r="I26">
        <v>235298</v>
      </c>
      <c r="J26">
        <v>38338045</v>
      </c>
      <c r="K26" s="5">
        <v>44285</v>
      </c>
      <c r="L26">
        <v>2054</v>
      </c>
      <c r="M26" s="6">
        <v>3.5999999999999997E-2</v>
      </c>
      <c r="N26">
        <v>37303</v>
      </c>
    </row>
    <row r="27" spans="1:14">
      <c r="A27" s="3">
        <v>1401</v>
      </c>
      <c r="B27">
        <v>3317182</v>
      </c>
      <c r="C27">
        <v>152</v>
      </c>
      <c r="D27">
        <v>31537</v>
      </c>
      <c r="E27">
        <v>19193</v>
      </c>
      <c r="F27">
        <v>3014226</v>
      </c>
      <c r="I27">
        <v>240012</v>
      </c>
      <c r="J27">
        <v>38578057</v>
      </c>
      <c r="K27" s="5">
        <v>44286</v>
      </c>
      <c r="L27">
        <v>2082</v>
      </c>
      <c r="M27" s="6">
        <v>3.5999999999999997E-2</v>
      </c>
      <c r="N27">
        <v>39302</v>
      </c>
    </row>
    <row r="28" spans="1:14">
      <c r="A28" s="3">
        <v>1424</v>
      </c>
      <c r="B28">
        <v>3357988</v>
      </c>
      <c r="C28">
        <v>176</v>
      </c>
      <c r="D28">
        <v>31713</v>
      </c>
      <c r="E28">
        <v>20817</v>
      </c>
      <c r="F28">
        <v>3035043</v>
      </c>
      <c r="I28">
        <v>243738</v>
      </c>
      <c r="J28">
        <v>38821795</v>
      </c>
      <c r="K28" s="5">
        <v>44287</v>
      </c>
      <c r="L28">
        <v>2135</v>
      </c>
      <c r="M28" s="6">
        <v>3.5999999999999997E-2</v>
      </c>
      <c r="N28">
        <v>40806</v>
      </c>
    </row>
    <row r="29" spans="1:14">
      <c r="A29" s="3">
        <v>1471</v>
      </c>
      <c r="B29">
        <v>3400296</v>
      </c>
      <c r="C29">
        <v>179</v>
      </c>
      <c r="D29">
        <v>31892</v>
      </c>
      <c r="E29">
        <v>24419</v>
      </c>
      <c r="F29">
        <v>3059462</v>
      </c>
      <c r="I29">
        <v>248968</v>
      </c>
      <c r="J29">
        <v>39070763</v>
      </c>
      <c r="K29" s="5">
        <v>44288</v>
      </c>
      <c r="L29">
        <v>2182</v>
      </c>
      <c r="M29" s="6">
        <v>3.5999999999999997E-2</v>
      </c>
      <c r="N29">
        <v>42308</v>
      </c>
    </row>
    <row r="30" spans="1:14">
      <c r="A30" s="3">
        <v>1483</v>
      </c>
      <c r="B30">
        <v>3445052</v>
      </c>
      <c r="C30">
        <v>186</v>
      </c>
      <c r="D30">
        <v>32078</v>
      </c>
      <c r="E30">
        <v>23214</v>
      </c>
      <c r="F30">
        <v>3082676</v>
      </c>
      <c r="I30">
        <v>249126</v>
      </c>
      <c r="J30">
        <v>39319889</v>
      </c>
      <c r="K30" s="5">
        <v>44289</v>
      </c>
      <c r="L30">
        <v>2231</v>
      </c>
      <c r="M30" s="6">
        <v>3.5999999999999997E-2</v>
      </c>
      <c r="N30">
        <v>44756</v>
      </c>
    </row>
    <row r="31" spans="1:14">
      <c r="A31" s="3">
        <v>1508</v>
      </c>
      <c r="B31">
        <v>3487050</v>
      </c>
      <c r="C31">
        <v>185</v>
      </c>
      <c r="D31">
        <v>32263</v>
      </c>
      <c r="E31">
        <v>22674</v>
      </c>
      <c r="F31">
        <v>3105350</v>
      </c>
      <c r="I31">
        <v>246210</v>
      </c>
      <c r="J31">
        <v>39566099</v>
      </c>
      <c r="K31" s="5">
        <v>44290</v>
      </c>
      <c r="L31">
        <v>2311</v>
      </c>
      <c r="M31" s="6">
        <v>3.5999999999999997E-2</v>
      </c>
      <c r="N31">
        <v>41998</v>
      </c>
    </row>
    <row r="32" spans="1:14">
      <c r="A32" s="3">
        <v>1706</v>
      </c>
      <c r="B32">
        <v>3529601</v>
      </c>
      <c r="C32">
        <v>193</v>
      </c>
      <c r="D32">
        <v>32456</v>
      </c>
      <c r="E32">
        <v>25627</v>
      </c>
      <c r="F32">
        <v>3130977</v>
      </c>
      <c r="I32">
        <v>245496</v>
      </c>
      <c r="J32">
        <v>39811595</v>
      </c>
      <c r="K32" s="5">
        <v>44291</v>
      </c>
      <c r="L32">
        <v>2407</v>
      </c>
      <c r="M32" s="6">
        <v>3.1E-2</v>
      </c>
      <c r="N32">
        <v>42551</v>
      </c>
    </row>
    <row r="33" spans="1:14">
      <c r="A33" s="3">
        <v>2003</v>
      </c>
      <c r="B33">
        <v>3579185</v>
      </c>
      <c r="C33">
        <v>211</v>
      </c>
      <c r="D33">
        <v>32667</v>
      </c>
      <c r="E33">
        <v>28498</v>
      </c>
      <c r="F33">
        <v>3159475</v>
      </c>
      <c r="I33">
        <v>271547</v>
      </c>
      <c r="J33">
        <v>40083142</v>
      </c>
      <c r="K33" s="5">
        <v>44292</v>
      </c>
      <c r="L33">
        <v>2477</v>
      </c>
      <c r="M33" s="6">
        <v>3.1E-2</v>
      </c>
      <c r="N33">
        <v>49584</v>
      </c>
    </row>
    <row r="34" spans="1:14">
      <c r="A34" s="3">
        <v>2203</v>
      </c>
      <c r="B34">
        <v>3633925</v>
      </c>
      <c r="C34">
        <v>276</v>
      </c>
      <c r="D34">
        <v>32943</v>
      </c>
      <c r="E34">
        <v>35503</v>
      </c>
      <c r="F34">
        <v>3194978</v>
      </c>
      <c r="I34">
        <v>302108</v>
      </c>
      <c r="J34">
        <v>40385250</v>
      </c>
      <c r="K34" s="5">
        <v>44293</v>
      </c>
      <c r="L34">
        <v>2604</v>
      </c>
      <c r="M34" s="6">
        <v>3.1E-2</v>
      </c>
      <c r="N34">
        <v>54740</v>
      </c>
    </row>
    <row r="35" spans="1:14">
      <c r="A35" s="3">
        <v>2316</v>
      </c>
      <c r="B35">
        <v>3689866</v>
      </c>
      <c r="C35">
        <v>258</v>
      </c>
      <c r="D35">
        <v>33201</v>
      </c>
      <c r="E35">
        <v>37914</v>
      </c>
      <c r="F35">
        <v>3232892</v>
      </c>
      <c r="I35">
        <v>304492</v>
      </c>
      <c r="J35">
        <v>40689742</v>
      </c>
      <c r="K35" s="5">
        <v>44294</v>
      </c>
      <c r="L35">
        <v>2615</v>
      </c>
      <c r="M35" s="6">
        <v>3.1E-2</v>
      </c>
      <c r="N35">
        <v>55941</v>
      </c>
    </row>
    <row r="36" spans="1:14">
      <c r="A36" s="3">
        <v>2408</v>
      </c>
      <c r="B36">
        <v>3745657</v>
      </c>
      <c r="C36">
        <v>253</v>
      </c>
      <c r="D36">
        <v>33454</v>
      </c>
      <c r="E36">
        <v>35786</v>
      </c>
      <c r="F36">
        <v>3268678</v>
      </c>
      <c r="I36">
        <v>305103</v>
      </c>
      <c r="J36">
        <v>40994845</v>
      </c>
      <c r="K36" s="5">
        <v>44295</v>
      </c>
      <c r="L36">
        <v>2658</v>
      </c>
      <c r="M36" s="6">
        <v>3.1E-2</v>
      </c>
      <c r="N36">
        <v>55791</v>
      </c>
    </row>
    <row r="37" spans="1:14">
      <c r="A37" s="3">
        <v>2497</v>
      </c>
      <c r="B37">
        <v>3798333</v>
      </c>
      <c r="C37">
        <v>248</v>
      </c>
      <c r="D37">
        <v>33702</v>
      </c>
      <c r="E37">
        <v>32539</v>
      </c>
      <c r="F37">
        <v>3301217</v>
      </c>
      <c r="I37">
        <v>302735</v>
      </c>
      <c r="J37">
        <v>41297580</v>
      </c>
      <c r="K37" s="5">
        <v>44296</v>
      </c>
      <c r="L37">
        <v>2739</v>
      </c>
      <c r="M37" s="6">
        <v>3.1E-2</v>
      </c>
      <c r="N37">
        <v>52676</v>
      </c>
    </row>
    <row r="38" spans="1:14">
      <c r="A38" s="3">
        <v>2548</v>
      </c>
      <c r="B38">
        <v>3849011</v>
      </c>
      <c r="C38">
        <v>237</v>
      </c>
      <c r="D38">
        <v>33939</v>
      </c>
      <c r="E38">
        <v>30194</v>
      </c>
      <c r="F38">
        <v>3331411</v>
      </c>
      <c r="I38">
        <v>294274</v>
      </c>
      <c r="J38">
        <v>41591854</v>
      </c>
      <c r="K38" s="5">
        <v>44297</v>
      </c>
      <c r="L38">
        <v>2824</v>
      </c>
      <c r="M38" s="6">
        <v>3.1E-2</v>
      </c>
      <c r="N38">
        <v>50678</v>
      </c>
    </row>
    <row r="39" spans="1:14">
      <c r="A39" s="3">
        <v>2671</v>
      </c>
      <c r="B39">
        <v>3903573</v>
      </c>
      <c r="C39">
        <v>243</v>
      </c>
      <c r="D39">
        <v>34182</v>
      </c>
      <c r="E39">
        <v>41218</v>
      </c>
      <c r="F39">
        <v>3372629</v>
      </c>
      <c r="I39">
        <v>301068</v>
      </c>
      <c r="J39">
        <v>41892922</v>
      </c>
      <c r="K39" s="5">
        <v>44298</v>
      </c>
      <c r="L39">
        <v>2891</v>
      </c>
      <c r="M39" s="6">
        <v>3.3000000000000002E-2</v>
      </c>
      <c r="N39">
        <v>54562</v>
      </c>
    </row>
    <row r="40" spans="1:14">
      <c r="A40" s="3">
        <v>2723</v>
      </c>
      <c r="B40">
        <v>3962760</v>
      </c>
      <c r="C40">
        <v>273</v>
      </c>
      <c r="D40">
        <v>34455</v>
      </c>
      <c r="E40">
        <v>52104</v>
      </c>
      <c r="F40">
        <v>3424733</v>
      </c>
      <c r="I40">
        <v>306563</v>
      </c>
      <c r="J40">
        <v>42199485</v>
      </c>
      <c r="K40" s="5">
        <v>44299</v>
      </c>
      <c r="L40">
        <v>2951</v>
      </c>
      <c r="M40" s="6">
        <v>3.3000000000000002E-2</v>
      </c>
      <c r="N40">
        <v>59187</v>
      </c>
    </row>
    <row r="41" spans="1:14">
      <c r="A41" s="3">
        <v>2802</v>
      </c>
      <c r="B41">
        <v>4025557</v>
      </c>
      <c r="C41">
        <v>279</v>
      </c>
      <c r="D41">
        <v>34734</v>
      </c>
      <c r="E41">
        <v>55413</v>
      </c>
      <c r="F41">
        <v>3480146</v>
      </c>
      <c r="I41">
        <v>310420</v>
      </c>
      <c r="J41">
        <v>42509905</v>
      </c>
      <c r="K41" s="5">
        <v>44300</v>
      </c>
      <c r="L41">
        <v>3018</v>
      </c>
      <c r="M41" s="6">
        <v>3.3000000000000002E-2</v>
      </c>
      <c r="N41">
        <v>62797</v>
      </c>
    </row>
    <row r="42" spans="1:14">
      <c r="A42" s="3">
        <v>2845</v>
      </c>
      <c r="B42">
        <v>4086957</v>
      </c>
      <c r="C42">
        <v>297</v>
      </c>
      <c r="D42">
        <v>35031</v>
      </c>
      <c r="E42">
        <v>54894</v>
      </c>
      <c r="F42">
        <v>3535040</v>
      </c>
      <c r="I42">
        <v>318217</v>
      </c>
      <c r="J42">
        <v>42828122</v>
      </c>
      <c r="K42" s="5">
        <v>44301</v>
      </c>
      <c r="L42">
        <v>3080</v>
      </c>
      <c r="M42" s="6">
        <v>3.3000000000000002E-2</v>
      </c>
      <c r="N42">
        <v>61400</v>
      </c>
    </row>
    <row r="43" spans="1:14">
      <c r="A43" s="3">
        <v>2915</v>
      </c>
      <c r="B43">
        <v>4150039</v>
      </c>
      <c r="C43">
        <v>289</v>
      </c>
      <c r="D43">
        <v>35320</v>
      </c>
      <c r="E43">
        <v>56510</v>
      </c>
      <c r="F43">
        <v>3591550</v>
      </c>
      <c r="I43">
        <v>320078</v>
      </c>
      <c r="J43">
        <v>43148200</v>
      </c>
      <c r="K43" s="5">
        <v>44302</v>
      </c>
      <c r="L43">
        <v>3205</v>
      </c>
      <c r="M43" s="6">
        <v>3.3000000000000002E-2</v>
      </c>
      <c r="N43">
        <v>63082</v>
      </c>
    </row>
    <row r="44" spans="1:14">
      <c r="A44" s="3">
        <v>2973</v>
      </c>
      <c r="B44">
        <v>4212645</v>
      </c>
      <c r="C44">
        <v>288</v>
      </c>
      <c r="D44">
        <v>35608</v>
      </c>
      <c r="E44">
        <v>52184</v>
      </c>
      <c r="F44">
        <v>3643734</v>
      </c>
      <c r="I44">
        <v>319316</v>
      </c>
      <c r="J44">
        <v>43467516</v>
      </c>
      <c r="K44" s="5">
        <v>44303</v>
      </c>
      <c r="L44">
        <v>3240</v>
      </c>
      <c r="M44" s="6">
        <v>3.3000000000000002E-2</v>
      </c>
      <c r="N44">
        <v>62606</v>
      </c>
    </row>
    <row r="45" spans="1:14">
      <c r="A45" s="3">
        <v>3101</v>
      </c>
      <c r="B45">
        <v>4268447</v>
      </c>
      <c r="C45">
        <v>318</v>
      </c>
      <c r="D45">
        <v>35926</v>
      </c>
      <c r="E45">
        <v>43856</v>
      </c>
      <c r="F45">
        <v>3687590</v>
      </c>
      <c r="I45">
        <v>301243</v>
      </c>
      <c r="J45">
        <v>43768759</v>
      </c>
      <c r="K45" s="5">
        <v>44304</v>
      </c>
      <c r="L45">
        <v>3275</v>
      </c>
      <c r="M45" s="6">
        <v>3.3000000000000002E-2</v>
      </c>
      <c r="N45">
        <v>55802</v>
      </c>
    </row>
    <row r="46" spans="1:14">
      <c r="A46" s="3">
        <v>2862</v>
      </c>
      <c r="B46">
        <v>4323596</v>
      </c>
      <c r="C46">
        <v>341</v>
      </c>
      <c r="D46">
        <v>36267</v>
      </c>
      <c r="E46">
        <v>48947</v>
      </c>
      <c r="F46">
        <v>3736537</v>
      </c>
      <c r="I46">
        <v>318869</v>
      </c>
      <c r="J46">
        <v>44087628</v>
      </c>
      <c r="K46" s="5">
        <v>44305</v>
      </c>
      <c r="L46">
        <v>3319</v>
      </c>
      <c r="M46" s="6">
        <v>2.9000000000000001E-2</v>
      </c>
      <c r="N46">
        <v>55149</v>
      </c>
    </row>
    <row r="47" spans="1:14">
      <c r="A47" s="3">
        <v>2895</v>
      </c>
      <c r="B47">
        <v>4384624</v>
      </c>
      <c r="C47">
        <v>346</v>
      </c>
      <c r="D47">
        <v>36613</v>
      </c>
      <c r="E47">
        <v>55592</v>
      </c>
      <c r="F47">
        <v>3792129</v>
      </c>
      <c r="I47">
        <v>322128</v>
      </c>
      <c r="J47">
        <v>44409756</v>
      </c>
      <c r="K47" s="5">
        <v>44306</v>
      </c>
      <c r="L47">
        <v>3375</v>
      </c>
      <c r="M47" s="6">
        <v>2.9000000000000001E-2</v>
      </c>
      <c r="N47">
        <v>61028</v>
      </c>
    </row>
    <row r="48" spans="1:14">
      <c r="A48" s="3">
        <v>2932</v>
      </c>
      <c r="B48">
        <v>4446591</v>
      </c>
      <c r="C48">
        <v>362</v>
      </c>
      <c r="D48">
        <v>36975</v>
      </c>
      <c r="E48">
        <v>52213</v>
      </c>
      <c r="F48">
        <v>3844342</v>
      </c>
      <c r="I48">
        <v>318839</v>
      </c>
      <c r="J48">
        <v>44728595</v>
      </c>
      <c r="K48" s="5">
        <v>44307</v>
      </c>
      <c r="L48">
        <v>3398</v>
      </c>
      <c r="M48" s="6">
        <v>2.9000000000000001E-2</v>
      </c>
      <c r="N48">
        <v>61967</v>
      </c>
    </row>
    <row r="49" spans="1:14">
      <c r="A49" s="3">
        <v>3128</v>
      </c>
      <c r="B49">
        <v>4501382</v>
      </c>
      <c r="C49">
        <v>354</v>
      </c>
      <c r="D49">
        <v>37329</v>
      </c>
      <c r="E49">
        <v>65593</v>
      </c>
      <c r="F49">
        <v>3909935</v>
      </c>
      <c r="I49">
        <v>312109</v>
      </c>
      <c r="J49">
        <v>45040704</v>
      </c>
      <c r="K49" s="5">
        <v>44308</v>
      </c>
      <c r="L49">
        <v>3463</v>
      </c>
      <c r="M49" s="6">
        <v>2.9000000000000001E-2</v>
      </c>
      <c r="N49">
        <v>54791</v>
      </c>
    </row>
    <row r="50" spans="1:14">
      <c r="A50" s="3">
        <v>3089</v>
      </c>
      <c r="B50">
        <v>4550820</v>
      </c>
      <c r="C50">
        <v>343</v>
      </c>
      <c r="D50">
        <v>37672</v>
      </c>
      <c r="E50">
        <v>60176</v>
      </c>
      <c r="F50">
        <v>3970111</v>
      </c>
      <c r="I50">
        <v>302091</v>
      </c>
      <c r="J50">
        <v>45342795</v>
      </c>
      <c r="K50" s="5">
        <v>44309</v>
      </c>
      <c r="L50">
        <v>3475</v>
      </c>
      <c r="M50" s="6">
        <v>2.9000000000000001E-2</v>
      </c>
      <c r="N50">
        <v>49438</v>
      </c>
    </row>
    <row r="51" spans="1:14">
      <c r="A51" s="3">
        <v>2905</v>
      </c>
      <c r="B51">
        <v>4591416</v>
      </c>
      <c r="C51">
        <v>339</v>
      </c>
      <c r="D51">
        <v>38011</v>
      </c>
      <c r="E51">
        <v>52297</v>
      </c>
      <c r="F51">
        <v>4022408</v>
      </c>
      <c r="I51">
        <v>281183</v>
      </c>
      <c r="J51">
        <v>45623978</v>
      </c>
      <c r="K51" s="5">
        <v>44310</v>
      </c>
      <c r="L51">
        <v>3511</v>
      </c>
      <c r="M51" s="6">
        <v>2.9000000000000001E-2</v>
      </c>
      <c r="N51">
        <v>40596</v>
      </c>
    </row>
    <row r="52" spans="1:14">
      <c r="A52" s="3">
        <v>2801</v>
      </c>
      <c r="B52">
        <v>4629969</v>
      </c>
      <c r="C52">
        <v>347</v>
      </c>
      <c r="D52">
        <v>38358</v>
      </c>
      <c r="E52">
        <v>51236</v>
      </c>
      <c r="F52">
        <v>4073644</v>
      </c>
      <c r="I52">
        <v>260280</v>
      </c>
      <c r="J52">
        <v>45884258</v>
      </c>
      <c r="K52" s="5">
        <v>44311</v>
      </c>
      <c r="L52">
        <v>3590</v>
      </c>
      <c r="M52" s="6">
        <v>2.9000000000000001E-2</v>
      </c>
      <c r="N52">
        <v>38553</v>
      </c>
    </row>
    <row r="53" spans="1:14">
      <c r="A53" s="3">
        <v>2716</v>
      </c>
      <c r="B53">
        <v>4667281</v>
      </c>
      <c r="C53">
        <v>353</v>
      </c>
      <c r="D53">
        <v>38711</v>
      </c>
      <c r="E53">
        <v>48027</v>
      </c>
      <c r="F53">
        <v>4121671</v>
      </c>
      <c r="I53">
        <v>268893</v>
      </c>
      <c r="J53">
        <v>46153151</v>
      </c>
      <c r="K53" s="5">
        <v>44312</v>
      </c>
      <c r="L53">
        <v>3563</v>
      </c>
      <c r="M53" s="6">
        <v>2.4E-2</v>
      </c>
      <c r="N53">
        <v>37312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E6F84-4B47-47AF-9478-FDBF42D932FF}">
  <sheetPr codeName="Sheet2"/>
  <dimension ref="A1:N481"/>
  <sheetViews>
    <sheetView topLeftCell="A423" zoomScale="70" zoomScaleNormal="70" workbookViewId="0">
      <selection activeCell="A481" sqref="A430:A481"/>
    </sheetView>
  </sheetViews>
  <sheetFormatPr defaultRowHeight="14.4"/>
  <cols>
    <col min="2" max="7" width="11.77734375" customWidth="1"/>
    <col min="8" max="11" width="14.21875" customWidth="1"/>
    <col min="12" max="12" width="14.10937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228</v>
      </c>
      <c r="C2">
        <v>262</v>
      </c>
      <c r="D2">
        <v>208</v>
      </c>
      <c r="E2">
        <v>286</v>
      </c>
      <c r="F2">
        <f>AVERAGEIF(IstanbulTablo[[#This Row],[Vefat2019]:[Vefat2017]], "&gt;0")</f>
        <v>252</v>
      </c>
      <c r="G2">
        <f>IF(AND(IstanbulTablo[[#This Row],[Vefat2020]]&gt;-1,IstanbulTablo[[#This Row],[Referans]]&gt;-1), IstanbulTablo[[#This Row],[Vefat2020]]-IstanbulTablo[[#This Row],[Referans]], 0)</f>
        <v>-24</v>
      </c>
    </row>
    <row r="3" spans="1:12">
      <c r="A3" s="3" t="s">
        <v>18</v>
      </c>
      <c r="B3">
        <v>210</v>
      </c>
      <c r="C3">
        <v>237</v>
      </c>
      <c r="D3">
        <v>243</v>
      </c>
      <c r="E3">
        <v>296</v>
      </c>
      <c r="F3">
        <f>AVERAGEIF(IstanbulTablo[[#This Row],[Vefat2019]:[Vefat2017]], "&gt;0")</f>
        <v>258.66666666666669</v>
      </c>
      <c r="G3">
        <f>IF(AND(IstanbulTablo[[#This Row],[Vefat2020]]&gt;-1,IstanbulTablo[[#This Row],[Referans]]&gt;-1), IstanbulTablo[[#This Row],[Vefat2020]]-IstanbulTablo[[#This Row],[Referans]], 0)</f>
        <v>-48.666666666666686</v>
      </c>
    </row>
    <row r="4" spans="1:12">
      <c r="A4" s="3" t="s">
        <v>19</v>
      </c>
      <c r="B4">
        <v>262</v>
      </c>
      <c r="C4">
        <v>235</v>
      </c>
      <c r="D4">
        <v>215</v>
      </c>
      <c r="E4">
        <v>273</v>
      </c>
      <c r="F4">
        <f>AVERAGEIF(IstanbulTablo[[#This Row],[Vefat2019]:[Vefat2017]], "&gt;0")</f>
        <v>241</v>
      </c>
      <c r="G4">
        <f>IF(AND(IstanbulTablo[[#This Row],[Vefat2020]]&gt;-1,IstanbulTablo[[#This Row],[Referans]]&gt;-1), IstanbulTablo[[#This Row],[Vefat2020]]-IstanbulTablo[[#This Row],[Referans]], 0)</f>
        <v>21</v>
      </c>
    </row>
    <row r="5" spans="1:12">
      <c r="A5" s="3" t="s">
        <v>20</v>
      </c>
      <c r="B5">
        <v>257</v>
      </c>
      <c r="C5">
        <v>246</v>
      </c>
      <c r="D5">
        <v>231</v>
      </c>
      <c r="E5">
        <v>278</v>
      </c>
      <c r="F5">
        <f>AVERAGEIF(IstanbulTablo[[#This Row],[Vefat2019]:[Vefat2017]], "&gt;0")</f>
        <v>251.66666666666666</v>
      </c>
      <c r="G5">
        <f>IF(AND(IstanbulTablo[[#This Row],[Vefat2020]]&gt;-1,IstanbulTablo[[#This Row],[Referans]]&gt;-1), IstanbulTablo[[#This Row],[Vefat2020]]-IstanbulTablo[[#This Row],[Referans]], 0)</f>
        <v>5.3333333333333428</v>
      </c>
    </row>
    <row r="6" spans="1:12">
      <c r="A6" s="3" t="s">
        <v>21</v>
      </c>
      <c r="B6">
        <v>245</v>
      </c>
      <c r="C6">
        <v>258</v>
      </c>
      <c r="D6">
        <v>226</v>
      </c>
      <c r="E6">
        <v>273</v>
      </c>
      <c r="F6">
        <f>AVERAGEIF(IstanbulTablo[[#This Row],[Vefat2019]:[Vefat2017]], "&gt;0")</f>
        <v>252.33333333333334</v>
      </c>
      <c r="G6">
        <f>IF(AND(IstanbulTablo[[#This Row],[Vefat2020]]&gt;-1,IstanbulTablo[[#This Row],[Referans]]&gt;-1), IstanbulTablo[[#This Row],[Vefat2020]]-IstanbulTablo[[#This Row],[Referans]], 0)</f>
        <v>-7.3333333333333428</v>
      </c>
    </row>
    <row r="7" spans="1:12">
      <c r="A7" s="3" t="s">
        <v>22</v>
      </c>
      <c r="B7">
        <v>264</v>
      </c>
      <c r="C7">
        <v>276</v>
      </c>
      <c r="D7">
        <v>221</v>
      </c>
      <c r="E7">
        <v>277</v>
      </c>
      <c r="F7">
        <f>AVERAGEIF(IstanbulTablo[[#This Row],[Vefat2019]:[Vefat2017]], "&gt;0")</f>
        <v>258</v>
      </c>
      <c r="G7">
        <f>IF(AND(IstanbulTablo[[#This Row],[Vefat2020]]&gt;-1,IstanbulTablo[[#This Row],[Referans]]&gt;-1), IstanbulTablo[[#This Row],[Vefat2020]]-IstanbulTablo[[#This Row],[Referans]], 0)</f>
        <v>6</v>
      </c>
    </row>
    <row r="8" spans="1:12">
      <c r="A8" s="3" t="s">
        <v>23</v>
      </c>
      <c r="B8">
        <v>234</v>
      </c>
      <c r="C8">
        <v>282</v>
      </c>
      <c r="D8">
        <v>208</v>
      </c>
      <c r="E8">
        <v>269</v>
      </c>
      <c r="F8">
        <f>AVERAGEIF(IstanbulTablo[[#This Row],[Vefat2019]:[Vefat2017]], "&gt;0")</f>
        <v>253</v>
      </c>
      <c r="G8">
        <f>IF(AND(IstanbulTablo[[#This Row],[Vefat2020]]&gt;-1,IstanbulTablo[[#This Row],[Referans]]&gt;-1), IstanbulTablo[[#This Row],[Vefat2020]]-IstanbulTablo[[#This Row],[Referans]], 0)</f>
        <v>-19</v>
      </c>
      <c r="H8">
        <f>AVERAGE(B2:B8)</f>
        <v>242.85714285714286</v>
      </c>
      <c r="I8">
        <f t="shared" ref="I8:K8" si="0">AVERAGE(C2:C8)</f>
        <v>256.57142857142856</v>
      </c>
      <c r="J8">
        <f t="shared" si="0"/>
        <v>221.71428571428572</v>
      </c>
      <c r="K8">
        <f t="shared" si="0"/>
        <v>278.85714285714283</v>
      </c>
      <c r="L8">
        <f>AVERAGE(F2:F8)</f>
        <v>252.38095238095238</v>
      </c>
    </row>
    <row r="9" spans="1:12">
      <c r="A9" s="3" t="s">
        <v>24</v>
      </c>
      <c r="B9">
        <v>260</v>
      </c>
      <c r="C9">
        <v>285</v>
      </c>
      <c r="D9">
        <v>205</v>
      </c>
      <c r="E9">
        <v>274</v>
      </c>
      <c r="F9">
        <f>AVERAGEIF(IstanbulTablo[[#This Row],[Vefat2019]:[Vefat2017]], "&gt;0")</f>
        <v>254.66666666666666</v>
      </c>
      <c r="G9">
        <f>IF(AND(IstanbulTablo[[#This Row],[Vefat2020]]&gt;-1,IstanbulTablo[[#This Row],[Referans]]&gt;-1), IstanbulTablo[[#This Row],[Vefat2020]]-IstanbulTablo[[#This Row],[Referans]], 0)</f>
        <v>5.3333333333333428</v>
      </c>
      <c r="H9">
        <f t="shared" ref="H9:H72" si="1">AVERAGE(B3:B9)</f>
        <v>247.42857142857142</v>
      </c>
      <c r="I9">
        <f t="shared" ref="I9:I72" si="2">AVERAGE(C3:C9)</f>
        <v>259.85714285714283</v>
      </c>
      <c r="J9">
        <f t="shared" ref="J9:J72" si="3">AVERAGE(D3:D9)</f>
        <v>221.28571428571428</v>
      </c>
      <c r="K9">
        <f t="shared" ref="K9:K72" si="4">AVERAGE(E3:E9)</f>
        <v>277.14285714285717</v>
      </c>
      <c r="L9">
        <f t="shared" ref="L9:L72" si="5">AVERAGE(F3:F9)</f>
        <v>252.76190476190479</v>
      </c>
    </row>
    <row r="10" spans="1:12">
      <c r="A10" s="3" t="s">
        <v>25</v>
      </c>
      <c r="B10">
        <v>245</v>
      </c>
      <c r="C10">
        <v>295</v>
      </c>
      <c r="D10">
        <v>218</v>
      </c>
      <c r="E10">
        <v>294</v>
      </c>
      <c r="F10">
        <f>AVERAGEIF(IstanbulTablo[[#This Row],[Vefat2019]:[Vefat2017]], "&gt;0")</f>
        <v>269</v>
      </c>
      <c r="G10">
        <f>IF(AND(IstanbulTablo[[#This Row],[Vefat2020]]&gt;-1,IstanbulTablo[[#This Row],[Referans]]&gt;-1), IstanbulTablo[[#This Row],[Vefat2020]]-IstanbulTablo[[#This Row],[Referans]], 0)</f>
        <v>-24</v>
      </c>
      <c r="H10">
        <f t="shared" si="1"/>
        <v>252.42857142857142</v>
      </c>
      <c r="I10">
        <f t="shared" si="2"/>
        <v>268.14285714285717</v>
      </c>
      <c r="J10">
        <f t="shared" si="3"/>
        <v>217.71428571428572</v>
      </c>
      <c r="K10">
        <f t="shared" si="4"/>
        <v>276.85714285714283</v>
      </c>
      <c r="L10">
        <f t="shared" si="5"/>
        <v>254.23809523809524</v>
      </c>
    </row>
    <row r="11" spans="1:12">
      <c r="A11" s="3" t="s">
        <v>26</v>
      </c>
      <c r="B11">
        <v>253</v>
      </c>
      <c r="C11">
        <v>268</v>
      </c>
      <c r="D11">
        <v>235</v>
      </c>
      <c r="E11">
        <v>299</v>
      </c>
      <c r="F11">
        <f>AVERAGEIF(IstanbulTablo[[#This Row],[Vefat2019]:[Vefat2017]], "&gt;0")</f>
        <v>267.33333333333331</v>
      </c>
      <c r="G11">
        <f>IF(AND(IstanbulTablo[[#This Row],[Vefat2020]]&gt;-1,IstanbulTablo[[#This Row],[Referans]]&gt;-1), IstanbulTablo[[#This Row],[Vefat2020]]-IstanbulTablo[[#This Row],[Referans]], 0)</f>
        <v>-14.333333333333314</v>
      </c>
      <c r="H11">
        <f t="shared" si="1"/>
        <v>251.14285714285714</v>
      </c>
      <c r="I11">
        <f t="shared" si="2"/>
        <v>272.85714285714283</v>
      </c>
      <c r="J11">
        <f t="shared" si="3"/>
        <v>220.57142857142858</v>
      </c>
      <c r="K11">
        <f t="shared" si="4"/>
        <v>280.57142857142856</v>
      </c>
      <c r="L11">
        <f t="shared" si="5"/>
        <v>258</v>
      </c>
    </row>
    <row r="12" spans="1:12">
      <c r="A12" s="3" t="s">
        <v>27</v>
      </c>
      <c r="B12">
        <v>284</v>
      </c>
      <c r="C12">
        <v>269</v>
      </c>
      <c r="D12">
        <v>229</v>
      </c>
      <c r="E12">
        <v>295</v>
      </c>
      <c r="F12">
        <f>AVERAGEIF(IstanbulTablo[[#This Row],[Vefat2019]:[Vefat2017]], "&gt;0")</f>
        <v>264.33333333333331</v>
      </c>
      <c r="G12">
        <f>IF(AND(IstanbulTablo[[#This Row],[Vefat2020]]&gt;-1,IstanbulTablo[[#This Row],[Referans]]&gt;-1), IstanbulTablo[[#This Row],[Vefat2020]]-IstanbulTablo[[#This Row],[Referans]], 0)</f>
        <v>19.666666666666686</v>
      </c>
      <c r="H12">
        <f t="shared" si="1"/>
        <v>255</v>
      </c>
      <c r="I12">
        <f t="shared" si="2"/>
        <v>276.14285714285717</v>
      </c>
      <c r="J12">
        <f t="shared" si="3"/>
        <v>220.28571428571428</v>
      </c>
      <c r="K12">
        <f t="shared" si="4"/>
        <v>283</v>
      </c>
      <c r="L12">
        <f t="shared" si="5"/>
        <v>259.8095238095238</v>
      </c>
    </row>
    <row r="13" spans="1:12">
      <c r="A13" s="3" t="s">
        <v>28</v>
      </c>
      <c r="B13">
        <v>227</v>
      </c>
      <c r="C13">
        <v>272</v>
      </c>
      <c r="D13">
        <v>227</v>
      </c>
      <c r="E13">
        <v>266</v>
      </c>
      <c r="F13">
        <f>AVERAGEIF(IstanbulTablo[[#This Row],[Vefat2019]:[Vefat2017]], "&gt;0")</f>
        <v>255</v>
      </c>
      <c r="G13">
        <f>IF(AND(IstanbulTablo[[#This Row],[Vefat2020]]&gt;-1,IstanbulTablo[[#This Row],[Referans]]&gt;-1), IstanbulTablo[[#This Row],[Vefat2020]]-IstanbulTablo[[#This Row],[Referans]], 0)</f>
        <v>-28</v>
      </c>
      <c r="H13">
        <f t="shared" si="1"/>
        <v>252.42857142857142</v>
      </c>
      <c r="I13">
        <f t="shared" si="2"/>
        <v>278.14285714285717</v>
      </c>
      <c r="J13">
        <f t="shared" si="3"/>
        <v>220.42857142857142</v>
      </c>
      <c r="K13">
        <f t="shared" si="4"/>
        <v>282</v>
      </c>
      <c r="L13">
        <f t="shared" si="5"/>
        <v>260.19047619047615</v>
      </c>
    </row>
    <row r="14" spans="1:12">
      <c r="A14" s="3" t="s">
        <v>29</v>
      </c>
      <c r="B14">
        <v>238</v>
      </c>
      <c r="C14">
        <v>236</v>
      </c>
      <c r="D14">
        <v>203</v>
      </c>
      <c r="E14">
        <v>282</v>
      </c>
      <c r="F14">
        <f>AVERAGEIF(IstanbulTablo[[#This Row],[Vefat2019]:[Vefat2017]], "&gt;0")</f>
        <v>240.33333333333334</v>
      </c>
      <c r="G14">
        <f>IF(AND(IstanbulTablo[[#This Row],[Vefat2020]]&gt;-1,IstanbulTablo[[#This Row],[Referans]]&gt;-1), IstanbulTablo[[#This Row],[Vefat2020]]-IstanbulTablo[[#This Row],[Referans]], 0)</f>
        <v>-2.3333333333333428</v>
      </c>
      <c r="H14">
        <f t="shared" si="1"/>
        <v>248.71428571428572</v>
      </c>
      <c r="I14">
        <f t="shared" si="2"/>
        <v>272.42857142857144</v>
      </c>
      <c r="J14">
        <f t="shared" si="3"/>
        <v>217.85714285714286</v>
      </c>
      <c r="K14">
        <f t="shared" si="4"/>
        <v>282.71428571428572</v>
      </c>
      <c r="L14">
        <f t="shared" si="5"/>
        <v>257.66666666666663</v>
      </c>
    </row>
    <row r="15" spans="1:12">
      <c r="A15" s="3" t="s">
        <v>30</v>
      </c>
      <c r="B15">
        <v>272</v>
      </c>
      <c r="C15">
        <v>303</v>
      </c>
      <c r="D15">
        <v>200</v>
      </c>
      <c r="E15">
        <v>247</v>
      </c>
      <c r="F15">
        <f>AVERAGEIF(IstanbulTablo[[#This Row],[Vefat2019]:[Vefat2017]], "&gt;0")</f>
        <v>250</v>
      </c>
      <c r="G15">
        <f>IF(AND(IstanbulTablo[[#This Row],[Vefat2020]]&gt;-1,IstanbulTablo[[#This Row],[Referans]]&gt;-1), IstanbulTablo[[#This Row],[Vefat2020]]-IstanbulTablo[[#This Row],[Referans]], 0)</f>
        <v>22</v>
      </c>
      <c r="H15">
        <f t="shared" si="1"/>
        <v>254.14285714285714</v>
      </c>
      <c r="I15">
        <f t="shared" si="2"/>
        <v>275.42857142857144</v>
      </c>
      <c r="J15">
        <f t="shared" si="3"/>
        <v>216.71428571428572</v>
      </c>
      <c r="K15">
        <f t="shared" si="4"/>
        <v>279.57142857142856</v>
      </c>
      <c r="L15">
        <f t="shared" si="5"/>
        <v>257.23809523809524</v>
      </c>
    </row>
    <row r="16" spans="1:12">
      <c r="A16" s="3" t="s">
        <v>31</v>
      </c>
      <c r="B16">
        <v>258</v>
      </c>
      <c r="C16">
        <v>269</v>
      </c>
      <c r="D16">
        <v>217</v>
      </c>
      <c r="E16">
        <v>254</v>
      </c>
      <c r="F16">
        <f>AVERAGEIF(IstanbulTablo[[#This Row],[Vefat2019]:[Vefat2017]], "&gt;0")</f>
        <v>246.66666666666666</v>
      </c>
      <c r="G16">
        <f>IF(AND(IstanbulTablo[[#This Row],[Vefat2020]]&gt;-1,IstanbulTablo[[#This Row],[Referans]]&gt;-1), IstanbulTablo[[#This Row],[Vefat2020]]-IstanbulTablo[[#This Row],[Referans]], 0)</f>
        <v>11.333333333333343</v>
      </c>
      <c r="H16">
        <f t="shared" si="1"/>
        <v>253.85714285714286</v>
      </c>
      <c r="I16">
        <f t="shared" si="2"/>
        <v>273.14285714285717</v>
      </c>
      <c r="J16">
        <f t="shared" si="3"/>
        <v>218.42857142857142</v>
      </c>
      <c r="K16">
        <f t="shared" si="4"/>
        <v>276.71428571428572</v>
      </c>
      <c r="L16">
        <f t="shared" si="5"/>
        <v>256.09523809523807</v>
      </c>
    </row>
    <row r="17" spans="1:14">
      <c r="A17" s="3" t="s">
        <v>32</v>
      </c>
      <c r="B17">
        <v>259</v>
      </c>
      <c r="C17">
        <v>306</v>
      </c>
      <c r="D17">
        <v>224</v>
      </c>
      <c r="E17">
        <v>263</v>
      </c>
      <c r="F17">
        <f>AVERAGEIF(IstanbulTablo[[#This Row],[Vefat2019]:[Vefat2017]], "&gt;0")</f>
        <v>264.33333333333331</v>
      </c>
      <c r="G17">
        <f>IF(AND(IstanbulTablo[[#This Row],[Vefat2020]]&gt;-1,IstanbulTablo[[#This Row],[Referans]]&gt;-1), IstanbulTablo[[#This Row],[Vefat2020]]-IstanbulTablo[[#This Row],[Referans]], 0)</f>
        <v>-5.3333333333333144</v>
      </c>
      <c r="H17">
        <f t="shared" si="1"/>
        <v>255.85714285714286</v>
      </c>
      <c r="I17">
        <f t="shared" si="2"/>
        <v>274.71428571428572</v>
      </c>
      <c r="J17">
        <f t="shared" si="3"/>
        <v>219.28571428571428</v>
      </c>
      <c r="K17">
        <f t="shared" si="4"/>
        <v>272.28571428571428</v>
      </c>
      <c r="L17">
        <f t="shared" si="5"/>
        <v>255.42857142857142</v>
      </c>
    </row>
    <row r="18" spans="1:14">
      <c r="A18" s="3" t="s">
        <v>33</v>
      </c>
      <c r="B18">
        <v>276</v>
      </c>
      <c r="C18">
        <v>279</v>
      </c>
      <c r="D18">
        <v>252</v>
      </c>
      <c r="E18">
        <v>282</v>
      </c>
      <c r="F18">
        <f>AVERAGEIF(IstanbulTablo[[#This Row],[Vefat2019]:[Vefat2017]], "&gt;0")</f>
        <v>271</v>
      </c>
      <c r="G18">
        <f>IF(AND(IstanbulTablo[[#This Row],[Vefat2020]]&gt;-1,IstanbulTablo[[#This Row],[Referans]]&gt;-1), IstanbulTablo[[#This Row],[Vefat2020]]-IstanbulTablo[[#This Row],[Referans]], 0)</f>
        <v>5</v>
      </c>
      <c r="H18">
        <f t="shared" si="1"/>
        <v>259.14285714285717</v>
      </c>
      <c r="I18">
        <f t="shared" si="2"/>
        <v>276.28571428571428</v>
      </c>
      <c r="J18">
        <f t="shared" si="3"/>
        <v>221.71428571428572</v>
      </c>
      <c r="K18">
        <f t="shared" si="4"/>
        <v>269.85714285714283</v>
      </c>
      <c r="L18">
        <f t="shared" si="5"/>
        <v>255.95238095238093</v>
      </c>
    </row>
    <row r="19" spans="1:14">
      <c r="A19" s="3" t="s">
        <v>34</v>
      </c>
      <c r="B19">
        <v>266</v>
      </c>
      <c r="C19">
        <v>273</v>
      </c>
      <c r="D19">
        <v>239</v>
      </c>
      <c r="E19">
        <v>275</v>
      </c>
      <c r="F19">
        <f>AVERAGEIF(IstanbulTablo[[#This Row],[Vefat2019]:[Vefat2017]], "&gt;0")</f>
        <v>262.33333333333331</v>
      </c>
      <c r="G19">
        <f>IF(AND(IstanbulTablo[[#This Row],[Vefat2020]]&gt;-1,IstanbulTablo[[#This Row],[Referans]]&gt;-1), IstanbulTablo[[#This Row],[Vefat2020]]-IstanbulTablo[[#This Row],[Referans]], 0)</f>
        <v>3.6666666666666856</v>
      </c>
      <c r="H19">
        <f t="shared" si="1"/>
        <v>256.57142857142856</v>
      </c>
      <c r="I19">
        <f t="shared" si="2"/>
        <v>276.85714285714283</v>
      </c>
      <c r="J19">
        <f t="shared" si="3"/>
        <v>223.14285714285714</v>
      </c>
      <c r="K19">
        <f t="shared" si="4"/>
        <v>267</v>
      </c>
      <c r="L19">
        <f t="shared" si="5"/>
        <v>255.66666666666666</v>
      </c>
    </row>
    <row r="20" spans="1:14">
      <c r="A20" s="3" t="s">
        <v>35</v>
      </c>
      <c r="B20">
        <v>246</v>
      </c>
      <c r="C20">
        <v>286</v>
      </c>
      <c r="D20">
        <v>247</v>
      </c>
      <c r="E20">
        <v>258</v>
      </c>
      <c r="F20">
        <f>AVERAGEIF(IstanbulTablo[[#This Row],[Vefat2019]:[Vefat2017]], "&gt;0")</f>
        <v>263.66666666666669</v>
      </c>
      <c r="G20">
        <f>IF(AND(IstanbulTablo[[#This Row],[Vefat2020]]&gt;-1,IstanbulTablo[[#This Row],[Referans]]&gt;-1), IstanbulTablo[[#This Row],[Vefat2020]]-IstanbulTablo[[#This Row],[Referans]], 0)</f>
        <v>-17.666666666666686</v>
      </c>
      <c r="H20">
        <f t="shared" si="1"/>
        <v>259.28571428571428</v>
      </c>
      <c r="I20">
        <f t="shared" si="2"/>
        <v>278.85714285714283</v>
      </c>
      <c r="J20">
        <f t="shared" si="3"/>
        <v>226</v>
      </c>
      <c r="K20">
        <f t="shared" si="4"/>
        <v>265.85714285714283</v>
      </c>
      <c r="L20">
        <f t="shared" si="5"/>
        <v>256.90476190476187</v>
      </c>
    </row>
    <row r="21" spans="1:14">
      <c r="A21" s="3" t="s">
        <v>36</v>
      </c>
      <c r="B21">
        <v>253</v>
      </c>
      <c r="C21">
        <v>265</v>
      </c>
      <c r="D21">
        <v>221</v>
      </c>
      <c r="E21">
        <v>262</v>
      </c>
      <c r="F21">
        <f>AVERAGEIF(IstanbulTablo[[#This Row],[Vefat2019]:[Vefat2017]], "&gt;0")</f>
        <v>249.33333333333334</v>
      </c>
      <c r="G21">
        <f>IF(AND(IstanbulTablo[[#This Row],[Vefat2020]]&gt;-1,IstanbulTablo[[#This Row],[Referans]]&gt;-1), IstanbulTablo[[#This Row],[Vefat2020]]-IstanbulTablo[[#This Row],[Referans]], 0)</f>
        <v>3.6666666666666572</v>
      </c>
      <c r="H21">
        <f t="shared" si="1"/>
        <v>261.42857142857144</v>
      </c>
      <c r="I21">
        <f t="shared" si="2"/>
        <v>283</v>
      </c>
      <c r="J21">
        <f t="shared" si="3"/>
        <v>228.57142857142858</v>
      </c>
      <c r="K21">
        <f t="shared" si="4"/>
        <v>263</v>
      </c>
      <c r="L21">
        <f t="shared" si="5"/>
        <v>258.1904761904762</v>
      </c>
    </row>
    <row r="22" spans="1:14">
      <c r="A22" s="3" t="s">
        <v>37</v>
      </c>
      <c r="B22">
        <v>270</v>
      </c>
      <c r="C22">
        <v>284</v>
      </c>
      <c r="D22">
        <v>243</v>
      </c>
      <c r="E22">
        <v>230</v>
      </c>
      <c r="F22">
        <f>AVERAGEIF(IstanbulTablo[[#This Row],[Vefat2019]:[Vefat2017]], "&gt;0")</f>
        <v>252.33333333333334</v>
      </c>
      <c r="G22">
        <f>IF(AND(IstanbulTablo[[#This Row],[Vefat2020]]&gt;-1,IstanbulTablo[[#This Row],[Referans]]&gt;-1), IstanbulTablo[[#This Row],[Vefat2020]]-IstanbulTablo[[#This Row],[Referans]], 0)</f>
        <v>17.666666666666657</v>
      </c>
      <c r="H22">
        <f t="shared" si="1"/>
        <v>261.14285714285717</v>
      </c>
      <c r="I22">
        <f t="shared" si="2"/>
        <v>280.28571428571428</v>
      </c>
      <c r="J22">
        <f t="shared" si="3"/>
        <v>234.71428571428572</v>
      </c>
      <c r="K22">
        <f t="shared" si="4"/>
        <v>260.57142857142856</v>
      </c>
      <c r="L22">
        <f t="shared" si="5"/>
        <v>258.52380952380952</v>
      </c>
    </row>
    <row r="23" spans="1:14">
      <c r="A23" s="3" t="s">
        <v>38</v>
      </c>
      <c r="B23">
        <v>245</v>
      </c>
      <c r="C23">
        <v>262</v>
      </c>
      <c r="D23">
        <v>237</v>
      </c>
      <c r="E23">
        <v>257</v>
      </c>
      <c r="F23">
        <f>AVERAGEIF(IstanbulTablo[[#This Row],[Vefat2019]:[Vefat2017]], "&gt;0")</f>
        <v>252</v>
      </c>
      <c r="G23">
        <f>IF(AND(IstanbulTablo[[#This Row],[Vefat2020]]&gt;-1,IstanbulTablo[[#This Row],[Referans]]&gt;-1), IstanbulTablo[[#This Row],[Vefat2020]]-IstanbulTablo[[#This Row],[Referans]], 0)</f>
        <v>-7</v>
      </c>
      <c r="H23">
        <f t="shared" si="1"/>
        <v>259.28571428571428</v>
      </c>
      <c r="I23">
        <f t="shared" si="2"/>
        <v>279.28571428571428</v>
      </c>
      <c r="J23">
        <f t="shared" si="3"/>
        <v>237.57142857142858</v>
      </c>
      <c r="K23">
        <f t="shared" si="4"/>
        <v>261</v>
      </c>
      <c r="L23">
        <f t="shared" si="5"/>
        <v>259.28571428571428</v>
      </c>
    </row>
    <row r="24" spans="1:14">
      <c r="A24" s="3" t="s">
        <v>39</v>
      </c>
      <c r="B24">
        <v>271</v>
      </c>
      <c r="C24">
        <v>260</v>
      </c>
      <c r="D24">
        <v>237</v>
      </c>
      <c r="E24">
        <v>268</v>
      </c>
      <c r="F24">
        <f>AVERAGEIF(IstanbulTablo[[#This Row],[Vefat2019]:[Vefat2017]], "&gt;0")</f>
        <v>255</v>
      </c>
      <c r="G24">
        <f>IF(AND(IstanbulTablo[[#This Row],[Vefat2020]]&gt;-1,IstanbulTablo[[#This Row],[Referans]]&gt;-1), IstanbulTablo[[#This Row],[Vefat2020]]-IstanbulTablo[[#This Row],[Referans]], 0)</f>
        <v>16</v>
      </c>
      <c r="H24">
        <f t="shared" si="1"/>
        <v>261</v>
      </c>
      <c r="I24">
        <f t="shared" si="2"/>
        <v>272.71428571428572</v>
      </c>
      <c r="J24">
        <f t="shared" si="3"/>
        <v>239.42857142857142</v>
      </c>
      <c r="K24">
        <f t="shared" si="4"/>
        <v>261.71428571428572</v>
      </c>
      <c r="L24">
        <f t="shared" si="5"/>
        <v>257.95238095238091</v>
      </c>
      <c r="N24" t="s">
        <v>5</v>
      </c>
    </row>
    <row r="25" spans="1:14">
      <c r="A25" s="3" t="s">
        <v>40</v>
      </c>
      <c r="B25">
        <v>244</v>
      </c>
      <c r="C25">
        <v>294</v>
      </c>
      <c r="D25">
        <v>227</v>
      </c>
      <c r="E25">
        <v>261</v>
      </c>
      <c r="F25">
        <f>AVERAGEIF(IstanbulTablo[[#This Row],[Vefat2019]:[Vefat2017]], "&gt;0")</f>
        <v>260.66666666666669</v>
      </c>
      <c r="G25">
        <f>IF(AND(IstanbulTablo[[#This Row],[Vefat2020]]&gt;-1,IstanbulTablo[[#This Row],[Referans]]&gt;-1), IstanbulTablo[[#This Row],[Vefat2020]]-IstanbulTablo[[#This Row],[Referans]], 0)</f>
        <v>-16.666666666666686</v>
      </c>
      <c r="H25">
        <f t="shared" si="1"/>
        <v>256.42857142857144</v>
      </c>
      <c r="I25">
        <f t="shared" si="2"/>
        <v>274.85714285714283</v>
      </c>
      <c r="J25">
        <f t="shared" si="3"/>
        <v>235.85714285714286</v>
      </c>
      <c r="K25">
        <f t="shared" si="4"/>
        <v>258.71428571428572</v>
      </c>
      <c r="L25">
        <f t="shared" si="5"/>
        <v>256.47619047619048</v>
      </c>
      <c r="N25">
        <f>SUM(IstanbulTablo[Fark])</f>
        <v>20316.666666666661</v>
      </c>
    </row>
    <row r="26" spans="1:14">
      <c r="A26" s="3" t="s">
        <v>41</v>
      </c>
      <c r="B26">
        <v>264</v>
      </c>
      <c r="C26">
        <v>290</v>
      </c>
      <c r="D26">
        <v>225</v>
      </c>
      <c r="E26">
        <v>270</v>
      </c>
      <c r="F26">
        <f>AVERAGEIF(IstanbulTablo[[#This Row],[Vefat2019]:[Vefat2017]], "&gt;0")</f>
        <v>261.66666666666669</v>
      </c>
      <c r="G26">
        <f>IF(AND(IstanbulTablo[[#This Row],[Vefat2020]]&gt;-1,IstanbulTablo[[#This Row],[Referans]]&gt;-1), IstanbulTablo[[#This Row],[Vefat2020]]-IstanbulTablo[[#This Row],[Referans]], 0)</f>
        <v>2.3333333333333144</v>
      </c>
      <c r="H26">
        <f t="shared" si="1"/>
        <v>256.14285714285717</v>
      </c>
      <c r="I26">
        <f t="shared" si="2"/>
        <v>277.28571428571428</v>
      </c>
      <c r="J26">
        <f t="shared" si="3"/>
        <v>233.85714285714286</v>
      </c>
      <c r="K26">
        <f t="shared" si="4"/>
        <v>258</v>
      </c>
      <c r="L26">
        <f t="shared" si="5"/>
        <v>256.38095238095241</v>
      </c>
    </row>
    <row r="27" spans="1:14">
      <c r="A27" s="3" t="s">
        <v>42</v>
      </c>
      <c r="B27">
        <v>258</v>
      </c>
      <c r="C27">
        <v>288</v>
      </c>
      <c r="D27">
        <v>229</v>
      </c>
      <c r="E27">
        <v>267</v>
      </c>
      <c r="F27">
        <f>AVERAGEIF(IstanbulTablo[[#This Row],[Vefat2019]:[Vefat2017]], "&gt;0")</f>
        <v>261.33333333333331</v>
      </c>
      <c r="G27">
        <f>IF(AND(IstanbulTablo[[#This Row],[Vefat2020]]&gt;-1,IstanbulTablo[[#This Row],[Referans]]&gt;-1), IstanbulTablo[[#This Row],[Vefat2020]]-IstanbulTablo[[#This Row],[Referans]], 0)</f>
        <v>-3.3333333333333144</v>
      </c>
      <c r="H27">
        <f t="shared" si="1"/>
        <v>257.85714285714283</v>
      </c>
      <c r="I27">
        <f t="shared" si="2"/>
        <v>277.57142857142856</v>
      </c>
      <c r="J27">
        <f t="shared" si="3"/>
        <v>231.28571428571428</v>
      </c>
      <c r="K27">
        <f t="shared" si="4"/>
        <v>259.28571428571428</v>
      </c>
      <c r="L27">
        <f t="shared" si="5"/>
        <v>256.04761904761909</v>
      </c>
    </row>
    <row r="28" spans="1:14">
      <c r="A28" s="3" t="s">
        <v>43</v>
      </c>
      <c r="B28">
        <v>273</v>
      </c>
      <c r="C28">
        <v>278</v>
      </c>
      <c r="D28">
        <v>245</v>
      </c>
      <c r="E28">
        <v>248</v>
      </c>
      <c r="F28">
        <f>AVERAGEIF(IstanbulTablo[[#This Row],[Vefat2019]:[Vefat2017]], "&gt;0")</f>
        <v>257</v>
      </c>
      <c r="G28">
        <f>IF(AND(IstanbulTablo[[#This Row],[Vefat2020]]&gt;-1,IstanbulTablo[[#This Row],[Referans]]&gt;-1), IstanbulTablo[[#This Row],[Vefat2020]]-IstanbulTablo[[#This Row],[Referans]], 0)</f>
        <v>16</v>
      </c>
      <c r="H28">
        <f t="shared" si="1"/>
        <v>260.71428571428572</v>
      </c>
      <c r="I28">
        <f t="shared" si="2"/>
        <v>279.42857142857144</v>
      </c>
      <c r="J28">
        <f t="shared" si="3"/>
        <v>234.71428571428572</v>
      </c>
      <c r="K28">
        <f t="shared" si="4"/>
        <v>257.28571428571428</v>
      </c>
      <c r="L28">
        <f t="shared" si="5"/>
        <v>257.14285714285717</v>
      </c>
    </row>
    <row r="29" spans="1:14">
      <c r="A29" s="3" t="s">
        <v>44</v>
      </c>
      <c r="B29">
        <v>269</v>
      </c>
      <c r="C29">
        <v>282</v>
      </c>
      <c r="D29">
        <v>233</v>
      </c>
      <c r="E29">
        <v>229</v>
      </c>
      <c r="F29">
        <f>AVERAGEIF(IstanbulTablo[[#This Row],[Vefat2019]:[Vefat2017]], "&gt;0")</f>
        <v>248</v>
      </c>
      <c r="G29">
        <f>IF(AND(IstanbulTablo[[#This Row],[Vefat2020]]&gt;-1,IstanbulTablo[[#This Row],[Referans]]&gt;-1), IstanbulTablo[[#This Row],[Vefat2020]]-IstanbulTablo[[#This Row],[Referans]], 0)</f>
        <v>21</v>
      </c>
      <c r="H29">
        <f t="shared" si="1"/>
        <v>260.57142857142856</v>
      </c>
      <c r="I29">
        <f t="shared" si="2"/>
        <v>279.14285714285717</v>
      </c>
      <c r="J29">
        <f t="shared" si="3"/>
        <v>233.28571428571428</v>
      </c>
      <c r="K29">
        <f t="shared" si="4"/>
        <v>257.14285714285717</v>
      </c>
      <c r="L29">
        <f t="shared" si="5"/>
        <v>256.52380952380952</v>
      </c>
    </row>
    <row r="30" spans="1:14">
      <c r="A30" s="3" t="s">
        <v>45</v>
      </c>
      <c r="B30">
        <v>249</v>
      </c>
      <c r="C30">
        <v>280</v>
      </c>
      <c r="D30">
        <v>241</v>
      </c>
      <c r="E30">
        <v>224</v>
      </c>
      <c r="F30">
        <f>AVERAGEIF(IstanbulTablo[[#This Row],[Vefat2019]:[Vefat2017]], "&gt;0")</f>
        <v>248.33333333333334</v>
      </c>
      <c r="G30">
        <f>IF(AND(IstanbulTablo[[#This Row],[Vefat2020]]&gt;-1,IstanbulTablo[[#This Row],[Referans]]&gt;-1), IstanbulTablo[[#This Row],[Vefat2020]]-IstanbulTablo[[#This Row],[Referans]], 0)</f>
        <v>0.66666666666665719</v>
      </c>
      <c r="H30">
        <f t="shared" si="1"/>
        <v>261.14285714285717</v>
      </c>
      <c r="I30">
        <f t="shared" si="2"/>
        <v>281.71428571428572</v>
      </c>
      <c r="J30">
        <f t="shared" si="3"/>
        <v>233.85714285714286</v>
      </c>
      <c r="K30">
        <f t="shared" si="4"/>
        <v>252.42857142857142</v>
      </c>
      <c r="L30">
        <f t="shared" si="5"/>
        <v>256</v>
      </c>
    </row>
    <row r="31" spans="1:14">
      <c r="A31" s="3" t="s">
        <v>46</v>
      </c>
      <c r="B31">
        <v>226</v>
      </c>
      <c r="C31">
        <v>273</v>
      </c>
      <c r="D31">
        <v>202</v>
      </c>
      <c r="E31">
        <v>215</v>
      </c>
      <c r="F31">
        <f>AVERAGEIF(IstanbulTablo[[#This Row],[Vefat2019]:[Vefat2017]], "&gt;0")</f>
        <v>230</v>
      </c>
      <c r="G31">
        <f>IF(AND(IstanbulTablo[[#This Row],[Vefat2020]]&gt;-1,IstanbulTablo[[#This Row],[Referans]]&gt;-1), IstanbulTablo[[#This Row],[Vefat2020]]-IstanbulTablo[[#This Row],[Referans]], 0)</f>
        <v>-4</v>
      </c>
      <c r="H31">
        <f t="shared" si="1"/>
        <v>254.71428571428572</v>
      </c>
      <c r="I31">
        <f t="shared" si="2"/>
        <v>283.57142857142856</v>
      </c>
      <c r="J31">
        <f t="shared" si="3"/>
        <v>228.85714285714286</v>
      </c>
      <c r="K31">
        <f t="shared" si="4"/>
        <v>244.85714285714286</v>
      </c>
      <c r="L31">
        <f t="shared" si="5"/>
        <v>252.42857142857142</v>
      </c>
    </row>
    <row r="32" spans="1:14">
      <c r="A32" s="3" t="s">
        <v>47</v>
      </c>
      <c r="B32">
        <v>259</v>
      </c>
      <c r="C32">
        <v>277</v>
      </c>
      <c r="D32">
        <v>220</v>
      </c>
      <c r="E32">
        <v>244</v>
      </c>
      <c r="F32">
        <f>AVERAGEIF(IstanbulTablo[[#This Row],[Vefat2019]:[Vefat2017]], "&gt;0")</f>
        <v>247</v>
      </c>
      <c r="G32">
        <f>IF(AND(IstanbulTablo[[#This Row],[Vefat2020]]&gt;-1,IstanbulTablo[[#This Row],[Referans]]&gt;-1), IstanbulTablo[[#This Row],[Vefat2020]]-IstanbulTablo[[#This Row],[Referans]], 0)</f>
        <v>12</v>
      </c>
      <c r="H32">
        <f t="shared" si="1"/>
        <v>256.85714285714283</v>
      </c>
      <c r="I32">
        <f t="shared" si="2"/>
        <v>281.14285714285717</v>
      </c>
      <c r="J32">
        <f t="shared" si="3"/>
        <v>227.85714285714286</v>
      </c>
      <c r="K32">
        <f t="shared" si="4"/>
        <v>242.42857142857142</v>
      </c>
      <c r="L32">
        <f t="shared" si="5"/>
        <v>250.47619047619045</v>
      </c>
    </row>
    <row r="33" spans="1:12">
      <c r="A33" s="3" t="s">
        <v>48</v>
      </c>
      <c r="B33">
        <v>222</v>
      </c>
      <c r="C33">
        <v>255</v>
      </c>
      <c r="D33">
        <v>248</v>
      </c>
      <c r="E33">
        <v>211</v>
      </c>
      <c r="F33">
        <f>AVERAGEIF(IstanbulTablo[[#This Row],[Vefat2019]:[Vefat2017]], "&gt;0")</f>
        <v>238</v>
      </c>
      <c r="G33">
        <f>IF(AND(IstanbulTablo[[#This Row],[Vefat2020]]&gt;-1,IstanbulTablo[[#This Row],[Referans]]&gt;-1), IstanbulTablo[[#This Row],[Vefat2020]]-IstanbulTablo[[#This Row],[Referans]], 0)</f>
        <v>-16</v>
      </c>
      <c r="H33">
        <f t="shared" si="1"/>
        <v>250.85714285714286</v>
      </c>
      <c r="I33">
        <f t="shared" si="2"/>
        <v>276.14285714285717</v>
      </c>
      <c r="J33">
        <f t="shared" si="3"/>
        <v>231.14285714285714</v>
      </c>
      <c r="K33">
        <f t="shared" si="4"/>
        <v>234</v>
      </c>
      <c r="L33">
        <f t="shared" si="5"/>
        <v>247.09523809523807</v>
      </c>
    </row>
    <row r="34" spans="1:12">
      <c r="A34" s="3" t="s">
        <v>49</v>
      </c>
      <c r="B34">
        <v>243</v>
      </c>
      <c r="C34">
        <v>247</v>
      </c>
      <c r="D34">
        <v>235</v>
      </c>
      <c r="E34">
        <v>236</v>
      </c>
      <c r="F34">
        <f>AVERAGEIF(IstanbulTablo[[#This Row],[Vefat2019]:[Vefat2017]], "&gt;0")</f>
        <v>239.33333333333334</v>
      </c>
      <c r="G34">
        <f>IF(AND(IstanbulTablo[[#This Row],[Vefat2020]]&gt;-1,IstanbulTablo[[#This Row],[Referans]]&gt;-1), IstanbulTablo[[#This Row],[Vefat2020]]-IstanbulTablo[[#This Row],[Referans]], 0)</f>
        <v>3.6666666666666572</v>
      </c>
      <c r="H34">
        <f t="shared" si="1"/>
        <v>248.71428571428572</v>
      </c>
      <c r="I34">
        <f t="shared" si="2"/>
        <v>270.28571428571428</v>
      </c>
      <c r="J34">
        <f t="shared" si="3"/>
        <v>232</v>
      </c>
      <c r="K34">
        <f t="shared" si="4"/>
        <v>229.57142857142858</v>
      </c>
      <c r="L34">
        <f t="shared" si="5"/>
        <v>243.95238095238096</v>
      </c>
    </row>
    <row r="35" spans="1:12">
      <c r="A35" s="3" t="s">
        <v>50</v>
      </c>
      <c r="B35">
        <v>243</v>
      </c>
      <c r="C35">
        <v>253</v>
      </c>
      <c r="D35">
        <v>241</v>
      </c>
      <c r="E35">
        <v>212</v>
      </c>
      <c r="F35">
        <f>AVERAGEIF(IstanbulTablo[[#This Row],[Vefat2019]:[Vefat2017]], "&gt;0")</f>
        <v>235.33333333333334</v>
      </c>
      <c r="G35">
        <f>IF(AND(IstanbulTablo[[#This Row],[Vefat2020]]&gt;-1,IstanbulTablo[[#This Row],[Referans]]&gt;-1), IstanbulTablo[[#This Row],[Vefat2020]]-IstanbulTablo[[#This Row],[Referans]], 0)</f>
        <v>7.6666666666666572</v>
      </c>
      <c r="H35">
        <f t="shared" si="1"/>
        <v>244.42857142857142</v>
      </c>
      <c r="I35">
        <f t="shared" si="2"/>
        <v>266.71428571428572</v>
      </c>
      <c r="J35">
        <f t="shared" si="3"/>
        <v>231.42857142857142</v>
      </c>
      <c r="K35">
        <f t="shared" si="4"/>
        <v>224.42857142857142</v>
      </c>
      <c r="L35">
        <f t="shared" si="5"/>
        <v>240.85714285714286</v>
      </c>
    </row>
    <row r="36" spans="1:12">
      <c r="A36" s="3" t="s">
        <v>51</v>
      </c>
      <c r="B36">
        <v>229</v>
      </c>
      <c r="C36">
        <v>278</v>
      </c>
      <c r="D36">
        <v>231</v>
      </c>
      <c r="E36">
        <v>249</v>
      </c>
      <c r="F36">
        <f>AVERAGEIF(IstanbulTablo[[#This Row],[Vefat2019]:[Vefat2017]], "&gt;0")</f>
        <v>252.66666666666666</v>
      </c>
      <c r="G36">
        <f>IF(AND(IstanbulTablo[[#This Row],[Vefat2020]]&gt;-1,IstanbulTablo[[#This Row],[Referans]]&gt;-1), IstanbulTablo[[#This Row],[Vefat2020]]-IstanbulTablo[[#This Row],[Referans]], 0)</f>
        <v>-23.666666666666657</v>
      </c>
      <c r="H36">
        <f t="shared" si="1"/>
        <v>238.71428571428572</v>
      </c>
      <c r="I36">
        <f t="shared" si="2"/>
        <v>266.14285714285717</v>
      </c>
      <c r="J36">
        <f t="shared" si="3"/>
        <v>231.14285714285714</v>
      </c>
      <c r="K36">
        <f t="shared" si="4"/>
        <v>227.28571428571428</v>
      </c>
      <c r="L36">
        <f t="shared" si="5"/>
        <v>241.52380952380955</v>
      </c>
    </row>
    <row r="37" spans="1:12">
      <c r="A37" s="3" t="s">
        <v>52</v>
      </c>
      <c r="B37">
        <v>248</v>
      </c>
      <c r="C37">
        <v>239</v>
      </c>
      <c r="D37">
        <v>229</v>
      </c>
      <c r="E37">
        <v>227</v>
      </c>
      <c r="F37">
        <f>AVERAGEIF(IstanbulTablo[[#This Row],[Vefat2019]:[Vefat2017]], "&gt;0")</f>
        <v>231.66666666666666</v>
      </c>
      <c r="G37">
        <f>IF(AND(IstanbulTablo[[#This Row],[Vefat2020]]&gt;-1,IstanbulTablo[[#This Row],[Referans]]&gt;-1), IstanbulTablo[[#This Row],[Vefat2020]]-IstanbulTablo[[#This Row],[Referans]], 0)</f>
        <v>16.333333333333343</v>
      </c>
      <c r="H37">
        <f t="shared" si="1"/>
        <v>238.57142857142858</v>
      </c>
      <c r="I37">
        <f t="shared" si="2"/>
        <v>260.28571428571428</v>
      </c>
      <c r="J37">
        <f t="shared" si="3"/>
        <v>229.42857142857142</v>
      </c>
      <c r="K37">
        <f t="shared" si="4"/>
        <v>227.71428571428572</v>
      </c>
      <c r="L37">
        <f t="shared" si="5"/>
        <v>239.14285714285717</v>
      </c>
    </row>
    <row r="38" spans="1:12">
      <c r="A38" s="3" t="s">
        <v>53</v>
      </c>
      <c r="B38">
        <v>220</v>
      </c>
      <c r="C38">
        <v>245</v>
      </c>
      <c r="D38">
        <v>211</v>
      </c>
      <c r="E38">
        <v>214</v>
      </c>
      <c r="F38">
        <f>AVERAGEIF(IstanbulTablo[[#This Row],[Vefat2019]:[Vefat2017]], "&gt;0")</f>
        <v>223.33333333333334</v>
      </c>
      <c r="G38">
        <f>IF(AND(IstanbulTablo[[#This Row],[Vefat2020]]&gt;-1,IstanbulTablo[[#This Row],[Referans]]&gt;-1), IstanbulTablo[[#This Row],[Vefat2020]]-IstanbulTablo[[#This Row],[Referans]], 0)</f>
        <v>-3.3333333333333428</v>
      </c>
      <c r="H38">
        <f t="shared" si="1"/>
        <v>237.71428571428572</v>
      </c>
      <c r="I38">
        <f t="shared" si="2"/>
        <v>256.28571428571428</v>
      </c>
      <c r="J38">
        <f t="shared" si="3"/>
        <v>230.71428571428572</v>
      </c>
      <c r="K38">
        <f t="shared" si="4"/>
        <v>227.57142857142858</v>
      </c>
      <c r="L38">
        <f t="shared" si="5"/>
        <v>238.1904761904762</v>
      </c>
    </row>
    <row r="39" spans="1:12">
      <c r="A39" s="3" t="s">
        <v>54</v>
      </c>
      <c r="B39">
        <v>230</v>
      </c>
      <c r="C39">
        <v>285</v>
      </c>
      <c r="D39">
        <v>229</v>
      </c>
      <c r="E39">
        <v>246</v>
      </c>
      <c r="F39">
        <f>AVERAGEIF(IstanbulTablo[[#This Row],[Vefat2019]:[Vefat2017]], "&gt;0")</f>
        <v>253.33333333333334</v>
      </c>
      <c r="G39">
        <f>IF(AND(IstanbulTablo[[#This Row],[Vefat2020]]&gt;-1,IstanbulTablo[[#This Row],[Referans]]&gt;-1), IstanbulTablo[[#This Row],[Vefat2020]]-IstanbulTablo[[#This Row],[Referans]], 0)</f>
        <v>-23.333333333333343</v>
      </c>
      <c r="H39">
        <f t="shared" si="1"/>
        <v>233.57142857142858</v>
      </c>
      <c r="I39">
        <f t="shared" si="2"/>
        <v>257.42857142857144</v>
      </c>
      <c r="J39">
        <f t="shared" si="3"/>
        <v>232</v>
      </c>
      <c r="K39">
        <f t="shared" si="4"/>
        <v>227.85714285714286</v>
      </c>
      <c r="L39">
        <f t="shared" si="5"/>
        <v>239.09523809523807</v>
      </c>
    </row>
    <row r="40" spans="1:12">
      <c r="A40" s="3" t="s">
        <v>55</v>
      </c>
      <c r="B40">
        <v>228</v>
      </c>
      <c r="C40">
        <v>231</v>
      </c>
      <c r="D40">
        <v>215</v>
      </c>
      <c r="E40">
        <v>255</v>
      </c>
      <c r="F40">
        <f>AVERAGEIF(IstanbulTablo[[#This Row],[Vefat2019]:[Vefat2017]], "&gt;0")</f>
        <v>233.66666666666666</v>
      </c>
      <c r="G40">
        <f>IF(AND(IstanbulTablo[[#This Row],[Vefat2020]]&gt;-1,IstanbulTablo[[#This Row],[Referans]]&gt;-1), IstanbulTablo[[#This Row],[Vefat2020]]-IstanbulTablo[[#This Row],[Referans]], 0)</f>
        <v>-5.6666666666666572</v>
      </c>
      <c r="H40">
        <f t="shared" si="1"/>
        <v>234.42857142857142</v>
      </c>
      <c r="I40">
        <f t="shared" si="2"/>
        <v>254</v>
      </c>
      <c r="J40">
        <f t="shared" si="3"/>
        <v>227.28571428571428</v>
      </c>
      <c r="K40">
        <f t="shared" si="4"/>
        <v>234.14285714285714</v>
      </c>
      <c r="L40">
        <f t="shared" si="5"/>
        <v>238.47619047619045</v>
      </c>
    </row>
    <row r="41" spans="1:12">
      <c r="A41" s="3" t="s">
        <v>56</v>
      </c>
      <c r="B41">
        <v>205</v>
      </c>
      <c r="C41">
        <v>244</v>
      </c>
      <c r="D41">
        <v>235</v>
      </c>
      <c r="E41">
        <v>224</v>
      </c>
      <c r="F41">
        <f>AVERAGEIF(IstanbulTablo[[#This Row],[Vefat2019]:[Vefat2017]], "&gt;0")</f>
        <v>234.33333333333334</v>
      </c>
      <c r="G41">
        <f>IF(AND(IstanbulTablo[[#This Row],[Vefat2020]]&gt;-1,IstanbulTablo[[#This Row],[Referans]]&gt;-1), IstanbulTablo[[#This Row],[Vefat2020]]-IstanbulTablo[[#This Row],[Referans]], 0)</f>
        <v>-29.333333333333343</v>
      </c>
      <c r="H41">
        <f t="shared" si="1"/>
        <v>229</v>
      </c>
      <c r="I41">
        <f t="shared" si="2"/>
        <v>253.57142857142858</v>
      </c>
      <c r="J41">
        <f t="shared" si="3"/>
        <v>227.28571428571428</v>
      </c>
      <c r="K41">
        <f t="shared" si="4"/>
        <v>232.42857142857142</v>
      </c>
      <c r="L41">
        <f t="shared" si="5"/>
        <v>237.76190476190476</v>
      </c>
    </row>
    <row r="42" spans="1:12">
      <c r="A42" s="3" t="s">
        <v>57</v>
      </c>
      <c r="B42">
        <v>248</v>
      </c>
      <c r="C42">
        <v>209</v>
      </c>
      <c r="D42">
        <v>224</v>
      </c>
      <c r="E42">
        <v>237</v>
      </c>
      <c r="F42">
        <f>AVERAGEIF(IstanbulTablo[[#This Row],[Vefat2019]:[Vefat2017]], "&gt;0")</f>
        <v>223.33333333333334</v>
      </c>
      <c r="G42">
        <f>IF(AND(IstanbulTablo[[#This Row],[Vefat2020]]&gt;-1,IstanbulTablo[[#This Row],[Referans]]&gt;-1), IstanbulTablo[[#This Row],[Vefat2020]]-IstanbulTablo[[#This Row],[Referans]], 0)</f>
        <v>24.666666666666657</v>
      </c>
      <c r="H42">
        <f t="shared" si="1"/>
        <v>229.71428571428572</v>
      </c>
      <c r="I42">
        <f t="shared" si="2"/>
        <v>247.28571428571428</v>
      </c>
      <c r="J42">
        <f t="shared" si="3"/>
        <v>224.85714285714286</v>
      </c>
      <c r="K42">
        <f t="shared" si="4"/>
        <v>236</v>
      </c>
      <c r="L42">
        <f t="shared" si="5"/>
        <v>236.04761904761904</v>
      </c>
    </row>
    <row r="43" spans="1:12">
      <c r="A43" s="3" t="s">
        <v>58</v>
      </c>
      <c r="B43">
        <v>241</v>
      </c>
      <c r="C43">
        <v>226</v>
      </c>
      <c r="D43">
        <v>196</v>
      </c>
      <c r="E43">
        <v>205</v>
      </c>
      <c r="F43">
        <f>AVERAGEIF(IstanbulTablo[[#This Row],[Vefat2019]:[Vefat2017]], "&gt;0")</f>
        <v>209</v>
      </c>
      <c r="G43">
        <f>IF(AND(IstanbulTablo[[#This Row],[Vefat2020]]&gt;-1,IstanbulTablo[[#This Row],[Referans]]&gt;-1), IstanbulTablo[[#This Row],[Vefat2020]]-IstanbulTablo[[#This Row],[Referans]], 0)</f>
        <v>32</v>
      </c>
      <c r="H43">
        <f t="shared" si="1"/>
        <v>231.42857142857142</v>
      </c>
      <c r="I43">
        <f t="shared" si="2"/>
        <v>239.85714285714286</v>
      </c>
      <c r="J43">
        <f t="shared" si="3"/>
        <v>219.85714285714286</v>
      </c>
      <c r="K43">
        <f t="shared" si="4"/>
        <v>229.71428571428572</v>
      </c>
      <c r="L43">
        <f t="shared" si="5"/>
        <v>229.8095238095238</v>
      </c>
    </row>
    <row r="44" spans="1:12">
      <c r="A44" s="3" t="s">
        <v>59</v>
      </c>
      <c r="B44">
        <v>235</v>
      </c>
      <c r="C44">
        <v>225</v>
      </c>
      <c r="D44">
        <v>206</v>
      </c>
      <c r="E44">
        <v>185</v>
      </c>
      <c r="F44">
        <f>AVERAGEIF(IstanbulTablo[[#This Row],[Vefat2019]:[Vefat2017]], "&gt;0")</f>
        <v>205.33333333333334</v>
      </c>
      <c r="G44">
        <f>IF(AND(IstanbulTablo[[#This Row],[Vefat2020]]&gt;-1,IstanbulTablo[[#This Row],[Referans]]&gt;-1), IstanbulTablo[[#This Row],[Vefat2020]]-IstanbulTablo[[#This Row],[Referans]], 0)</f>
        <v>29.666666666666657</v>
      </c>
      <c r="H44">
        <f t="shared" si="1"/>
        <v>229.57142857142858</v>
      </c>
      <c r="I44">
        <f t="shared" si="2"/>
        <v>237.85714285714286</v>
      </c>
      <c r="J44">
        <f t="shared" si="3"/>
        <v>216.57142857142858</v>
      </c>
      <c r="K44">
        <f t="shared" si="4"/>
        <v>223.71428571428572</v>
      </c>
      <c r="L44">
        <f t="shared" si="5"/>
        <v>226.04761904761904</v>
      </c>
    </row>
    <row r="45" spans="1:12">
      <c r="A45" s="3" t="s">
        <v>60</v>
      </c>
      <c r="B45">
        <v>223</v>
      </c>
      <c r="C45">
        <v>239</v>
      </c>
      <c r="D45">
        <v>204</v>
      </c>
      <c r="E45">
        <v>246</v>
      </c>
      <c r="F45">
        <f>AVERAGEIF(IstanbulTablo[[#This Row],[Vefat2019]:[Vefat2017]], "&gt;0")</f>
        <v>229.66666666666666</v>
      </c>
      <c r="G45">
        <f>IF(AND(IstanbulTablo[[#This Row],[Vefat2020]]&gt;-1,IstanbulTablo[[#This Row],[Referans]]&gt;-1), IstanbulTablo[[#This Row],[Vefat2020]]-IstanbulTablo[[#This Row],[Referans]], 0)</f>
        <v>-6.6666666666666572</v>
      </c>
      <c r="H45">
        <f t="shared" si="1"/>
        <v>230</v>
      </c>
      <c r="I45">
        <f t="shared" si="2"/>
        <v>237</v>
      </c>
      <c r="J45">
        <f t="shared" si="3"/>
        <v>215.57142857142858</v>
      </c>
      <c r="K45">
        <f t="shared" si="4"/>
        <v>228.28571428571428</v>
      </c>
      <c r="L45">
        <f t="shared" si="5"/>
        <v>226.95238095238096</v>
      </c>
    </row>
    <row r="46" spans="1:12">
      <c r="A46" s="3" t="s">
        <v>61</v>
      </c>
      <c r="B46">
        <v>226</v>
      </c>
      <c r="C46">
        <v>226</v>
      </c>
      <c r="D46">
        <v>216</v>
      </c>
      <c r="E46">
        <v>209</v>
      </c>
      <c r="F46">
        <f>AVERAGEIF(IstanbulTablo[[#This Row],[Vefat2019]:[Vefat2017]], "&gt;0")</f>
        <v>217</v>
      </c>
      <c r="G46">
        <f>IF(AND(IstanbulTablo[[#This Row],[Vefat2020]]&gt;-1,IstanbulTablo[[#This Row],[Referans]]&gt;-1), IstanbulTablo[[#This Row],[Vefat2020]]-IstanbulTablo[[#This Row],[Referans]], 0)</f>
        <v>9</v>
      </c>
      <c r="H46">
        <f t="shared" si="1"/>
        <v>229.42857142857142</v>
      </c>
      <c r="I46">
        <f t="shared" si="2"/>
        <v>228.57142857142858</v>
      </c>
      <c r="J46">
        <f t="shared" si="3"/>
        <v>213.71428571428572</v>
      </c>
      <c r="K46">
        <f t="shared" si="4"/>
        <v>223</v>
      </c>
      <c r="L46">
        <f t="shared" si="5"/>
        <v>221.76190476190479</v>
      </c>
    </row>
    <row r="47" spans="1:12">
      <c r="A47" s="3" t="s">
        <v>62</v>
      </c>
      <c r="B47">
        <v>217</v>
      </c>
      <c r="C47">
        <v>220</v>
      </c>
      <c r="D47">
        <v>202</v>
      </c>
      <c r="E47">
        <v>237</v>
      </c>
      <c r="F47">
        <f>AVERAGEIF(IstanbulTablo[[#This Row],[Vefat2019]:[Vefat2017]], "&gt;0")</f>
        <v>219.66666666666666</v>
      </c>
      <c r="G47">
        <f>IF(AND(IstanbulTablo[[#This Row],[Vefat2020]]&gt;-1,IstanbulTablo[[#This Row],[Referans]]&gt;-1), IstanbulTablo[[#This Row],[Vefat2020]]-IstanbulTablo[[#This Row],[Referans]], 0)</f>
        <v>-2.6666666666666572</v>
      </c>
      <c r="H47">
        <f t="shared" si="1"/>
        <v>227.85714285714286</v>
      </c>
      <c r="I47">
        <f t="shared" si="2"/>
        <v>227</v>
      </c>
      <c r="J47">
        <f t="shared" si="3"/>
        <v>211.85714285714286</v>
      </c>
      <c r="K47">
        <f t="shared" si="4"/>
        <v>220.42857142857142</v>
      </c>
      <c r="L47">
        <f t="shared" si="5"/>
        <v>219.76190476190479</v>
      </c>
    </row>
    <row r="48" spans="1:12">
      <c r="A48" s="3" t="s">
        <v>63</v>
      </c>
      <c r="B48">
        <v>205</v>
      </c>
      <c r="C48">
        <v>219</v>
      </c>
      <c r="D48">
        <v>223</v>
      </c>
      <c r="E48">
        <v>229</v>
      </c>
      <c r="F48">
        <f>AVERAGEIF(IstanbulTablo[[#This Row],[Vefat2019]:[Vefat2017]], "&gt;0")</f>
        <v>223.66666666666666</v>
      </c>
      <c r="G48">
        <f>IF(AND(IstanbulTablo[[#This Row],[Vefat2020]]&gt;-1,IstanbulTablo[[#This Row],[Referans]]&gt;-1), IstanbulTablo[[#This Row],[Vefat2020]]-IstanbulTablo[[#This Row],[Referans]], 0)</f>
        <v>-18.666666666666657</v>
      </c>
      <c r="H48">
        <f t="shared" si="1"/>
        <v>227.85714285714286</v>
      </c>
      <c r="I48">
        <f t="shared" si="2"/>
        <v>223.42857142857142</v>
      </c>
      <c r="J48">
        <f t="shared" si="3"/>
        <v>210.14285714285714</v>
      </c>
      <c r="K48">
        <f t="shared" si="4"/>
        <v>221.14285714285714</v>
      </c>
      <c r="L48">
        <f t="shared" si="5"/>
        <v>218.23809523809527</v>
      </c>
    </row>
    <row r="49" spans="1:12">
      <c r="A49" s="3" t="s">
        <v>64</v>
      </c>
      <c r="B49">
        <v>219</v>
      </c>
      <c r="C49">
        <v>214</v>
      </c>
      <c r="D49">
        <v>207</v>
      </c>
      <c r="E49">
        <v>212</v>
      </c>
      <c r="F49">
        <f>AVERAGEIF(IstanbulTablo[[#This Row],[Vefat2019]:[Vefat2017]], "&gt;0")</f>
        <v>211</v>
      </c>
      <c r="G49">
        <f>IF(AND(IstanbulTablo[[#This Row],[Vefat2020]]&gt;-1,IstanbulTablo[[#This Row],[Referans]]&gt;-1), IstanbulTablo[[#This Row],[Vefat2020]]-IstanbulTablo[[#This Row],[Referans]], 0)</f>
        <v>8</v>
      </c>
      <c r="H49">
        <f t="shared" si="1"/>
        <v>223.71428571428572</v>
      </c>
      <c r="I49">
        <f t="shared" si="2"/>
        <v>224.14285714285714</v>
      </c>
      <c r="J49">
        <f t="shared" si="3"/>
        <v>207.71428571428572</v>
      </c>
      <c r="K49">
        <f t="shared" si="4"/>
        <v>217.57142857142858</v>
      </c>
      <c r="L49">
        <f t="shared" si="5"/>
        <v>216.47619047619051</v>
      </c>
    </row>
    <row r="50" spans="1:12">
      <c r="A50" s="3" t="s">
        <v>65</v>
      </c>
      <c r="B50">
        <v>211</v>
      </c>
      <c r="C50">
        <v>235</v>
      </c>
      <c r="D50">
        <v>200</v>
      </c>
      <c r="E50">
        <v>190</v>
      </c>
      <c r="F50">
        <f>AVERAGEIF(IstanbulTablo[[#This Row],[Vefat2019]:[Vefat2017]], "&gt;0")</f>
        <v>208.33333333333334</v>
      </c>
      <c r="G50">
        <f>IF(AND(IstanbulTablo[[#This Row],[Vefat2020]]&gt;-1,IstanbulTablo[[#This Row],[Referans]]&gt;-1), IstanbulTablo[[#This Row],[Vefat2020]]-IstanbulTablo[[#This Row],[Referans]], 0)</f>
        <v>2.6666666666666572</v>
      </c>
      <c r="H50">
        <f t="shared" si="1"/>
        <v>219.42857142857142</v>
      </c>
      <c r="I50">
        <f t="shared" si="2"/>
        <v>225.42857142857142</v>
      </c>
      <c r="J50">
        <f t="shared" si="3"/>
        <v>208.28571428571428</v>
      </c>
      <c r="K50">
        <f t="shared" si="4"/>
        <v>215.42857142857142</v>
      </c>
      <c r="L50">
        <f t="shared" si="5"/>
        <v>216.38095238095235</v>
      </c>
    </row>
    <row r="51" spans="1:12">
      <c r="A51" s="3" t="s">
        <v>66</v>
      </c>
      <c r="B51">
        <v>235</v>
      </c>
      <c r="C51">
        <v>239</v>
      </c>
      <c r="D51">
        <v>216</v>
      </c>
      <c r="E51">
        <v>229</v>
      </c>
      <c r="F51">
        <f>AVERAGEIF(IstanbulTablo[[#This Row],[Vefat2019]:[Vefat2017]], "&gt;0")</f>
        <v>228</v>
      </c>
      <c r="G51">
        <f>IF(AND(IstanbulTablo[[#This Row],[Vefat2020]]&gt;-1,IstanbulTablo[[#This Row],[Referans]]&gt;-1), IstanbulTablo[[#This Row],[Vefat2020]]-IstanbulTablo[[#This Row],[Referans]], 0)</f>
        <v>7</v>
      </c>
      <c r="H51">
        <f t="shared" si="1"/>
        <v>219.42857142857142</v>
      </c>
      <c r="I51">
        <f t="shared" si="2"/>
        <v>227.42857142857142</v>
      </c>
      <c r="J51">
        <f t="shared" si="3"/>
        <v>209.71428571428572</v>
      </c>
      <c r="K51">
        <f t="shared" si="4"/>
        <v>221.71428571428572</v>
      </c>
      <c r="L51">
        <f t="shared" si="5"/>
        <v>219.61904761904762</v>
      </c>
    </row>
    <row r="52" spans="1:12">
      <c r="A52" s="3" t="s">
        <v>67</v>
      </c>
      <c r="B52">
        <v>198</v>
      </c>
      <c r="C52">
        <v>245</v>
      </c>
      <c r="D52">
        <v>216</v>
      </c>
      <c r="E52">
        <v>220</v>
      </c>
      <c r="F52">
        <f>AVERAGEIF(IstanbulTablo[[#This Row],[Vefat2019]:[Vefat2017]], "&gt;0")</f>
        <v>227</v>
      </c>
      <c r="G52">
        <f>IF(AND(IstanbulTablo[[#This Row],[Vefat2020]]&gt;-1,IstanbulTablo[[#This Row],[Referans]]&gt;-1), IstanbulTablo[[#This Row],[Vefat2020]]-IstanbulTablo[[#This Row],[Referans]], 0)</f>
        <v>-29</v>
      </c>
      <c r="H52">
        <f t="shared" si="1"/>
        <v>215.85714285714286</v>
      </c>
      <c r="I52">
        <f t="shared" si="2"/>
        <v>228.28571428571428</v>
      </c>
      <c r="J52">
        <f t="shared" si="3"/>
        <v>211.42857142857142</v>
      </c>
      <c r="K52">
        <f t="shared" si="4"/>
        <v>218</v>
      </c>
      <c r="L52">
        <f t="shared" si="5"/>
        <v>219.23809523809521</v>
      </c>
    </row>
    <row r="53" spans="1:12">
      <c r="A53" s="3" t="s">
        <v>68</v>
      </c>
      <c r="B53">
        <v>220</v>
      </c>
      <c r="C53">
        <v>235</v>
      </c>
      <c r="D53">
        <v>196</v>
      </c>
      <c r="E53">
        <v>229</v>
      </c>
      <c r="F53">
        <f>AVERAGEIF(IstanbulTablo[[#This Row],[Vefat2019]:[Vefat2017]], "&gt;0")</f>
        <v>220</v>
      </c>
      <c r="G53">
        <f>IF(AND(IstanbulTablo[[#This Row],[Vefat2020]]&gt;-1,IstanbulTablo[[#This Row],[Referans]]&gt;-1), IstanbulTablo[[#This Row],[Vefat2020]]-IstanbulTablo[[#This Row],[Referans]], 0)</f>
        <v>0</v>
      </c>
      <c r="H53">
        <f t="shared" si="1"/>
        <v>215</v>
      </c>
      <c r="I53">
        <f t="shared" si="2"/>
        <v>229.57142857142858</v>
      </c>
      <c r="J53">
        <f t="shared" si="3"/>
        <v>208.57142857142858</v>
      </c>
      <c r="K53">
        <f t="shared" si="4"/>
        <v>220.85714285714286</v>
      </c>
      <c r="L53">
        <f t="shared" si="5"/>
        <v>219.66666666666666</v>
      </c>
    </row>
    <row r="54" spans="1:12">
      <c r="A54" s="3" t="s">
        <v>69</v>
      </c>
      <c r="B54">
        <v>176</v>
      </c>
      <c r="C54">
        <v>234</v>
      </c>
      <c r="D54">
        <v>242</v>
      </c>
      <c r="E54">
        <v>233</v>
      </c>
      <c r="F54">
        <f>AVERAGEIF(IstanbulTablo[[#This Row],[Vefat2019]:[Vefat2017]], "&gt;0")</f>
        <v>236.33333333333334</v>
      </c>
      <c r="G54">
        <f>IF(AND(IstanbulTablo[[#This Row],[Vefat2020]]&gt;-1,IstanbulTablo[[#This Row],[Referans]]&gt;-1), IstanbulTablo[[#This Row],[Vefat2020]]-IstanbulTablo[[#This Row],[Referans]], 0)</f>
        <v>-60.333333333333343</v>
      </c>
      <c r="H54">
        <f t="shared" si="1"/>
        <v>209.14285714285714</v>
      </c>
      <c r="I54">
        <f t="shared" si="2"/>
        <v>231.57142857142858</v>
      </c>
      <c r="J54">
        <f t="shared" si="3"/>
        <v>214.28571428571428</v>
      </c>
      <c r="K54">
        <f t="shared" si="4"/>
        <v>220.28571428571428</v>
      </c>
      <c r="L54">
        <f t="shared" si="5"/>
        <v>222.04761904761904</v>
      </c>
    </row>
    <row r="55" spans="1:12">
      <c r="A55" s="3" t="s">
        <v>70</v>
      </c>
      <c r="B55">
        <v>195</v>
      </c>
      <c r="C55">
        <v>199</v>
      </c>
      <c r="D55">
        <v>205</v>
      </c>
      <c r="E55">
        <v>208</v>
      </c>
      <c r="F55">
        <f>AVERAGEIF(IstanbulTablo[[#This Row],[Vefat2019]:[Vefat2017]], "&gt;0")</f>
        <v>204</v>
      </c>
      <c r="G55">
        <f>IF(AND(IstanbulTablo[[#This Row],[Vefat2020]]&gt;-1,IstanbulTablo[[#This Row],[Referans]]&gt;-1), IstanbulTablo[[#This Row],[Vefat2020]]-IstanbulTablo[[#This Row],[Referans]], 0)</f>
        <v>-9</v>
      </c>
      <c r="H55">
        <f t="shared" si="1"/>
        <v>207.71428571428572</v>
      </c>
      <c r="I55">
        <f t="shared" si="2"/>
        <v>228.71428571428572</v>
      </c>
      <c r="J55">
        <f t="shared" si="3"/>
        <v>211.71428571428572</v>
      </c>
      <c r="K55">
        <f t="shared" si="4"/>
        <v>217.28571428571428</v>
      </c>
      <c r="L55">
        <f t="shared" si="5"/>
        <v>219.23809523809524</v>
      </c>
    </row>
    <row r="56" spans="1:12">
      <c r="A56" s="3" t="s">
        <v>71</v>
      </c>
      <c r="B56">
        <v>236</v>
      </c>
      <c r="C56">
        <v>228</v>
      </c>
      <c r="D56">
        <v>228</v>
      </c>
      <c r="E56">
        <v>214</v>
      </c>
      <c r="F56">
        <f>AVERAGEIF(IstanbulTablo[[#This Row],[Vefat2019]:[Vefat2017]], "&gt;0")</f>
        <v>223.33333333333334</v>
      </c>
      <c r="G56">
        <f>IF(AND(IstanbulTablo[[#This Row],[Vefat2020]]&gt;-1,IstanbulTablo[[#This Row],[Referans]]&gt;-1), IstanbulTablo[[#This Row],[Vefat2020]]-IstanbulTablo[[#This Row],[Referans]], 0)</f>
        <v>12.666666666666657</v>
      </c>
      <c r="H56">
        <f t="shared" si="1"/>
        <v>210.14285714285714</v>
      </c>
      <c r="I56">
        <f t="shared" si="2"/>
        <v>230.71428571428572</v>
      </c>
      <c r="J56">
        <f t="shared" si="3"/>
        <v>214.71428571428572</v>
      </c>
      <c r="K56">
        <f t="shared" si="4"/>
        <v>217.57142857142858</v>
      </c>
      <c r="L56">
        <f t="shared" si="5"/>
        <v>221</v>
      </c>
    </row>
    <row r="57" spans="1:12">
      <c r="A57" s="3" t="s">
        <v>72</v>
      </c>
      <c r="B57">
        <v>208</v>
      </c>
      <c r="C57">
        <v>230</v>
      </c>
      <c r="D57">
        <v>208</v>
      </c>
      <c r="E57">
        <v>203</v>
      </c>
      <c r="F57">
        <f>AVERAGEIF(IstanbulTablo[[#This Row],[Vefat2019]:[Vefat2017]], "&gt;0")</f>
        <v>213.66666666666666</v>
      </c>
      <c r="G57">
        <f>IF(AND(IstanbulTablo[[#This Row],[Vefat2020]]&gt;-1,IstanbulTablo[[#This Row],[Referans]]&gt;-1), IstanbulTablo[[#This Row],[Vefat2020]]-IstanbulTablo[[#This Row],[Referans]], 0)</f>
        <v>-5.6666666666666572</v>
      </c>
      <c r="H57">
        <f t="shared" si="1"/>
        <v>209.71428571428572</v>
      </c>
      <c r="I57">
        <f t="shared" si="2"/>
        <v>230</v>
      </c>
      <c r="J57">
        <f t="shared" si="3"/>
        <v>215.85714285714286</v>
      </c>
      <c r="K57">
        <f t="shared" si="4"/>
        <v>219.42857142857142</v>
      </c>
      <c r="L57">
        <f t="shared" si="5"/>
        <v>221.76190476190479</v>
      </c>
    </row>
    <row r="58" spans="1:12">
      <c r="A58" s="3" t="s">
        <v>73</v>
      </c>
      <c r="B58">
        <v>198</v>
      </c>
      <c r="C58">
        <v>241</v>
      </c>
      <c r="D58">
        <v>233</v>
      </c>
      <c r="E58">
        <v>190</v>
      </c>
      <c r="F58">
        <f>AVERAGEIF(IstanbulTablo[[#This Row],[Vefat2019]:[Vefat2017]], "&gt;0")</f>
        <v>221.33333333333334</v>
      </c>
      <c r="G58">
        <f>IF(AND(IstanbulTablo[[#This Row],[Vefat2020]]&gt;-1,IstanbulTablo[[#This Row],[Referans]]&gt;-1), IstanbulTablo[[#This Row],[Vefat2020]]-IstanbulTablo[[#This Row],[Referans]], 0)</f>
        <v>-23.333333333333343</v>
      </c>
      <c r="H58">
        <f t="shared" si="1"/>
        <v>204.42857142857142</v>
      </c>
      <c r="I58">
        <f t="shared" si="2"/>
        <v>230.28571428571428</v>
      </c>
      <c r="J58">
        <f t="shared" si="3"/>
        <v>218.28571428571428</v>
      </c>
      <c r="K58">
        <f t="shared" si="4"/>
        <v>213.85714285714286</v>
      </c>
      <c r="L58">
        <f t="shared" si="5"/>
        <v>220.80952380952382</v>
      </c>
    </row>
    <row r="59" spans="1:12">
      <c r="A59" s="3" t="s">
        <v>74</v>
      </c>
      <c r="B59">
        <v>246</v>
      </c>
      <c r="C59">
        <v>241</v>
      </c>
      <c r="D59">
        <v>221</v>
      </c>
      <c r="E59">
        <v>198</v>
      </c>
      <c r="F59">
        <f>AVERAGEIF(IstanbulTablo[[#This Row],[Vefat2019]:[Vefat2017]], "&gt;0")</f>
        <v>220</v>
      </c>
      <c r="G59">
        <f>IF(AND(IstanbulTablo[[#This Row],[Vefat2020]]&gt;-1,IstanbulTablo[[#This Row],[Referans]]&gt;-1), IstanbulTablo[[#This Row],[Vefat2020]]-IstanbulTablo[[#This Row],[Referans]], 0)</f>
        <v>26</v>
      </c>
      <c r="H59">
        <f t="shared" si="1"/>
        <v>211.28571428571428</v>
      </c>
      <c r="I59">
        <f t="shared" si="2"/>
        <v>229.71428571428572</v>
      </c>
      <c r="J59">
        <f t="shared" si="3"/>
        <v>219</v>
      </c>
      <c r="K59">
        <f t="shared" si="4"/>
        <v>210.71428571428572</v>
      </c>
      <c r="L59">
        <f t="shared" si="5"/>
        <v>219.80952380952382</v>
      </c>
    </row>
    <row r="60" spans="1:12">
      <c r="A60" s="3" t="s">
        <v>75</v>
      </c>
      <c r="B60">
        <v>206</v>
      </c>
      <c r="C60">
        <v>212</v>
      </c>
      <c r="D60">
        <v>222</v>
      </c>
      <c r="E60">
        <v>240</v>
      </c>
      <c r="F60">
        <f>AVERAGEIF(IstanbulTablo[[#This Row],[Vefat2019]:[Vefat2017]], "&gt;0")</f>
        <v>224.66666666666666</v>
      </c>
      <c r="G60">
        <f>IF(AND(IstanbulTablo[[#This Row],[Vefat2020]]&gt;-1,IstanbulTablo[[#This Row],[Referans]]&gt;-1), IstanbulTablo[[#This Row],[Vefat2020]]-IstanbulTablo[[#This Row],[Referans]], 0)</f>
        <v>-18.666666666666657</v>
      </c>
      <c r="H60">
        <f t="shared" si="1"/>
        <v>209.28571428571428</v>
      </c>
      <c r="I60">
        <f t="shared" si="2"/>
        <v>226.42857142857142</v>
      </c>
      <c r="J60">
        <f t="shared" si="3"/>
        <v>222.71428571428572</v>
      </c>
      <c r="K60">
        <f t="shared" si="4"/>
        <v>212.28571428571428</v>
      </c>
      <c r="L60">
        <f t="shared" si="5"/>
        <v>220.47619047619051</v>
      </c>
    </row>
    <row r="61" spans="1:12">
      <c r="A61" s="3" t="s">
        <v>76</v>
      </c>
      <c r="B61">
        <v>195</v>
      </c>
      <c r="C61">
        <v>224</v>
      </c>
      <c r="D61">
        <v>230</v>
      </c>
      <c r="E61">
        <v>203</v>
      </c>
      <c r="F61">
        <f>AVERAGEIF(IstanbulTablo[[#This Row],[Vefat2019]:[Vefat2017]], "&gt;0")</f>
        <v>219</v>
      </c>
      <c r="G61">
        <f>IF(AND(IstanbulTablo[[#This Row],[Vefat2020]]&gt;-1,IstanbulTablo[[#This Row],[Referans]]&gt;-1), IstanbulTablo[[#This Row],[Vefat2020]]-IstanbulTablo[[#This Row],[Referans]], 0)</f>
        <v>-24</v>
      </c>
      <c r="H61">
        <f t="shared" si="1"/>
        <v>212</v>
      </c>
      <c r="I61">
        <f t="shared" si="2"/>
        <v>225</v>
      </c>
      <c r="J61">
        <f t="shared" si="3"/>
        <v>221</v>
      </c>
      <c r="K61">
        <f t="shared" si="4"/>
        <v>208</v>
      </c>
      <c r="L61">
        <f t="shared" si="5"/>
        <v>218.00000000000003</v>
      </c>
    </row>
    <row r="62" spans="1:12">
      <c r="A62" s="3" t="s">
        <v>77</v>
      </c>
      <c r="B62">
        <v>232</v>
      </c>
      <c r="C62">
        <v>233</v>
      </c>
      <c r="D62">
        <v>251</v>
      </c>
      <c r="E62">
        <v>232</v>
      </c>
      <c r="F62">
        <f>AVERAGEIF(IstanbulTablo[[#This Row],[Vefat2019]:[Vefat2017]], "&gt;0")</f>
        <v>238.66666666666666</v>
      </c>
      <c r="G62">
        <f>IF(AND(IstanbulTablo[[#This Row],[Vefat2020]]&gt;-1,IstanbulTablo[[#This Row],[Referans]]&gt;-1), IstanbulTablo[[#This Row],[Vefat2020]]-IstanbulTablo[[#This Row],[Referans]], 0)</f>
        <v>-6.6666666666666572</v>
      </c>
      <c r="H62">
        <f t="shared" si="1"/>
        <v>217.28571428571428</v>
      </c>
      <c r="I62">
        <f t="shared" si="2"/>
        <v>229.85714285714286</v>
      </c>
      <c r="J62">
        <f t="shared" si="3"/>
        <v>227.57142857142858</v>
      </c>
      <c r="K62">
        <f t="shared" si="4"/>
        <v>211.42857142857142</v>
      </c>
      <c r="L62">
        <f t="shared" si="5"/>
        <v>222.95238095238096</v>
      </c>
    </row>
    <row r="63" spans="1:12">
      <c r="A63" s="3" t="s">
        <v>78</v>
      </c>
      <c r="B63">
        <v>209</v>
      </c>
      <c r="C63">
        <v>195</v>
      </c>
      <c r="D63">
        <v>231</v>
      </c>
      <c r="E63">
        <v>203</v>
      </c>
      <c r="F63">
        <f>AVERAGEIF(IstanbulTablo[[#This Row],[Vefat2019]:[Vefat2017]], "&gt;0")</f>
        <v>209.66666666666666</v>
      </c>
      <c r="G63">
        <f>IF(AND(IstanbulTablo[[#This Row],[Vefat2020]]&gt;-1,IstanbulTablo[[#This Row],[Referans]]&gt;-1), IstanbulTablo[[#This Row],[Vefat2020]]-IstanbulTablo[[#This Row],[Referans]], 0)</f>
        <v>-0.66666666666665719</v>
      </c>
      <c r="H63">
        <f t="shared" si="1"/>
        <v>213.42857142857142</v>
      </c>
      <c r="I63">
        <f t="shared" si="2"/>
        <v>225.14285714285714</v>
      </c>
      <c r="J63">
        <f t="shared" si="3"/>
        <v>228</v>
      </c>
      <c r="K63">
        <f t="shared" si="4"/>
        <v>209.85714285714286</v>
      </c>
      <c r="L63">
        <f t="shared" si="5"/>
        <v>221</v>
      </c>
    </row>
    <row r="64" spans="1:12">
      <c r="A64" s="3" t="s">
        <v>79</v>
      </c>
      <c r="B64">
        <v>222</v>
      </c>
      <c r="C64">
        <v>227</v>
      </c>
      <c r="D64">
        <v>222</v>
      </c>
      <c r="E64">
        <v>211</v>
      </c>
      <c r="F64">
        <f>AVERAGEIF(IstanbulTablo[[#This Row],[Vefat2019]:[Vefat2017]], "&gt;0")</f>
        <v>220</v>
      </c>
      <c r="G64">
        <f>IF(AND(IstanbulTablo[[#This Row],[Vefat2020]]&gt;-1,IstanbulTablo[[#This Row],[Referans]]&gt;-1), IstanbulTablo[[#This Row],[Vefat2020]]-IstanbulTablo[[#This Row],[Referans]], 0)</f>
        <v>2</v>
      </c>
      <c r="H64">
        <f t="shared" si="1"/>
        <v>215.42857142857142</v>
      </c>
      <c r="I64">
        <f t="shared" si="2"/>
        <v>224.71428571428572</v>
      </c>
      <c r="J64">
        <f t="shared" si="3"/>
        <v>230</v>
      </c>
      <c r="K64">
        <f t="shared" si="4"/>
        <v>211</v>
      </c>
      <c r="L64">
        <f t="shared" si="5"/>
        <v>221.90476190476193</v>
      </c>
    </row>
    <row r="65" spans="1:12">
      <c r="A65" s="3" t="s">
        <v>80</v>
      </c>
      <c r="B65">
        <v>204</v>
      </c>
      <c r="C65">
        <v>216</v>
      </c>
      <c r="D65">
        <v>199</v>
      </c>
      <c r="E65">
        <v>187</v>
      </c>
      <c r="F65">
        <f>AVERAGEIF(IstanbulTablo[[#This Row],[Vefat2019]:[Vefat2017]], "&gt;0")</f>
        <v>200.66666666666666</v>
      </c>
      <c r="G65">
        <f>IF(AND(IstanbulTablo[[#This Row],[Vefat2020]]&gt;-1,IstanbulTablo[[#This Row],[Referans]]&gt;-1), IstanbulTablo[[#This Row],[Vefat2020]]-IstanbulTablo[[#This Row],[Referans]], 0)</f>
        <v>3.3333333333333428</v>
      </c>
      <c r="H65">
        <f t="shared" si="1"/>
        <v>216.28571428571428</v>
      </c>
      <c r="I65">
        <f t="shared" si="2"/>
        <v>221.14285714285714</v>
      </c>
      <c r="J65">
        <f t="shared" si="3"/>
        <v>225.14285714285714</v>
      </c>
      <c r="K65">
        <f t="shared" si="4"/>
        <v>210.57142857142858</v>
      </c>
      <c r="L65">
        <f t="shared" si="5"/>
        <v>218.95238095238096</v>
      </c>
    </row>
    <row r="66" spans="1:12">
      <c r="A66" s="3" t="s">
        <v>81</v>
      </c>
      <c r="B66">
        <v>206</v>
      </c>
      <c r="C66">
        <v>228</v>
      </c>
      <c r="D66">
        <v>215</v>
      </c>
      <c r="E66">
        <v>234</v>
      </c>
      <c r="F66">
        <f>AVERAGEIF(IstanbulTablo[[#This Row],[Vefat2019]:[Vefat2017]], "&gt;0")</f>
        <v>225.66666666666666</v>
      </c>
      <c r="G66">
        <f>IF(AND(IstanbulTablo[[#This Row],[Vefat2020]]&gt;-1,IstanbulTablo[[#This Row],[Referans]]&gt;-1), IstanbulTablo[[#This Row],[Vefat2020]]-IstanbulTablo[[#This Row],[Referans]], 0)</f>
        <v>-19.666666666666657</v>
      </c>
      <c r="H66">
        <f t="shared" si="1"/>
        <v>210.57142857142858</v>
      </c>
      <c r="I66">
        <f t="shared" si="2"/>
        <v>219.28571428571428</v>
      </c>
      <c r="J66">
        <f t="shared" si="3"/>
        <v>224.28571428571428</v>
      </c>
      <c r="K66">
        <f t="shared" si="4"/>
        <v>215.71428571428572</v>
      </c>
      <c r="L66">
        <f t="shared" si="5"/>
        <v>219.76190476190479</v>
      </c>
    </row>
    <row r="67" spans="1:12">
      <c r="A67" s="3" t="s">
        <v>82</v>
      </c>
      <c r="B67">
        <v>193</v>
      </c>
      <c r="C67">
        <v>218</v>
      </c>
      <c r="D67">
        <v>202</v>
      </c>
      <c r="E67">
        <v>213</v>
      </c>
      <c r="F67">
        <f>AVERAGEIF(IstanbulTablo[[#This Row],[Vefat2019]:[Vefat2017]], "&gt;0")</f>
        <v>211</v>
      </c>
      <c r="G67">
        <f>IF(AND(IstanbulTablo[[#This Row],[Vefat2020]]&gt;-1,IstanbulTablo[[#This Row],[Referans]]&gt;-1), IstanbulTablo[[#This Row],[Vefat2020]]-IstanbulTablo[[#This Row],[Referans]], 0)</f>
        <v>-18</v>
      </c>
      <c r="H67">
        <f t="shared" si="1"/>
        <v>208.71428571428572</v>
      </c>
      <c r="I67">
        <f t="shared" si="2"/>
        <v>220.14285714285714</v>
      </c>
      <c r="J67">
        <f t="shared" si="3"/>
        <v>221.42857142857142</v>
      </c>
      <c r="K67">
        <f t="shared" si="4"/>
        <v>211.85714285714286</v>
      </c>
      <c r="L67">
        <f t="shared" si="5"/>
        <v>217.80952380952382</v>
      </c>
    </row>
    <row r="68" spans="1:12">
      <c r="A68" s="3" t="s">
        <v>83</v>
      </c>
      <c r="B68">
        <v>230</v>
      </c>
      <c r="C68">
        <v>228</v>
      </c>
      <c r="D68">
        <v>225</v>
      </c>
      <c r="E68">
        <v>203</v>
      </c>
      <c r="F68">
        <f>AVERAGEIF(IstanbulTablo[[#This Row],[Vefat2019]:[Vefat2017]], "&gt;0")</f>
        <v>218.66666666666666</v>
      </c>
      <c r="G68">
        <f>IF(AND(IstanbulTablo[[#This Row],[Vefat2020]]&gt;-1,IstanbulTablo[[#This Row],[Referans]]&gt;-1), IstanbulTablo[[#This Row],[Vefat2020]]-IstanbulTablo[[#This Row],[Referans]], 0)</f>
        <v>11.333333333333343</v>
      </c>
      <c r="H68">
        <f t="shared" si="1"/>
        <v>213.71428571428572</v>
      </c>
      <c r="I68">
        <f t="shared" si="2"/>
        <v>220.71428571428572</v>
      </c>
      <c r="J68">
        <f t="shared" si="3"/>
        <v>220.71428571428572</v>
      </c>
      <c r="K68">
        <f t="shared" si="4"/>
        <v>211.85714285714286</v>
      </c>
      <c r="L68">
        <f t="shared" si="5"/>
        <v>217.76190476190476</v>
      </c>
    </row>
    <row r="69" spans="1:12">
      <c r="A69" s="3" t="s">
        <v>84</v>
      </c>
      <c r="B69">
        <v>196</v>
      </c>
      <c r="C69">
        <v>212</v>
      </c>
      <c r="D69">
        <v>227</v>
      </c>
      <c r="E69">
        <v>213</v>
      </c>
      <c r="F69">
        <f>AVERAGEIF(IstanbulTablo[[#This Row],[Vefat2019]:[Vefat2017]], "&gt;0")</f>
        <v>217.33333333333334</v>
      </c>
      <c r="G69">
        <f>IF(AND(IstanbulTablo[[#This Row],[Vefat2020]]&gt;-1,IstanbulTablo[[#This Row],[Referans]]&gt;-1), IstanbulTablo[[#This Row],[Vefat2020]]-IstanbulTablo[[#This Row],[Referans]], 0)</f>
        <v>-21.333333333333343</v>
      </c>
      <c r="H69">
        <f t="shared" si="1"/>
        <v>208.57142857142858</v>
      </c>
      <c r="I69">
        <f t="shared" si="2"/>
        <v>217.71428571428572</v>
      </c>
      <c r="J69">
        <f t="shared" si="3"/>
        <v>217.28571428571428</v>
      </c>
      <c r="K69">
        <f t="shared" si="4"/>
        <v>209.14285714285714</v>
      </c>
      <c r="L69">
        <f t="shared" si="5"/>
        <v>214.71428571428572</v>
      </c>
    </row>
    <row r="70" spans="1:12">
      <c r="A70" s="3" t="s">
        <v>85</v>
      </c>
      <c r="B70">
        <v>203</v>
      </c>
      <c r="C70">
        <v>199</v>
      </c>
      <c r="D70">
        <v>208</v>
      </c>
      <c r="E70">
        <v>227</v>
      </c>
      <c r="F70">
        <f>AVERAGEIF(IstanbulTablo[[#This Row],[Vefat2019]:[Vefat2017]], "&gt;0")</f>
        <v>211.33333333333334</v>
      </c>
      <c r="G70">
        <f>IF(AND(IstanbulTablo[[#This Row],[Vefat2020]]&gt;-1,IstanbulTablo[[#This Row],[Referans]]&gt;-1), IstanbulTablo[[#This Row],[Vefat2020]]-IstanbulTablo[[#This Row],[Referans]], 0)</f>
        <v>-8.3333333333333428</v>
      </c>
      <c r="H70">
        <f t="shared" si="1"/>
        <v>207.71428571428572</v>
      </c>
      <c r="I70">
        <f t="shared" si="2"/>
        <v>218.28571428571428</v>
      </c>
      <c r="J70">
        <f t="shared" si="3"/>
        <v>214</v>
      </c>
      <c r="K70">
        <f t="shared" si="4"/>
        <v>212.57142857142858</v>
      </c>
      <c r="L70">
        <f t="shared" si="5"/>
        <v>214.95238095238093</v>
      </c>
    </row>
    <row r="71" spans="1:12">
      <c r="A71" s="3" t="s">
        <v>86</v>
      </c>
      <c r="B71">
        <v>224</v>
      </c>
      <c r="C71">
        <v>214</v>
      </c>
      <c r="D71">
        <v>217</v>
      </c>
      <c r="E71">
        <v>190</v>
      </c>
      <c r="F71">
        <f>AVERAGEIF(IstanbulTablo[[#This Row],[Vefat2019]:[Vefat2017]], "&gt;0")</f>
        <v>207</v>
      </c>
      <c r="G71">
        <f>IF(AND(IstanbulTablo[[#This Row],[Vefat2020]]&gt;-1,IstanbulTablo[[#This Row],[Referans]]&gt;-1), IstanbulTablo[[#This Row],[Vefat2020]]-IstanbulTablo[[#This Row],[Referans]], 0)</f>
        <v>17</v>
      </c>
      <c r="H71">
        <f t="shared" si="1"/>
        <v>208</v>
      </c>
      <c r="I71">
        <f t="shared" si="2"/>
        <v>216.42857142857142</v>
      </c>
      <c r="J71">
        <f t="shared" si="3"/>
        <v>213.28571428571428</v>
      </c>
      <c r="K71">
        <f t="shared" si="4"/>
        <v>209.57142857142858</v>
      </c>
      <c r="L71">
        <f t="shared" si="5"/>
        <v>213.09523809523807</v>
      </c>
    </row>
    <row r="72" spans="1:12">
      <c r="A72" s="3" t="s">
        <v>87</v>
      </c>
      <c r="B72">
        <v>237</v>
      </c>
      <c r="C72">
        <v>218</v>
      </c>
      <c r="D72">
        <v>225</v>
      </c>
      <c r="E72">
        <v>189</v>
      </c>
      <c r="F72">
        <f>AVERAGEIF(IstanbulTablo[[#This Row],[Vefat2019]:[Vefat2017]], "&gt;0")</f>
        <v>210.66666666666666</v>
      </c>
      <c r="G72">
        <f>IF(AND(IstanbulTablo[[#This Row],[Vefat2020]]&gt;-1,IstanbulTablo[[#This Row],[Referans]]&gt;-1), IstanbulTablo[[#This Row],[Vefat2020]]-IstanbulTablo[[#This Row],[Referans]], 0)</f>
        <v>26.333333333333343</v>
      </c>
      <c r="H72">
        <f t="shared" si="1"/>
        <v>212.71428571428572</v>
      </c>
      <c r="I72">
        <f t="shared" si="2"/>
        <v>216.71428571428572</v>
      </c>
      <c r="J72">
        <f t="shared" si="3"/>
        <v>217</v>
      </c>
      <c r="K72">
        <f t="shared" si="4"/>
        <v>209.85714285714286</v>
      </c>
      <c r="L72">
        <f t="shared" si="5"/>
        <v>214.52380952380955</v>
      </c>
    </row>
    <row r="73" spans="1:12">
      <c r="A73" s="3" t="s">
        <v>88</v>
      </c>
      <c r="B73">
        <v>218</v>
      </c>
      <c r="C73">
        <v>190</v>
      </c>
      <c r="D73">
        <v>205</v>
      </c>
      <c r="E73">
        <v>211</v>
      </c>
      <c r="F73">
        <f>AVERAGEIF(IstanbulTablo[[#This Row],[Vefat2019]:[Vefat2017]], "&gt;0")</f>
        <v>202</v>
      </c>
      <c r="G73">
        <f>IF(AND(IstanbulTablo[[#This Row],[Vefat2020]]&gt;-1,IstanbulTablo[[#This Row],[Referans]]&gt;-1), IstanbulTablo[[#This Row],[Vefat2020]]-IstanbulTablo[[#This Row],[Referans]], 0)</f>
        <v>16</v>
      </c>
      <c r="H73">
        <f t="shared" ref="H73:H136" si="6">AVERAGE(B67:B73)</f>
        <v>214.42857142857142</v>
      </c>
      <c r="I73">
        <f t="shared" ref="I73:I136" si="7">AVERAGE(C67:C73)</f>
        <v>211.28571428571428</v>
      </c>
      <c r="J73">
        <f t="shared" ref="J73:J136" si="8">AVERAGE(D67:D73)</f>
        <v>215.57142857142858</v>
      </c>
      <c r="K73">
        <f t="shared" ref="K73:K136" si="9">AVERAGE(E67:E73)</f>
        <v>206.57142857142858</v>
      </c>
      <c r="L73">
        <f t="shared" ref="L73:L136" si="10">AVERAGE(F67:F73)</f>
        <v>211.14285714285717</v>
      </c>
    </row>
    <row r="74" spans="1:12">
      <c r="A74" s="3" t="s">
        <v>89</v>
      </c>
      <c r="B74">
        <v>204</v>
      </c>
      <c r="C74">
        <v>224</v>
      </c>
      <c r="D74">
        <v>213</v>
      </c>
      <c r="E74">
        <v>202</v>
      </c>
      <c r="F74">
        <f>AVERAGEIF(IstanbulTablo[[#This Row],[Vefat2019]:[Vefat2017]], "&gt;0")</f>
        <v>213</v>
      </c>
      <c r="G74">
        <f>IF(AND(IstanbulTablo[[#This Row],[Vefat2020]]&gt;-1,IstanbulTablo[[#This Row],[Referans]]&gt;-1), IstanbulTablo[[#This Row],[Vefat2020]]-IstanbulTablo[[#This Row],[Referans]], 0)</f>
        <v>-9</v>
      </c>
      <c r="H74">
        <f t="shared" si="6"/>
        <v>216</v>
      </c>
      <c r="I74">
        <f t="shared" si="7"/>
        <v>212.14285714285714</v>
      </c>
      <c r="J74">
        <f t="shared" si="8"/>
        <v>217.14285714285714</v>
      </c>
      <c r="K74">
        <f t="shared" si="9"/>
        <v>205</v>
      </c>
      <c r="L74">
        <f t="shared" si="10"/>
        <v>211.42857142857142</v>
      </c>
    </row>
    <row r="75" spans="1:12">
      <c r="A75" s="3" t="s">
        <v>90</v>
      </c>
      <c r="B75">
        <v>207</v>
      </c>
      <c r="C75">
        <v>192</v>
      </c>
      <c r="D75">
        <v>194</v>
      </c>
      <c r="E75">
        <v>216</v>
      </c>
      <c r="F75">
        <f>AVERAGEIF(IstanbulTablo[[#This Row],[Vefat2019]:[Vefat2017]], "&gt;0")</f>
        <v>200.66666666666666</v>
      </c>
      <c r="G75">
        <f>IF(AND(IstanbulTablo[[#This Row],[Vefat2020]]&gt;-1,IstanbulTablo[[#This Row],[Referans]]&gt;-1), IstanbulTablo[[#This Row],[Vefat2020]]-IstanbulTablo[[#This Row],[Referans]], 0)</f>
        <v>6.3333333333333428</v>
      </c>
      <c r="H75">
        <f t="shared" si="6"/>
        <v>212.71428571428572</v>
      </c>
      <c r="I75">
        <f t="shared" si="7"/>
        <v>207</v>
      </c>
      <c r="J75">
        <f t="shared" si="8"/>
        <v>212.71428571428572</v>
      </c>
      <c r="K75">
        <f t="shared" si="9"/>
        <v>206.85714285714286</v>
      </c>
      <c r="L75">
        <f t="shared" si="10"/>
        <v>208.85714285714289</v>
      </c>
    </row>
    <row r="76" spans="1:12">
      <c r="A76" s="3" t="s">
        <v>91</v>
      </c>
      <c r="B76">
        <v>254</v>
      </c>
      <c r="C76">
        <v>205</v>
      </c>
      <c r="D76">
        <v>215</v>
      </c>
      <c r="E76">
        <v>197</v>
      </c>
      <c r="F76">
        <f>AVERAGEIF(IstanbulTablo[[#This Row],[Vefat2019]:[Vefat2017]], "&gt;0")</f>
        <v>205.66666666666666</v>
      </c>
      <c r="G76">
        <f>IF(AND(IstanbulTablo[[#This Row],[Vefat2020]]&gt;-1,IstanbulTablo[[#This Row],[Referans]]&gt;-1), IstanbulTablo[[#This Row],[Vefat2020]]-IstanbulTablo[[#This Row],[Referans]], 0)</f>
        <v>48.333333333333343</v>
      </c>
      <c r="H76">
        <f t="shared" si="6"/>
        <v>221</v>
      </c>
      <c r="I76">
        <f t="shared" si="7"/>
        <v>206</v>
      </c>
      <c r="J76">
        <f t="shared" si="8"/>
        <v>211</v>
      </c>
      <c r="K76">
        <f t="shared" si="9"/>
        <v>204.57142857142858</v>
      </c>
      <c r="L76">
        <f t="shared" si="10"/>
        <v>207.1904761904762</v>
      </c>
    </row>
    <row r="77" spans="1:12">
      <c r="A77" s="3" t="s">
        <v>92</v>
      </c>
      <c r="B77">
        <v>215</v>
      </c>
      <c r="C77">
        <v>211</v>
      </c>
      <c r="D77">
        <v>210</v>
      </c>
      <c r="E77">
        <v>236</v>
      </c>
      <c r="F77">
        <f>AVERAGEIF(IstanbulTablo[[#This Row],[Vefat2019]:[Vefat2017]], "&gt;0")</f>
        <v>219</v>
      </c>
      <c r="G77">
        <f>IF(AND(IstanbulTablo[[#This Row],[Vefat2020]]&gt;-1,IstanbulTablo[[#This Row],[Referans]]&gt;-1), IstanbulTablo[[#This Row],[Vefat2020]]-IstanbulTablo[[#This Row],[Referans]], 0)</f>
        <v>-4</v>
      </c>
      <c r="H77">
        <f t="shared" si="6"/>
        <v>222.71428571428572</v>
      </c>
      <c r="I77">
        <f t="shared" si="7"/>
        <v>207.71428571428572</v>
      </c>
      <c r="J77">
        <f t="shared" si="8"/>
        <v>211.28571428571428</v>
      </c>
      <c r="K77">
        <f t="shared" si="9"/>
        <v>205.85714285714286</v>
      </c>
      <c r="L77">
        <f t="shared" si="10"/>
        <v>208.28571428571428</v>
      </c>
    </row>
    <row r="78" spans="1:12">
      <c r="A78" s="3" t="s">
        <v>93</v>
      </c>
      <c r="B78">
        <v>272</v>
      </c>
      <c r="C78">
        <v>225</v>
      </c>
      <c r="D78">
        <v>192</v>
      </c>
      <c r="E78">
        <v>204</v>
      </c>
      <c r="F78">
        <f>AVERAGEIF(IstanbulTablo[[#This Row],[Vefat2019]:[Vefat2017]], "&gt;0")</f>
        <v>207</v>
      </c>
      <c r="G78">
        <f>IF(AND(IstanbulTablo[[#This Row],[Vefat2020]]&gt;-1,IstanbulTablo[[#This Row],[Referans]]&gt;-1), IstanbulTablo[[#This Row],[Vefat2020]]-IstanbulTablo[[#This Row],[Referans]], 0)</f>
        <v>65</v>
      </c>
      <c r="H78">
        <f t="shared" si="6"/>
        <v>229.57142857142858</v>
      </c>
      <c r="I78">
        <f t="shared" si="7"/>
        <v>209.28571428571428</v>
      </c>
      <c r="J78">
        <f t="shared" si="8"/>
        <v>207.71428571428572</v>
      </c>
      <c r="K78">
        <f t="shared" si="9"/>
        <v>207.85714285714286</v>
      </c>
      <c r="L78">
        <f t="shared" si="10"/>
        <v>208.28571428571428</v>
      </c>
    </row>
    <row r="79" spans="1:12">
      <c r="A79" s="3" t="s">
        <v>94</v>
      </c>
      <c r="B79">
        <v>266</v>
      </c>
      <c r="C79">
        <v>233</v>
      </c>
      <c r="D79">
        <v>220</v>
      </c>
      <c r="E79">
        <v>194</v>
      </c>
      <c r="F79">
        <f>AVERAGEIF(IstanbulTablo[[#This Row],[Vefat2019]:[Vefat2017]], "&gt;0")</f>
        <v>215.66666666666666</v>
      </c>
      <c r="G79">
        <f>IF(AND(IstanbulTablo[[#This Row],[Vefat2020]]&gt;-1,IstanbulTablo[[#This Row],[Referans]]&gt;-1), IstanbulTablo[[#This Row],[Vefat2020]]-IstanbulTablo[[#This Row],[Referans]], 0)</f>
        <v>50.333333333333343</v>
      </c>
      <c r="H79">
        <f t="shared" si="6"/>
        <v>233.71428571428572</v>
      </c>
      <c r="I79">
        <f t="shared" si="7"/>
        <v>211.42857142857142</v>
      </c>
      <c r="J79">
        <f t="shared" si="8"/>
        <v>207</v>
      </c>
      <c r="K79">
        <f t="shared" si="9"/>
        <v>208.57142857142858</v>
      </c>
      <c r="L79">
        <f t="shared" si="10"/>
        <v>209</v>
      </c>
    </row>
    <row r="80" spans="1:12">
      <c r="A80" s="3" t="s">
        <v>95</v>
      </c>
      <c r="B80">
        <v>281</v>
      </c>
      <c r="C80">
        <v>224</v>
      </c>
      <c r="D80">
        <v>190</v>
      </c>
      <c r="E80">
        <v>241</v>
      </c>
      <c r="F80">
        <f>AVERAGEIF(IstanbulTablo[[#This Row],[Vefat2019]:[Vefat2017]], "&gt;0")</f>
        <v>218.33333333333334</v>
      </c>
      <c r="G80">
        <f>IF(AND(IstanbulTablo[[#This Row],[Vefat2020]]&gt;-1,IstanbulTablo[[#This Row],[Referans]]&gt;-1), IstanbulTablo[[#This Row],[Vefat2020]]-IstanbulTablo[[#This Row],[Referans]], 0)</f>
        <v>62.666666666666657</v>
      </c>
      <c r="H80">
        <f t="shared" si="6"/>
        <v>242.71428571428572</v>
      </c>
      <c r="I80">
        <f t="shared" si="7"/>
        <v>216.28571428571428</v>
      </c>
      <c r="J80">
        <f t="shared" si="8"/>
        <v>204.85714285714286</v>
      </c>
      <c r="K80">
        <f t="shared" si="9"/>
        <v>212.85714285714286</v>
      </c>
      <c r="L80">
        <f t="shared" si="10"/>
        <v>211.33333333333331</v>
      </c>
    </row>
    <row r="81" spans="1:12">
      <c r="A81" s="3" t="s">
        <v>96</v>
      </c>
      <c r="B81">
        <v>217</v>
      </c>
      <c r="C81">
        <v>201</v>
      </c>
      <c r="D81">
        <v>220</v>
      </c>
      <c r="E81">
        <v>230</v>
      </c>
      <c r="F81">
        <f>AVERAGEIF(IstanbulTablo[[#This Row],[Vefat2019]:[Vefat2017]], "&gt;0")</f>
        <v>217</v>
      </c>
      <c r="G81">
        <f>IF(AND(IstanbulTablo[[#This Row],[Vefat2020]]&gt;-1,IstanbulTablo[[#This Row],[Referans]]&gt;-1), IstanbulTablo[[#This Row],[Vefat2020]]-IstanbulTablo[[#This Row],[Referans]], 0)</f>
        <v>0</v>
      </c>
      <c r="H81">
        <f t="shared" si="6"/>
        <v>244.57142857142858</v>
      </c>
      <c r="I81">
        <f t="shared" si="7"/>
        <v>213</v>
      </c>
      <c r="J81">
        <f t="shared" si="8"/>
        <v>205.85714285714286</v>
      </c>
      <c r="K81">
        <f t="shared" si="9"/>
        <v>216.85714285714286</v>
      </c>
      <c r="L81">
        <f t="shared" si="10"/>
        <v>211.9047619047619</v>
      </c>
    </row>
    <row r="82" spans="1:12">
      <c r="A82" s="3" t="s">
        <v>97</v>
      </c>
      <c r="B82">
        <v>250</v>
      </c>
      <c r="C82">
        <v>213</v>
      </c>
      <c r="D82">
        <v>236</v>
      </c>
      <c r="E82">
        <v>203</v>
      </c>
      <c r="F82">
        <f>AVERAGEIF(IstanbulTablo[[#This Row],[Vefat2019]:[Vefat2017]], "&gt;0")</f>
        <v>217.33333333333334</v>
      </c>
      <c r="G82">
        <f>IF(AND(IstanbulTablo[[#This Row],[Vefat2020]]&gt;-1,IstanbulTablo[[#This Row],[Referans]]&gt;-1), IstanbulTablo[[#This Row],[Vefat2020]]-IstanbulTablo[[#This Row],[Referans]], 0)</f>
        <v>32.666666666666657</v>
      </c>
      <c r="H82">
        <f t="shared" si="6"/>
        <v>250.71428571428572</v>
      </c>
      <c r="I82">
        <f t="shared" si="7"/>
        <v>216</v>
      </c>
      <c r="J82">
        <f t="shared" si="8"/>
        <v>211.85714285714286</v>
      </c>
      <c r="K82">
        <f t="shared" si="9"/>
        <v>215</v>
      </c>
      <c r="L82">
        <f t="shared" si="10"/>
        <v>214.28571428571425</v>
      </c>
    </row>
    <row r="83" spans="1:12">
      <c r="A83" s="3" t="s">
        <v>98</v>
      </c>
      <c r="B83">
        <v>250</v>
      </c>
      <c r="C83">
        <v>189</v>
      </c>
      <c r="D83">
        <v>190</v>
      </c>
      <c r="E83">
        <v>207</v>
      </c>
      <c r="F83">
        <f>AVERAGEIF(IstanbulTablo[[#This Row],[Vefat2019]:[Vefat2017]], "&gt;0")</f>
        <v>195.33333333333334</v>
      </c>
      <c r="G83">
        <f>IF(AND(IstanbulTablo[[#This Row],[Vefat2020]]&gt;-1,IstanbulTablo[[#This Row],[Referans]]&gt;-1), IstanbulTablo[[#This Row],[Vefat2020]]-IstanbulTablo[[#This Row],[Referans]], 0)</f>
        <v>54.666666666666657</v>
      </c>
      <c r="H83">
        <f t="shared" si="6"/>
        <v>250.14285714285714</v>
      </c>
      <c r="I83">
        <f t="shared" si="7"/>
        <v>213.71428571428572</v>
      </c>
      <c r="J83">
        <f t="shared" si="8"/>
        <v>208.28571428571428</v>
      </c>
      <c r="K83">
        <f t="shared" si="9"/>
        <v>216.42857142857142</v>
      </c>
      <c r="L83">
        <f t="shared" si="10"/>
        <v>212.8095238095238</v>
      </c>
    </row>
    <row r="84" spans="1:12">
      <c r="A84" s="3" t="s">
        <v>99</v>
      </c>
      <c r="B84">
        <v>236</v>
      </c>
      <c r="C84">
        <v>215</v>
      </c>
      <c r="D84">
        <v>214</v>
      </c>
      <c r="E84">
        <v>212</v>
      </c>
      <c r="F84">
        <f>AVERAGEIF(IstanbulTablo[[#This Row],[Vefat2019]:[Vefat2017]], "&gt;0")</f>
        <v>213.66666666666666</v>
      </c>
      <c r="G84">
        <f>IF(AND(IstanbulTablo[[#This Row],[Vefat2020]]&gt;-1,IstanbulTablo[[#This Row],[Referans]]&gt;-1), IstanbulTablo[[#This Row],[Vefat2020]]-IstanbulTablo[[#This Row],[Referans]], 0)</f>
        <v>22.333333333333343</v>
      </c>
      <c r="H84">
        <f t="shared" si="6"/>
        <v>253.14285714285714</v>
      </c>
      <c r="I84">
        <f t="shared" si="7"/>
        <v>214.28571428571428</v>
      </c>
      <c r="J84">
        <f t="shared" si="8"/>
        <v>208.85714285714286</v>
      </c>
      <c r="K84">
        <f t="shared" si="9"/>
        <v>213</v>
      </c>
      <c r="L84">
        <f t="shared" si="10"/>
        <v>212.04761904761904</v>
      </c>
    </row>
    <row r="85" spans="1:12">
      <c r="A85" s="3" t="s">
        <v>100</v>
      </c>
      <c r="B85">
        <v>233</v>
      </c>
      <c r="C85">
        <v>198</v>
      </c>
      <c r="D85">
        <v>197</v>
      </c>
      <c r="E85">
        <v>210</v>
      </c>
      <c r="F85">
        <f>AVERAGEIF(IstanbulTablo[[#This Row],[Vefat2019]:[Vefat2017]], "&gt;0")</f>
        <v>201.66666666666666</v>
      </c>
      <c r="G85">
        <f>IF(AND(IstanbulTablo[[#This Row],[Vefat2020]]&gt;-1,IstanbulTablo[[#This Row],[Referans]]&gt;-1), IstanbulTablo[[#This Row],[Vefat2020]]-IstanbulTablo[[#This Row],[Referans]], 0)</f>
        <v>31.333333333333343</v>
      </c>
      <c r="H85">
        <f t="shared" si="6"/>
        <v>247.57142857142858</v>
      </c>
      <c r="I85">
        <f t="shared" si="7"/>
        <v>210.42857142857142</v>
      </c>
      <c r="J85">
        <f t="shared" si="8"/>
        <v>209.57142857142858</v>
      </c>
      <c r="K85">
        <f t="shared" si="9"/>
        <v>213.85714285714286</v>
      </c>
      <c r="L85">
        <f t="shared" si="10"/>
        <v>211.28571428571431</v>
      </c>
    </row>
    <row r="86" spans="1:12">
      <c r="A86" s="3" t="s">
        <v>101</v>
      </c>
      <c r="B86">
        <v>243</v>
      </c>
      <c r="C86">
        <v>226</v>
      </c>
      <c r="D86">
        <v>228</v>
      </c>
      <c r="E86">
        <v>185</v>
      </c>
      <c r="F86">
        <f>AVERAGEIF(IstanbulTablo[[#This Row],[Vefat2019]:[Vefat2017]], "&gt;0")</f>
        <v>213</v>
      </c>
      <c r="G86">
        <f>IF(AND(IstanbulTablo[[#This Row],[Vefat2020]]&gt;-1,IstanbulTablo[[#This Row],[Referans]]&gt;-1), IstanbulTablo[[#This Row],[Vefat2020]]-IstanbulTablo[[#This Row],[Referans]], 0)</f>
        <v>30</v>
      </c>
      <c r="H86">
        <f t="shared" si="6"/>
        <v>244.28571428571428</v>
      </c>
      <c r="I86">
        <f t="shared" si="7"/>
        <v>209.42857142857142</v>
      </c>
      <c r="J86">
        <f t="shared" si="8"/>
        <v>210.71428571428572</v>
      </c>
      <c r="K86">
        <f t="shared" si="9"/>
        <v>212.57142857142858</v>
      </c>
      <c r="L86">
        <f t="shared" si="10"/>
        <v>210.90476190476193</v>
      </c>
    </row>
    <row r="87" spans="1:12">
      <c r="A87" s="3" t="s">
        <v>102</v>
      </c>
      <c r="B87">
        <v>274</v>
      </c>
      <c r="C87">
        <v>217</v>
      </c>
      <c r="D87">
        <v>203</v>
      </c>
      <c r="E87">
        <v>219</v>
      </c>
      <c r="F87">
        <f>AVERAGEIF(IstanbulTablo[[#This Row],[Vefat2019]:[Vefat2017]], "&gt;0")</f>
        <v>213</v>
      </c>
      <c r="G87">
        <f>IF(AND(IstanbulTablo[[#This Row],[Vefat2020]]&gt;-1,IstanbulTablo[[#This Row],[Referans]]&gt;-1), IstanbulTablo[[#This Row],[Vefat2020]]-IstanbulTablo[[#This Row],[Referans]], 0)</f>
        <v>61</v>
      </c>
      <c r="H87">
        <f t="shared" si="6"/>
        <v>243.28571428571428</v>
      </c>
      <c r="I87">
        <f t="shared" si="7"/>
        <v>208.42857142857142</v>
      </c>
      <c r="J87">
        <f t="shared" si="8"/>
        <v>212.57142857142858</v>
      </c>
      <c r="K87">
        <f t="shared" si="9"/>
        <v>209.42857142857142</v>
      </c>
      <c r="L87">
        <f t="shared" si="10"/>
        <v>210.14285714285714</v>
      </c>
    </row>
    <row r="88" spans="1:12">
      <c r="A88" s="3" t="s">
        <v>103</v>
      </c>
      <c r="B88">
        <v>269</v>
      </c>
      <c r="C88">
        <v>217</v>
      </c>
      <c r="D88">
        <v>213</v>
      </c>
      <c r="E88">
        <v>192</v>
      </c>
      <c r="F88">
        <f>AVERAGEIF(IstanbulTablo[[#This Row],[Vefat2019]:[Vefat2017]], "&gt;0")</f>
        <v>207.33333333333334</v>
      </c>
      <c r="G88">
        <f>IF(AND(IstanbulTablo[[#This Row],[Vefat2020]]&gt;-1,IstanbulTablo[[#This Row],[Referans]]&gt;-1), IstanbulTablo[[#This Row],[Vefat2020]]-IstanbulTablo[[#This Row],[Referans]], 0)</f>
        <v>61.666666666666657</v>
      </c>
      <c r="H88">
        <f t="shared" si="6"/>
        <v>250.71428571428572</v>
      </c>
      <c r="I88">
        <f t="shared" si="7"/>
        <v>210.71428571428572</v>
      </c>
      <c r="J88">
        <f t="shared" si="8"/>
        <v>211.57142857142858</v>
      </c>
      <c r="K88">
        <f t="shared" si="9"/>
        <v>204</v>
      </c>
      <c r="L88">
        <f t="shared" si="10"/>
        <v>208.76190476190476</v>
      </c>
    </row>
    <row r="89" spans="1:12">
      <c r="A89" s="3" t="s">
        <v>104</v>
      </c>
      <c r="B89">
        <v>287</v>
      </c>
      <c r="C89">
        <v>242</v>
      </c>
      <c r="D89">
        <v>211</v>
      </c>
      <c r="E89">
        <v>211</v>
      </c>
      <c r="F89">
        <f>AVERAGEIF(IstanbulTablo[[#This Row],[Vefat2019]:[Vefat2017]], "&gt;0")</f>
        <v>221.33333333333334</v>
      </c>
      <c r="G89">
        <f>IF(AND(IstanbulTablo[[#This Row],[Vefat2020]]&gt;-1,IstanbulTablo[[#This Row],[Referans]]&gt;-1), IstanbulTablo[[#This Row],[Vefat2020]]-IstanbulTablo[[#This Row],[Referans]], 0)</f>
        <v>65.666666666666657</v>
      </c>
      <c r="H89">
        <f t="shared" si="6"/>
        <v>256</v>
      </c>
      <c r="I89">
        <f t="shared" si="7"/>
        <v>214.85714285714286</v>
      </c>
      <c r="J89">
        <f t="shared" si="8"/>
        <v>208</v>
      </c>
      <c r="K89">
        <f t="shared" si="9"/>
        <v>205.14285714285714</v>
      </c>
      <c r="L89">
        <f t="shared" si="10"/>
        <v>209.33333333333329</v>
      </c>
    </row>
    <row r="90" spans="1:12">
      <c r="A90" s="3" t="s">
        <v>105</v>
      </c>
      <c r="B90">
        <v>298</v>
      </c>
      <c r="C90">
        <v>218</v>
      </c>
      <c r="D90">
        <v>195</v>
      </c>
      <c r="E90">
        <v>193</v>
      </c>
      <c r="F90">
        <f>AVERAGEIF(IstanbulTablo[[#This Row],[Vefat2019]:[Vefat2017]], "&gt;0")</f>
        <v>202</v>
      </c>
      <c r="G90">
        <f>IF(AND(IstanbulTablo[[#This Row],[Vefat2020]]&gt;-1,IstanbulTablo[[#This Row],[Referans]]&gt;-1), IstanbulTablo[[#This Row],[Vefat2020]]-IstanbulTablo[[#This Row],[Referans]], 0)</f>
        <v>96</v>
      </c>
      <c r="H90">
        <f t="shared" si="6"/>
        <v>262.85714285714283</v>
      </c>
      <c r="I90">
        <f t="shared" si="7"/>
        <v>219</v>
      </c>
      <c r="J90">
        <f t="shared" si="8"/>
        <v>208.71428571428572</v>
      </c>
      <c r="K90">
        <f t="shared" si="9"/>
        <v>203.14285714285714</v>
      </c>
      <c r="L90">
        <f t="shared" si="10"/>
        <v>210.28571428571425</v>
      </c>
    </row>
    <row r="91" spans="1:12">
      <c r="A91" s="3" t="s">
        <v>106</v>
      </c>
      <c r="B91">
        <v>294</v>
      </c>
      <c r="C91">
        <v>183</v>
      </c>
      <c r="D91">
        <v>161</v>
      </c>
      <c r="E91">
        <v>212</v>
      </c>
      <c r="F91">
        <f>AVERAGEIF(IstanbulTablo[[#This Row],[Vefat2019]:[Vefat2017]], "&gt;0")</f>
        <v>185.33333333333334</v>
      </c>
      <c r="G91">
        <f>IF(AND(IstanbulTablo[[#This Row],[Vefat2020]]&gt;-1,IstanbulTablo[[#This Row],[Referans]]&gt;-1), IstanbulTablo[[#This Row],[Vefat2020]]-IstanbulTablo[[#This Row],[Referans]], 0)</f>
        <v>108.66666666666666</v>
      </c>
      <c r="H91">
        <f t="shared" si="6"/>
        <v>271.14285714285717</v>
      </c>
      <c r="I91">
        <f t="shared" si="7"/>
        <v>214.42857142857142</v>
      </c>
      <c r="J91">
        <f t="shared" si="8"/>
        <v>201.14285714285714</v>
      </c>
      <c r="K91">
        <f t="shared" si="9"/>
        <v>203.14285714285714</v>
      </c>
      <c r="L91">
        <f t="shared" si="10"/>
        <v>206.23809523809521</v>
      </c>
    </row>
    <row r="92" spans="1:12">
      <c r="A92" s="3" t="s">
        <v>107</v>
      </c>
      <c r="B92">
        <v>312</v>
      </c>
      <c r="C92">
        <v>223</v>
      </c>
      <c r="D92">
        <v>193</v>
      </c>
      <c r="E92">
        <v>173</v>
      </c>
      <c r="F92">
        <f>AVERAGEIF(IstanbulTablo[[#This Row],[Vefat2019]:[Vefat2017]], "&gt;0")</f>
        <v>196.33333333333334</v>
      </c>
      <c r="G92">
        <f>IF(AND(IstanbulTablo[[#This Row],[Vefat2020]]&gt;-1,IstanbulTablo[[#This Row],[Referans]]&gt;-1), IstanbulTablo[[#This Row],[Vefat2020]]-IstanbulTablo[[#This Row],[Referans]], 0)</f>
        <v>115.66666666666666</v>
      </c>
      <c r="H92">
        <f t="shared" si="6"/>
        <v>282.42857142857144</v>
      </c>
      <c r="I92">
        <f t="shared" si="7"/>
        <v>218</v>
      </c>
      <c r="J92">
        <f t="shared" si="8"/>
        <v>200.57142857142858</v>
      </c>
      <c r="K92">
        <f t="shared" si="9"/>
        <v>197.85714285714286</v>
      </c>
      <c r="L92">
        <f t="shared" si="10"/>
        <v>205.47619047619045</v>
      </c>
    </row>
    <row r="93" spans="1:12">
      <c r="A93" s="3" t="s">
        <v>108</v>
      </c>
      <c r="B93">
        <v>314</v>
      </c>
      <c r="C93">
        <v>198</v>
      </c>
      <c r="D93">
        <v>248</v>
      </c>
      <c r="E93">
        <v>231</v>
      </c>
      <c r="F93">
        <f>AVERAGEIF(IstanbulTablo[[#This Row],[Vefat2019]:[Vefat2017]], "&gt;0")</f>
        <v>225.66666666666666</v>
      </c>
      <c r="G93">
        <f>IF(AND(IstanbulTablo[[#This Row],[Vefat2020]]&gt;-1,IstanbulTablo[[#This Row],[Referans]]&gt;-1), IstanbulTablo[[#This Row],[Vefat2020]]-IstanbulTablo[[#This Row],[Referans]], 0)</f>
        <v>88.333333333333343</v>
      </c>
      <c r="H93">
        <f t="shared" si="6"/>
        <v>292.57142857142856</v>
      </c>
      <c r="I93">
        <f t="shared" si="7"/>
        <v>214</v>
      </c>
      <c r="J93">
        <f t="shared" si="8"/>
        <v>203.42857142857142</v>
      </c>
      <c r="K93">
        <f t="shared" si="9"/>
        <v>204.42857142857142</v>
      </c>
      <c r="L93">
        <f t="shared" si="10"/>
        <v>207.28571428571428</v>
      </c>
    </row>
    <row r="94" spans="1:12">
      <c r="A94" s="3" t="s">
        <v>109</v>
      </c>
      <c r="B94">
        <v>329</v>
      </c>
      <c r="C94">
        <v>218</v>
      </c>
      <c r="D94">
        <v>191</v>
      </c>
      <c r="E94">
        <v>217</v>
      </c>
      <c r="F94">
        <f>AVERAGEIF(IstanbulTablo[[#This Row],[Vefat2019]:[Vefat2017]], "&gt;0")</f>
        <v>208.66666666666666</v>
      </c>
      <c r="G94">
        <f>IF(AND(IstanbulTablo[[#This Row],[Vefat2020]]&gt;-1,IstanbulTablo[[#This Row],[Referans]]&gt;-1), IstanbulTablo[[#This Row],[Vefat2020]]-IstanbulTablo[[#This Row],[Referans]], 0)</f>
        <v>120.33333333333334</v>
      </c>
      <c r="H94">
        <f t="shared" si="6"/>
        <v>300.42857142857144</v>
      </c>
      <c r="I94">
        <f t="shared" si="7"/>
        <v>214.14285714285714</v>
      </c>
      <c r="J94">
        <f t="shared" si="8"/>
        <v>201.71428571428572</v>
      </c>
      <c r="K94">
        <f t="shared" si="9"/>
        <v>204.14285714285714</v>
      </c>
      <c r="L94">
        <f t="shared" si="10"/>
        <v>206.66666666666671</v>
      </c>
    </row>
    <row r="95" spans="1:12">
      <c r="A95" s="3" t="s">
        <v>110</v>
      </c>
      <c r="B95">
        <v>327</v>
      </c>
      <c r="C95">
        <v>202</v>
      </c>
      <c r="D95">
        <v>213</v>
      </c>
      <c r="E95">
        <v>210</v>
      </c>
      <c r="F95">
        <f>AVERAGEIF(IstanbulTablo[[#This Row],[Vefat2019]:[Vefat2017]], "&gt;0")</f>
        <v>208.33333333333334</v>
      </c>
      <c r="G95">
        <f>IF(AND(IstanbulTablo[[#This Row],[Vefat2020]]&gt;-1,IstanbulTablo[[#This Row],[Referans]]&gt;-1), IstanbulTablo[[#This Row],[Vefat2020]]-IstanbulTablo[[#This Row],[Referans]], 0)</f>
        <v>118.66666666666666</v>
      </c>
      <c r="H95">
        <f t="shared" si="6"/>
        <v>308.71428571428572</v>
      </c>
      <c r="I95">
        <f t="shared" si="7"/>
        <v>212</v>
      </c>
      <c r="J95">
        <f t="shared" si="8"/>
        <v>201.71428571428572</v>
      </c>
      <c r="K95">
        <f t="shared" si="9"/>
        <v>206.71428571428572</v>
      </c>
      <c r="L95">
        <f t="shared" si="10"/>
        <v>206.80952380952382</v>
      </c>
    </row>
    <row r="96" spans="1:12">
      <c r="A96" s="3" t="s">
        <v>111</v>
      </c>
      <c r="B96">
        <v>346</v>
      </c>
      <c r="C96">
        <v>193</v>
      </c>
      <c r="D96">
        <v>216</v>
      </c>
      <c r="E96">
        <v>182</v>
      </c>
      <c r="F96">
        <f>AVERAGEIF(IstanbulTablo[[#This Row],[Vefat2019]:[Vefat2017]], "&gt;0")</f>
        <v>197</v>
      </c>
      <c r="G96">
        <f>IF(AND(IstanbulTablo[[#This Row],[Vefat2020]]&gt;-1,IstanbulTablo[[#This Row],[Referans]]&gt;-1), IstanbulTablo[[#This Row],[Vefat2020]]-IstanbulTablo[[#This Row],[Referans]], 0)</f>
        <v>149</v>
      </c>
      <c r="H96">
        <f t="shared" si="6"/>
        <v>317.14285714285717</v>
      </c>
      <c r="I96">
        <f t="shared" si="7"/>
        <v>205</v>
      </c>
      <c r="J96">
        <f t="shared" si="8"/>
        <v>202.42857142857142</v>
      </c>
      <c r="K96">
        <f t="shared" si="9"/>
        <v>202.57142857142858</v>
      </c>
      <c r="L96">
        <f t="shared" si="10"/>
        <v>203.33333333333331</v>
      </c>
    </row>
    <row r="97" spans="1:12">
      <c r="A97" s="3" t="s">
        <v>112</v>
      </c>
      <c r="B97">
        <v>316</v>
      </c>
      <c r="C97">
        <v>191</v>
      </c>
      <c r="D97">
        <v>210</v>
      </c>
      <c r="E97">
        <v>209</v>
      </c>
      <c r="F97">
        <f>AVERAGEIF(IstanbulTablo[[#This Row],[Vefat2019]:[Vefat2017]], "&gt;0")</f>
        <v>203.33333333333334</v>
      </c>
      <c r="G97">
        <f>IF(AND(IstanbulTablo[[#This Row],[Vefat2020]]&gt;-1,IstanbulTablo[[#This Row],[Referans]]&gt;-1), IstanbulTablo[[#This Row],[Vefat2020]]-IstanbulTablo[[#This Row],[Referans]], 0)</f>
        <v>112.66666666666666</v>
      </c>
      <c r="H97">
        <f t="shared" si="6"/>
        <v>319.71428571428572</v>
      </c>
      <c r="I97">
        <f t="shared" si="7"/>
        <v>201.14285714285714</v>
      </c>
      <c r="J97">
        <f t="shared" si="8"/>
        <v>204.57142857142858</v>
      </c>
      <c r="K97">
        <f t="shared" si="9"/>
        <v>204.85714285714286</v>
      </c>
      <c r="L97">
        <f t="shared" si="10"/>
        <v>203.52380952380949</v>
      </c>
    </row>
    <row r="98" spans="1:12">
      <c r="A98" s="3" t="s">
        <v>113</v>
      </c>
      <c r="B98">
        <v>332</v>
      </c>
      <c r="C98">
        <v>207</v>
      </c>
      <c r="D98">
        <v>194</v>
      </c>
      <c r="E98">
        <v>183</v>
      </c>
      <c r="F98">
        <f>AVERAGEIF(IstanbulTablo[[#This Row],[Vefat2019]:[Vefat2017]], "&gt;0")</f>
        <v>194.66666666666666</v>
      </c>
      <c r="G98">
        <f>IF(AND(IstanbulTablo[[#This Row],[Vefat2020]]&gt;-1,IstanbulTablo[[#This Row],[Referans]]&gt;-1), IstanbulTablo[[#This Row],[Vefat2020]]-IstanbulTablo[[#This Row],[Referans]], 0)</f>
        <v>137.33333333333334</v>
      </c>
      <c r="H98">
        <f t="shared" si="6"/>
        <v>325.14285714285717</v>
      </c>
      <c r="I98">
        <f t="shared" si="7"/>
        <v>204.57142857142858</v>
      </c>
      <c r="J98">
        <f t="shared" si="8"/>
        <v>209.28571428571428</v>
      </c>
      <c r="K98">
        <f t="shared" si="9"/>
        <v>200.71428571428572</v>
      </c>
      <c r="L98">
        <f t="shared" si="10"/>
        <v>204.85714285714286</v>
      </c>
    </row>
    <row r="99" spans="1:12">
      <c r="A99" s="3" t="s">
        <v>114</v>
      </c>
      <c r="B99">
        <v>341</v>
      </c>
      <c r="C99">
        <v>205</v>
      </c>
      <c r="D99">
        <v>200</v>
      </c>
      <c r="E99">
        <v>212</v>
      </c>
      <c r="F99">
        <f>AVERAGEIF(IstanbulTablo[[#This Row],[Vefat2019]:[Vefat2017]], "&gt;0")</f>
        <v>205.66666666666666</v>
      </c>
      <c r="G99">
        <f>IF(AND(IstanbulTablo[[#This Row],[Vefat2020]]&gt;-1,IstanbulTablo[[#This Row],[Referans]]&gt;-1), IstanbulTablo[[#This Row],[Vefat2020]]-IstanbulTablo[[#This Row],[Referans]], 0)</f>
        <v>135.33333333333334</v>
      </c>
      <c r="H99">
        <f t="shared" si="6"/>
        <v>329.28571428571428</v>
      </c>
      <c r="I99">
        <f t="shared" si="7"/>
        <v>202</v>
      </c>
      <c r="J99">
        <f t="shared" si="8"/>
        <v>210.28571428571428</v>
      </c>
      <c r="K99">
        <f t="shared" si="9"/>
        <v>206.28571428571428</v>
      </c>
      <c r="L99">
        <f t="shared" si="10"/>
        <v>206.1904761904762</v>
      </c>
    </row>
    <row r="100" spans="1:12">
      <c r="A100" s="3" t="s">
        <v>115</v>
      </c>
      <c r="B100">
        <v>323</v>
      </c>
      <c r="C100">
        <v>222</v>
      </c>
      <c r="D100">
        <v>219</v>
      </c>
      <c r="E100">
        <v>205</v>
      </c>
      <c r="F100">
        <f>AVERAGEIF(IstanbulTablo[[#This Row],[Vefat2019]:[Vefat2017]], "&gt;0")</f>
        <v>215.33333333333334</v>
      </c>
      <c r="G100">
        <f>IF(AND(IstanbulTablo[[#This Row],[Vefat2020]]&gt;-1,IstanbulTablo[[#This Row],[Referans]]&gt;-1), IstanbulTablo[[#This Row],[Vefat2020]]-IstanbulTablo[[#This Row],[Referans]], 0)</f>
        <v>107.66666666666666</v>
      </c>
      <c r="H100">
        <f t="shared" si="6"/>
        <v>330.57142857142856</v>
      </c>
      <c r="I100">
        <f t="shared" si="7"/>
        <v>205.42857142857142</v>
      </c>
      <c r="J100">
        <f t="shared" si="8"/>
        <v>206.14285714285714</v>
      </c>
      <c r="K100">
        <f t="shared" si="9"/>
        <v>202.57142857142858</v>
      </c>
      <c r="L100">
        <f t="shared" si="10"/>
        <v>204.71428571428572</v>
      </c>
    </row>
    <row r="101" spans="1:12">
      <c r="A101" s="3" t="s">
        <v>116</v>
      </c>
      <c r="B101">
        <v>334</v>
      </c>
      <c r="C101">
        <v>196</v>
      </c>
      <c r="D101">
        <v>220</v>
      </c>
      <c r="E101">
        <v>243</v>
      </c>
      <c r="F101">
        <f>AVERAGEIF(IstanbulTablo[[#This Row],[Vefat2019]:[Vefat2017]], "&gt;0")</f>
        <v>219.66666666666666</v>
      </c>
      <c r="G101">
        <f>IF(AND(IstanbulTablo[[#This Row],[Vefat2020]]&gt;-1,IstanbulTablo[[#This Row],[Referans]]&gt;-1), IstanbulTablo[[#This Row],[Vefat2020]]-IstanbulTablo[[#This Row],[Referans]], 0)</f>
        <v>114.33333333333334</v>
      </c>
      <c r="H101">
        <f t="shared" si="6"/>
        <v>331.28571428571428</v>
      </c>
      <c r="I101">
        <f t="shared" si="7"/>
        <v>202.28571428571428</v>
      </c>
      <c r="J101">
        <f t="shared" si="8"/>
        <v>210.28571428571428</v>
      </c>
      <c r="K101">
        <f t="shared" si="9"/>
        <v>206.28571428571428</v>
      </c>
      <c r="L101">
        <f t="shared" si="10"/>
        <v>206.28571428571428</v>
      </c>
    </row>
    <row r="102" spans="1:12">
      <c r="A102" s="3" t="s">
        <v>117</v>
      </c>
      <c r="B102">
        <v>320</v>
      </c>
      <c r="C102">
        <v>192</v>
      </c>
      <c r="D102">
        <v>192</v>
      </c>
      <c r="E102">
        <v>209</v>
      </c>
      <c r="F102">
        <f>AVERAGEIF(IstanbulTablo[[#This Row],[Vefat2019]:[Vefat2017]], "&gt;0")</f>
        <v>197.66666666666666</v>
      </c>
      <c r="G102">
        <f>IF(AND(IstanbulTablo[[#This Row],[Vefat2020]]&gt;-1,IstanbulTablo[[#This Row],[Referans]]&gt;-1), IstanbulTablo[[#This Row],[Vefat2020]]-IstanbulTablo[[#This Row],[Referans]], 0)</f>
        <v>122.33333333333334</v>
      </c>
      <c r="H102">
        <f t="shared" si="6"/>
        <v>330.28571428571428</v>
      </c>
      <c r="I102">
        <f t="shared" si="7"/>
        <v>200.85714285714286</v>
      </c>
      <c r="J102">
        <f t="shared" si="8"/>
        <v>207.28571428571428</v>
      </c>
      <c r="K102">
        <f t="shared" si="9"/>
        <v>206.14285714285714</v>
      </c>
      <c r="L102">
        <f t="shared" si="10"/>
        <v>204.76190476190479</v>
      </c>
    </row>
    <row r="103" spans="1:12">
      <c r="A103" s="3" t="s">
        <v>118</v>
      </c>
      <c r="B103">
        <v>291</v>
      </c>
      <c r="C103">
        <v>202</v>
      </c>
      <c r="D103">
        <v>223</v>
      </c>
      <c r="E103">
        <v>213</v>
      </c>
      <c r="F103">
        <f>AVERAGEIF(IstanbulTablo[[#This Row],[Vefat2019]:[Vefat2017]], "&gt;0")</f>
        <v>212.66666666666666</v>
      </c>
      <c r="G103">
        <f>IF(AND(IstanbulTablo[[#This Row],[Vefat2020]]&gt;-1,IstanbulTablo[[#This Row],[Referans]]&gt;-1), IstanbulTablo[[#This Row],[Vefat2020]]-IstanbulTablo[[#This Row],[Referans]], 0)</f>
        <v>78.333333333333343</v>
      </c>
      <c r="H103">
        <f t="shared" si="6"/>
        <v>322.42857142857144</v>
      </c>
      <c r="I103">
        <f t="shared" si="7"/>
        <v>202.14285714285714</v>
      </c>
      <c r="J103">
        <f t="shared" si="8"/>
        <v>208.28571428571428</v>
      </c>
      <c r="K103">
        <f t="shared" si="9"/>
        <v>210.57142857142858</v>
      </c>
      <c r="L103">
        <f t="shared" si="10"/>
        <v>207.00000000000003</v>
      </c>
    </row>
    <row r="104" spans="1:12">
      <c r="A104" s="3" t="s">
        <v>119</v>
      </c>
      <c r="B104">
        <v>314</v>
      </c>
      <c r="C104">
        <v>201</v>
      </c>
      <c r="D104">
        <v>212</v>
      </c>
      <c r="E104">
        <v>199</v>
      </c>
      <c r="F104">
        <f>AVERAGEIF(IstanbulTablo[[#This Row],[Vefat2019]:[Vefat2017]], "&gt;0")</f>
        <v>204</v>
      </c>
      <c r="G104">
        <f>IF(AND(IstanbulTablo[[#This Row],[Vefat2020]]&gt;-1,IstanbulTablo[[#This Row],[Referans]]&gt;-1), IstanbulTablo[[#This Row],[Vefat2020]]-IstanbulTablo[[#This Row],[Referans]], 0)</f>
        <v>110</v>
      </c>
      <c r="H104">
        <f t="shared" si="6"/>
        <v>322.14285714285717</v>
      </c>
      <c r="I104">
        <f t="shared" si="7"/>
        <v>203.57142857142858</v>
      </c>
      <c r="J104">
        <f t="shared" si="8"/>
        <v>208.57142857142858</v>
      </c>
      <c r="K104">
        <f t="shared" si="9"/>
        <v>209.14285714285714</v>
      </c>
      <c r="L104">
        <f t="shared" si="10"/>
        <v>207.0952380952381</v>
      </c>
    </row>
    <row r="105" spans="1:12">
      <c r="A105" s="3" t="s">
        <v>120</v>
      </c>
      <c r="B105">
        <v>338</v>
      </c>
      <c r="C105">
        <v>198</v>
      </c>
      <c r="D105">
        <v>197</v>
      </c>
      <c r="E105">
        <v>226</v>
      </c>
      <c r="F105">
        <f>AVERAGEIF(IstanbulTablo[[#This Row],[Vefat2019]:[Vefat2017]], "&gt;0")</f>
        <v>207</v>
      </c>
      <c r="G105">
        <f>IF(AND(IstanbulTablo[[#This Row],[Vefat2020]]&gt;-1,IstanbulTablo[[#This Row],[Referans]]&gt;-1), IstanbulTablo[[#This Row],[Vefat2020]]-IstanbulTablo[[#This Row],[Referans]], 0)</f>
        <v>131</v>
      </c>
      <c r="H105">
        <f t="shared" si="6"/>
        <v>323</v>
      </c>
      <c r="I105">
        <f t="shared" si="7"/>
        <v>202.28571428571428</v>
      </c>
      <c r="J105">
        <f t="shared" si="8"/>
        <v>209</v>
      </c>
      <c r="K105">
        <f t="shared" si="9"/>
        <v>215.28571428571428</v>
      </c>
      <c r="L105">
        <f t="shared" si="10"/>
        <v>208.85714285714286</v>
      </c>
    </row>
    <row r="106" spans="1:12">
      <c r="A106" s="3" t="s">
        <v>121</v>
      </c>
      <c r="B106">
        <v>304</v>
      </c>
      <c r="C106">
        <v>193</v>
      </c>
      <c r="D106">
        <v>179</v>
      </c>
      <c r="E106">
        <v>204</v>
      </c>
      <c r="F106">
        <f>AVERAGEIF(IstanbulTablo[[#This Row],[Vefat2019]:[Vefat2017]], "&gt;0")</f>
        <v>192</v>
      </c>
      <c r="G106">
        <f>IF(AND(IstanbulTablo[[#This Row],[Vefat2020]]&gt;-1,IstanbulTablo[[#This Row],[Referans]]&gt;-1), IstanbulTablo[[#This Row],[Vefat2020]]-IstanbulTablo[[#This Row],[Referans]], 0)</f>
        <v>112</v>
      </c>
      <c r="H106">
        <f t="shared" si="6"/>
        <v>317.71428571428572</v>
      </c>
      <c r="I106">
        <f t="shared" si="7"/>
        <v>200.57142857142858</v>
      </c>
      <c r="J106">
        <f t="shared" si="8"/>
        <v>206</v>
      </c>
      <c r="K106">
        <f t="shared" si="9"/>
        <v>214.14285714285714</v>
      </c>
      <c r="L106">
        <f t="shared" si="10"/>
        <v>206.9047619047619</v>
      </c>
    </row>
    <row r="107" spans="1:12">
      <c r="A107" s="3" t="s">
        <v>122</v>
      </c>
      <c r="B107">
        <v>293</v>
      </c>
      <c r="C107">
        <v>199</v>
      </c>
      <c r="D107">
        <v>198</v>
      </c>
      <c r="E107">
        <v>195</v>
      </c>
      <c r="F107">
        <f>AVERAGEIF(IstanbulTablo[[#This Row],[Vefat2019]:[Vefat2017]], "&gt;0")</f>
        <v>197.33333333333334</v>
      </c>
      <c r="G107">
        <f>IF(AND(IstanbulTablo[[#This Row],[Vefat2020]]&gt;-1,IstanbulTablo[[#This Row],[Referans]]&gt;-1), IstanbulTablo[[#This Row],[Vefat2020]]-IstanbulTablo[[#This Row],[Referans]], 0)</f>
        <v>95.666666666666657</v>
      </c>
      <c r="H107">
        <f t="shared" si="6"/>
        <v>313.42857142857144</v>
      </c>
      <c r="I107">
        <f t="shared" si="7"/>
        <v>197.28571428571428</v>
      </c>
      <c r="J107">
        <f t="shared" si="8"/>
        <v>203</v>
      </c>
      <c r="K107">
        <f t="shared" si="9"/>
        <v>212.71428571428572</v>
      </c>
      <c r="L107">
        <f t="shared" si="10"/>
        <v>204.33333333333331</v>
      </c>
    </row>
    <row r="108" spans="1:12">
      <c r="A108" s="3" t="s">
        <v>123</v>
      </c>
      <c r="B108">
        <v>291</v>
      </c>
      <c r="C108">
        <v>215</v>
      </c>
      <c r="D108">
        <v>233</v>
      </c>
      <c r="E108">
        <v>232</v>
      </c>
      <c r="F108">
        <f>AVERAGEIF(IstanbulTablo[[#This Row],[Vefat2019]:[Vefat2017]], "&gt;0")</f>
        <v>226.66666666666666</v>
      </c>
      <c r="G108">
        <f>IF(AND(IstanbulTablo[[#This Row],[Vefat2020]]&gt;-1,IstanbulTablo[[#This Row],[Referans]]&gt;-1), IstanbulTablo[[#This Row],[Vefat2020]]-IstanbulTablo[[#This Row],[Referans]], 0)</f>
        <v>64.333333333333343</v>
      </c>
      <c r="H108">
        <f t="shared" si="6"/>
        <v>307.28571428571428</v>
      </c>
      <c r="I108">
        <f t="shared" si="7"/>
        <v>200</v>
      </c>
      <c r="J108">
        <f t="shared" si="8"/>
        <v>204.85714285714286</v>
      </c>
      <c r="K108">
        <f t="shared" si="9"/>
        <v>211.14285714285714</v>
      </c>
      <c r="L108">
        <f t="shared" si="10"/>
        <v>205.33333333333331</v>
      </c>
    </row>
    <row r="109" spans="1:12">
      <c r="A109" s="3" t="s">
        <v>124</v>
      </c>
      <c r="B109">
        <v>286</v>
      </c>
      <c r="C109">
        <v>195</v>
      </c>
      <c r="D109">
        <v>193</v>
      </c>
      <c r="E109">
        <v>188</v>
      </c>
      <c r="F109">
        <f>AVERAGEIF(IstanbulTablo[[#This Row],[Vefat2019]:[Vefat2017]], "&gt;0")</f>
        <v>192</v>
      </c>
      <c r="G109">
        <f>IF(AND(IstanbulTablo[[#This Row],[Vefat2020]]&gt;-1,IstanbulTablo[[#This Row],[Referans]]&gt;-1), IstanbulTablo[[#This Row],[Vefat2020]]-IstanbulTablo[[#This Row],[Referans]], 0)</f>
        <v>94</v>
      </c>
      <c r="H109">
        <f t="shared" si="6"/>
        <v>302.42857142857144</v>
      </c>
      <c r="I109">
        <f t="shared" si="7"/>
        <v>200.42857142857142</v>
      </c>
      <c r="J109">
        <f t="shared" si="8"/>
        <v>205</v>
      </c>
      <c r="K109">
        <f t="shared" si="9"/>
        <v>208.14285714285714</v>
      </c>
      <c r="L109">
        <f t="shared" si="10"/>
        <v>204.52380952380955</v>
      </c>
    </row>
    <row r="110" spans="1:12">
      <c r="A110" s="3" t="s">
        <v>125</v>
      </c>
      <c r="B110">
        <v>295</v>
      </c>
      <c r="C110">
        <v>206</v>
      </c>
      <c r="D110">
        <v>185</v>
      </c>
      <c r="E110">
        <v>204</v>
      </c>
      <c r="F110">
        <f>AVERAGEIF(IstanbulTablo[[#This Row],[Vefat2019]:[Vefat2017]], "&gt;0")</f>
        <v>198.33333333333334</v>
      </c>
      <c r="G110">
        <f>IF(AND(IstanbulTablo[[#This Row],[Vefat2020]]&gt;-1,IstanbulTablo[[#This Row],[Referans]]&gt;-1), IstanbulTablo[[#This Row],[Vefat2020]]-IstanbulTablo[[#This Row],[Referans]], 0)</f>
        <v>96.666666666666657</v>
      </c>
      <c r="H110">
        <f t="shared" si="6"/>
        <v>303</v>
      </c>
      <c r="I110">
        <f t="shared" si="7"/>
        <v>201</v>
      </c>
      <c r="J110">
        <f t="shared" si="8"/>
        <v>199.57142857142858</v>
      </c>
      <c r="K110">
        <f t="shared" si="9"/>
        <v>206.85714285714286</v>
      </c>
      <c r="L110">
        <f t="shared" si="10"/>
        <v>202.47619047619045</v>
      </c>
    </row>
    <row r="111" spans="1:12">
      <c r="A111" s="3" t="s">
        <v>126</v>
      </c>
      <c r="B111">
        <v>296</v>
      </c>
      <c r="C111">
        <v>194</v>
      </c>
      <c r="D111">
        <v>204</v>
      </c>
      <c r="E111">
        <v>195</v>
      </c>
      <c r="F111">
        <f>AVERAGEIF(IstanbulTablo[[#This Row],[Vefat2019]:[Vefat2017]], "&gt;0")</f>
        <v>197.66666666666666</v>
      </c>
      <c r="G111">
        <f>IF(AND(IstanbulTablo[[#This Row],[Vefat2020]]&gt;-1,IstanbulTablo[[#This Row],[Referans]]&gt;-1), IstanbulTablo[[#This Row],[Vefat2020]]-IstanbulTablo[[#This Row],[Referans]], 0)</f>
        <v>98.333333333333343</v>
      </c>
      <c r="H111">
        <f t="shared" si="6"/>
        <v>300.42857142857144</v>
      </c>
      <c r="I111">
        <f t="shared" si="7"/>
        <v>200</v>
      </c>
      <c r="J111">
        <f t="shared" si="8"/>
        <v>198.42857142857142</v>
      </c>
      <c r="K111">
        <f t="shared" si="9"/>
        <v>206.28571428571428</v>
      </c>
      <c r="L111">
        <f t="shared" si="10"/>
        <v>201.57142857142858</v>
      </c>
    </row>
    <row r="112" spans="1:12">
      <c r="A112" s="3" t="s">
        <v>127</v>
      </c>
      <c r="B112">
        <v>277</v>
      </c>
      <c r="C112">
        <v>196</v>
      </c>
      <c r="D112">
        <v>206</v>
      </c>
      <c r="E112">
        <v>191</v>
      </c>
      <c r="F112">
        <f>AVERAGEIF(IstanbulTablo[[#This Row],[Vefat2019]:[Vefat2017]], "&gt;0")</f>
        <v>197.66666666666666</v>
      </c>
      <c r="G112">
        <f>IF(AND(IstanbulTablo[[#This Row],[Vefat2020]]&gt;-1,IstanbulTablo[[#This Row],[Referans]]&gt;-1), IstanbulTablo[[#This Row],[Vefat2020]]-IstanbulTablo[[#This Row],[Referans]], 0)</f>
        <v>79.333333333333343</v>
      </c>
      <c r="H112">
        <f t="shared" si="6"/>
        <v>291.71428571428572</v>
      </c>
      <c r="I112">
        <f t="shared" si="7"/>
        <v>199.71428571428572</v>
      </c>
      <c r="J112">
        <f t="shared" si="8"/>
        <v>199.71428571428572</v>
      </c>
      <c r="K112">
        <f t="shared" si="9"/>
        <v>201.28571428571428</v>
      </c>
      <c r="L112">
        <f t="shared" si="10"/>
        <v>200.23809523809524</v>
      </c>
    </row>
    <row r="113" spans="1:12">
      <c r="A113" s="3" t="s">
        <v>128</v>
      </c>
      <c r="B113">
        <v>294</v>
      </c>
      <c r="C113">
        <v>205</v>
      </c>
      <c r="D113">
        <v>198</v>
      </c>
      <c r="E113">
        <v>201</v>
      </c>
      <c r="F113">
        <f>AVERAGEIF(IstanbulTablo[[#This Row],[Vefat2019]:[Vefat2017]], "&gt;0")</f>
        <v>201.33333333333334</v>
      </c>
      <c r="G113">
        <f>IF(AND(IstanbulTablo[[#This Row],[Vefat2020]]&gt;-1,IstanbulTablo[[#This Row],[Referans]]&gt;-1), IstanbulTablo[[#This Row],[Vefat2020]]-IstanbulTablo[[#This Row],[Referans]], 0)</f>
        <v>92.666666666666657</v>
      </c>
      <c r="H113">
        <f t="shared" si="6"/>
        <v>290.28571428571428</v>
      </c>
      <c r="I113">
        <f t="shared" si="7"/>
        <v>201.42857142857142</v>
      </c>
      <c r="J113">
        <f t="shared" si="8"/>
        <v>202.42857142857142</v>
      </c>
      <c r="K113">
        <f t="shared" si="9"/>
        <v>200.85714285714286</v>
      </c>
      <c r="L113">
        <f t="shared" si="10"/>
        <v>201.57142857142858</v>
      </c>
    </row>
    <row r="114" spans="1:12">
      <c r="A114" s="3" t="s">
        <v>129</v>
      </c>
      <c r="B114">
        <v>259</v>
      </c>
      <c r="C114">
        <v>195</v>
      </c>
      <c r="D114">
        <v>211</v>
      </c>
      <c r="E114">
        <v>188</v>
      </c>
      <c r="F114">
        <f>AVERAGEIF(IstanbulTablo[[#This Row],[Vefat2019]:[Vefat2017]], "&gt;0")</f>
        <v>198</v>
      </c>
      <c r="G114">
        <f>IF(AND(IstanbulTablo[[#This Row],[Vefat2020]]&gt;-1,IstanbulTablo[[#This Row],[Referans]]&gt;-1), IstanbulTablo[[#This Row],[Vefat2020]]-IstanbulTablo[[#This Row],[Referans]], 0)</f>
        <v>61</v>
      </c>
      <c r="H114">
        <f t="shared" si="6"/>
        <v>285.42857142857144</v>
      </c>
      <c r="I114">
        <f t="shared" si="7"/>
        <v>200.85714285714286</v>
      </c>
      <c r="J114">
        <f t="shared" si="8"/>
        <v>204.28571428571428</v>
      </c>
      <c r="K114">
        <f t="shared" si="9"/>
        <v>199.85714285714286</v>
      </c>
      <c r="L114">
        <f t="shared" si="10"/>
        <v>201.66666666666666</v>
      </c>
    </row>
    <row r="115" spans="1:12">
      <c r="A115" s="3" t="s">
        <v>130</v>
      </c>
      <c r="B115">
        <v>308</v>
      </c>
      <c r="C115">
        <v>194</v>
      </c>
      <c r="D115">
        <v>215</v>
      </c>
      <c r="E115">
        <v>201</v>
      </c>
      <c r="F115">
        <f>AVERAGEIF(IstanbulTablo[[#This Row],[Vefat2019]:[Vefat2017]], "&gt;0")</f>
        <v>203.33333333333334</v>
      </c>
      <c r="G115">
        <f>IF(AND(IstanbulTablo[[#This Row],[Vefat2020]]&gt;-1,IstanbulTablo[[#This Row],[Referans]]&gt;-1), IstanbulTablo[[#This Row],[Vefat2020]]-IstanbulTablo[[#This Row],[Referans]], 0)</f>
        <v>104.66666666666666</v>
      </c>
      <c r="H115">
        <f t="shared" si="6"/>
        <v>287.85714285714283</v>
      </c>
      <c r="I115">
        <f t="shared" si="7"/>
        <v>197.85714285714286</v>
      </c>
      <c r="J115">
        <f t="shared" si="8"/>
        <v>201.71428571428572</v>
      </c>
      <c r="K115">
        <f t="shared" si="9"/>
        <v>195.42857142857142</v>
      </c>
      <c r="L115">
        <f t="shared" si="10"/>
        <v>198.33333333333331</v>
      </c>
    </row>
    <row r="116" spans="1:12">
      <c r="A116" s="3" t="s">
        <v>131</v>
      </c>
      <c r="B116">
        <v>291</v>
      </c>
      <c r="C116">
        <v>214</v>
      </c>
      <c r="D116">
        <v>231</v>
      </c>
      <c r="E116">
        <v>216</v>
      </c>
      <c r="F116">
        <f>AVERAGEIF(IstanbulTablo[[#This Row],[Vefat2019]:[Vefat2017]], "&gt;0")</f>
        <v>220.33333333333334</v>
      </c>
      <c r="G116">
        <f>IF(AND(IstanbulTablo[[#This Row],[Vefat2020]]&gt;-1,IstanbulTablo[[#This Row],[Referans]]&gt;-1), IstanbulTablo[[#This Row],[Vefat2020]]-IstanbulTablo[[#This Row],[Referans]], 0)</f>
        <v>70.666666666666657</v>
      </c>
      <c r="H116">
        <f t="shared" si="6"/>
        <v>288.57142857142856</v>
      </c>
      <c r="I116">
        <f t="shared" si="7"/>
        <v>200.57142857142858</v>
      </c>
      <c r="J116">
        <f t="shared" si="8"/>
        <v>207.14285714285714</v>
      </c>
      <c r="K116">
        <f t="shared" si="9"/>
        <v>199.42857142857142</v>
      </c>
      <c r="L116">
        <f t="shared" si="10"/>
        <v>202.38095238095235</v>
      </c>
    </row>
    <row r="117" spans="1:12">
      <c r="A117" s="3" t="s">
        <v>132</v>
      </c>
      <c r="B117">
        <v>237</v>
      </c>
      <c r="C117">
        <v>198</v>
      </c>
      <c r="D117">
        <v>217</v>
      </c>
      <c r="E117">
        <v>180</v>
      </c>
      <c r="F117">
        <f>AVERAGEIF(IstanbulTablo[[#This Row],[Vefat2019]:[Vefat2017]], "&gt;0")</f>
        <v>198.33333333333334</v>
      </c>
      <c r="G117">
        <f>IF(AND(IstanbulTablo[[#This Row],[Vefat2020]]&gt;-1,IstanbulTablo[[#This Row],[Referans]]&gt;-1), IstanbulTablo[[#This Row],[Vefat2020]]-IstanbulTablo[[#This Row],[Referans]], 0)</f>
        <v>38.666666666666657</v>
      </c>
      <c r="H117">
        <f t="shared" si="6"/>
        <v>280.28571428571428</v>
      </c>
      <c r="I117">
        <f t="shared" si="7"/>
        <v>199.42857142857142</v>
      </c>
      <c r="J117">
        <f t="shared" si="8"/>
        <v>211.71428571428572</v>
      </c>
      <c r="K117">
        <f t="shared" si="9"/>
        <v>196</v>
      </c>
      <c r="L117">
        <f t="shared" si="10"/>
        <v>202.38095238095235</v>
      </c>
    </row>
    <row r="118" spans="1:12">
      <c r="A118" s="3" t="s">
        <v>133</v>
      </c>
      <c r="B118">
        <v>269</v>
      </c>
      <c r="C118">
        <v>217</v>
      </c>
      <c r="D118">
        <v>216</v>
      </c>
      <c r="E118">
        <v>218</v>
      </c>
      <c r="F118">
        <f>AVERAGEIF(IstanbulTablo[[#This Row],[Vefat2019]:[Vefat2017]], "&gt;0")</f>
        <v>217</v>
      </c>
      <c r="G118">
        <f>IF(AND(IstanbulTablo[[#This Row],[Vefat2020]]&gt;-1,IstanbulTablo[[#This Row],[Referans]]&gt;-1), IstanbulTablo[[#This Row],[Vefat2020]]-IstanbulTablo[[#This Row],[Referans]], 0)</f>
        <v>52</v>
      </c>
      <c r="H118">
        <f t="shared" si="6"/>
        <v>276.42857142857144</v>
      </c>
      <c r="I118">
        <f t="shared" si="7"/>
        <v>202.71428571428572</v>
      </c>
      <c r="J118">
        <f t="shared" si="8"/>
        <v>213.42857142857142</v>
      </c>
      <c r="K118">
        <f t="shared" si="9"/>
        <v>199.28571428571428</v>
      </c>
      <c r="L118">
        <f t="shared" si="10"/>
        <v>205.14285714285714</v>
      </c>
    </row>
    <row r="119" spans="1:12">
      <c r="A119" s="3" t="s">
        <v>134</v>
      </c>
      <c r="B119">
        <v>273</v>
      </c>
      <c r="C119">
        <v>188</v>
      </c>
      <c r="D119">
        <v>180</v>
      </c>
      <c r="E119">
        <v>215</v>
      </c>
      <c r="F119">
        <f>AVERAGEIF(IstanbulTablo[[#This Row],[Vefat2019]:[Vefat2017]], "&gt;0")</f>
        <v>194.33333333333334</v>
      </c>
      <c r="G119">
        <f>IF(AND(IstanbulTablo[[#This Row],[Vefat2020]]&gt;-1,IstanbulTablo[[#This Row],[Referans]]&gt;-1), IstanbulTablo[[#This Row],[Vefat2020]]-IstanbulTablo[[#This Row],[Referans]], 0)</f>
        <v>78.666666666666657</v>
      </c>
      <c r="H119">
        <f t="shared" si="6"/>
        <v>275.85714285714283</v>
      </c>
      <c r="I119">
        <f t="shared" si="7"/>
        <v>201.57142857142858</v>
      </c>
      <c r="J119">
        <f t="shared" si="8"/>
        <v>209.71428571428572</v>
      </c>
      <c r="K119">
        <f t="shared" si="9"/>
        <v>202.71428571428572</v>
      </c>
      <c r="L119">
        <f t="shared" si="10"/>
        <v>204.66666666666669</v>
      </c>
    </row>
    <row r="120" spans="1:12">
      <c r="A120" s="3" t="s">
        <v>135</v>
      </c>
      <c r="B120">
        <v>298</v>
      </c>
      <c r="C120">
        <v>220</v>
      </c>
      <c r="D120">
        <v>192</v>
      </c>
      <c r="E120">
        <v>190</v>
      </c>
      <c r="F120">
        <f>AVERAGEIF(IstanbulTablo[[#This Row],[Vefat2019]:[Vefat2017]], "&gt;0")</f>
        <v>200.66666666666666</v>
      </c>
      <c r="G120">
        <f>IF(AND(IstanbulTablo[[#This Row],[Vefat2020]]&gt;-1,IstanbulTablo[[#This Row],[Referans]]&gt;-1), IstanbulTablo[[#This Row],[Vefat2020]]-IstanbulTablo[[#This Row],[Referans]], 0)</f>
        <v>97.333333333333343</v>
      </c>
      <c r="H120">
        <f t="shared" si="6"/>
        <v>276.42857142857144</v>
      </c>
      <c r="I120">
        <f t="shared" si="7"/>
        <v>203.71428571428572</v>
      </c>
      <c r="J120">
        <f t="shared" si="8"/>
        <v>208.85714285714286</v>
      </c>
      <c r="K120">
        <f t="shared" si="9"/>
        <v>201.14285714285714</v>
      </c>
      <c r="L120">
        <f t="shared" si="10"/>
        <v>204.57142857142858</v>
      </c>
    </row>
    <row r="121" spans="1:12">
      <c r="A121" s="3" t="s">
        <v>136</v>
      </c>
      <c r="B121">
        <v>261</v>
      </c>
      <c r="C121">
        <v>230</v>
      </c>
      <c r="D121">
        <v>191</v>
      </c>
      <c r="E121">
        <v>209</v>
      </c>
      <c r="F121">
        <f>AVERAGEIF(IstanbulTablo[[#This Row],[Vefat2019]:[Vefat2017]], "&gt;0")</f>
        <v>210</v>
      </c>
      <c r="G121">
        <f>IF(AND(IstanbulTablo[[#This Row],[Vefat2020]]&gt;-1,IstanbulTablo[[#This Row],[Referans]]&gt;-1), IstanbulTablo[[#This Row],[Vefat2020]]-IstanbulTablo[[#This Row],[Referans]], 0)</f>
        <v>51</v>
      </c>
      <c r="H121">
        <f t="shared" si="6"/>
        <v>276.71428571428572</v>
      </c>
      <c r="I121">
        <f t="shared" si="7"/>
        <v>208.71428571428572</v>
      </c>
      <c r="J121">
        <f t="shared" si="8"/>
        <v>206</v>
      </c>
      <c r="K121">
        <f t="shared" si="9"/>
        <v>204.14285714285714</v>
      </c>
      <c r="L121">
        <f t="shared" si="10"/>
        <v>206.28571428571428</v>
      </c>
    </row>
    <row r="122" spans="1:12">
      <c r="A122" s="3" t="s">
        <v>137</v>
      </c>
      <c r="B122">
        <v>278</v>
      </c>
      <c r="C122">
        <v>217</v>
      </c>
      <c r="D122">
        <v>202</v>
      </c>
      <c r="E122">
        <v>187</v>
      </c>
      <c r="F122">
        <f>AVERAGEIF(IstanbulTablo[[#This Row],[Vefat2019]:[Vefat2017]], "&gt;0")</f>
        <v>202</v>
      </c>
      <c r="G122">
        <f>IF(AND(IstanbulTablo[[#This Row],[Vefat2020]]&gt;-1,IstanbulTablo[[#This Row],[Referans]]&gt;-1), IstanbulTablo[[#This Row],[Vefat2020]]-IstanbulTablo[[#This Row],[Referans]], 0)</f>
        <v>76</v>
      </c>
      <c r="H122">
        <f t="shared" si="6"/>
        <v>272.42857142857144</v>
      </c>
      <c r="I122">
        <f t="shared" si="7"/>
        <v>212</v>
      </c>
      <c r="J122">
        <f t="shared" si="8"/>
        <v>204.14285714285714</v>
      </c>
      <c r="K122">
        <f t="shared" si="9"/>
        <v>202.14285714285714</v>
      </c>
      <c r="L122">
        <f t="shared" si="10"/>
        <v>206.0952380952381</v>
      </c>
    </row>
    <row r="123" spans="1:12">
      <c r="A123" s="3" t="s">
        <v>138</v>
      </c>
      <c r="B123">
        <v>233</v>
      </c>
      <c r="C123">
        <v>197</v>
      </c>
      <c r="D123">
        <v>183</v>
      </c>
      <c r="E123">
        <v>220</v>
      </c>
      <c r="F123">
        <f>AVERAGEIF(IstanbulTablo[[#This Row],[Vefat2019]:[Vefat2017]], "&gt;0")</f>
        <v>200</v>
      </c>
      <c r="G123">
        <f>IF(AND(IstanbulTablo[[#This Row],[Vefat2020]]&gt;-1,IstanbulTablo[[#This Row],[Referans]]&gt;-1), IstanbulTablo[[#This Row],[Vefat2020]]-IstanbulTablo[[#This Row],[Referans]], 0)</f>
        <v>33</v>
      </c>
      <c r="H123">
        <f t="shared" si="6"/>
        <v>264.14285714285717</v>
      </c>
      <c r="I123">
        <f t="shared" si="7"/>
        <v>209.57142857142858</v>
      </c>
      <c r="J123">
        <f t="shared" si="8"/>
        <v>197.28571428571428</v>
      </c>
      <c r="K123">
        <f t="shared" si="9"/>
        <v>202.71428571428572</v>
      </c>
      <c r="L123">
        <f t="shared" si="10"/>
        <v>203.1904761904762</v>
      </c>
    </row>
    <row r="124" spans="1:12">
      <c r="A124" s="3" t="s">
        <v>139</v>
      </c>
      <c r="B124">
        <v>217</v>
      </c>
      <c r="C124">
        <v>217</v>
      </c>
      <c r="D124">
        <v>202</v>
      </c>
      <c r="E124">
        <v>179</v>
      </c>
      <c r="F124">
        <f>AVERAGEIF(IstanbulTablo[[#This Row],[Vefat2019]:[Vefat2017]], "&gt;0")</f>
        <v>199.33333333333334</v>
      </c>
      <c r="G124">
        <f>IF(AND(IstanbulTablo[[#This Row],[Vefat2020]]&gt;-1,IstanbulTablo[[#This Row],[Referans]]&gt;-1), IstanbulTablo[[#This Row],[Vefat2020]]-IstanbulTablo[[#This Row],[Referans]], 0)</f>
        <v>17.666666666666657</v>
      </c>
      <c r="H124">
        <f t="shared" si="6"/>
        <v>261.28571428571428</v>
      </c>
      <c r="I124">
        <f t="shared" si="7"/>
        <v>212.28571428571428</v>
      </c>
      <c r="J124">
        <f t="shared" si="8"/>
        <v>195.14285714285714</v>
      </c>
      <c r="K124">
        <f t="shared" si="9"/>
        <v>202.57142857142858</v>
      </c>
      <c r="L124">
        <f t="shared" si="10"/>
        <v>203.33333333333331</v>
      </c>
    </row>
    <row r="125" spans="1:12">
      <c r="A125" s="3" t="s">
        <v>140</v>
      </c>
      <c r="B125">
        <v>250</v>
      </c>
      <c r="C125">
        <v>214</v>
      </c>
      <c r="D125">
        <v>206</v>
      </c>
      <c r="E125">
        <v>188</v>
      </c>
      <c r="F125">
        <f>AVERAGEIF(IstanbulTablo[[#This Row],[Vefat2019]:[Vefat2017]], "&gt;0")</f>
        <v>202.66666666666666</v>
      </c>
      <c r="G125">
        <f>IF(AND(IstanbulTablo[[#This Row],[Vefat2020]]&gt;-1,IstanbulTablo[[#This Row],[Referans]]&gt;-1), IstanbulTablo[[#This Row],[Vefat2020]]-IstanbulTablo[[#This Row],[Referans]], 0)</f>
        <v>47.333333333333343</v>
      </c>
      <c r="H125">
        <f t="shared" si="6"/>
        <v>258.57142857142856</v>
      </c>
      <c r="I125">
        <f t="shared" si="7"/>
        <v>211.85714285714286</v>
      </c>
      <c r="J125">
        <f t="shared" si="8"/>
        <v>193.71428571428572</v>
      </c>
      <c r="K125">
        <f t="shared" si="9"/>
        <v>198.28571428571428</v>
      </c>
      <c r="L125">
        <f t="shared" si="10"/>
        <v>201.28571428571428</v>
      </c>
    </row>
    <row r="126" spans="1:12">
      <c r="A126" s="3" t="s">
        <v>141</v>
      </c>
      <c r="B126">
        <v>243</v>
      </c>
      <c r="C126">
        <v>193</v>
      </c>
      <c r="D126">
        <v>175</v>
      </c>
      <c r="E126">
        <v>182</v>
      </c>
      <c r="F126">
        <f>AVERAGEIF(IstanbulTablo[[#This Row],[Vefat2019]:[Vefat2017]], "&gt;0")</f>
        <v>183.33333333333334</v>
      </c>
      <c r="G126">
        <f>IF(AND(IstanbulTablo[[#This Row],[Vefat2020]]&gt;-1,IstanbulTablo[[#This Row],[Referans]]&gt;-1), IstanbulTablo[[#This Row],[Vefat2020]]-IstanbulTablo[[#This Row],[Referans]], 0)</f>
        <v>59.666666666666657</v>
      </c>
      <c r="H126">
        <f t="shared" si="6"/>
        <v>254.28571428571428</v>
      </c>
      <c r="I126">
        <f t="shared" si="7"/>
        <v>212.57142857142858</v>
      </c>
      <c r="J126">
        <f t="shared" si="8"/>
        <v>193</v>
      </c>
      <c r="K126">
        <f t="shared" si="9"/>
        <v>193.57142857142858</v>
      </c>
      <c r="L126">
        <f t="shared" si="10"/>
        <v>199.71428571428572</v>
      </c>
    </row>
    <row r="127" spans="1:12">
      <c r="A127" s="3" t="s">
        <v>142</v>
      </c>
      <c r="B127">
        <v>259</v>
      </c>
      <c r="C127">
        <v>233</v>
      </c>
      <c r="D127">
        <v>215</v>
      </c>
      <c r="E127">
        <v>185</v>
      </c>
      <c r="F127">
        <f>AVERAGEIF(IstanbulTablo[[#This Row],[Vefat2019]:[Vefat2017]], "&gt;0")</f>
        <v>211</v>
      </c>
      <c r="G127">
        <f>IF(AND(IstanbulTablo[[#This Row],[Vefat2020]]&gt;-1,IstanbulTablo[[#This Row],[Referans]]&gt;-1), IstanbulTablo[[#This Row],[Vefat2020]]-IstanbulTablo[[#This Row],[Referans]], 0)</f>
        <v>48</v>
      </c>
      <c r="H127">
        <f t="shared" si="6"/>
        <v>248.71428571428572</v>
      </c>
      <c r="I127">
        <f t="shared" si="7"/>
        <v>214.42857142857142</v>
      </c>
      <c r="J127">
        <f t="shared" si="8"/>
        <v>196.28571428571428</v>
      </c>
      <c r="K127">
        <f t="shared" si="9"/>
        <v>192.85714285714286</v>
      </c>
      <c r="L127">
        <f t="shared" si="10"/>
        <v>201.19047619047618</v>
      </c>
    </row>
    <row r="128" spans="1:12">
      <c r="A128" s="3" t="s">
        <v>143</v>
      </c>
      <c r="B128">
        <v>228</v>
      </c>
      <c r="C128">
        <v>198</v>
      </c>
      <c r="D128">
        <v>215</v>
      </c>
      <c r="E128">
        <v>219</v>
      </c>
      <c r="F128">
        <f>AVERAGEIF(IstanbulTablo[[#This Row],[Vefat2019]:[Vefat2017]], "&gt;0")</f>
        <v>210.66666666666666</v>
      </c>
      <c r="G128">
        <f>IF(AND(IstanbulTablo[[#This Row],[Vefat2020]]&gt;-1,IstanbulTablo[[#This Row],[Referans]]&gt;-1), IstanbulTablo[[#This Row],[Vefat2020]]-IstanbulTablo[[#This Row],[Referans]], 0)</f>
        <v>17.333333333333343</v>
      </c>
      <c r="H128">
        <f t="shared" si="6"/>
        <v>244</v>
      </c>
      <c r="I128">
        <f t="shared" si="7"/>
        <v>209.85714285714286</v>
      </c>
      <c r="J128">
        <f t="shared" si="8"/>
        <v>199.71428571428572</v>
      </c>
      <c r="K128">
        <f t="shared" si="9"/>
        <v>194.28571428571428</v>
      </c>
      <c r="L128">
        <f t="shared" si="10"/>
        <v>201.28571428571431</v>
      </c>
    </row>
    <row r="129" spans="1:12">
      <c r="A129" s="3" t="s">
        <v>144</v>
      </c>
      <c r="B129">
        <v>269</v>
      </c>
      <c r="C129">
        <v>175</v>
      </c>
      <c r="D129">
        <v>189</v>
      </c>
      <c r="E129">
        <v>189</v>
      </c>
      <c r="F129">
        <f>AVERAGEIF(IstanbulTablo[[#This Row],[Vefat2019]:[Vefat2017]], "&gt;0")</f>
        <v>184.33333333333334</v>
      </c>
      <c r="G129">
        <f>IF(AND(IstanbulTablo[[#This Row],[Vefat2020]]&gt;-1,IstanbulTablo[[#This Row],[Referans]]&gt;-1), IstanbulTablo[[#This Row],[Vefat2020]]-IstanbulTablo[[#This Row],[Referans]], 0)</f>
        <v>84.666666666666657</v>
      </c>
      <c r="H129">
        <f t="shared" si="6"/>
        <v>242.71428571428572</v>
      </c>
      <c r="I129">
        <f t="shared" si="7"/>
        <v>203.85714285714286</v>
      </c>
      <c r="J129">
        <f t="shared" si="8"/>
        <v>197.85714285714286</v>
      </c>
      <c r="K129">
        <f t="shared" si="9"/>
        <v>194.57142857142858</v>
      </c>
      <c r="L129">
        <f t="shared" si="10"/>
        <v>198.76190476190476</v>
      </c>
    </row>
    <row r="130" spans="1:12">
      <c r="A130" s="3" t="s">
        <v>145</v>
      </c>
      <c r="B130">
        <v>221</v>
      </c>
      <c r="C130">
        <v>207</v>
      </c>
      <c r="D130">
        <v>210</v>
      </c>
      <c r="E130">
        <v>214</v>
      </c>
      <c r="F130">
        <f>AVERAGEIF(IstanbulTablo[[#This Row],[Vefat2019]:[Vefat2017]], "&gt;0")</f>
        <v>210.33333333333334</v>
      </c>
      <c r="G130">
        <f>IF(AND(IstanbulTablo[[#This Row],[Vefat2020]]&gt;-1,IstanbulTablo[[#This Row],[Referans]]&gt;-1), IstanbulTablo[[#This Row],[Vefat2020]]-IstanbulTablo[[#This Row],[Referans]], 0)</f>
        <v>10.666666666666657</v>
      </c>
      <c r="H130">
        <f t="shared" si="6"/>
        <v>241</v>
      </c>
      <c r="I130">
        <f t="shared" si="7"/>
        <v>205.28571428571428</v>
      </c>
      <c r="J130">
        <f t="shared" si="8"/>
        <v>201.71428571428572</v>
      </c>
      <c r="K130">
        <f t="shared" si="9"/>
        <v>193.71428571428572</v>
      </c>
      <c r="L130">
        <f t="shared" si="10"/>
        <v>200.23809523809521</v>
      </c>
    </row>
    <row r="131" spans="1:12">
      <c r="A131" s="3" t="s">
        <v>146</v>
      </c>
      <c r="B131">
        <v>224</v>
      </c>
      <c r="C131">
        <v>220</v>
      </c>
      <c r="D131">
        <v>189</v>
      </c>
      <c r="E131">
        <v>182</v>
      </c>
      <c r="F131">
        <f>AVERAGEIF(IstanbulTablo[[#This Row],[Vefat2019]:[Vefat2017]], "&gt;0")</f>
        <v>197</v>
      </c>
      <c r="G131">
        <f>IF(AND(IstanbulTablo[[#This Row],[Vefat2020]]&gt;-1,IstanbulTablo[[#This Row],[Referans]]&gt;-1), IstanbulTablo[[#This Row],[Vefat2020]]-IstanbulTablo[[#This Row],[Referans]], 0)</f>
        <v>27</v>
      </c>
      <c r="H131">
        <f t="shared" si="6"/>
        <v>242</v>
      </c>
      <c r="I131">
        <f t="shared" si="7"/>
        <v>205.71428571428572</v>
      </c>
      <c r="J131">
        <f t="shared" si="8"/>
        <v>199.85714285714286</v>
      </c>
      <c r="K131">
        <f t="shared" si="9"/>
        <v>194.14285714285714</v>
      </c>
      <c r="L131">
        <f t="shared" si="10"/>
        <v>199.9047619047619</v>
      </c>
    </row>
    <row r="132" spans="1:12">
      <c r="A132" s="3" t="s">
        <v>147</v>
      </c>
      <c r="B132">
        <v>265</v>
      </c>
      <c r="C132">
        <v>169</v>
      </c>
      <c r="D132">
        <v>217</v>
      </c>
      <c r="E132">
        <v>161</v>
      </c>
      <c r="F132">
        <f>AVERAGEIF(IstanbulTablo[[#This Row],[Vefat2019]:[Vefat2017]], "&gt;0")</f>
        <v>182.33333333333334</v>
      </c>
      <c r="G132">
        <f>IF(AND(IstanbulTablo[[#This Row],[Vefat2020]]&gt;-1,IstanbulTablo[[#This Row],[Referans]]&gt;-1), IstanbulTablo[[#This Row],[Vefat2020]]-IstanbulTablo[[#This Row],[Referans]], 0)</f>
        <v>82.666666666666657</v>
      </c>
      <c r="H132">
        <f t="shared" si="6"/>
        <v>244.14285714285714</v>
      </c>
      <c r="I132">
        <f t="shared" si="7"/>
        <v>199.28571428571428</v>
      </c>
      <c r="J132">
        <f t="shared" si="8"/>
        <v>201.42857142857142</v>
      </c>
      <c r="K132">
        <f t="shared" si="9"/>
        <v>190.28571428571428</v>
      </c>
      <c r="L132">
        <f t="shared" si="10"/>
        <v>197</v>
      </c>
    </row>
    <row r="133" spans="1:12">
      <c r="A133" s="3" t="s">
        <v>148</v>
      </c>
      <c r="B133">
        <v>247</v>
      </c>
      <c r="C133">
        <v>214</v>
      </c>
      <c r="D133">
        <v>206</v>
      </c>
      <c r="E133">
        <v>207</v>
      </c>
      <c r="F133">
        <f>AVERAGEIF(IstanbulTablo[[#This Row],[Vefat2019]:[Vefat2017]], "&gt;0")</f>
        <v>209</v>
      </c>
      <c r="G133">
        <f>IF(AND(IstanbulTablo[[#This Row],[Vefat2020]]&gt;-1,IstanbulTablo[[#This Row],[Referans]]&gt;-1), IstanbulTablo[[#This Row],[Vefat2020]]-IstanbulTablo[[#This Row],[Referans]], 0)</f>
        <v>38</v>
      </c>
      <c r="H133">
        <f t="shared" si="6"/>
        <v>244.71428571428572</v>
      </c>
      <c r="I133">
        <f t="shared" si="7"/>
        <v>202.28571428571428</v>
      </c>
      <c r="J133">
        <f t="shared" si="8"/>
        <v>205.85714285714286</v>
      </c>
      <c r="K133">
        <f t="shared" si="9"/>
        <v>193.85714285714286</v>
      </c>
      <c r="L133">
        <f t="shared" si="10"/>
        <v>200.66666666666669</v>
      </c>
    </row>
    <row r="134" spans="1:12">
      <c r="A134" s="3" t="s">
        <v>149</v>
      </c>
      <c r="B134">
        <v>249</v>
      </c>
      <c r="C134">
        <v>205</v>
      </c>
      <c r="D134">
        <v>177</v>
      </c>
      <c r="E134">
        <v>201</v>
      </c>
      <c r="F134">
        <f>AVERAGEIF(IstanbulTablo[[#This Row],[Vefat2019]:[Vefat2017]], "&gt;0")</f>
        <v>194.33333333333334</v>
      </c>
      <c r="G134">
        <f>IF(AND(IstanbulTablo[[#This Row],[Vefat2020]]&gt;-1,IstanbulTablo[[#This Row],[Referans]]&gt;-1), IstanbulTablo[[#This Row],[Vefat2020]]-IstanbulTablo[[#This Row],[Referans]], 0)</f>
        <v>54.666666666666657</v>
      </c>
      <c r="H134">
        <f t="shared" si="6"/>
        <v>243.28571428571428</v>
      </c>
      <c r="I134">
        <f t="shared" si="7"/>
        <v>198.28571428571428</v>
      </c>
      <c r="J134">
        <f t="shared" si="8"/>
        <v>200.42857142857142</v>
      </c>
      <c r="K134">
        <f t="shared" si="9"/>
        <v>196.14285714285714</v>
      </c>
      <c r="L134">
        <f t="shared" si="10"/>
        <v>198.28571428571428</v>
      </c>
    </row>
    <row r="135" spans="1:12">
      <c r="A135" s="3" t="s">
        <v>150</v>
      </c>
      <c r="B135">
        <v>201</v>
      </c>
      <c r="C135">
        <v>213</v>
      </c>
      <c r="D135">
        <v>202</v>
      </c>
      <c r="E135">
        <v>187</v>
      </c>
      <c r="F135">
        <f>AVERAGEIF(IstanbulTablo[[#This Row],[Vefat2019]:[Vefat2017]], "&gt;0")</f>
        <v>200.66666666666666</v>
      </c>
      <c r="G135">
        <f>IF(AND(IstanbulTablo[[#This Row],[Vefat2020]]&gt;-1,IstanbulTablo[[#This Row],[Referans]]&gt;-1), IstanbulTablo[[#This Row],[Vefat2020]]-IstanbulTablo[[#This Row],[Referans]], 0)</f>
        <v>0.33333333333334281</v>
      </c>
      <c r="H135">
        <f t="shared" si="6"/>
        <v>239.42857142857142</v>
      </c>
      <c r="I135">
        <f t="shared" si="7"/>
        <v>200.42857142857142</v>
      </c>
      <c r="J135">
        <f t="shared" si="8"/>
        <v>198.57142857142858</v>
      </c>
      <c r="K135">
        <f t="shared" si="9"/>
        <v>191.57142857142858</v>
      </c>
      <c r="L135">
        <f t="shared" si="10"/>
        <v>196.85714285714289</v>
      </c>
    </row>
    <row r="136" spans="1:12">
      <c r="A136" s="3" t="s">
        <v>151</v>
      </c>
      <c r="B136">
        <v>210</v>
      </c>
      <c r="C136">
        <v>192</v>
      </c>
      <c r="D136">
        <v>188</v>
      </c>
      <c r="E136">
        <v>220</v>
      </c>
      <c r="F136">
        <f>AVERAGEIF(IstanbulTablo[[#This Row],[Vefat2019]:[Vefat2017]], "&gt;0")</f>
        <v>200</v>
      </c>
      <c r="G136">
        <f>IF(AND(IstanbulTablo[[#This Row],[Vefat2020]]&gt;-1,IstanbulTablo[[#This Row],[Referans]]&gt;-1), IstanbulTablo[[#This Row],[Vefat2020]]-IstanbulTablo[[#This Row],[Referans]], 0)</f>
        <v>10</v>
      </c>
      <c r="H136">
        <f t="shared" si="6"/>
        <v>231</v>
      </c>
      <c r="I136">
        <f t="shared" si="7"/>
        <v>202.85714285714286</v>
      </c>
      <c r="J136">
        <f t="shared" si="8"/>
        <v>198.42857142857142</v>
      </c>
      <c r="K136">
        <f t="shared" si="9"/>
        <v>196</v>
      </c>
      <c r="L136">
        <f t="shared" si="10"/>
        <v>199.0952380952381</v>
      </c>
    </row>
    <row r="137" spans="1:12">
      <c r="A137" s="3" t="s">
        <v>152</v>
      </c>
      <c r="B137">
        <v>202</v>
      </c>
      <c r="C137">
        <v>202</v>
      </c>
      <c r="D137">
        <v>232</v>
      </c>
      <c r="E137">
        <v>190</v>
      </c>
      <c r="F137">
        <f>AVERAGEIF(IstanbulTablo[[#This Row],[Vefat2019]:[Vefat2017]], "&gt;0")</f>
        <v>208</v>
      </c>
      <c r="G137">
        <f>IF(AND(IstanbulTablo[[#This Row],[Vefat2020]]&gt;-1,IstanbulTablo[[#This Row],[Referans]]&gt;-1), IstanbulTablo[[#This Row],[Vefat2020]]-IstanbulTablo[[#This Row],[Referans]], 0)</f>
        <v>-6</v>
      </c>
      <c r="H137">
        <f t="shared" ref="H137:H200" si="11">AVERAGE(B131:B137)</f>
        <v>228.28571428571428</v>
      </c>
      <c r="I137">
        <f t="shared" ref="I137:I200" si="12">AVERAGE(C131:C137)</f>
        <v>202.14285714285714</v>
      </c>
      <c r="J137">
        <f t="shared" ref="J137:J200" si="13">AVERAGE(D131:D137)</f>
        <v>201.57142857142858</v>
      </c>
      <c r="K137">
        <f t="shared" ref="K137:K200" si="14">AVERAGE(E131:E137)</f>
        <v>192.57142857142858</v>
      </c>
      <c r="L137">
        <f t="shared" ref="L137:L200" si="15">AVERAGE(F131:F137)</f>
        <v>198.76190476190479</v>
      </c>
    </row>
    <row r="138" spans="1:12">
      <c r="A138" s="3" t="s">
        <v>153</v>
      </c>
      <c r="B138">
        <v>205</v>
      </c>
      <c r="C138">
        <v>210</v>
      </c>
      <c r="D138">
        <v>190</v>
      </c>
      <c r="E138">
        <v>186</v>
      </c>
      <c r="F138">
        <f>AVERAGEIF(IstanbulTablo[[#This Row],[Vefat2019]:[Vefat2017]], "&gt;0")</f>
        <v>195.33333333333334</v>
      </c>
      <c r="G138">
        <f>IF(AND(IstanbulTablo[[#This Row],[Vefat2020]]&gt;-1,IstanbulTablo[[#This Row],[Referans]]&gt;-1), IstanbulTablo[[#This Row],[Vefat2020]]-IstanbulTablo[[#This Row],[Referans]], 0)</f>
        <v>9.6666666666666572</v>
      </c>
      <c r="H138">
        <f t="shared" si="11"/>
        <v>225.57142857142858</v>
      </c>
      <c r="I138">
        <f t="shared" si="12"/>
        <v>200.71428571428572</v>
      </c>
      <c r="J138">
        <f t="shared" si="13"/>
        <v>201.71428571428572</v>
      </c>
      <c r="K138">
        <f t="shared" si="14"/>
        <v>193.14285714285714</v>
      </c>
      <c r="L138">
        <f t="shared" si="15"/>
        <v>198.52380952380955</v>
      </c>
    </row>
    <row r="139" spans="1:12">
      <c r="A139" s="3" t="s">
        <v>154</v>
      </c>
      <c r="B139">
        <v>231</v>
      </c>
      <c r="C139">
        <v>188</v>
      </c>
      <c r="D139">
        <v>196</v>
      </c>
      <c r="E139">
        <v>180</v>
      </c>
      <c r="F139">
        <f>AVERAGEIF(IstanbulTablo[[#This Row],[Vefat2019]:[Vefat2017]], "&gt;0")</f>
        <v>188</v>
      </c>
      <c r="G139">
        <f>IF(AND(IstanbulTablo[[#This Row],[Vefat2020]]&gt;-1,IstanbulTablo[[#This Row],[Referans]]&gt;-1), IstanbulTablo[[#This Row],[Vefat2020]]-IstanbulTablo[[#This Row],[Referans]], 0)</f>
        <v>43</v>
      </c>
      <c r="H139">
        <f t="shared" si="11"/>
        <v>220.71428571428572</v>
      </c>
      <c r="I139">
        <f t="shared" si="12"/>
        <v>203.42857142857142</v>
      </c>
      <c r="J139">
        <f t="shared" si="13"/>
        <v>198.71428571428572</v>
      </c>
      <c r="K139">
        <f t="shared" si="14"/>
        <v>195.85714285714286</v>
      </c>
      <c r="L139">
        <f t="shared" si="15"/>
        <v>199.33333333333331</v>
      </c>
    </row>
    <row r="140" spans="1:12">
      <c r="A140" s="3" t="s">
        <v>155</v>
      </c>
      <c r="B140">
        <v>194</v>
      </c>
      <c r="C140">
        <v>181</v>
      </c>
      <c r="D140">
        <v>194</v>
      </c>
      <c r="E140">
        <v>182</v>
      </c>
      <c r="F140">
        <f>AVERAGEIF(IstanbulTablo[[#This Row],[Vefat2019]:[Vefat2017]], "&gt;0")</f>
        <v>185.66666666666666</v>
      </c>
      <c r="G140">
        <f>IF(AND(IstanbulTablo[[#This Row],[Vefat2020]]&gt;-1,IstanbulTablo[[#This Row],[Referans]]&gt;-1), IstanbulTablo[[#This Row],[Vefat2020]]-IstanbulTablo[[#This Row],[Referans]], 0)</f>
        <v>8.3333333333333428</v>
      </c>
      <c r="H140">
        <f t="shared" si="11"/>
        <v>213.14285714285714</v>
      </c>
      <c r="I140">
        <f t="shared" si="12"/>
        <v>198.71428571428572</v>
      </c>
      <c r="J140">
        <f t="shared" si="13"/>
        <v>197</v>
      </c>
      <c r="K140">
        <f t="shared" si="14"/>
        <v>192.28571428571428</v>
      </c>
      <c r="L140">
        <f t="shared" si="15"/>
        <v>196.00000000000003</v>
      </c>
    </row>
    <row r="141" spans="1:12">
      <c r="A141" s="3" t="s">
        <v>156</v>
      </c>
      <c r="B141">
        <v>238</v>
      </c>
      <c r="C141">
        <v>190</v>
      </c>
      <c r="D141">
        <v>196</v>
      </c>
      <c r="E141">
        <v>194</v>
      </c>
      <c r="F141">
        <f>AVERAGEIF(IstanbulTablo[[#This Row],[Vefat2019]:[Vefat2017]], "&gt;0")</f>
        <v>193.33333333333334</v>
      </c>
      <c r="G141">
        <f>IF(AND(IstanbulTablo[[#This Row],[Vefat2020]]&gt;-1,IstanbulTablo[[#This Row],[Referans]]&gt;-1), IstanbulTablo[[#This Row],[Vefat2020]]-IstanbulTablo[[#This Row],[Referans]], 0)</f>
        <v>44.666666666666657</v>
      </c>
      <c r="H141">
        <f t="shared" si="11"/>
        <v>211.57142857142858</v>
      </c>
      <c r="I141">
        <f t="shared" si="12"/>
        <v>196.57142857142858</v>
      </c>
      <c r="J141">
        <f t="shared" si="13"/>
        <v>199.71428571428572</v>
      </c>
      <c r="K141">
        <f t="shared" si="14"/>
        <v>191.28571428571428</v>
      </c>
      <c r="L141">
        <f t="shared" si="15"/>
        <v>195.85714285714286</v>
      </c>
    </row>
    <row r="142" spans="1:12">
      <c r="A142" s="3" t="s">
        <v>157</v>
      </c>
      <c r="B142">
        <v>188</v>
      </c>
      <c r="C142">
        <v>223</v>
      </c>
      <c r="D142">
        <v>206</v>
      </c>
      <c r="E142">
        <v>202</v>
      </c>
      <c r="F142">
        <f>AVERAGEIF(IstanbulTablo[[#This Row],[Vefat2019]:[Vefat2017]], "&gt;0")</f>
        <v>210.33333333333334</v>
      </c>
      <c r="G142">
        <f>IF(AND(IstanbulTablo[[#This Row],[Vefat2020]]&gt;-1,IstanbulTablo[[#This Row],[Referans]]&gt;-1), IstanbulTablo[[#This Row],[Vefat2020]]-IstanbulTablo[[#This Row],[Referans]], 0)</f>
        <v>-22.333333333333343</v>
      </c>
      <c r="H142">
        <f t="shared" si="11"/>
        <v>209.71428571428572</v>
      </c>
      <c r="I142">
        <f t="shared" si="12"/>
        <v>198</v>
      </c>
      <c r="J142">
        <f t="shared" si="13"/>
        <v>200.28571428571428</v>
      </c>
      <c r="K142">
        <f t="shared" si="14"/>
        <v>193.42857142857142</v>
      </c>
      <c r="L142">
        <f t="shared" si="15"/>
        <v>197.23809523809521</v>
      </c>
    </row>
    <row r="143" spans="1:12">
      <c r="A143" s="3" t="s">
        <v>158</v>
      </c>
      <c r="B143">
        <v>216</v>
      </c>
      <c r="C143">
        <v>190</v>
      </c>
      <c r="D143">
        <v>220</v>
      </c>
      <c r="E143">
        <v>208</v>
      </c>
      <c r="F143">
        <f>AVERAGEIF(IstanbulTablo[[#This Row],[Vefat2019]:[Vefat2017]], "&gt;0")</f>
        <v>206</v>
      </c>
      <c r="G143">
        <f>IF(AND(IstanbulTablo[[#This Row],[Vefat2020]]&gt;-1,IstanbulTablo[[#This Row],[Referans]]&gt;-1), IstanbulTablo[[#This Row],[Vefat2020]]-IstanbulTablo[[#This Row],[Referans]], 0)</f>
        <v>10</v>
      </c>
      <c r="H143">
        <f t="shared" si="11"/>
        <v>210.57142857142858</v>
      </c>
      <c r="I143">
        <f t="shared" si="12"/>
        <v>197.71428571428572</v>
      </c>
      <c r="J143">
        <f t="shared" si="13"/>
        <v>204.85714285714286</v>
      </c>
      <c r="K143">
        <f t="shared" si="14"/>
        <v>191.71428571428572</v>
      </c>
      <c r="L143">
        <f t="shared" si="15"/>
        <v>198.0952380952381</v>
      </c>
    </row>
    <row r="144" spans="1:12">
      <c r="A144" s="3" t="s">
        <v>159</v>
      </c>
      <c r="B144">
        <v>223</v>
      </c>
      <c r="C144">
        <v>191</v>
      </c>
      <c r="D144">
        <v>209</v>
      </c>
      <c r="E144">
        <v>221</v>
      </c>
      <c r="F144">
        <f>AVERAGEIF(IstanbulTablo[[#This Row],[Vefat2019]:[Vefat2017]], "&gt;0")</f>
        <v>207</v>
      </c>
      <c r="G144">
        <f>IF(AND(IstanbulTablo[[#This Row],[Vefat2020]]&gt;-1,IstanbulTablo[[#This Row],[Referans]]&gt;-1), IstanbulTablo[[#This Row],[Vefat2020]]-IstanbulTablo[[#This Row],[Referans]], 0)</f>
        <v>16</v>
      </c>
      <c r="H144">
        <f t="shared" si="11"/>
        <v>213.57142857142858</v>
      </c>
      <c r="I144">
        <f t="shared" si="12"/>
        <v>196.14285714285714</v>
      </c>
      <c r="J144">
        <f t="shared" si="13"/>
        <v>201.57142857142858</v>
      </c>
      <c r="K144">
        <f t="shared" si="14"/>
        <v>196.14285714285714</v>
      </c>
      <c r="L144">
        <f t="shared" si="15"/>
        <v>197.95238095238096</v>
      </c>
    </row>
    <row r="145" spans="1:12">
      <c r="A145" s="3" t="s">
        <v>160</v>
      </c>
      <c r="B145">
        <v>184</v>
      </c>
      <c r="C145">
        <v>220</v>
      </c>
      <c r="D145">
        <v>174</v>
      </c>
      <c r="E145">
        <v>197</v>
      </c>
      <c r="F145">
        <f>AVERAGEIF(IstanbulTablo[[#This Row],[Vefat2019]:[Vefat2017]], "&gt;0")</f>
        <v>197</v>
      </c>
      <c r="G145">
        <f>IF(AND(IstanbulTablo[[#This Row],[Vefat2020]]&gt;-1,IstanbulTablo[[#This Row],[Referans]]&gt;-1), IstanbulTablo[[#This Row],[Vefat2020]]-IstanbulTablo[[#This Row],[Referans]], 0)</f>
        <v>-13</v>
      </c>
      <c r="H145">
        <f t="shared" si="11"/>
        <v>210.57142857142858</v>
      </c>
      <c r="I145">
        <f t="shared" si="12"/>
        <v>197.57142857142858</v>
      </c>
      <c r="J145">
        <f t="shared" si="13"/>
        <v>199.28571428571428</v>
      </c>
      <c r="K145">
        <f t="shared" si="14"/>
        <v>197.71428571428572</v>
      </c>
      <c r="L145">
        <f t="shared" si="15"/>
        <v>198.1904761904762</v>
      </c>
    </row>
    <row r="146" spans="1:12">
      <c r="A146" s="3" t="s">
        <v>161</v>
      </c>
      <c r="B146">
        <v>201</v>
      </c>
      <c r="C146">
        <v>193</v>
      </c>
      <c r="D146">
        <v>207</v>
      </c>
      <c r="E146">
        <v>182</v>
      </c>
      <c r="F146">
        <f>AVERAGEIF(IstanbulTablo[[#This Row],[Vefat2019]:[Vefat2017]], "&gt;0")</f>
        <v>194</v>
      </c>
      <c r="G146">
        <f>IF(AND(IstanbulTablo[[#This Row],[Vefat2020]]&gt;-1,IstanbulTablo[[#This Row],[Referans]]&gt;-1), IstanbulTablo[[#This Row],[Vefat2020]]-IstanbulTablo[[#This Row],[Referans]], 0)</f>
        <v>7</v>
      </c>
      <c r="H146">
        <f t="shared" si="11"/>
        <v>206.28571428571428</v>
      </c>
      <c r="I146">
        <f t="shared" si="12"/>
        <v>198.28571428571428</v>
      </c>
      <c r="J146">
        <f t="shared" si="13"/>
        <v>200.85714285714286</v>
      </c>
      <c r="K146">
        <f t="shared" si="14"/>
        <v>198</v>
      </c>
      <c r="L146">
        <f t="shared" si="15"/>
        <v>199.04761904761907</v>
      </c>
    </row>
    <row r="147" spans="1:12">
      <c r="A147" s="3" t="s">
        <v>162</v>
      </c>
      <c r="B147">
        <v>191</v>
      </c>
      <c r="C147">
        <v>170</v>
      </c>
      <c r="D147">
        <v>205</v>
      </c>
      <c r="E147">
        <v>214</v>
      </c>
      <c r="F147">
        <f>AVERAGEIF(IstanbulTablo[[#This Row],[Vefat2019]:[Vefat2017]], "&gt;0")</f>
        <v>196.33333333333334</v>
      </c>
      <c r="G147">
        <f>IF(AND(IstanbulTablo[[#This Row],[Vefat2020]]&gt;-1,IstanbulTablo[[#This Row],[Referans]]&gt;-1), IstanbulTablo[[#This Row],[Vefat2020]]-IstanbulTablo[[#This Row],[Referans]], 0)</f>
        <v>-5.3333333333333428</v>
      </c>
      <c r="H147">
        <f t="shared" si="11"/>
        <v>205.85714285714286</v>
      </c>
      <c r="I147">
        <f t="shared" si="12"/>
        <v>196.71428571428572</v>
      </c>
      <c r="J147">
        <f t="shared" si="13"/>
        <v>202.42857142857142</v>
      </c>
      <c r="K147">
        <f t="shared" si="14"/>
        <v>202.57142857142858</v>
      </c>
      <c r="L147">
        <f t="shared" si="15"/>
        <v>200.57142857142858</v>
      </c>
    </row>
    <row r="148" spans="1:12">
      <c r="A148" s="3" t="s">
        <v>163</v>
      </c>
      <c r="B148">
        <v>219</v>
      </c>
      <c r="C148">
        <v>190</v>
      </c>
      <c r="D148">
        <v>180</v>
      </c>
      <c r="E148">
        <v>193</v>
      </c>
      <c r="F148">
        <f>AVERAGEIF(IstanbulTablo[[#This Row],[Vefat2019]:[Vefat2017]], "&gt;0")</f>
        <v>187.66666666666666</v>
      </c>
      <c r="G148">
        <f>IF(AND(IstanbulTablo[[#This Row],[Vefat2020]]&gt;-1,IstanbulTablo[[#This Row],[Referans]]&gt;-1), IstanbulTablo[[#This Row],[Vefat2020]]-IstanbulTablo[[#This Row],[Referans]], 0)</f>
        <v>31.333333333333343</v>
      </c>
      <c r="H148">
        <f t="shared" si="11"/>
        <v>203.14285714285714</v>
      </c>
      <c r="I148">
        <f t="shared" si="12"/>
        <v>196.71428571428572</v>
      </c>
      <c r="J148">
        <f t="shared" si="13"/>
        <v>200.14285714285714</v>
      </c>
      <c r="K148">
        <f t="shared" si="14"/>
        <v>202.42857142857142</v>
      </c>
      <c r="L148">
        <f t="shared" si="15"/>
        <v>199.76190476190479</v>
      </c>
    </row>
    <row r="149" spans="1:12">
      <c r="A149" s="3" t="s">
        <v>164</v>
      </c>
      <c r="B149">
        <v>185</v>
      </c>
      <c r="C149">
        <v>200</v>
      </c>
      <c r="D149">
        <v>188</v>
      </c>
      <c r="E149">
        <v>188</v>
      </c>
      <c r="F149">
        <f>AVERAGEIF(IstanbulTablo[[#This Row],[Vefat2019]:[Vefat2017]], "&gt;0")</f>
        <v>192</v>
      </c>
      <c r="G149">
        <f>IF(AND(IstanbulTablo[[#This Row],[Vefat2020]]&gt;-1,IstanbulTablo[[#This Row],[Referans]]&gt;-1), IstanbulTablo[[#This Row],[Vefat2020]]-IstanbulTablo[[#This Row],[Referans]], 0)</f>
        <v>-7</v>
      </c>
      <c r="H149">
        <f t="shared" si="11"/>
        <v>202.71428571428572</v>
      </c>
      <c r="I149">
        <f t="shared" si="12"/>
        <v>193.42857142857142</v>
      </c>
      <c r="J149">
        <f t="shared" si="13"/>
        <v>197.57142857142858</v>
      </c>
      <c r="K149">
        <f t="shared" si="14"/>
        <v>200.42857142857142</v>
      </c>
      <c r="L149">
        <f t="shared" si="15"/>
        <v>197.14285714285714</v>
      </c>
    </row>
    <row r="150" spans="1:12">
      <c r="A150" s="3" t="s">
        <v>165</v>
      </c>
      <c r="B150">
        <v>217</v>
      </c>
      <c r="C150">
        <v>211</v>
      </c>
      <c r="D150">
        <v>201</v>
      </c>
      <c r="E150">
        <v>219</v>
      </c>
      <c r="F150">
        <f>AVERAGEIF(IstanbulTablo[[#This Row],[Vefat2019]:[Vefat2017]], "&gt;0")</f>
        <v>210.33333333333334</v>
      </c>
      <c r="G150">
        <f>IF(AND(IstanbulTablo[[#This Row],[Vefat2020]]&gt;-1,IstanbulTablo[[#This Row],[Referans]]&gt;-1), IstanbulTablo[[#This Row],[Vefat2020]]-IstanbulTablo[[#This Row],[Referans]], 0)</f>
        <v>6.6666666666666572</v>
      </c>
      <c r="H150">
        <f t="shared" si="11"/>
        <v>202.85714285714286</v>
      </c>
      <c r="I150">
        <f t="shared" si="12"/>
        <v>196.42857142857142</v>
      </c>
      <c r="J150">
        <f t="shared" si="13"/>
        <v>194.85714285714286</v>
      </c>
      <c r="K150">
        <f t="shared" si="14"/>
        <v>202</v>
      </c>
      <c r="L150">
        <f t="shared" si="15"/>
        <v>197.76190476190476</v>
      </c>
    </row>
    <row r="151" spans="1:12">
      <c r="A151" s="3" t="s">
        <v>166</v>
      </c>
      <c r="B151">
        <v>174</v>
      </c>
      <c r="C151">
        <v>223</v>
      </c>
      <c r="D151">
        <v>155</v>
      </c>
      <c r="E151">
        <v>202</v>
      </c>
      <c r="F151">
        <f>AVERAGEIF(IstanbulTablo[[#This Row],[Vefat2019]:[Vefat2017]], "&gt;0")</f>
        <v>193.33333333333334</v>
      </c>
      <c r="G151">
        <f>IF(AND(IstanbulTablo[[#This Row],[Vefat2020]]&gt;-1,IstanbulTablo[[#This Row],[Referans]]&gt;-1), IstanbulTablo[[#This Row],[Vefat2020]]-IstanbulTablo[[#This Row],[Referans]], 0)</f>
        <v>-19.333333333333343</v>
      </c>
      <c r="H151">
        <f t="shared" si="11"/>
        <v>195.85714285714286</v>
      </c>
      <c r="I151">
        <f t="shared" si="12"/>
        <v>201</v>
      </c>
      <c r="J151">
        <f t="shared" si="13"/>
        <v>187.14285714285714</v>
      </c>
      <c r="K151">
        <f t="shared" si="14"/>
        <v>199.28571428571428</v>
      </c>
      <c r="L151">
        <f t="shared" si="15"/>
        <v>195.8095238095238</v>
      </c>
    </row>
    <row r="152" spans="1:12">
      <c r="A152" s="3" t="s">
        <v>167</v>
      </c>
      <c r="B152">
        <v>206</v>
      </c>
      <c r="C152">
        <v>198</v>
      </c>
      <c r="D152">
        <v>169</v>
      </c>
      <c r="E152">
        <v>190</v>
      </c>
      <c r="F152">
        <f>AVERAGEIF(IstanbulTablo[[#This Row],[Vefat2019]:[Vefat2017]], "&gt;0")</f>
        <v>185.66666666666666</v>
      </c>
      <c r="G152">
        <f>IF(AND(IstanbulTablo[[#This Row],[Vefat2020]]&gt;-1,IstanbulTablo[[#This Row],[Referans]]&gt;-1), IstanbulTablo[[#This Row],[Vefat2020]]-IstanbulTablo[[#This Row],[Referans]], 0)</f>
        <v>20.333333333333343</v>
      </c>
      <c r="H152">
        <f t="shared" si="11"/>
        <v>199</v>
      </c>
      <c r="I152">
        <f t="shared" si="12"/>
        <v>197.85714285714286</v>
      </c>
      <c r="J152">
        <f t="shared" si="13"/>
        <v>186.42857142857142</v>
      </c>
      <c r="K152">
        <f t="shared" si="14"/>
        <v>198.28571428571428</v>
      </c>
      <c r="L152">
        <f t="shared" si="15"/>
        <v>194.1904761904762</v>
      </c>
    </row>
    <row r="153" spans="1:12">
      <c r="A153" s="3" t="s">
        <v>168</v>
      </c>
      <c r="B153">
        <v>182</v>
      </c>
      <c r="C153">
        <v>204</v>
      </c>
      <c r="D153">
        <v>204</v>
      </c>
      <c r="E153">
        <v>179</v>
      </c>
      <c r="F153">
        <f>AVERAGEIF(IstanbulTablo[[#This Row],[Vefat2019]:[Vefat2017]], "&gt;0")</f>
        <v>195.66666666666666</v>
      </c>
      <c r="G153">
        <f>IF(AND(IstanbulTablo[[#This Row],[Vefat2020]]&gt;-1,IstanbulTablo[[#This Row],[Referans]]&gt;-1), IstanbulTablo[[#This Row],[Vefat2020]]-IstanbulTablo[[#This Row],[Referans]], 0)</f>
        <v>-13.666666666666657</v>
      </c>
      <c r="H153">
        <f t="shared" si="11"/>
        <v>196.28571428571428</v>
      </c>
      <c r="I153">
        <f t="shared" si="12"/>
        <v>199.42857142857142</v>
      </c>
      <c r="J153">
        <f t="shared" si="13"/>
        <v>186</v>
      </c>
      <c r="K153">
        <f t="shared" si="14"/>
        <v>197.85714285714286</v>
      </c>
      <c r="L153">
        <f t="shared" si="15"/>
        <v>194.42857142857147</v>
      </c>
    </row>
    <row r="154" spans="1:12">
      <c r="A154" s="3" t="s">
        <v>169</v>
      </c>
      <c r="B154">
        <v>223</v>
      </c>
      <c r="C154">
        <v>194</v>
      </c>
      <c r="D154">
        <v>185</v>
      </c>
      <c r="E154">
        <v>208</v>
      </c>
      <c r="F154">
        <f>AVERAGEIF(IstanbulTablo[[#This Row],[Vefat2019]:[Vefat2017]], "&gt;0")</f>
        <v>195.66666666666666</v>
      </c>
      <c r="G154">
        <f>IF(AND(IstanbulTablo[[#This Row],[Vefat2020]]&gt;-1,IstanbulTablo[[#This Row],[Referans]]&gt;-1), IstanbulTablo[[#This Row],[Vefat2020]]-IstanbulTablo[[#This Row],[Referans]], 0)</f>
        <v>27.333333333333343</v>
      </c>
      <c r="H154">
        <f t="shared" si="11"/>
        <v>200.85714285714286</v>
      </c>
      <c r="I154">
        <f t="shared" si="12"/>
        <v>202.85714285714286</v>
      </c>
      <c r="J154">
        <f t="shared" si="13"/>
        <v>183.14285714285714</v>
      </c>
      <c r="K154">
        <f t="shared" si="14"/>
        <v>197</v>
      </c>
      <c r="L154">
        <f t="shared" si="15"/>
        <v>194.33333333333334</v>
      </c>
    </row>
    <row r="155" spans="1:12">
      <c r="A155" s="3" t="s">
        <v>170</v>
      </c>
      <c r="B155">
        <v>223</v>
      </c>
      <c r="C155">
        <v>172</v>
      </c>
      <c r="D155">
        <v>165</v>
      </c>
      <c r="E155">
        <v>171</v>
      </c>
      <c r="F155">
        <f>AVERAGEIF(IstanbulTablo[[#This Row],[Vefat2019]:[Vefat2017]], "&gt;0")</f>
        <v>169.33333333333334</v>
      </c>
      <c r="G155">
        <f>IF(AND(IstanbulTablo[[#This Row],[Vefat2020]]&gt;-1,IstanbulTablo[[#This Row],[Referans]]&gt;-1), IstanbulTablo[[#This Row],[Vefat2020]]-IstanbulTablo[[#This Row],[Referans]], 0)</f>
        <v>53.666666666666657</v>
      </c>
      <c r="H155">
        <f t="shared" si="11"/>
        <v>201.42857142857142</v>
      </c>
      <c r="I155">
        <f t="shared" si="12"/>
        <v>200.28571428571428</v>
      </c>
      <c r="J155">
        <f t="shared" si="13"/>
        <v>181</v>
      </c>
      <c r="K155">
        <f t="shared" si="14"/>
        <v>193.85714285714286</v>
      </c>
      <c r="L155">
        <f t="shared" si="15"/>
        <v>191.71428571428572</v>
      </c>
    </row>
    <row r="156" spans="1:12">
      <c r="A156" s="3" t="s">
        <v>171</v>
      </c>
      <c r="B156">
        <v>184</v>
      </c>
      <c r="C156">
        <v>191</v>
      </c>
      <c r="D156">
        <v>205</v>
      </c>
      <c r="E156">
        <v>183</v>
      </c>
      <c r="F156">
        <f>AVERAGEIF(IstanbulTablo[[#This Row],[Vefat2019]:[Vefat2017]], "&gt;0")</f>
        <v>193</v>
      </c>
      <c r="G156">
        <f>IF(AND(IstanbulTablo[[#This Row],[Vefat2020]]&gt;-1,IstanbulTablo[[#This Row],[Referans]]&gt;-1), IstanbulTablo[[#This Row],[Vefat2020]]-IstanbulTablo[[#This Row],[Referans]], 0)</f>
        <v>-9</v>
      </c>
      <c r="H156">
        <f t="shared" si="11"/>
        <v>201.28571428571428</v>
      </c>
      <c r="I156">
        <f t="shared" si="12"/>
        <v>199</v>
      </c>
      <c r="J156">
        <f t="shared" si="13"/>
        <v>183.42857142857142</v>
      </c>
      <c r="K156">
        <f t="shared" si="14"/>
        <v>193.14285714285714</v>
      </c>
      <c r="L156">
        <f t="shared" si="15"/>
        <v>191.85714285714286</v>
      </c>
    </row>
    <row r="157" spans="1:12">
      <c r="A157" s="3" t="s">
        <v>172</v>
      </c>
      <c r="B157">
        <v>217</v>
      </c>
      <c r="C157">
        <v>219</v>
      </c>
      <c r="D157">
        <v>221</v>
      </c>
      <c r="E157">
        <v>172</v>
      </c>
      <c r="F157">
        <f>AVERAGEIF(IstanbulTablo[[#This Row],[Vefat2019]:[Vefat2017]], "&gt;0")</f>
        <v>204</v>
      </c>
      <c r="G157">
        <f>IF(AND(IstanbulTablo[[#This Row],[Vefat2020]]&gt;-1,IstanbulTablo[[#This Row],[Referans]]&gt;-1), IstanbulTablo[[#This Row],[Vefat2020]]-IstanbulTablo[[#This Row],[Referans]], 0)</f>
        <v>13</v>
      </c>
      <c r="H157">
        <f t="shared" si="11"/>
        <v>201.28571428571428</v>
      </c>
      <c r="I157">
        <f t="shared" si="12"/>
        <v>200.14285714285714</v>
      </c>
      <c r="J157">
        <f t="shared" si="13"/>
        <v>186.28571428571428</v>
      </c>
      <c r="K157">
        <f t="shared" si="14"/>
        <v>186.42857142857142</v>
      </c>
      <c r="L157">
        <f t="shared" si="15"/>
        <v>190.95238095238093</v>
      </c>
    </row>
    <row r="158" spans="1:12">
      <c r="A158" s="3" t="s">
        <v>173</v>
      </c>
      <c r="B158">
        <v>191</v>
      </c>
      <c r="C158">
        <v>190</v>
      </c>
      <c r="D158">
        <v>220</v>
      </c>
      <c r="E158">
        <v>168</v>
      </c>
      <c r="F158">
        <f>AVERAGEIF(IstanbulTablo[[#This Row],[Vefat2019]:[Vefat2017]], "&gt;0")</f>
        <v>192.66666666666666</v>
      </c>
      <c r="G158">
        <f>IF(AND(IstanbulTablo[[#This Row],[Vefat2020]]&gt;-1,IstanbulTablo[[#This Row],[Referans]]&gt;-1), IstanbulTablo[[#This Row],[Vefat2020]]-IstanbulTablo[[#This Row],[Referans]], 0)</f>
        <v>-1.6666666666666572</v>
      </c>
      <c r="H158">
        <f t="shared" si="11"/>
        <v>203.71428571428572</v>
      </c>
      <c r="I158">
        <f t="shared" si="12"/>
        <v>195.42857142857142</v>
      </c>
      <c r="J158">
        <f t="shared" si="13"/>
        <v>195.57142857142858</v>
      </c>
      <c r="K158">
        <f t="shared" si="14"/>
        <v>181.57142857142858</v>
      </c>
      <c r="L158">
        <f t="shared" si="15"/>
        <v>190.85714285714289</v>
      </c>
    </row>
    <row r="159" spans="1:12">
      <c r="A159" s="3" t="s">
        <v>174</v>
      </c>
      <c r="B159">
        <v>209</v>
      </c>
      <c r="C159">
        <v>183</v>
      </c>
      <c r="D159">
        <v>189</v>
      </c>
      <c r="E159">
        <v>179</v>
      </c>
      <c r="F159">
        <f>AVERAGEIF(IstanbulTablo[[#This Row],[Vefat2019]:[Vefat2017]], "&gt;0")</f>
        <v>183.66666666666666</v>
      </c>
      <c r="G159">
        <f>IF(AND(IstanbulTablo[[#This Row],[Vefat2020]]&gt;-1,IstanbulTablo[[#This Row],[Referans]]&gt;-1), IstanbulTablo[[#This Row],[Vefat2020]]-IstanbulTablo[[#This Row],[Referans]], 0)</f>
        <v>25.333333333333343</v>
      </c>
      <c r="H159">
        <f t="shared" si="11"/>
        <v>204.14285714285714</v>
      </c>
      <c r="I159">
        <f t="shared" si="12"/>
        <v>193.28571428571428</v>
      </c>
      <c r="J159">
        <f t="shared" si="13"/>
        <v>198.42857142857142</v>
      </c>
      <c r="K159">
        <f t="shared" si="14"/>
        <v>180</v>
      </c>
      <c r="L159">
        <f t="shared" si="15"/>
        <v>190.57142857142858</v>
      </c>
    </row>
    <row r="160" spans="1:12">
      <c r="A160" s="3" t="s">
        <v>175</v>
      </c>
      <c r="B160">
        <v>221</v>
      </c>
      <c r="C160">
        <v>214</v>
      </c>
      <c r="D160">
        <v>200</v>
      </c>
      <c r="E160">
        <v>190</v>
      </c>
      <c r="F160">
        <f>AVERAGEIF(IstanbulTablo[[#This Row],[Vefat2019]:[Vefat2017]], "&gt;0")</f>
        <v>201.33333333333334</v>
      </c>
      <c r="G160">
        <f>IF(AND(IstanbulTablo[[#This Row],[Vefat2020]]&gt;-1,IstanbulTablo[[#This Row],[Referans]]&gt;-1), IstanbulTablo[[#This Row],[Vefat2020]]-IstanbulTablo[[#This Row],[Referans]], 0)</f>
        <v>19.666666666666657</v>
      </c>
      <c r="H160">
        <f t="shared" si="11"/>
        <v>209.71428571428572</v>
      </c>
      <c r="I160">
        <f t="shared" si="12"/>
        <v>194.71428571428572</v>
      </c>
      <c r="J160">
        <f t="shared" si="13"/>
        <v>197.85714285714286</v>
      </c>
      <c r="K160">
        <f t="shared" si="14"/>
        <v>181.57142857142858</v>
      </c>
      <c r="L160">
        <f t="shared" si="15"/>
        <v>191.38095238095235</v>
      </c>
    </row>
    <row r="161" spans="1:12">
      <c r="A161" s="3" t="s">
        <v>176</v>
      </c>
      <c r="B161">
        <v>222</v>
      </c>
      <c r="C161">
        <v>182</v>
      </c>
      <c r="D161">
        <v>202</v>
      </c>
      <c r="E161">
        <v>178</v>
      </c>
      <c r="F161">
        <f>AVERAGEIF(IstanbulTablo[[#This Row],[Vefat2019]:[Vefat2017]], "&gt;0")</f>
        <v>187.33333333333334</v>
      </c>
      <c r="G161">
        <f>IF(AND(IstanbulTablo[[#This Row],[Vefat2020]]&gt;-1,IstanbulTablo[[#This Row],[Referans]]&gt;-1), IstanbulTablo[[#This Row],[Vefat2020]]-IstanbulTablo[[#This Row],[Referans]], 0)</f>
        <v>34.666666666666657</v>
      </c>
      <c r="H161">
        <f t="shared" si="11"/>
        <v>209.57142857142858</v>
      </c>
      <c r="I161">
        <f t="shared" si="12"/>
        <v>193</v>
      </c>
      <c r="J161">
        <f t="shared" si="13"/>
        <v>200.28571428571428</v>
      </c>
      <c r="K161">
        <f t="shared" si="14"/>
        <v>177.28571428571428</v>
      </c>
      <c r="L161">
        <f t="shared" si="15"/>
        <v>190.19047619047618</v>
      </c>
    </row>
    <row r="162" spans="1:12">
      <c r="A162" s="3" t="s">
        <v>177</v>
      </c>
      <c r="B162">
        <v>215</v>
      </c>
      <c r="C162">
        <v>240</v>
      </c>
      <c r="D162">
        <v>175</v>
      </c>
      <c r="E162">
        <v>188</v>
      </c>
      <c r="F162">
        <f>AVERAGEIF(IstanbulTablo[[#This Row],[Vefat2019]:[Vefat2017]], "&gt;0")</f>
        <v>201</v>
      </c>
      <c r="G162">
        <f>IF(AND(IstanbulTablo[[#This Row],[Vefat2020]]&gt;-1,IstanbulTablo[[#This Row],[Referans]]&gt;-1), IstanbulTablo[[#This Row],[Vefat2020]]-IstanbulTablo[[#This Row],[Referans]], 0)</f>
        <v>14</v>
      </c>
      <c r="H162">
        <f t="shared" si="11"/>
        <v>208.42857142857142</v>
      </c>
      <c r="I162">
        <f t="shared" si="12"/>
        <v>202.71428571428572</v>
      </c>
      <c r="J162">
        <f t="shared" si="13"/>
        <v>201.71428571428572</v>
      </c>
      <c r="K162">
        <f t="shared" si="14"/>
        <v>179.71428571428572</v>
      </c>
      <c r="L162">
        <f t="shared" si="15"/>
        <v>194.71428571428572</v>
      </c>
    </row>
    <row r="163" spans="1:12">
      <c r="A163" s="3" t="s">
        <v>178</v>
      </c>
      <c r="B163">
        <v>219</v>
      </c>
      <c r="C163">
        <v>193</v>
      </c>
      <c r="D163">
        <v>174</v>
      </c>
      <c r="E163">
        <v>191</v>
      </c>
      <c r="F163">
        <f>AVERAGEIF(IstanbulTablo[[#This Row],[Vefat2019]:[Vefat2017]], "&gt;0")</f>
        <v>186</v>
      </c>
      <c r="G163">
        <f>IF(AND(IstanbulTablo[[#This Row],[Vefat2020]]&gt;-1,IstanbulTablo[[#This Row],[Referans]]&gt;-1), IstanbulTablo[[#This Row],[Vefat2020]]-IstanbulTablo[[#This Row],[Referans]], 0)</f>
        <v>33</v>
      </c>
      <c r="H163">
        <f t="shared" si="11"/>
        <v>213.42857142857142</v>
      </c>
      <c r="I163">
        <f t="shared" si="12"/>
        <v>203</v>
      </c>
      <c r="J163">
        <f t="shared" si="13"/>
        <v>197.28571428571428</v>
      </c>
      <c r="K163">
        <f t="shared" si="14"/>
        <v>180.85714285714286</v>
      </c>
      <c r="L163">
        <f t="shared" si="15"/>
        <v>193.71428571428572</v>
      </c>
    </row>
    <row r="164" spans="1:12">
      <c r="A164" s="3" t="s">
        <v>179</v>
      </c>
      <c r="B164">
        <v>217</v>
      </c>
      <c r="C164">
        <v>183</v>
      </c>
      <c r="D164">
        <v>179</v>
      </c>
      <c r="E164">
        <v>178</v>
      </c>
      <c r="F164">
        <f>AVERAGEIF(IstanbulTablo[[#This Row],[Vefat2019]:[Vefat2017]], "&gt;0")</f>
        <v>180</v>
      </c>
      <c r="G164">
        <f>IF(AND(IstanbulTablo[[#This Row],[Vefat2020]]&gt;-1,IstanbulTablo[[#This Row],[Referans]]&gt;-1), IstanbulTablo[[#This Row],[Vefat2020]]-IstanbulTablo[[#This Row],[Referans]], 0)</f>
        <v>37</v>
      </c>
      <c r="H164">
        <f t="shared" si="11"/>
        <v>213.42857142857142</v>
      </c>
      <c r="I164">
        <f t="shared" si="12"/>
        <v>197.85714285714286</v>
      </c>
      <c r="J164">
        <f t="shared" si="13"/>
        <v>191.28571428571428</v>
      </c>
      <c r="K164">
        <f t="shared" si="14"/>
        <v>181.71428571428572</v>
      </c>
      <c r="L164">
        <f t="shared" si="15"/>
        <v>190.28571428571428</v>
      </c>
    </row>
    <row r="165" spans="1:12">
      <c r="A165" s="3" t="s">
        <v>180</v>
      </c>
      <c r="B165">
        <v>187</v>
      </c>
      <c r="C165">
        <v>177</v>
      </c>
      <c r="D165">
        <v>179</v>
      </c>
      <c r="E165">
        <v>198</v>
      </c>
      <c r="F165">
        <f>AVERAGEIF(IstanbulTablo[[#This Row],[Vefat2019]:[Vefat2017]], "&gt;0")</f>
        <v>184.66666666666666</v>
      </c>
      <c r="G165">
        <f>IF(AND(IstanbulTablo[[#This Row],[Vefat2020]]&gt;-1,IstanbulTablo[[#This Row],[Referans]]&gt;-1), IstanbulTablo[[#This Row],[Vefat2020]]-IstanbulTablo[[#This Row],[Referans]], 0)</f>
        <v>2.3333333333333428</v>
      </c>
      <c r="H165">
        <f t="shared" si="11"/>
        <v>212.85714285714286</v>
      </c>
      <c r="I165">
        <f t="shared" si="12"/>
        <v>196</v>
      </c>
      <c r="J165">
        <f t="shared" si="13"/>
        <v>185.42857142857142</v>
      </c>
      <c r="K165">
        <f t="shared" si="14"/>
        <v>186</v>
      </c>
      <c r="L165">
        <f t="shared" si="15"/>
        <v>189.14285714285717</v>
      </c>
    </row>
    <row r="166" spans="1:12">
      <c r="A166" s="3" t="s">
        <v>181</v>
      </c>
      <c r="B166">
        <v>198</v>
      </c>
      <c r="C166">
        <v>219</v>
      </c>
      <c r="D166">
        <v>205</v>
      </c>
      <c r="E166">
        <v>209</v>
      </c>
      <c r="F166">
        <f>AVERAGEIF(IstanbulTablo[[#This Row],[Vefat2019]:[Vefat2017]], "&gt;0")</f>
        <v>211</v>
      </c>
      <c r="G166">
        <f>IF(AND(IstanbulTablo[[#This Row],[Vefat2020]]&gt;-1,IstanbulTablo[[#This Row],[Referans]]&gt;-1), IstanbulTablo[[#This Row],[Vefat2020]]-IstanbulTablo[[#This Row],[Referans]], 0)</f>
        <v>-13</v>
      </c>
      <c r="H166">
        <f t="shared" si="11"/>
        <v>211.28571428571428</v>
      </c>
      <c r="I166">
        <f t="shared" si="12"/>
        <v>201.14285714285714</v>
      </c>
      <c r="J166">
        <f t="shared" si="13"/>
        <v>187.71428571428572</v>
      </c>
      <c r="K166">
        <f t="shared" si="14"/>
        <v>190.28571428571428</v>
      </c>
      <c r="L166">
        <f t="shared" si="15"/>
        <v>193.04761904761907</v>
      </c>
    </row>
    <row r="167" spans="1:12">
      <c r="A167" s="3" t="s">
        <v>182</v>
      </c>
      <c r="B167">
        <v>198</v>
      </c>
      <c r="C167">
        <v>165</v>
      </c>
      <c r="D167">
        <v>188</v>
      </c>
      <c r="E167">
        <v>164</v>
      </c>
      <c r="F167">
        <f>AVERAGEIF(IstanbulTablo[[#This Row],[Vefat2019]:[Vefat2017]], "&gt;0")</f>
        <v>172.33333333333334</v>
      </c>
      <c r="G167">
        <f>IF(AND(IstanbulTablo[[#This Row],[Vefat2020]]&gt;-1,IstanbulTablo[[#This Row],[Referans]]&gt;-1), IstanbulTablo[[#This Row],[Vefat2020]]-IstanbulTablo[[#This Row],[Referans]], 0)</f>
        <v>25.666666666666657</v>
      </c>
      <c r="H167">
        <f t="shared" si="11"/>
        <v>208</v>
      </c>
      <c r="I167">
        <f t="shared" si="12"/>
        <v>194.14285714285714</v>
      </c>
      <c r="J167">
        <f t="shared" si="13"/>
        <v>186</v>
      </c>
      <c r="K167">
        <f t="shared" si="14"/>
        <v>186.57142857142858</v>
      </c>
      <c r="L167">
        <f t="shared" si="15"/>
        <v>188.9047619047619</v>
      </c>
    </row>
    <row r="168" spans="1:12">
      <c r="A168" s="3" t="s">
        <v>183</v>
      </c>
      <c r="B168">
        <v>226</v>
      </c>
      <c r="C168">
        <v>196</v>
      </c>
      <c r="D168">
        <v>194</v>
      </c>
      <c r="E168">
        <v>199</v>
      </c>
      <c r="F168">
        <f>AVERAGEIF(IstanbulTablo[[#This Row],[Vefat2019]:[Vefat2017]], "&gt;0")</f>
        <v>196.33333333333334</v>
      </c>
      <c r="G168">
        <f>IF(AND(IstanbulTablo[[#This Row],[Vefat2020]]&gt;-1,IstanbulTablo[[#This Row],[Referans]]&gt;-1), IstanbulTablo[[#This Row],[Vefat2020]]-IstanbulTablo[[#This Row],[Referans]], 0)</f>
        <v>29.666666666666657</v>
      </c>
      <c r="H168">
        <f t="shared" si="11"/>
        <v>208.57142857142858</v>
      </c>
      <c r="I168">
        <f t="shared" si="12"/>
        <v>196.14285714285714</v>
      </c>
      <c r="J168">
        <f t="shared" si="13"/>
        <v>184.85714285714286</v>
      </c>
      <c r="K168">
        <f t="shared" si="14"/>
        <v>189.57142857142858</v>
      </c>
      <c r="L168">
        <f t="shared" si="15"/>
        <v>190.19047619047618</v>
      </c>
    </row>
    <row r="169" spans="1:12">
      <c r="A169" s="3" t="s">
        <v>184</v>
      </c>
      <c r="B169">
        <v>197</v>
      </c>
      <c r="C169">
        <v>232</v>
      </c>
      <c r="D169">
        <v>176</v>
      </c>
      <c r="E169">
        <v>177</v>
      </c>
      <c r="F169">
        <f>AVERAGEIF(IstanbulTablo[[#This Row],[Vefat2019]:[Vefat2017]], "&gt;0")</f>
        <v>195</v>
      </c>
      <c r="G169">
        <f>IF(AND(IstanbulTablo[[#This Row],[Vefat2020]]&gt;-1,IstanbulTablo[[#This Row],[Referans]]&gt;-1), IstanbulTablo[[#This Row],[Vefat2020]]-IstanbulTablo[[#This Row],[Referans]], 0)</f>
        <v>2</v>
      </c>
      <c r="H169">
        <f t="shared" si="11"/>
        <v>206</v>
      </c>
      <c r="I169">
        <f t="shared" si="12"/>
        <v>195</v>
      </c>
      <c r="J169">
        <f t="shared" si="13"/>
        <v>185</v>
      </c>
      <c r="K169">
        <f t="shared" si="14"/>
        <v>188</v>
      </c>
      <c r="L169">
        <f t="shared" si="15"/>
        <v>189.33333333333331</v>
      </c>
    </row>
    <row r="170" spans="1:12">
      <c r="A170" s="3" t="s">
        <v>185</v>
      </c>
      <c r="B170">
        <v>216</v>
      </c>
      <c r="C170">
        <v>204</v>
      </c>
      <c r="D170">
        <v>230</v>
      </c>
      <c r="E170">
        <v>169</v>
      </c>
      <c r="F170">
        <f>AVERAGEIF(IstanbulTablo[[#This Row],[Vefat2019]:[Vefat2017]], "&gt;0")</f>
        <v>201</v>
      </c>
      <c r="G170">
        <f>IF(AND(IstanbulTablo[[#This Row],[Vefat2020]]&gt;-1,IstanbulTablo[[#This Row],[Referans]]&gt;-1), IstanbulTablo[[#This Row],[Vefat2020]]-IstanbulTablo[[#This Row],[Referans]], 0)</f>
        <v>15</v>
      </c>
      <c r="H170">
        <f t="shared" si="11"/>
        <v>205.57142857142858</v>
      </c>
      <c r="I170">
        <f t="shared" si="12"/>
        <v>196.57142857142858</v>
      </c>
      <c r="J170">
        <f t="shared" si="13"/>
        <v>193</v>
      </c>
      <c r="K170">
        <f t="shared" si="14"/>
        <v>184.85714285714286</v>
      </c>
      <c r="L170">
        <f t="shared" si="15"/>
        <v>191.47619047619051</v>
      </c>
    </row>
    <row r="171" spans="1:12">
      <c r="A171" s="3" t="s">
        <v>186</v>
      </c>
      <c r="B171">
        <v>181</v>
      </c>
      <c r="C171">
        <v>176</v>
      </c>
      <c r="D171">
        <v>215</v>
      </c>
      <c r="E171">
        <v>178</v>
      </c>
      <c r="F171">
        <f>AVERAGEIF(IstanbulTablo[[#This Row],[Vefat2019]:[Vefat2017]], "&gt;0")</f>
        <v>189.66666666666666</v>
      </c>
      <c r="G171">
        <f>IF(AND(IstanbulTablo[[#This Row],[Vefat2020]]&gt;-1,IstanbulTablo[[#This Row],[Referans]]&gt;-1), IstanbulTablo[[#This Row],[Vefat2020]]-IstanbulTablo[[#This Row],[Referans]], 0)</f>
        <v>-8.6666666666666572</v>
      </c>
      <c r="H171">
        <f t="shared" si="11"/>
        <v>200.42857142857142</v>
      </c>
      <c r="I171">
        <f t="shared" si="12"/>
        <v>195.57142857142858</v>
      </c>
      <c r="J171">
        <f t="shared" si="13"/>
        <v>198.14285714285714</v>
      </c>
      <c r="K171">
        <f t="shared" si="14"/>
        <v>184.85714285714286</v>
      </c>
      <c r="L171">
        <f t="shared" si="15"/>
        <v>192.85714285714289</v>
      </c>
    </row>
    <row r="172" spans="1:12">
      <c r="A172" s="3" t="s">
        <v>187</v>
      </c>
      <c r="B172">
        <v>204</v>
      </c>
      <c r="C172">
        <v>179</v>
      </c>
      <c r="D172">
        <v>194</v>
      </c>
      <c r="E172">
        <v>220</v>
      </c>
      <c r="F172">
        <f>AVERAGEIF(IstanbulTablo[[#This Row],[Vefat2019]:[Vefat2017]], "&gt;0")</f>
        <v>197.66666666666666</v>
      </c>
      <c r="G172">
        <f>IF(AND(IstanbulTablo[[#This Row],[Vefat2020]]&gt;-1,IstanbulTablo[[#This Row],[Referans]]&gt;-1), IstanbulTablo[[#This Row],[Vefat2020]]-IstanbulTablo[[#This Row],[Referans]], 0)</f>
        <v>6.3333333333333428</v>
      </c>
      <c r="H172">
        <f t="shared" si="11"/>
        <v>202.85714285714286</v>
      </c>
      <c r="I172">
        <f t="shared" si="12"/>
        <v>195.85714285714286</v>
      </c>
      <c r="J172">
        <f t="shared" si="13"/>
        <v>200.28571428571428</v>
      </c>
      <c r="K172">
        <f t="shared" si="14"/>
        <v>188</v>
      </c>
      <c r="L172">
        <f t="shared" si="15"/>
        <v>194.71428571428575</v>
      </c>
    </row>
    <row r="173" spans="1:12">
      <c r="A173" s="3" t="s">
        <v>188</v>
      </c>
      <c r="B173">
        <v>209</v>
      </c>
      <c r="C173">
        <v>174</v>
      </c>
      <c r="D173">
        <v>199</v>
      </c>
      <c r="E173">
        <v>166</v>
      </c>
      <c r="F173">
        <f>AVERAGEIF(IstanbulTablo[[#This Row],[Vefat2019]:[Vefat2017]], "&gt;0")</f>
        <v>179.66666666666666</v>
      </c>
      <c r="G173">
        <f>IF(AND(IstanbulTablo[[#This Row],[Vefat2020]]&gt;-1,IstanbulTablo[[#This Row],[Referans]]&gt;-1), IstanbulTablo[[#This Row],[Vefat2020]]-IstanbulTablo[[#This Row],[Referans]], 0)</f>
        <v>29.333333333333343</v>
      </c>
      <c r="H173">
        <f t="shared" si="11"/>
        <v>204.42857142857142</v>
      </c>
      <c r="I173">
        <f t="shared" si="12"/>
        <v>189.42857142857142</v>
      </c>
      <c r="J173">
        <f t="shared" si="13"/>
        <v>199.42857142857142</v>
      </c>
      <c r="K173">
        <f t="shared" si="14"/>
        <v>181.85714285714286</v>
      </c>
      <c r="L173">
        <f t="shared" si="15"/>
        <v>190.23809523809524</v>
      </c>
    </row>
    <row r="174" spans="1:12">
      <c r="A174" s="3" t="s">
        <v>189</v>
      </c>
      <c r="B174">
        <v>190</v>
      </c>
      <c r="C174">
        <v>217</v>
      </c>
      <c r="D174">
        <v>172</v>
      </c>
      <c r="E174">
        <v>166</v>
      </c>
      <c r="F174">
        <f>AVERAGEIF(IstanbulTablo[[#This Row],[Vefat2019]:[Vefat2017]], "&gt;0")</f>
        <v>185</v>
      </c>
      <c r="G174">
        <f>IF(AND(IstanbulTablo[[#This Row],[Vefat2020]]&gt;-1,IstanbulTablo[[#This Row],[Referans]]&gt;-1), IstanbulTablo[[#This Row],[Vefat2020]]-IstanbulTablo[[#This Row],[Referans]], 0)</f>
        <v>5</v>
      </c>
      <c r="H174">
        <f t="shared" si="11"/>
        <v>203.28571428571428</v>
      </c>
      <c r="I174">
        <f t="shared" si="12"/>
        <v>196.85714285714286</v>
      </c>
      <c r="J174">
        <f t="shared" si="13"/>
        <v>197.14285714285714</v>
      </c>
      <c r="K174">
        <f t="shared" si="14"/>
        <v>182.14285714285714</v>
      </c>
      <c r="L174">
        <f t="shared" si="15"/>
        <v>192.04761904761904</v>
      </c>
    </row>
    <row r="175" spans="1:12">
      <c r="A175" s="3" t="s">
        <v>190</v>
      </c>
      <c r="B175">
        <v>215</v>
      </c>
      <c r="C175">
        <v>207</v>
      </c>
      <c r="D175">
        <v>212</v>
      </c>
      <c r="E175">
        <v>186</v>
      </c>
      <c r="F175">
        <f>AVERAGEIF(IstanbulTablo[[#This Row],[Vefat2019]:[Vefat2017]], "&gt;0")</f>
        <v>201.66666666666666</v>
      </c>
      <c r="G175">
        <f>IF(AND(IstanbulTablo[[#This Row],[Vefat2020]]&gt;-1,IstanbulTablo[[#This Row],[Referans]]&gt;-1), IstanbulTablo[[#This Row],[Vefat2020]]-IstanbulTablo[[#This Row],[Referans]], 0)</f>
        <v>13.333333333333343</v>
      </c>
      <c r="H175">
        <f t="shared" si="11"/>
        <v>201.71428571428572</v>
      </c>
      <c r="I175">
        <f t="shared" si="12"/>
        <v>198.42857142857142</v>
      </c>
      <c r="J175">
        <f t="shared" si="13"/>
        <v>199.71428571428572</v>
      </c>
      <c r="K175">
        <f t="shared" si="14"/>
        <v>180.28571428571428</v>
      </c>
      <c r="L175">
        <f t="shared" si="15"/>
        <v>192.80952380952382</v>
      </c>
    </row>
    <row r="176" spans="1:12">
      <c r="A176" s="3" t="s">
        <v>191</v>
      </c>
      <c r="B176">
        <v>166</v>
      </c>
      <c r="C176">
        <v>185</v>
      </c>
      <c r="D176">
        <v>194</v>
      </c>
      <c r="E176">
        <v>205</v>
      </c>
      <c r="F176">
        <f>AVERAGEIF(IstanbulTablo[[#This Row],[Vefat2019]:[Vefat2017]], "&gt;0")</f>
        <v>194.66666666666666</v>
      </c>
      <c r="G176">
        <f>IF(AND(IstanbulTablo[[#This Row],[Vefat2020]]&gt;-1,IstanbulTablo[[#This Row],[Referans]]&gt;-1), IstanbulTablo[[#This Row],[Vefat2020]]-IstanbulTablo[[#This Row],[Referans]], 0)</f>
        <v>-28.666666666666657</v>
      </c>
      <c r="H176">
        <f t="shared" si="11"/>
        <v>197.28571428571428</v>
      </c>
      <c r="I176">
        <f t="shared" si="12"/>
        <v>191.71428571428572</v>
      </c>
      <c r="J176">
        <f t="shared" si="13"/>
        <v>202.28571428571428</v>
      </c>
      <c r="K176">
        <f t="shared" si="14"/>
        <v>184.28571428571428</v>
      </c>
      <c r="L176">
        <f t="shared" si="15"/>
        <v>192.76190476190476</v>
      </c>
    </row>
    <row r="177" spans="1:12">
      <c r="A177" s="3" t="s">
        <v>192</v>
      </c>
      <c r="B177">
        <v>188</v>
      </c>
      <c r="C177">
        <v>194</v>
      </c>
      <c r="D177">
        <v>192</v>
      </c>
      <c r="E177">
        <v>203</v>
      </c>
      <c r="F177">
        <f>AVERAGEIF(IstanbulTablo[[#This Row],[Vefat2019]:[Vefat2017]], "&gt;0")</f>
        <v>196.33333333333334</v>
      </c>
      <c r="G177">
        <f>IF(AND(IstanbulTablo[[#This Row],[Vefat2020]]&gt;-1,IstanbulTablo[[#This Row],[Referans]]&gt;-1), IstanbulTablo[[#This Row],[Vefat2020]]-IstanbulTablo[[#This Row],[Referans]], 0)</f>
        <v>-8.3333333333333428</v>
      </c>
      <c r="H177">
        <f t="shared" si="11"/>
        <v>193.28571428571428</v>
      </c>
      <c r="I177">
        <f t="shared" si="12"/>
        <v>190.28571428571428</v>
      </c>
      <c r="J177">
        <f t="shared" si="13"/>
        <v>196.85714285714286</v>
      </c>
      <c r="K177">
        <f t="shared" si="14"/>
        <v>189.14285714285714</v>
      </c>
      <c r="L177">
        <f t="shared" si="15"/>
        <v>192.09523809523807</v>
      </c>
    </row>
    <row r="178" spans="1:12">
      <c r="A178" s="3" t="s">
        <v>193</v>
      </c>
      <c r="B178">
        <v>197</v>
      </c>
      <c r="C178">
        <v>201</v>
      </c>
      <c r="D178">
        <v>187</v>
      </c>
      <c r="E178">
        <v>192</v>
      </c>
      <c r="F178">
        <f>AVERAGEIF(IstanbulTablo[[#This Row],[Vefat2019]:[Vefat2017]], "&gt;0")</f>
        <v>193.33333333333334</v>
      </c>
      <c r="G178">
        <f>IF(AND(IstanbulTablo[[#This Row],[Vefat2020]]&gt;-1,IstanbulTablo[[#This Row],[Referans]]&gt;-1), IstanbulTablo[[#This Row],[Vefat2020]]-IstanbulTablo[[#This Row],[Referans]], 0)</f>
        <v>3.6666666666666572</v>
      </c>
      <c r="H178">
        <f t="shared" si="11"/>
        <v>195.57142857142858</v>
      </c>
      <c r="I178">
        <f t="shared" si="12"/>
        <v>193.85714285714286</v>
      </c>
      <c r="J178">
        <f t="shared" si="13"/>
        <v>192.85714285714286</v>
      </c>
      <c r="K178">
        <f t="shared" si="14"/>
        <v>191.14285714285714</v>
      </c>
      <c r="L178">
        <f t="shared" si="15"/>
        <v>192.61904761904756</v>
      </c>
    </row>
    <row r="179" spans="1:12">
      <c r="A179" s="3" t="s">
        <v>194</v>
      </c>
      <c r="B179">
        <v>212</v>
      </c>
      <c r="C179">
        <v>206</v>
      </c>
      <c r="D179">
        <v>188</v>
      </c>
      <c r="E179">
        <v>174</v>
      </c>
      <c r="F179">
        <f>AVERAGEIF(IstanbulTablo[[#This Row],[Vefat2019]:[Vefat2017]], "&gt;0")</f>
        <v>189.33333333333334</v>
      </c>
      <c r="G179">
        <f>IF(AND(IstanbulTablo[[#This Row],[Vefat2020]]&gt;-1,IstanbulTablo[[#This Row],[Referans]]&gt;-1), IstanbulTablo[[#This Row],[Vefat2020]]-IstanbulTablo[[#This Row],[Referans]], 0)</f>
        <v>22.666666666666657</v>
      </c>
      <c r="H179">
        <f t="shared" si="11"/>
        <v>196.71428571428572</v>
      </c>
      <c r="I179">
        <f t="shared" si="12"/>
        <v>197.71428571428572</v>
      </c>
      <c r="J179">
        <f t="shared" si="13"/>
        <v>192</v>
      </c>
      <c r="K179">
        <f t="shared" si="14"/>
        <v>184.57142857142858</v>
      </c>
      <c r="L179">
        <f t="shared" si="15"/>
        <v>191.42857142857139</v>
      </c>
    </row>
    <row r="180" spans="1:12">
      <c r="A180" s="3" t="s">
        <v>195</v>
      </c>
      <c r="B180">
        <v>187</v>
      </c>
      <c r="C180">
        <v>194</v>
      </c>
      <c r="D180">
        <v>183</v>
      </c>
      <c r="E180">
        <v>202</v>
      </c>
      <c r="F180">
        <f>AVERAGEIF(IstanbulTablo[[#This Row],[Vefat2019]:[Vefat2017]], "&gt;0")</f>
        <v>193</v>
      </c>
      <c r="G180">
        <f>IF(AND(IstanbulTablo[[#This Row],[Vefat2020]]&gt;-1,IstanbulTablo[[#This Row],[Referans]]&gt;-1), IstanbulTablo[[#This Row],[Vefat2020]]-IstanbulTablo[[#This Row],[Referans]], 0)</f>
        <v>-6</v>
      </c>
      <c r="H180">
        <f t="shared" si="11"/>
        <v>193.57142857142858</v>
      </c>
      <c r="I180">
        <f t="shared" si="12"/>
        <v>200.57142857142858</v>
      </c>
      <c r="J180">
        <f t="shared" si="13"/>
        <v>189.71428571428572</v>
      </c>
      <c r="K180">
        <f t="shared" si="14"/>
        <v>189.71428571428572</v>
      </c>
      <c r="L180">
        <f t="shared" si="15"/>
        <v>193.33333333333331</v>
      </c>
    </row>
    <row r="181" spans="1:12">
      <c r="A181" s="3" t="s">
        <v>196</v>
      </c>
      <c r="B181">
        <v>192</v>
      </c>
      <c r="C181">
        <v>203</v>
      </c>
      <c r="D181">
        <v>190</v>
      </c>
      <c r="E181">
        <v>212</v>
      </c>
      <c r="F181">
        <f>AVERAGEIF(IstanbulTablo[[#This Row],[Vefat2019]:[Vefat2017]], "&gt;0")</f>
        <v>201.66666666666666</v>
      </c>
      <c r="G181">
        <f>IF(AND(IstanbulTablo[[#This Row],[Vefat2020]]&gt;-1,IstanbulTablo[[#This Row],[Referans]]&gt;-1), IstanbulTablo[[#This Row],[Vefat2020]]-IstanbulTablo[[#This Row],[Referans]], 0)</f>
        <v>-9.6666666666666572</v>
      </c>
      <c r="H181">
        <f t="shared" si="11"/>
        <v>193.85714285714286</v>
      </c>
      <c r="I181">
        <f t="shared" si="12"/>
        <v>198.57142857142858</v>
      </c>
      <c r="J181">
        <f t="shared" si="13"/>
        <v>192.28571428571428</v>
      </c>
      <c r="K181">
        <f t="shared" si="14"/>
        <v>196.28571428571428</v>
      </c>
      <c r="L181">
        <f t="shared" si="15"/>
        <v>195.71428571428575</v>
      </c>
    </row>
    <row r="182" spans="1:12">
      <c r="A182" s="3" t="s">
        <v>197</v>
      </c>
      <c r="B182">
        <v>171</v>
      </c>
      <c r="C182">
        <v>180</v>
      </c>
      <c r="D182">
        <v>199</v>
      </c>
      <c r="E182">
        <v>190</v>
      </c>
      <c r="F182">
        <f>AVERAGEIF(IstanbulTablo[[#This Row],[Vefat2019]:[Vefat2017]], "&gt;0")</f>
        <v>189.66666666666666</v>
      </c>
      <c r="G182">
        <f>IF(AND(IstanbulTablo[[#This Row],[Vefat2020]]&gt;-1,IstanbulTablo[[#This Row],[Referans]]&gt;-1), IstanbulTablo[[#This Row],[Vefat2020]]-IstanbulTablo[[#This Row],[Referans]], 0)</f>
        <v>-18.666666666666657</v>
      </c>
      <c r="H182">
        <f t="shared" si="11"/>
        <v>187.57142857142858</v>
      </c>
      <c r="I182">
        <f t="shared" si="12"/>
        <v>194.71428571428572</v>
      </c>
      <c r="J182">
        <f t="shared" si="13"/>
        <v>190.42857142857142</v>
      </c>
      <c r="K182">
        <f t="shared" si="14"/>
        <v>196.85714285714286</v>
      </c>
      <c r="L182">
        <f t="shared" si="15"/>
        <v>194.00000000000003</v>
      </c>
    </row>
    <row r="183" spans="1:12">
      <c r="A183" s="3" t="s">
        <v>198</v>
      </c>
      <c r="B183">
        <v>200</v>
      </c>
      <c r="C183">
        <v>195</v>
      </c>
      <c r="D183">
        <v>175</v>
      </c>
      <c r="E183">
        <v>222</v>
      </c>
      <c r="F183">
        <f>AVERAGEIF(IstanbulTablo[[#This Row],[Vefat2019]:[Vefat2017]], "&gt;0")</f>
        <v>197.33333333333334</v>
      </c>
      <c r="G183">
        <f>IF(AND(IstanbulTablo[[#This Row],[Vefat2020]]&gt;-1,IstanbulTablo[[#This Row],[Referans]]&gt;-1), IstanbulTablo[[#This Row],[Vefat2020]]-IstanbulTablo[[#This Row],[Referans]], 0)</f>
        <v>2.6666666666666572</v>
      </c>
      <c r="H183">
        <f t="shared" si="11"/>
        <v>192.42857142857142</v>
      </c>
      <c r="I183">
        <f t="shared" si="12"/>
        <v>196.14285714285714</v>
      </c>
      <c r="J183">
        <f t="shared" si="13"/>
        <v>187.71428571428572</v>
      </c>
      <c r="K183">
        <f t="shared" si="14"/>
        <v>199.28571428571428</v>
      </c>
      <c r="L183">
        <f t="shared" si="15"/>
        <v>194.38095238095235</v>
      </c>
    </row>
    <row r="184" spans="1:12">
      <c r="A184" s="3" t="s">
        <v>199</v>
      </c>
      <c r="B184">
        <v>218</v>
      </c>
      <c r="C184">
        <v>200</v>
      </c>
      <c r="D184">
        <v>178</v>
      </c>
      <c r="E184">
        <v>250</v>
      </c>
      <c r="F184">
        <f>AVERAGEIF(IstanbulTablo[[#This Row],[Vefat2019]:[Vefat2017]], "&gt;0")</f>
        <v>209.33333333333334</v>
      </c>
      <c r="G184">
        <f>IF(AND(IstanbulTablo[[#This Row],[Vefat2020]]&gt;-1,IstanbulTablo[[#This Row],[Referans]]&gt;-1), IstanbulTablo[[#This Row],[Vefat2020]]-IstanbulTablo[[#This Row],[Referans]], 0)</f>
        <v>8.6666666666666572</v>
      </c>
      <c r="H184">
        <f t="shared" si="11"/>
        <v>196.71428571428572</v>
      </c>
      <c r="I184">
        <f t="shared" si="12"/>
        <v>197</v>
      </c>
      <c r="J184">
        <f t="shared" si="13"/>
        <v>185.71428571428572</v>
      </c>
      <c r="K184">
        <f t="shared" si="14"/>
        <v>206</v>
      </c>
      <c r="L184">
        <f t="shared" si="15"/>
        <v>196.23809523809521</v>
      </c>
    </row>
    <row r="185" spans="1:12">
      <c r="A185" s="3" t="s">
        <v>200</v>
      </c>
      <c r="B185">
        <v>232</v>
      </c>
      <c r="C185">
        <v>215</v>
      </c>
      <c r="D185">
        <v>200</v>
      </c>
      <c r="E185">
        <v>261</v>
      </c>
      <c r="F185">
        <f>AVERAGEIF(IstanbulTablo[[#This Row],[Vefat2019]:[Vefat2017]], "&gt;0")</f>
        <v>225.33333333333334</v>
      </c>
      <c r="G185">
        <f>IF(AND(IstanbulTablo[[#This Row],[Vefat2020]]&gt;-1,IstanbulTablo[[#This Row],[Referans]]&gt;-1), IstanbulTablo[[#This Row],[Vefat2020]]-IstanbulTablo[[#This Row],[Referans]], 0)</f>
        <v>6.6666666666666572</v>
      </c>
      <c r="H185">
        <f t="shared" si="11"/>
        <v>201.71428571428572</v>
      </c>
      <c r="I185">
        <f t="shared" si="12"/>
        <v>199</v>
      </c>
      <c r="J185">
        <f t="shared" si="13"/>
        <v>187.57142857142858</v>
      </c>
      <c r="K185">
        <f t="shared" si="14"/>
        <v>215.85714285714286</v>
      </c>
      <c r="L185">
        <f t="shared" si="15"/>
        <v>200.8095238095238</v>
      </c>
    </row>
    <row r="186" spans="1:12">
      <c r="A186" s="3" t="s">
        <v>201</v>
      </c>
      <c r="B186">
        <v>187</v>
      </c>
      <c r="C186">
        <v>202</v>
      </c>
      <c r="D186">
        <v>218</v>
      </c>
      <c r="E186">
        <v>220</v>
      </c>
      <c r="F186">
        <f>AVERAGEIF(IstanbulTablo[[#This Row],[Vefat2019]:[Vefat2017]], "&gt;0")</f>
        <v>213.33333333333334</v>
      </c>
      <c r="G186">
        <f>IF(AND(IstanbulTablo[[#This Row],[Vefat2020]]&gt;-1,IstanbulTablo[[#This Row],[Referans]]&gt;-1), IstanbulTablo[[#This Row],[Vefat2020]]-IstanbulTablo[[#This Row],[Referans]], 0)</f>
        <v>-26.333333333333343</v>
      </c>
      <c r="H186">
        <f t="shared" si="11"/>
        <v>198.14285714285714</v>
      </c>
      <c r="I186">
        <f t="shared" si="12"/>
        <v>198.42857142857142</v>
      </c>
      <c r="J186">
        <f t="shared" si="13"/>
        <v>191.85714285714286</v>
      </c>
      <c r="K186">
        <f t="shared" si="14"/>
        <v>222.42857142857142</v>
      </c>
      <c r="L186">
        <f t="shared" si="15"/>
        <v>204.23809523809521</v>
      </c>
    </row>
    <row r="187" spans="1:12">
      <c r="A187" s="3" t="s">
        <v>202</v>
      </c>
      <c r="B187">
        <v>201</v>
      </c>
      <c r="C187">
        <v>167</v>
      </c>
      <c r="D187">
        <v>197</v>
      </c>
      <c r="E187">
        <v>192</v>
      </c>
      <c r="F187">
        <f>AVERAGEIF(IstanbulTablo[[#This Row],[Vefat2019]:[Vefat2017]], "&gt;0")</f>
        <v>185.33333333333334</v>
      </c>
      <c r="G187">
        <f>IF(AND(IstanbulTablo[[#This Row],[Vefat2020]]&gt;-1,IstanbulTablo[[#This Row],[Referans]]&gt;-1), IstanbulTablo[[#This Row],[Vefat2020]]-IstanbulTablo[[#This Row],[Referans]], 0)</f>
        <v>15.666666666666657</v>
      </c>
      <c r="H187">
        <f t="shared" si="11"/>
        <v>200.14285714285714</v>
      </c>
      <c r="I187">
        <f t="shared" si="12"/>
        <v>194.57142857142858</v>
      </c>
      <c r="J187">
        <f t="shared" si="13"/>
        <v>193.85714285714286</v>
      </c>
      <c r="K187">
        <f t="shared" si="14"/>
        <v>221</v>
      </c>
      <c r="L187">
        <f t="shared" si="15"/>
        <v>203.14285714285714</v>
      </c>
    </row>
    <row r="188" spans="1:12">
      <c r="A188" s="3" t="s">
        <v>203</v>
      </c>
      <c r="B188">
        <v>223</v>
      </c>
      <c r="C188">
        <v>191</v>
      </c>
      <c r="D188">
        <v>194</v>
      </c>
      <c r="E188">
        <v>197</v>
      </c>
      <c r="F188">
        <f>AVERAGEIF(IstanbulTablo[[#This Row],[Vefat2019]:[Vefat2017]], "&gt;0")</f>
        <v>194</v>
      </c>
      <c r="G188">
        <f>IF(AND(IstanbulTablo[[#This Row],[Vefat2020]]&gt;-1,IstanbulTablo[[#This Row],[Referans]]&gt;-1), IstanbulTablo[[#This Row],[Vefat2020]]-IstanbulTablo[[#This Row],[Referans]], 0)</f>
        <v>29</v>
      </c>
      <c r="H188">
        <f t="shared" si="11"/>
        <v>204.57142857142858</v>
      </c>
      <c r="I188">
        <f t="shared" si="12"/>
        <v>192.85714285714286</v>
      </c>
      <c r="J188">
        <f t="shared" si="13"/>
        <v>194.42857142857142</v>
      </c>
      <c r="K188">
        <f t="shared" si="14"/>
        <v>218.85714285714286</v>
      </c>
      <c r="L188">
        <f t="shared" si="15"/>
        <v>202.04761904761904</v>
      </c>
    </row>
    <row r="189" spans="1:12">
      <c r="A189" s="3" t="s">
        <v>204</v>
      </c>
      <c r="B189">
        <v>242</v>
      </c>
      <c r="C189">
        <v>178</v>
      </c>
      <c r="D189">
        <v>192</v>
      </c>
      <c r="E189">
        <v>198</v>
      </c>
      <c r="F189">
        <f>AVERAGEIF(IstanbulTablo[[#This Row],[Vefat2019]:[Vefat2017]], "&gt;0")</f>
        <v>189.33333333333334</v>
      </c>
      <c r="G189">
        <f>IF(AND(IstanbulTablo[[#This Row],[Vefat2020]]&gt;-1,IstanbulTablo[[#This Row],[Referans]]&gt;-1), IstanbulTablo[[#This Row],[Vefat2020]]-IstanbulTablo[[#This Row],[Referans]], 0)</f>
        <v>52.666666666666657</v>
      </c>
      <c r="H189">
        <f t="shared" si="11"/>
        <v>214.71428571428572</v>
      </c>
      <c r="I189">
        <f t="shared" si="12"/>
        <v>192.57142857142858</v>
      </c>
      <c r="J189">
        <f t="shared" si="13"/>
        <v>193.42857142857142</v>
      </c>
      <c r="K189">
        <f t="shared" si="14"/>
        <v>220</v>
      </c>
      <c r="L189">
        <f t="shared" si="15"/>
        <v>202</v>
      </c>
    </row>
    <row r="190" spans="1:12">
      <c r="A190" s="3" t="s">
        <v>205</v>
      </c>
      <c r="B190">
        <v>200</v>
      </c>
      <c r="C190">
        <v>181</v>
      </c>
      <c r="D190">
        <v>211</v>
      </c>
      <c r="E190">
        <v>182</v>
      </c>
      <c r="F190">
        <f>AVERAGEIF(IstanbulTablo[[#This Row],[Vefat2019]:[Vefat2017]], "&gt;0")</f>
        <v>191.33333333333334</v>
      </c>
      <c r="G190">
        <f>IF(AND(IstanbulTablo[[#This Row],[Vefat2020]]&gt;-1,IstanbulTablo[[#This Row],[Referans]]&gt;-1), IstanbulTablo[[#This Row],[Vefat2020]]-IstanbulTablo[[#This Row],[Referans]], 0)</f>
        <v>8.6666666666666572</v>
      </c>
      <c r="H190">
        <f t="shared" si="11"/>
        <v>214.71428571428572</v>
      </c>
      <c r="I190">
        <f t="shared" si="12"/>
        <v>190.57142857142858</v>
      </c>
      <c r="J190">
        <f t="shared" si="13"/>
        <v>198.57142857142858</v>
      </c>
      <c r="K190">
        <f t="shared" si="14"/>
        <v>214.28571428571428</v>
      </c>
      <c r="L190">
        <f t="shared" si="15"/>
        <v>201.14285714285714</v>
      </c>
    </row>
    <row r="191" spans="1:12">
      <c r="A191" s="3" t="s">
        <v>206</v>
      </c>
      <c r="B191">
        <v>183</v>
      </c>
      <c r="C191">
        <v>169</v>
      </c>
      <c r="D191">
        <v>207</v>
      </c>
      <c r="E191">
        <v>186</v>
      </c>
      <c r="F191">
        <f>AVERAGEIF(IstanbulTablo[[#This Row],[Vefat2019]:[Vefat2017]], "&gt;0")</f>
        <v>187.33333333333334</v>
      </c>
      <c r="G191">
        <f>IF(AND(IstanbulTablo[[#This Row],[Vefat2020]]&gt;-1,IstanbulTablo[[#This Row],[Referans]]&gt;-1), IstanbulTablo[[#This Row],[Vefat2020]]-IstanbulTablo[[#This Row],[Referans]], 0)</f>
        <v>-4.3333333333333428</v>
      </c>
      <c r="H191">
        <f t="shared" si="11"/>
        <v>209.71428571428572</v>
      </c>
      <c r="I191">
        <f t="shared" si="12"/>
        <v>186.14285714285714</v>
      </c>
      <c r="J191">
        <f t="shared" si="13"/>
        <v>202.71428571428572</v>
      </c>
      <c r="K191">
        <f t="shared" si="14"/>
        <v>205.14285714285714</v>
      </c>
      <c r="L191">
        <f t="shared" si="15"/>
        <v>198</v>
      </c>
    </row>
    <row r="192" spans="1:12">
      <c r="A192" s="3" t="s">
        <v>207</v>
      </c>
      <c r="B192">
        <v>196</v>
      </c>
      <c r="C192">
        <v>206</v>
      </c>
      <c r="D192">
        <v>194</v>
      </c>
      <c r="E192">
        <v>219</v>
      </c>
      <c r="F192">
        <f>AVERAGEIF(IstanbulTablo[[#This Row],[Vefat2019]:[Vefat2017]], "&gt;0")</f>
        <v>206.33333333333334</v>
      </c>
      <c r="G192">
        <f>IF(AND(IstanbulTablo[[#This Row],[Vefat2020]]&gt;-1,IstanbulTablo[[#This Row],[Referans]]&gt;-1), IstanbulTablo[[#This Row],[Vefat2020]]-IstanbulTablo[[#This Row],[Referans]], 0)</f>
        <v>-10.333333333333343</v>
      </c>
      <c r="H192">
        <f t="shared" si="11"/>
        <v>204.57142857142858</v>
      </c>
      <c r="I192">
        <f t="shared" si="12"/>
        <v>184.85714285714286</v>
      </c>
      <c r="J192">
        <f t="shared" si="13"/>
        <v>201.85714285714286</v>
      </c>
      <c r="K192">
        <f t="shared" si="14"/>
        <v>199.14285714285714</v>
      </c>
      <c r="L192">
        <f t="shared" si="15"/>
        <v>195.28571428571428</v>
      </c>
    </row>
    <row r="193" spans="1:12">
      <c r="A193" s="3" t="s">
        <v>208</v>
      </c>
      <c r="B193">
        <v>178</v>
      </c>
      <c r="C193">
        <v>172</v>
      </c>
      <c r="D193">
        <v>189</v>
      </c>
      <c r="E193">
        <v>196</v>
      </c>
      <c r="F193">
        <f>AVERAGEIF(IstanbulTablo[[#This Row],[Vefat2019]:[Vefat2017]], "&gt;0")</f>
        <v>185.66666666666666</v>
      </c>
      <c r="G193">
        <f>IF(AND(IstanbulTablo[[#This Row],[Vefat2020]]&gt;-1,IstanbulTablo[[#This Row],[Referans]]&gt;-1), IstanbulTablo[[#This Row],[Vefat2020]]-IstanbulTablo[[#This Row],[Referans]], 0)</f>
        <v>-7.6666666666666572</v>
      </c>
      <c r="H193">
        <f t="shared" si="11"/>
        <v>203.28571428571428</v>
      </c>
      <c r="I193">
        <f t="shared" si="12"/>
        <v>180.57142857142858</v>
      </c>
      <c r="J193">
        <f t="shared" si="13"/>
        <v>197.71428571428572</v>
      </c>
      <c r="K193">
        <f t="shared" si="14"/>
        <v>195.71428571428572</v>
      </c>
      <c r="L193">
        <f t="shared" si="15"/>
        <v>191.33333333333334</v>
      </c>
    </row>
    <row r="194" spans="1:12">
      <c r="A194" s="3" t="s">
        <v>209</v>
      </c>
      <c r="B194">
        <v>190</v>
      </c>
      <c r="C194">
        <v>181</v>
      </c>
      <c r="D194">
        <v>195</v>
      </c>
      <c r="E194">
        <v>183</v>
      </c>
      <c r="F194">
        <f>AVERAGEIF(IstanbulTablo[[#This Row],[Vefat2019]:[Vefat2017]], "&gt;0")</f>
        <v>186.33333333333334</v>
      </c>
      <c r="G194">
        <f>IF(AND(IstanbulTablo[[#This Row],[Vefat2020]]&gt;-1,IstanbulTablo[[#This Row],[Referans]]&gt;-1), IstanbulTablo[[#This Row],[Vefat2020]]-IstanbulTablo[[#This Row],[Referans]], 0)</f>
        <v>3.6666666666666572</v>
      </c>
      <c r="H194">
        <f t="shared" si="11"/>
        <v>201.71428571428572</v>
      </c>
      <c r="I194">
        <f t="shared" si="12"/>
        <v>182.57142857142858</v>
      </c>
      <c r="J194">
        <f t="shared" si="13"/>
        <v>197.42857142857142</v>
      </c>
      <c r="K194">
        <f t="shared" si="14"/>
        <v>194.42857142857142</v>
      </c>
      <c r="L194">
        <f t="shared" si="15"/>
        <v>191.47619047619051</v>
      </c>
    </row>
    <row r="195" spans="1:12">
      <c r="A195" s="3" t="s">
        <v>210</v>
      </c>
      <c r="B195">
        <v>191</v>
      </c>
      <c r="C195">
        <v>182</v>
      </c>
      <c r="D195">
        <v>202</v>
      </c>
      <c r="E195">
        <v>194</v>
      </c>
      <c r="F195">
        <f>AVERAGEIF(IstanbulTablo[[#This Row],[Vefat2019]:[Vefat2017]], "&gt;0")</f>
        <v>192.66666666666666</v>
      </c>
      <c r="G195">
        <f>IF(AND(IstanbulTablo[[#This Row],[Vefat2020]]&gt;-1,IstanbulTablo[[#This Row],[Referans]]&gt;-1), IstanbulTablo[[#This Row],[Vefat2020]]-IstanbulTablo[[#This Row],[Referans]], 0)</f>
        <v>-1.6666666666666572</v>
      </c>
      <c r="H195">
        <f t="shared" si="11"/>
        <v>197.14285714285714</v>
      </c>
      <c r="I195">
        <f t="shared" si="12"/>
        <v>181.28571428571428</v>
      </c>
      <c r="J195">
        <f t="shared" si="13"/>
        <v>198.57142857142858</v>
      </c>
      <c r="K195">
        <f t="shared" si="14"/>
        <v>194</v>
      </c>
      <c r="L195">
        <f t="shared" si="15"/>
        <v>191.28571428571428</v>
      </c>
    </row>
    <row r="196" spans="1:12">
      <c r="A196" s="3" t="s">
        <v>211</v>
      </c>
      <c r="B196">
        <v>198</v>
      </c>
      <c r="C196">
        <v>172</v>
      </c>
      <c r="D196">
        <v>205</v>
      </c>
      <c r="E196">
        <v>204</v>
      </c>
      <c r="F196">
        <f>AVERAGEIF(IstanbulTablo[[#This Row],[Vefat2019]:[Vefat2017]], "&gt;0")</f>
        <v>193.66666666666666</v>
      </c>
      <c r="G196">
        <f>IF(AND(IstanbulTablo[[#This Row],[Vefat2020]]&gt;-1,IstanbulTablo[[#This Row],[Referans]]&gt;-1), IstanbulTablo[[#This Row],[Vefat2020]]-IstanbulTablo[[#This Row],[Referans]], 0)</f>
        <v>4.3333333333333428</v>
      </c>
      <c r="H196">
        <f t="shared" si="11"/>
        <v>190.85714285714286</v>
      </c>
      <c r="I196">
        <f t="shared" si="12"/>
        <v>180.42857142857142</v>
      </c>
      <c r="J196">
        <f t="shared" si="13"/>
        <v>200.42857142857142</v>
      </c>
      <c r="K196">
        <f t="shared" si="14"/>
        <v>194.85714285714286</v>
      </c>
      <c r="L196">
        <f t="shared" si="15"/>
        <v>191.90476190476193</v>
      </c>
    </row>
    <row r="197" spans="1:12">
      <c r="A197" s="3" t="s">
        <v>212</v>
      </c>
      <c r="B197">
        <v>191</v>
      </c>
      <c r="C197">
        <v>191</v>
      </c>
      <c r="D197">
        <v>175</v>
      </c>
      <c r="E197">
        <v>193</v>
      </c>
      <c r="F197">
        <f>AVERAGEIF(IstanbulTablo[[#This Row],[Vefat2019]:[Vefat2017]], "&gt;0")</f>
        <v>186.33333333333334</v>
      </c>
      <c r="G197">
        <f>IF(AND(IstanbulTablo[[#This Row],[Vefat2020]]&gt;-1,IstanbulTablo[[#This Row],[Referans]]&gt;-1), IstanbulTablo[[#This Row],[Vefat2020]]-IstanbulTablo[[#This Row],[Referans]], 0)</f>
        <v>4.6666666666666572</v>
      </c>
      <c r="H197">
        <f t="shared" si="11"/>
        <v>189.57142857142858</v>
      </c>
      <c r="I197">
        <f t="shared" si="12"/>
        <v>181.85714285714286</v>
      </c>
      <c r="J197">
        <f t="shared" si="13"/>
        <v>195.28571428571428</v>
      </c>
      <c r="K197">
        <f t="shared" si="14"/>
        <v>196.42857142857142</v>
      </c>
      <c r="L197">
        <f t="shared" si="15"/>
        <v>191.19047619047618</v>
      </c>
    </row>
    <row r="198" spans="1:12">
      <c r="A198" s="3" t="s">
        <v>213</v>
      </c>
      <c r="B198">
        <v>181</v>
      </c>
      <c r="C198">
        <v>182</v>
      </c>
      <c r="D198">
        <v>199</v>
      </c>
      <c r="E198">
        <v>191</v>
      </c>
      <c r="F198">
        <f>AVERAGEIF(IstanbulTablo[[#This Row],[Vefat2019]:[Vefat2017]], "&gt;0")</f>
        <v>190.66666666666666</v>
      </c>
      <c r="G198">
        <f>IF(AND(IstanbulTablo[[#This Row],[Vefat2020]]&gt;-1,IstanbulTablo[[#This Row],[Referans]]&gt;-1), IstanbulTablo[[#This Row],[Vefat2020]]-IstanbulTablo[[#This Row],[Referans]], 0)</f>
        <v>-9.6666666666666572</v>
      </c>
      <c r="H198">
        <f t="shared" si="11"/>
        <v>189.28571428571428</v>
      </c>
      <c r="I198">
        <f t="shared" si="12"/>
        <v>183.71428571428572</v>
      </c>
      <c r="J198">
        <f t="shared" si="13"/>
        <v>194.14285714285714</v>
      </c>
      <c r="K198">
        <f t="shared" si="14"/>
        <v>197.14285714285714</v>
      </c>
      <c r="L198">
        <f t="shared" si="15"/>
        <v>191.66666666666669</v>
      </c>
    </row>
    <row r="199" spans="1:12">
      <c r="A199" s="3" t="s">
        <v>214</v>
      </c>
      <c r="B199">
        <v>186</v>
      </c>
      <c r="C199">
        <v>181</v>
      </c>
      <c r="D199">
        <v>223</v>
      </c>
      <c r="E199">
        <v>144</v>
      </c>
      <c r="F199">
        <f>AVERAGEIF(IstanbulTablo[[#This Row],[Vefat2019]:[Vefat2017]], "&gt;0")</f>
        <v>182.66666666666666</v>
      </c>
      <c r="G199">
        <f>IF(AND(IstanbulTablo[[#This Row],[Vefat2020]]&gt;-1,IstanbulTablo[[#This Row],[Referans]]&gt;-1), IstanbulTablo[[#This Row],[Vefat2020]]-IstanbulTablo[[#This Row],[Referans]], 0)</f>
        <v>3.3333333333333428</v>
      </c>
      <c r="H199">
        <f t="shared" si="11"/>
        <v>187.85714285714286</v>
      </c>
      <c r="I199">
        <f t="shared" si="12"/>
        <v>180.14285714285714</v>
      </c>
      <c r="J199">
        <f t="shared" si="13"/>
        <v>198.28571428571428</v>
      </c>
      <c r="K199">
        <f t="shared" si="14"/>
        <v>186.42857142857142</v>
      </c>
      <c r="L199">
        <f t="shared" si="15"/>
        <v>188.28571428571428</v>
      </c>
    </row>
    <row r="200" spans="1:12">
      <c r="A200" s="3" t="s">
        <v>215</v>
      </c>
      <c r="B200">
        <v>203</v>
      </c>
      <c r="C200">
        <v>188</v>
      </c>
      <c r="D200">
        <v>207</v>
      </c>
      <c r="E200">
        <v>190</v>
      </c>
      <c r="F200">
        <f>AVERAGEIF(IstanbulTablo[[#This Row],[Vefat2019]:[Vefat2017]], "&gt;0")</f>
        <v>195</v>
      </c>
      <c r="G200">
        <f>IF(AND(IstanbulTablo[[#This Row],[Vefat2020]]&gt;-1,IstanbulTablo[[#This Row],[Referans]]&gt;-1), IstanbulTablo[[#This Row],[Vefat2020]]-IstanbulTablo[[#This Row],[Referans]], 0)</f>
        <v>8</v>
      </c>
      <c r="H200">
        <f t="shared" si="11"/>
        <v>191.42857142857142</v>
      </c>
      <c r="I200">
        <f t="shared" si="12"/>
        <v>182.42857142857142</v>
      </c>
      <c r="J200">
        <f t="shared" si="13"/>
        <v>200.85714285714286</v>
      </c>
      <c r="K200">
        <f t="shared" si="14"/>
        <v>185.57142857142858</v>
      </c>
      <c r="L200">
        <f t="shared" si="15"/>
        <v>189.61904761904762</v>
      </c>
    </row>
    <row r="201" spans="1:12">
      <c r="A201" s="3" t="s">
        <v>216</v>
      </c>
      <c r="B201">
        <v>173</v>
      </c>
      <c r="C201">
        <v>191</v>
      </c>
      <c r="D201">
        <v>192</v>
      </c>
      <c r="E201">
        <v>172</v>
      </c>
      <c r="F201">
        <f>AVERAGEIF(IstanbulTablo[[#This Row],[Vefat2019]:[Vefat2017]], "&gt;0")</f>
        <v>185</v>
      </c>
      <c r="G201">
        <f>IF(AND(IstanbulTablo[[#This Row],[Vefat2020]]&gt;-1,IstanbulTablo[[#This Row],[Referans]]&gt;-1), IstanbulTablo[[#This Row],[Vefat2020]]-IstanbulTablo[[#This Row],[Referans]], 0)</f>
        <v>-12</v>
      </c>
      <c r="H201">
        <f t="shared" ref="H201:H253" si="16">AVERAGE(B195:B201)</f>
        <v>189</v>
      </c>
      <c r="I201">
        <f t="shared" ref="I201:I254" si="17">AVERAGE(C195:C201)</f>
        <v>183.85714285714286</v>
      </c>
      <c r="J201">
        <f t="shared" ref="J201:J254" si="18">AVERAGE(D195:D201)</f>
        <v>200.42857142857142</v>
      </c>
      <c r="K201">
        <f t="shared" ref="K201:K254" si="19">AVERAGE(E195:E201)</f>
        <v>184</v>
      </c>
      <c r="L201">
        <f t="shared" ref="L201:L256" si="20">AVERAGE(F195:F201)</f>
        <v>189.42857142857142</v>
      </c>
    </row>
    <row r="202" spans="1:12">
      <c r="A202" s="3" t="s">
        <v>217</v>
      </c>
      <c r="B202">
        <v>210</v>
      </c>
      <c r="C202">
        <v>184</v>
      </c>
      <c r="D202">
        <v>202</v>
      </c>
      <c r="E202">
        <v>204</v>
      </c>
      <c r="F202">
        <f>AVERAGEIF(IstanbulTablo[[#This Row],[Vefat2019]:[Vefat2017]], "&gt;0")</f>
        <v>196.66666666666666</v>
      </c>
      <c r="G202">
        <f>IF(AND(IstanbulTablo[[#This Row],[Vefat2020]]&gt;-1,IstanbulTablo[[#This Row],[Referans]]&gt;-1), IstanbulTablo[[#This Row],[Vefat2020]]-IstanbulTablo[[#This Row],[Referans]], 0)</f>
        <v>13.333333333333343</v>
      </c>
      <c r="H202">
        <f t="shared" si="16"/>
        <v>191.71428571428572</v>
      </c>
      <c r="I202">
        <f t="shared" si="17"/>
        <v>184.14285714285714</v>
      </c>
      <c r="J202">
        <f t="shared" si="18"/>
        <v>200.42857142857142</v>
      </c>
      <c r="K202">
        <f t="shared" si="19"/>
        <v>185.42857142857142</v>
      </c>
      <c r="L202">
        <f t="shared" si="20"/>
        <v>190</v>
      </c>
    </row>
    <row r="203" spans="1:12">
      <c r="A203" s="3" t="s">
        <v>218</v>
      </c>
      <c r="B203">
        <v>178</v>
      </c>
      <c r="C203">
        <v>182</v>
      </c>
      <c r="D203">
        <v>191</v>
      </c>
      <c r="E203">
        <v>152</v>
      </c>
      <c r="F203">
        <f>AVERAGEIF(IstanbulTablo[[#This Row],[Vefat2019]:[Vefat2017]], "&gt;0")</f>
        <v>175</v>
      </c>
      <c r="G203">
        <f>IF(AND(IstanbulTablo[[#This Row],[Vefat2020]]&gt;-1,IstanbulTablo[[#This Row],[Referans]]&gt;-1), IstanbulTablo[[#This Row],[Vefat2020]]-IstanbulTablo[[#This Row],[Referans]], 0)</f>
        <v>3</v>
      </c>
      <c r="H203">
        <f t="shared" si="16"/>
        <v>188.85714285714286</v>
      </c>
      <c r="I203">
        <f t="shared" si="17"/>
        <v>185.57142857142858</v>
      </c>
      <c r="J203">
        <f t="shared" si="18"/>
        <v>198.42857142857142</v>
      </c>
      <c r="K203">
        <f t="shared" si="19"/>
        <v>178</v>
      </c>
      <c r="L203">
        <f t="shared" si="20"/>
        <v>187.33333333333331</v>
      </c>
    </row>
    <row r="204" spans="1:12">
      <c r="A204" s="3" t="s">
        <v>219</v>
      </c>
      <c r="B204">
        <v>180</v>
      </c>
      <c r="C204">
        <v>203</v>
      </c>
      <c r="D204">
        <v>180</v>
      </c>
      <c r="E204">
        <v>172</v>
      </c>
      <c r="F204">
        <f>AVERAGEIF(IstanbulTablo[[#This Row],[Vefat2019]:[Vefat2017]], "&gt;0")</f>
        <v>185</v>
      </c>
      <c r="G204">
        <f>IF(AND(IstanbulTablo[[#This Row],[Vefat2020]]&gt;-1,IstanbulTablo[[#This Row],[Referans]]&gt;-1), IstanbulTablo[[#This Row],[Vefat2020]]-IstanbulTablo[[#This Row],[Referans]], 0)</f>
        <v>-5</v>
      </c>
      <c r="H204">
        <f t="shared" si="16"/>
        <v>187.28571428571428</v>
      </c>
      <c r="I204">
        <f t="shared" si="17"/>
        <v>187.28571428571428</v>
      </c>
      <c r="J204">
        <f t="shared" si="18"/>
        <v>199.14285714285714</v>
      </c>
      <c r="K204">
        <f t="shared" si="19"/>
        <v>175</v>
      </c>
      <c r="L204">
        <f t="shared" si="20"/>
        <v>187.14285714285714</v>
      </c>
    </row>
    <row r="205" spans="1:12">
      <c r="A205" s="3" t="s">
        <v>220</v>
      </c>
      <c r="B205">
        <v>198</v>
      </c>
      <c r="C205">
        <v>215</v>
      </c>
      <c r="D205">
        <v>195</v>
      </c>
      <c r="E205">
        <v>185</v>
      </c>
      <c r="F205">
        <f>AVERAGEIF(IstanbulTablo[[#This Row],[Vefat2019]:[Vefat2017]], "&gt;0")</f>
        <v>198.33333333333334</v>
      </c>
      <c r="G205">
        <f>IF(AND(IstanbulTablo[[#This Row],[Vefat2020]]&gt;-1,IstanbulTablo[[#This Row],[Referans]]&gt;-1), IstanbulTablo[[#This Row],[Vefat2020]]-IstanbulTablo[[#This Row],[Referans]], 0)</f>
        <v>-0.33333333333334281</v>
      </c>
      <c r="H205">
        <f t="shared" si="16"/>
        <v>189.71428571428572</v>
      </c>
      <c r="I205">
        <f t="shared" si="17"/>
        <v>192</v>
      </c>
      <c r="J205">
        <f t="shared" si="18"/>
        <v>198.57142857142858</v>
      </c>
      <c r="K205">
        <f t="shared" si="19"/>
        <v>174.14285714285714</v>
      </c>
      <c r="L205">
        <f t="shared" si="20"/>
        <v>188.23809523809521</v>
      </c>
    </row>
    <row r="206" spans="1:12">
      <c r="A206" s="3" t="s">
        <v>221</v>
      </c>
      <c r="B206">
        <v>205</v>
      </c>
      <c r="C206">
        <v>181</v>
      </c>
      <c r="D206">
        <v>180</v>
      </c>
      <c r="E206">
        <v>189</v>
      </c>
      <c r="F206">
        <f>AVERAGEIF(IstanbulTablo[[#This Row],[Vefat2019]:[Vefat2017]], "&gt;0")</f>
        <v>183.33333333333334</v>
      </c>
      <c r="G206">
        <f>IF(AND(IstanbulTablo[[#This Row],[Vefat2020]]&gt;-1,IstanbulTablo[[#This Row],[Referans]]&gt;-1), IstanbulTablo[[#This Row],[Vefat2020]]-IstanbulTablo[[#This Row],[Referans]], 0)</f>
        <v>21.666666666666657</v>
      </c>
      <c r="H206">
        <f t="shared" si="16"/>
        <v>192.42857142857142</v>
      </c>
      <c r="I206">
        <f t="shared" si="17"/>
        <v>192</v>
      </c>
      <c r="J206">
        <f t="shared" si="18"/>
        <v>192.42857142857142</v>
      </c>
      <c r="K206">
        <f t="shared" si="19"/>
        <v>180.57142857142858</v>
      </c>
      <c r="L206">
        <f t="shared" si="20"/>
        <v>188.33333333333331</v>
      </c>
    </row>
    <row r="207" spans="1:12">
      <c r="A207" s="3" t="s">
        <v>222</v>
      </c>
      <c r="B207">
        <v>171</v>
      </c>
      <c r="C207">
        <v>171</v>
      </c>
      <c r="D207">
        <v>195</v>
      </c>
      <c r="E207">
        <v>189</v>
      </c>
      <c r="F207">
        <f>AVERAGEIF(IstanbulTablo[[#This Row],[Vefat2019]:[Vefat2017]], "&gt;0")</f>
        <v>185</v>
      </c>
      <c r="G207">
        <f>IF(AND(IstanbulTablo[[#This Row],[Vefat2020]]&gt;-1,IstanbulTablo[[#This Row],[Referans]]&gt;-1), IstanbulTablo[[#This Row],[Vefat2020]]-IstanbulTablo[[#This Row],[Referans]], 0)</f>
        <v>-14</v>
      </c>
      <c r="H207">
        <f t="shared" si="16"/>
        <v>187.85714285714286</v>
      </c>
      <c r="I207">
        <f t="shared" si="17"/>
        <v>189.57142857142858</v>
      </c>
      <c r="J207">
        <f t="shared" si="18"/>
        <v>190.71428571428572</v>
      </c>
      <c r="K207">
        <f t="shared" si="19"/>
        <v>180.42857142857142</v>
      </c>
      <c r="L207">
        <f t="shared" si="20"/>
        <v>186.9047619047619</v>
      </c>
    </row>
    <row r="208" spans="1:12">
      <c r="A208" s="3" t="s">
        <v>223</v>
      </c>
      <c r="B208">
        <v>196</v>
      </c>
      <c r="C208">
        <v>198</v>
      </c>
      <c r="D208">
        <v>200</v>
      </c>
      <c r="E208">
        <v>193</v>
      </c>
      <c r="F208">
        <f>AVERAGEIF(IstanbulTablo[[#This Row],[Vefat2019]:[Vefat2017]], "&gt;0")</f>
        <v>197</v>
      </c>
      <c r="G208">
        <f>IF(AND(IstanbulTablo[[#This Row],[Vefat2020]]&gt;-1,IstanbulTablo[[#This Row],[Referans]]&gt;-1), IstanbulTablo[[#This Row],[Vefat2020]]-IstanbulTablo[[#This Row],[Referans]], 0)</f>
        <v>-1</v>
      </c>
      <c r="H208">
        <f t="shared" si="16"/>
        <v>191.14285714285714</v>
      </c>
      <c r="I208">
        <f t="shared" si="17"/>
        <v>190.57142857142858</v>
      </c>
      <c r="J208">
        <f t="shared" si="18"/>
        <v>191.85714285714286</v>
      </c>
      <c r="K208">
        <f t="shared" si="19"/>
        <v>183.42857142857142</v>
      </c>
      <c r="L208">
        <f t="shared" si="20"/>
        <v>188.61904761904765</v>
      </c>
    </row>
    <row r="209" spans="1:12">
      <c r="A209" s="3" t="s">
        <v>224</v>
      </c>
      <c r="B209">
        <v>186</v>
      </c>
      <c r="C209">
        <v>132</v>
      </c>
      <c r="D209">
        <v>189</v>
      </c>
      <c r="E209">
        <v>208</v>
      </c>
      <c r="F209">
        <f>AVERAGEIF(IstanbulTablo[[#This Row],[Vefat2019]:[Vefat2017]], "&gt;0")</f>
        <v>176.33333333333334</v>
      </c>
      <c r="G209">
        <f>IF(AND(IstanbulTablo[[#This Row],[Vefat2020]]&gt;-1,IstanbulTablo[[#This Row],[Referans]]&gt;-1), IstanbulTablo[[#This Row],[Vefat2020]]-IstanbulTablo[[#This Row],[Referans]], 0)</f>
        <v>9.6666666666666572</v>
      </c>
      <c r="H209">
        <f t="shared" si="16"/>
        <v>187.71428571428572</v>
      </c>
      <c r="I209">
        <f t="shared" si="17"/>
        <v>183.14285714285714</v>
      </c>
      <c r="J209">
        <f t="shared" si="18"/>
        <v>190</v>
      </c>
      <c r="K209">
        <f t="shared" si="19"/>
        <v>184</v>
      </c>
      <c r="L209">
        <f t="shared" si="20"/>
        <v>185.71428571428572</v>
      </c>
    </row>
    <row r="210" spans="1:12">
      <c r="A210" s="3" t="s">
        <v>225</v>
      </c>
      <c r="B210">
        <v>207</v>
      </c>
      <c r="C210">
        <v>210</v>
      </c>
      <c r="D210">
        <v>162</v>
      </c>
      <c r="E210">
        <v>172</v>
      </c>
      <c r="F210">
        <f>AVERAGEIF(IstanbulTablo[[#This Row],[Vefat2019]:[Vefat2017]], "&gt;0")</f>
        <v>181.33333333333334</v>
      </c>
      <c r="G210">
        <f>IF(AND(IstanbulTablo[[#This Row],[Vefat2020]]&gt;-1,IstanbulTablo[[#This Row],[Referans]]&gt;-1), IstanbulTablo[[#This Row],[Vefat2020]]-IstanbulTablo[[#This Row],[Referans]], 0)</f>
        <v>25.666666666666657</v>
      </c>
      <c r="H210">
        <f t="shared" si="16"/>
        <v>191.85714285714286</v>
      </c>
      <c r="I210">
        <f t="shared" si="17"/>
        <v>187.14285714285714</v>
      </c>
      <c r="J210">
        <f t="shared" si="18"/>
        <v>185.85714285714286</v>
      </c>
      <c r="K210">
        <f t="shared" si="19"/>
        <v>186.85714285714286</v>
      </c>
      <c r="L210">
        <f t="shared" si="20"/>
        <v>186.61904761904762</v>
      </c>
    </row>
    <row r="211" spans="1:12">
      <c r="A211" s="3" t="s">
        <v>226</v>
      </c>
      <c r="B211">
        <v>193</v>
      </c>
      <c r="C211">
        <v>222</v>
      </c>
      <c r="D211">
        <v>180</v>
      </c>
      <c r="E211">
        <v>187</v>
      </c>
      <c r="F211">
        <f>AVERAGEIF(IstanbulTablo[[#This Row],[Vefat2019]:[Vefat2017]], "&gt;0")</f>
        <v>196.33333333333334</v>
      </c>
      <c r="G211">
        <f>IF(AND(IstanbulTablo[[#This Row],[Vefat2020]]&gt;-1,IstanbulTablo[[#This Row],[Referans]]&gt;-1), IstanbulTablo[[#This Row],[Vefat2020]]-IstanbulTablo[[#This Row],[Referans]], 0)</f>
        <v>-3.3333333333333428</v>
      </c>
      <c r="H211">
        <f t="shared" si="16"/>
        <v>193.71428571428572</v>
      </c>
      <c r="I211">
        <f t="shared" si="17"/>
        <v>189.85714285714286</v>
      </c>
      <c r="J211">
        <f t="shared" si="18"/>
        <v>185.85714285714286</v>
      </c>
      <c r="K211">
        <f t="shared" si="19"/>
        <v>189</v>
      </c>
      <c r="L211">
        <f t="shared" si="20"/>
        <v>188.23809523809524</v>
      </c>
    </row>
    <row r="212" spans="1:12">
      <c r="A212" s="3" t="s">
        <v>227</v>
      </c>
      <c r="B212">
        <v>210</v>
      </c>
      <c r="C212">
        <v>189</v>
      </c>
      <c r="D212">
        <v>222</v>
      </c>
      <c r="E212">
        <v>166</v>
      </c>
      <c r="F212">
        <f>AVERAGEIF(IstanbulTablo[[#This Row],[Vefat2019]:[Vefat2017]], "&gt;0")</f>
        <v>192.33333333333334</v>
      </c>
      <c r="G212">
        <f>IF(AND(IstanbulTablo[[#This Row],[Vefat2020]]&gt;-1,IstanbulTablo[[#This Row],[Referans]]&gt;-1), IstanbulTablo[[#This Row],[Vefat2020]]-IstanbulTablo[[#This Row],[Referans]], 0)</f>
        <v>17.666666666666657</v>
      </c>
      <c r="H212">
        <f t="shared" si="16"/>
        <v>195.42857142857142</v>
      </c>
      <c r="I212">
        <f t="shared" si="17"/>
        <v>186.14285714285714</v>
      </c>
      <c r="J212">
        <f t="shared" si="18"/>
        <v>189.71428571428572</v>
      </c>
      <c r="K212">
        <f t="shared" si="19"/>
        <v>186.28571428571428</v>
      </c>
      <c r="L212">
        <f t="shared" si="20"/>
        <v>187.38095238095238</v>
      </c>
    </row>
    <row r="213" spans="1:12">
      <c r="A213" s="3" t="s">
        <v>228</v>
      </c>
      <c r="B213">
        <v>199</v>
      </c>
      <c r="C213">
        <v>200</v>
      </c>
      <c r="D213">
        <v>189</v>
      </c>
      <c r="E213">
        <v>185</v>
      </c>
      <c r="F213">
        <f>AVERAGEIF(IstanbulTablo[[#This Row],[Vefat2019]:[Vefat2017]], "&gt;0")</f>
        <v>191.33333333333334</v>
      </c>
      <c r="G213">
        <f>IF(AND(IstanbulTablo[[#This Row],[Vefat2020]]&gt;-1,IstanbulTablo[[#This Row],[Referans]]&gt;-1), IstanbulTablo[[#This Row],[Vefat2020]]-IstanbulTablo[[#This Row],[Referans]], 0)</f>
        <v>7.6666666666666572</v>
      </c>
      <c r="H213">
        <f t="shared" si="16"/>
        <v>194.57142857142858</v>
      </c>
      <c r="I213">
        <f t="shared" si="17"/>
        <v>188.85714285714286</v>
      </c>
      <c r="J213">
        <f t="shared" si="18"/>
        <v>191</v>
      </c>
      <c r="K213">
        <f t="shared" si="19"/>
        <v>185.71428571428572</v>
      </c>
      <c r="L213">
        <f t="shared" si="20"/>
        <v>188.52380952380955</v>
      </c>
    </row>
    <row r="214" spans="1:12">
      <c r="A214" s="3" t="s">
        <v>229</v>
      </c>
      <c r="B214">
        <v>210</v>
      </c>
      <c r="C214">
        <v>201</v>
      </c>
      <c r="D214">
        <v>176</v>
      </c>
      <c r="E214">
        <v>182</v>
      </c>
      <c r="F214">
        <f>AVERAGEIF(IstanbulTablo[[#This Row],[Vefat2019]:[Vefat2017]], "&gt;0")</f>
        <v>186.33333333333334</v>
      </c>
      <c r="G214">
        <f>IF(AND(IstanbulTablo[[#This Row],[Vefat2020]]&gt;-1,IstanbulTablo[[#This Row],[Referans]]&gt;-1), IstanbulTablo[[#This Row],[Vefat2020]]-IstanbulTablo[[#This Row],[Referans]], 0)</f>
        <v>23.666666666666657</v>
      </c>
      <c r="H214">
        <f t="shared" si="16"/>
        <v>200.14285714285714</v>
      </c>
      <c r="I214">
        <f t="shared" si="17"/>
        <v>193.14285714285714</v>
      </c>
      <c r="J214">
        <f t="shared" si="18"/>
        <v>188.28571428571428</v>
      </c>
      <c r="K214">
        <f t="shared" si="19"/>
        <v>184.71428571428572</v>
      </c>
      <c r="L214">
        <f t="shared" si="20"/>
        <v>188.71428571428572</v>
      </c>
    </row>
    <row r="215" spans="1:12">
      <c r="A215" s="3" t="s">
        <v>230</v>
      </c>
      <c r="B215">
        <v>175</v>
      </c>
      <c r="C215">
        <v>211</v>
      </c>
      <c r="D215">
        <v>199</v>
      </c>
      <c r="E215">
        <v>197</v>
      </c>
      <c r="F215">
        <f>AVERAGEIF(IstanbulTablo[[#This Row],[Vefat2019]:[Vefat2017]], "&gt;0")</f>
        <v>202.33333333333334</v>
      </c>
      <c r="G215">
        <f>IF(AND(IstanbulTablo[[#This Row],[Vefat2020]]&gt;-1,IstanbulTablo[[#This Row],[Referans]]&gt;-1), IstanbulTablo[[#This Row],[Vefat2020]]-IstanbulTablo[[#This Row],[Referans]], 0)</f>
        <v>-27.333333333333343</v>
      </c>
      <c r="H215">
        <f t="shared" si="16"/>
        <v>197.14285714285714</v>
      </c>
      <c r="I215">
        <f t="shared" si="17"/>
        <v>195</v>
      </c>
      <c r="J215">
        <f t="shared" si="18"/>
        <v>188.14285714285714</v>
      </c>
      <c r="K215">
        <f t="shared" si="19"/>
        <v>185.28571428571428</v>
      </c>
      <c r="L215">
        <f t="shared" si="20"/>
        <v>189.47619047619045</v>
      </c>
    </row>
    <row r="216" spans="1:12">
      <c r="A216" s="3" t="s">
        <v>231</v>
      </c>
      <c r="B216">
        <v>207</v>
      </c>
      <c r="C216">
        <v>181</v>
      </c>
      <c r="D216">
        <v>171</v>
      </c>
      <c r="E216">
        <v>199</v>
      </c>
      <c r="F216">
        <f>AVERAGEIF(IstanbulTablo[[#This Row],[Vefat2019]:[Vefat2017]], "&gt;0")</f>
        <v>183.66666666666666</v>
      </c>
      <c r="G216">
        <f>IF(AND(IstanbulTablo[[#This Row],[Vefat2020]]&gt;-1,IstanbulTablo[[#This Row],[Referans]]&gt;-1), IstanbulTablo[[#This Row],[Vefat2020]]-IstanbulTablo[[#This Row],[Referans]], 0)</f>
        <v>23.333333333333343</v>
      </c>
      <c r="H216">
        <f t="shared" si="16"/>
        <v>200.14285714285714</v>
      </c>
      <c r="I216">
        <f t="shared" si="17"/>
        <v>202</v>
      </c>
      <c r="J216">
        <f t="shared" si="18"/>
        <v>185.57142857142858</v>
      </c>
      <c r="K216">
        <f t="shared" si="19"/>
        <v>184</v>
      </c>
      <c r="L216">
        <f t="shared" si="20"/>
        <v>190.52380952380955</v>
      </c>
    </row>
    <row r="217" spans="1:12">
      <c r="A217" s="3" t="s">
        <v>232</v>
      </c>
      <c r="B217">
        <v>197</v>
      </c>
      <c r="C217">
        <v>187</v>
      </c>
      <c r="D217">
        <v>193</v>
      </c>
      <c r="E217">
        <v>186</v>
      </c>
      <c r="F217">
        <f>AVERAGEIF(IstanbulTablo[[#This Row],[Vefat2019]:[Vefat2017]], "&gt;0")</f>
        <v>188.66666666666666</v>
      </c>
      <c r="G217">
        <f>IF(AND(IstanbulTablo[[#This Row],[Vefat2020]]&gt;-1,IstanbulTablo[[#This Row],[Referans]]&gt;-1), IstanbulTablo[[#This Row],[Vefat2020]]-IstanbulTablo[[#This Row],[Referans]], 0)</f>
        <v>8.3333333333333428</v>
      </c>
      <c r="H217">
        <f t="shared" si="16"/>
        <v>198.71428571428572</v>
      </c>
      <c r="I217">
        <f t="shared" si="17"/>
        <v>198.71428571428572</v>
      </c>
      <c r="J217">
        <f t="shared" si="18"/>
        <v>190</v>
      </c>
      <c r="K217">
        <f t="shared" si="19"/>
        <v>186</v>
      </c>
      <c r="L217">
        <f t="shared" si="20"/>
        <v>191.57142857142861</v>
      </c>
    </row>
    <row r="218" spans="1:12">
      <c r="A218" s="3" t="s">
        <v>233</v>
      </c>
      <c r="B218">
        <v>216</v>
      </c>
      <c r="C218">
        <v>197</v>
      </c>
      <c r="D218">
        <v>198</v>
      </c>
      <c r="E218">
        <v>169</v>
      </c>
      <c r="F218">
        <f>AVERAGEIF(IstanbulTablo[[#This Row],[Vefat2019]:[Vefat2017]], "&gt;0")</f>
        <v>188</v>
      </c>
      <c r="G218">
        <f>IF(AND(IstanbulTablo[[#This Row],[Vefat2020]]&gt;-1,IstanbulTablo[[#This Row],[Referans]]&gt;-1), IstanbulTablo[[#This Row],[Vefat2020]]-IstanbulTablo[[#This Row],[Referans]], 0)</f>
        <v>28</v>
      </c>
      <c r="H218">
        <f t="shared" si="16"/>
        <v>202</v>
      </c>
      <c r="I218">
        <f t="shared" si="17"/>
        <v>195.14285714285714</v>
      </c>
      <c r="J218">
        <f t="shared" si="18"/>
        <v>192.57142857142858</v>
      </c>
      <c r="K218">
        <f t="shared" si="19"/>
        <v>183.42857142857142</v>
      </c>
      <c r="L218">
        <f t="shared" si="20"/>
        <v>190.38095238095238</v>
      </c>
    </row>
    <row r="219" spans="1:12">
      <c r="A219" s="3" t="s">
        <v>234</v>
      </c>
      <c r="B219">
        <v>238</v>
      </c>
      <c r="C219">
        <v>154</v>
      </c>
      <c r="D219">
        <v>202</v>
      </c>
      <c r="E219">
        <v>149</v>
      </c>
      <c r="F219">
        <f>AVERAGEIF(IstanbulTablo[[#This Row],[Vefat2019]:[Vefat2017]], "&gt;0")</f>
        <v>168.33333333333334</v>
      </c>
      <c r="G219">
        <f>IF(AND(IstanbulTablo[[#This Row],[Vefat2020]]&gt;-1,IstanbulTablo[[#This Row],[Referans]]&gt;-1), IstanbulTablo[[#This Row],[Vefat2020]]-IstanbulTablo[[#This Row],[Referans]], 0)</f>
        <v>69.666666666666657</v>
      </c>
      <c r="H219">
        <f t="shared" si="16"/>
        <v>206</v>
      </c>
      <c r="I219">
        <f t="shared" si="17"/>
        <v>190.14285714285714</v>
      </c>
      <c r="J219">
        <f t="shared" si="18"/>
        <v>189.71428571428572</v>
      </c>
      <c r="K219">
        <f t="shared" si="19"/>
        <v>181</v>
      </c>
      <c r="L219">
        <f t="shared" si="20"/>
        <v>186.95238095238093</v>
      </c>
    </row>
    <row r="220" spans="1:12">
      <c r="A220" s="3" t="s">
        <v>235</v>
      </c>
      <c r="B220">
        <v>202</v>
      </c>
      <c r="C220">
        <v>200</v>
      </c>
      <c r="D220">
        <v>219</v>
      </c>
      <c r="E220">
        <v>175</v>
      </c>
      <c r="F220">
        <f>AVERAGEIF(IstanbulTablo[[#This Row],[Vefat2019]:[Vefat2017]], "&gt;0")</f>
        <v>198</v>
      </c>
      <c r="G220">
        <f>IF(AND(IstanbulTablo[[#This Row],[Vefat2020]]&gt;-1,IstanbulTablo[[#This Row],[Referans]]&gt;-1), IstanbulTablo[[#This Row],[Vefat2020]]-IstanbulTablo[[#This Row],[Referans]], 0)</f>
        <v>4</v>
      </c>
      <c r="H220">
        <f t="shared" si="16"/>
        <v>206.42857142857142</v>
      </c>
      <c r="I220">
        <f t="shared" si="17"/>
        <v>190.14285714285714</v>
      </c>
      <c r="J220">
        <f t="shared" si="18"/>
        <v>194</v>
      </c>
      <c r="K220">
        <f t="shared" si="19"/>
        <v>179.57142857142858</v>
      </c>
      <c r="L220">
        <f t="shared" si="20"/>
        <v>187.9047619047619</v>
      </c>
    </row>
    <row r="221" spans="1:12">
      <c r="A221" s="3" t="s">
        <v>236</v>
      </c>
      <c r="B221">
        <v>186</v>
      </c>
      <c r="C221">
        <v>178</v>
      </c>
      <c r="D221">
        <v>176</v>
      </c>
      <c r="E221">
        <v>213</v>
      </c>
      <c r="F221">
        <f>AVERAGEIF(IstanbulTablo[[#This Row],[Vefat2019]:[Vefat2017]], "&gt;0")</f>
        <v>189</v>
      </c>
      <c r="G221">
        <f>IF(AND(IstanbulTablo[[#This Row],[Vefat2020]]&gt;-1,IstanbulTablo[[#This Row],[Referans]]&gt;-1), IstanbulTablo[[#This Row],[Vefat2020]]-IstanbulTablo[[#This Row],[Referans]], 0)</f>
        <v>-3</v>
      </c>
      <c r="H221">
        <f t="shared" si="16"/>
        <v>203</v>
      </c>
      <c r="I221">
        <f t="shared" si="17"/>
        <v>186.85714285714286</v>
      </c>
      <c r="J221">
        <f t="shared" si="18"/>
        <v>194</v>
      </c>
      <c r="K221">
        <f t="shared" si="19"/>
        <v>184</v>
      </c>
      <c r="L221">
        <f t="shared" si="20"/>
        <v>188.28571428571428</v>
      </c>
    </row>
    <row r="222" spans="1:12">
      <c r="A222" s="3" t="s">
        <v>237</v>
      </c>
      <c r="B222">
        <v>219</v>
      </c>
      <c r="C222">
        <v>178</v>
      </c>
      <c r="D222">
        <v>211</v>
      </c>
      <c r="E222">
        <v>195</v>
      </c>
      <c r="F222">
        <f>AVERAGEIF(IstanbulTablo[[#This Row],[Vefat2019]:[Vefat2017]], "&gt;0")</f>
        <v>194.66666666666666</v>
      </c>
      <c r="G222">
        <f>IF(AND(IstanbulTablo[[#This Row],[Vefat2020]]&gt;-1,IstanbulTablo[[#This Row],[Referans]]&gt;-1), IstanbulTablo[[#This Row],[Vefat2020]]-IstanbulTablo[[#This Row],[Referans]], 0)</f>
        <v>24.333333333333343</v>
      </c>
      <c r="H222">
        <f t="shared" si="16"/>
        <v>209.28571428571428</v>
      </c>
      <c r="I222">
        <f t="shared" si="17"/>
        <v>182.14285714285714</v>
      </c>
      <c r="J222">
        <f t="shared" si="18"/>
        <v>195.71428571428572</v>
      </c>
      <c r="K222">
        <f t="shared" si="19"/>
        <v>183.71428571428572</v>
      </c>
      <c r="L222">
        <f t="shared" si="20"/>
        <v>187.19047619047618</v>
      </c>
    </row>
    <row r="223" spans="1:12">
      <c r="A223" s="3" t="s">
        <v>238</v>
      </c>
      <c r="B223">
        <v>213</v>
      </c>
      <c r="C223">
        <v>189</v>
      </c>
      <c r="D223">
        <v>201</v>
      </c>
      <c r="E223">
        <v>186</v>
      </c>
      <c r="F223">
        <f>AVERAGEIF(IstanbulTablo[[#This Row],[Vefat2019]:[Vefat2017]], "&gt;0")</f>
        <v>192</v>
      </c>
      <c r="G223">
        <f>IF(AND(IstanbulTablo[[#This Row],[Vefat2020]]&gt;-1,IstanbulTablo[[#This Row],[Referans]]&gt;-1), IstanbulTablo[[#This Row],[Vefat2020]]-IstanbulTablo[[#This Row],[Referans]], 0)</f>
        <v>21</v>
      </c>
      <c r="H223">
        <f t="shared" si="16"/>
        <v>210.14285714285714</v>
      </c>
      <c r="I223">
        <f t="shared" si="17"/>
        <v>183.28571428571428</v>
      </c>
      <c r="J223">
        <f t="shared" si="18"/>
        <v>200</v>
      </c>
      <c r="K223">
        <f t="shared" si="19"/>
        <v>181.85714285714286</v>
      </c>
      <c r="L223">
        <f t="shared" si="20"/>
        <v>188.38095238095238</v>
      </c>
    </row>
    <row r="224" spans="1:12">
      <c r="A224" s="3" t="s">
        <v>239</v>
      </c>
      <c r="B224">
        <v>222</v>
      </c>
      <c r="C224">
        <v>181</v>
      </c>
      <c r="D224">
        <v>196</v>
      </c>
      <c r="E224">
        <v>166</v>
      </c>
      <c r="F224">
        <f>AVERAGEIF(IstanbulTablo[[#This Row],[Vefat2019]:[Vefat2017]], "&gt;0")</f>
        <v>181</v>
      </c>
      <c r="G224">
        <f>IF(AND(IstanbulTablo[[#This Row],[Vefat2020]]&gt;-1,IstanbulTablo[[#This Row],[Referans]]&gt;-1), IstanbulTablo[[#This Row],[Vefat2020]]-IstanbulTablo[[#This Row],[Referans]], 0)</f>
        <v>41</v>
      </c>
      <c r="H224">
        <f t="shared" si="16"/>
        <v>213.71428571428572</v>
      </c>
      <c r="I224">
        <f t="shared" si="17"/>
        <v>182.42857142857142</v>
      </c>
      <c r="J224">
        <f t="shared" si="18"/>
        <v>200.42857142857142</v>
      </c>
      <c r="K224">
        <f t="shared" si="19"/>
        <v>179</v>
      </c>
      <c r="L224">
        <f t="shared" si="20"/>
        <v>187.28571428571428</v>
      </c>
    </row>
    <row r="225" spans="1:12">
      <c r="A225" s="3" t="s">
        <v>240</v>
      </c>
      <c r="B225">
        <v>223</v>
      </c>
      <c r="C225">
        <v>178</v>
      </c>
      <c r="D225">
        <v>214</v>
      </c>
      <c r="E225">
        <v>175</v>
      </c>
      <c r="F225">
        <f>AVERAGEIF(IstanbulTablo[[#This Row],[Vefat2019]:[Vefat2017]], "&gt;0")</f>
        <v>189</v>
      </c>
      <c r="G225">
        <f>IF(AND(IstanbulTablo[[#This Row],[Vefat2020]]&gt;-1,IstanbulTablo[[#This Row],[Referans]]&gt;-1), IstanbulTablo[[#This Row],[Vefat2020]]-IstanbulTablo[[#This Row],[Referans]], 0)</f>
        <v>34</v>
      </c>
      <c r="H225">
        <f t="shared" si="16"/>
        <v>214.71428571428572</v>
      </c>
      <c r="I225">
        <f t="shared" si="17"/>
        <v>179.71428571428572</v>
      </c>
      <c r="J225">
        <f t="shared" si="18"/>
        <v>202.71428571428572</v>
      </c>
      <c r="K225">
        <f t="shared" si="19"/>
        <v>179.85714285714286</v>
      </c>
      <c r="L225">
        <f t="shared" si="20"/>
        <v>187.42857142857142</v>
      </c>
    </row>
    <row r="226" spans="1:12">
      <c r="A226" s="3" t="s">
        <v>241</v>
      </c>
      <c r="B226">
        <v>223</v>
      </c>
      <c r="C226">
        <v>184</v>
      </c>
      <c r="D226">
        <v>220</v>
      </c>
      <c r="E226">
        <v>186</v>
      </c>
      <c r="F226">
        <f>AVERAGEIF(IstanbulTablo[[#This Row],[Vefat2019]:[Vefat2017]], "&gt;0")</f>
        <v>196.66666666666666</v>
      </c>
      <c r="G226">
        <f>IF(AND(IstanbulTablo[[#This Row],[Vefat2020]]&gt;-1,IstanbulTablo[[#This Row],[Referans]]&gt;-1), IstanbulTablo[[#This Row],[Vefat2020]]-IstanbulTablo[[#This Row],[Referans]], 0)</f>
        <v>26.333333333333343</v>
      </c>
      <c r="H226">
        <f t="shared" si="16"/>
        <v>212.57142857142858</v>
      </c>
      <c r="I226">
        <f t="shared" si="17"/>
        <v>184</v>
      </c>
      <c r="J226">
        <f t="shared" si="18"/>
        <v>205.28571428571428</v>
      </c>
      <c r="K226">
        <f t="shared" si="19"/>
        <v>185.14285714285714</v>
      </c>
      <c r="L226">
        <f t="shared" si="20"/>
        <v>191.47619047619045</v>
      </c>
    </row>
    <row r="227" spans="1:12">
      <c r="A227" s="3" t="s">
        <v>242</v>
      </c>
      <c r="B227">
        <v>189</v>
      </c>
      <c r="C227">
        <v>182</v>
      </c>
      <c r="D227">
        <v>198</v>
      </c>
      <c r="E227">
        <v>167</v>
      </c>
      <c r="F227">
        <f>AVERAGEIF(IstanbulTablo[[#This Row],[Vefat2019]:[Vefat2017]], "&gt;0")</f>
        <v>182.33333333333334</v>
      </c>
      <c r="G227">
        <f>IF(AND(IstanbulTablo[[#This Row],[Vefat2020]]&gt;-1,IstanbulTablo[[#This Row],[Referans]]&gt;-1), IstanbulTablo[[#This Row],[Vefat2020]]-IstanbulTablo[[#This Row],[Referans]], 0)</f>
        <v>6.6666666666666572</v>
      </c>
      <c r="H227">
        <f t="shared" si="16"/>
        <v>210.71428571428572</v>
      </c>
      <c r="I227">
        <f t="shared" si="17"/>
        <v>181.42857142857142</v>
      </c>
      <c r="J227">
        <f t="shared" si="18"/>
        <v>202.28571428571428</v>
      </c>
      <c r="K227">
        <f t="shared" si="19"/>
        <v>184</v>
      </c>
      <c r="L227">
        <f t="shared" si="20"/>
        <v>189.23809523809521</v>
      </c>
    </row>
    <row r="228" spans="1:12">
      <c r="A228" s="3" t="s">
        <v>243</v>
      </c>
      <c r="B228">
        <v>198</v>
      </c>
      <c r="C228">
        <v>190</v>
      </c>
      <c r="D228">
        <v>200</v>
      </c>
      <c r="E228">
        <v>172</v>
      </c>
      <c r="F228">
        <f>AVERAGEIF(IstanbulTablo[[#This Row],[Vefat2019]:[Vefat2017]], "&gt;0")</f>
        <v>187.33333333333334</v>
      </c>
      <c r="G228">
        <f>IF(AND(IstanbulTablo[[#This Row],[Vefat2020]]&gt;-1,IstanbulTablo[[#This Row],[Referans]]&gt;-1), IstanbulTablo[[#This Row],[Vefat2020]]-IstanbulTablo[[#This Row],[Referans]], 0)</f>
        <v>10.666666666666657</v>
      </c>
      <c r="H228">
        <f t="shared" si="16"/>
        <v>212.42857142857142</v>
      </c>
      <c r="I228">
        <f t="shared" si="17"/>
        <v>183.14285714285714</v>
      </c>
      <c r="J228">
        <f t="shared" si="18"/>
        <v>205.71428571428572</v>
      </c>
      <c r="K228">
        <f t="shared" si="19"/>
        <v>178.14285714285714</v>
      </c>
      <c r="L228">
        <f t="shared" si="20"/>
        <v>188.99999999999997</v>
      </c>
    </row>
    <row r="229" spans="1:12">
      <c r="A229" s="3" t="s">
        <v>244</v>
      </c>
      <c r="B229">
        <v>186</v>
      </c>
      <c r="C229">
        <v>168</v>
      </c>
      <c r="D229">
        <v>214</v>
      </c>
      <c r="E229">
        <v>194</v>
      </c>
      <c r="F229">
        <f>AVERAGEIF(IstanbulTablo[[#This Row],[Vefat2019]:[Vefat2017]], "&gt;0")</f>
        <v>192</v>
      </c>
      <c r="G229">
        <f>IF(AND(IstanbulTablo[[#This Row],[Vefat2020]]&gt;-1,IstanbulTablo[[#This Row],[Referans]]&gt;-1), IstanbulTablo[[#This Row],[Vefat2020]]-IstanbulTablo[[#This Row],[Referans]], 0)</f>
        <v>-6</v>
      </c>
      <c r="H229">
        <f t="shared" si="16"/>
        <v>207.71428571428572</v>
      </c>
      <c r="I229">
        <f t="shared" si="17"/>
        <v>181.71428571428572</v>
      </c>
      <c r="J229">
        <f t="shared" si="18"/>
        <v>206.14285714285714</v>
      </c>
      <c r="K229">
        <f t="shared" si="19"/>
        <v>178</v>
      </c>
      <c r="L229">
        <f t="shared" si="20"/>
        <v>188.61904761904762</v>
      </c>
    </row>
    <row r="230" spans="1:12">
      <c r="A230" s="3" t="s">
        <v>245</v>
      </c>
      <c r="B230">
        <v>207</v>
      </c>
      <c r="C230">
        <v>197</v>
      </c>
      <c r="D230">
        <v>179</v>
      </c>
      <c r="E230">
        <v>172</v>
      </c>
      <c r="F230">
        <f>AVERAGEIF(IstanbulTablo[[#This Row],[Vefat2019]:[Vefat2017]], "&gt;0")</f>
        <v>182.66666666666666</v>
      </c>
      <c r="G230">
        <f>IF(AND(IstanbulTablo[[#This Row],[Vefat2020]]&gt;-1,IstanbulTablo[[#This Row],[Referans]]&gt;-1), IstanbulTablo[[#This Row],[Vefat2020]]-IstanbulTablo[[#This Row],[Referans]], 0)</f>
        <v>24.333333333333343</v>
      </c>
      <c r="H230">
        <f t="shared" si="16"/>
        <v>206.85714285714286</v>
      </c>
      <c r="I230">
        <f t="shared" si="17"/>
        <v>182.85714285714286</v>
      </c>
      <c r="J230">
        <f t="shared" si="18"/>
        <v>203</v>
      </c>
      <c r="K230">
        <f t="shared" si="19"/>
        <v>176</v>
      </c>
      <c r="L230">
        <f t="shared" si="20"/>
        <v>187.28571428571431</v>
      </c>
    </row>
    <row r="231" spans="1:12">
      <c r="A231" s="3" t="s">
        <v>246</v>
      </c>
      <c r="B231">
        <v>185</v>
      </c>
      <c r="C231">
        <v>180</v>
      </c>
      <c r="D231">
        <v>188</v>
      </c>
      <c r="E231">
        <v>204</v>
      </c>
      <c r="F231">
        <f>AVERAGEIF(IstanbulTablo[[#This Row],[Vefat2019]:[Vefat2017]], "&gt;0")</f>
        <v>190.66666666666666</v>
      </c>
      <c r="G231">
        <f>IF(AND(IstanbulTablo[[#This Row],[Vefat2020]]&gt;-1,IstanbulTablo[[#This Row],[Referans]]&gt;-1), IstanbulTablo[[#This Row],[Vefat2020]]-IstanbulTablo[[#This Row],[Referans]], 0)</f>
        <v>-5.6666666666666572</v>
      </c>
      <c r="H231">
        <f t="shared" si="16"/>
        <v>201.57142857142858</v>
      </c>
      <c r="I231">
        <f t="shared" si="17"/>
        <v>182.71428571428572</v>
      </c>
      <c r="J231">
        <f t="shared" si="18"/>
        <v>201.85714285714286</v>
      </c>
      <c r="K231">
        <f t="shared" si="19"/>
        <v>181.42857142857142</v>
      </c>
      <c r="L231">
        <f t="shared" si="20"/>
        <v>188.66666666666669</v>
      </c>
    </row>
    <row r="232" spans="1:12">
      <c r="A232" s="3" t="s">
        <v>247</v>
      </c>
      <c r="B232">
        <v>197</v>
      </c>
      <c r="C232">
        <v>183</v>
      </c>
      <c r="D232">
        <v>175</v>
      </c>
      <c r="E232">
        <v>203</v>
      </c>
      <c r="F232">
        <f>AVERAGEIF(IstanbulTablo[[#This Row],[Vefat2019]:[Vefat2017]], "&gt;0")</f>
        <v>187</v>
      </c>
      <c r="G232">
        <f>IF(AND(IstanbulTablo[[#This Row],[Vefat2020]]&gt;-1,IstanbulTablo[[#This Row],[Referans]]&gt;-1), IstanbulTablo[[#This Row],[Vefat2020]]-IstanbulTablo[[#This Row],[Referans]], 0)</f>
        <v>10</v>
      </c>
      <c r="H232">
        <f t="shared" si="16"/>
        <v>197.85714285714286</v>
      </c>
      <c r="I232">
        <f t="shared" si="17"/>
        <v>183.42857142857142</v>
      </c>
      <c r="J232">
        <f t="shared" si="18"/>
        <v>196.28571428571428</v>
      </c>
      <c r="K232">
        <f t="shared" si="19"/>
        <v>185.42857142857142</v>
      </c>
      <c r="L232">
        <f t="shared" si="20"/>
        <v>188.38095238095238</v>
      </c>
    </row>
    <row r="233" spans="1:12">
      <c r="A233" s="3" t="s">
        <v>248</v>
      </c>
      <c r="B233">
        <v>190</v>
      </c>
      <c r="C233">
        <v>178</v>
      </c>
      <c r="D233">
        <v>181</v>
      </c>
      <c r="E233">
        <v>154</v>
      </c>
      <c r="F233">
        <f>AVERAGEIF(IstanbulTablo[[#This Row],[Vefat2019]:[Vefat2017]], "&gt;0")</f>
        <v>171</v>
      </c>
      <c r="G233">
        <f>IF(AND(IstanbulTablo[[#This Row],[Vefat2020]]&gt;-1,IstanbulTablo[[#This Row],[Referans]]&gt;-1), IstanbulTablo[[#This Row],[Vefat2020]]-IstanbulTablo[[#This Row],[Referans]], 0)</f>
        <v>19</v>
      </c>
      <c r="H233">
        <f t="shared" si="16"/>
        <v>193.14285714285714</v>
      </c>
      <c r="I233">
        <f t="shared" si="17"/>
        <v>182.57142857142858</v>
      </c>
      <c r="J233">
        <f t="shared" si="18"/>
        <v>190.71428571428572</v>
      </c>
      <c r="K233">
        <f t="shared" si="19"/>
        <v>180.85714285714286</v>
      </c>
      <c r="L233">
        <f t="shared" si="20"/>
        <v>184.71428571428572</v>
      </c>
    </row>
    <row r="234" spans="1:12">
      <c r="A234" s="3" t="s">
        <v>249</v>
      </c>
      <c r="B234">
        <v>182</v>
      </c>
      <c r="C234">
        <v>198</v>
      </c>
      <c r="D234">
        <v>183</v>
      </c>
      <c r="E234">
        <v>208</v>
      </c>
      <c r="F234">
        <f>AVERAGEIF(IstanbulTablo[[#This Row],[Vefat2019]:[Vefat2017]], "&gt;0")</f>
        <v>196.33333333333334</v>
      </c>
      <c r="G234">
        <f>IF(AND(IstanbulTablo[[#This Row],[Vefat2020]]&gt;-1,IstanbulTablo[[#This Row],[Referans]]&gt;-1), IstanbulTablo[[#This Row],[Vefat2020]]-IstanbulTablo[[#This Row],[Referans]], 0)</f>
        <v>-14.333333333333343</v>
      </c>
      <c r="H234">
        <f t="shared" si="16"/>
        <v>192.14285714285714</v>
      </c>
      <c r="I234">
        <f t="shared" si="17"/>
        <v>184.85714285714286</v>
      </c>
      <c r="J234">
        <f t="shared" si="18"/>
        <v>188.57142857142858</v>
      </c>
      <c r="K234">
        <f t="shared" si="19"/>
        <v>186.71428571428572</v>
      </c>
      <c r="L234">
        <f t="shared" si="20"/>
        <v>186.71428571428569</v>
      </c>
    </row>
    <row r="235" spans="1:12">
      <c r="A235" s="3" t="s">
        <v>250</v>
      </c>
      <c r="B235">
        <v>192</v>
      </c>
      <c r="C235">
        <v>180</v>
      </c>
      <c r="D235">
        <v>207</v>
      </c>
      <c r="E235">
        <v>200</v>
      </c>
      <c r="F235">
        <f>AVERAGEIF(IstanbulTablo[[#This Row],[Vefat2019]:[Vefat2017]], "&gt;0")</f>
        <v>195.66666666666666</v>
      </c>
      <c r="G235">
        <f>IF(AND(IstanbulTablo[[#This Row],[Vefat2020]]&gt;-1,IstanbulTablo[[#This Row],[Referans]]&gt;-1), IstanbulTablo[[#This Row],[Vefat2020]]-IstanbulTablo[[#This Row],[Referans]], 0)</f>
        <v>-3.6666666666666572</v>
      </c>
      <c r="H235">
        <f t="shared" si="16"/>
        <v>191.28571428571428</v>
      </c>
      <c r="I235">
        <f t="shared" si="17"/>
        <v>183.42857142857142</v>
      </c>
      <c r="J235">
        <f t="shared" si="18"/>
        <v>189.57142857142858</v>
      </c>
      <c r="K235">
        <f t="shared" si="19"/>
        <v>190.71428571428572</v>
      </c>
      <c r="L235">
        <f t="shared" si="20"/>
        <v>187.9047619047619</v>
      </c>
    </row>
    <row r="236" spans="1:12">
      <c r="A236" s="3" t="s">
        <v>251</v>
      </c>
      <c r="B236">
        <v>196</v>
      </c>
      <c r="C236">
        <v>164</v>
      </c>
      <c r="D236">
        <v>176</v>
      </c>
      <c r="E236">
        <v>172</v>
      </c>
      <c r="F236">
        <f>AVERAGEIF(IstanbulTablo[[#This Row],[Vefat2019]:[Vefat2017]], "&gt;0")</f>
        <v>170.66666666666666</v>
      </c>
      <c r="G236">
        <f>IF(AND(IstanbulTablo[[#This Row],[Vefat2020]]&gt;-1,IstanbulTablo[[#This Row],[Referans]]&gt;-1), IstanbulTablo[[#This Row],[Vefat2020]]-IstanbulTablo[[#This Row],[Referans]], 0)</f>
        <v>25.333333333333343</v>
      </c>
      <c r="H236">
        <f t="shared" si="16"/>
        <v>192.71428571428572</v>
      </c>
      <c r="I236">
        <f t="shared" si="17"/>
        <v>182.85714285714286</v>
      </c>
      <c r="J236">
        <f t="shared" si="18"/>
        <v>184.14285714285714</v>
      </c>
      <c r="K236">
        <f t="shared" si="19"/>
        <v>187.57142857142858</v>
      </c>
      <c r="L236">
        <f t="shared" si="20"/>
        <v>184.85714285714286</v>
      </c>
    </row>
    <row r="237" spans="1:12">
      <c r="A237" s="3" t="s">
        <v>252</v>
      </c>
      <c r="B237">
        <v>208</v>
      </c>
      <c r="C237">
        <v>169</v>
      </c>
      <c r="D237">
        <v>191</v>
      </c>
      <c r="E237">
        <v>180</v>
      </c>
      <c r="F237">
        <f>AVERAGEIF(IstanbulTablo[[#This Row],[Vefat2019]:[Vefat2017]], "&gt;0")</f>
        <v>180</v>
      </c>
      <c r="G237">
        <f>IF(AND(IstanbulTablo[[#This Row],[Vefat2020]]&gt;-1,IstanbulTablo[[#This Row],[Referans]]&gt;-1), IstanbulTablo[[#This Row],[Vefat2020]]-IstanbulTablo[[#This Row],[Referans]], 0)</f>
        <v>28</v>
      </c>
      <c r="H237">
        <f t="shared" si="16"/>
        <v>192.85714285714286</v>
      </c>
      <c r="I237">
        <f t="shared" si="17"/>
        <v>178.85714285714286</v>
      </c>
      <c r="J237">
        <f t="shared" si="18"/>
        <v>185.85714285714286</v>
      </c>
      <c r="K237">
        <f t="shared" si="19"/>
        <v>188.71428571428572</v>
      </c>
      <c r="L237">
        <f t="shared" si="20"/>
        <v>184.47619047619045</v>
      </c>
    </row>
    <row r="238" spans="1:12">
      <c r="A238" s="3" t="s">
        <v>253</v>
      </c>
      <c r="B238">
        <v>225</v>
      </c>
      <c r="C238">
        <v>215</v>
      </c>
      <c r="D238">
        <v>197</v>
      </c>
      <c r="E238">
        <v>184</v>
      </c>
      <c r="F238">
        <f>AVERAGEIF(IstanbulTablo[[#This Row],[Vefat2019]:[Vefat2017]], "&gt;0")</f>
        <v>198.66666666666666</v>
      </c>
      <c r="G238">
        <f>IF(AND(IstanbulTablo[[#This Row],[Vefat2020]]&gt;-1,IstanbulTablo[[#This Row],[Referans]]&gt;-1), IstanbulTablo[[#This Row],[Vefat2020]]-IstanbulTablo[[#This Row],[Referans]], 0)</f>
        <v>26.333333333333343</v>
      </c>
      <c r="H238">
        <f t="shared" si="16"/>
        <v>198.57142857142858</v>
      </c>
      <c r="I238">
        <f t="shared" si="17"/>
        <v>183.85714285714286</v>
      </c>
      <c r="J238">
        <f t="shared" si="18"/>
        <v>187.14285714285714</v>
      </c>
      <c r="K238">
        <f t="shared" si="19"/>
        <v>185.85714285714286</v>
      </c>
      <c r="L238">
        <f t="shared" si="20"/>
        <v>185.61904761904762</v>
      </c>
    </row>
    <row r="239" spans="1:12">
      <c r="A239" s="3" t="s">
        <v>254</v>
      </c>
      <c r="B239">
        <v>195</v>
      </c>
      <c r="C239">
        <v>179</v>
      </c>
      <c r="D239">
        <v>190</v>
      </c>
      <c r="E239">
        <v>161</v>
      </c>
      <c r="F239">
        <f>AVERAGEIF(IstanbulTablo[[#This Row],[Vefat2019]:[Vefat2017]], "&gt;0")</f>
        <v>176.66666666666666</v>
      </c>
      <c r="G239">
        <f>IF(AND(IstanbulTablo[[#This Row],[Vefat2020]]&gt;-1,IstanbulTablo[[#This Row],[Referans]]&gt;-1), IstanbulTablo[[#This Row],[Vefat2020]]-IstanbulTablo[[#This Row],[Referans]], 0)</f>
        <v>18.333333333333343</v>
      </c>
      <c r="H239">
        <f t="shared" si="16"/>
        <v>198.28571428571428</v>
      </c>
      <c r="I239">
        <f t="shared" si="17"/>
        <v>183.28571428571428</v>
      </c>
      <c r="J239">
        <f t="shared" si="18"/>
        <v>189.28571428571428</v>
      </c>
      <c r="K239">
        <f t="shared" si="19"/>
        <v>179.85714285714286</v>
      </c>
      <c r="L239">
        <f t="shared" si="20"/>
        <v>184.14285714285714</v>
      </c>
    </row>
    <row r="240" spans="1:12">
      <c r="A240" s="3" t="s">
        <v>255</v>
      </c>
      <c r="B240">
        <v>210</v>
      </c>
      <c r="C240">
        <v>197</v>
      </c>
      <c r="D240">
        <v>183</v>
      </c>
      <c r="E240">
        <v>169</v>
      </c>
      <c r="F240">
        <f>AVERAGEIF(IstanbulTablo[[#This Row],[Vefat2019]:[Vefat2017]], "&gt;0")</f>
        <v>183</v>
      </c>
      <c r="G240">
        <f>IF(AND(IstanbulTablo[[#This Row],[Vefat2020]]&gt;-1,IstanbulTablo[[#This Row],[Referans]]&gt;-1), IstanbulTablo[[#This Row],[Vefat2020]]-IstanbulTablo[[#This Row],[Referans]], 0)</f>
        <v>27</v>
      </c>
      <c r="H240">
        <f t="shared" si="16"/>
        <v>201.14285714285714</v>
      </c>
      <c r="I240">
        <f t="shared" si="17"/>
        <v>186</v>
      </c>
      <c r="J240">
        <f t="shared" si="18"/>
        <v>189.57142857142858</v>
      </c>
      <c r="K240">
        <f t="shared" si="19"/>
        <v>182</v>
      </c>
      <c r="L240">
        <f t="shared" si="20"/>
        <v>185.85714285714286</v>
      </c>
    </row>
    <row r="241" spans="1:12">
      <c r="A241" s="3" t="s">
        <v>256</v>
      </c>
      <c r="B241">
        <v>200</v>
      </c>
      <c r="C241">
        <v>172</v>
      </c>
      <c r="D241">
        <v>204</v>
      </c>
      <c r="E241">
        <v>218</v>
      </c>
      <c r="F241">
        <f>AVERAGEIF(IstanbulTablo[[#This Row],[Vefat2019]:[Vefat2017]], "&gt;0")</f>
        <v>198</v>
      </c>
      <c r="G241">
        <f>IF(AND(IstanbulTablo[[#This Row],[Vefat2020]]&gt;-1,IstanbulTablo[[#This Row],[Referans]]&gt;-1), IstanbulTablo[[#This Row],[Vefat2020]]-IstanbulTablo[[#This Row],[Referans]], 0)</f>
        <v>2</v>
      </c>
      <c r="H241">
        <f t="shared" si="16"/>
        <v>203.71428571428572</v>
      </c>
      <c r="I241">
        <f t="shared" si="17"/>
        <v>182.28571428571428</v>
      </c>
      <c r="J241">
        <f t="shared" si="18"/>
        <v>192.57142857142858</v>
      </c>
      <c r="K241">
        <f t="shared" si="19"/>
        <v>183.42857142857142</v>
      </c>
      <c r="L241">
        <f t="shared" si="20"/>
        <v>186.09523809523807</v>
      </c>
    </row>
    <row r="242" spans="1:12">
      <c r="A242" s="3" t="s">
        <v>257</v>
      </c>
      <c r="B242">
        <v>205</v>
      </c>
      <c r="C242">
        <v>219</v>
      </c>
      <c r="D242">
        <v>174</v>
      </c>
      <c r="E242">
        <v>201</v>
      </c>
      <c r="F242">
        <f>AVERAGEIF(IstanbulTablo[[#This Row],[Vefat2019]:[Vefat2017]], "&gt;0")</f>
        <v>198</v>
      </c>
      <c r="G242">
        <f>IF(AND(IstanbulTablo[[#This Row],[Vefat2020]]&gt;-1,IstanbulTablo[[#This Row],[Referans]]&gt;-1), IstanbulTablo[[#This Row],[Vefat2020]]-IstanbulTablo[[#This Row],[Referans]], 0)</f>
        <v>7</v>
      </c>
      <c r="H242">
        <f t="shared" si="16"/>
        <v>205.57142857142858</v>
      </c>
      <c r="I242">
        <f t="shared" si="17"/>
        <v>187.85714285714286</v>
      </c>
      <c r="J242">
        <f t="shared" si="18"/>
        <v>187.85714285714286</v>
      </c>
      <c r="K242">
        <f t="shared" si="19"/>
        <v>183.57142857142858</v>
      </c>
      <c r="L242">
        <f t="shared" si="20"/>
        <v>186.42857142857142</v>
      </c>
    </row>
    <row r="243" spans="1:12">
      <c r="A243" s="3" t="s">
        <v>258</v>
      </c>
      <c r="B243">
        <v>208</v>
      </c>
      <c r="C243">
        <v>178</v>
      </c>
      <c r="D243">
        <v>197</v>
      </c>
      <c r="E243">
        <v>172</v>
      </c>
      <c r="F243">
        <f>AVERAGEIF(IstanbulTablo[[#This Row],[Vefat2019]:[Vefat2017]], "&gt;0")</f>
        <v>182.33333333333334</v>
      </c>
      <c r="G243">
        <f>IF(AND(IstanbulTablo[[#This Row],[Vefat2020]]&gt;-1,IstanbulTablo[[#This Row],[Referans]]&gt;-1), IstanbulTablo[[#This Row],[Vefat2020]]-IstanbulTablo[[#This Row],[Referans]], 0)</f>
        <v>25.666666666666657</v>
      </c>
      <c r="H243">
        <f t="shared" si="16"/>
        <v>207.28571428571428</v>
      </c>
      <c r="I243">
        <f t="shared" si="17"/>
        <v>189.85714285714286</v>
      </c>
      <c r="J243">
        <f t="shared" si="18"/>
        <v>190.85714285714286</v>
      </c>
      <c r="K243">
        <f t="shared" si="19"/>
        <v>183.57142857142858</v>
      </c>
      <c r="L243">
        <f t="shared" si="20"/>
        <v>188.09523809523807</v>
      </c>
    </row>
    <row r="244" spans="1:12">
      <c r="A244" s="3" t="s">
        <v>259</v>
      </c>
      <c r="B244">
        <v>222</v>
      </c>
      <c r="C244">
        <v>203</v>
      </c>
      <c r="D244">
        <v>177</v>
      </c>
      <c r="E244">
        <v>139</v>
      </c>
      <c r="F244">
        <f>AVERAGEIF(IstanbulTablo[[#This Row],[Vefat2019]:[Vefat2017]], "&gt;0")</f>
        <v>173</v>
      </c>
      <c r="G244">
        <f>IF(AND(IstanbulTablo[[#This Row],[Vefat2020]]&gt;-1,IstanbulTablo[[#This Row],[Referans]]&gt;-1), IstanbulTablo[[#This Row],[Vefat2020]]-IstanbulTablo[[#This Row],[Referans]], 0)</f>
        <v>49</v>
      </c>
      <c r="H244">
        <f t="shared" si="16"/>
        <v>209.28571428571428</v>
      </c>
      <c r="I244">
        <f t="shared" si="17"/>
        <v>194.71428571428572</v>
      </c>
      <c r="J244">
        <f t="shared" si="18"/>
        <v>188.85714285714286</v>
      </c>
      <c r="K244">
        <f t="shared" si="19"/>
        <v>177.71428571428572</v>
      </c>
      <c r="L244">
        <f t="shared" si="20"/>
        <v>187.09523809523807</v>
      </c>
    </row>
    <row r="245" spans="1:12">
      <c r="A245" s="3" t="s">
        <v>260</v>
      </c>
      <c r="B245">
        <v>205</v>
      </c>
      <c r="C245">
        <v>186</v>
      </c>
      <c r="D245">
        <v>184</v>
      </c>
      <c r="E245">
        <v>141</v>
      </c>
      <c r="F245">
        <f>AVERAGEIF(IstanbulTablo[[#This Row],[Vefat2019]:[Vefat2017]], "&gt;0")</f>
        <v>170.33333333333334</v>
      </c>
      <c r="G245">
        <f>IF(AND(IstanbulTablo[[#This Row],[Vefat2020]]&gt;-1,IstanbulTablo[[#This Row],[Referans]]&gt;-1), IstanbulTablo[[#This Row],[Vefat2020]]-IstanbulTablo[[#This Row],[Referans]], 0)</f>
        <v>34.666666666666657</v>
      </c>
      <c r="H245">
        <f t="shared" si="16"/>
        <v>206.42857142857142</v>
      </c>
      <c r="I245">
        <f t="shared" si="17"/>
        <v>190.57142857142858</v>
      </c>
      <c r="J245">
        <f t="shared" si="18"/>
        <v>187</v>
      </c>
      <c r="K245">
        <f t="shared" si="19"/>
        <v>171.57142857142858</v>
      </c>
      <c r="L245">
        <f t="shared" si="20"/>
        <v>183.04761904761904</v>
      </c>
    </row>
    <row r="246" spans="1:12">
      <c r="A246" s="3" t="s">
        <v>261</v>
      </c>
      <c r="B246">
        <v>199</v>
      </c>
      <c r="C246">
        <v>199</v>
      </c>
      <c r="D246">
        <v>172</v>
      </c>
      <c r="E246">
        <v>161</v>
      </c>
      <c r="F246">
        <f>AVERAGEIF(IstanbulTablo[[#This Row],[Vefat2019]:[Vefat2017]], "&gt;0")</f>
        <v>177.33333333333334</v>
      </c>
      <c r="G246">
        <f>IF(AND(IstanbulTablo[[#This Row],[Vefat2020]]&gt;-1,IstanbulTablo[[#This Row],[Referans]]&gt;-1), IstanbulTablo[[#This Row],[Vefat2020]]-IstanbulTablo[[#This Row],[Referans]], 0)</f>
        <v>21.666666666666657</v>
      </c>
      <c r="H246">
        <f t="shared" si="16"/>
        <v>207</v>
      </c>
      <c r="I246">
        <f t="shared" si="17"/>
        <v>193.42857142857142</v>
      </c>
      <c r="J246">
        <f t="shared" si="18"/>
        <v>184.42857142857142</v>
      </c>
      <c r="K246">
        <f t="shared" si="19"/>
        <v>171.57142857142858</v>
      </c>
      <c r="L246">
        <f t="shared" si="20"/>
        <v>183.14285714285714</v>
      </c>
    </row>
    <row r="247" spans="1:12">
      <c r="A247" s="3" t="s">
        <v>262</v>
      </c>
      <c r="B247">
        <v>182</v>
      </c>
      <c r="C247">
        <v>189</v>
      </c>
      <c r="D247">
        <v>205</v>
      </c>
      <c r="E247">
        <v>172</v>
      </c>
      <c r="F247">
        <f>AVERAGEIF(IstanbulTablo[[#This Row],[Vefat2019]:[Vefat2017]], "&gt;0")</f>
        <v>188.66666666666666</v>
      </c>
      <c r="G247">
        <f>IF(AND(IstanbulTablo[[#This Row],[Vefat2020]]&gt;-1,IstanbulTablo[[#This Row],[Referans]]&gt;-1), IstanbulTablo[[#This Row],[Vefat2020]]-IstanbulTablo[[#This Row],[Referans]], 0)</f>
        <v>-6.6666666666666572</v>
      </c>
      <c r="H247">
        <f t="shared" si="16"/>
        <v>203</v>
      </c>
      <c r="I247">
        <f t="shared" si="17"/>
        <v>192.28571428571428</v>
      </c>
      <c r="J247">
        <f t="shared" si="18"/>
        <v>187.57142857142858</v>
      </c>
      <c r="K247">
        <f t="shared" si="19"/>
        <v>172</v>
      </c>
      <c r="L247">
        <f t="shared" si="20"/>
        <v>183.95238095238096</v>
      </c>
    </row>
    <row r="248" spans="1:12">
      <c r="A248" s="3" t="s">
        <v>263</v>
      </c>
      <c r="B248">
        <v>213</v>
      </c>
      <c r="C248">
        <v>201</v>
      </c>
      <c r="D248">
        <v>173</v>
      </c>
      <c r="E248">
        <v>207</v>
      </c>
      <c r="F248">
        <f>AVERAGEIF(IstanbulTablo[[#This Row],[Vefat2019]:[Vefat2017]], "&gt;0")</f>
        <v>193.66666666666666</v>
      </c>
      <c r="G248">
        <f>IF(AND(IstanbulTablo[[#This Row],[Vefat2020]]&gt;-1,IstanbulTablo[[#This Row],[Referans]]&gt;-1), IstanbulTablo[[#This Row],[Vefat2020]]-IstanbulTablo[[#This Row],[Referans]], 0)</f>
        <v>19.333333333333343</v>
      </c>
      <c r="H248">
        <f t="shared" si="16"/>
        <v>204.85714285714286</v>
      </c>
      <c r="I248">
        <f t="shared" si="17"/>
        <v>196.42857142857142</v>
      </c>
      <c r="J248">
        <f t="shared" si="18"/>
        <v>183.14285714285714</v>
      </c>
      <c r="K248">
        <f t="shared" si="19"/>
        <v>170.42857142857142</v>
      </c>
      <c r="L248">
        <f t="shared" si="20"/>
        <v>183.33333333333334</v>
      </c>
    </row>
    <row r="249" spans="1:12">
      <c r="A249" s="3" t="s">
        <v>264</v>
      </c>
      <c r="B249">
        <v>220</v>
      </c>
      <c r="C249">
        <v>193</v>
      </c>
      <c r="D249">
        <v>181</v>
      </c>
      <c r="E249">
        <v>192</v>
      </c>
      <c r="F249">
        <f>AVERAGEIF(IstanbulTablo[[#This Row],[Vefat2019]:[Vefat2017]], "&gt;0")</f>
        <v>188.66666666666666</v>
      </c>
      <c r="G249">
        <f>IF(AND(IstanbulTablo[[#This Row],[Vefat2020]]&gt;-1,IstanbulTablo[[#This Row],[Referans]]&gt;-1), IstanbulTablo[[#This Row],[Vefat2020]]-IstanbulTablo[[#This Row],[Referans]], 0)</f>
        <v>31.333333333333343</v>
      </c>
      <c r="H249">
        <f t="shared" si="16"/>
        <v>207</v>
      </c>
      <c r="I249">
        <f t="shared" si="17"/>
        <v>192.71428571428572</v>
      </c>
      <c r="J249">
        <f t="shared" si="18"/>
        <v>184.14285714285714</v>
      </c>
      <c r="K249">
        <f t="shared" si="19"/>
        <v>169.14285714285714</v>
      </c>
      <c r="L249">
        <f t="shared" si="20"/>
        <v>182.00000000000003</v>
      </c>
    </row>
    <row r="250" spans="1:12">
      <c r="A250" s="3" t="s">
        <v>265</v>
      </c>
      <c r="B250">
        <v>202</v>
      </c>
      <c r="C250">
        <v>199</v>
      </c>
      <c r="D250">
        <v>173</v>
      </c>
      <c r="E250">
        <v>180</v>
      </c>
      <c r="F250">
        <f>AVERAGEIF(IstanbulTablo[[#This Row],[Vefat2019]:[Vefat2017]], "&gt;0")</f>
        <v>184</v>
      </c>
      <c r="G250">
        <f>IF(AND(IstanbulTablo[[#This Row],[Vefat2020]]&gt;-1,IstanbulTablo[[#This Row],[Referans]]&gt;-1), IstanbulTablo[[#This Row],[Vefat2020]]-IstanbulTablo[[#This Row],[Referans]], 0)</f>
        <v>18</v>
      </c>
      <c r="H250">
        <f t="shared" si="16"/>
        <v>206.14285714285714</v>
      </c>
      <c r="I250">
        <f t="shared" si="17"/>
        <v>195.71428571428572</v>
      </c>
      <c r="J250">
        <f t="shared" si="18"/>
        <v>180.71428571428572</v>
      </c>
      <c r="K250">
        <f t="shared" si="19"/>
        <v>170.28571428571428</v>
      </c>
      <c r="L250">
        <f t="shared" si="20"/>
        <v>182.23809523809524</v>
      </c>
    </row>
    <row r="251" spans="1:12">
      <c r="A251" s="3" t="s">
        <v>266</v>
      </c>
      <c r="B251">
        <v>219</v>
      </c>
      <c r="C251">
        <v>178</v>
      </c>
      <c r="D251">
        <v>191</v>
      </c>
      <c r="E251">
        <v>174</v>
      </c>
      <c r="F251">
        <f>AVERAGEIF(IstanbulTablo[[#This Row],[Vefat2019]:[Vefat2017]], "&gt;0")</f>
        <v>181</v>
      </c>
      <c r="G251">
        <f>IF(AND(IstanbulTablo[[#This Row],[Vefat2020]]&gt;-1,IstanbulTablo[[#This Row],[Referans]]&gt;-1), IstanbulTablo[[#This Row],[Vefat2020]]-IstanbulTablo[[#This Row],[Referans]], 0)</f>
        <v>38</v>
      </c>
      <c r="H251">
        <f t="shared" si="16"/>
        <v>205.71428571428572</v>
      </c>
      <c r="I251">
        <f t="shared" si="17"/>
        <v>192.14285714285714</v>
      </c>
      <c r="J251">
        <f t="shared" si="18"/>
        <v>182.71428571428572</v>
      </c>
      <c r="K251">
        <f t="shared" si="19"/>
        <v>175.28571428571428</v>
      </c>
      <c r="L251">
        <f t="shared" si="20"/>
        <v>183.38095238095235</v>
      </c>
    </row>
    <row r="252" spans="1:12">
      <c r="A252" s="3" t="s">
        <v>267</v>
      </c>
      <c r="B252">
        <v>218</v>
      </c>
      <c r="C252">
        <v>175</v>
      </c>
      <c r="D252">
        <v>211</v>
      </c>
      <c r="E252">
        <v>182</v>
      </c>
      <c r="F252">
        <f>AVERAGEIF(IstanbulTablo[[#This Row],[Vefat2019]:[Vefat2017]], "&gt;0")</f>
        <v>189.33333333333334</v>
      </c>
      <c r="G252">
        <f>IF(AND(IstanbulTablo[[#This Row],[Vefat2020]]&gt;-1,IstanbulTablo[[#This Row],[Referans]]&gt;-1), IstanbulTablo[[#This Row],[Vefat2020]]-IstanbulTablo[[#This Row],[Referans]], 0)</f>
        <v>28.666666666666657</v>
      </c>
      <c r="H252">
        <f t="shared" si="16"/>
        <v>207.57142857142858</v>
      </c>
      <c r="I252">
        <f t="shared" si="17"/>
        <v>190.57142857142858</v>
      </c>
      <c r="J252">
        <f t="shared" si="18"/>
        <v>186.57142857142858</v>
      </c>
      <c r="K252">
        <f t="shared" si="19"/>
        <v>181.14285714285714</v>
      </c>
      <c r="L252">
        <f t="shared" si="20"/>
        <v>186.09523809523807</v>
      </c>
    </row>
    <row r="253" spans="1:12">
      <c r="A253" s="3" t="s">
        <v>268</v>
      </c>
      <c r="B253">
        <v>188</v>
      </c>
      <c r="C253">
        <v>193</v>
      </c>
      <c r="D253">
        <v>189</v>
      </c>
      <c r="E253">
        <v>183</v>
      </c>
      <c r="F253">
        <f>AVERAGEIF(IstanbulTablo[[#This Row],[Vefat2019]:[Vefat2017]], "&gt;0")</f>
        <v>188.33333333333334</v>
      </c>
      <c r="G253">
        <f>IF(AND(IstanbulTablo[[#This Row],[Vefat2020]]&gt;-1,IstanbulTablo[[#This Row],[Referans]]&gt;-1), IstanbulTablo[[#This Row],[Vefat2020]]-IstanbulTablo[[#This Row],[Referans]], 0)</f>
        <v>-0.33333333333334281</v>
      </c>
      <c r="H253">
        <f t="shared" si="16"/>
        <v>206</v>
      </c>
      <c r="I253">
        <f t="shared" si="17"/>
        <v>189.71428571428572</v>
      </c>
      <c r="J253">
        <f t="shared" si="18"/>
        <v>189</v>
      </c>
      <c r="K253">
        <f t="shared" si="19"/>
        <v>184.28571428571428</v>
      </c>
      <c r="L253">
        <f t="shared" si="20"/>
        <v>187.66666666666666</v>
      </c>
    </row>
    <row r="254" spans="1:12">
      <c r="A254" s="3" t="s">
        <v>269</v>
      </c>
      <c r="B254">
        <v>196</v>
      </c>
      <c r="C254">
        <v>184</v>
      </c>
      <c r="D254">
        <v>206</v>
      </c>
      <c r="E254">
        <v>190</v>
      </c>
      <c r="F254">
        <f>AVERAGEIF(IstanbulTablo[[#This Row],[Vefat2019]:[Vefat2017]], "&gt;0")</f>
        <v>193.33333333333334</v>
      </c>
      <c r="G254">
        <f>IF(AND(IstanbulTablo[[#This Row],[Vefat2020]]&gt;-1,IstanbulTablo[[#This Row],[Referans]]&gt;-1), IstanbulTablo[[#This Row],[Vefat2020]]-IstanbulTablo[[#This Row],[Referans]], 0)</f>
        <v>2.6666666666666572</v>
      </c>
      <c r="H254">
        <f>AVERAGE(B248:B254)</f>
        <v>208</v>
      </c>
      <c r="I254">
        <f t="shared" si="17"/>
        <v>189</v>
      </c>
      <c r="J254">
        <f t="shared" si="18"/>
        <v>189.14285714285714</v>
      </c>
      <c r="K254">
        <f t="shared" si="19"/>
        <v>186.85714285714286</v>
      </c>
      <c r="L254">
        <f t="shared" si="20"/>
        <v>188.33333333333331</v>
      </c>
    </row>
    <row r="255" spans="1:12">
      <c r="A255" s="3" t="s">
        <v>270</v>
      </c>
      <c r="B255">
        <v>205</v>
      </c>
      <c r="C255">
        <v>172</v>
      </c>
      <c r="D255">
        <v>197</v>
      </c>
      <c r="E255">
        <v>197</v>
      </c>
      <c r="F255">
        <f>AVERAGEIF(IstanbulTablo[[#This Row],[Vefat2019]:[Vefat2017]], "&gt;0")</f>
        <v>188.66666666666666</v>
      </c>
      <c r="G255">
        <f>IF(AND(IstanbulTablo[[#This Row],[Vefat2020]]&gt;-1,IstanbulTablo[[#This Row],[Referans]]&gt;-1), IstanbulTablo[[#This Row],[Vefat2020]]-IstanbulTablo[[#This Row],[Referans]], 0)</f>
        <v>16.333333333333343</v>
      </c>
      <c r="H255">
        <f t="shared" ref="H255:H257" si="21">AVERAGE(B249:B255)</f>
        <v>206.85714285714286</v>
      </c>
      <c r="I255">
        <f t="shared" ref="I255:I257" si="22">AVERAGE(C249:C255)</f>
        <v>184.85714285714286</v>
      </c>
      <c r="J255">
        <f t="shared" ref="J255:J256" si="23">AVERAGE(D249:D255)</f>
        <v>192.57142857142858</v>
      </c>
      <c r="K255">
        <f t="shared" ref="K255:K256" si="24">AVERAGE(E249:E255)</f>
        <v>185.42857142857142</v>
      </c>
      <c r="L255">
        <f t="shared" si="20"/>
        <v>187.61904761904765</v>
      </c>
    </row>
    <row r="256" spans="1:12">
      <c r="A256" s="3" t="s">
        <v>271</v>
      </c>
      <c r="B256">
        <v>177</v>
      </c>
      <c r="C256">
        <v>200</v>
      </c>
      <c r="D256">
        <v>179</v>
      </c>
      <c r="E256">
        <v>220</v>
      </c>
      <c r="F256">
        <f>AVERAGEIF(IstanbulTablo[[#This Row],[Vefat2019]:[Vefat2017]], "&gt;0")</f>
        <v>199.66666666666666</v>
      </c>
      <c r="G256">
        <f>IF(AND(IstanbulTablo[[#This Row],[Vefat2020]]&gt;-1,IstanbulTablo[[#This Row],[Referans]]&gt;-1), IstanbulTablo[[#This Row],[Vefat2020]]-IstanbulTablo[[#This Row],[Referans]], 0)</f>
        <v>-22.666666666666657</v>
      </c>
      <c r="H256">
        <f t="shared" si="21"/>
        <v>200.71428571428572</v>
      </c>
      <c r="I256">
        <f t="shared" si="22"/>
        <v>185.85714285714286</v>
      </c>
      <c r="J256">
        <f t="shared" si="23"/>
        <v>192.28571428571428</v>
      </c>
      <c r="K256">
        <f t="shared" si="24"/>
        <v>189.42857142857142</v>
      </c>
      <c r="L256">
        <f t="shared" si="20"/>
        <v>189.1904761904762</v>
      </c>
    </row>
    <row r="257" spans="1:12">
      <c r="A257" s="3" t="s">
        <v>272</v>
      </c>
      <c r="B257">
        <v>176</v>
      </c>
      <c r="C257">
        <v>183</v>
      </c>
      <c r="D257">
        <v>203</v>
      </c>
      <c r="E257">
        <v>196</v>
      </c>
      <c r="F257">
        <f>AVERAGEIF(IstanbulTablo[[#This Row],[Vefat2019]:[Vefat2017]], "&gt;0")</f>
        <v>194</v>
      </c>
      <c r="G257">
        <f>IF(AND(IstanbulTablo[[#This Row],[Vefat2020]]&gt;-1,IstanbulTablo[[#This Row],[Referans]]&gt;-1), IstanbulTablo[[#This Row],[Vefat2020]]-IstanbulTablo[[#This Row],[Referans]], 0)</f>
        <v>-18</v>
      </c>
      <c r="H257">
        <f t="shared" si="21"/>
        <v>197</v>
      </c>
      <c r="I257">
        <f t="shared" si="22"/>
        <v>183.57142857142858</v>
      </c>
      <c r="J257">
        <f>AVERAGE(D251:D257)</f>
        <v>196.57142857142858</v>
      </c>
      <c r="K257">
        <f>AVERAGE(E251:E257)</f>
        <v>191.71428571428572</v>
      </c>
      <c r="L257">
        <f>AVERAGE(F251:F257)</f>
        <v>190.61904761904765</v>
      </c>
    </row>
    <row r="258" spans="1:12">
      <c r="A258" s="3" t="s">
        <v>273</v>
      </c>
      <c r="B258">
        <v>205</v>
      </c>
      <c r="C258">
        <v>184</v>
      </c>
      <c r="D258">
        <v>161</v>
      </c>
      <c r="E258">
        <v>175</v>
      </c>
      <c r="F258" s="1">
        <f>AVERAGEIF(IstanbulTablo[[#This Row],[Vefat2019]:[Vefat2017]], "&gt;0")</f>
        <v>173.33333333333334</v>
      </c>
      <c r="G258" s="1">
        <f>IF(AND(IstanbulTablo[[#This Row],[Vefat2020]]&gt;-1,IstanbulTablo[[#This Row],[Referans]]&gt;-1), IstanbulTablo[[#This Row],[Vefat2020]]-IstanbulTablo[[#This Row],[Referans]], 0)</f>
        <v>31.666666666666657</v>
      </c>
      <c r="H258">
        <f t="shared" ref="H258:H268" si="25">AVERAGE(B252:B258)</f>
        <v>195</v>
      </c>
      <c r="I258">
        <f t="shared" ref="I258:I268" si="26">AVERAGE(C252:C258)</f>
        <v>184.42857142857142</v>
      </c>
      <c r="J258">
        <f t="shared" ref="J258:L258" si="27">AVERAGE(D252:D258)</f>
        <v>192.28571428571428</v>
      </c>
      <c r="K258">
        <f t="shared" si="27"/>
        <v>191.85714285714286</v>
      </c>
      <c r="L258">
        <f t="shared" si="27"/>
        <v>189.52380952380949</v>
      </c>
    </row>
    <row r="259" spans="1:12">
      <c r="A259" s="3" t="s">
        <v>274</v>
      </c>
      <c r="B259">
        <v>189</v>
      </c>
      <c r="C259">
        <v>178</v>
      </c>
      <c r="D259">
        <v>160</v>
      </c>
      <c r="E259">
        <v>186</v>
      </c>
      <c r="F259" s="1">
        <f>AVERAGEIF(IstanbulTablo[[#This Row],[Vefat2019]:[Vefat2017]], "&gt;0")</f>
        <v>174.66666666666666</v>
      </c>
      <c r="G259" s="1">
        <f>IF(AND(IstanbulTablo[[#This Row],[Vefat2020]]&gt;-1,IstanbulTablo[[#This Row],[Referans]]&gt;-1), IstanbulTablo[[#This Row],[Vefat2020]]-IstanbulTablo[[#This Row],[Referans]], 0)</f>
        <v>14.333333333333343</v>
      </c>
      <c r="H259">
        <f t="shared" si="25"/>
        <v>190.85714285714286</v>
      </c>
      <c r="I259">
        <f t="shared" si="26"/>
        <v>184.85714285714286</v>
      </c>
      <c r="J259">
        <f t="shared" ref="J259:L259" si="28">AVERAGE(D253:D259)</f>
        <v>185</v>
      </c>
      <c r="K259">
        <f t="shared" si="28"/>
        <v>192.42857142857142</v>
      </c>
      <c r="L259">
        <f t="shared" si="28"/>
        <v>187.42857142857142</v>
      </c>
    </row>
    <row r="260" spans="1:12">
      <c r="A260" s="3" t="s">
        <v>275</v>
      </c>
      <c r="B260">
        <v>226</v>
      </c>
      <c r="C260">
        <v>188</v>
      </c>
      <c r="D260">
        <v>160</v>
      </c>
      <c r="E260">
        <v>195</v>
      </c>
      <c r="F260" s="1">
        <f>AVERAGEIF(IstanbulTablo[[#This Row],[Vefat2019]:[Vefat2017]], "&gt;0")</f>
        <v>181</v>
      </c>
      <c r="G260" s="1">
        <f>IF(AND(IstanbulTablo[[#This Row],[Vefat2020]]&gt;-1,IstanbulTablo[[#This Row],[Referans]]&gt;-1), IstanbulTablo[[#This Row],[Vefat2020]]-IstanbulTablo[[#This Row],[Referans]], 0)</f>
        <v>45</v>
      </c>
      <c r="H260">
        <f t="shared" si="25"/>
        <v>196.28571428571428</v>
      </c>
      <c r="I260">
        <f t="shared" si="26"/>
        <v>184.14285714285714</v>
      </c>
      <c r="J260">
        <f t="shared" ref="J260:L260" si="29">AVERAGE(D254:D260)</f>
        <v>180.85714285714286</v>
      </c>
      <c r="K260">
        <f t="shared" si="29"/>
        <v>194.14285714285714</v>
      </c>
      <c r="L260">
        <f t="shared" si="29"/>
        <v>186.38095238095238</v>
      </c>
    </row>
    <row r="261" spans="1:12">
      <c r="A261" s="3" t="s">
        <v>276</v>
      </c>
      <c r="B261">
        <v>202</v>
      </c>
      <c r="C261">
        <v>173</v>
      </c>
      <c r="D261">
        <v>189</v>
      </c>
      <c r="E261">
        <v>198</v>
      </c>
      <c r="F261" s="1">
        <f>AVERAGEIF(IstanbulTablo[[#This Row],[Vefat2019]:[Vefat2017]], "&gt;0")</f>
        <v>186.66666666666666</v>
      </c>
      <c r="G261" s="1">
        <f>IF(AND(IstanbulTablo[[#This Row],[Vefat2020]]&gt;-1,IstanbulTablo[[#This Row],[Referans]]&gt;-1), IstanbulTablo[[#This Row],[Vefat2020]]-IstanbulTablo[[#This Row],[Referans]], 0)</f>
        <v>15.333333333333343</v>
      </c>
      <c r="H261">
        <f t="shared" si="25"/>
        <v>197.14285714285714</v>
      </c>
      <c r="I261">
        <f t="shared" si="26"/>
        <v>182.57142857142858</v>
      </c>
      <c r="J261">
        <f t="shared" ref="J261:L261" si="30">AVERAGE(D255:D261)</f>
        <v>178.42857142857142</v>
      </c>
      <c r="K261">
        <f t="shared" si="30"/>
        <v>195.28571428571428</v>
      </c>
      <c r="L261">
        <f t="shared" si="30"/>
        <v>185.42857142857142</v>
      </c>
    </row>
    <row r="262" spans="1:12">
      <c r="A262" s="3" t="s">
        <v>277</v>
      </c>
      <c r="B262">
        <v>225</v>
      </c>
      <c r="C262">
        <v>183</v>
      </c>
      <c r="D262">
        <v>180</v>
      </c>
      <c r="E262">
        <v>203</v>
      </c>
      <c r="F262" s="1">
        <f>AVERAGEIF(IstanbulTablo[[#This Row],[Vefat2019]:[Vefat2017]], "&gt;0")</f>
        <v>188.66666666666666</v>
      </c>
      <c r="G262" s="1">
        <f>IF(AND(IstanbulTablo[[#This Row],[Vefat2020]]&gt;-1,IstanbulTablo[[#This Row],[Referans]]&gt;-1), IstanbulTablo[[#This Row],[Vefat2020]]-IstanbulTablo[[#This Row],[Referans]], 0)</f>
        <v>36.333333333333343</v>
      </c>
      <c r="H262">
        <f t="shared" si="25"/>
        <v>200</v>
      </c>
      <c r="I262">
        <f t="shared" si="26"/>
        <v>184.14285714285714</v>
      </c>
      <c r="J262">
        <f t="shared" ref="J262:L262" si="31">AVERAGE(D256:D262)</f>
        <v>176</v>
      </c>
      <c r="K262">
        <f t="shared" si="31"/>
        <v>196.14285714285714</v>
      </c>
      <c r="L262">
        <f t="shared" si="31"/>
        <v>185.42857142857142</v>
      </c>
    </row>
    <row r="263" spans="1:12">
      <c r="A263" s="3" t="s">
        <v>278</v>
      </c>
      <c r="B263">
        <v>209</v>
      </c>
      <c r="C263">
        <v>185</v>
      </c>
      <c r="D263">
        <v>217</v>
      </c>
      <c r="E263">
        <v>167</v>
      </c>
      <c r="F263" s="1">
        <f>AVERAGEIF(IstanbulTablo[[#This Row],[Vefat2019]:[Vefat2017]], "&gt;0")</f>
        <v>189.66666666666666</v>
      </c>
      <c r="G263" s="1">
        <f>IF(AND(IstanbulTablo[[#This Row],[Vefat2020]]&gt;-1,IstanbulTablo[[#This Row],[Referans]]&gt;-1), IstanbulTablo[[#This Row],[Vefat2020]]-IstanbulTablo[[#This Row],[Referans]], 0)</f>
        <v>19.333333333333343</v>
      </c>
      <c r="H263">
        <f t="shared" si="25"/>
        <v>204.57142857142858</v>
      </c>
      <c r="I263">
        <f t="shared" si="26"/>
        <v>182</v>
      </c>
      <c r="J263">
        <f t="shared" ref="J263:L263" si="32">AVERAGE(D257:D263)</f>
        <v>181.42857142857142</v>
      </c>
      <c r="K263">
        <f t="shared" si="32"/>
        <v>188.57142857142858</v>
      </c>
      <c r="L263">
        <f t="shared" si="32"/>
        <v>184</v>
      </c>
    </row>
    <row r="264" spans="1:12">
      <c r="A264" s="3" t="s">
        <v>279</v>
      </c>
      <c r="B264">
        <v>199</v>
      </c>
      <c r="C264">
        <v>214</v>
      </c>
      <c r="D264">
        <v>190</v>
      </c>
      <c r="E264">
        <v>190</v>
      </c>
      <c r="F264" s="1">
        <f>AVERAGEIF(IstanbulTablo[[#This Row],[Vefat2019]:[Vefat2017]], "&gt;0")</f>
        <v>198</v>
      </c>
      <c r="G264" s="1">
        <f>IF(AND(IstanbulTablo[[#This Row],[Vefat2020]]&gt;-1,IstanbulTablo[[#This Row],[Referans]]&gt;-1), IstanbulTablo[[#This Row],[Vefat2020]]-IstanbulTablo[[#This Row],[Referans]], 0)</f>
        <v>1</v>
      </c>
      <c r="H264">
        <f t="shared" si="25"/>
        <v>207.85714285714286</v>
      </c>
      <c r="I264">
        <f t="shared" si="26"/>
        <v>186.42857142857142</v>
      </c>
      <c r="J264">
        <f t="shared" ref="J264:L264" si="33">AVERAGE(D258:D264)</f>
        <v>179.57142857142858</v>
      </c>
      <c r="K264">
        <f t="shared" si="33"/>
        <v>187.71428571428572</v>
      </c>
      <c r="L264">
        <f t="shared" si="33"/>
        <v>184.57142857142858</v>
      </c>
    </row>
    <row r="265" spans="1:12">
      <c r="A265" s="3" t="s">
        <v>280</v>
      </c>
      <c r="B265">
        <v>223</v>
      </c>
      <c r="C265">
        <v>165</v>
      </c>
      <c r="D265">
        <v>171</v>
      </c>
      <c r="E265">
        <v>161</v>
      </c>
      <c r="F265" s="1">
        <f>AVERAGEIF(IstanbulTablo[[#This Row],[Vefat2019]:[Vefat2017]], "&gt;0")</f>
        <v>165.66666666666666</v>
      </c>
      <c r="G265" s="1">
        <f>IF(AND(IstanbulTablo[[#This Row],[Vefat2020]]&gt;-1,IstanbulTablo[[#This Row],[Referans]]&gt;-1), IstanbulTablo[[#This Row],[Vefat2020]]-IstanbulTablo[[#This Row],[Referans]], 0)</f>
        <v>57.333333333333343</v>
      </c>
      <c r="H265">
        <f t="shared" si="25"/>
        <v>210.42857142857142</v>
      </c>
      <c r="I265">
        <f t="shared" si="26"/>
        <v>183.71428571428572</v>
      </c>
      <c r="J265">
        <f t="shared" ref="J265:L265" si="34">AVERAGE(D259:D265)</f>
        <v>181</v>
      </c>
      <c r="K265">
        <f t="shared" si="34"/>
        <v>185.71428571428572</v>
      </c>
      <c r="L265">
        <f t="shared" si="34"/>
        <v>183.47619047619045</v>
      </c>
    </row>
    <row r="266" spans="1:12">
      <c r="A266" s="3" t="s">
        <v>281</v>
      </c>
      <c r="B266">
        <v>215</v>
      </c>
      <c r="C266">
        <v>176</v>
      </c>
      <c r="D266">
        <v>198</v>
      </c>
      <c r="E266">
        <v>195</v>
      </c>
      <c r="F266" s="1">
        <f>AVERAGEIF(IstanbulTablo[[#This Row],[Vefat2019]:[Vefat2017]], "&gt;0")</f>
        <v>189.66666666666666</v>
      </c>
      <c r="G266" s="1">
        <f>IF(AND(IstanbulTablo[[#This Row],[Vefat2020]]&gt;-1,IstanbulTablo[[#This Row],[Referans]]&gt;-1), IstanbulTablo[[#This Row],[Vefat2020]]-IstanbulTablo[[#This Row],[Referans]], 0)</f>
        <v>25.333333333333343</v>
      </c>
      <c r="H266">
        <f t="shared" si="25"/>
        <v>214.14285714285714</v>
      </c>
      <c r="I266">
        <f t="shared" si="26"/>
        <v>183.42857142857142</v>
      </c>
      <c r="J266">
        <f t="shared" ref="J266:L266" si="35">AVERAGE(D260:D266)</f>
        <v>186.42857142857142</v>
      </c>
      <c r="K266">
        <f t="shared" si="35"/>
        <v>187</v>
      </c>
      <c r="L266">
        <f t="shared" si="35"/>
        <v>185.61904761904762</v>
      </c>
    </row>
    <row r="267" spans="1:12">
      <c r="A267" s="3" t="s">
        <v>282</v>
      </c>
      <c r="B267">
        <v>211</v>
      </c>
      <c r="C267">
        <v>190</v>
      </c>
      <c r="D267">
        <v>174</v>
      </c>
      <c r="E267">
        <v>167</v>
      </c>
      <c r="F267" s="1">
        <f>AVERAGEIF(IstanbulTablo[[#This Row],[Vefat2019]:[Vefat2017]], "&gt;0")</f>
        <v>177</v>
      </c>
      <c r="G267" s="1">
        <f>IF(AND(IstanbulTablo[[#This Row],[Vefat2020]]&gt;-1,IstanbulTablo[[#This Row],[Referans]]&gt;-1), IstanbulTablo[[#This Row],[Vefat2020]]-IstanbulTablo[[#This Row],[Referans]], 0)</f>
        <v>34</v>
      </c>
      <c r="H267">
        <f t="shared" si="25"/>
        <v>212</v>
      </c>
      <c r="I267">
        <f t="shared" si="26"/>
        <v>183.71428571428572</v>
      </c>
      <c r="J267">
        <f t="shared" ref="J267:L267" si="36">AVERAGE(D261:D267)</f>
        <v>188.42857142857142</v>
      </c>
      <c r="K267">
        <f t="shared" si="36"/>
        <v>183</v>
      </c>
      <c r="L267">
        <f t="shared" si="36"/>
        <v>185.04761904761904</v>
      </c>
    </row>
    <row r="268" spans="1:12">
      <c r="A268" s="3" t="s">
        <v>283</v>
      </c>
      <c r="B268">
        <v>212</v>
      </c>
      <c r="C268">
        <v>201</v>
      </c>
      <c r="D268">
        <v>188</v>
      </c>
      <c r="E268">
        <v>183</v>
      </c>
      <c r="F268" s="1">
        <f>AVERAGEIF(IstanbulTablo[[#This Row],[Vefat2019]:[Vefat2017]], "&gt;0")</f>
        <v>190.66666666666666</v>
      </c>
      <c r="G268" s="1">
        <f>IF(AND(IstanbulTablo[[#This Row],[Vefat2020]]&gt;-1,IstanbulTablo[[#This Row],[Referans]]&gt;-1), IstanbulTablo[[#This Row],[Vefat2020]]-IstanbulTablo[[#This Row],[Referans]], 0)</f>
        <v>21.333333333333343</v>
      </c>
      <c r="H268">
        <f t="shared" si="25"/>
        <v>213.42857142857142</v>
      </c>
      <c r="I268">
        <f t="shared" si="26"/>
        <v>187.71428571428572</v>
      </c>
      <c r="J268">
        <f t="shared" ref="J268:L268" si="37">AVERAGE(D262:D268)</f>
        <v>188.28571428571428</v>
      </c>
      <c r="K268">
        <f t="shared" si="37"/>
        <v>180.85714285714286</v>
      </c>
      <c r="L268">
        <f t="shared" si="37"/>
        <v>185.61904761904762</v>
      </c>
    </row>
    <row r="269" spans="1:12">
      <c r="A269" s="3" t="s">
        <v>284</v>
      </c>
      <c r="B269">
        <v>201</v>
      </c>
      <c r="C269">
        <v>230</v>
      </c>
      <c r="D269">
        <v>181</v>
      </c>
      <c r="E269">
        <v>172</v>
      </c>
      <c r="F269" s="1">
        <f>AVERAGEIF(IstanbulTablo[[#This Row],[Vefat2019]:[Vefat2017]], "&gt;0")</f>
        <v>194.33333333333334</v>
      </c>
      <c r="G269" s="1">
        <f>IF(AND(IstanbulTablo[[#This Row],[Vefat2020]]&gt;-1,IstanbulTablo[[#This Row],[Referans]]&gt;-1), IstanbulTablo[[#This Row],[Vefat2020]]-IstanbulTablo[[#This Row],[Referans]], 0)</f>
        <v>6.6666666666666572</v>
      </c>
      <c r="H269">
        <f t="shared" ref="H269:H283" si="38">AVERAGE(B263:B269)</f>
        <v>210</v>
      </c>
      <c r="I269">
        <f t="shared" ref="I269:I283" si="39">AVERAGE(C263:C269)</f>
        <v>194.42857142857142</v>
      </c>
      <c r="J269">
        <f t="shared" ref="J269:J283" si="40">AVERAGE(D263:D269)</f>
        <v>188.42857142857142</v>
      </c>
      <c r="K269">
        <f t="shared" ref="K269:K283" si="41">AVERAGE(E263:E269)</f>
        <v>176.42857142857142</v>
      </c>
      <c r="L269">
        <f t="shared" ref="L269:L283" si="42">AVERAGE(F263:F269)</f>
        <v>186.42857142857139</v>
      </c>
    </row>
    <row r="270" spans="1:12">
      <c r="A270" s="3" t="s">
        <v>285</v>
      </c>
      <c r="B270">
        <v>200</v>
      </c>
      <c r="C270">
        <v>198</v>
      </c>
      <c r="D270">
        <v>169</v>
      </c>
      <c r="E270">
        <v>216</v>
      </c>
      <c r="F270" s="1">
        <f>AVERAGEIF(IstanbulTablo[[#This Row],[Vefat2019]:[Vefat2017]], "&gt;0")</f>
        <v>194.33333333333334</v>
      </c>
      <c r="G270" s="1">
        <f>IF(AND(IstanbulTablo[[#This Row],[Vefat2020]]&gt;-1,IstanbulTablo[[#This Row],[Referans]]&gt;-1), IstanbulTablo[[#This Row],[Vefat2020]]-IstanbulTablo[[#This Row],[Referans]], 0)</f>
        <v>5.6666666666666572</v>
      </c>
      <c r="H270">
        <f t="shared" si="38"/>
        <v>208.71428571428572</v>
      </c>
      <c r="I270">
        <f t="shared" si="39"/>
        <v>196.28571428571428</v>
      </c>
      <c r="J270">
        <f t="shared" si="40"/>
        <v>181.57142857142858</v>
      </c>
      <c r="K270">
        <f t="shared" si="41"/>
        <v>183.42857142857142</v>
      </c>
      <c r="L270">
        <f t="shared" si="42"/>
        <v>187.09523809523807</v>
      </c>
    </row>
    <row r="271" spans="1:12">
      <c r="A271" s="3" t="s">
        <v>286</v>
      </c>
      <c r="B271">
        <v>217</v>
      </c>
      <c r="C271">
        <v>209</v>
      </c>
      <c r="D271">
        <v>188</v>
      </c>
      <c r="E271">
        <v>187</v>
      </c>
      <c r="F271" s="1">
        <f>AVERAGEIF(IstanbulTablo[[#This Row],[Vefat2019]:[Vefat2017]], "&gt;0")</f>
        <v>194.66666666666666</v>
      </c>
      <c r="G271" s="1">
        <f>IF(AND(IstanbulTablo[[#This Row],[Vefat2020]]&gt;-1,IstanbulTablo[[#This Row],[Referans]]&gt;-1), IstanbulTablo[[#This Row],[Vefat2020]]-IstanbulTablo[[#This Row],[Referans]], 0)</f>
        <v>22.333333333333343</v>
      </c>
      <c r="H271">
        <f t="shared" si="38"/>
        <v>211.28571428571428</v>
      </c>
      <c r="I271">
        <f t="shared" si="39"/>
        <v>195.57142857142858</v>
      </c>
      <c r="J271">
        <f t="shared" si="40"/>
        <v>181.28571428571428</v>
      </c>
      <c r="K271">
        <f t="shared" si="41"/>
        <v>183</v>
      </c>
      <c r="L271">
        <f t="shared" si="42"/>
        <v>186.61904761904762</v>
      </c>
    </row>
    <row r="272" spans="1:12">
      <c r="A272" s="3" t="s">
        <v>287</v>
      </c>
      <c r="B272">
        <v>234</v>
      </c>
      <c r="C272">
        <v>178</v>
      </c>
      <c r="D272">
        <v>189</v>
      </c>
      <c r="E272">
        <v>169</v>
      </c>
      <c r="F272" s="1">
        <f>AVERAGEIF(IstanbulTablo[[#This Row],[Vefat2019]:[Vefat2017]], "&gt;0")</f>
        <v>178.66666666666666</v>
      </c>
      <c r="G272" s="1">
        <f>IF(AND(IstanbulTablo[[#This Row],[Vefat2020]]&gt;-1,IstanbulTablo[[#This Row],[Referans]]&gt;-1), IstanbulTablo[[#This Row],[Vefat2020]]-IstanbulTablo[[#This Row],[Referans]], 0)</f>
        <v>55.333333333333343</v>
      </c>
      <c r="H272">
        <f t="shared" si="38"/>
        <v>212.85714285714286</v>
      </c>
      <c r="I272">
        <f t="shared" si="39"/>
        <v>197.42857142857142</v>
      </c>
      <c r="J272">
        <f t="shared" si="40"/>
        <v>183.85714285714286</v>
      </c>
      <c r="K272">
        <f t="shared" si="41"/>
        <v>184.14285714285714</v>
      </c>
      <c r="L272">
        <f t="shared" si="42"/>
        <v>188.47619047619051</v>
      </c>
    </row>
    <row r="273" spans="1:12">
      <c r="A273" s="3" t="s">
        <v>288</v>
      </c>
      <c r="B273">
        <v>196</v>
      </c>
      <c r="C273">
        <v>186</v>
      </c>
      <c r="D273">
        <v>196</v>
      </c>
      <c r="E273">
        <v>178</v>
      </c>
      <c r="F273" s="1">
        <f>AVERAGEIF(IstanbulTablo[[#This Row],[Vefat2019]:[Vefat2017]], "&gt;0")</f>
        <v>186.66666666666666</v>
      </c>
      <c r="G273" s="1">
        <f>IF(AND(IstanbulTablo[[#This Row],[Vefat2020]]&gt;-1,IstanbulTablo[[#This Row],[Referans]]&gt;-1), IstanbulTablo[[#This Row],[Vefat2020]]-IstanbulTablo[[#This Row],[Referans]], 0)</f>
        <v>9.3333333333333428</v>
      </c>
      <c r="H273">
        <f t="shared" si="38"/>
        <v>210.14285714285714</v>
      </c>
      <c r="I273">
        <f t="shared" si="39"/>
        <v>198.85714285714286</v>
      </c>
      <c r="J273">
        <f t="shared" si="40"/>
        <v>183.57142857142858</v>
      </c>
      <c r="K273">
        <f t="shared" si="41"/>
        <v>181.71428571428572</v>
      </c>
      <c r="L273">
        <f t="shared" si="42"/>
        <v>188.04761904761907</v>
      </c>
    </row>
    <row r="274" spans="1:12">
      <c r="A274" s="3" t="s">
        <v>289</v>
      </c>
      <c r="B274">
        <v>195</v>
      </c>
      <c r="C274">
        <v>204</v>
      </c>
      <c r="D274">
        <v>212</v>
      </c>
      <c r="E274">
        <v>178</v>
      </c>
      <c r="F274" s="1">
        <f>AVERAGEIF(IstanbulTablo[[#This Row],[Vefat2019]:[Vefat2017]], "&gt;0")</f>
        <v>198</v>
      </c>
      <c r="G274" s="1">
        <f>IF(AND(IstanbulTablo[[#This Row],[Vefat2020]]&gt;-1,IstanbulTablo[[#This Row],[Referans]]&gt;-1), IstanbulTablo[[#This Row],[Vefat2020]]-IstanbulTablo[[#This Row],[Referans]], 0)</f>
        <v>-3</v>
      </c>
      <c r="H274">
        <f t="shared" si="38"/>
        <v>207.85714285714286</v>
      </c>
      <c r="I274">
        <f t="shared" si="39"/>
        <v>200.85714285714286</v>
      </c>
      <c r="J274">
        <f t="shared" si="40"/>
        <v>189</v>
      </c>
      <c r="K274">
        <f t="shared" si="41"/>
        <v>183.28571428571428</v>
      </c>
      <c r="L274">
        <f t="shared" si="42"/>
        <v>191.04761904761904</v>
      </c>
    </row>
    <row r="275" spans="1:12">
      <c r="A275" s="3" t="s">
        <v>290</v>
      </c>
      <c r="B275">
        <v>211</v>
      </c>
      <c r="C275">
        <v>208</v>
      </c>
      <c r="D275">
        <v>223</v>
      </c>
      <c r="E275">
        <v>192</v>
      </c>
      <c r="F275" s="1">
        <f>AVERAGEIF(IstanbulTablo[[#This Row],[Vefat2019]:[Vefat2017]], "&gt;0")</f>
        <v>207.66666666666666</v>
      </c>
      <c r="G275" s="1">
        <f>IF(AND(IstanbulTablo[[#This Row],[Vefat2020]]&gt;-1,IstanbulTablo[[#This Row],[Referans]]&gt;-1), IstanbulTablo[[#This Row],[Vefat2020]]-IstanbulTablo[[#This Row],[Referans]], 0)</f>
        <v>3.3333333333333428</v>
      </c>
      <c r="H275">
        <f t="shared" si="38"/>
        <v>207.71428571428572</v>
      </c>
      <c r="I275">
        <f t="shared" si="39"/>
        <v>201.85714285714286</v>
      </c>
      <c r="J275">
        <f t="shared" si="40"/>
        <v>194</v>
      </c>
      <c r="K275">
        <f t="shared" si="41"/>
        <v>184.57142857142858</v>
      </c>
      <c r="L275">
        <f t="shared" si="42"/>
        <v>193.47619047619045</v>
      </c>
    </row>
    <row r="276" spans="1:12">
      <c r="A276" s="3" t="s">
        <v>291</v>
      </c>
      <c r="B276">
        <v>230</v>
      </c>
      <c r="C276">
        <v>203</v>
      </c>
      <c r="D276">
        <v>164</v>
      </c>
      <c r="E276">
        <v>149</v>
      </c>
      <c r="F276" s="1">
        <f>AVERAGEIF(IstanbulTablo[[#This Row],[Vefat2019]:[Vefat2017]], "&gt;0")</f>
        <v>172</v>
      </c>
      <c r="G276" s="1">
        <f>IF(AND(IstanbulTablo[[#This Row],[Vefat2020]]&gt;-1,IstanbulTablo[[#This Row],[Referans]]&gt;-1), IstanbulTablo[[#This Row],[Vefat2020]]-IstanbulTablo[[#This Row],[Referans]], 0)</f>
        <v>58</v>
      </c>
      <c r="H276">
        <f t="shared" si="38"/>
        <v>211.85714285714286</v>
      </c>
      <c r="I276">
        <f t="shared" si="39"/>
        <v>198</v>
      </c>
      <c r="J276">
        <f t="shared" si="40"/>
        <v>191.57142857142858</v>
      </c>
      <c r="K276">
        <f t="shared" si="41"/>
        <v>181.28571428571428</v>
      </c>
      <c r="L276">
        <f t="shared" si="42"/>
        <v>190.28571428571428</v>
      </c>
    </row>
    <row r="277" spans="1:12">
      <c r="A277" s="3" t="s">
        <v>292</v>
      </c>
      <c r="B277">
        <v>190</v>
      </c>
      <c r="C277">
        <v>203</v>
      </c>
      <c r="D277">
        <v>219</v>
      </c>
      <c r="E277">
        <v>173</v>
      </c>
      <c r="F277" s="1">
        <f>AVERAGEIF(IstanbulTablo[[#This Row],[Vefat2019]:[Vefat2017]], "&gt;0")</f>
        <v>198.33333333333334</v>
      </c>
      <c r="G277" s="1">
        <f>IF(AND(IstanbulTablo[[#This Row],[Vefat2020]]&gt;-1,IstanbulTablo[[#This Row],[Referans]]&gt;-1), IstanbulTablo[[#This Row],[Vefat2020]]-IstanbulTablo[[#This Row],[Referans]], 0)</f>
        <v>-8.3333333333333428</v>
      </c>
      <c r="H277">
        <f t="shared" si="38"/>
        <v>210.42857142857142</v>
      </c>
      <c r="I277">
        <f t="shared" si="39"/>
        <v>198.71428571428572</v>
      </c>
      <c r="J277">
        <f t="shared" si="40"/>
        <v>198.71428571428572</v>
      </c>
      <c r="K277">
        <f t="shared" si="41"/>
        <v>175.14285714285714</v>
      </c>
      <c r="L277">
        <f t="shared" si="42"/>
        <v>190.85714285714283</v>
      </c>
    </row>
    <row r="278" spans="1:12">
      <c r="A278" s="3" t="s">
        <v>293</v>
      </c>
      <c r="B278">
        <v>206</v>
      </c>
      <c r="C278">
        <v>224</v>
      </c>
      <c r="D278">
        <v>183</v>
      </c>
      <c r="E278">
        <v>179</v>
      </c>
      <c r="F278" s="1">
        <f>AVERAGEIF(IstanbulTablo[[#This Row],[Vefat2019]:[Vefat2017]], "&gt;0")</f>
        <v>195.33333333333334</v>
      </c>
      <c r="G278" s="1">
        <f>IF(AND(IstanbulTablo[[#This Row],[Vefat2020]]&gt;-1,IstanbulTablo[[#This Row],[Referans]]&gt;-1), IstanbulTablo[[#This Row],[Vefat2020]]-IstanbulTablo[[#This Row],[Referans]], 0)</f>
        <v>10.666666666666657</v>
      </c>
      <c r="H278">
        <f t="shared" si="38"/>
        <v>208.85714285714286</v>
      </c>
      <c r="I278">
        <f t="shared" si="39"/>
        <v>200.85714285714286</v>
      </c>
      <c r="J278">
        <f t="shared" si="40"/>
        <v>198</v>
      </c>
      <c r="K278">
        <f t="shared" si="41"/>
        <v>174</v>
      </c>
      <c r="L278">
        <f t="shared" si="42"/>
        <v>190.95238095238093</v>
      </c>
    </row>
    <row r="279" spans="1:12">
      <c r="A279" s="3" t="s">
        <v>294</v>
      </c>
      <c r="B279">
        <v>209</v>
      </c>
      <c r="C279">
        <v>183</v>
      </c>
      <c r="D279">
        <v>170</v>
      </c>
      <c r="E279">
        <v>194</v>
      </c>
      <c r="F279" s="1">
        <f>AVERAGEIF(IstanbulTablo[[#This Row],[Vefat2019]:[Vefat2017]], "&gt;0")</f>
        <v>182.33333333333334</v>
      </c>
      <c r="G279" s="1">
        <f>IF(AND(IstanbulTablo[[#This Row],[Vefat2020]]&gt;-1,IstanbulTablo[[#This Row],[Referans]]&gt;-1), IstanbulTablo[[#This Row],[Vefat2020]]-IstanbulTablo[[#This Row],[Referans]], 0)</f>
        <v>26.666666666666657</v>
      </c>
      <c r="H279">
        <f t="shared" si="38"/>
        <v>205.28571428571428</v>
      </c>
      <c r="I279">
        <f t="shared" si="39"/>
        <v>201.57142857142858</v>
      </c>
      <c r="J279">
        <f t="shared" si="40"/>
        <v>195.28571428571428</v>
      </c>
      <c r="K279">
        <f t="shared" si="41"/>
        <v>177.57142857142858</v>
      </c>
      <c r="L279">
        <f t="shared" si="42"/>
        <v>191.47619047619045</v>
      </c>
    </row>
    <row r="280" spans="1:12">
      <c r="A280" s="3" t="s">
        <v>295</v>
      </c>
      <c r="B280">
        <v>228</v>
      </c>
      <c r="C280">
        <v>168</v>
      </c>
      <c r="D280">
        <v>197</v>
      </c>
      <c r="E280">
        <v>200</v>
      </c>
      <c r="F280" s="1">
        <f>AVERAGEIF(IstanbulTablo[[#This Row],[Vefat2019]:[Vefat2017]], "&gt;0")</f>
        <v>188.33333333333334</v>
      </c>
      <c r="G280" s="1">
        <f>IF(AND(IstanbulTablo[[#This Row],[Vefat2020]]&gt;-1,IstanbulTablo[[#This Row],[Referans]]&gt;-1), IstanbulTablo[[#This Row],[Vefat2020]]-IstanbulTablo[[#This Row],[Referans]], 0)</f>
        <v>39.666666666666657</v>
      </c>
      <c r="H280">
        <f t="shared" si="38"/>
        <v>209.85714285714286</v>
      </c>
      <c r="I280">
        <f t="shared" si="39"/>
        <v>199</v>
      </c>
      <c r="J280">
        <f t="shared" si="40"/>
        <v>195.42857142857142</v>
      </c>
      <c r="K280">
        <f t="shared" si="41"/>
        <v>180.71428571428572</v>
      </c>
      <c r="L280">
        <f t="shared" si="42"/>
        <v>191.71428571428572</v>
      </c>
    </row>
    <row r="281" spans="1:12">
      <c r="A281" s="3" t="s">
        <v>296</v>
      </c>
      <c r="B281">
        <v>199</v>
      </c>
      <c r="C281">
        <v>209</v>
      </c>
      <c r="D281">
        <v>198</v>
      </c>
      <c r="E281">
        <v>181</v>
      </c>
      <c r="F281" s="1">
        <f>AVERAGEIF(IstanbulTablo[[#This Row],[Vefat2019]:[Vefat2017]], "&gt;0")</f>
        <v>196</v>
      </c>
      <c r="G281" s="1">
        <f>IF(AND(IstanbulTablo[[#This Row],[Vefat2020]]&gt;-1,IstanbulTablo[[#This Row],[Referans]]&gt;-1), IstanbulTablo[[#This Row],[Vefat2020]]-IstanbulTablo[[#This Row],[Referans]], 0)</f>
        <v>3</v>
      </c>
      <c r="H281">
        <f t="shared" si="38"/>
        <v>210.42857142857142</v>
      </c>
      <c r="I281">
        <f t="shared" si="39"/>
        <v>199.71428571428572</v>
      </c>
      <c r="J281">
        <f t="shared" si="40"/>
        <v>193.42857142857142</v>
      </c>
      <c r="K281">
        <f t="shared" si="41"/>
        <v>181.14285714285714</v>
      </c>
      <c r="L281">
        <f t="shared" si="42"/>
        <v>191.42857142857142</v>
      </c>
    </row>
    <row r="282" spans="1:12">
      <c r="A282" s="3" t="s">
        <v>297</v>
      </c>
      <c r="B282">
        <v>208</v>
      </c>
      <c r="C282">
        <v>218</v>
      </c>
      <c r="D282">
        <v>211</v>
      </c>
      <c r="E282">
        <v>192</v>
      </c>
      <c r="F282" s="1">
        <f>AVERAGEIF(IstanbulTablo[[#This Row],[Vefat2019]:[Vefat2017]], "&gt;0")</f>
        <v>207</v>
      </c>
      <c r="G282" s="1">
        <f>IF(AND(IstanbulTablo[[#This Row],[Vefat2020]]&gt;-1,IstanbulTablo[[#This Row],[Referans]]&gt;-1), IstanbulTablo[[#This Row],[Vefat2020]]-IstanbulTablo[[#This Row],[Referans]], 0)</f>
        <v>1</v>
      </c>
      <c r="H282">
        <f t="shared" si="38"/>
        <v>210</v>
      </c>
      <c r="I282">
        <f t="shared" si="39"/>
        <v>201.14285714285714</v>
      </c>
      <c r="J282">
        <f t="shared" si="40"/>
        <v>191.71428571428572</v>
      </c>
      <c r="K282">
        <f t="shared" si="41"/>
        <v>181.14285714285714</v>
      </c>
      <c r="L282">
        <f t="shared" si="42"/>
        <v>191.33333333333334</v>
      </c>
    </row>
    <row r="283" spans="1:12">
      <c r="A283" s="3" t="s">
        <v>298</v>
      </c>
      <c r="B283">
        <v>212</v>
      </c>
      <c r="C283">
        <v>170</v>
      </c>
      <c r="D283">
        <v>181</v>
      </c>
      <c r="E283">
        <v>181</v>
      </c>
      <c r="F283" s="1">
        <f>AVERAGEIF(IstanbulTablo[[#This Row],[Vefat2019]:[Vefat2017]], "&gt;0")</f>
        <v>177.33333333333334</v>
      </c>
      <c r="G283" s="1">
        <f>IF(AND(IstanbulTablo[[#This Row],[Vefat2020]]&gt;-1,IstanbulTablo[[#This Row],[Referans]]&gt;-1), IstanbulTablo[[#This Row],[Vefat2020]]-IstanbulTablo[[#This Row],[Referans]], 0)</f>
        <v>34.666666666666657</v>
      </c>
      <c r="H283">
        <f t="shared" si="38"/>
        <v>207.42857142857142</v>
      </c>
      <c r="I283">
        <f t="shared" si="39"/>
        <v>196.42857142857142</v>
      </c>
      <c r="J283">
        <f t="shared" si="40"/>
        <v>194.14285714285714</v>
      </c>
      <c r="K283">
        <f t="shared" si="41"/>
        <v>185.71428571428572</v>
      </c>
      <c r="L283">
        <f t="shared" si="42"/>
        <v>192.0952380952381</v>
      </c>
    </row>
    <row r="284" spans="1:12">
      <c r="A284" s="3" t="s">
        <v>299</v>
      </c>
      <c r="B284">
        <v>192</v>
      </c>
      <c r="C284">
        <v>200</v>
      </c>
      <c r="D284">
        <v>199</v>
      </c>
      <c r="E284">
        <v>196</v>
      </c>
      <c r="F284" s="1">
        <f>AVERAGEIF(IstanbulTablo[[#This Row],[Vefat2019]:[Vefat2017]], "&gt;0")</f>
        <v>198.33333333333334</v>
      </c>
      <c r="G284" s="1">
        <f>IF(AND(IstanbulTablo[[#This Row],[Vefat2020]]&gt;-1,IstanbulTablo[[#This Row],[Referans]]&gt;-1), IstanbulTablo[[#This Row],[Vefat2020]]-IstanbulTablo[[#This Row],[Referans]], 0)</f>
        <v>-6.3333333333333428</v>
      </c>
      <c r="H284">
        <f t="shared" ref="H284:H319" si="43">AVERAGE(B278:B284)</f>
        <v>207.71428571428572</v>
      </c>
      <c r="I284">
        <f t="shared" ref="I284:I319" si="44">AVERAGE(C278:C284)</f>
        <v>196</v>
      </c>
      <c r="J284">
        <f t="shared" ref="J284:J319" si="45">AVERAGE(D278:D284)</f>
        <v>191.28571428571428</v>
      </c>
      <c r="K284">
        <f t="shared" ref="K284:K319" si="46">AVERAGE(E278:E284)</f>
        <v>189</v>
      </c>
      <c r="L284">
        <f t="shared" ref="L284:L319" si="47">AVERAGE(F278:F284)</f>
        <v>192.09523809523807</v>
      </c>
    </row>
    <row r="285" spans="1:12">
      <c r="A285" s="3" t="s">
        <v>300</v>
      </c>
      <c r="B285">
        <v>192</v>
      </c>
      <c r="C285">
        <v>202</v>
      </c>
      <c r="D285">
        <v>195</v>
      </c>
      <c r="E285">
        <v>206</v>
      </c>
      <c r="F285" s="1">
        <f>AVERAGEIF(IstanbulTablo[[#This Row],[Vefat2019]:[Vefat2017]], "&gt;0")</f>
        <v>201</v>
      </c>
      <c r="G285" s="1">
        <f>IF(AND(IstanbulTablo[[#This Row],[Vefat2020]]&gt;-1,IstanbulTablo[[#This Row],[Referans]]&gt;-1), IstanbulTablo[[#This Row],[Vefat2020]]-IstanbulTablo[[#This Row],[Referans]], 0)</f>
        <v>-9</v>
      </c>
      <c r="H285">
        <f t="shared" si="43"/>
        <v>205.71428571428572</v>
      </c>
      <c r="I285">
        <f t="shared" si="44"/>
        <v>192.85714285714286</v>
      </c>
      <c r="J285">
        <f t="shared" si="45"/>
        <v>193</v>
      </c>
      <c r="K285">
        <f t="shared" si="46"/>
        <v>192.85714285714286</v>
      </c>
      <c r="L285">
        <f t="shared" si="47"/>
        <v>192.90476190476193</v>
      </c>
    </row>
    <row r="286" spans="1:12">
      <c r="A286" s="3" t="s">
        <v>301</v>
      </c>
      <c r="B286">
        <v>249</v>
      </c>
      <c r="C286">
        <v>170</v>
      </c>
      <c r="D286">
        <v>207</v>
      </c>
      <c r="E286">
        <v>191</v>
      </c>
      <c r="F286" s="1">
        <f>AVERAGEIF(IstanbulTablo[[#This Row],[Vefat2019]:[Vefat2017]], "&gt;0")</f>
        <v>189.33333333333334</v>
      </c>
      <c r="G286" s="1">
        <f>IF(AND(IstanbulTablo[[#This Row],[Vefat2020]]&gt;-1,IstanbulTablo[[#This Row],[Referans]]&gt;-1), IstanbulTablo[[#This Row],[Vefat2020]]-IstanbulTablo[[#This Row],[Referans]], 0)</f>
        <v>59.666666666666657</v>
      </c>
      <c r="H286">
        <f t="shared" si="43"/>
        <v>211.42857142857142</v>
      </c>
      <c r="I286">
        <f t="shared" si="44"/>
        <v>191</v>
      </c>
      <c r="J286">
        <f t="shared" si="45"/>
        <v>198.28571428571428</v>
      </c>
      <c r="K286">
        <f t="shared" si="46"/>
        <v>192.42857142857142</v>
      </c>
      <c r="L286">
        <f t="shared" si="47"/>
        <v>193.9047619047619</v>
      </c>
    </row>
    <row r="287" spans="1:12">
      <c r="A287" s="3" t="s">
        <v>302</v>
      </c>
      <c r="B287">
        <v>244</v>
      </c>
      <c r="C287">
        <v>168</v>
      </c>
      <c r="D287">
        <v>174</v>
      </c>
      <c r="E287">
        <v>176</v>
      </c>
      <c r="F287" s="1">
        <f>AVERAGEIF(IstanbulTablo[[#This Row],[Vefat2019]:[Vefat2017]], "&gt;0")</f>
        <v>172.66666666666666</v>
      </c>
      <c r="G287" s="1">
        <f>IF(AND(IstanbulTablo[[#This Row],[Vefat2020]]&gt;-1,IstanbulTablo[[#This Row],[Referans]]&gt;-1), IstanbulTablo[[#This Row],[Vefat2020]]-IstanbulTablo[[#This Row],[Referans]], 0)</f>
        <v>71.333333333333343</v>
      </c>
      <c r="H287">
        <f t="shared" si="43"/>
        <v>213.71428571428572</v>
      </c>
      <c r="I287">
        <f t="shared" si="44"/>
        <v>191</v>
      </c>
      <c r="J287">
        <f t="shared" si="45"/>
        <v>195</v>
      </c>
      <c r="K287">
        <f t="shared" si="46"/>
        <v>189</v>
      </c>
      <c r="L287">
        <f t="shared" si="47"/>
        <v>191.66666666666669</v>
      </c>
    </row>
    <row r="288" spans="1:12">
      <c r="A288" s="3" t="s">
        <v>303</v>
      </c>
      <c r="B288">
        <v>231</v>
      </c>
      <c r="C288">
        <v>208</v>
      </c>
      <c r="D288">
        <v>186</v>
      </c>
      <c r="E288">
        <v>190</v>
      </c>
      <c r="F288" s="1">
        <f>AVERAGEIF(IstanbulTablo[[#This Row],[Vefat2019]:[Vefat2017]], "&gt;0")</f>
        <v>194.66666666666666</v>
      </c>
      <c r="G288" s="1">
        <f>IF(AND(IstanbulTablo[[#This Row],[Vefat2020]]&gt;-1,IstanbulTablo[[#This Row],[Referans]]&gt;-1), IstanbulTablo[[#This Row],[Vefat2020]]-IstanbulTablo[[#This Row],[Referans]], 0)</f>
        <v>36.333333333333343</v>
      </c>
      <c r="H288">
        <f t="shared" si="43"/>
        <v>218.28571428571428</v>
      </c>
      <c r="I288">
        <f t="shared" si="44"/>
        <v>190.85714285714286</v>
      </c>
      <c r="J288">
        <f t="shared" si="45"/>
        <v>193.28571428571428</v>
      </c>
      <c r="K288">
        <f t="shared" si="46"/>
        <v>190.28571428571428</v>
      </c>
      <c r="L288">
        <f t="shared" si="47"/>
        <v>191.47619047619051</v>
      </c>
    </row>
    <row r="289" spans="1:12">
      <c r="A289" s="3" t="s">
        <v>304</v>
      </c>
      <c r="B289">
        <v>201</v>
      </c>
      <c r="C289">
        <v>191</v>
      </c>
      <c r="D289">
        <v>183</v>
      </c>
      <c r="E289">
        <v>220</v>
      </c>
      <c r="F289" s="1">
        <f>AVERAGEIF(IstanbulTablo[[#This Row],[Vefat2019]:[Vefat2017]], "&gt;0")</f>
        <v>198</v>
      </c>
      <c r="G289" s="1">
        <f>IF(AND(IstanbulTablo[[#This Row],[Vefat2020]]&gt;-1,IstanbulTablo[[#This Row],[Referans]]&gt;-1), IstanbulTablo[[#This Row],[Vefat2020]]-IstanbulTablo[[#This Row],[Referans]], 0)</f>
        <v>3</v>
      </c>
      <c r="H289">
        <f t="shared" si="43"/>
        <v>217.28571428571428</v>
      </c>
      <c r="I289">
        <f t="shared" si="44"/>
        <v>187</v>
      </c>
      <c r="J289">
        <f t="shared" si="45"/>
        <v>189.28571428571428</v>
      </c>
      <c r="K289">
        <f t="shared" si="46"/>
        <v>194.28571428571428</v>
      </c>
      <c r="L289">
        <f t="shared" si="47"/>
        <v>190.1904761904762</v>
      </c>
    </row>
    <row r="290" spans="1:12">
      <c r="A290" s="3" t="s">
        <v>305</v>
      </c>
      <c r="B290">
        <v>219</v>
      </c>
      <c r="C290">
        <v>200</v>
      </c>
      <c r="D290">
        <v>189</v>
      </c>
      <c r="E290">
        <v>205</v>
      </c>
      <c r="F290" s="1">
        <f>AVERAGEIF(IstanbulTablo[[#This Row],[Vefat2019]:[Vefat2017]], "&gt;0")</f>
        <v>198</v>
      </c>
      <c r="G290" s="1">
        <f>IF(AND(IstanbulTablo[[#This Row],[Vefat2020]]&gt;-1,IstanbulTablo[[#This Row],[Referans]]&gt;-1), IstanbulTablo[[#This Row],[Vefat2020]]-IstanbulTablo[[#This Row],[Referans]], 0)</f>
        <v>21</v>
      </c>
      <c r="H290">
        <f t="shared" si="43"/>
        <v>218.28571428571428</v>
      </c>
      <c r="I290">
        <f t="shared" si="44"/>
        <v>191.28571428571428</v>
      </c>
      <c r="J290">
        <f t="shared" si="45"/>
        <v>190.42857142857142</v>
      </c>
      <c r="K290">
        <f t="shared" si="46"/>
        <v>197.71428571428572</v>
      </c>
      <c r="L290">
        <f t="shared" si="47"/>
        <v>193.14285714285714</v>
      </c>
    </row>
    <row r="291" spans="1:12">
      <c r="A291" s="3" t="s">
        <v>306</v>
      </c>
      <c r="B291">
        <v>220</v>
      </c>
      <c r="C291">
        <v>201</v>
      </c>
      <c r="D291">
        <v>196</v>
      </c>
      <c r="E291">
        <v>230</v>
      </c>
      <c r="F291" s="1">
        <f>AVERAGEIF(IstanbulTablo[[#This Row],[Vefat2019]:[Vefat2017]], "&gt;0")</f>
        <v>209</v>
      </c>
      <c r="G291" s="1">
        <f>IF(AND(IstanbulTablo[[#This Row],[Vefat2020]]&gt;-1,IstanbulTablo[[#This Row],[Referans]]&gt;-1), IstanbulTablo[[#This Row],[Vefat2020]]-IstanbulTablo[[#This Row],[Referans]], 0)</f>
        <v>11</v>
      </c>
      <c r="H291">
        <f t="shared" si="43"/>
        <v>222.28571428571428</v>
      </c>
      <c r="I291">
        <f t="shared" si="44"/>
        <v>191.42857142857142</v>
      </c>
      <c r="J291">
        <f t="shared" si="45"/>
        <v>190</v>
      </c>
      <c r="K291">
        <f t="shared" si="46"/>
        <v>202.57142857142858</v>
      </c>
      <c r="L291">
        <f t="shared" si="47"/>
        <v>194.66666666666666</v>
      </c>
    </row>
    <row r="292" spans="1:12">
      <c r="A292" s="3" t="s">
        <v>307</v>
      </c>
      <c r="B292">
        <v>220</v>
      </c>
      <c r="C292">
        <v>174</v>
      </c>
      <c r="D292">
        <v>229</v>
      </c>
      <c r="E292">
        <v>189</v>
      </c>
      <c r="F292" s="1">
        <f>AVERAGEIF(IstanbulTablo[[#This Row],[Vefat2019]:[Vefat2017]], "&gt;0")</f>
        <v>197.33333333333334</v>
      </c>
      <c r="G292" s="1">
        <f>IF(AND(IstanbulTablo[[#This Row],[Vefat2020]]&gt;-1,IstanbulTablo[[#This Row],[Referans]]&gt;-1), IstanbulTablo[[#This Row],[Vefat2020]]-IstanbulTablo[[#This Row],[Referans]], 0)</f>
        <v>22.666666666666657</v>
      </c>
      <c r="H292">
        <f t="shared" si="43"/>
        <v>226.28571428571428</v>
      </c>
      <c r="I292">
        <f t="shared" si="44"/>
        <v>187.42857142857142</v>
      </c>
      <c r="J292">
        <f t="shared" si="45"/>
        <v>194.85714285714286</v>
      </c>
      <c r="K292">
        <f t="shared" si="46"/>
        <v>200.14285714285714</v>
      </c>
      <c r="L292">
        <f t="shared" si="47"/>
        <v>194.14285714285711</v>
      </c>
    </row>
    <row r="293" spans="1:12">
      <c r="A293" s="3" t="s">
        <v>308</v>
      </c>
      <c r="B293">
        <v>223</v>
      </c>
      <c r="C293">
        <v>187</v>
      </c>
      <c r="D293">
        <v>184</v>
      </c>
      <c r="E293">
        <v>189</v>
      </c>
      <c r="F293" s="1">
        <f>AVERAGEIF(IstanbulTablo[[#This Row],[Vefat2019]:[Vefat2017]], "&gt;0")</f>
        <v>186.66666666666666</v>
      </c>
      <c r="G293" s="1">
        <f>IF(AND(IstanbulTablo[[#This Row],[Vefat2020]]&gt;-1,IstanbulTablo[[#This Row],[Referans]]&gt;-1), IstanbulTablo[[#This Row],[Vefat2020]]-IstanbulTablo[[#This Row],[Referans]], 0)</f>
        <v>36.333333333333343</v>
      </c>
      <c r="H293">
        <f t="shared" si="43"/>
        <v>222.57142857142858</v>
      </c>
      <c r="I293">
        <f t="shared" si="44"/>
        <v>189.85714285714286</v>
      </c>
      <c r="J293">
        <f t="shared" si="45"/>
        <v>191.57142857142858</v>
      </c>
      <c r="K293">
        <f t="shared" si="46"/>
        <v>199.85714285714286</v>
      </c>
      <c r="L293">
        <f t="shared" si="47"/>
        <v>193.76190476190476</v>
      </c>
    </row>
    <row r="294" spans="1:12">
      <c r="A294" s="3" t="s">
        <v>309</v>
      </c>
      <c r="B294">
        <v>239</v>
      </c>
      <c r="C294">
        <v>215</v>
      </c>
      <c r="D294">
        <v>166</v>
      </c>
      <c r="E294">
        <v>197</v>
      </c>
      <c r="F294" s="1">
        <f>AVERAGEIF(IstanbulTablo[[#This Row],[Vefat2019]:[Vefat2017]], "&gt;0")</f>
        <v>192.66666666666666</v>
      </c>
      <c r="G294" s="1">
        <f>IF(AND(IstanbulTablo[[#This Row],[Vefat2020]]&gt;-1,IstanbulTablo[[#This Row],[Referans]]&gt;-1), IstanbulTablo[[#This Row],[Vefat2020]]-IstanbulTablo[[#This Row],[Referans]], 0)</f>
        <v>46.333333333333343</v>
      </c>
      <c r="H294">
        <f t="shared" si="43"/>
        <v>221.85714285714286</v>
      </c>
      <c r="I294">
        <f t="shared" si="44"/>
        <v>196.57142857142858</v>
      </c>
      <c r="J294">
        <f t="shared" si="45"/>
        <v>190.42857142857142</v>
      </c>
      <c r="K294">
        <f t="shared" si="46"/>
        <v>202.85714285714286</v>
      </c>
      <c r="L294">
        <f t="shared" si="47"/>
        <v>196.61904761904765</v>
      </c>
    </row>
    <row r="295" spans="1:12">
      <c r="A295" s="3" t="s">
        <v>310</v>
      </c>
      <c r="B295">
        <v>239</v>
      </c>
      <c r="C295">
        <v>236</v>
      </c>
      <c r="D295">
        <v>218</v>
      </c>
      <c r="E295">
        <v>185</v>
      </c>
      <c r="F295" s="1">
        <f>AVERAGEIF(IstanbulTablo[[#This Row],[Vefat2019]:[Vefat2017]], "&gt;0")</f>
        <v>213</v>
      </c>
      <c r="G295" s="1">
        <f>IF(AND(IstanbulTablo[[#This Row],[Vefat2020]]&gt;-1,IstanbulTablo[[#This Row],[Referans]]&gt;-1), IstanbulTablo[[#This Row],[Vefat2020]]-IstanbulTablo[[#This Row],[Referans]], 0)</f>
        <v>26</v>
      </c>
      <c r="H295">
        <f t="shared" si="43"/>
        <v>223</v>
      </c>
      <c r="I295">
        <f t="shared" si="44"/>
        <v>200.57142857142858</v>
      </c>
      <c r="J295">
        <f t="shared" si="45"/>
        <v>195</v>
      </c>
      <c r="K295">
        <f t="shared" si="46"/>
        <v>202.14285714285714</v>
      </c>
      <c r="L295">
        <f t="shared" si="47"/>
        <v>199.23809523809524</v>
      </c>
    </row>
    <row r="296" spans="1:12">
      <c r="A296" s="3" t="s">
        <v>311</v>
      </c>
      <c r="B296">
        <v>268</v>
      </c>
      <c r="C296">
        <v>196</v>
      </c>
      <c r="D296">
        <v>196</v>
      </c>
      <c r="E296">
        <v>196</v>
      </c>
      <c r="F296" s="1">
        <f>AVERAGEIF(IstanbulTablo[[#This Row],[Vefat2019]:[Vefat2017]], "&gt;0")</f>
        <v>196</v>
      </c>
      <c r="G296" s="1">
        <f>IF(AND(IstanbulTablo[[#This Row],[Vefat2020]]&gt;-1,IstanbulTablo[[#This Row],[Referans]]&gt;-1), IstanbulTablo[[#This Row],[Vefat2020]]-IstanbulTablo[[#This Row],[Referans]], 0)</f>
        <v>72</v>
      </c>
      <c r="H296">
        <f t="shared" si="43"/>
        <v>232.57142857142858</v>
      </c>
      <c r="I296">
        <f t="shared" si="44"/>
        <v>201.28571428571428</v>
      </c>
      <c r="J296">
        <f t="shared" si="45"/>
        <v>196.85714285714286</v>
      </c>
      <c r="K296">
        <f t="shared" si="46"/>
        <v>198.71428571428572</v>
      </c>
      <c r="L296">
        <f t="shared" si="47"/>
        <v>198.95238095238093</v>
      </c>
    </row>
    <row r="297" spans="1:12">
      <c r="A297" s="3" t="s">
        <v>312</v>
      </c>
      <c r="B297">
        <v>267</v>
      </c>
      <c r="C297">
        <v>182</v>
      </c>
      <c r="D297">
        <v>203</v>
      </c>
      <c r="E297">
        <v>216</v>
      </c>
      <c r="F297" s="1">
        <f>AVERAGEIF(IstanbulTablo[[#This Row],[Vefat2019]:[Vefat2017]], "&gt;0")</f>
        <v>200.33333333333334</v>
      </c>
      <c r="G297" s="1">
        <f>IF(AND(IstanbulTablo[[#This Row],[Vefat2020]]&gt;-1,IstanbulTablo[[#This Row],[Referans]]&gt;-1), IstanbulTablo[[#This Row],[Vefat2020]]-IstanbulTablo[[#This Row],[Referans]], 0)</f>
        <v>66.666666666666657</v>
      </c>
      <c r="H297">
        <f t="shared" si="43"/>
        <v>239.42857142857142</v>
      </c>
      <c r="I297">
        <f t="shared" si="44"/>
        <v>198.71428571428572</v>
      </c>
      <c r="J297">
        <f t="shared" si="45"/>
        <v>198.85714285714286</v>
      </c>
      <c r="K297">
        <f t="shared" si="46"/>
        <v>200.28571428571428</v>
      </c>
      <c r="L297">
        <f t="shared" si="47"/>
        <v>199.28571428571425</v>
      </c>
    </row>
    <row r="298" spans="1:12">
      <c r="A298" s="3" t="s">
        <v>313</v>
      </c>
      <c r="B298">
        <v>276</v>
      </c>
      <c r="C298">
        <v>197</v>
      </c>
      <c r="D298">
        <v>211</v>
      </c>
      <c r="E298">
        <v>191</v>
      </c>
      <c r="F298" s="1">
        <f>AVERAGEIF(IstanbulTablo[[#This Row],[Vefat2019]:[Vefat2017]], "&gt;0")</f>
        <v>199.66666666666666</v>
      </c>
      <c r="G298" s="1">
        <f>IF(AND(IstanbulTablo[[#This Row],[Vefat2020]]&gt;-1,IstanbulTablo[[#This Row],[Referans]]&gt;-1), IstanbulTablo[[#This Row],[Vefat2020]]-IstanbulTablo[[#This Row],[Referans]], 0)</f>
        <v>76.333333333333343</v>
      </c>
      <c r="H298">
        <f t="shared" si="43"/>
        <v>247.42857142857142</v>
      </c>
      <c r="I298">
        <f t="shared" si="44"/>
        <v>198.14285714285714</v>
      </c>
      <c r="J298">
        <f t="shared" si="45"/>
        <v>201</v>
      </c>
      <c r="K298">
        <f t="shared" si="46"/>
        <v>194.71428571428572</v>
      </c>
      <c r="L298">
        <f t="shared" si="47"/>
        <v>197.95238095238096</v>
      </c>
    </row>
    <row r="299" spans="1:12">
      <c r="A299" s="3" t="s">
        <v>314</v>
      </c>
      <c r="B299">
        <v>275</v>
      </c>
      <c r="C299">
        <v>184</v>
      </c>
      <c r="D299">
        <v>211</v>
      </c>
      <c r="E299">
        <v>201</v>
      </c>
      <c r="F299" s="1">
        <f>AVERAGEIF(IstanbulTablo[[#This Row],[Vefat2019]:[Vefat2017]], "&gt;0")</f>
        <v>198.66666666666666</v>
      </c>
      <c r="G299" s="1">
        <f>IF(AND(IstanbulTablo[[#This Row],[Vefat2020]]&gt;-1,IstanbulTablo[[#This Row],[Referans]]&gt;-1), IstanbulTablo[[#This Row],[Vefat2020]]-IstanbulTablo[[#This Row],[Referans]], 0)</f>
        <v>76.333333333333343</v>
      </c>
      <c r="H299">
        <f t="shared" si="43"/>
        <v>255.28571428571428</v>
      </c>
      <c r="I299">
        <f t="shared" si="44"/>
        <v>199.57142857142858</v>
      </c>
      <c r="J299">
        <f t="shared" si="45"/>
        <v>198.42857142857142</v>
      </c>
      <c r="K299">
        <f t="shared" si="46"/>
        <v>196.42857142857142</v>
      </c>
      <c r="L299">
        <f t="shared" si="47"/>
        <v>198.14285714285714</v>
      </c>
    </row>
    <row r="300" spans="1:12">
      <c r="A300" s="3" t="s">
        <v>315</v>
      </c>
      <c r="B300">
        <v>294</v>
      </c>
      <c r="C300">
        <v>188</v>
      </c>
      <c r="D300">
        <v>193</v>
      </c>
      <c r="E300">
        <v>209</v>
      </c>
      <c r="F300" s="1">
        <f>AVERAGEIF(IstanbulTablo[[#This Row],[Vefat2019]:[Vefat2017]], "&gt;0")</f>
        <v>196.66666666666666</v>
      </c>
      <c r="G300" s="1">
        <f>IF(AND(IstanbulTablo[[#This Row],[Vefat2020]]&gt;-1,IstanbulTablo[[#This Row],[Referans]]&gt;-1), IstanbulTablo[[#This Row],[Vefat2020]]-IstanbulTablo[[#This Row],[Referans]], 0)</f>
        <v>97.333333333333343</v>
      </c>
      <c r="H300">
        <f t="shared" si="43"/>
        <v>265.42857142857144</v>
      </c>
      <c r="I300">
        <f t="shared" si="44"/>
        <v>199.71428571428572</v>
      </c>
      <c r="J300">
        <f t="shared" si="45"/>
        <v>199.71428571428572</v>
      </c>
      <c r="K300">
        <f t="shared" si="46"/>
        <v>199.28571428571428</v>
      </c>
      <c r="L300">
        <f t="shared" si="47"/>
        <v>199.57142857142858</v>
      </c>
    </row>
    <row r="301" spans="1:12">
      <c r="A301" s="3" t="s">
        <v>316</v>
      </c>
      <c r="B301">
        <v>273</v>
      </c>
      <c r="C301">
        <v>202</v>
      </c>
      <c r="D301">
        <v>188</v>
      </c>
      <c r="E301">
        <v>210</v>
      </c>
      <c r="F301" s="1">
        <f>AVERAGEIF(IstanbulTablo[[#This Row],[Vefat2019]:[Vefat2017]], "&gt;0")</f>
        <v>200</v>
      </c>
      <c r="G301" s="1">
        <f>IF(AND(IstanbulTablo[[#This Row],[Vefat2020]]&gt;-1,IstanbulTablo[[#This Row],[Referans]]&gt;-1), IstanbulTablo[[#This Row],[Vefat2020]]-IstanbulTablo[[#This Row],[Referans]], 0)</f>
        <v>73</v>
      </c>
      <c r="H301">
        <f t="shared" si="43"/>
        <v>270.28571428571428</v>
      </c>
      <c r="I301">
        <f t="shared" si="44"/>
        <v>197.85714285714286</v>
      </c>
      <c r="J301">
        <f t="shared" si="45"/>
        <v>202.85714285714286</v>
      </c>
      <c r="K301">
        <f t="shared" si="46"/>
        <v>201.14285714285714</v>
      </c>
      <c r="L301">
        <f t="shared" si="47"/>
        <v>200.61904761904762</v>
      </c>
    </row>
    <row r="302" spans="1:12">
      <c r="A302" s="3" t="s">
        <v>317</v>
      </c>
      <c r="B302">
        <v>268</v>
      </c>
      <c r="C302">
        <v>205</v>
      </c>
      <c r="D302">
        <v>183</v>
      </c>
      <c r="E302">
        <v>200</v>
      </c>
      <c r="F302" s="1">
        <f>AVERAGEIF(IstanbulTablo[[#This Row],[Vefat2019]:[Vefat2017]], "&gt;0")</f>
        <v>196</v>
      </c>
      <c r="G302" s="1">
        <f>IF(AND(IstanbulTablo[[#This Row],[Vefat2020]]&gt;-1,IstanbulTablo[[#This Row],[Referans]]&gt;-1), IstanbulTablo[[#This Row],[Vefat2020]]-IstanbulTablo[[#This Row],[Referans]], 0)</f>
        <v>72</v>
      </c>
      <c r="H302">
        <f t="shared" si="43"/>
        <v>274.42857142857144</v>
      </c>
      <c r="I302">
        <f t="shared" si="44"/>
        <v>193.42857142857142</v>
      </c>
      <c r="J302">
        <f t="shared" si="45"/>
        <v>197.85714285714286</v>
      </c>
      <c r="K302">
        <f t="shared" si="46"/>
        <v>203.28571428571428</v>
      </c>
      <c r="L302">
        <f t="shared" si="47"/>
        <v>198.19047619047618</v>
      </c>
    </row>
    <row r="303" spans="1:12">
      <c r="A303" s="3" t="s">
        <v>318</v>
      </c>
      <c r="B303">
        <v>295</v>
      </c>
      <c r="C303">
        <v>180</v>
      </c>
      <c r="D303">
        <v>214</v>
      </c>
      <c r="E303">
        <v>192</v>
      </c>
      <c r="F303" s="1">
        <f>AVERAGEIF(IstanbulTablo[[#This Row],[Vefat2019]:[Vefat2017]], "&gt;0")</f>
        <v>195.33333333333334</v>
      </c>
      <c r="G303" s="1">
        <f>IF(AND(IstanbulTablo[[#This Row],[Vefat2020]]&gt;-1,IstanbulTablo[[#This Row],[Referans]]&gt;-1), IstanbulTablo[[#This Row],[Vefat2020]]-IstanbulTablo[[#This Row],[Referans]], 0)</f>
        <v>99.666666666666657</v>
      </c>
      <c r="H303">
        <f t="shared" si="43"/>
        <v>278.28571428571428</v>
      </c>
      <c r="I303">
        <f t="shared" si="44"/>
        <v>191.14285714285714</v>
      </c>
      <c r="J303">
        <f t="shared" si="45"/>
        <v>200.42857142857142</v>
      </c>
      <c r="K303">
        <f t="shared" si="46"/>
        <v>202.71428571428572</v>
      </c>
      <c r="L303">
        <f t="shared" si="47"/>
        <v>198.09523809523807</v>
      </c>
    </row>
    <row r="304" spans="1:12">
      <c r="A304" s="3" t="s">
        <v>319</v>
      </c>
      <c r="B304">
        <v>309</v>
      </c>
      <c r="C304">
        <v>193</v>
      </c>
      <c r="D304">
        <v>232</v>
      </c>
      <c r="E304">
        <v>212</v>
      </c>
      <c r="F304" s="1">
        <f>AVERAGEIF(IstanbulTablo[[#This Row],[Vefat2019]:[Vefat2017]], "&gt;0")</f>
        <v>212.33333333333334</v>
      </c>
      <c r="G304" s="1">
        <f>IF(AND(IstanbulTablo[[#This Row],[Vefat2020]]&gt;-1,IstanbulTablo[[#This Row],[Referans]]&gt;-1), IstanbulTablo[[#This Row],[Vefat2020]]-IstanbulTablo[[#This Row],[Referans]], 0)</f>
        <v>96.666666666666657</v>
      </c>
      <c r="H304">
        <f t="shared" si="43"/>
        <v>284.28571428571428</v>
      </c>
      <c r="I304">
        <f t="shared" si="44"/>
        <v>192.71428571428572</v>
      </c>
      <c r="J304">
        <f t="shared" si="45"/>
        <v>204.57142857142858</v>
      </c>
      <c r="K304">
        <f t="shared" si="46"/>
        <v>202.14285714285714</v>
      </c>
      <c r="L304">
        <f t="shared" si="47"/>
        <v>199.8095238095238</v>
      </c>
    </row>
    <row r="305" spans="1:12">
      <c r="A305" s="3" t="s">
        <v>320</v>
      </c>
      <c r="B305">
        <v>304</v>
      </c>
      <c r="C305">
        <v>200</v>
      </c>
      <c r="D305">
        <v>181</v>
      </c>
      <c r="E305">
        <v>228</v>
      </c>
      <c r="F305" s="1">
        <f>AVERAGEIF(IstanbulTablo[[#This Row],[Vefat2019]:[Vefat2017]], "&gt;0")</f>
        <v>203</v>
      </c>
      <c r="G305" s="1">
        <f>IF(AND(IstanbulTablo[[#This Row],[Vefat2020]]&gt;-1,IstanbulTablo[[#This Row],[Referans]]&gt;-1), IstanbulTablo[[#This Row],[Vefat2020]]-IstanbulTablo[[#This Row],[Referans]], 0)</f>
        <v>101</v>
      </c>
      <c r="H305">
        <f t="shared" si="43"/>
        <v>288.28571428571428</v>
      </c>
      <c r="I305">
        <f t="shared" si="44"/>
        <v>193.14285714285714</v>
      </c>
      <c r="J305">
        <f t="shared" si="45"/>
        <v>200.28571428571428</v>
      </c>
      <c r="K305">
        <f t="shared" si="46"/>
        <v>207.42857142857142</v>
      </c>
      <c r="L305">
        <f t="shared" si="47"/>
        <v>200.28571428571428</v>
      </c>
    </row>
    <row r="306" spans="1:12">
      <c r="A306" s="3" t="s">
        <v>321</v>
      </c>
      <c r="B306">
        <v>275</v>
      </c>
      <c r="C306">
        <v>208</v>
      </c>
      <c r="D306">
        <v>218</v>
      </c>
      <c r="E306">
        <v>219</v>
      </c>
      <c r="F306" s="1">
        <f>AVERAGEIF(IstanbulTablo[[#This Row],[Vefat2019]:[Vefat2017]], "&gt;0")</f>
        <v>215</v>
      </c>
      <c r="G306" s="1">
        <f>IF(AND(IstanbulTablo[[#This Row],[Vefat2020]]&gt;-1,IstanbulTablo[[#This Row],[Referans]]&gt;-1), IstanbulTablo[[#This Row],[Vefat2020]]-IstanbulTablo[[#This Row],[Referans]], 0)</f>
        <v>60</v>
      </c>
      <c r="H306">
        <f t="shared" si="43"/>
        <v>288.28571428571428</v>
      </c>
      <c r="I306">
        <f t="shared" si="44"/>
        <v>196.57142857142858</v>
      </c>
      <c r="J306">
        <f t="shared" si="45"/>
        <v>201.28571428571428</v>
      </c>
      <c r="K306">
        <f t="shared" si="46"/>
        <v>210</v>
      </c>
      <c r="L306">
        <f t="shared" si="47"/>
        <v>202.61904761904765</v>
      </c>
    </row>
    <row r="307" spans="1:12">
      <c r="A307" s="3" t="s">
        <v>322</v>
      </c>
      <c r="B307">
        <v>286</v>
      </c>
      <c r="C307">
        <v>218</v>
      </c>
      <c r="D307">
        <v>206</v>
      </c>
      <c r="E307">
        <v>193</v>
      </c>
      <c r="F307" s="1">
        <f>AVERAGEIF(IstanbulTablo[[#This Row],[Vefat2019]:[Vefat2017]], "&gt;0")</f>
        <v>205.66666666666666</v>
      </c>
      <c r="G307" s="1">
        <f>IF(AND(IstanbulTablo[[#This Row],[Vefat2020]]&gt;-1,IstanbulTablo[[#This Row],[Referans]]&gt;-1), IstanbulTablo[[#This Row],[Vefat2020]]-IstanbulTablo[[#This Row],[Referans]], 0)</f>
        <v>80.333333333333343</v>
      </c>
      <c r="H307">
        <f t="shared" si="43"/>
        <v>287.14285714285717</v>
      </c>
      <c r="I307">
        <f t="shared" si="44"/>
        <v>200.85714285714286</v>
      </c>
      <c r="J307">
        <f t="shared" si="45"/>
        <v>203.14285714285714</v>
      </c>
      <c r="K307">
        <f t="shared" si="46"/>
        <v>207.71428571428572</v>
      </c>
      <c r="L307">
        <f t="shared" si="47"/>
        <v>203.90476190476193</v>
      </c>
    </row>
    <row r="308" spans="1:12">
      <c r="A308" s="3" t="s">
        <v>323</v>
      </c>
      <c r="B308">
        <v>315</v>
      </c>
      <c r="C308">
        <v>222</v>
      </c>
      <c r="D308">
        <v>206</v>
      </c>
      <c r="E308">
        <v>217</v>
      </c>
      <c r="F308" s="1">
        <f>AVERAGEIF(IstanbulTablo[[#This Row],[Vefat2019]:[Vefat2017]], "&gt;0")</f>
        <v>215</v>
      </c>
      <c r="G308" s="1">
        <f>IF(AND(IstanbulTablo[[#This Row],[Vefat2020]]&gt;-1,IstanbulTablo[[#This Row],[Referans]]&gt;-1), IstanbulTablo[[#This Row],[Vefat2020]]-IstanbulTablo[[#This Row],[Referans]], 0)</f>
        <v>100</v>
      </c>
      <c r="H308">
        <f t="shared" si="43"/>
        <v>293.14285714285717</v>
      </c>
      <c r="I308">
        <f t="shared" si="44"/>
        <v>203.71428571428572</v>
      </c>
      <c r="J308">
        <f t="shared" si="45"/>
        <v>205.71428571428572</v>
      </c>
      <c r="K308">
        <f t="shared" si="46"/>
        <v>208.71428571428572</v>
      </c>
      <c r="L308">
        <f t="shared" si="47"/>
        <v>206.04761904761907</v>
      </c>
    </row>
    <row r="309" spans="1:12">
      <c r="A309" s="3" t="s">
        <v>324</v>
      </c>
      <c r="B309">
        <v>344</v>
      </c>
      <c r="C309">
        <v>220</v>
      </c>
      <c r="D309">
        <v>209</v>
      </c>
      <c r="E309">
        <v>203</v>
      </c>
      <c r="F309" s="1">
        <f>AVERAGEIF(IstanbulTablo[[#This Row],[Vefat2019]:[Vefat2017]], "&gt;0")</f>
        <v>210.66666666666666</v>
      </c>
      <c r="G309" s="1">
        <f>IF(AND(IstanbulTablo[[#This Row],[Vefat2020]]&gt;-1,IstanbulTablo[[#This Row],[Referans]]&gt;-1), IstanbulTablo[[#This Row],[Vefat2020]]-IstanbulTablo[[#This Row],[Referans]], 0)</f>
        <v>133.33333333333334</v>
      </c>
      <c r="H309">
        <f t="shared" si="43"/>
        <v>304</v>
      </c>
      <c r="I309">
        <f t="shared" si="44"/>
        <v>205.85714285714286</v>
      </c>
      <c r="J309">
        <f t="shared" si="45"/>
        <v>209.42857142857142</v>
      </c>
      <c r="K309">
        <f t="shared" si="46"/>
        <v>209.14285714285714</v>
      </c>
      <c r="L309">
        <f t="shared" si="47"/>
        <v>208.14285714285717</v>
      </c>
    </row>
    <row r="310" spans="1:12">
      <c r="A310" s="3" t="s">
        <v>325</v>
      </c>
      <c r="B310">
        <v>310</v>
      </c>
      <c r="C310">
        <v>220</v>
      </c>
      <c r="D310">
        <v>208</v>
      </c>
      <c r="E310">
        <v>214</v>
      </c>
      <c r="F310" s="1">
        <f>AVERAGEIF(IstanbulTablo[[#This Row],[Vefat2019]:[Vefat2017]], "&gt;0")</f>
        <v>214</v>
      </c>
      <c r="G310" s="1">
        <f>IF(AND(IstanbulTablo[[#This Row],[Vefat2020]]&gt;-1,IstanbulTablo[[#This Row],[Referans]]&gt;-1), IstanbulTablo[[#This Row],[Vefat2020]]-IstanbulTablo[[#This Row],[Referans]], 0)</f>
        <v>96</v>
      </c>
      <c r="H310">
        <f t="shared" si="43"/>
        <v>306.14285714285717</v>
      </c>
      <c r="I310">
        <f t="shared" si="44"/>
        <v>211.57142857142858</v>
      </c>
      <c r="J310">
        <f t="shared" si="45"/>
        <v>208.57142857142858</v>
      </c>
      <c r="K310">
        <f t="shared" si="46"/>
        <v>212.28571428571428</v>
      </c>
      <c r="L310">
        <f t="shared" si="47"/>
        <v>210.80952380952382</v>
      </c>
    </row>
    <row r="311" spans="1:12">
      <c r="A311" s="3" t="s">
        <v>326</v>
      </c>
      <c r="B311">
        <v>330</v>
      </c>
      <c r="C311">
        <v>191</v>
      </c>
      <c r="D311">
        <v>213</v>
      </c>
      <c r="E311">
        <v>205</v>
      </c>
      <c r="F311" s="1">
        <f>AVERAGEIF(IstanbulTablo[[#This Row],[Vefat2019]:[Vefat2017]], "&gt;0")</f>
        <v>203</v>
      </c>
      <c r="G311" s="1">
        <f>IF(AND(IstanbulTablo[[#This Row],[Vefat2020]]&gt;-1,IstanbulTablo[[#This Row],[Referans]]&gt;-1), IstanbulTablo[[#This Row],[Vefat2020]]-IstanbulTablo[[#This Row],[Referans]], 0)</f>
        <v>127</v>
      </c>
      <c r="H311">
        <f t="shared" si="43"/>
        <v>309.14285714285717</v>
      </c>
      <c r="I311">
        <f t="shared" si="44"/>
        <v>211.28571428571428</v>
      </c>
      <c r="J311">
        <f t="shared" si="45"/>
        <v>205.85714285714286</v>
      </c>
      <c r="K311">
        <f t="shared" si="46"/>
        <v>211.28571428571428</v>
      </c>
      <c r="L311">
        <f t="shared" si="47"/>
        <v>209.47619047619045</v>
      </c>
    </row>
    <row r="312" spans="1:12">
      <c r="A312" s="3" t="s">
        <v>327</v>
      </c>
      <c r="B312">
        <v>328</v>
      </c>
      <c r="C312">
        <v>217</v>
      </c>
      <c r="D312">
        <v>210</v>
      </c>
      <c r="E312">
        <v>227</v>
      </c>
      <c r="F312" s="1">
        <f>AVERAGEIF(IstanbulTablo[[#This Row],[Vefat2019]:[Vefat2017]], "&gt;0")</f>
        <v>218</v>
      </c>
      <c r="G312" s="1">
        <f>IF(AND(IstanbulTablo[[#This Row],[Vefat2020]]&gt;-1,IstanbulTablo[[#This Row],[Referans]]&gt;-1), IstanbulTablo[[#This Row],[Vefat2020]]-IstanbulTablo[[#This Row],[Referans]], 0)</f>
        <v>110</v>
      </c>
      <c r="H312">
        <f t="shared" si="43"/>
        <v>312.57142857142856</v>
      </c>
      <c r="I312">
        <f t="shared" si="44"/>
        <v>213.71428571428572</v>
      </c>
      <c r="J312">
        <f t="shared" si="45"/>
        <v>210</v>
      </c>
      <c r="K312">
        <f t="shared" si="46"/>
        <v>211.14285714285714</v>
      </c>
      <c r="L312">
        <f t="shared" si="47"/>
        <v>211.61904761904762</v>
      </c>
    </row>
    <row r="313" spans="1:12">
      <c r="A313" s="3" t="s">
        <v>328</v>
      </c>
      <c r="B313">
        <v>336</v>
      </c>
      <c r="C313">
        <v>206</v>
      </c>
      <c r="D313">
        <v>183</v>
      </c>
      <c r="E313">
        <v>184</v>
      </c>
      <c r="F313" s="1">
        <f>AVERAGEIF(IstanbulTablo[[#This Row],[Vefat2019]:[Vefat2017]], "&gt;0")</f>
        <v>191</v>
      </c>
      <c r="G313" s="1">
        <f>IF(AND(IstanbulTablo[[#This Row],[Vefat2020]]&gt;-1,IstanbulTablo[[#This Row],[Referans]]&gt;-1), IstanbulTablo[[#This Row],[Vefat2020]]-IstanbulTablo[[#This Row],[Referans]], 0)</f>
        <v>145</v>
      </c>
      <c r="H313">
        <f t="shared" si="43"/>
        <v>321.28571428571428</v>
      </c>
      <c r="I313">
        <f t="shared" si="44"/>
        <v>213.42857142857142</v>
      </c>
      <c r="J313">
        <f t="shared" si="45"/>
        <v>205</v>
      </c>
      <c r="K313">
        <f t="shared" si="46"/>
        <v>206.14285714285714</v>
      </c>
      <c r="L313">
        <f t="shared" si="47"/>
        <v>208.19047619047618</v>
      </c>
    </row>
    <row r="314" spans="1:12">
      <c r="A314" s="3" t="s">
        <v>329</v>
      </c>
      <c r="B314">
        <v>371</v>
      </c>
      <c r="C314">
        <v>207</v>
      </c>
      <c r="D314">
        <v>204</v>
      </c>
      <c r="E314">
        <v>197</v>
      </c>
      <c r="F314" s="1">
        <f>AVERAGEIF(IstanbulTablo[[#This Row],[Vefat2019]:[Vefat2017]], "&gt;0")</f>
        <v>202.66666666666666</v>
      </c>
      <c r="G314" s="1">
        <f>IF(AND(IstanbulTablo[[#This Row],[Vefat2020]]&gt;-1,IstanbulTablo[[#This Row],[Referans]]&gt;-1), IstanbulTablo[[#This Row],[Vefat2020]]-IstanbulTablo[[#This Row],[Referans]], 0)</f>
        <v>168.33333333333334</v>
      </c>
      <c r="H314">
        <f t="shared" si="43"/>
        <v>333.42857142857144</v>
      </c>
      <c r="I314">
        <f t="shared" si="44"/>
        <v>211.85714285714286</v>
      </c>
      <c r="J314">
        <f t="shared" si="45"/>
        <v>204.71428571428572</v>
      </c>
      <c r="K314">
        <f t="shared" si="46"/>
        <v>206.71428571428572</v>
      </c>
      <c r="L314">
        <f t="shared" si="47"/>
        <v>207.76190476190476</v>
      </c>
    </row>
    <row r="315" spans="1:12">
      <c r="A315" s="3" t="s">
        <v>330</v>
      </c>
      <c r="B315">
        <v>385</v>
      </c>
      <c r="C315">
        <v>199</v>
      </c>
      <c r="D315">
        <v>212</v>
      </c>
      <c r="E315">
        <v>219</v>
      </c>
      <c r="F315" s="1">
        <f>AVERAGEIF(IstanbulTablo[[#This Row],[Vefat2019]:[Vefat2017]], "&gt;0")</f>
        <v>210</v>
      </c>
      <c r="G315" s="1">
        <f>IF(AND(IstanbulTablo[[#This Row],[Vefat2020]]&gt;-1,IstanbulTablo[[#This Row],[Referans]]&gt;-1), IstanbulTablo[[#This Row],[Vefat2020]]-IstanbulTablo[[#This Row],[Referans]], 0)</f>
        <v>175</v>
      </c>
      <c r="H315">
        <f t="shared" si="43"/>
        <v>343.42857142857144</v>
      </c>
      <c r="I315">
        <f t="shared" si="44"/>
        <v>208.57142857142858</v>
      </c>
      <c r="J315">
        <f t="shared" si="45"/>
        <v>205.57142857142858</v>
      </c>
      <c r="K315">
        <f t="shared" si="46"/>
        <v>207</v>
      </c>
      <c r="L315">
        <f t="shared" si="47"/>
        <v>207.04761904761904</v>
      </c>
    </row>
    <row r="316" spans="1:12">
      <c r="A316" s="3" t="s">
        <v>331</v>
      </c>
      <c r="B316">
        <v>367</v>
      </c>
      <c r="C316">
        <v>219</v>
      </c>
      <c r="D316">
        <v>173</v>
      </c>
      <c r="E316">
        <v>215</v>
      </c>
      <c r="F316" s="1">
        <f>AVERAGEIF(IstanbulTablo[[#This Row],[Vefat2019]:[Vefat2017]], "&gt;0")</f>
        <v>202.33333333333334</v>
      </c>
      <c r="G316" s="1">
        <f>IF(AND(IstanbulTablo[[#This Row],[Vefat2020]]&gt;-1,IstanbulTablo[[#This Row],[Referans]]&gt;-1), IstanbulTablo[[#This Row],[Vefat2020]]-IstanbulTablo[[#This Row],[Referans]], 0)</f>
        <v>164.66666666666666</v>
      </c>
      <c r="H316">
        <f t="shared" si="43"/>
        <v>346.71428571428572</v>
      </c>
      <c r="I316">
        <f t="shared" si="44"/>
        <v>208.42857142857142</v>
      </c>
      <c r="J316">
        <f t="shared" si="45"/>
        <v>200.42857142857142</v>
      </c>
      <c r="K316">
        <f t="shared" si="46"/>
        <v>208.71428571428572</v>
      </c>
      <c r="L316">
        <f t="shared" si="47"/>
        <v>205.85714285714286</v>
      </c>
    </row>
    <row r="317" spans="1:12">
      <c r="A317" s="3" t="s">
        <v>332</v>
      </c>
      <c r="B317">
        <v>376</v>
      </c>
      <c r="C317">
        <v>201</v>
      </c>
      <c r="D317">
        <v>202</v>
      </c>
      <c r="E317">
        <v>187</v>
      </c>
      <c r="F317" s="1">
        <f>AVERAGEIF(IstanbulTablo[[#This Row],[Vefat2019]:[Vefat2017]], "&gt;0")</f>
        <v>196.66666666666666</v>
      </c>
      <c r="G317" s="1">
        <f>IF(AND(IstanbulTablo[[#This Row],[Vefat2020]]&gt;-1,IstanbulTablo[[#This Row],[Referans]]&gt;-1), IstanbulTablo[[#This Row],[Vefat2020]]-IstanbulTablo[[#This Row],[Referans]], 0)</f>
        <v>179.33333333333334</v>
      </c>
      <c r="H317">
        <f t="shared" si="43"/>
        <v>356.14285714285717</v>
      </c>
      <c r="I317">
        <f t="shared" si="44"/>
        <v>205.71428571428572</v>
      </c>
      <c r="J317">
        <f t="shared" si="45"/>
        <v>199.57142857142858</v>
      </c>
      <c r="K317">
        <f t="shared" si="46"/>
        <v>204.85714285714286</v>
      </c>
      <c r="L317">
        <f t="shared" si="47"/>
        <v>203.38095238095235</v>
      </c>
    </row>
    <row r="318" spans="1:12">
      <c r="A318" s="3" t="s">
        <v>333</v>
      </c>
      <c r="B318">
        <v>385</v>
      </c>
      <c r="C318">
        <v>183</v>
      </c>
      <c r="D318">
        <v>199</v>
      </c>
      <c r="E318">
        <v>230</v>
      </c>
      <c r="F318" s="1">
        <f>AVERAGEIF(IstanbulTablo[[#This Row],[Vefat2019]:[Vefat2017]], "&gt;0")</f>
        <v>204</v>
      </c>
      <c r="G318" s="1">
        <f>IF(AND(IstanbulTablo[[#This Row],[Vefat2020]]&gt;-1,IstanbulTablo[[#This Row],[Referans]]&gt;-1), IstanbulTablo[[#This Row],[Vefat2020]]-IstanbulTablo[[#This Row],[Referans]], 0)</f>
        <v>181</v>
      </c>
      <c r="H318">
        <f t="shared" si="43"/>
        <v>364</v>
      </c>
      <c r="I318">
        <f t="shared" si="44"/>
        <v>204.57142857142858</v>
      </c>
      <c r="J318">
        <f t="shared" si="45"/>
        <v>197.57142857142858</v>
      </c>
      <c r="K318">
        <f t="shared" si="46"/>
        <v>208.42857142857142</v>
      </c>
      <c r="L318">
        <f t="shared" si="47"/>
        <v>203.52380952380955</v>
      </c>
    </row>
    <row r="319" spans="1:12">
      <c r="A319" s="3" t="s">
        <v>334</v>
      </c>
      <c r="B319">
        <v>345</v>
      </c>
      <c r="C319">
        <v>196</v>
      </c>
      <c r="D319">
        <v>197</v>
      </c>
      <c r="E319">
        <v>220</v>
      </c>
      <c r="F319" s="1">
        <f>AVERAGEIF(IstanbulTablo[[#This Row],[Vefat2019]:[Vefat2017]], "&gt;0")</f>
        <v>204.33333333333334</v>
      </c>
      <c r="G319" s="1">
        <f>IF(AND(IstanbulTablo[[#This Row],[Vefat2020]]&gt;-1,IstanbulTablo[[#This Row],[Referans]]&gt;-1), IstanbulTablo[[#This Row],[Vefat2020]]-IstanbulTablo[[#This Row],[Referans]], 0)</f>
        <v>140.66666666666666</v>
      </c>
      <c r="H319">
        <f t="shared" si="43"/>
        <v>366.42857142857144</v>
      </c>
      <c r="I319">
        <f t="shared" si="44"/>
        <v>201.57142857142858</v>
      </c>
      <c r="J319">
        <f t="shared" si="45"/>
        <v>195.71428571428572</v>
      </c>
      <c r="K319">
        <f t="shared" si="46"/>
        <v>207.42857142857142</v>
      </c>
      <c r="L319">
        <f t="shared" si="47"/>
        <v>201.57142857142853</v>
      </c>
    </row>
    <row r="320" spans="1:12">
      <c r="A320" s="3" t="s">
        <v>335</v>
      </c>
      <c r="B320">
        <v>382</v>
      </c>
      <c r="C320">
        <v>200</v>
      </c>
      <c r="D320">
        <v>245</v>
      </c>
      <c r="E320">
        <v>221</v>
      </c>
      <c r="F320" s="1">
        <f>AVERAGEIF(IstanbulTablo[[#This Row],[Vefat2019]:[Vefat2017]], "&gt;0")</f>
        <v>222</v>
      </c>
      <c r="G320" s="1">
        <f>IF(AND(IstanbulTablo[[#This Row],[Vefat2020]]&gt;-1,IstanbulTablo[[#This Row],[Referans]]&gt;-1), IstanbulTablo[[#This Row],[Vefat2020]]-IstanbulTablo[[#This Row],[Referans]], 0)</f>
        <v>160</v>
      </c>
      <c r="H320">
        <f t="shared" ref="H320:H353" si="48">AVERAGE(B314:B320)</f>
        <v>373</v>
      </c>
      <c r="I320">
        <f t="shared" ref="I320:I353" si="49">AVERAGE(C314:C320)</f>
        <v>200.71428571428572</v>
      </c>
      <c r="J320">
        <f t="shared" ref="J320:J353" si="50">AVERAGE(D314:D320)</f>
        <v>204.57142857142858</v>
      </c>
      <c r="K320">
        <f t="shared" ref="K320:K353" si="51">AVERAGE(E314:E320)</f>
        <v>212.71428571428572</v>
      </c>
      <c r="L320">
        <f t="shared" ref="L320:L353" si="52">AVERAGE(F314:F320)</f>
        <v>206</v>
      </c>
    </row>
    <row r="321" spans="1:12">
      <c r="A321" s="3" t="s">
        <v>336</v>
      </c>
      <c r="B321">
        <v>393</v>
      </c>
      <c r="C321">
        <v>190</v>
      </c>
      <c r="D321">
        <v>219</v>
      </c>
      <c r="E321">
        <v>206</v>
      </c>
      <c r="F321" s="1">
        <f>AVERAGEIF(IstanbulTablo[[#This Row],[Vefat2019]:[Vefat2017]], "&gt;0")</f>
        <v>205</v>
      </c>
      <c r="G321" s="1">
        <f>IF(AND(IstanbulTablo[[#This Row],[Vefat2020]]&gt;-1,IstanbulTablo[[#This Row],[Referans]]&gt;-1), IstanbulTablo[[#This Row],[Vefat2020]]-IstanbulTablo[[#This Row],[Referans]], 0)</f>
        <v>188</v>
      </c>
      <c r="H321">
        <f t="shared" si="48"/>
        <v>376.14285714285717</v>
      </c>
      <c r="I321">
        <f t="shared" si="49"/>
        <v>198.28571428571428</v>
      </c>
      <c r="J321">
        <f t="shared" si="50"/>
        <v>206.71428571428572</v>
      </c>
      <c r="K321">
        <f t="shared" si="51"/>
        <v>214</v>
      </c>
      <c r="L321">
        <f t="shared" si="52"/>
        <v>206.33333333333334</v>
      </c>
    </row>
    <row r="322" spans="1:12">
      <c r="A322" s="3" t="s">
        <v>337</v>
      </c>
      <c r="B322">
        <v>439</v>
      </c>
      <c r="C322">
        <v>190</v>
      </c>
      <c r="D322">
        <v>188</v>
      </c>
      <c r="E322">
        <v>194</v>
      </c>
      <c r="F322" s="1">
        <f>AVERAGEIF(IstanbulTablo[[#This Row],[Vefat2019]:[Vefat2017]], "&gt;0")</f>
        <v>190.66666666666666</v>
      </c>
      <c r="G322" s="1">
        <f>IF(AND(IstanbulTablo[[#This Row],[Vefat2020]]&gt;-1,IstanbulTablo[[#This Row],[Referans]]&gt;-1), IstanbulTablo[[#This Row],[Vefat2020]]-IstanbulTablo[[#This Row],[Referans]], 0)</f>
        <v>248.33333333333334</v>
      </c>
      <c r="H322">
        <f t="shared" si="48"/>
        <v>383.85714285714283</v>
      </c>
      <c r="I322">
        <f t="shared" si="49"/>
        <v>197</v>
      </c>
      <c r="J322">
        <f t="shared" si="50"/>
        <v>203.28571428571428</v>
      </c>
      <c r="K322">
        <f t="shared" si="51"/>
        <v>210.42857142857142</v>
      </c>
      <c r="L322">
        <f t="shared" si="52"/>
        <v>203.57142857142861</v>
      </c>
    </row>
    <row r="323" spans="1:12">
      <c r="A323" s="3" t="s">
        <v>338</v>
      </c>
      <c r="B323">
        <v>395</v>
      </c>
      <c r="C323">
        <v>188</v>
      </c>
      <c r="D323">
        <v>212</v>
      </c>
      <c r="E323">
        <v>206</v>
      </c>
      <c r="F323" s="1">
        <f>AVERAGEIF(IstanbulTablo[[#This Row],[Vefat2019]:[Vefat2017]], "&gt;0")</f>
        <v>202</v>
      </c>
      <c r="G323" s="1">
        <f>IF(AND(IstanbulTablo[[#This Row],[Vefat2020]]&gt;-1,IstanbulTablo[[#This Row],[Referans]]&gt;-1), IstanbulTablo[[#This Row],[Vefat2020]]-IstanbulTablo[[#This Row],[Referans]], 0)</f>
        <v>193</v>
      </c>
      <c r="H323">
        <f t="shared" si="48"/>
        <v>387.85714285714283</v>
      </c>
      <c r="I323">
        <f t="shared" si="49"/>
        <v>192.57142857142858</v>
      </c>
      <c r="J323">
        <f t="shared" si="50"/>
        <v>208.85714285714286</v>
      </c>
      <c r="K323">
        <f t="shared" si="51"/>
        <v>209.14285714285714</v>
      </c>
      <c r="L323">
        <f t="shared" si="52"/>
        <v>203.52380952380955</v>
      </c>
    </row>
    <row r="324" spans="1:12">
      <c r="A324" s="3" t="s">
        <v>339</v>
      </c>
      <c r="B324">
        <v>432</v>
      </c>
      <c r="C324">
        <v>221</v>
      </c>
      <c r="D324">
        <v>244</v>
      </c>
      <c r="E324">
        <v>203</v>
      </c>
      <c r="F324" s="1">
        <f>AVERAGEIF(IstanbulTablo[[#This Row],[Vefat2019]:[Vefat2017]], "&gt;0")</f>
        <v>222.66666666666666</v>
      </c>
      <c r="G324" s="1">
        <f>IF(AND(IstanbulTablo[[#This Row],[Vefat2020]]&gt;-1,IstanbulTablo[[#This Row],[Referans]]&gt;-1), IstanbulTablo[[#This Row],[Vefat2020]]-IstanbulTablo[[#This Row],[Referans]], 0)</f>
        <v>209.33333333333334</v>
      </c>
      <c r="H324">
        <f t="shared" si="48"/>
        <v>395.85714285714283</v>
      </c>
      <c r="I324">
        <f t="shared" si="49"/>
        <v>195.42857142857142</v>
      </c>
      <c r="J324">
        <f t="shared" si="50"/>
        <v>214.85714285714286</v>
      </c>
      <c r="K324">
        <f t="shared" si="51"/>
        <v>211.42857142857142</v>
      </c>
      <c r="L324">
        <f t="shared" si="52"/>
        <v>207.23809523809524</v>
      </c>
    </row>
    <row r="325" spans="1:12">
      <c r="A325" s="3" t="s">
        <v>340</v>
      </c>
      <c r="B325">
        <v>423</v>
      </c>
      <c r="C325">
        <v>193</v>
      </c>
      <c r="D325">
        <v>208</v>
      </c>
      <c r="E325">
        <v>220</v>
      </c>
      <c r="F325" s="1">
        <f>AVERAGEIF(IstanbulTablo[[#This Row],[Vefat2019]:[Vefat2017]], "&gt;0")</f>
        <v>207</v>
      </c>
      <c r="G325" s="1">
        <f>IF(AND(IstanbulTablo[[#This Row],[Vefat2020]]&gt;-1,IstanbulTablo[[#This Row],[Referans]]&gt;-1), IstanbulTablo[[#This Row],[Vefat2020]]-IstanbulTablo[[#This Row],[Referans]], 0)</f>
        <v>216</v>
      </c>
      <c r="H325">
        <f t="shared" si="48"/>
        <v>401.28571428571428</v>
      </c>
      <c r="I325">
        <f t="shared" si="49"/>
        <v>196.85714285714286</v>
      </c>
      <c r="J325">
        <f t="shared" si="50"/>
        <v>216.14285714285714</v>
      </c>
      <c r="K325">
        <f t="shared" si="51"/>
        <v>210</v>
      </c>
      <c r="L325">
        <f t="shared" si="52"/>
        <v>207.66666666666669</v>
      </c>
    </row>
    <row r="326" spans="1:12">
      <c r="A326" s="3" t="s">
        <v>341</v>
      </c>
      <c r="B326">
        <v>427</v>
      </c>
      <c r="C326">
        <v>178</v>
      </c>
      <c r="D326">
        <v>211</v>
      </c>
      <c r="E326">
        <v>207</v>
      </c>
      <c r="F326" s="1">
        <f>AVERAGEIF(IstanbulTablo[[#This Row],[Vefat2019]:[Vefat2017]], "&gt;0")</f>
        <v>198.66666666666666</v>
      </c>
      <c r="G326" s="1">
        <f>IF(AND(IstanbulTablo[[#This Row],[Vefat2020]]&gt;-1,IstanbulTablo[[#This Row],[Referans]]&gt;-1), IstanbulTablo[[#This Row],[Vefat2020]]-IstanbulTablo[[#This Row],[Referans]], 0)</f>
        <v>228.33333333333334</v>
      </c>
      <c r="H326">
        <f t="shared" si="48"/>
        <v>413</v>
      </c>
      <c r="I326">
        <f t="shared" si="49"/>
        <v>194.28571428571428</v>
      </c>
      <c r="J326">
        <f t="shared" si="50"/>
        <v>218.14285714285714</v>
      </c>
      <c r="K326">
        <f t="shared" si="51"/>
        <v>208.14285714285714</v>
      </c>
      <c r="L326">
        <f t="shared" si="52"/>
        <v>206.85714285714286</v>
      </c>
    </row>
    <row r="327" spans="1:12">
      <c r="A327" s="3" t="s">
        <v>342</v>
      </c>
      <c r="B327">
        <v>397</v>
      </c>
      <c r="C327">
        <v>208</v>
      </c>
      <c r="D327">
        <v>186</v>
      </c>
      <c r="E327">
        <v>204</v>
      </c>
      <c r="F327" s="1">
        <f>AVERAGEIF(IstanbulTablo[[#This Row],[Vefat2019]:[Vefat2017]], "&gt;0")</f>
        <v>199.33333333333334</v>
      </c>
      <c r="G327" s="1">
        <f>IF(AND(IstanbulTablo[[#This Row],[Vefat2020]]&gt;-1,IstanbulTablo[[#This Row],[Referans]]&gt;-1), IstanbulTablo[[#This Row],[Vefat2020]]-IstanbulTablo[[#This Row],[Referans]], 0)</f>
        <v>197.66666666666666</v>
      </c>
      <c r="H327">
        <f t="shared" si="48"/>
        <v>415.14285714285717</v>
      </c>
      <c r="I327">
        <f t="shared" si="49"/>
        <v>195.42857142857142</v>
      </c>
      <c r="J327">
        <f t="shared" si="50"/>
        <v>209.71428571428572</v>
      </c>
      <c r="K327">
        <f t="shared" si="51"/>
        <v>205.71428571428572</v>
      </c>
      <c r="L327">
        <f t="shared" si="52"/>
        <v>203.61904761904762</v>
      </c>
    </row>
    <row r="328" spans="1:12">
      <c r="A328" s="3" t="s">
        <v>343</v>
      </c>
      <c r="B328">
        <v>433</v>
      </c>
      <c r="C328">
        <v>220</v>
      </c>
      <c r="D328">
        <v>212</v>
      </c>
      <c r="E328">
        <v>226</v>
      </c>
      <c r="F328" s="1">
        <f>AVERAGEIF(IstanbulTablo[[#This Row],[Vefat2019]:[Vefat2017]], "&gt;0")</f>
        <v>219.33333333333334</v>
      </c>
      <c r="G328" s="1">
        <f>IF(AND(IstanbulTablo[[#This Row],[Vefat2020]]&gt;-1,IstanbulTablo[[#This Row],[Referans]]&gt;-1), IstanbulTablo[[#This Row],[Vefat2020]]-IstanbulTablo[[#This Row],[Referans]], 0)</f>
        <v>213.66666666666666</v>
      </c>
      <c r="H328">
        <f t="shared" si="48"/>
        <v>420.85714285714283</v>
      </c>
      <c r="I328">
        <f t="shared" si="49"/>
        <v>199.71428571428572</v>
      </c>
      <c r="J328">
        <f t="shared" si="50"/>
        <v>208.71428571428572</v>
      </c>
      <c r="K328">
        <f t="shared" si="51"/>
        <v>208.57142857142858</v>
      </c>
      <c r="L328">
        <f t="shared" si="52"/>
        <v>205.66666666666666</v>
      </c>
    </row>
    <row r="329" spans="1:12">
      <c r="A329" s="3" t="s">
        <v>344</v>
      </c>
      <c r="B329">
        <v>458</v>
      </c>
      <c r="C329">
        <v>202</v>
      </c>
      <c r="D329">
        <v>203</v>
      </c>
      <c r="E329">
        <v>197</v>
      </c>
      <c r="F329" s="1">
        <f>AVERAGEIF(IstanbulTablo[[#This Row],[Vefat2019]:[Vefat2017]], "&gt;0")</f>
        <v>200.66666666666666</v>
      </c>
      <c r="G329" s="1">
        <f>IF(AND(IstanbulTablo[[#This Row],[Vefat2020]]&gt;-1,IstanbulTablo[[#This Row],[Referans]]&gt;-1), IstanbulTablo[[#This Row],[Vefat2020]]-IstanbulTablo[[#This Row],[Referans]], 0)</f>
        <v>257.33333333333337</v>
      </c>
      <c r="H329">
        <f t="shared" si="48"/>
        <v>423.57142857142856</v>
      </c>
      <c r="I329">
        <f t="shared" si="49"/>
        <v>201.42857142857142</v>
      </c>
      <c r="J329">
        <f t="shared" si="50"/>
        <v>210.85714285714286</v>
      </c>
      <c r="K329">
        <f t="shared" si="51"/>
        <v>209</v>
      </c>
      <c r="L329">
        <f t="shared" si="52"/>
        <v>207.09523809523807</v>
      </c>
    </row>
    <row r="330" spans="1:12">
      <c r="A330" s="3" t="s">
        <v>345</v>
      </c>
      <c r="B330">
        <v>473</v>
      </c>
      <c r="C330">
        <v>202</v>
      </c>
      <c r="D330">
        <v>205</v>
      </c>
      <c r="E330">
        <v>238</v>
      </c>
      <c r="F330" s="1">
        <f>AVERAGEIF(IstanbulTablo[[#This Row],[Vefat2019]:[Vefat2017]], "&gt;0")</f>
        <v>215</v>
      </c>
      <c r="G330" s="1">
        <f>IF(AND(IstanbulTablo[[#This Row],[Vefat2020]]&gt;-1,IstanbulTablo[[#This Row],[Referans]]&gt;-1), IstanbulTablo[[#This Row],[Vefat2020]]-IstanbulTablo[[#This Row],[Referans]], 0)</f>
        <v>258</v>
      </c>
      <c r="H330">
        <f t="shared" si="48"/>
        <v>434.71428571428572</v>
      </c>
      <c r="I330">
        <f t="shared" si="49"/>
        <v>203.42857142857142</v>
      </c>
      <c r="J330">
        <f t="shared" si="50"/>
        <v>209.85714285714286</v>
      </c>
      <c r="K330">
        <f t="shared" si="51"/>
        <v>213.57142857142858</v>
      </c>
      <c r="L330">
        <f t="shared" si="52"/>
        <v>208.95238095238096</v>
      </c>
    </row>
    <row r="331" spans="1:12">
      <c r="A331" s="3" t="s">
        <v>346</v>
      </c>
      <c r="B331">
        <v>451</v>
      </c>
      <c r="C331">
        <v>213</v>
      </c>
      <c r="D331">
        <v>212</v>
      </c>
      <c r="E331">
        <v>201</v>
      </c>
      <c r="F331" s="1">
        <f>AVERAGEIF(IstanbulTablo[[#This Row],[Vefat2019]:[Vefat2017]], "&gt;0")</f>
        <v>208.66666666666666</v>
      </c>
      <c r="G331" s="1">
        <f>IF(AND(IstanbulTablo[[#This Row],[Vefat2020]]&gt;-1,IstanbulTablo[[#This Row],[Referans]]&gt;-1), IstanbulTablo[[#This Row],[Vefat2020]]-IstanbulTablo[[#This Row],[Referans]], 0)</f>
        <v>242.33333333333334</v>
      </c>
      <c r="H331">
        <f t="shared" si="48"/>
        <v>437.42857142857144</v>
      </c>
      <c r="I331">
        <f t="shared" si="49"/>
        <v>202.28571428571428</v>
      </c>
      <c r="J331">
        <f t="shared" si="50"/>
        <v>205.28571428571428</v>
      </c>
      <c r="K331">
        <f t="shared" si="51"/>
        <v>213.28571428571428</v>
      </c>
      <c r="L331">
        <f t="shared" si="52"/>
        <v>206.95238095238096</v>
      </c>
    </row>
    <row r="332" spans="1:12">
      <c r="A332" s="3" t="s">
        <v>347</v>
      </c>
      <c r="B332">
        <v>367</v>
      </c>
      <c r="C332">
        <v>212</v>
      </c>
      <c r="D332">
        <v>237</v>
      </c>
      <c r="E332">
        <v>220</v>
      </c>
      <c r="F332" s="1">
        <f>AVERAGEIF(IstanbulTablo[[#This Row],[Vefat2019]:[Vefat2017]], "&gt;0")</f>
        <v>223</v>
      </c>
      <c r="G332" s="1">
        <f>IF(AND(IstanbulTablo[[#This Row],[Vefat2020]]&gt;-1,IstanbulTablo[[#This Row],[Referans]]&gt;-1), IstanbulTablo[[#This Row],[Vefat2020]]-IstanbulTablo[[#This Row],[Referans]], 0)</f>
        <v>144</v>
      </c>
      <c r="H332">
        <f t="shared" si="48"/>
        <v>429.42857142857144</v>
      </c>
      <c r="I332">
        <f t="shared" si="49"/>
        <v>205</v>
      </c>
      <c r="J332">
        <f t="shared" si="50"/>
        <v>209.42857142857142</v>
      </c>
      <c r="K332">
        <f t="shared" si="51"/>
        <v>213.28571428571428</v>
      </c>
      <c r="L332">
        <f t="shared" si="52"/>
        <v>209.23809523809524</v>
      </c>
    </row>
    <row r="333" spans="1:12">
      <c r="A333" s="3" t="s">
        <v>348</v>
      </c>
      <c r="B333">
        <v>385</v>
      </c>
      <c r="C333">
        <v>197</v>
      </c>
      <c r="D333">
        <v>245</v>
      </c>
      <c r="E333">
        <v>234</v>
      </c>
      <c r="F333" s="1">
        <f>AVERAGEIF(IstanbulTablo[[#This Row],[Vefat2019]:[Vefat2017]], "&gt;0")</f>
        <v>225.33333333333334</v>
      </c>
      <c r="G333" s="1">
        <f>IF(AND(IstanbulTablo[[#This Row],[Vefat2020]]&gt;-1,IstanbulTablo[[#This Row],[Referans]]&gt;-1), IstanbulTablo[[#This Row],[Vefat2020]]-IstanbulTablo[[#This Row],[Referans]], 0)</f>
        <v>159.66666666666666</v>
      </c>
      <c r="H333">
        <f t="shared" si="48"/>
        <v>423.42857142857144</v>
      </c>
      <c r="I333">
        <f t="shared" si="49"/>
        <v>207.71428571428572</v>
      </c>
      <c r="J333">
        <f t="shared" si="50"/>
        <v>214.28571428571428</v>
      </c>
      <c r="K333">
        <f t="shared" si="51"/>
        <v>217.14285714285714</v>
      </c>
      <c r="L333">
        <f t="shared" si="52"/>
        <v>213.04761904761904</v>
      </c>
    </row>
    <row r="334" spans="1:12">
      <c r="A334" s="3" t="s">
        <v>349</v>
      </c>
      <c r="B334">
        <v>419</v>
      </c>
      <c r="C334">
        <v>213</v>
      </c>
      <c r="D334">
        <v>212</v>
      </c>
      <c r="E334">
        <v>228</v>
      </c>
      <c r="F334" s="1">
        <f>AVERAGEIF(IstanbulTablo[[#This Row],[Vefat2019]:[Vefat2017]], "&gt;0")</f>
        <v>217.66666666666666</v>
      </c>
      <c r="G334" s="1">
        <f>IF(AND(IstanbulTablo[[#This Row],[Vefat2020]]&gt;-1,IstanbulTablo[[#This Row],[Referans]]&gt;-1), IstanbulTablo[[#This Row],[Vefat2020]]-IstanbulTablo[[#This Row],[Referans]], 0)</f>
        <v>201.33333333333334</v>
      </c>
      <c r="H334">
        <f t="shared" si="48"/>
        <v>426.57142857142856</v>
      </c>
      <c r="I334">
        <f t="shared" si="49"/>
        <v>208.42857142857142</v>
      </c>
      <c r="J334">
        <f t="shared" si="50"/>
        <v>218</v>
      </c>
      <c r="K334">
        <f t="shared" si="51"/>
        <v>220.57142857142858</v>
      </c>
      <c r="L334">
        <f t="shared" si="52"/>
        <v>215.66666666666666</v>
      </c>
    </row>
    <row r="335" spans="1:12">
      <c r="A335" s="3" t="s">
        <v>350</v>
      </c>
      <c r="B335">
        <v>424</v>
      </c>
      <c r="C335">
        <v>224</v>
      </c>
      <c r="D335">
        <v>224</v>
      </c>
      <c r="E335">
        <v>212</v>
      </c>
      <c r="F335" s="1">
        <f>AVERAGEIF(IstanbulTablo[[#This Row],[Vefat2019]:[Vefat2017]], "&gt;0")</f>
        <v>220</v>
      </c>
      <c r="G335" s="1">
        <f>IF(AND(IstanbulTablo[[#This Row],[Vefat2020]]&gt;-1,IstanbulTablo[[#This Row],[Referans]]&gt;-1), IstanbulTablo[[#This Row],[Vefat2020]]-IstanbulTablo[[#This Row],[Referans]], 0)</f>
        <v>204</v>
      </c>
      <c r="H335">
        <f t="shared" si="48"/>
        <v>425.28571428571428</v>
      </c>
      <c r="I335">
        <f t="shared" si="49"/>
        <v>209</v>
      </c>
      <c r="J335">
        <f t="shared" si="50"/>
        <v>219.71428571428572</v>
      </c>
      <c r="K335">
        <f t="shared" si="51"/>
        <v>218.57142857142858</v>
      </c>
      <c r="L335">
        <f t="shared" si="52"/>
        <v>215.76190476190476</v>
      </c>
    </row>
    <row r="336" spans="1:12">
      <c r="A336" s="3" t="s">
        <v>351</v>
      </c>
      <c r="B336">
        <v>411</v>
      </c>
      <c r="C336">
        <v>202</v>
      </c>
      <c r="D336">
        <v>205</v>
      </c>
      <c r="E336">
        <v>214</v>
      </c>
      <c r="F336" s="1">
        <f>AVERAGEIF(IstanbulTablo[[#This Row],[Vefat2019]:[Vefat2017]], "&gt;0")</f>
        <v>207</v>
      </c>
      <c r="G336" s="1">
        <f>IF(AND(IstanbulTablo[[#This Row],[Vefat2020]]&gt;-1,IstanbulTablo[[#This Row],[Referans]]&gt;-1), IstanbulTablo[[#This Row],[Vefat2020]]-IstanbulTablo[[#This Row],[Referans]], 0)</f>
        <v>204</v>
      </c>
      <c r="H336">
        <f t="shared" si="48"/>
        <v>418.57142857142856</v>
      </c>
      <c r="I336">
        <f t="shared" si="49"/>
        <v>209</v>
      </c>
      <c r="J336">
        <f t="shared" si="50"/>
        <v>220</v>
      </c>
      <c r="K336">
        <f t="shared" si="51"/>
        <v>221</v>
      </c>
      <c r="L336">
        <f t="shared" si="52"/>
        <v>216.66666666666669</v>
      </c>
    </row>
    <row r="337" spans="1:12">
      <c r="A337" s="3" t="s">
        <v>352</v>
      </c>
      <c r="B337">
        <v>457</v>
      </c>
      <c r="C337">
        <v>208</v>
      </c>
      <c r="D337">
        <v>193</v>
      </c>
      <c r="E337">
        <v>227</v>
      </c>
      <c r="F337" s="1">
        <f>AVERAGEIF(IstanbulTablo[[#This Row],[Vefat2019]:[Vefat2017]], "&gt;0")</f>
        <v>209.33333333333334</v>
      </c>
      <c r="G337" s="1">
        <f>IF(AND(IstanbulTablo[[#This Row],[Vefat2020]]&gt;-1,IstanbulTablo[[#This Row],[Referans]]&gt;-1), IstanbulTablo[[#This Row],[Vefat2020]]-IstanbulTablo[[#This Row],[Referans]], 0)</f>
        <v>247.66666666666666</v>
      </c>
      <c r="H337">
        <f t="shared" si="48"/>
        <v>416.28571428571428</v>
      </c>
      <c r="I337">
        <f t="shared" si="49"/>
        <v>209.85714285714286</v>
      </c>
      <c r="J337">
        <f t="shared" si="50"/>
        <v>218.28571428571428</v>
      </c>
      <c r="K337">
        <f t="shared" si="51"/>
        <v>219.42857142857142</v>
      </c>
      <c r="L337">
        <f t="shared" si="52"/>
        <v>215.85714285714283</v>
      </c>
    </row>
    <row r="338" spans="1:12">
      <c r="A338" s="3" t="s">
        <v>353</v>
      </c>
      <c r="B338">
        <v>467</v>
      </c>
      <c r="C338">
        <v>204</v>
      </c>
      <c r="D338">
        <v>220</v>
      </c>
      <c r="E338">
        <v>223</v>
      </c>
      <c r="F338" s="1">
        <f>AVERAGEIF(IstanbulTablo[[#This Row],[Vefat2019]:[Vefat2017]], "&gt;0")</f>
        <v>215.66666666666666</v>
      </c>
      <c r="G338" s="1">
        <f>IF(AND(IstanbulTablo[[#This Row],[Vefat2020]]&gt;-1,IstanbulTablo[[#This Row],[Referans]]&gt;-1), IstanbulTablo[[#This Row],[Vefat2020]]-IstanbulTablo[[#This Row],[Referans]], 0)</f>
        <v>251.33333333333334</v>
      </c>
      <c r="H338">
        <f t="shared" si="48"/>
        <v>418.57142857142856</v>
      </c>
      <c r="I338">
        <f t="shared" si="49"/>
        <v>208.57142857142858</v>
      </c>
      <c r="J338">
        <f t="shared" si="50"/>
        <v>219.42857142857142</v>
      </c>
      <c r="K338">
        <f t="shared" si="51"/>
        <v>222.57142857142858</v>
      </c>
      <c r="L338">
        <f t="shared" si="52"/>
        <v>216.85714285714286</v>
      </c>
    </row>
    <row r="339" spans="1:12">
      <c r="A339" s="3" t="s">
        <v>354</v>
      </c>
      <c r="B339">
        <v>426</v>
      </c>
      <c r="C339">
        <v>191</v>
      </c>
      <c r="D339">
        <v>227</v>
      </c>
      <c r="E339">
        <v>210</v>
      </c>
      <c r="F339" s="1">
        <f>AVERAGEIF(IstanbulTablo[[#This Row],[Vefat2019]:[Vefat2017]], "&gt;0")</f>
        <v>209.33333333333334</v>
      </c>
      <c r="G339" s="1">
        <f>IF(AND(IstanbulTablo[[#This Row],[Vefat2020]]&gt;-1,IstanbulTablo[[#This Row],[Referans]]&gt;-1), IstanbulTablo[[#This Row],[Vefat2020]]-IstanbulTablo[[#This Row],[Referans]], 0)</f>
        <v>216.66666666666666</v>
      </c>
      <c r="H339">
        <f t="shared" si="48"/>
        <v>427</v>
      </c>
      <c r="I339">
        <f t="shared" si="49"/>
        <v>205.57142857142858</v>
      </c>
      <c r="J339">
        <f t="shared" si="50"/>
        <v>218</v>
      </c>
      <c r="K339">
        <f t="shared" si="51"/>
        <v>221.14285714285714</v>
      </c>
      <c r="L339">
        <f t="shared" si="52"/>
        <v>214.9047619047619</v>
      </c>
    </row>
    <row r="340" spans="1:12">
      <c r="A340" s="3" t="s">
        <v>355</v>
      </c>
      <c r="B340">
        <v>416</v>
      </c>
      <c r="C340">
        <v>193</v>
      </c>
      <c r="D340">
        <v>206</v>
      </c>
      <c r="E340">
        <v>220</v>
      </c>
      <c r="F340" s="1">
        <f>AVERAGEIF(IstanbulTablo[[#This Row],[Vefat2019]:[Vefat2017]], "&gt;0")</f>
        <v>206.33333333333334</v>
      </c>
      <c r="G340" s="1">
        <f>IF(AND(IstanbulTablo[[#This Row],[Vefat2020]]&gt;-1,IstanbulTablo[[#This Row],[Referans]]&gt;-1), IstanbulTablo[[#This Row],[Vefat2020]]-IstanbulTablo[[#This Row],[Referans]], 0)</f>
        <v>209.66666666666666</v>
      </c>
      <c r="H340">
        <f t="shared" si="48"/>
        <v>431.42857142857144</v>
      </c>
      <c r="I340">
        <f t="shared" si="49"/>
        <v>205</v>
      </c>
      <c r="J340">
        <f t="shared" si="50"/>
        <v>212.42857142857142</v>
      </c>
      <c r="K340">
        <f t="shared" si="51"/>
        <v>219.14285714285714</v>
      </c>
      <c r="L340">
        <f t="shared" si="52"/>
        <v>212.19047619047618</v>
      </c>
    </row>
    <row r="341" spans="1:12">
      <c r="A341" s="3" t="s">
        <v>356</v>
      </c>
      <c r="B341">
        <v>413</v>
      </c>
      <c r="C341">
        <v>205</v>
      </c>
      <c r="D341">
        <v>208</v>
      </c>
      <c r="E341">
        <v>193</v>
      </c>
      <c r="F341" s="1">
        <f>AVERAGEIF(IstanbulTablo[[#This Row],[Vefat2019]:[Vefat2017]], "&gt;0")</f>
        <v>202</v>
      </c>
      <c r="G341" s="1">
        <f>IF(AND(IstanbulTablo[[#This Row],[Vefat2020]]&gt;-1,IstanbulTablo[[#This Row],[Referans]]&gt;-1), IstanbulTablo[[#This Row],[Vefat2020]]-IstanbulTablo[[#This Row],[Referans]], 0)</f>
        <v>211</v>
      </c>
      <c r="H341">
        <f t="shared" si="48"/>
        <v>430.57142857142856</v>
      </c>
      <c r="I341">
        <f t="shared" si="49"/>
        <v>203.85714285714286</v>
      </c>
      <c r="J341">
        <f t="shared" si="50"/>
        <v>211.85714285714286</v>
      </c>
      <c r="K341">
        <f t="shared" si="51"/>
        <v>214.14285714285714</v>
      </c>
      <c r="L341">
        <f t="shared" si="52"/>
        <v>209.95238095238093</v>
      </c>
    </row>
    <row r="342" spans="1:12">
      <c r="A342" s="3" t="s">
        <v>357</v>
      </c>
      <c r="B342">
        <v>453</v>
      </c>
      <c r="C342">
        <v>219</v>
      </c>
      <c r="D342">
        <v>194</v>
      </c>
      <c r="E342">
        <v>203</v>
      </c>
      <c r="F342" s="1">
        <f>AVERAGEIF(IstanbulTablo[[#This Row],[Vefat2019]:[Vefat2017]], "&gt;0")</f>
        <v>205.33333333333334</v>
      </c>
      <c r="G342" s="1">
        <f>IF(AND(IstanbulTablo[[#This Row],[Vefat2020]]&gt;-1,IstanbulTablo[[#This Row],[Referans]]&gt;-1), IstanbulTablo[[#This Row],[Vefat2020]]-IstanbulTablo[[#This Row],[Referans]], 0)</f>
        <v>247.66666666666666</v>
      </c>
      <c r="H342">
        <f t="shared" si="48"/>
        <v>434.71428571428572</v>
      </c>
      <c r="I342">
        <f t="shared" si="49"/>
        <v>203.14285714285714</v>
      </c>
      <c r="J342">
        <f t="shared" si="50"/>
        <v>207.57142857142858</v>
      </c>
      <c r="K342">
        <f t="shared" si="51"/>
        <v>212.85714285714286</v>
      </c>
      <c r="L342">
        <f t="shared" si="52"/>
        <v>207.85714285714286</v>
      </c>
    </row>
    <row r="343" spans="1:12">
      <c r="A343" s="3" t="s">
        <v>358</v>
      </c>
      <c r="B343">
        <v>394</v>
      </c>
      <c r="C343">
        <v>188</v>
      </c>
      <c r="D343">
        <v>213</v>
      </c>
      <c r="E343">
        <v>226</v>
      </c>
      <c r="F343" s="1">
        <f>AVERAGEIF(IstanbulTablo[[#This Row],[Vefat2019]:[Vefat2017]], "&gt;0")</f>
        <v>209</v>
      </c>
      <c r="G343" s="1">
        <f>IF(AND(IstanbulTablo[[#This Row],[Vefat2020]]&gt;-1,IstanbulTablo[[#This Row],[Referans]]&gt;-1), IstanbulTablo[[#This Row],[Vefat2020]]-IstanbulTablo[[#This Row],[Referans]], 0)</f>
        <v>185</v>
      </c>
      <c r="H343">
        <f t="shared" si="48"/>
        <v>432.28571428571428</v>
      </c>
      <c r="I343">
        <f t="shared" si="49"/>
        <v>201.14285714285714</v>
      </c>
      <c r="J343">
        <f t="shared" si="50"/>
        <v>208.71428571428572</v>
      </c>
      <c r="K343">
        <f t="shared" si="51"/>
        <v>214.57142857142858</v>
      </c>
      <c r="L343">
        <f t="shared" si="52"/>
        <v>208.14285714285714</v>
      </c>
    </row>
    <row r="344" spans="1:12">
      <c r="A344" s="3" t="s">
        <v>359</v>
      </c>
      <c r="B344">
        <v>420</v>
      </c>
      <c r="C344">
        <v>194</v>
      </c>
      <c r="D344">
        <v>191</v>
      </c>
      <c r="E344">
        <v>225</v>
      </c>
      <c r="F344" s="1">
        <f>AVERAGEIF(IstanbulTablo[[#This Row],[Vefat2019]:[Vefat2017]], "&gt;0")</f>
        <v>203.33333333333334</v>
      </c>
      <c r="G344" s="1">
        <f>IF(AND(IstanbulTablo[[#This Row],[Vefat2020]]&gt;-1,IstanbulTablo[[#This Row],[Referans]]&gt;-1), IstanbulTablo[[#This Row],[Vefat2020]]-IstanbulTablo[[#This Row],[Referans]], 0)</f>
        <v>216.66666666666666</v>
      </c>
      <c r="H344">
        <f t="shared" si="48"/>
        <v>427</v>
      </c>
      <c r="I344">
        <f t="shared" si="49"/>
        <v>199.14285714285714</v>
      </c>
      <c r="J344">
        <f t="shared" si="50"/>
        <v>208.42857142857142</v>
      </c>
      <c r="K344">
        <f t="shared" si="51"/>
        <v>214.28571428571428</v>
      </c>
      <c r="L344">
        <f t="shared" si="52"/>
        <v>207.28571428571428</v>
      </c>
    </row>
    <row r="345" spans="1:12">
      <c r="A345" s="3" t="s">
        <v>360</v>
      </c>
      <c r="B345">
        <v>407</v>
      </c>
      <c r="C345">
        <v>207</v>
      </c>
      <c r="D345">
        <v>263</v>
      </c>
      <c r="E345">
        <v>194</v>
      </c>
      <c r="F345" s="1">
        <f>AVERAGEIF(IstanbulTablo[[#This Row],[Vefat2019]:[Vefat2017]], "&gt;0")</f>
        <v>221.33333333333334</v>
      </c>
      <c r="G345" s="1">
        <f>IF(AND(IstanbulTablo[[#This Row],[Vefat2020]]&gt;-1,IstanbulTablo[[#This Row],[Referans]]&gt;-1), IstanbulTablo[[#This Row],[Vefat2020]]-IstanbulTablo[[#This Row],[Referans]], 0)</f>
        <v>185.66666666666666</v>
      </c>
      <c r="H345">
        <f t="shared" si="48"/>
        <v>418.42857142857144</v>
      </c>
      <c r="I345">
        <f t="shared" si="49"/>
        <v>199.57142857142858</v>
      </c>
      <c r="J345">
        <f t="shared" si="50"/>
        <v>214.57142857142858</v>
      </c>
      <c r="K345">
        <f t="shared" si="51"/>
        <v>210.14285714285714</v>
      </c>
      <c r="L345">
        <f t="shared" si="52"/>
        <v>208.09523809523807</v>
      </c>
    </row>
    <row r="346" spans="1:12">
      <c r="A346" s="3" t="s">
        <v>361</v>
      </c>
      <c r="B346">
        <v>417</v>
      </c>
      <c r="C346">
        <v>207</v>
      </c>
      <c r="D346">
        <v>193</v>
      </c>
      <c r="E346">
        <v>236</v>
      </c>
      <c r="F346" s="1">
        <f>AVERAGEIF(IstanbulTablo[[#This Row],[Vefat2019]:[Vefat2017]], "&gt;0")</f>
        <v>212</v>
      </c>
      <c r="G346" s="1">
        <f>IF(AND(IstanbulTablo[[#This Row],[Vefat2020]]&gt;-1,IstanbulTablo[[#This Row],[Referans]]&gt;-1), IstanbulTablo[[#This Row],[Vefat2020]]-IstanbulTablo[[#This Row],[Referans]], 0)</f>
        <v>205</v>
      </c>
      <c r="H346">
        <f t="shared" si="48"/>
        <v>417.14285714285717</v>
      </c>
      <c r="I346">
        <f t="shared" si="49"/>
        <v>201.85714285714286</v>
      </c>
      <c r="J346">
        <f t="shared" si="50"/>
        <v>209.71428571428572</v>
      </c>
      <c r="K346">
        <f t="shared" si="51"/>
        <v>213.85714285714286</v>
      </c>
      <c r="L346">
        <f t="shared" si="52"/>
        <v>208.47619047619045</v>
      </c>
    </row>
    <row r="347" spans="1:12">
      <c r="A347" s="3" t="s">
        <v>362</v>
      </c>
      <c r="B347">
        <v>359</v>
      </c>
      <c r="C347">
        <v>208</v>
      </c>
      <c r="D347">
        <v>231</v>
      </c>
      <c r="E347">
        <v>208</v>
      </c>
      <c r="F347" s="1">
        <f>AVERAGEIF(IstanbulTablo[[#This Row],[Vefat2019]:[Vefat2017]], "&gt;0")</f>
        <v>215.66666666666666</v>
      </c>
      <c r="G347" s="1">
        <f>IF(AND(IstanbulTablo[[#This Row],[Vefat2020]]&gt;-1,IstanbulTablo[[#This Row],[Referans]]&gt;-1), IstanbulTablo[[#This Row],[Vefat2020]]-IstanbulTablo[[#This Row],[Referans]], 0)</f>
        <v>143.33333333333334</v>
      </c>
      <c r="H347">
        <f t="shared" si="48"/>
        <v>409</v>
      </c>
      <c r="I347">
        <f t="shared" si="49"/>
        <v>204</v>
      </c>
      <c r="J347">
        <f t="shared" si="50"/>
        <v>213.28571428571428</v>
      </c>
      <c r="K347">
        <f t="shared" si="51"/>
        <v>212.14285714285714</v>
      </c>
      <c r="L347">
        <f t="shared" si="52"/>
        <v>209.80952380952382</v>
      </c>
    </row>
    <row r="348" spans="1:12">
      <c r="A348" s="3" t="s">
        <v>363</v>
      </c>
      <c r="B348">
        <v>404</v>
      </c>
      <c r="C348">
        <v>226</v>
      </c>
      <c r="D348">
        <v>204</v>
      </c>
      <c r="E348">
        <v>185</v>
      </c>
      <c r="F348" s="1">
        <f>AVERAGEIF(IstanbulTablo[[#This Row],[Vefat2019]:[Vefat2017]], "&gt;0")</f>
        <v>205</v>
      </c>
      <c r="G348" s="1">
        <f>IF(AND(IstanbulTablo[[#This Row],[Vefat2020]]&gt;-1,IstanbulTablo[[#This Row],[Referans]]&gt;-1), IstanbulTablo[[#This Row],[Vefat2020]]-IstanbulTablo[[#This Row],[Referans]], 0)</f>
        <v>199</v>
      </c>
      <c r="H348">
        <f t="shared" si="48"/>
        <v>407.71428571428572</v>
      </c>
      <c r="I348">
        <f t="shared" si="49"/>
        <v>207</v>
      </c>
      <c r="J348">
        <f t="shared" si="50"/>
        <v>212.71428571428572</v>
      </c>
      <c r="K348">
        <f t="shared" si="51"/>
        <v>211</v>
      </c>
      <c r="L348">
        <f t="shared" si="52"/>
        <v>210.23809523809524</v>
      </c>
    </row>
    <row r="349" spans="1:12">
      <c r="A349" s="3" t="s">
        <v>364</v>
      </c>
      <c r="B349">
        <v>407</v>
      </c>
      <c r="C349">
        <v>198</v>
      </c>
      <c r="D349">
        <v>212</v>
      </c>
      <c r="E349">
        <v>215</v>
      </c>
      <c r="F349" s="1">
        <f>AVERAGEIF(IstanbulTablo[[#This Row],[Vefat2019]:[Vefat2017]], "&gt;0")</f>
        <v>208.33333333333334</v>
      </c>
      <c r="G349" s="1">
        <f>IF(AND(IstanbulTablo[[#This Row],[Vefat2020]]&gt;-1,IstanbulTablo[[#This Row],[Referans]]&gt;-1), IstanbulTablo[[#This Row],[Vefat2020]]-IstanbulTablo[[#This Row],[Referans]], 0)</f>
        <v>198.66666666666666</v>
      </c>
      <c r="H349">
        <f t="shared" si="48"/>
        <v>401.14285714285717</v>
      </c>
      <c r="I349">
        <f t="shared" si="49"/>
        <v>204</v>
      </c>
      <c r="J349">
        <f t="shared" si="50"/>
        <v>215.28571428571428</v>
      </c>
      <c r="K349">
        <f t="shared" si="51"/>
        <v>212.71428571428572</v>
      </c>
      <c r="L349">
        <f t="shared" si="52"/>
        <v>210.66666666666669</v>
      </c>
    </row>
    <row r="350" spans="1:12">
      <c r="A350" s="3" t="s">
        <v>365</v>
      </c>
      <c r="B350">
        <v>384</v>
      </c>
      <c r="C350">
        <v>221</v>
      </c>
      <c r="D350">
        <v>227</v>
      </c>
      <c r="E350">
        <v>221</v>
      </c>
      <c r="F350" s="1">
        <f>AVERAGEIF(IstanbulTablo[[#This Row],[Vefat2019]:[Vefat2017]], "&gt;0")</f>
        <v>223</v>
      </c>
      <c r="G350" s="1">
        <f>IF(AND(IstanbulTablo[[#This Row],[Vefat2020]]&gt;-1,IstanbulTablo[[#This Row],[Referans]]&gt;-1), IstanbulTablo[[#This Row],[Vefat2020]]-IstanbulTablo[[#This Row],[Referans]], 0)</f>
        <v>161</v>
      </c>
      <c r="H350">
        <f t="shared" si="48"/>
        <v>399.71428571428572</v>
      </c>
      <c r="I350">
        <f t="shared" si="49"/>
        <v>208.71428571428572</v>
      </c>
      <c r="J350">
        <f t="shared" si="50"/>
        <v>217.28571428571428</v>
      </c>
      <c r="K350">
        <f t="shared" si="51"/>
        <v>212</v>
      </c>
      <c r="L350">
        <f t="shared" si="52"/>
        <v>212.66666666666669</v>
      </c>
    </row>
    <row r="351" spans="1:12">
      <c r="A351" s="3" t="s">
        <v>366</v>
      </c>
      <c r="B351">
        <v>367</v>
      </c>
      <c r="C351">
        <v>212</v>
      </c>
      <c r="D351">
        <v>202</v>
      </c>
      <c r="E351">
        <v>232</v>
      </c>
      <c r="F351" s="1">
        <f>AVERAGEIF(IstanbulTablo[[#This Row],[Vefat2019]:[Vefat2017]], "&gt;0")</f>
        <v>215.33333333333334</v>
      </c>
      <c r="G351" s="1">
        <f>IF(AND(IstanbulTablo[[#This Row],[Vefat2020]]&gt;-1,IstanbulTablo[[#This Row],[Referans]]&gt;-1), IstanbulTablo[[#This Row],[Vefat2020]]-IstanbulTablo[[#This Row],[Referans]], 0)</f>
        <v>151.66666666666666</v>
      </c>
      <c r="H351">
        <f t="shared" si="48"/>
        <v>392.14285714285717</v>
      </c>
      <c r="I351">
        <f t="shared" si="49"/>
        <v>211.28571428571428</v>
      </c>
      <c r="J351">
        <f t="shared" si="50"/>
        <v>218.85714285714286</v>
      </c>
      <c r="K351">
        <f t="shared" si="51"/>
        <v>213</v>
      </c>
      <c r="L351">
        <f t="shared" si="52"/>
        <v>214.38095238095235</v>
      </c>
    </row>
    <row r="352" spans="1:12">
      <c r="A352" s="3" t="s">
        <v>367</v>
      </c>
      <c r="B352">
        <v>360</v>
      </c>
      <c r="C352">
        <v>206</v>
      </c>
      <c r="D352">
        <v>218</v>
      </c>
      <c r="E352">
        <v>205</v>
      </c>
      <c r="F352" s="1">
        <f>AVERAGEIF(IstanbulTablo[[#This Row],[Vefat2019]:[Vefat2017]], "&gt;0")</f>
        <v>209.66666666666666</v>
      </c>
      <c r="G352" s="1">
        <f>IF(AND(IstanbulTablo[[#This Row],[Vefat2020]]&gt;-1,IstanbulTablo[[#This Row],[Referans]]&gt;-1), IstanbulTablo[[#This Row],[Vefat2020]]-IstanbulTablo[[#This Row],[Referans]], 0)</f>
        <v>150.33333333333334</v>
      </c>
      <c r="H352">
        <f t="shared" si="48"/>
        <v>385.42857142857144</v>
      </c>
      <c r="I352">
        <f t="shared" si="49"/>
        <v>211.14285714285714</v>
      </c>
      <c r="J352">
        <f t="shared" si="50"/>
        <v>212.42857142857142</v>
      </c>
      <c r="K352">
        <f t="shared" si="51"/>
        <v>214.57142857142858</v>
      </c>
      <c r="L352">
        <f t="shared" si="52"/>
        <v>212.71428571428572</v>
      </c>
    </row>
    <row r="353" spans="1:12">
      <c r="A353" s="3" t="s">
        <v>368</v>
      </c>
      <c r="B353">
        <v>337</v>
      </c>
      <c r="C353">
        <v>238</v>
      </c>
      <c r="D353">
        <v>194</v>
      </c>
      <c r="E353">
        <v>244</v>
      </c>
      <c r="F353" s="1">
        <f>AVERAGEIF(IstanbulTablo[[#This Row],[Vefat2019]:[Vefat2017]], "&gt;0")</f>
        <v>225.33333333333334</v>
      </c>
      <c r="G353" s="1">
        <f>IF(AND(IstanbulTablo[[#This Row],[Vefat2020]]&gt;-1,IstanbulTablo[[#This Row],[Referans]]&gt;-1), IstanbulTablo[[#This Row],[Vefat2020]]-IstanbulTablo[[#This Row],[Referans]], 0)</f>
        <v>111.66666666666666</v>
      </c>
      <c r="H353">
        <f t="shared" si="48"/>
        <v>374</v>
      </c>
      <c r="I353">
        <f t="shared" si="49"/>
        <v>215.57142857142858</v>
      </c>
      <c r="J353">
        <f t="shared" si="50"/>
        <v>212.57142857142858</v>
      </c>
      <c r="K353">
        <f t="shared" si="51"/>
        <v>215.71428571428572</v>
      </c>
      <c r="L353">
        <f t="shared" si="52"/>
        <v>214.61904761904762</v>
      </c>
    </row>
    <row r="354" spans="1:12">
      <c r="A354" s="3" t="s">
        <v>369</v>
      </c>
      <c r="B354">
        <v>340</v>
      </c>
      <c r="C354">
        <v>234</v>
      </c>
      <c r="D354">
        <v>253</v>
      </c>
      <c r="E354">
        <v>221</v>
      </c>
      <c r="F354" s="1">
        <f>AVERAGEIF(IstanbulTablo[[#This Row],[Vefat2019]:[Vefat2017]], "&gt;0")</f>
        <v>236</v>
      </c>
      <c r="G354" s="1">
        <f>IF(AND(IstanbulTablo[[#This Row],[Vefat2020]]&gt;-1,IstanbulTablo[[#This Row],[Referans]]&gt;-1), IstanbulTablo[[#This Row],[Vefat2020]]-IstanbulTablo[[#This Row],[Referans]], 0)</f>
        <v>104</v>
      </c>
      <c r="H354">
        <f t="shared" ref="H354:H388" si="53">AVERAGE(B348:B354)</f>
        <v>371.28571428571428</v>
      </c>
      <c r="I354">
        <f t="shared" ref="I354:I388" si="54">AVERAGE(C348:C354)</f>
        <v>219.28571428571428</v>
      </c>
      <c r="J354">
        <f t="shared" ref="J354:J388" si="55">AVERAGE(D348:D354)</f>
        <v>215.71428571428572</v>
      </c>
      <c r="K354">
        <f t="shared" ref="K354:K388" si="56">AVERAGE(E348:E354)</f>
        <v>217.57142857142858</v>
      </c>
      <c r="L354">
        <f t="shared" ref="L354:L388" si="57">AVERAGE(F348:F354)</f>
        <v>217.52380952380955</v>
      </c>
    </row>
    <row r="355" spans="1:12">
      <c r="A355" s="3" t="s">
        <v>370</v>
      </c>
      <c r="B355">
        <v>352</v>
      </c>
      <c r="C355">
        <v>239</v>
      </c>
      <c r="D355">
        <v>217</v>
      </c>
      <c r="E355">
        <v>224</v>
      </c>
      <c r="F355" s="1">
        <f>AVERAGEIF(IstanbulTablo[[#This Row],[Vefat2019]:[Vefat2017]], "&gt;0")</f>
        <v>226.66666666666666</v>
      </c>
      <c r="G355" s="1">
        <f>IF(AND(IstanbulTablo[[#This Row],[Vefat2020]]&gt;-1,IstanbulTablo[[#This Row],[Referans]]&gt;-1), IstanbulTablo[[#This Row],[Vefat2020]]-IstanbulTablo[[#This Row],[Referans]], 0)</f>
        <v>125.33333333333334</v>
      </c>
      <c r="H355">
        <f t="shared" si="53"/>
        <v>363.85714285714283</v>
      </c>
      <c r="I355">
        <f t="shared" si="54"/>
        <v>221.14285714285714</v>
      </c>
      <c r="J355">
        <f t="shared" si="55"/>
        <v>217.57142857142858</v>
      </c>
      <c r="K355">
        <f t="shared" si="56"/>
        <v>223.14285714285714</v>
      </c>
      <c r="L355">
        <f t="shared" si="57"/>
        <v>220.61904761904765</v>
      </c>
    </row>
    <row r="356" spans="1:12">
      <c r="A356" s="3" t="s">
        <v>371</v>
      </c>
      <c r="B356">
        <v>316</v>
      </c>
      <c r="C356">
        <v>237</v>
      </c>
      <c r="D356">
        <v>238</v>
      </c>
      <c r="E356">
        <v>208</v>
      </c>
      <c r="F356" s="1">
        <f>AVERAGEIF(IstanbulTablo[[#This Row],[Vefat2019]:[Vefat2017]], "&gt;0")</f>
        <v>227.66666666666666</v>
      </c>
      <c r="G356" s="1">
        <f>IF(AND(IstanbulTablo[[#This Row],[Vefat2020]]&gt;-1,IstanbulTablo[[#This Row],[Referans]]&gt;-1), IstanbulTablo[[#This Row],[Vefat2020]]-IstanbulTablo[[#This Row],[Referans]], 0)</f>
        <v>88.333333333333343</v>
      </c>
      <c r="H356">
        <f t="shared" si="53"/>
        <v>350.85714285714283</v>
      </c>
      <c r="I356">
        <f t="shared" si="54"/>
        <v>226.71428571428572</v>
      </c>
      <c r="J356">
        <f t="shared" si="55"/>
        <v>221.28571428571428</v>
      </c>
      <c r="K356">
        <f t="shared" si="56"/>
        <v>222.14285714285714</v>
      </c>
      <c r="L356">
        <f t="shared" si="57"/>
        <v>223.38095238095244</v>
      </c>
    </row>
    <row r="357" spans="1:12">
      <c r="A357" s="3" t="s">
        <v>372</v>
      </c>
      <c r="B357">
        <v>388</v>
      </c>
      <c r="C357">
        <v>216</v>
      </c>
      <c r="D357">
        <v>218</v>
      </c>
      <c r="E357">
        <v>227</v>
      </c>
      <c r="F357" s="1">
        <f>AVERAGEIF(IstanbulTablo[[#This Row],[Vefat2019]:[Vefat2017]], "&gt;0")</f>
        <v>220.33333333333334</v>
      </c>
      <c r="G357" s="1">
        <f>IF(AND(IstanbulTablo[[#This Row],[Vefat2020]]&gt;-1,IstanbulTablo[[#This Row],[Referans]]&gt;-1), IstanbulTablo[[#This Row],[Vefat2020]]-IstanbulTablo[[#This Row],[Referans]], 0)</f>
        <v>167.66666666666666</v>
      </c>
      <c r="H357">
        <f t="shared" si="53"/>
        <v>351.42857142857144</v>
      </c>
      <c r="I357">
        <f t="shared" si="54"/>
        <v>226</v>
      </c>
      <c r="J357">
        <f t="shared" si="55"/>
        <v>220</v>
      </c>
      <c r="K357">
        <f t="shared" si="56"/>
        <v>223</v>
      </c>
      <c r="L357">
        <f t="shared" si="57"/>
        <v>223</v>
      </c>
    </row>
    <row r="358" spans="1:12">
      <c r="A358" s="3" t="s">
        <v>373</v>
      </c>
      <c r="B358">
        <v>337</v>
      </c>
      <c r="C358">
        <v>231</v>
      </c>
      <c r="D358">
        <v>216</v>
      </c>
      <c r="E358">
        <v>219</v>
      </c>
      <c r="F358" s="1">
        <f>AVERAGEIF(IstanbulTablo[[#This Row],[Vefat2019]:[Vefat2017]], "&gt;0")</f>
        <v>222</v>
      </c>
      <c r="G358" s="1">
        <f>IF(AND(IstanbulTablo[[#This Row],[Vefat2020]]&gt;-1,IstanbulTablo[[#This Row],[Referans]]&gt;-1), IstanbulTablo[[#This Row],[Vefat2020]]-IstanbulTablo[[#This Row],[Referans]], 0)</f>
        <v>115</v>
      </c>
      <c r="H358">
        <f t="shared" si="53"/>
        <v>347.14285714285717</v>
      </c>
      <c r="I358">
        <f t="shared" si="54"/>
        <v>228.71428571428572</v>
      </c>
      <c r="J358">
        <f t="shared" si="55"/>
        <v>222</v>
      </c>
      <c r="K358">
        <f t="shared" si="56"/>
        <v>221.14285714285714</v>
      </c>
      <c r="L358">
        <f t="shared" si="57"/>
        <v>223.95238095238093</v>
      </c>
    </row>
    <row r="359" spans="1:12">
      <c r="A359" s="3" t="s">
        <v>374</v>
      </c>
      <c r="B359">
        <v>320</v>
      </c>
      <c r="C359">
        <v>221</v>
      </c>
      <c r="D359">
        <v>223</v>
      </c>
      <c r="E359">
        <v>202</v>
      </c>
      <c r="F359" s="1">
        <f>AVERAGEIF(IstanbulTablo[[#This Row],[Vefat2019]:[Vefat2017]], "&gt;0")</f>
        <v>215.33333333333334</v>
      </c>
      <c r="G359" s="1">
        <f>IF(AND(IstanbulTablo[[#This Row],[Vefat2020]]&gt;-1,IstanbulTablo[[#This Row],[Referans]]&gt;-1), IstanbulTablo[[#This Row],[Vefat2020]]-IstanbulTablo[[#This Row],[Referans]], 0)</f>
        <v>104.66666666666666</v>
      </c>
      <c r="H359">
        <f t="shared" si="53"/>
        <v>341.42857142857144</v>
      </c>
      <c r="I359">
        <f t="shared" si="54"/>
        <v>230.85714285714286</v>
      </c>
      <c r="J359">
        <f t="shared" si="55"/>
        <v>222.71428571428572</v>
      </c>
      <c r="K359">
        <f t="shared" si="56"/>
        <v>220.71428571428572</v>
      </c>
      <c r="L359">
        <f t="shared" si="57"/>
        <v>224.76190476190476</v>
      </c>
    </row>
    <row r="360" spans="1:12">
      <c r="A360" s="3" t="s">
        <v>375</v>
      </c>
      <c r="B360">
        <v>347</v>
      </c>
      <c r="C360">
        <v>216</v>
      </c>
      <c r="D360">
        <v>216</v>
      </c>
      <c r="E360">
        <v>264</v>
      </c>
      <c r="F360" s="1">
        <f>AVERAGEIF(IstanbulTablo[[#This Row],[Vefat2019]:[Vefat2017]], "&gt;0")</f>
        <v>232</v>
      </c>
      <c r="G360" s="1">
        <f>IF(AND(IstanbulTablo[[#This Row],[Vefat2020]]&gt;-1,IstanbulTablo[[#This Row],[Referans]]&gt;-1), IstanbulTablo[[#This Row],[Vefat2020]]-IstanbulTablo[[#This Row],[Referans]], 0)</f>
        <v>115</v>
      </c>
      <c r="H360">
        <f t="shared" si="53"/>
        <v>342.85714285714283</v>
      </c>
      <c r="I360">
        <f t="shared" si="54"/>
        <v>227.71428571428572</v>
      </c>
      <c r="J360">
        <f t="shared" si="55"/>
        <v>225.85714285714286</v>
      </c>
      <c r="K360">
        <f t="shared" si="56"/>
        <v>223.57142857142858</v>
      </c>
      <c r="L360">
        <f t="shared" si="57"/>
        <v>225.71428571428569</v>
      </c>
    </row>
    <row r="361" spans="1:12">
      <c r="A361" s="3" t="s">
        <v>376</v>
      </c>
      <c r="B361">
        <v>298</v>
      </c>
      <c r="C361">
        <v>228</v>
      </c>
      <c r="D361">
        <v>236</v>
      </c>
      <c r="E361">
        <v>241</v>
      </c>
      <c r="F361" s="1">
        <f>AVERAGEIF(IstanbulTablo[[#This Row],[Vefat2019]:[Vefat2017]], "&gt;0")</f>
        <v>235</v>
      </c>
      <c r="G361" s="1">
        <f>IF(AND(IstanbulTablo[[#This Row],[Vefat2020]]&gt;-1,IstanbulTablo[[#This Row],[Referans]]&gt;-1), IstanbulTablo[[#This Row],[Vefat2020]]-IstanbulTablo[[#This Row],[Referans]], 0)</f>
        <v>63</v>
      </c>
      <c r="H361">
        <f t="shared" si="53"/>
        <v>336.85714285714283</v>
      </c>
      <c r="I361">
        <f t="shared" si="54"/>
        <v>226.85714285714286</v>
      </c>
      <c r="J361">
        <f t="shared" si="55"/>
        <v>223.42857142857142</v>
      </c>
      <c r="K361">
        <f t="shared" si="56"/>
        <v>226.42857142857142</v>
      </c>
      <c r="L361">
        <f t="shared" si="57"/>
        <v>225.57142857142858</v>
      </c>
    </row>
    <row r="362" spans="1:12">
      <c r="A362" s="3" t="s">
        <v>377</v>
      </c>
      <c r="B362">
        <v>307</v>
      </c>
      <c r="C362">
        <v>215</v>
      </c>
      <c r="D362">
        <v>250</v>
      </c>
      <c r="E362">
        <v>231</v>
      </c>
      <c r="F362" s="1">
        <f>AVERAGEIF(IstanbulTablo[[#This Row],[Vefat2019]:[Vefat2017]], "&gt;0")</f>
        <v>232</v>
      </c>
      <c r="G362" s="1">
        <f>IF(AND(IstanbulTablo[[#This Row],[Vefat2020]]&gt;-1,IstanbulTablo[[#This Row],[Referans]]&gt;-1), IstanbulTablo[[#This Row],[Vefat2020]]-IstanbulTablo[[#This Row],[Referans]], 0)</f>
        <v>75</v>
      </c>
      <c r="H362">
        <f t="shared" si="53"/>
        <v>330.42857142857144</v>
      </c>
      <c r="I362">
        <f t="shared" si="54"/>
        <v>223.42857142857142</v>
      </c>
      <c r="J362">
        <f t="shared" si="55"/>
        <v>228.14285714285714</v>
      </c>
      <c r="K362">
        <f t="shared" si="56"/>
        <v>227.42857142857142</v>
      </c>
      <c r="L362">
        <f t="shared" si="57"/>
        <v>226.33333333333334</v>
      </c>
    </row>
    <row r="363" spans="1:12">
      <c r="A363" s="3" t="s">
        <v>378</v>
      </c>
      <c r="B363">
        <v>326</v>
      </c>
      <c r="C363">
        <v>225</v>
      </c>
      <c r="D363">
        <v>242</v>
      </c>
      <c r="E363">
        <v>220</v>
      </c>
      <c r="F363" s="1">
        <f>AVERAGEIF(IstanbulTablo[[#This Row],[Vefat2019]:[Vefat2017]], "&gt;0")</f>
        <v>229</v>
      </c>
      <c r="G363" s="1">
        <f>IF(AND(IstanbulTablo[[#This Row],[Vefat2020]]&gt;-1,IstanbulTablo[[#This Row],[Referans]]&gt;-1), IstanbulTablo[[#This Row],[Vefat2020]]-IstanbulTablo[[#This Row],[Referans]], 0)</f>
        <v>97</v>
      </c>
      <c r="H363">
        <f t="shared" si="53"/>
        <v>331.85714285714283</v>
      </c>
      <c r="I363">
        <f t="shared" si="54"/>
        <v>221.71428571428572</v>
      </c>
      <c r="J363">
        <f t="shared" si="55"/>
        <v>228.71428571428572</v>
      </c>
      <c r="K363">
        <f t="shared" si="56"/>
        <v>229.14285714285714</v>
      </c>
      <c r="L363">
        <f t="shared" si="57"/>
        <v>226.52380952380955</v>
      </c>
    </row>
    <row r="364" spans="1:12">
      <c r="A364" s="3" t="s">
        <v>379</v>
      </c>
      <c r="B364">
        <v>301</v>
      </c>
      <c r="C364">
        <v>204</v>
      </c>
      <c r="D364">
        <v>233</v>
      </c>
      <c r="E364">
        <v>237</v>
      </c>
      <c r="F364" s="1">
        <f>AVERAGEIF(IstanbulTablo[[#This Row],[Vefat2019]:[Vefat2017]], "&gt;0")</f>
        <v>224.66666666666666</v>
      </c>
      <c r="G364" s="1">
        <f>IF(AND(IstanbulTablo[[#This Row],[Vefat2020]]&gt;-1,IstanbulTablo[[#This Row],[Referans]]&gt;-1), IstanbulTablo[[#This Row],[Vefat2020]]-IstanbulTablo[[#This Row],[Referans]], 0)</f>
        <v>76.333333333333343</v>
      </c>
      <c r="H364">
        <f t="shared" si="53"/>
        <v>319.42857142857144</v>
      </c>
      <c r="I364">
        <f t="shared" si="54"/>
        <v>220</v>
      </c>
      <c r="J364">
        <f t="shared" si="55"/>
        <v>230.85714285714286</v>
      </c>
      <c r="K364">
        <f t="shared" si="56"/>
        <v>230.57142857142858</v>
      </c>
      <c r="L364">
        <f t="shared" si="57"/>
        <v>227.14285714285717</v>
      </c>
    </row>
    <row r="365" spans="1:12">
      <c r="A365" s="3" t="s">
        <v>380</v>
      </c>
      <c r="B365">
        <v>284</v>
      </c>
      <c r="C365">
        <v>236</v>
      </c>
      <c r="D365">
        <v>207</v>
      </c>
      <c r="E365">
        <v>225</v>
      </c>
      <c r="F365" s="1">
        <f>AVERAGEIF(IstanbulTablo[[#This Row],[Vefat2019]:[Vefat2017]], "&gt;0")</f>
        <v>222.66666666666666</v>
      </c>
      <c r="G365" s="1">
        <f>IF(AND(IstanbulTablo[[#This Row],[Vefat2020]]&gt;-1,IstanbulTablo[[#This Row],[Referans]]&gt;-1), IstanbulTablo[[#This Row],[Vefat2020]]-IstanbulTablo[[#This Row],[Referans]], 0)</f>
        <v>61.333333333333343</v>
      </c>
      <c r="H365">
        <f t="shared" si="53"/>
        <v>311.85714285714283</v>
      </c>
      <c r="I365">
        <f t="shared" si="54"/>
        <v>220.71428571428572</v>
      </c>
      <c r="J365">
        <f t="shared" si="55"/>
        <v>229.57142857142858</v>
      </c>
      <c r="K365">
        <f t="shared" si="56"/>
        <v>231.42857142857142</v>
      </c>
      <c r="L365">
        <f t="shared" si="57"/>
        <v>227.23809523809527</v>
      </c>
    </row>
    <row r="366" spans="1:12">
      <c r="A366" s="3" t="s">
        <v>381</v>
      </c>
      <c r="B366">
        <v>295</v>
      </c>
      <c r="C366">
        <v>258</v>
      </c>
      <c r="D366">
        <v>250</v>
      </c>
      <c r="E366">
        <v>203</v>
      </c>
      <c r="F366" s="1">
        <f>AVERAGEIF(IstanbulTablo[[#This Row],[Vefat2019]:[Vefat2017]], "&gt;0")</f>
        <v>237</v>
      </c>
      <c r="G366" s="1">
        <f>IF(AND(IstanbulTablo[[#This Row],[Vefat2020]]&gt;-1,IstanbulTablo[[#This Row],[Referans]]&gt;-1), IstanbulTablo[[#This Row],[Vefat2020]]-IstanbulTablo[[#This Row],[Referans]], 0)</f>
        <v>58</v>
      </c>
      <c r="H366">
        <f t="shared" si="53"/>
        <v>308.28571428571428</v>
      </c>
      <c r="I366">
        <f t="shared" si="54"/>
        <v>226</v>
      </c>
      <c r="J366">
        <f t="shared" si="55"/>
        <v>233.42857142857142</v>
      </c>
      <c r="K366">
        <f t="shared" si="56"/>
        <v>231.57142857142858</v>
      </c>
      <c r="L366">
        <f t="shared" si="57"/>
        <v>230.33333333333334</v>
      </c>
    </row>
    <row r="367" spans="1:12">
      <c r="A367" s="3" t="s">
        <v>382</v>
      </c>
      <c r="B367">
        <v>292</v>
      </c>
      <c r="C367">
        <v>228</v>
      </c>
      <c r="D367">
        <v>262</v>
      </c>
      <c r="E367">
        <v>208</v>
      </c>
      <c r="F367" s="1">
        <f>AVERAGEIF(IstanbulTablo[[#This Row],[Vefat2019]:[Vefat2017]], "&gt;0")</f>
        <v>232.66666666666666</v>
      </c>
      <c r="G367" s="1">
        <f>IF(AND(IstanbulTablo[[#This Row],[Vefat2020]]&gt;-1,IstanbulTablo[[#This Row],[Referans]]&gt;-1), IstanbulTablo[[#This Row],[Vefat2020]]-IstanbulTablo[[#This Row],[Referans]], 0)</f>
        <v>59.333333333333343</v>
      </c>
      <c r="H367">
        <f t="shared" si="53"/>
        <v>300.42857142857144</v>
      </c>
      <c r="I367">
        <f t="shared" si="54"/>
        <v>227.71428571428572</v>
      </c>
      <c r="J367">
        <f t="shared" si="55"/>
        <v>240</v>
      </c>
      <c r="K367">
        <f t="shared" si="56"/>
        <v>223.57142857142858</v>
      </c>
      <c r="L367">
        <f t="shared" si="57"/>
        <v>230.42857142857142</v>
      </c>
    </row>
    <row r="368" spans="1:12">
      <c r="A368" s="3" t="s">
        <v>383</v>
      </c>
      <c r="B368">
        <v>271</v>
      </c>
      <c r="C368">
        <v>212</v>
      </c>
      <c r="D368">
        <v>237</v>
      </c>
      <c r="E368">
        <v>243</v>
      </c>
      <c r="F368" s="1">
        <f>AVERAGEIF(IstanbulTablo[[#This Row],[Vefat2019]:[Vefat2017]], "&gt;0")</f>
        <v>230.66666666666666</v>
      </c>
      <c r="G368" s="1">
        <f>IF(AND(IstanbulTablo[[#This Row],[Vefat2020]]&gt;-1,IstanbulTablo[[#This Row],[Referans]]&gt;-1), IstanbulTablo[[#This Row],[Vefat2020]]-IstanbulTablo[[#This Row],[Referans]], 0)</f>
        <v>40.333333333333343</v>
      </c>
      <c r="H368">
        <f t="shared" si="53"/>
        <v>296.57142857142856</v>
      </c>
      <c r="I368">
        <f t="shared" si="54"/>
        <v>225.42857142857142</v>
      </c>
      <c r="J368">
        <f t="shared" si="55"/>
        <v>240.14285714285714</v>
      </c>
      <c r="K368">
        <f t="shared" si="56"/>
        <v>223.85714285714286</v>
      </c>
      <c r="L368">
        <f t="shared" si="57"/>
        <v>229.80952380952382</v>
      </c>
    </row>
    <row r="369" spans="1:12">
      <c r="A369" s="3" t="s">
        <v>384</v>
      </c>
      <c r="B369">
        <v>251</v>
      </c>
      <c r="C369">
        <v>262</v>
      </c>
      <c r="D369">
        <v>235</v>
      </c>
      <c r="E369">
        <v>215</v>
      </c>
      <c r="F369" s="1">
        <f>AVERAGEIF(IstanbulTablo[[#This Row],[Vefat2019]:[Vefat2017]], "&gt;0")</f>
        <v>237.33333333333334</v>
      </c>
      <c r="G369" s="1">
        <f>IF(AND(IstanbulTablo[[#This Row],[Vefat2020]]&gt;-1,IstanbulTablo[[#This Row],[Referans]]&gt;-1), IstanbulTablo[[#This Row],[Vefat2020]]-IstanbulTablo[[#This Row],[Referans]], 0)</f>
        <v>13.666666666666657</v>
      </c>
      <c r="H369">
        <f t="shared" si="53"/>
        <v>288.57142857142856</v>
      </c>
      <c r="I369">
        <f t="shared" si="54"/>
        <v>232.14285714285714</v>
      </c>
      <c r="J369">
        <f t="shared" si="55"/>
        <v>238</v>
      </c>
      <c r="K369">
        <f t="shared" si="56"/>
        <v>221.57142857142858</v>
      </c>
      <c r="L369">
        <f t="shared" si="57"/>
        <v>230.57142857142858</v>
      </c>
    </row>
    <row r="370" spans="1:12">
      <c r="A370" s="3" t="s">
        <v>385</v>
      </c>
      <c r="B370">
        <v>275</v>
      </c>
      <c r="C370">
        <v>258</v>
      </c>
      <c r="D370">
        <v>246</v>
      </c>
      <c r="E370">
        <v>231</v>
      </c>
      <c r="F370" s="1">
        <f>AVERAGEIF(IstanbulTablo[[#This Row],[Vefat2019]:[Vefat2017]], "&gt;0")</f>
        <v>245</v>
      </c>
      <c r="G370" s="1">
        <f>IF(AND(IstanbulTablo[[#This Row],[Vefat2020]]&gt;-1,IstanbulTablo[[#This Row],[Referans]]&gt;-1), IstanbulTablo[[#This Row],[Vefat2020]]-IstanbulTablo[[#This Row],[Referans]], 0)</f>
        <v>30</v>
      </c>
      <c r="H370">
        <f t="shared" si="53"/>
        <v>281.28571428571428</v>
      </c>
      <c r="I370">
        <f t="shared" si="54"/>
        <v>236.85714285714286</v>
      </c>
      <c r="J370">
        <f t="shared" si="55"/>
        <v>238.57142857142858</v>
      </c>
      <c r="K370">
        <f t="shared" si="56"/>
        <v>223.14285714285714</v>
      </c>
      <c r="L370">
        <f t="shared" si="57"/>
        <v>232.85714285714283</v>
      </c>
    </row>
    <row r="371" spans="1:12">
      <c r="A371" s="3" t="s">
        <v>386</v>
      </c>
      <c r="B371">
        <v>277</v>
      </c>
      <c r="C371">
        <v>246</v>
      </c>
      <c r="D371">
        <v>258</v>
      </c>
      <c r="E371">
        <v>226</v>
      </c>
      <c r="F371" s="1">
        <f>AVERAGEIF(IstanbulTablo[[#This Row],[Vefat2019]:[Vefat2017]], "&gt;0")</f>
        <v>243.33333333333334</v>
      </c>
      <c r="G371" s="1">
        <f>IF(AND(IstanbulTablo[[#This Row],[Vefat2020]]&gt;-1,IstanbulTablo[[#This Row],[Referans]]&gt;-1), IstanbulTablo[[#This Row],[Vefat2020]]-IstanbulTablo[[#This Row],[Referans]], 0)</f>
        <v>33.666666666666657</v>
      </c>
      <c r="H371">
        <f t="shared" si="53"/>
        <v>277.85714285714283</v>
      </c>
      <c r="I371">
        <f t="shared" si="54"/>
        <v>242.85714285714286</v>
      </c>
      <c r="J371">
        <f t="shared" si="55"/>
        <v>242.14285714285714</v>
      </c>
      <c r="K371">
        <f t="shared" si="56"/>
        <v>221.57142857142858</v>
      </c>
      <c r="L371">
        <f t="shared" si="57"/>
        <v>235.52380952380949</v>
      </c>
    </row>
    <row r="372" spans="1:12">
      <c r="A372" s="3" t="s">
        <v>387</v>
      </c>
      <c r="B372">
        <v>276</v>
      </c>
      <c r="C372">
        <v>265</v>
      </c>
      <c r="D372">
        <v>276</v>
      </c>
      <c r="E372">
        <v>221</v>
      </c>
      <c r="F372" s="1">
        <f>AVERAGEIF(IstanbulTablo[[#This Row],[Vefat2019]:[Vefat2017]], "&gt;0")</f>
        <v>254</v>
      </c>
      <c r="G372" s="1">
        <f>IF(AND(IstanbulTablo[[#This Row],[Vefat2020]]&gt;-1,IstanbulTablo[[#This Row],[Referans]]&gt;-1), IstanbulTablo[[#This Row],[Vefat2020]]-IstanbulTablo[[#This Row],[Referans]], 0)</f>
        <v>22</v>
      </c>
      <c r="H372">
        <f t="shared" si="53"/>
        <v>276.71428571428572</v>
      </c>
      <c r="I372">
        <f t="shared" si="54"/>
        <v>247</v>
      </c>
      <c r="J372">
        <f t="shared" si="55"/>
        <v>252</v>
      </c>
      <c r="K372">
        <f t="shared" si="56"/>
        <v>221</v>
      </c>
      <c r="L372">
        <f t="shared" si="57"/>
        <v>239.99999999999997</v>
      </c>
    </row>
    <row r="373" spans="1:12">
      <c r="A373" s="3" t="s">
        <v>388</v>
      </c>
      <c r="B373">
        <v>269</v>
      </c>
      <c r="C373">
        <v>234</v>
      </c>
      <c r="D373">
        <v>282</v>
      </c>
      <c r="E373">
        <v>208</v>
      </c>
      <c r="F373" s="1">
        <f>AVERAGEIF(IstanbulTablo[[#This Row],[Vefat2019]:[Vefat2017]], "&gt;0")</f>
        <v>241.33333333333334</v>
      </c>
      <c r="G373" s="1">
        <f>IF(AND(IstanbulTablo[[#This Row],[Vefat2020]]&gt;-1,IstanbulTablo[[#This Row],[Referans]]&gt;-1), IstanbulTablo[[#This Row],[Vefat2020]]-IstanbulTablo[[#This Row],[Referans]], 0)</f>
        <v>27.666666666666657</v>
      </c>
      <c r="H373">
        <f t="shared" si="53"/>
        <v>273</v>
      </c>
      <c r="I373">
        <f t="shared" si="54"/>
        <v>243.57142857142858</v>
      </c>
      <c r="J373">
        <f t="shared" si="55"/>
        <v>256.57142857142856</v>
      </c>
      <c r="K373">
        <f t="shared" si="56"/>
        <v>221.71428571428572</v>
      </c>
      <c r="L373">
        <f t="shared" si="57"/>
        <v>240.61904761904762</v>
      </c>
    </row>
    <row r="374" spans="1:12">
      <c r="A374" s="3" t="s">
        <v>389</v>
      </c>
      <c r="B374">
        <v>271</v>
      </c>
      <c r="C374">
        <v>260</v>
      </c>
      <c r="D374">
        <v>285</v>
      </c>
      <c r="E374">
        <v>205</v>
      </c>
      <c r="F374" s="1">
        <f>AVERAGEIF(IstanbulTablo[[#This Row],[Vefat2019]:[Vefat2017]], "&gt;0")</f>
        <v>250</v>
      </c>
      <c r="G374" s="1">
        <f>IF(AND(IstanbulTablo[[#This Row],[Vefat2020]]&gt;-1,IstanbulTablo[[#This Row],[Referans]]&gt;-1), IstanbulTablo[[#This Row],[Vefat2020]]-IstanbulTablo[[#This Row],[Referans]], 0)</f>
        <v>21</v>
      </c>
      <c r="H374">
        <f t="shared" si="53"/>
        <v>270</v>
      </c>
      <c r="I374">
        <f t="shared" si="54"/>
        <v>248.14285714285714</v>
      </c>
      <c r="J374">
        <f t="shared" si="55"/>
        <v>259.85714285714283</v>
      </c>
      <c r="K374">
        <f t="shared" si="56"/>
        <v>221.28571428571428</v>
      </c>
      <c r="L374">
        <f t="shared" si="57"/>
        <v>243.0952380952381</v>
      </c>
    </row>
    <row r="375" spans="1:12">
      <c r="A375" s="3" t="s">
        <v>390</v>
      </c>
      <c r="B375">
        <v>266</v>
      </c>
      <c r="C375">
        <v>245</v>
      </c>
      <c r="D375">
        <v>295</v>
      </c>
      <c r="E375">
        <v>218</v>
      </c>
      <c r="F375" s="1">
        <f>AVERAGEIF(IstanbulTablo[[#This Row],[Vefat2019]:[Vefat2017]], "&gt;0")</f>
        <v>252.66666666666666</v>
      </c>
      <c r="G375" s="1">
        <f>IF(AND(IstanbulTablo[[#This Row],[Vefat2020]]&gt;-1,IstanbulTablo[[#This Row],[Referans]]&gt;-1), IstanbulTablo[[#This Row],[Vefat2020]]-IstanbulTablo[[#This Row],[Referans]], 0)</f>
        <v>13.333333333333343</v>
      </c>
      <c r="H375">
        <f t="shared" si="53"/>
        <v>269.28571428571428</v>
      </c>
      <c r="I375">
        <f t="shared" si="54"/>
        <v>252.85714285714286</v>
      </c>
      <c r="J375">
        <f t="shared" si="55"/>
        <v>268.14285714285717</v>
      </c>
      <c r="K375">
        <f t="shared" si="56"/>
        <v>217.71428571428572</v>
      </c>
      <c r="L375">
        <f t="shared" si="57"/>
        <v>246.23809523809524</v>
      </c>
    </row>
    <row r="376" spans="1:12">
      <c r="A376" s="3" t="s">
        <v>391</v>
      </c>
      <c r="B376">
        <v>242</v>
      </c>
      <c r="C376">
        <v>253</v>
      </c>
      <c r="D376">
        <v>268</v>
      </c>
      <c r="E376">
        <v>235</v>
      </c>
      <c r="F376" s="1">
        <f>AVERAGEIF(IstanbulTablo[[#This Row],[Vefat2019]:[Vefat2017]], "&gt;0")</f>
        <v>252</v>
      </c>
      <c r="G376" s="1">
        <f>IF(AND(IstanbulTablo[[#This Row],[Vefat2020]]&gt;-1,IstanbulTablo[[#This Row],[Referans]]&gt;-1), IstanbulTablo[[#This Row],[Vefat2020]]-IstanbulTablo[[#This Row],[Referans]], 0)</f>
        <v>-10</v>
      </c>
      <c r="H376">
        <f t="shared" si="53"/>
        <v>268</v>
      </c>
      <c r="I376">
        <f t="shared" si="54"/>
        <v>251.57142857142858</v>
      </c>
      <c r="J376">
        <f t="shared" si="55"/>
        <v>272.85714285714283</v>
      </c>
      <c r="K376">
        <f t="shared" si="56"/>
        <v>220.57142857142858</v>
      </c>
      <c r="L376">
        <f t="shared" si="57"/>
        <v>248.33333333333334</v>
      </c>
    </row>
    <row r="377" spans="1:12">
      <c r="A377" s="3" t="s">
        <v>392</v>
      </c>
      <c r="B377">
        <v>283</v>
      </c>
      <c r="C377">
        <v>285</v>
      </c>
      <c r="D377">
        <v>269</v>
      </c>
      <c r="E377">
        <v>229</v>
      </c>
      <c r="F377" s="1">
        <f>AVERAGEIF(IstanbulTablo[[#This Row],[Vefat2019]:[Vefat2017]], "&gt;0")</f>
        <v>261</v>
      </c>
      <c r="G377" s="1">
        <f>IF(AND(IstanbulTablo[[#This Row],[Vefat2020]]&gt;-1,IstanbulTablo[[#This Row],[Referans]]&gt;-1), IstanbulTablo[[#This Row],[Vefat2020]]-IstanbulTablo[[#This Row],[Referans]], 0)</f>
        <v>22</v>
      </c>
      <c r="H377">
        <f t="shared" si="53"/>
        <v>269.14285714285717</v>
      </c>
      <c r="I377">
        <f t="shared" si="54"/>
        <v>255.42857142857142</v>
      </c>
      <c r="J377">
        <f t="shared" si="55"/>
        <v>276.14285714285717</v>
      </c>
      <c r="K377">
        <f t="shared" si="56"/>
        <v>220.28571428571428</v>
      </c>
      <c r="L377">
        <f t="shared" si="57"/>
        <v>250.61904761904765</v>
      </c>
    </row>
    <row r="378" spans="1:12">
      <c r="A378" s="3" t="s">
        <v>393</v>
      </c>
      <c r="B378">
        <v>261</v>
      </c>
      <c r="C378">
        <v>227</v>
      </c>
      <c r="D378">
        <v>272</v>
      </c>
      <c r="E378">
        <v>227</v>
      </c>
      <c r="F378" s="1">
        <f>AVERAGEIF(IstanbulTablo[[#This Row],[Vefat2019]:[Vefat2017]], "&gt;0")</f>
        <v>242</v>
      </c>
      <c r="G378" s="1">
        <f>IF(AND(IstanbulTablo[[#This Row],[Vefat2020]]&gt;-1,IstanbulTablo[[#This Row],[Referans]]&gt;-1), IstanbulTablo[[#This Row],[Vefat2020]]-IstanbulTablo[[#This Row],[Referans]], 0)</f>
        <v>19</v>
      </c>
      <c r="H378">
        <f t="shared" si="53"/>
        <v>266.85714285714283</v>
      </c>
      <c r="I378">
        <f t="shared" si="54"/>
        <v>252.71428571428572</v>
      </c>
      <c r="J378">
        <f t="shared" si="55"/>
        <v>278.14285714285717</v>
      </c>
      <c r="K378">
        <f t="shared" si="56"/>
        <v>220.42857142857142</v>
      </c>
      <c r="L378">
        <f t="shared" si="57"/>
        <v>250.42857142857142</v>
      </c>
    </row>
    <row r="379" spans="1:12">
      <c r="A379" s="3" t="s">
        <v>394</v>
      </c>
      <c r="B379">
        <v>240</v>
      </c>
      <c r="C379">
        <v>238</v>
      </c>
      <c r="D379">
        <v>236</v>
      </c>
      <c r="E379">
        <v>203</v>
      </c>
      <c r="F379" s="1">
        <f>AVERAGEIF(IstanbulTablo[[#This Row],[Vefat2019]:[Vefat2017]], "&gt;0")</f>
        <v>225.66666666666666</v>
      </c>
      <c r="G379" s="1">
        <f>IF(AND(IstanbulTablo[[#This Row],[Vefat2020]]&gt;-1,IstanbulTablo[[#This Row],[Referans]]&gt;-1), IstanbulTablo[[#This Row],[Vefat2020]]-IstanbulTablo[[#This Row],[Referans]], 0)</f>
        <v>14.333333333333343</v>
      </c>
      <c r="H379">
        <f t="shared" si="53"/>
        <v>261.71428571428572</v>
      </c>
      <c r="I379">
        <f t="shared" si="54"/>
        <v>248.85714285714286</v>
      </c>
      <c r="J379">
        <f t="shared" si="55"/>
        <v>272.42857142857144</v>
      </c>
      <c r="K379">
        <f t="shared" si="56"/>
        <v>217.85714285714286</v>
      </c>
      <c r="L379">
        <f t="shared" si="57"/>
        <v>246.38095238095238</v>
      </c>
    </row>
    <row r="380" spans="1:12">
      <c r="A380" s="3" t="s">
        <v>395</v>
      </c>
      <c r="B380">
        <v>248</v>
      </c>
      <c r="C380">
        <v>272</v>
      </c>
      <c r="D380">
        <v>303</v>
      </c>
      <c r="E380">
        <v>200</v>
      </c>
      <c r="F380" s="1">
        <f>AVERAGEIF(IstanbulTablo[[#This Row],[Vefat2019]:[Vefat2017]], "&gt;0")</f>
        <v>258.33333333333331</v>
      </c>
      <c r="G380" s="1">
        <f>IF(AND(IstanbulTablo[[#This Row],[Vefat2020]]&gt;-1,IstanbulTablo[[#This Row],[Referans]]&gt;-1), IstanbulTablo[[#This Row],[Vefat2020]]-IstanbulTablo[[#This Row],[Referans]], 0)</f>
        <v>-10.333333333333314</v>
      </c>
      <c r="H380">
        <f t="shared" si="53"/>
        <v>258.71428571428572</v>
      </c>
      <c r="I380">
        <f t="shared" si="54"/>
        <v>254.28571428571428</v>
      </c>
      <c r="J380">
        <f t="shared" si="55"/>
        <v>275.42857142857144</v>
      </c>
      <c r="K380">
        <f t="shared" si="56"/>
        <v>216.71428571428572</v>
      </c>
      <c r="L380">
        <f t="shared" si="57"/>
        <v>248.8095238095238</v>
      </c>
    </row>
    <row r="381" spans="1:12">
      <c r="A381" s="3" t="s">
        <v>396</v>
      </c>
      <c r="B381">
        <v>246</v>
      </c>
      <c r="C381">
        <v>258</v>
      </c>
      <c r="D381">
        <v>269</v>
      </c>
      <c r="E381">
        <v>217</v>
      </c>
      <c r="F381" s="1">
        <f>AVERAGEIF(IstanbulTablo[[#This Row],[Vefat2019]:[Vefat2017]], "&gt;0")</f>
        <v>248</v>
      </c>
      <c r="G381" s="1">
        <f>IF(AND(IstanbulTablo[[#This Row],[Vefat2020]]&gt;-1,IstanbulTablo[[#This Row],[Referans]]&gt;-1), IstanbulTablo[[#This Row],[Vefat2020]]-IstanbulTablo[[#This Row],[Referans]], 0)</f>
        <v>-2</v>
      </c>
      <c r="H381">
        <f t="shared" si="53"/>
        <v>255.14285714285714</v>
      </c>
      <c r="I381">
        <f t="shared" si="54"/>
        <v>254</v>
      </c>
      <c r="J381">
        <f t="shared" si="55"/>
        <v>273.14285714285717</v>
      </c>
      <c r="K381">
        <f t="shared" si="56"/>
        <v>218.42857142857142</v>
      </c>
      <c r="L381">
        <f t="shared" si="57"/>
        <v>248.52380952380949</v>
      </c>
    </row>
    <row r="382" spans="1:12">
      <c r="A382" s="3" t="s">
        <v>397</v>
      </c>
      <c r="B382">
        <v>234</v>
      </c>
      <c r="C382">
        <v>261</v>
      </c>
      <c r="D382">
        <v>306</v>
      </c>
      <c r="E382">
        <v>224</v>
      </c>
      <c r="F382" s="1">
        <f>AVERAGEIF(IstanbulTablo[[#This Row],[Vefat2019]:[Vefat2017]], "&gt;0")</f>
        <v>263.66666666666669</v>
      </c>
      <c r="G382" s="1">
        <f>IF(AND(IstanbulTablo[[#This Row],[Vefat2020]]&gt;-1,IstanbulTablo[[#This Row],[Referans]]&gt;-1), IstanbulTablo[[#This Row],[Vefat2020]]-IstanbulTablo[[#This Row],[Referans]], 0)</f>
        <v>-29.666666666666686</v>
      </c>
      <c r="H382">
        <f t="shared" si="53"/>
        <v>250.57142857142858</v>
      </c>
      <c r="I382">
        <f t="shared" si="54"/>
        <v>256.28571428571428</v>
      </c>
      <c r="J382">
        <f t="shared" si="55"/>
        <v>274.71428571428572</v>
      </c>
      <c r="K382">
        <f t="shared" si="56"/>
        <v>219.28571428571428</v>
      </c>
      <c r="L382">
        <f t="shared" si="57"/>
        <v>250.0952380952381</v>
      </c>
    </row>
    <row r="383" spans="1:12">
      <c r="A383" s="3" t="s">
        <v>398</v>
      </c>
      <c r="B383">
        <v>245</v>
      </c>
      <c r="C383">
        <v>276</v>
      </c>
      <c r="D383">
        <v>279</v>
      </c>
      <c r="E383">
        <v>252</v>
      </c>
      <c r="F383" s="1">
        <f>AVERAGEIF(IstanbulTablo[[#This Row],[Vefat2019]:[Vefat2017]], "&gt;0")</f>
        <v>269</v>
      </c>
      <c r="G383" s="1">
        <f>IF(AND(IstanbulTablo[[#This Row],[Vefat2020]]&gt;-1,IstanbulTablo[[#This Row],[Referans]]&gt;-1), IstanbulTablo[[#This Row],[Vefat2020]]-IstanbulTablo[[#This Row],[Referans]], 0)</f>
        <v>-24</v>
      </c>
      <c r="H383">
        <f t="shared" si="53"/>
        <v>251</v>
      </c>
      <c r="I383">
        <f t="shared" si="54"/>
        <v>259.57142857142856</v>
      </c>
      <c r="J383">
        <f t="shared" si="55"/>
        <v>276.28571428571428</v>
      </c>
      <c r="K383">
        <f t="shared" si="56"/>
        <v>221.71428571428572</v>
      </c>
      <c r="L383">
        <f t="shared" si="57"/>
        <v>252.52380952380955</v>
      </c>
    </row>
    <row r="384" spans="1:12">
      <c r="A384" s="3" t="s">
        <v>399</v>
      </c>
      <c r="B384">
        <v>253</v>
      </c>
      <c r="C384">
        <v>266</v>
      </c>
      <c r="D384">
        <v>273</v>
      </c>
      <c r="E384">
        <v>239</v>
      </c>
      <c r="F384" s="1">
        <f>AVERAGEIF(IstanbulTablo[[#This Row],[Vefat2019]:[Vefat2017]], "&gt;0")</f>
        <v>259.33333333333331</v>
      </c>
      <c r="G384" s="1">
        <f>IF(AND(IstanbulTablo[[#This Row],[Vefat2020]]&gt;-1,IstanbulTablo[[#This Row],[Referans]]&gt;-1), IstanbulTablo[[#This Row],[Vefat2020]]-IstanbulTablo[[#This Row],[Referans]], 0)</f>
        <v>-6.3333333333333144</v>
      </c>
      <c r="H384">
        <f t="shared" si="53"/>
        <v>246.71428571428572</v>
      </c>
      <c r="I384">
        <f t="shared" si="54"/>
        <v>256.85714285714283</v>
      </c>
      <c r="J384">
        <f t="shared" si="55"/>
        <v>276.85714285714283</v>
      </c>
      <c r="K384">
        <f t="shared" si="56"/>
        <v>223.14285714285714</v>
      </c>
      <c r="L384">
        <f t="shared" si="57"/>
        <v>252.28571428571428</v>
      </c>
    </row>
    <row r="385" spans="1:12">
      <c r="A385" s="3" t="s">
        <v>400</v>
      </c>
      <c r="B385">
        <v>265</v>
      </c>
      <c r="C385">
        <v>246</v>
      </c>
      <c r="D385">
        <v>286</v>
      </c>
      <c r="E385">
        <v>247</v>
      </c>
      <c r="F385" s="1">
        <f>AVERAGEIF(IstanbulTablo[[#This Row],[Vefat2019]:[Vefat2017]], "&gt;0")</f>
        <v>259.66666666666669</v>
      </c>
      <c r="G385" s="1">
        <f>IF(AND(IstanbulTablo[[#This Row],[Vefat2020]]&gt;-1,IstanbulTablo[[#This Row],[Referans]]&gt;-1), IstanbulTablo[[#This Row],[Vefat2020]]-IstanbulTablo[[#This Row],[Referans]], 0)</f>
        <v>5.3333333333333144</v>
      </c>
      <c r="H385">
        <f t="shared" si="53"/>
        <v>247.28571428571428</v>
      </c>
      <c r="I385">
        <f t="shared" si="54"/>
        <v>259.57142857142856</v>
      </c>
      <c r="J385">
        <f t="shared" si="55"/>
        <v>278.85714285714283</v>
      </c>
      <c r="K385">
        <f t="shared" si="56"/>
        <v>226</v>
      </c>
      <c r="L385">
        <f t="shared" si="57"/>
        <v>254.80952380952382</v>
      </c>
    </row>
    <row r="386" spans="1:12">
      <c r="A386" s="3" t="s">
        <v>401</v>
      </c>
      <c r="B386">
        <v>251</v>
      </c>
      <c r="C386">
        <v>253</v>
      </c>
      <c r="D386">
        <v>265</v>
      </c>
      <c r="E386">
        <v>221</v>
      </c>
      <c r="F386" s="1">
        <f>AVERAGEIF(IstanbulTablo[[#This Row],[Vefat2019]:[Vefat2017]], "&gt;0")</f>
        <v>246.33333333333334</v>
      </c>
      <c r="G386" s="1">
        <f>IF(AND(IstanbulTablo[[#This Row],[Vefat2020]]&gt;-1,IstanbulTablo[[#This Row],[Referans]]&gt;-1), IstanbulTablo[[#This Row],[Vefat2020]]-IstanbulTablo[[#This Row],[Referans]], 0)</f>
        <v>4.6666666666666572</v>
      </c>
      <c r="H386">
        <f t="shared" si="53"/>
        <v>248.85714285714286</v>
      </c>
      <c r="I386">
        <f t="shared" si="54"/>
        <v>261.71428571428572</v>
      </c>
      <c r="J386">
        <f t="shared" si="55"/>
        <v>283</v>
      </c>
      <c r="K386">
        <f t="shared" si="56"/>
        <v>228.57142857142858</v>
      </c>
      <c r="L386">
        <f t="shared" si="57"/>
        <v>257.76190476190476</v>
      </c>
    </row>
    <row r="387" spans="1:12">
      <c r="A387" s="3" t="s">
        <v>402</v>
      </c>
      <c r="B387">
        <v>258</v>
      </c>
      <c r="C387">
        <v>270</v>
      </c>
      <c r="D387">
        <v>284</v>
      </c>
      <c r="E387">
        <v>243</v>
      </c>
      <c r="F387" s="1">
        <f>AVERAGEIF(IstanbulTablo[[#This Row],[Vefat2019]:[Vefat2017]], "&gt;0")</f>
        <v>265.66666666666669</v>
      </c>
      <c r="G387" s="1">
        <f>IF(AND(IstanbulTablo[[#This Row],[Vefat2020]]&gt;-1,IstanbulTablo[[#This Row],[Referans]]&gt;-1), IstanbulTablo[[#This Row],[Vefat2020]]-IstanbulTablo[[#This Row],[Referans]], 0)</f>
        <v>-7.6666666666666856</v>
      </c>
      <c r="H387">
        <f t="shared" si="53"/>
        <v>250.28571428571428</v>
      </c>
      <c r="I387">
        <f t="shared" si="54"/>
        <v>261.42857142857144</v>
      </c>
      <c r="J387">
        <f t="shared" si="55"/>
        <v>280.28571428571428</v>
      </c>
      <c r="K387">
        <f t="shared" si="56"/>
        <v>234.71428571428572</v>
      </c>
      <c r="L387">
        <f t="shared" si="57"/>
        <v>258.8095238095238</v>
      </c>
    </row>
    <row r="388" spans="1:12">
      <c r="A388" s="3" t="s">
        <v>403</v>
      </c>
      <c r="B388">
        <v>231</v>
      </c>
      <c r="C388">
        <v>245</v>
      </c>
      <c r="D388">
        <v>262</v>
      </c>
      <c r="E388">
        <v>237</v>
      </c>
      <c r="F388" s="1">
        <f>AVERAGEIF(IstanbulTablo[[#This Row],[Vefat2019]:[Vefat2017]], "&gt;0")</f>
        <v>248</v>
      </c>
      <c r="G388" s="1">
        <f>IF(AND(IstanbulTablo[[#This Row],[Vefat2020]]&gt;-1,IstanbulTablo[[#This Row],[Referans]]&gt;-1), IstanbulTablo[[#This Row],[Vefat2020]]-IstanbulTablo[[#This Row],[Referans]], 0)</f>
        <v>-17</v>
      </c>
      <c r="H388">
        <f t="shared" si="53"/>
        <v>248.14285714285714</v>
      </c>
      <c r="I388">
        <f t="shared" si="54"/>
        <v>259.57142857142856</v>
      </c>
      <c r="J388">
        <f t="shared" si="55"/>
        <v>279.28571428571428</v>
      </c>
      <c r="K388">
        <f t="shared" si="56"/>
        <v>237.57142857142858</v>
      </c>
      <c r="L388">
        <f t="shared" si="57"/>
        <v>258.8095238095238</v>
      </c>
    </row>
    <row r="389" spans="1:12">
      <c r="A389" s="3" t="s">
        <v>404</v>
      </c>
      <c r="B389">
        <v>223</v>
      </c>
      <c r="C389">
        <v>272</v>
      </c>
      <c r="D389">
        <v>260</v>
      </c>
      <c r="E389">
        <v>237</v>
      </c>
      <c r="F389" s="1">
        <f>AVERAGEIF(IstanbulTablo[[#This Row],[Vefat2019]:[Vefat2017]], "&gt;0")</f>
        <v>256.33333333333331</v>
      </c>
      <c r="G389" s="1">
        <f>IF(AND(IstanbulTablo[[#This Row],[Vefat2020]]&gt;-1,IstanbulTablo[[#This Row],[Referans]]&gt;-1), IstanbulTablo[[#This Row],[Vefat2020]]-IstanbulTablo[[#This Row],[Referans]], 0)</f>
        <v>-33.333333333333314</v>
      </c>
      <c r="H389">
        <f t="shared" ref="H389:H411" si="58">AVERAGE(B383:B389)</f>
        <v>246.57142857142858</v>
      </c>
      <c r="I389">
        <f t="shared" ref="I389:I411" si="59">AVERAGE(C383:C389)</f>
        <v>261.14285714285717</v>
      </c>
      <c r="J389">
        <f t="shared" ref="J389:J411" si="60">AVERAGE(D383:D389)</f>
        <v>272.71428571428572</v>
      </c>
      <c r="K389">
        <f t="shared" ref="K389:K411" si="61">AVERAGE(E383:E389)</f>
        <v>239.42857142857142</v>
      </c>
      <c r="L389">
        <f t="shared" ref="L389:L411" si="62">AVERAGE(F383:F389)</f>
        <v>257.76190476190476</v>
      </c>
    </row>
    <row r="390" spans="1:12">
      <c r="A390" s="3" t="s">
        <v>405</v>
      </c>
      <c r="B390">
        <v>224</v>
      </c>
      <c r="C390">
        <v>244</v>
      </c>
      <c r="D390">
        <v>294</v>
      </c>
      <c r="E390">
        <v>227</v>
      </c>
      <c r="F390" s="1">
        <f>AVERAGEIF(IstanbulTablo[[#This Row],[Vefat2019]:[Vefat2017]], "&gt;0")</f>
        <v>255</v>
      </c>
      <c r="G390" s="1">
        <f>IF(AND(IstanbulTablo[[#This Row],[Vefat2020]]&gt;-1,IstanbulTablo[[#This Row],[Referans]]&gt;-1), IstanbulTablo[[#This Row],[Vefat2020]]-IstanbulTablo[[#This Row],[Referans]], 0)</f>
        <v>-31</v>
      </c>
      <c r="H390">
        <f t="shared" si="58"/>
        <v>243.57142857142858</v>
      </c>
      <c r="I390">
        <f t="shared" si="59"/>
        <v>256.57142857142856</v>
      </c>
      <c r="J390">
        <f t="shared" si="60"/>
        <v>274.85714285714283</v>
      </c>
      <c r="K390">
        <f t="shared" si="61"/>
        <v>235.85714285714286</v>
      </c>
      <c r="L390">
        <f t="shared" si="62"/>
        <v>255.76190476190476</v>
      </c>
    </row>
    <row r="391" spans="1:12">
      <c r="A391" s="3" t="s">
        <v>406</v>
      </c>
      <c r="B391">
        <v>234</v>
      </c>
      <c r="C391">
        <v>265</v>
      </c>
      <c r="D391">
        <v>290</v>
      </c>
      <c r="E391">
        <v>225</v>
      </c>
      <c r="F391" s="1">
        <f>AVERAGEIF(IstanbulTablo[[#This Row],[Vefat2019]:[Vefat2017]], "&gt;0")</f>
        <v>260</v>
      </c>
      <c r="G391" s="1">
        <f>IF(AND(IstanbulTablo[[#This Row],[Vefat2020]]&gt;-1,IstanbulTablo[[#This Row],[Referans]]&gt;-1), IstanbulTablo[[#This Row],[Vefat2020]]-IstanbulTablo[[#This Row],[Referans]], 0)</f>
        <v>-26</v>
      </c>
      <c r="H391">
        <f t="shared" si="58"/>
        <v>240.85714285714286</v>
      </c>
      <c r="I391">
        <f t="shared" si="59"/>
        <v>256.42857142857144</v>
      </c>
      <c r="J391">
        <f t="shared" si="60"/>
        <v>277.28571428571428</v>
      </c>
      <c r="K391">
        <f t="shared" si="61"/>
        <v>233.85714285714286</v>
      </c>
      <c r="L391">
        <f t="shared" si="62"/>
        <v>255.85714285714286</v>
      </c>
    </row>
    <row r="392" spans="1:12">
      <c r="A392" s="3" t="s">
        <v>407</v>
      </c>
      <c r="B392">
        <v>268</v>
      </c>
      <c r="C392">
        <v>258</v>
      </c>
      <c r="D392">
        <v>288</v>
      </c>
      <c r="E392">
        <v>229</v>
      </c>
      <c r="F392" s="1">
        <f>AVERAGEIF(IstanbulTablo[[#This Row],[Vefat2019]:[Vefat2017]], "&gt;0")</f>
        <v>258.33333333333331</v>
      </c>
      <c r="G392" s="1">
        <f>IF(AND(IstanbulTablo[[#This Row],[Vefat2020]]&gt;-1,IstanbulTablo[[#This Row],[Referans]]&gt;-1), IstanbulTablo[[#This Row],[Vefat2020]]-IstanbulTablo[[#This Row],[Referans]], 0)</f>
        <v>9.6666666666666856</v>
      </c>
      <c r="H392">
        <f t="shared" si="58"/>
        <v>241.28571428571428</v>
      </c>
      <c r="I392">
        <f t="shared" si="59"/>
        <v>258.14285714285717</v>
      </c>
      <c r="J392">
        <f t="shared" si="60"/>
        <v>277.57142857142856</v>
      </c>
      <c r="K392">
        <f t="shared" si="61"/>
        <v>231.28571428571428</v>
      </c>
      <c r="L392">
        <f t="shared" si="62"/>
        <v>255.66666666666666</v>
      </c>
    </row>
    <row r="393" spans="1:12">
      <c r="A393" s="3" t="s">
        <v>408</v>
      </c>
      <c r="B393">
        <v>249</v>
      </c>
      <c r="C393">
        <v>274</v>
      </c>
      <c r="D393">
        <v>278</v>
      </c>
      <c r="E393">
        <v>245</v>
      </c>
      <c r="F393" s="1">
        <f>AVERAGEIF(IstanbulTablo[[#This Row],[Vefat2019]:[Vefat2017]], "&gt;0")</f>
        <v>265.66666666666669</v>
      </c>
      <c r="G393" s="1">
        <f>IF(AND(IstanbulTablo[[#This Row],[Vefat2020]]&gt;-1,IstanbulTablo[[#This Row],[Referans]]&gt;-1), IstanbulTablo[[#This Row],[Vefat2020]]-IstanbulTablo[[#This Row],[Referans]], 0)</f>
        <v>-16.666666666666686</v>
      </c>
      <c r="H393">
        <f t="shared" si="58"/>
        <v>241</v>
      </c>
      <c r="I393">
        <f t="shared" si="59"/>
        <v>261.14285714285717</v>
      </c>
      <c r="J393">
        <f t="shared" si="60"/>
        <v>279.42857142857144</v>
      </c>
      <c r="K393">
        <f t="shared" si="61"/>
        <v>234.71428571428572</v>
      </c>
      <c r="L393">
        <f t="shared" si="62"/>
        <v>258.42857142857144</v>
      </c>
    </row>
    <row r="394" spans="1:12">
      <c r="A394" s="3" t="s">
        <v>409</v>
      </c>
      <c r="B394">
        <v>208</v>
      </c>
      <c r="C394">
        <v>269</v>
      </c>
      <c r="D394">
        <v>282</v>
      </c>
      <c r="E394">
        <v>233</v>
      </c>
      <c r="F394" s="1">
        <f>AVERAGEIF(IstanbulTablo[[#This Row],[Vefat2019]:[Vefat2017]], "&gt;0")</f>
        <v>261.33333333333331</v>
      </c>
      <c r="G394" s="1">
        <f>IF(AND(IstanbulTablo[[#This Row],[Vefat2020]]&gt;-1,IstanbulTablo[[#This Row],[Referans]]&gt;-1), IstanbulTablo[[#This Row],[Vefat2020]]-IstanbulTablo[[#This Row],[Referans]], 0)</f>
        <v>-53.333333333333314</v>
      </c>
      <c r="H394">
        <f t="shared" si="58"/>
        <v>233.85714285714286</v>
      </c>
      <c r="I394">
        <f t="shared" si="59"/>
        <v>261</v>
      </c>
      <c r="J394">
        <f t="shared" si="60"/>
        <v>279.14285714285717</v>
      </c>
      <c r="K394">
        <f t="shared" si="61"/>
        <v>233.28571428571428</v>
      </c>
      <c r="L394">
        <f t="shared" si="62"/>
        <v>257.8095238095238</v>
      </c>
    </row>
    <row r="395" spans="1:12">
      <c r="A395" s="3" t="s">
        <v>410</v>
      </c>
      <c r="B395">
        <v>253</v>
      </c>
      <c r="C395">
        <v>249</v>
      </c>
      <c r="D395">
        <v>280</v>
      </c>
      <c r="E395">
        <v>241</v>
      </c>
      <c r="F395" s="1">
        <f>AVERAGEIF(IstanbulTablo[[#This Row],[Vefat2019]:[Vefat2017]], "&gt;0")</f>
        <v>256.66666666666669</v>
      </c>
      <c r="G395" s="1">
        <f>IF(AND(IstanbulTablo[[#This Row],[Vefat2020]]&gt;-1,IstanbulTablo[[#This Row],[Referans]]&gt;-1), IstanbulTablo[[#This Row],[Vefat2020]]-IstanbulTablo[[#This Row],[Referans]], 0)</f>
        <v>-3.6666666666666856</v>
      </c>
      <c r="H395">
        <f t="shared" si="58"/>
        <v>237</v>
      </c>
      <c r="I395">
        <f t="shared" si="59"/>
        <v>261.57142857142856</v>
      </c>
      <c r="J395">
        <f t="shared" si="60"/>
        <v>281.71428571428572</v>
      </c>
      <c r="K395">
        <f t="shared" si="61"/>
        <v>233.85714285714286</v>
      </c>
      <c r="L395">
        <f t="shared" si="62"/>
        <v>259.04761904761904</v>
      </c>
    </row>
    <row r="396" spans="1:12">
      <c r="A396" s="3" t="s">
        <v>411</v>
      </c>
      <c r="B396">
        <v>232</v>
      </c>
      <c r="C396">
        <v>226</v>
      </c>
      <c r="D396">
        <v>273</v>
      </c>
      <c r="E396">
        <v>202</v>
      </c>
      <c r="F396" s="1">
        <f>AVERAGEIF(IstanbulTablo[[#This Row],[Vefat2019]:[Vefat2017]], "&gt;0")</f>
        <v>233.66666666666666</v>
      </c>
      <c r="G396" s="1">
        <f>IF(AND(IstanbulTablo[[#This Row],[Vefat2020]]&gt;-1,IstanbulTablo[[#This Row],[Referans]]&gt;-1), IstanbulTablo[[#This Row],[Vefat2020]]-IstanbulTablo[[#This Row],[Referans]], 0)</f>
        <v>-1.6666666666666572</v>
      </c>
      <c r="H396">
        <f t="shared" si="58"/>
        <v>238.28571428571428</v>
      </c>
      <c r="I396">
        <f t="shared" si="59"/>
        <v>255</v>
      </c>
      <c r="J396">
        <f t="shared" si="60"/>
        <v>283.57142857142856</v>
      </c>
      <c r="K396">
        <f t="shared" si="61"/>
        <v>228.85714285714286</v>
      </c>
      <c r="L396">
        <f t="shared" si="62"/>
        <v>255.80952380952382</v>
      </c>
    </row>
    <row r="397" spans="1:12">
      <c r="A397" s="3" t="s">
        <v>412</v>
      </c>
      <c r="B397">
        <v>200</v>
      </c>
      <c r="C397">
        <v>259</v>
      </c>
      <c r="D397">
        <v>277</v>
      </c>
      <c r="E397">
        <v>220</v>
      </c>
      <c r="F397" s="1">
        <f>AVERAGEIF(IstanbulTablo[[#This Row],[Vefat2019]:[Vefat2017]], "&gt;0")</f>
        <v>252</v>
      </c>
      <c r="G397" s="1">
        <f>IF(AND(IstanbulTablo[[#This Row],[Vefat2020]]&gt;-1,IstanbulTablo[[#This Row],[Referans]]&gt;-1), IstanbulTablo[[#This Row],[Vefat2020]]-IstanbulTablo[[#This Row],[Referans]], 0)</f>
        <v>-52</v>
      </c>
      <c r="H397">
        <f t="shared" si="58"/>
        <v>234.85714285714286</v>
      </c>
      <c r="I397">
        <f t="shared" si="59"/>
        <v>257.14285714285717</v>
      </c>
      <c r="J397">
        <f t="shared" si="60"/>
        <v>281.14285714285717</v>
      </c>
      <c r="K397">
        <f t="shared" si="61"/>
        <v>227.85714285714286</v>
      </c>
      <c r="L397">
        <f t="shared" si="62"/>
        <v>255.38095238095238</v>
      </c>
    </row>
    <row r="398" spans="1:12">
      <c r="A398" s="3" t="s">
        <v>413</v>
      </c>
      <c r="B398">
        <v>227</v>
      </c>
      <c r="C398">
        <v>222</v>
      </c>
      <c r="D398">
        <v>255</v>
      </c>
      <c r="E398">
        <v>248</v>
      </c>
      <c r="F398" s="1">
        <f>AVERAGEIF(IstanbulTablo[[#This Row],[Vefat2019]:[Vefat2017]], "&gt;0")</f>
        <v>241.66666666666666</v>
      </c>
      <c r="G398" s="1">
        <f>IF(AND(IstanbulTablo[[#This Row],[Vefat2020]]&gt;-1,IstanbulTablo[[#This Row],[Referans]]&gt;-1), IstanbulTablo[[#This Row],[Vefat2020]]-IstanbulTablo[[#This Row],[Referans]], 0)</f>
        <v>-14.666666666666657</v>
      </c>
      <c r="H398">
        <f t="shared" si="58"/>
        <v>233.85714285714286</v>
      </c>
      <c r="I398">
        <f t="shared" si="59"/>
        <v>251</v>
      </c>
      <c r="J398">
        <f t="shared" si="60"/>
        <v>276.14285714285717</v>
      </c>
      <c r="K398">
        <f t="shared" si="61"/>
        <v>231.14285714285714</v>
      </c>
      <c r="L398">
        <f t="shared" si="62"/>
        <v>252.76190476190479</v>
      </c>
    </row>
    <row r="399" spans="1:12">
      <c r="A399" s="3" t="s">
        <v>414</v>
      </c>
      <c r="B399">
        <v>233</v>
      </c>
      <c r="C399">
        <v>243</v>
      </c>
      <c r="D399">
        <v>247</v>
      </c>
      <c r="E399">
        <v>235</v>
      </c>
      <c r="F399" s="1">
        <f>AVERAGEIF(IstanbulTablo[[#This Row],[Vefat2019]:[Vefat2017]], "&gt;0")</f>
        <v>241.66666666666666</v>
      </c>
      <c r="G399" s="1">
        <f>IF(AND(IstanbulTablo[[#This Row],[Vefat2020]]&gt;-1,IstanbulTablo[[#This Row],[Referans]]&gt;-1), IstanbulTablo[[#This Row],[Vefat2020]]-IstanbulTablo[[#This Row],[Referans]], 0)</f>
        <v>-8.6666666666666572</v>
      </c>
      <c r="H399">
        <f t="shared" si="58"/>
        <v>228.85714285714286</v>
      </c>
      <c r="I399">
        <f t="shared" si="59"/>
        <v>248.85714285714286</v>
      </c>
      <c r="J399">
        <f t="shared" si="60"/>
        <v>270.28571428571428</v>
      </c>
      <c r="K399">
        <f t="shared" si="61"/>
        <v>232</v>
      </c>
      <c r="L399">
        <f t="shared" si="62"/>
        <v>250.38095238095244</v>
      </c>
    </row>
    <row r="400" spans="1:12">
      <c r="A400" s="3" t="s">
        <v>415</v>
      </c>
      <c r="B400">
        <v>228</v>
      </c>
      <c r="C400">
        <v>243</v>
      </c>
      <c r="D400">
        <v>253</v>
      </c>
      <c r="E400">
        <v>241</v>
      </c>
      <c r="F400" s="1">
        <f>AVERAGEIF(IstanbulTablo[[#This Row],[Vefat2019]:[Vefat2017]], "&gt;0")</f>
        <v>245.66666666666666</v>
      </c>
      <c r="G400" s="1">
        <f>IF(AND(IstanbulTablo[[#This Row],[Vefat2020]]&gt;-1,IstanbulTablo[[#This Row],[Referans]]&gt;-1), IstanbulTablo[[#This Row],[Vefat2020]]-IstanbulTablo[[#This Row],[Referans]], 0)</f>
        <v>-17.666666666666657</v>
      </c>
      <c r="H400">
        <f t="shared" si="58"/>
        <v>225.85714285714286</v>
      </c>
      <c r="I400">
        <f t="shared" si="59"/>
        <v>244.42857142857142</v>
      </c>
      <c r="J400">
        <f t="shared" si="60"/>
        <v>266.71428571428572</v>
      </c>
      <c r="K400">
        <f t="shared" si="61"/>
        <v>231.42857142857142</v>
      </c>
      <c r="L400">
        <f t="shared" si="62"/>
        <v>247.52380952380955</v>
      </c>
    </row>
    <row r="401" spans="1:12">
      <c r="A401" s="3" t="s">
        <v>416</v>
      </c>
      <c r="B401">
        <v>230</v>
      </c>
      <c r="C401">
        <v>229</v>
      </c>
      <c r="D401">
        <v>278</v>
      </c>
      <c r="E401">
        <v>231</v>
      </c>
      <c r="F401" s="1">
        <f>AVERAGEIF(IstanbulTablo[[#This Row],[Vefat2019]:[Vefat2017]], "&gt;0")</f>
        <v>246</v>
      </c>
      <c r="G401" s="1">
        <f>IF(AND(IstanbulTablo[[#This Row],[Vefat2020]]&gt;-1,IstanbulTablo[[#This Row],[Referans]]&gt;-1), IstanbulTablo[[#This Row],[Vefat2020]]-IstanbulTablo[[#This Row],[Referans]], 0)</f>
        <v>-16</v>
      </c>
      <c r="H401">
        <f t="shared" si="58"/>
        <v>229</v>
      </c>
      <c r="I401">
        <f t="shared" si="59"/>
        <v>238.71428571428572</v>
      </c>
      <c r="J401">
        <f t="shared" si="60"/>
        <v>266.14285714285717</v>
      </c>
      <c r="K401">
        <f t="shared" si="61"/>
        <v>231.14285714285714</v>
      </c>
      <c r="L401">
        <f t="shared" si="62"/>
        <v>245.33333333333334</v>
      </c>
    </row>
    <row r="402" spans="1:12">
      <c r="A402" s="3" t="s">
        <v>417</v>
      </c>
      <c r="B402">
        <v>219</v>
      </c>
      <c r="C402">
        <v>248</v>
      </c>
      <c r="D402">
        <v>239</v>
      </c>
      <c r="E402">
        <v>229</v>
      </c>
      <c r="F402" s="1">
        <f>AVERAGEIF(IstanbulTablo[[#This Row],[Vefat2019]:[Vefat2017]], "&gt;0")</f>
        <v>238.66666666666666</v>
      </c>
      <c r="G402" s="1">
        <f>IF(AND(IstanbulTablo[[#This Row],[Vefat2020]]&gt;-1,IstanbulTablo[[#This Row],[Referans]]&gt;-1), IstanbulTablo[[#This Row],[Vefat2020]]-IstanbulTablo[[#This Row],[Referans]], 0)</f>
        <v>-19.666666666666657</v>
      </c>
      <c r="H402">
        <f t="shared" si="58"/>
        <v>224.14285714285714</v>
      </c>
      <c r="I402">
        <f t="shared" si="59"/>
        <v>238.57142857142858</v>
      </c>
      <c r="J402">
        <f t="shared" si="60"/>
        <v>260.28571428571428</v>
      </c>
      <c r="K402">
        <f t="shared" si="61"/>
        <v>229.42857142857142</v>
      </c>
      <c r="L402">
        <f t="shared" si="62"/>
        <v>242.76190476190476</v>
      </c>
    </row>
    <row r="403" spans="1:12">
      <c r="A403" s="3" t="s">
        <v>418</v>
      </c>
      <c r="B403">
        <v>214</v>
      </c>
      <c r="C403">
        <v>220</v>
      </c>
      <c r="D403">
        <v>245</v>
      </c>
      <c r="E403">
        <v>211</v>
      </c>
      <c r="F403" s="1">
        <f>AVERAGEIF(IstanbulTablo[[#This Row],[Vefat2019]:[Vefat2017]], "&gt;0")</f>
        <v>225.33333333333334</v>
      </c>
      <c r="G403" s="1">
        <f>IF(AND(IstanbulTablo[[#This Row],[Vefat2020]]&gt;-1,IstanbulTablo[[#This Row],[Referans]]&gt;-1), IstanbulTablo[[#This Row],[Vefat2020]]-IstanbulTablo[[#This Row],[Referans]], 0)</f>
        <v>-11.333333333333343</v>
      </c>
      <c r="H403">
        <f t="shared" si="58"/>
        <v>221.57142857142858</v>
      </c>
      <c r="I403">
        <f t="shared" si="59"/>
        <v>237.71428571428572</v>
      </c>
      <c r="J403">
        <f t="shared" si="60"/>
        <v>256.28571428571428</v>
      </c>
      <c r="K403">
        <f t="shared" si="61"/>
        <v>230.71428571428572</v>
      </c>
      <c r="L403">
        <f t="shared" si="62"/>
        <v>241.57142857142858</v>
      </c>
    </row>
    <row r="404" spans="1:12">
      <c r="A404" s="3" t="s">
        <v>419</v>
      </c>
      <c r="B404">
        <v>205</v>
      </c>
      <c r="C404">
        <v>230</v>
      </c>
      <c r="D404">
        <v>285</v>
      </c>
      <c r="E404">
        <v>229</v>
      </c>
      <c r="F404" s="1">
        <f>AVERAGEIF(IstanbulTablo[[#This Row],[Vefat2019]:[Vefat2017]], "&gt;0")</f>
        <v>248</v>
      </c>
      <c r="G404" s="1">
        <f>IF(AND(IstanbulTablo[[#This Row],[Vefat2020]]&gt;-1,IstanbulTablo[[#This Row],[Referans]]&gt;-1), IstanbulTablo[[#This Row],[Vefat2020]]-IstanbulTablo[[#This Row],[Referans]], 0)</f>
        <v>-43</v>
      </c>
      <c r="H404">
        <f t="shared" si="58"/>
        <v>222.28571428571428</v>
      </c>
      <c r="I404">
        <f t="shared" si="59"/>
        <v>233.57142857142858</v>
      </c>
      <c r="J404">
        <f t="shared" si="60"/>
        <v>257.42857142857144</v>
      </c>
      <c r="K404">
        <f t="shared" si="61"/>
        <v>232</v>
      </c>
      <c r="L404">
        <f t="shared" si="62"/>
        <v>241</v>
      </c>
    </row>
    <row r="405" spans="1:12">
      <c r="A405" s="3" t="s">
        <v>420</v>
      </c>
      <c r="B405">
        <v>255</v>
      </c>
      <c r="C405">
        <v>228</v>
      </c>
      <c r="D405">
        <v>231</v>
      </c>
      <c r="E405">
        <v>215</v>
      </c>
      <c r="F405" s="1">
        <f>AVERAGEIF(IstanbulTablo[[#This Row],[Vefat2019]:[Vefat2017]], "&gt;0")</f>
        <v>224.66666666666666</v>
      </c>
      <c r="G405" s="1">
        <f>IF(AND(IstanbulTablo[[#This Row],[Vefat2020]]&gt;-1,IstanbulTablo[[#This Row],[Referans]]&gt;-1), IstanbulTablo[[#This Row],[Vefat2020]]-IstanbulTablo[[#This Row],[Referans]], 0)</f>
        <v>30.333333333333343</v>
      </c>
      <c r="H405">
        <f t="shared" si="58"/>
        <v>226.28571428571428</v>
      </c>
      <c r="I405">
        <f t="shared" si="59"/>
        <v>234.42857142857142</v>
      </c>
      <c r="J405">
        <f t="shared" si="60"/>
        <v>254</v>
      </c>
      <c r="K405">
        <f t="shared" si="61"/>
        <v>227.28571428571428</v>
      </c>
      <c r="L405">
        <f t="shared" si="62"/>
        <v>238.57142857142858</v>
      </c>
    </row>
    <row r="406" spans="1:12">
      <c r="A406" s="3" t="s">
        <v>421</v>
      </c>
      <c r="B406">
        <v>224</v>
      </c>
      <c r="C406">
        <v>205</v>
      </c>
      <c r="D406">
        <v>244</v>
      </c>
      <c r="E406">
        <v>235</v>
      </c>
      <c r="F406" s="1">
        <f>AVERAGEIF(IstanbulTablo[[#This Row],[Vefat2019]:[Vefat2017]], "&gt;0")</f>
        <v>228</v>
      </c>
      <c r="G406" s="1">
        <f>IF(AND(IstanbulTablo[[#This Row],[Vefat2020]]&gt;-1,IstanbulTablo[[#This Row],[Referans]]&gt;-1), IstanbulTablo[[#This Row],[Vefat2020]]-IstanbulTablo[[#This Row],[Referans]], 0)</f>
        <v>-4</v>
      </c>
      <c r="H406">
        <f t="shared" si="58"/>
        <v>225</v>
      </c>
      <c r="I406">
        <f t="shared" si="59"/>
        <v>229</v>
      </c>
      <c r="J406">
        <f t="shared" si="60"/>
        <v>253.57142857142858</v>
      </c>
      <c r="K406">
        <f t="shared" si="61"/>
        <v>227.28571428571428</v>
      </c>
      <c r="L406">
        <f t="shared" si="62"/>
        <v>236.61904761904762</v>
      </c>
    </row>
    <row r="407" spans="1:12">
      <c r="A407" s="3" t="s">
        <v>422</v>
      </c>
      <c r="B407">
        <v>212</v>
      </c>
      <c r="C407">
        <v>249</v>
      </c>
      <c r="D407">
        <v>209</v>
      </c>
      <c r="E407">
        <v>224</v>
      </c>
      <c r="F407" s="1">
        <f>AVERAGEIF(IstanbulTablo[[#This Row],[Vefat2019]:[Vefat2017]], "&gt;0")</f>
        <v>227.33333333333334</v>
      </c>
      <c r="G407" s="1">
        <f>IF(AND(IstanbulTablo[[#This Row],[Vefat2020]]&gt;-1,IstanbulTablo[[#This Row],[Referans]]&gt;-1), IstanbulTablo[[#This Row],[Vefat2020]]-IstanbulTablo[[#This Row],[Referans]], 0)</f>
        <v>-15.333333333333343</v>
      </c>
      <c r="H407">
        <f t="shared" si="58"/>
        <v>222.71428571428572</v>
      </c>
      <c r="I407">
        <f t="shared" si="59"/>
        <v>229.85714285714286</v>
      </c>
      <c r="J407">
        <f t="shared" si="60"/>
        <v>247.28571428571428</v>
      </c>
      <c r="K407">
        <f t="shared" si="61"/>
        <v>224.85714285714286</v>
      </c>
      <c r="L407">
        <f t="shared" si="62"/>
        <v>234</v>
      </c>
    </row>
    <row r="408" spans="1:12">
      <c r="A408" s="3" t="s">
        <v>423</v>
      </c>
      <c r="B408">
        <v>224</v>
      </c>
      <c r="C408">
        <v>241</v>
      </c>
      <c r="D408">
        <v>226</v>
      </c>
      <c r="E408">
        <v>196</v>
      </c>
      <c r="F408" s="1">
        <f>AVERAGEIF(IstanbulTablo[[#This Row],[Vefat2019]:[Vefat2017]], "&gt;0")</f>
        <v>221</v>
      </c>
      <c r="G408" s="1">
        <f>IF(AND(IstanbulTablo[[#This Row],[Vefat2020]]&gt;-1,IstanbulTablo[[#This Row],[Referans]]&gt;-1), IstanbulTablo[[#This Row],[Vefat2020]]-IstanbulTablo[[#This Row],[Referans]], 0)</f>
        <v>3</v>
      </c>
      <c r="H408">
        <f t="shared" si="58"/>
        <v>221.85714285714286</v>
      </c>
      <c r="I408">
        <f t="shared" si="59"/>
        <v>231.57142857142858</v>
      </c>
      <c r="J408">
        <f t="shared" si="60"/>
        <v>239.85714285714286</v>
      </c>
      <c r="K408">
        <f t="shared" si="61"/>
        <v>219.85714285714286</v>
      </c>
      <c r="L408">
        <f t="shared" si="62"/>
        <v>230.42857142857139</v>
      </c>
    </row>
    <row r="409" spans="1:12">
      <c r="A409" s="3" t="s">
        <v>424</v>
      </c>
      <c r="B409">
        <v>199</v>
      </c>
      <c r="C409">
        <v>235</v>
      </c>
      <c r="D409">
        <v>225</v>
      </c>
      <c r="E409">
        <v>206</v>
      </c>
      <c r="F409" s="1">
        <f>AVERAGEIF(IstanbulTablo[[#This Row],[Vefat2019]:[Vefat2017]], "&gt;0")</f>
        <v>222</v>
      </c>
      <c r="G409" s="1">
        <f>IF(AND(IstanbulTablo[[#This Row],[Vefat2020]]&gt;-1,IstanbulTablo[[#This Row],[Referans]]&gt;-1), IstanbulTablo[[#This Row],[Vefat2020]]-IstanbulTablo[[#This Row],[Referans]], 0)</f>
        <v>-23</v>
      </c>
      <c r="H409">
        <f t="shared" si="58"/>
        <v>219</v>
      </c>
      <c r="I409">
        <f t="shared" si="59"/>
        <v>229.71428571428572</v>
      </c>
      <c r="J409">
        <f t="shared" si="60"/>
        <v>237.85714285714286</v>
      </c>
      <c r="K409">
        <f t="shared" si="61"/>
        <v>216.57142857142858</v>
      </c>
      <c r="L409">
        <f t="shared" si="62"/>
        <v>228.04761904761904</v>
      </c>
    </row>
    <row r="410" spans="1:12">
      <c r="A410" s="3" t="s">
        <v>425</v>
      </c>
      <c r="B410">
        <v>185</v>
      </c>
      <c r="C410">
        <v>223</v>
      </c>
      <c r="D410">
        <v>239</v>
      </c>
      <c r="E410">
        <v>204</v>
      </c>
      <c r="F410" s="1">
        <f>AVERAGEIF(IstanbulTablo[[#This Row],[Vefat2019]:[Vefat2017]], "&gt;0")</f>
        <v>222</v>
      </c>
      <c r="G410" s="1">
        <f>IF(AND(IstanbulTablo[[#This Row],[Vefat2020]]&gt;-1,IstanbulTablo[[#This Row],[Referans]]&gt;-1), IstanbulTablo[[#This Row],[Vefat2020]]-IstanbulTablo[[#This Row],[Referans]], 0)</f>
        <v>-37</v>
      </c>
      <c r="H410">
        <f t="shared" si="58"/>
        <v>214.85714285714286</v>
      </c>
      <c r="I410">
        <f t="shared" si="59"/>
        <v>230.14285714285714</v>
      </c>
      <c r="J410">
        <f t="shared" si="60"/>
        <v>237</v>
      </c>
      <c r="K410">
        <f t="shared" si="61"/>
        <v>215.57142857142858</v>
      </c>
      <c r="L410">
        <f t="shared" si="62"/>
        <v>227.57142857142858</v>
      </c>
    </row>
    <row r="411" spans="1:12">
      <c r="A411" s="3" t="s">
        <v>426</v>
      </c>
      <c r="B411">
        <v>205</v>
      </c>
      <c r="C411">
        <v>226</v>
      </c>
      <c r="D411">
        <v>226</v>
      </c>
      <c r="E411">
        <v>216</v>
      </c>
      <c r="F411" s="1">
        <f>AVERAGEIF(IstanbulTablo[[#This Row],[Vefat2019]:[Vefat2017]], "&gt;0")</f>
        <v>222.66666666666666</v>
      </c>
      <c r="G411" s="1">
        <f>IF(AND(IstanbulTablo[[#This Row],[Vefat2020]]&gt;-1,IstanbulTablo[[#This Row],[Referans]]&gt;-1), IstanbulTablo[[#This Row],[Vefat2020]]-IstanbulTablo[[#This Row],[Referans]], 0)</f>
        <v>-17.666666666666657</v>
      </c>
      <c r="H411">
        <f t="shared" si="58"/>
        <v>214.85714285714286</v>
      </c>
      <c r="I411">
        <f t="shared" si="59"/>
        <v>229.57142857142858</v>
      </c>
      <c r="J411">
        <f t="shared" si="60"/>
        <v>228.57142857142858</v>
      </c>
      <c r="K411">
        <f t="shared" si="61"/>
        <v>213.71428571428572</v>
      </c>
      <c r="L411">
        <f t="shared" si="62"/>
        <v>223.95238095238096</v>
      </c>
    </row>
    <row r="412" spans="1:12">
      <c r="A412" s="3" t="s">
        <v>427</v>
      </c>
      <c r="B412">
        <v>241</v>
      </c>
      <c r="C412">
        <v>217</v>
      </c>
      <c r="D412">
        <v>220</v>
      </c>
      <c r="E412">
        <v>202</v>
      </c>
      <c r="F412" s="1">
        <f>AVERAGEIF(IstanbulTablo[[#This Row],[Vefat2019]:[Vefat2017]], "&gt;0")</f>
        <v>213</v>
      </c>
      <c r="G412" s="1">
        <f>IF(AND(IstanbulTablo[[#This Row],[Vefat2020]]&gt;-1,IstanbulTablo[[#This Row],[Referans]]&gt;-1), IstanbulTablo[[#This Row],[Vefat2020]]-IstanbulTablo[[#This Row],[Referans]], 0)</f>
        <v>28</v>
      </c>
      <c r="H412">
        <f t="shared" ref="H412:H429" si="63">AVERAGE(B406:B412)</f>
        <v>212.85714285714286</v>
      </c>
      <c r="I412">
        <f t="shared" ref="I412:I429" si="64">AVERAGE(C406:C412)</f>
        <v>228</v>
      </c>
      <c r="J412">
        <f t="shared" ref="J412:J429" si="65">AVERAGE(D406:D412)</f>
        <v>227</v>
      </c>
      <c r="K412">
        <f t="shared" ref="K412:K429" si="66">AVERAGE(E406:E412)</f>
        <v>211.85714285714286</v>
      </c>
      <c r="L412">
        <f t="shared" ref="L412:L429" si="67">AVERAGE(F406:F412)</f>
        <v>222.28571428571431</v>
      </c>
    </row>
    <row r="413" spans="1:12">
      <c r="A413" s="3" t="s">
        <v>428</v>
      </c>
      <c r="B413">
        <v>218</v>
      </c>
      <c r="C413">
        <v>205</v>
      </c>
      <c r="D413">
        <v>219</v>
      </c>
      <c r="E413">
        <v>223</v>
      </c>
      <c r="F413" s="1">
        <f>AVERAGEIF(IstanbulTablo[[#This Row],[Vefat2019]:[Vefat2017]], "&gt;0")</f>
        <v>215.66666666666666</v>
      </c>
      <c r="G413" s="1">
        <f>IF(AND(IstanbulTablo[[#This Row],[Vefat2020]]&gt;-1,IstanbulTablo[[#This Row],[Referans]]&gt;-1), IstanbulTablo[[#This Row],[Vefat2020]]-IstanbulTablo[[#This Row],[Referans]], 0)</f>
        <v>2.3333333333333428</v>
      </c>
      <c r="H413">
        <f t="shared" si="63"/>
        <v>212</v>
      </c>
      <c r="I413">
        <f t="shared" si="64"/>
        <v>228</v>
      </c>
      <c r="J413">
        <f t="shared" si="65"/>
        <v>223.42857142857142</v>
      </c>
      <c r="K413">
        <f t="shared" si="66"/>
        <v>210.14285714285714</v>
      </c>
      <c r="L413">
        <f t="shared" si="67"/>
        <v>220.52380952380955</v>
      </c>
    </row>
    <row r="414" spans="1:12">
      <c r="A414" s="3" t="s">
        <v>429</v>
      </c>
      <c r="B414">
        <v>206</v>
      </c>
      <c r="C414">
        <v>219</v>
      </c>
      <c r="D414">
        <v>214</v>
      </c>
      <c r="E414">
        <v>207</v>
      </c>
      <c r="F414" s="1">
        <f>AVERAGEIF(IstanbulTablo[[#This Row],[Vefat2019]:[Vefat2017]], "&gt;0")</f>
        <v>213.33333333333334</v>
      </c>
      <c r="G414" s="1">
        <f>IF(AND(IstanbulTablo[[#This Row],[Vefat2020]]&gt;-1,IstanbulTablo[[#This Row],[Referans]]&gt;-1), IstanbulTablo[[#This Row],[Vefat2020]]-IstanbulTablo[[#This Row],[Referans]], 0)</f>
        <v>-7.3333333333333428</v>
      </c>
      <c r="H414">
        <f t="shared" si="63"/>
        <v>211.14285714285714</v>
      </c>
      <c r="I414">
        <f t="shared" si="64"/>
        <v>223.71428571428572</v>
      </c>
      <c r="J414">
        <f t="shared" si="65"/>
        <v>224.14285714285714</v>
      </c>
      <c r="K414">
        <f t="shared" si="66"/>
        <v>207.71428571428572</v>
      </c>
      <c r="L414">
        <f t="shared" si="67"/>
        <v>218.52380952380949</v>
      </c>
    </row>
    <row r="415" spans="1:12">
      <c r="A415" s="3" t="s">
        <v>430</v>
      </c>
      <c r="B415">
        <v>224</v>
      </c>
      <c r="C415">
        <v>211</v>
      </c>
      <c r="D415">
        <v>235</v>
      </c>
      <c r="E415">
        <v>200</v>
      </c>
      <c r="F415" s="1">
        <f>AVERAGEIF(IstanbulTablo[[#This Row],[Vefat2019]:[Vefat2017]], "&gt;0")</f>
        <v>215.33333333333334</v>
      </c>
      <c r="G415" s="1">
        <f>IF(AND(IstanbulTablo[[#This Row],[Vefat2020]]&gt;-1,IstanbulTablo[[#This Row],[Referans]]&gt;-1), IstanbulTablo[[#This Row],[Vefat2020]]-IstanbulTablo[[#This Row],[Referans]], 0)</f>
        <v>8.6666666666666572</v>
      </c>
      <c r="H415">
        <f t="shared" si="63"/>
        <v>211.14285714285714</v>
      </c>
      <c r="I415">
        <f t="shared" si="64"/>
        <v>219.42857142857142</v>
      </c>
      <c r="J415">
        <f t="shared" si="65"/>
        <v>225.42857142857142</v>
      </c>
      <c r="K415">
        <f t="shared" si="66"/>
        <v>208.28571428571428</v>
      </c>
      <c r="L415">
        <f t="shared" si="67"/>
        <v>217.71428571428569</v>
      </c>
    </row>
    <row r="416" spans="1:12">
      <c r="A416" s="3" t="s">
        <v>431</v>
      </c>
      <c r="B416">
        <v>242</v>
      </c>
      <c r="C416">
        <v>235</v>
      </c>
      <c r="D416">
        <v>239</v>
      </c>
      <c r="E416">
        <v>216</v>
      </c>
      <c r="F416" s="1">
        <f>AVERAGEIF(IstanbulTablo[[#This Row],[Vefat2019]:[Vefat2017]], "&gt;0")</f>
        <v>230</v>
      </c>
      <c r="G416" s="1">
        <f>IF(AND(IstanbulTablo[[#This Row],[Vefat2020]]&gt;-1,IstanbulTablo[[#This Row],[Referans]]&gt;-1), IstanbulTablo[[#This Row],[Vefat2020]]-IstanbulTablo[[#This Row],[Referans]], 0)</f>
        <v>12</v>
      </c>
      <c r="H416">
        <f t="shared" si="63"/>
        <v>217.28571428571428</v>
      </c>
      <c r="I416">
        <f t="shared" si="64"/>
        <v>219.42857142857142</v>
      </c>
      <c r="J416">
        <f t="shared" si="65"/>
        <v>227.42857142857142</v>
      </c>
      <c r="K416">
        <f t="shared" si="66"/>
        <v>209.71428571428572</v>
      </c>
      <c r="L416">
        <f t="shared" si="67"/>
        <v>218.85714285714283</v>
      </c>
    </row>
    <row r="417" spans="1:12">
      <c r="A417" s="3" t="s">
        <v>432</v>
      </c>
      <c r="B417">
        <v>203</v>
      </c>
      <c r="C417">
        <v>198</v>
      </c>
      <c r="D417">
        <v>245</v>
      </c>
      <c r="E417">
        <v>216</v>
      </c>
      <c r="F417" s="1">
        <f>AVERAGEIF(IstanbulTablo[[#This Row],[Vefat2019]:[Vefat2017]], "&gt;0")</f>
        <v>219.66666666666666</v>
      </c>
      <c r="G417" s="1">
        <f>IF(AND(IstanbulTablo[[#This Row],[Vefat2020]]&gt;-1,IstanbulTablo[[#This Row],[Referans]]&gt;-1), IstanbulTablo[[#This Row],[Vefat2020]]-IstanbulTablo[[#This Row],[Referans]], 0)</f>
        <v>-16.666666666666657</v>
      </c>
      <c r="H417">
        <f t="shared" si="63"/>
        <v>219.85714285714286</v>
      </c>
      <c r="I417">
        <f t="shared" si="64"/>
        <v>215.85714285714286</v>
      </c>
      <c r="J417">
        <f t="shared" si="65"/>
        <v>228.28571428571428</v>
      </c>
      <c r="K417">
        <f t="shared" si="66"/>
        <v>211.42857142857142</v>
      </c>
      <c r="L417">
        <f t="shared" si="67"/>
        <v>218.52380952380955</v>
      </c>
    </row>
    <row r="418" spans="1:12">
      <c r="A418" s="3" t="s">
        <v>433</v>
      </c>
      <c r="B418">
        <v>243</v>
      </c>
      <c r="C418">
        <v>220</v>
      </c>
      <c r="D418">
        <v>235</v>
      </c>
      <c r="E418">
        <v>196</v>
      </c>
      <c r="F418" s="1">
        <f>AVERAGEIF(IstanbulTablo[[#This Row],[Vefat2019]:[Vefat2017]], "&gt;0")</f>
        <v>217</v>
      </c>
      <c r="G418" s="1">
        <f>IF(AND(IstanbulTablo[[#This Row],[Vefat2020]]&gt;-1,IstanbulTablo[[#This Row],[Referans]]&gt;-1), IstanbulTablo[[#This Row],[Vefat2020]]-IstanbulTablo[[#This Row],[Referans]], 0)</f>
        <v>26</v>
      </c>
      <c r="H418">
        <f t="shared" si="63"/>
        <v>225.28571428571428</v>
      </c>
      <c r="I418">
        <f t="shared" si="64"/>
        <v>215</v>
      </c>
      <c r="J418">
        <f t="shared" si="65"/>
        <v>229.57142857142858</v>
      </c>
      <c r="K418">
        <f t="shared" si="66"/>
        <v>208.57142857142858</v>
      </c>
      <c r="L418">
        <f t="shared" si="67"/>
        <v>217.71428571428575</v>
      </c>
    </row>
    <row r="419" spans="1:12">
      <c r="A419" s="3" t="s">
        <v>434</v>
      </c>
      <c r="B419">
        <v>244</v>
      </c>
      <c r="C419">
        <v>176</v>
      </c>
      <c r="D419">
        <v>234</v>
      </c>
      <c r="E419">
        <v>242</v>
      </c>
      <c r="F419" s="1">
        <f>AVERAGEIF(IstanbulTablo[[#This Row],[Vefat2019]:[Vefat2017]], "&gt;0")</f>
        <v>217.33333333333334</v>
      </c>
      <c r="G419" s="1">
        <f>IF(AND(IstanbulTablo[[#This Row],[Vefat2020]]&gt;-1,IstanbulTablo[[#This Row],[Referans]]&gt;-1), IstanbulTablo[[#This Row],[Vefat2020]]-IstanbulTablo[[#This Row],[Referans]], 0)</f>
        <v>26.666666666666657</v>
      </c>
      <c r="H419">
        <f t="shared" si="63"/>
        <v>225.71428571428572</v>
      </c>
      <c r="I419">
        <f t="shared" si="64"/>
        <v>209.14285714285714</v>
      </c>
      <c r="J419">
        <f t="shared" si="65"/>
        <v>231.57142857142858</v>
      </c>
      <c r="K419">
        <f t="shared" si="66"/>
        <v>214.28571428571428</v>
      </c>
      <c r="L419">
        <f t="shared" si="67"/>
        <v>218.33333333333331</v>
      </c>
    </row>
    <row r="420" spans="1:12">
      <c r="A420" s="3" t="s">
        <v>435</v>
      </c>
      <c r="B420">
        <v>242</v>
      </c>
      <c r="C420">
        <v>196</v>
      </c>
      <c r="D420">
        <v>199</v>
      </c>
      <c r="E420">
        <v>205</v>
      </c>
      <c r="F420" s="1">
        <f>AVERAGEIF(IstanbulTablo[[#This Row],[Vefat2019]:[Vefat2017]], "&gt;0")</f>
        <v>200</v>
      </c>
      <c r="G420" s="1">
        <f>IF(AND(IstanbulTablo[[#This Row],[Vefat2020]]&gt;-1,IstanbulTablo[[#This Row],[Referans]]&gt;-1), IstanbulTablo[[#This Row],[Vefat2020]]-IstanbulTablo[[#This Row],[Referans]], 0)</f>
        <v>42</v>
      </c>
      <c r="H420">
        <f t="shared" si="63"/>
        <v>229.14285714285714</v>
      </c>
      <c r="I420">
        <f t="shared" si="64"/>
        <v>207.85714285714286</v>
      </c>
      <c r="J420">
        <f t="shared" si="65"/>
        <v>228.71428571428572</v>
      </c>
      <c r="K420">
        <f t="shared" si="66"/>
        <v>211.71428571428572</v>
      </c>
      <c r="L420">
        <f t="shared" si="67"/>
        <v>216.0952380952381</v>
      </c>
    </row>
    <row r="421" spans="1:12">
      <c r="A421" s="3" t="s">
        <v>436</v>
      </c>
      <c r="B421">
        <v>251</v>
      </c>
      <c r="C421">
        <v>236</v>
      </c>
      <c r="D421">
        <v>228</v>
      </c>
      <c r="E421">
        <v>228</v>
      </c>
      <c r="F421" s="1">
        <f>AVERAGEIF(IstanbulTablo[[#This Row],[Vefat2019]:[Vefat2017]], "&gt;0")</f>
        <v>230.66666666666666</v>
      </c>
      <c r="G421" s="1">
        <f>IF(AND(IstanbulTablo[[#This Row],[Vefat2020]]&gt;-1,IstanbulTablo[[#This Row],[Referans]]&gt;-1), IstanbulTablo[[#This Row],[Vefat2020]]-IstanbulTablo[[#This Row],[Referans]], 0)</f>
        <v>20.333333333333343</v>
      </c>
      <c r="H421">
        <f t="shared" si="63"/>
        <v>235.57142857142858</v>
      </c>
      <c r="I421">
        <f t="shared" si="64"/>
        <v>210.28571428571428</v>
      </c>
      <c r="J421">
        <f t="shared" si="65"/>
        <v>230.71428571428572</v>
      </c>
      <c r="K421">
        <f t="shared" si="66"/>
        <v>214.71428571428572</v>
      </c>
      <c r="L421">
        <f t="shared" si="67"/>
        <v>218.57142857142858</v>
      </c>
    </row>
    <row r="422" spans="1:12">
      <c r="A422" s="3" t="s">
        <v>437</v>
      </c>
      <c r="B422">
        <v>231</v>
      </c>
      <c r="C422">
        <v>208</v>
      </c>
      <c r="D422">
        <v>230</v>
      </c>
      <c r="E422">
        <v>208</v>
      </c>
      <c r="F422" s="1">
        <f>AVERAGEIF(IstanbulTablo[[#This Row],[Vefat2019]:[Vefat2017]], "&gt;0")</f>
        <v>215.33333333333334</v>
      </c>
      <c r="G422" s="1">
        <f>IF(AND(IstanbulTablo[[#This Row],[Vefat2020]]&gt;-1,IstanbulTablo[[#This Row],[Referans]]&gt;-1), IstanbulTablo[[#This Row],[Vefat2020]]-IstanbulTablo[[#This Row],[Referans]], 0)</f>
        <v>15.666666666666657</v>
      </c>
      <c r="H422">
        <f t="shared" si="63"/>
        <v>236.57142857142858</v>
      </c>
      <c r="I422">
        <f t="shared" si="64"/>
        <v>209.85714285714286</v>
      </c>
      <c r="J422">
        <f t="shared" si="65"/>
        <v>230</v>
      </c>
      <c r="K422">
        <f t="shared" si="66"/>
        <v>215.85714285714286</v>
      </c>
      <c r="L422">
        <f t="shared" si="67"/>
        <v>218.57142857142858</v>
      </c>
    </row>
    <row r="423" spans="1:12">
      <c r="A423" s="3" t="s">
        <v>438</v>
      </c>
      <c r="B423">
        <v>220</v>
      </c>
      <c r="C423">
        <v>198</v>
      </c>
      <c r="D423">
        <v>241</v>
      </c>
      <c r="E423">
        <v>233</v>
      </c>
      <c r="F423" s="1">
        <f>AVERAGEIF(IstanbulTablo[[#This Row],[Vefat2019]:[Vefat2017]], "&gt;0")</f>
        <v>224</v>
      </c>
      <c r="G423" s="1">
        <f>IF(AND(IstanbulTablo[[#This Row],[Vefat2020]]&gt;-1,IstanbulTablo[[#This Row],[Referans]]&gt;-1), IstanbulTablo[[#This Row],[Vefat2020]]-IstanbulTablo[[#This Row],[Referans]], 0)</f>
        <v>-4</v>
      </c>
      <c r="H423">
        <f t="shared" si="63"/>
        <v>233.42857142857142</v>
      </c>
      <c r="I423">
        <f t="shared" si="64"/>
        <v>204.57142857142858</v>
      </c>
      <c r="J423">
        <f t="shared" si="65"/>
        <v>230.28571428571428</v>
      </c>
      <c r="K423">
        <f t="shared" si="66"/>
        <v>218.28571428571428</v>
      </c>
      <c r="L423">
        <f t="shared" si="67"/>
        <v>217.71428571428572</v>
      </c>
    </row>
    <row r="424" spans="1:12">
      <c r="A424" s="3" t="s">
        <v>439</v>
      </c>
      <c r="B424">
        <v>214</v>
      </c>
      <c r="C424">
        <v>246</v>
      </c>
      <c r="D424">
        <v>241</v>
      </c>
      <c r="E424">
        <v>221</v>
      </c>
      <c r="F424" s="1">
        <f>AVERAGEIF(IstanbulTablo[[#This Row],[Vefat2019]:[Vefat2017]], "&gt;0")</f>
        <v>236</v>
      </c>
      <c r="G424" s="1">
        <f>IF(AND(IstanbulTablo[[#This Row],[Vefat2020]]&gt;-1,IstanbulTablo[[#This Row],[Referans]]&gt;-1), IstanbulTablo[[#This Row],[Vefat2020]]-IstanbulTablo[[#This Row],[Referans]], 0)</f>
        <v>-22</v>
      </c>
      <c r="H424">
        <f t="shared" si="63"/>
        <v>235</v>
      </c>
      <c r="I424">
        <f t="shared" si="64"/>
        <v>211.42857142857142</v>
      </c>
      <c r="J424">
        <f t="shared" si="65"/>
        <v>229.71428571428572</v>
      </c>
      <c r="K424">
        <f t="shared" si="66"/>
        <v>219</v>
      </c>
      <c r="L424">
        <f t="shared" si="67"/>
        <v>220.04761904761904</v>
      </c>
    </row>
    <row r="425" spans="1:12">
      <c r="A425" s="3" t="s">
        <v>440</v>
      </c>
      <c r="B425">
        <v>214</v>
      </c>
      <c r="C425">
        <v>206</v>
      </c>
      <c r="D425">
        <v>212</v>
      </c>
      <c r="E425">
        <v>222</v>
      </c>
      <c r="F425" s="1">
        <f>AVERAGEIF(IstanbulTablo[[#This Row],[Vefat2019]:[Vefat2017]], "&gt;0")</f>
        <v>213.33333333333334</v>
      </c>
      <c r="G425" s="1">
        <f>IF(AND(IstanbulTablo[[#This Row],[Vefat2020]]&gt;-1,IstanbulTablo[[#This Row],[Referans]]&gt;-1), IstanbulTablo[[#This Row],[Vefat2020]]-IstanbulTablo[[#This Row],[Referans]], 0)</f>
        <v>0.66666666666665719</v>
      </c>
      <c r="H425">
        <f t="shared" si="63"/>
        <v>230.85714285714286</v>
      </c>
      <c r="I425">
        <f t="shared" si="64"/>
        <v>209.42857142857142</v>
      </c>
      <c r="J425">
        <f t="shared" si="65"/>
        <v>226.42857142857142</v>
      </c>
      <c r="K425">
        <f t="shared" si="66"/>
        <v>222.71428571428572</v>
      </c>
      <c r="L425">
        <f t="shared" si="67"/>
        <v>219.52380952380955</v>
      </c>
    </row>
    <row r="426" spans="1:12">
      <c r="A426" s="3" t="s">
        <v>441</v>
      </c>
      <c r="B426">
        <v>239</v>
      </c>
      <c r="C426">
        <v>195</v>
      </c>
      <c r="D426">
        <v>224</v>
      </c>
      <c r="E426">
        <v>230</v>
      </c>
      <c r="F426" s="1">
        <f>AVERAGEIF(IstanbulTablo[[#This Row],[Vefat2019]:[Vefat2017]], "&gt;0")</f>
        <v>216.33333333333334</v>
      </c>
      <c r="G426" s="1">
        <f>IF(AND(IstanbulTablo[[#This Row],[Vefat2020]]&gt;-1,IstanbulTablo[[#This Row],[Referans]]&gt;-1), IstanbulTablo[[#This Row],[Vefat2020]]-IstanbulTablo[[#This Row],[Referans]], 0)</f>
        <v>22.666666666666657</v>
      </c>
      <c r="H426">
        <f t="shared" si="63"/>
        <v>230.14285714285714</v>
      </c>
      <c r="I426">
        <f t="shared" si="64"/>
        <v>212.14285714285714</v>
      </c>
      <c r="J426">
        <f t="shared" si="65"/>
        <v>225</v>
      </c>
      <c r="K426">
        <f t="shared" si="66"/>
        <v>221</v>
      </c>
      <c r="L426">
        <f t="shared" si="67"/>
        <v>219.38095238095235</v>
      </c>
    </row>
    <row r="427" spans="1:12">
      <c r="A427" s="3" t="s">
        <v>442</v>
      </c>
      <c r="B427">
        <v>222</v>
      </c>
      <c r="C427">
        <v>232</v>
      </c>
      <c r="D427">
        <v>233</v>
      </c>
      <c r="E427">
        <v>251</v>
      </c>
      <c r="F427" s="1">
        <f>AVERAGEIF(IstanbulTablo[[#This Row],[Vefat2019]:[Vefat2017]], "&gt;0")</f>
        <v>238.66666666666666</v>
      </c>
      <c r="G427" s="1">
        <f>IF(AND(IstanbulTablo[[#This Row],[Vefat2020]]&gt;-1,IstanbulTablo[[#This Row],[Referans]]&gt;-1), IstanbulTablo[[#This Row],[Vefat2020]]-IstanbulTablo[[#This Row],[Referans]], 0)</f>
        <v>-16.666666666666657</v>
      </c>
      <c r="H427">
        <f t="shared" si="63"/>
        <v>227.28571428571428</v>
      </c>
      <c r="I427">
        <f t="shared" si="64"/>
        <v>217.28571428571428</v>
      </c>
      <c r="J427">
        <f t="shared" si="65"/>
        <v>229.85714285714286</v>
      </c>
      <c r="K427">
        <f t="shared" si="66"/>
        <v>227.57142857142858</v>
      </c>
      <c r="L427">
        <f t="shared" si="67"/>
        <v>224.9047619047619</v>
      </c>
    </row>
    <row r="428" spans="1:12">
      <c r="A428" s="3" t="s">
        <v>443</v>
      </c>
      <c r="B428">
        <v>240</v>
      </c>
      <c r="C428">
        <v>209</v>
      </c>
      <c r="D428">
        <v>195</v>
      </c>
      <c r="E428">
        <v>231</v>
      </c>
      <c r="F428" s="1">
        <f>AVERAGEIF(IstanbulTablo[[#This Row],[Vefat2019]:[Vefat2017]], "&gt;0")</f>
        <v>211.66666666666666</v>
      </c>
      <c r="G428" s="1">
        <f>IF(AND(IstanbulTablo[[#This Row],[Vefat2020]]&gt;-1,IstanbulTablo[[#This Row],[Referans]]&gt;-1), IstanbulTablo[[#This Row],[Vefat2020]]-IstanbulTablo[[#This Row],[Referans]], 0)</f>
        <v>28.333333333333343</v>
      </c>
      <c r="H428">
        <f t="shared" si="63"/>
        <v>225.71428571428572</v>
      </c>
      <c r="I428">
        <f t="shared" si="64"/>
        <v>213.42857142857142</v>
      </c>
      <c r="J428">
        <f t="shared" si="65"/>
        <v>225.14285714285714</v>
      </c>
      <c r="K428">
        <f t="shared" si="66"/>
        <v>228</v>
      </c>
      <c r="L428">
        <f t="shared" si="67"/>
        <v>222.1904761904762</v>
      </c>
    </row>
    <row r="429" spans="1:12">
      <c r="A429" s="3" t="s">
        <v>444</v>
      </c>
      <c r="B429">
        <v>205</v>
      </c>
      <c r="C429">
        <v>222</v>
      </c>
      <c r="D429">
        <v>227</v>
      </c>
      <c r="E429">
        <v>222</v>
      </c>
      <c r="F429" s="1">
        <f>AVERAGEIF(IstanbulTablo[[#This Row],[Vefat2019]:[Vefat2017]], "&gt;0")</f>
        <v>223.66666666666666</v>
      </c>
      <c r="G429" s="1">
        <f>IF(AND(IstanbulTablo[[#This Row],[Vefat2020]]&gt;-1,IstanbulTablo[[#This Row],[Referans]]&gt;-1), IstanbulTablo[[#This Row],[Vefat2020]]-IstanbulTablo[[#This Row],[Referans]], 0)</f>
        <v>-18.666666666666657</v>
      </c>
      <c r="H429">
        <f t="shared" si="63"/>
        <v>222</v>
      </c>
      <c r="I429">
        <f t="shared" si="64"/>
        <v>215.42857142857142</v>
      </c>
      <c r="J429">
        <f t="shared" si="65"/>
        <v>224.71428571428572</v>
      </c>
      <c r="K429">
        <f t="shared" si="66"/>
        <v>230</v>
      </c>
      <c r="L429">
        <f t="shared" si="67"/>
        <v>223.38095238095244</v>
      </c>
    </row>
    <row r="430" spans="1:12">
      <c r="A430" s="3" t="s">
        <v>447</v>
      </c>
      <c r="B430">
        <v>221</v>
      </c>
      <c r="C430">
        <v>204</v>
      </c>
      <c r="D430">
        <v>216</v>
      </c>
      <c r="E430">
        <v>199</v>
      </c>
      <c r="F430" s="1">
        <f>AVERAGEIF(IstanbulTablo[[#This Row],[Vefat2019]:[Vefat2017]], "&gt;0")</f>
        <v>206.33333333333334</v>
      </c>
      <c r="G430" s="1">
        <f>IF(AND(IstanbulTablo[[#This Row],[Vefat2020]]&gt;-1,IstanbulTablo[[#This Row],[Referans]]&gt;-1), IstanbulTablo[[#This Row],[Vefat2020]]-IstanbulTablo[[#This Row],[Referans]], 0)</f>
        <v>14.666666666666657</v>
      </c>
      <c r="H430">
        <f t="shared" ref="H430:H481" si="68">AVERAGE(B424:B430)</f>
        <v>222.14285714285714</v>
      </c>
      <c r="I430">
        <f t="shared" ref="I430:I481" si="69">AVERAGE(C424:C430)</f>
        <v>216.28571428571428</v>
      </c>
      <c r="J430">
        <f t="shared" ref="J430:J481" si="70">AVERAGE(D424:D430)</f>
        <v>221.14285714285714</v>
      </c>
      <c r="K430">
        <f t="shared" ref="K430:K481" si="71">AVERAGE(E424:E430)</f>
        <v>225.14285714285714</v>
      </c>
      <c r="L430">
        <f t="shared" ref="L430:L481" si="72">AVERAGE(F424:F430)</f>
        <v>220.85714285714286</v>
      </c>
    </row>
    <row r="431" spans="1:12">
      <c r="A431" s="3" t="s">
        <v>448</v>
      </c>
      <c r="B431">
        <v>221</v>
      </c>
      <c r="C431">
        <v>206</v>
      </c>
      <c r="D431">
        <v>228</v>
      </c>
      <c r="E431">
        <v>215</v>
      </c>
      <c r="F431" s="1">
        <f>AVERAGEIF(IstanbulTablo[[#This Row],[Vefat2019]:[Vefat2017]], "&gt;0")</f>
        <v>216.33333333333334</v>
      </c>
      <c r="G431" s="1">
        <f>IF(AND(IstanbulTablo[[#This Row],[Vefat2020]]&gt;-1,IstanbulTablo[[#This Row],[Referans]]&gt;-1), IstanbulTablo[[#This Row],[Vefat2020]]-IstanbulTablo[[#This Row],[Referans]], 0)</f>
        <v>4.6666666666666572</v>
      </c>
      <c r="H431">
        <f t="shared" si="68"/>
        <v>223.14285714285714</v>
      </c>
      <c r="I431">
        <f t="shared" si="69"/>
        <v>210.57142857142858</v>
      </c>
      <c r="J431">
        <f t="shared" si="70"/>
        <v>219.28571428571428</v>
      </c>
      <c r="K431">
        <f t="shared" si="71"/>
        <v>224.28571428571428</v>
      </c>
      <c r="L431">
        <f t="shared" si="72"/>
        <v>218.04761904761904</v>
      </c>
    </row>
    <row r="432" spans="1:12">
      <c r="A432" s="3" t="s">
        <v>449</v>
      </c>
      <c r="B432">
        <v>213</v>
      </c>
      <c r="C432">
        <v>193</v>
      </c>
      <c r="D432">
        <v>218</v>
      </c>
      <c r="E432">
        <v>202</v>
      </c>
      <c r="F432" s="1">
        <f>AVERAGEIF(IstanbulTablo[[#This Row],[Vefat2019]:[Vefat2017]], "&gt;0")</f>
        <v>204.33333333333334</v>
      </c>
      <c r="G432" s="1">
        <f>IF(AND(IstanbulTablo[[#This Row],[Vefat2020]]&gt;-1,IstanbulTablo[[#This Row],[Referans]]&gt;-1), IstanbulTablo[[#This Row],[Vefat2020]]-IstanbulTablo[[#This Row],[Referans]], 0)</f>
        <v>8.6666666666666572</v>
      </c>
      <c r="H432">
        <f t="shared" si="68"/>
        <v>223</v>
      </c>
      <c r="I432">
        <f t="shared" si="69"/>
        <v>208.71428571428572</v>
      </c>
      <c r="J432">
        <f t="shared" si="70"/>
        <v>220.14285714285714</v>
      </c>
      <c r="K432">
        <f t="shared" si="71"/>
        <v>221.42857142857142</v>
      </c>
      <c r="L432">
        <f t="shared" si="72"/>
        <v>216.76190476190473</v>
      </c>
    </row>
    <row r="433" spans="1:12">
      <c r="A433" s="3" t="s">
        <v>450</v>
      </c>
      <c r="B433">
        <v>219</v>
      </c>
      <c r="C433">
        <v>230</v>
      </c>
      <c r="D433">
        <v>228</v>
      </c>
      <c r="E433">
        <v>225</v>
      </c>
      <c r="F433" s="1">
        <f>AVERAGEIF(IstanbulTablo[[#This Row],[Vefat2019]:[Vefat2017]], "&gt;0")</f>
        <v>227.66666666666666</v>
      </c>
      <c r="G433" s="1">
        <f>IF(AND(IstanbulTablo[[#This Row],[Vefat2020]]&gt;-1,IstanbulTablo[[#This Row],[Referans]]&gt;-1), IstanbulTablo[[#This Row],[Vefat2020]]-IstanbulTablo[[#This Row],[Referans]], 0)</f>
        <v>-8.6666666666666572</v>
      </c>
      <c r="H433">
        <f t="shared" si="68"/>
        <v>220.14285714285714</v>
      </c>
      <c r="I433">
        <f t="shared" si="69"/>
        <v>213.71428571428572</v>
      </c>
      <c r="J433">
        <f t="shared" si="70"/>
        <v>220.71428571428572</v>
      </c>
      <c r="K433">
        <f t="shared" si="71"/>
        <v>220.71428571428572</v>
      </c>
      <c r="L433">
        <f t="shared" si="72"/>
        <v>218.38095238095238</v>
      </c>
    </row>
    <row r="434" spans="1:12">
      <c r="A434" s="3" t="s">
        <v>451</v>
      </c>
      <c r="B434">
        <v>260</v>
      </c>
      <c r="C434">
        <v>196</v>
      </c>
      <c r="D434">
        <v>212</v>
      </c>
      <c r="E434">
        <v>227</v>
      </c>
      <c r="F434" s="1">
        <f>AVERAGEIF(IstanbulTablo[[#This Row],[Vefat2019]:[Vefat2017]], "&gt;0")</f>
        <v>211.66666666666666</v>
      </c>
      <c r="G434" s="1">
        <f>IF(AND(IstanbulTablo[[#This Row],[Vefat2020]]&gt;-1,IstanbulTablo[[#This Row],[Referans]]&gt;-1), IstanbulTablo[[#This Row],[Vefat2020]]-IstanbulTablo[[#This Row],[Referans]], 0)</f>
        <v>48.333333333333343</v>
      </c>
      <c r="H434">
        <f t="shared" si="68"/>
        <v>225.57142857142858</v>
      </c>
      <c r="I434">
        <f t="shared" si="69"/>
        <v>208.57142857142858</v>
      </c>
      <c r="J434">
        <f t="shared" si="70"/>
        <v>217.71428571428572</v>
      </c>
      <c r="K434">
        <f t="shared" si="71"/>
        <v>217.28571428571428</v>
      </c>
      <c r="L434">
        <f t="shared" si="72"/>
        <v>214.52380952380955</v>
      </c>
    </row>
    <row r="435" spans="1:12">
      <c r="A435" s="3" t="s">
        <v>452</v>
      </c>
      <c r="B435">
        <v>235</v>
      </c>
      <c r="C435">
        <v>203</v>
      </c>
      <c r="D435">
        <v>199</v>
      </c>
      <c r="E435">
        <v>208</v>
      </c>
      <c r="F435" s="1">
        <f>AVERAGEIF(IstanbulTablo[[#This Row],[Vefat2019]:[Vefat2017]], "&gt;0")</f>
        <v>203.33333333333334</v>
      </c>
      <c r="G435" s="1">
        <f>IF(AND(IstanbulTablo[[#This Row],[Vefat2020]]&gt;-1,IstanbulTablo[[#This Row],[Referans]]&gt;-1), IstanbulTablo[[#This Row],[Vefat2020]]-IstanbulTablo[[#This Row],[Referans]], 0)</f>
        <v>31.666666666666657</v>
      </c>
      <c r="H435">
        <f t="shared" si="68"/>
        <v>224.85714285714286</v>
      </c>
      <c r="I435">
        <f t="shared" si="69"/>
        <v>207.71428571428572</v>
      </c>
      <c r="J435">
        <f t="shared" si="70"/>
        <v>218.28571428571428</v>
      </c>
      <c r="K435">
        <f t="shared" si="71"/>
        <v>214</v>
      </c>
      <c r="L435">
        <f t="shared" si="72"/>
        <v>213.33333333333334</v>
      </c>
    </row>
    <row r="436" spans="1:12">
      <c r="A436" s="3" t="s">
        <v>453</v>
      </c>
      <c r="B436">
        <v>212</v>
      </c>
      <c r="C436">
        <v>224</v>
      </c>
      <c r="D436">
        <v>214</v>
      </c>
      <c r="E436">
        <v>217</v>
      </c>
      <c r="F436" s="1">
        <f>AVERAGEIF(IstanbulTablo[[#This Row],[Vefat2019]:[Vefat2017]], "&gt;0")</f>
        <v>218.33333333333334</v>
      </c>
      <c r="G436" s="1">
        <f>IF(AND(IstanbulTablo[[#This Row],[Vefat2020]]&gt;-1,IstanbulTablo[[#This Row],[Referans]]&gt;-1), IstanbulTablo[[#This Row],[Vefat2020]]-IstanbulTablo[[#This Row],[Referans]], 0)</f>
        <v>-6.3333333333333428</v>
      </c>
      <c r="H436">
        <f t="shared" si="68"/>
        <v>225.85714285714286</v>
      </c>
      <c r="I436">
        <f t="shared" si="69"/>
        <v>208</v>
      </c>
      <c r="J436">
        <f t="shared" si="70"/>
        <v>216.42857142857142</v>
      </c>
      <c r="K436">
        <f t="shared" si="71"/>
        <v>213.28571428571428</v>
      </c>
      <c r="L436">
        <f t="shared" si="72"/>
        <v>212.57142857142853</v>
      </c>
    </row>
    <row r="437" spans="1:12">
      <c r="A437" s="3" t="s">
        <v>454</v>
      </c>
      <c r="B437">
        <v>276</v>
      </c>
      <c r="C437">
        <v>238</v>
      </c>
      <c r="D437">
        <v>218</v>
      </c>
      <c r="E437">
        <v>225</v>
      </c>
      <c r="F437" s="1">
        <f>AVERAGEIF(IstanbulTablo[[#This Row],[Vefat2019]:[Vefat2017]], "&gt;0")</f>
        <v>227</v>
      </c>
      <c r="G437" s="1">
        <f>IF(AND(IstanbulTablo[[#This Row],[Vefat2020]]&gt;-1,IstanbulTablo[[#This Row],[Referans]]&gt;-1), IstanbulTablo[[#This Row],[Vefat2020]]-IstanbulTablo[[#This Row],[Referans]], 0)</f>
        <v>49</v>
      </c>
      <c r="H437">
        <f t="shared" si="68"/>
        <v>233.71428571428572</v>
      </c>
      <c r="I437">
        <f t="shared" si="69"/>
        <v>212.85714285714286</v>
      </c>
      <c r="J437">
        <f t="shared" si="70"/>
        <v>216.71428571428572</v>
      </c>
      <c r="K437">
        <f t="shared" si="71"/>
        <v>217</v>
      </c>
      <c r="L437">
        <f t="shared" si="72"/>
        <v>215.52380952380949</v>
      </c>
    </row>
    <row r="438" spans="1:12">
      <c r="A438" s="3" t="s">
        <v>455</v>
      </c>
      <c r="B438">
        <v>254</v>
      </c>
      <c r="C438">
        <v>218</v>
      </c>
      <c r="D438">
        <v>190</v>
      </c>
      <c r="E438">
        <v>205</v>
      </c>
      <c r="F438" s="1">
        <f>AVERAGEIF(IstanbulTablo[[#This Row],[Vefat2019]:[Vefat2017]], "&gt;0")</f>
        <v>204.33333333333334</v>
      </c>
      <c r="G438" s="1">
        <f>IF(AND(IstanbulTablo[[#This Row],[Vefat2020]]&gt;-1,IstanbulTablo[[#This Row],[Referans]]&gt;-1), IstanbulTablo[[#This Row],[Vefat2020]]-IstanbulTablo[[#This Row],[Referans]], 0)</f>
        <v>49.666666666666657</v>
      </c>
      <c r="H438">
        <f t="shared" si="68"/>
        <v>238.42857142857142</v>
      </c>
      <c r="I438">
        <f t="shared" si="69"/>
        <v>214.57142857142858</v>
      </c>
      <c r="J438">
        <f t="shared" si="70"/>
        <v>211.28571428571428</v>
      </c>
      <c r="K438">
        <f t="shared" si="71"/>
        <v>215.57142857142858</v>
      </c>
      <c r="L438">
        <f t="shared" si="72"/>
        <v>213.8095238095238</v>
      </c>
    </row>
    <row r="439" spans="1:12">
      <c r="A439" s="3" t="s">
        <v>456</v>
      </c>
      <c r="B439">
        <v>221</v>
      </c>
      <c r="C439">
        <v>204</v>
      </c>
      <c r="D439">
        <v>224</v>
      </c>
      <c r="E439">
        <v>213</v>
      </c>
      <c r="F439" s="1">
        <f>AVERAGEIF(IstanbulTablo[[#This Row],[Vefat2019]:[Vefat2017]], "&gt;0")</f>
        <v>213.66666666666666</v>
      </c>
      <c r="G439" s="1">
        <f>IF(AND(IstanbulTablo[[#This Row],[Vefat2020]]&gt;-1,IstanbulTablo[[#This Row],[Referans]]&gt;-1), IstanbulTablo[[#This Row],[Vefat2020]]-IstanbulTablo[[#This Row],[Referans]], 0)</f>
        <v>7.3333333333333428</v>
      </c>
      <c r="H439">
        <f t="shared" si="68"/>
        <v>239.57142857142858</v>
      </c>
      <c r="I439">
        <f t="shared" si="69"/>
        <v>216.14285714285714</v>
      </c>
      <c r="J439">
        <f t="shared" si="70"/>
        <v>212.14285714285714</v>
      </c>
      <c r="K439">
        <f t="shared" si="71"/>
        <v>217.14285714285714</v>
      </c>
      <c r="L439">
        <f t="shared" si="72"/>
        <v>215.14285714285714</v>
      </c>
    </row>
    <row r="440" spans="1:12">
      <c r="A440" s="3" t="s">
        <v>457</v>
      </c>
      <c r="B440">
        <v>271</v>
      </c>
      <c r="C440">
        <v>207</v>
      </c>
      <c r="D440">
        <v>192</v>
      </c>
      <c r="E440">
        <v>194</v>
      </c>
      <c r="F440" s="1">
        <f>AVERAGEIF(IstanbulTablo[[#This Row],[Vefat2019]:[Vefat2017]], "&gt;0")</f>
        <v>197.66666666666666</v>
      </c>
      <c r="G440" s="1">
        <f>IF(AND(IstanbulTablo[[#This Row],[Vefat2020]]&gt;-1,IstanbulTablo[[#This Row],[Referans]]&gt;-1), IstanbulTablo[[#This Row],[Vefat2020]]-IstanbulTablo[[#This Row],[Referans]], 0)</f>
        <v>73.333333333333343</v>
      </c>
      <c r="H440">
        <f t="shared" si="68"/>
        <v>247</v>
      </c>
      <c r="I440">
        <f t="shared" si="69"/>
        <v>212.85714285714286</v>
      </c>
      <c r="J440">
        <f t="shared" si="70"/>
        <v>207</v>
      </c>
      <c r="K440">
        <f t="shared" si="71"/>
        <v>212.71428571428572</v>
      </c>
      <c r="L440">
        <f t="shared" si="72"/>
        <v>210.85714285714289</v>
      </c>
    </row>
    <row r="441" spans="1:12">
      <c r="A441" s="3" t="s">
        <v>458</v>
      </c>
      <c r="B441">
        <v>226</v>
      </c>
      <c r="C441">
        <v>254</v>
      </c>
      <c r="D441">
        <v>205</v>
      </c>
      <c r="E441">
        <v>215</v>
      </c>
      <c r="F441" s="1">
        <f>AVERAGEIF(IstanbulTablo[[#This Row],[Vefat2019]:[Vefat2017]], "&gt;0")</f>
        <v>224.66666666666666</v>
      </c>
      <c r="G441" s="1">
        <f>IF(AND(IstanbulTablo[[#This Row],[Vefat2020]]&gt;-1,IstanbulTablo[[#This Row],[Referans]]&gt;-1), IstanbulTablo[[#This Row],[Vefat2020]]-IstanbulTablo[[#This Row],[Referans]], 0)</f>
        <v>1.3333333333333428</v>
      </c>
      <c r="H441">
        <f t="shared" si="68"/>
        <v>242.14285714285714</v>
      </c>
      <c r="I441">
        <f t="shared" si="69"/>
        <v>221.14285714285714</v>
      </c>
      <c r="J441">
        <f t="shared" si="70"/>
        <v>206</v>
      </c>
      <c r="K441">
        <f t="shared" si="71"/>
        <v>211</v>
      </c>
      <c r="L441">
        <f t="shared" si="72"/>
        <v>212.71428571428575</v>
      </c>
    </row>
    <row r="442" spans="1:12">
      <c r="A442" s="3" t="s">
        <v>459</v>
      </c>
      <c r="B442">
        <v>267</v>
      </c>
      <c r="C442">
        <v>215</v>
      </c>
      <c r="D442">
        <v>211</v>
      </c>
      <c r="E442">
        <v>210</v>
      </c>
      <c r="F442" s="1">
        <f>AVERAGEIF(IstanbulTablo[[#This Row],[Vefat2019]:[Vefat2017]], "&gt;0")</f>
        <v>212</v>
      </c>
      <c r="G442" s="1">
        <f>IF(AND(IstanbulTablo[[#This Row],[Vefat2020]]&gt;-1,IstanbulTablo[[#This Row],[Referans]]&gt;-1), IstanbulTablo[[#This Row],[Vefat2020]]-IstanbulTablo[[#This Row],[Referans]], 0)</f>
        <v>55</v>
      </c>
      <c r="H442">
        <f t="shared" si="68"/>
        <v>246.71428571428572</v>
      </c>
      <c r="I442">
        <f t="shared" si="69"/>
        <v>222.85714285714286</v>
      </c>
      <c r="J442">
        <f t="shared" si="70"/>
        <v>207.71428571428572</v>
      </c>
      <c r="K442">
        <f t="shared" si="71"/>
        <v>211.28571428571428</v>
      </c>
      <c r="L442">
        <f t="shared" si="72"/>
        <v>213.95238095238096</v>
      </c>
    </row>
    <row r="443" spans="1:12">
      <c r="A443" s="3" t="s">
        <v>460</v>
      </c>
      <c r="B443">
        <v>236</v>
      </c>
      <c r="C443">
        <v>272</v>
      </c>
      <c r="D443">
        <v>225</v>
      </c>
      <c r="E443">
        <v>192</v>
      </c>
      <c r="F443" s="1">
        <f>AVERAGEIF(IstanbulTablo[[#This Row],[Vefat2019]:[Vefat2017]], "&gt;0")</f>
        <v>229.66666666666666</v>
      </c>
      <c r="G443" s="1">
        <f>IF(AND(IstanbulTablo[[#This Row],[Vefat2020]]&gt;-1,IstanbulTablo[[#This Row],[Referans]]&gt;-1), IstanbulTablo[[#This Row],[Vefat2020]]-IstanbulTablo[[#This Row],[Referans]], 0)</f>
        <v>6.3333333333333428</v>
      </c>
      <c r="H443">
        <f t="shared" si="68"/>
        <v>250.14285714285714</v>
      </c>
      <c r="I443">
        <f t="shared" si="69"/>
        <v>229.71428571428572</v>
      </c>
      <c r="J443">
        <f t="shared" si="70"/>
        <v>209.28571428571428</v>
      </c>
      <c r="K443">
        <f t="shared" si="71"/>
        <v>207.71428571428572</v>
      </c>
      <c r="L443">
        <f t="shared" si="72"/>
        <v>215.57142857142858</v>
      </c>
    </row>
    <row r="444" spans="1:12">
      <c r="A444" s="3" t="s">
        <v>461</v>
      </c>
      <c r="B444">
        <v>269</v>
      </c>
      <c r="C444">
        <v>266</v>
      </c>
      <c r="D444">
        <v>233</v>
      </c>
      <c r="E444">
        <v>220</v>
      </c>
      <c r="F444" s="1">
        <f>AVERAGEIF(IstanbulTablo[[#This Row],[Vefat2019]:[Vefat2017]], "&gt;0")</f>
        <v>239.66666666666666</v>
      </c>
      <c r="G444" s="1">
        <f>IF(AND(IstanbulTablo[[#This Row],[Vefat2020]]&gt;-1,IstanbulTablo[[#This Row],[Referans]]&gt;-1), IstanbulTablo[[#This Row],[Vefat2020]]-IstanbulTablo[[#This Row],[Referans]], 0)</f>
        <v>29.333333333333343</v>
      </c>
      <c r="H444">
        <f t="shared" si="68"/>
        <v>249.14285714285714</v>
      </c>
      <c r="I444">
        <f t="shared" si="69"/>
        <v>233.71428571428572</v>
      </c>
      <c r="J444">
        <f t="shared" si="70"/>
        <v>211.42857142857142</v>
      </c>
      <c r="K444">
        <f t="shared" si="71"/>
        <v>207</v>
      </c>
      <c r="L444">
        <f t="shared" si="72"/>
        <v>217.38095238095238</v>
      </c>
    </row>
    <row r="445" spans="1:12">
      <c r="A445" s="3" t="s">
        <v>462</v>
      </c>
      <c r="B445">
        <v>240</v>
      </c>
      <c r="C445">
        <v>281</v>
      </c>
      <c r="D445">
        <v>224</v>
      </c>
      <c r="E445">
        <v>190</v>
      </c>
      <c r="F445" s="1">
        <f>AVERAGEIF(IstanbulTablo[[#This Row],[Vefat2019]:[Vefat2017]], "&gt;0")</f>
        <v>231.66666666666666</v>
      </c>
      <c r="G445" s="1">
        <f>IF(AND(IstanbulTablo[[#This Row],[Vefat2020]]&gt;-1,IstanbulTablo[[#This Row],[Referans]]&gt;-1), IstanbulTablo[[#This Row],[Vefat2020]]-IstanbulTablo[[#This Row],[Referans]], 0)</f>
        <v>8.3333333333333428</v>
      </c>
      <c r="H445">
        <f t="shared" si="68"/>
        <v>247.14285714285714</v>
      </c>
      <c r="I445">
        <f t="shared" si="69"/>
        <v>242.71428571428572</v>
      </c>
      <c r="J445">
        <f t="shared" si="70"/>
        <v>216.28571428571428</v>
      </c>
      <c r="K445">
        <f t="shared" si="71"/>
        <v>204.85714285714286</v>
      </c>
      <c r="L445">
        <f t="shared" si="72"/>
        <v>221.28571428571431</v>
      </c>
    </row>
    <row r="446" spans="1:12">
      <c r="A446" s="3" t="s">
        <v>463</v>
      </c>
      <c r="B446">
        <v>253</v>
      </c>
      <c r="C446">
        <v>218</v>
      </c>
      <c r="D446">
        <v>201</v>
      </c>
      <c r="E446">
        <v>221</v>
      </c>
      <c r="F446" s="1">
        <f>AVERAGEIF(IstanbulTablo[[#This Row],[Vefat2019]:[Vefat2017]], "&gt;0")</f>
        <v>213.33333333333334</v>
      </c>
      <c r="G446" s="1">
        <f>IF(AND(IstanbulTablo[[#This Row],[Vefat2020]]&gt;-1,IstanbulTablo[[#This Row],[Referans]]&gt;-1), IstanbulTablo[[#This Row],[Vefat2020]]-IstanbulTablo[[#This Row],[Referans]], 0)</f>
        <v>39.666666666666657</v>
      </c>
      <c r="H446">
        <f t="shared" si="68"/>
        <v>251.71428571428572</v>
      </c>
      <c r="I446">
        <f t="shared" si="69"/>
        <v>244.71428571428572</v>
      </c>
      <c r="J446">
        <f t="shared" si="70"/>
        <v>213</v>
      </c>
      <c r="K446">
        <f t="shared" si="71"/>
        <v>206</v>
      </c>
      <c r="L446">
        <f t="shared" si="72"/>
        <v>221.23809523809521</v>
      </c>
    </row>
    <row r="447" spans="1:12">
      <c r="A447" s="3" t="s">
        <v>464</v>
      </c>
      <c r="B447">
        <v>292</v>
      </c>
      <c r="C447">
        <v>250</v>
      </c>
      <c r="D447">
        <v>213</v>
      </c>
      <c r="E447">
        <v>236</v>
      </c>
      <c r="F447" s="1">
        <f>AVERAGEIF(IstanbulTablo[[#This Row],[Vefat2019]:[Vefat2017]], "&gt;0")</f>
        <v>233</v>
      </c>
      <c r="G447" s="1">
        <f>IF(AND(IstanbulTablo[[#This Row],[Vefat2020]]&gt;-1,IstanbulTablo[[#This Row],[Referans]]&gt;-1), IstanbulTablo[[#This Row],[Vefat2020]]-IstanbulTablo[[#This Row],[Referans]], 0)</f>
        <v>59</v>
      </c>
      <c r="H447">
        <f t="shared" si="68"/>
        <v>254.71428571428572</v>
      </c>
      <c r="I447">
        <f t="shared" si="69"/>
        <v>250.85714285714286</v>
      </c>
      <c r="J447">
        <f t="shared" si="70"/>
        <v>216</v>
      </c>
      <c r="K447">
        <f t="shared" si="71"/>
        <v>212</v>
      </c>
      <c r="L447">
        <f t="shared" si="72"/>
        <v>226.28571428571425</v>
      </c>
    </row>
    <row r="448" spans="1:12">
      <c r="A448" s="3" t="s">
        <v>465</v>
      </c>
      <c r="B448">
        <v>272</v>
      </c>
      <c r="C448">
        <v>250</v>
      </c>
      <c r="D448">
        <v>189</v>
      </c>
      <c r="E448">
        <v>190</v>
      </c>
      <c r="F448" s="1">
        <f>AVERAGEIF(IstanbulTablo[[#This Row],[Vefat2019]:[Vefat2017]], "&gt;0")</f>
        <v>209.66666666666666</v>
      </c>
      <c r="G448" s="1">
        <f>IF(AND(IstanbulTablo[[#This Row],[Vefat2020]]&gt;-1,IstanbulTablo[[#This Row],[Referans]]&gt;-1), IstanbulTablo[[#This Row],[Vefat2020]]-IstanbulTablo[[#This Row],[Referans]], 0)</f>
        <v>62.333333333333343</v>
      </c>
      <c r="H448">
        <f t="shared" si="68"/>
        <v>261.28571428571428</v>
      </c>
      <c r="I448">
        <f t="shared" si="69"/>
        <v>250.28571428571428</v>
      </c>
      <c r="J448">
        <f t="shared" si="70"/>
        <v>213.71428571428572</v>
      </c>
      <c r="K448">
        <f t="shared" si="71"/>
        <v>208.42857142857142</v>
      </c>
      <c r="L448">
        <f t="shared" si="72"/>
        <v>224.14285714285714</v>
      </c>
    </row>
    <row r="449" spans="1:12">
      <c r="A449" s="3" t="s">
        <v>466</v>
      </c>
      <c r="B449">
        <v>240</v>
      </c>
      <c r="C449">
        <v>236</v>
      </c>
      <c r="D449">
        <v>215</v>
      </c>
      <c r="E449">
        <v>214</v>
      </c>
      <c r="F449" s="1">
        <f>AVERAGEIF(IstanbulTablo[[#This Row],[Vefat2019]:[Vefat2017]], "&gt;0")</f>
        <v>221.66666666666666</v>
      </c>
      <c r="G449" s="1">
        <f>IF(AND(IstanbulTablo[[#This Row],[Vefat2020]]&gt;-1,IstanbulTablo[[#This Row],[Referans]]&gt;-1), IstanbulTablo[[#This Row],[Vefat2020]]-IstanbulTablo[[#This Row],[Referans]], 0)</f>
        <v>18.333333333333343</v>
      </c>
      <c r="H449">
        <f t="shared" si="68"/>
        <v>257.42857142857144</v>
      </c>
      <c r="I449">
        <f t="shared" si="69"/>
        <v>253.28571428571428</v>
      </c>
      <c r="J449">
        <f t="shared" si="70"/>
        <v>214.28571428571428</v>
      </c>
      <c r="K449">
        <f t="shared" si="71"/>
        <v>209</v>
      </c>
      <c r="L449">
        <f t="shared" si="72"/>
        <v>225.52380952380958</v>
      </c>
    </row>
    <row r="450" spans="1:12">
      <c r="A450" s="3" t="s">
        <v>467</v>
      </c>
      <c r="B450">
        <v>280</v>
      </c>
      <c r="C450">
        <v>233</v>
      </c>
      <c r="D450">
        <v>198</v>
      </c>
      <c r="E450">
        <v>197</v>
      </c>
      <c r="F450" s="1">
        <f>AVERAGEIF(IstanbulTablo[[#This Row],[Vefat2019]:[Vefat2017]], "&gt;0")</f>
        <v>209.33333333333334</v>
      </c>
      <c r="G450" s="1">
        <f>IF(AND(IstanbulTablo[[#This Row],[Vefat2020]]&gt;-1,IstanbulTablo[[#This Row],[Referans]]&gt;-1), IstanbulTablo[[#This Row],[Vefat2020]]-IstanbulTablo[[#This Row],[Referans]], 0)</f>
        <v>70.666666666666657</v>
      </c>
      <c r="H450">
        <f t="shared" si="68"/>
        <v>263.71428571428572</v>
      </c>
      <c r="I450">
        <f t="shared" si="69"/>
        <v>247.71428571428572</v>
      </c>
      <c r="J450">
        <f t="shared" si="70"/>
        <v>210.42857142857142</v>
      </c>
      <c r="K450">
        <f t="shared" si="71"/>
        <v>209.71428571428572</v>
      </c>
      <c r="L450">
        <f t="shared" si="72"/>
        <v>222.61904761904762</v>
      </c>
    </row>
    <row r="451" spans="1:12">
      <c r="A451" s="3" t="s">
        <v>468</v>
      </c>
      <c r="B451">
        <v>253</v>
      </c>
      <c r="C451">
        <v>243</v>
      </c>
      <c r="D451">
        <v>226</v>
      </c>
      <c r="E451">
        <v>228</v>
      </c>
      <c r="F451" s="1">
        <f>AVERAGEIF(IstanbulTablo[[#This Row],[Vefat2019]:[Vefat2017]], "&gt;0")</f>
        <v>232.33333333333334</v>
      </c>
      <c r="G451" s="1">
        <f>IF(AND(IstanbulTablo[[#This Row],[Vefat2020]]&gt;-1,IstanbulTablo[[#This Row],[Referans]]&gt;-1), IstanbulTablo[[#This Row],[Vefat2020]]-IstanbulTablo[[#This Row],[Referans]], 0)</f>
        <v>20.666666666666657</v>
      </c>
      <c r="H451">
        <f t="shared" si="68"/>
        <v>261.42857142857144</v>
      </c>
      <c r="I451">
        <f t="shared" si="69"/>
        <v>244.42857142857142</v>
      </c>
      <c r="J451">
        <f t="shared" si="70"/>
        <v>209.42857142857142</v>
      </c>
      <c r="K451">
        <f t="shared" si="71"/>
        <v>210.85714285714286</v>
      </c>
      <c r="L451">
        <f t="shared" si="72"/>
        <v>221.57142857142853</v>
      </c>
    </row>
    <row r="452" spans="1:12">
      <c r="A452" s="3" t="s">
        <v>469</v>
      </c>
      <c r="B452">
        <v>262</v>
      </c>
      <c r="C452">
        <v>274</v>
      </c>
      <c r="D452">
        <v>217</v>
      </c>
      <c r="E452">
        <v>203</v>
      </c>
      <c r="F452" s="1">
        <f>AVERAGEIF(IstanbulTablo[[#This Row],[Vefat2019]:[Vefat2017]], "&gt;0")</f>
        <v>231.33333333333334</v>
      </c>
      <c r="G452" s="1">
        <f>IF(AND(IstanbulTablo[[#This Row],[Vefat2020]]&gt;-1,IstanbulTablo[[#This Row],[Referans]]&gt;-1), IstanbulTablo[[#This Row],[Vefat2020]]-IstanbulTablo[[#This Row],[Referans]], 0)</f>
        <v>30.666666666666657</v>
      </c>
      <c r="H452">
        <f t="shared" si="68"/>
        <v>264.57142857142856</v>
      </c>
      <c r="I452">
        <f t="shared" si="69"/>
        <v>243.42857142857142</v>
      </c>
      <c r="J452">
        <f t="shared" si="70"/>
        <v>208.42857142857142</v>
      </c>
      <c r="K452">
        <f t="shared" si="71"/>
        <v>212.71428571428572</v>
      </c>
      <c r="L452">
        <f t="shared" si="72"/>
        <v>221.52380952380949</v>
      </c>
    </row>
    <row r="453" spans="1:12">
      <c r="A453" s="3" t="s">
        <v>470</v>
      </c>
      <c r="B453">
        <v>268</v>
      </c>
      <c r="C453">
        <v>269</v>
      </c>
      <c r="D453">
        <v>217</v>
      </c>
      <c r="E453">
        <v>213</v>
      </c>
      <c r="F453" s="1">
        <f>AVERAGEIF(IstanbulTablo[[#This Row],[Vefat2019]:[Vefat2017]], "&gt;0")</f>
        <v>233</v>
      </c>
      <c r="G453" s="1">
        <f>IF(AND(IstanbulTablo[[#This Row],[Vefat2020]]&gt;-1,IstanbulTablo[[#This Row],[Referans]]&gt;-1), IstanbulTablo[[#This Row],[Vefat2020]]-IstanbulTablo[[#This Row],[Referans]], 0)</f>
        <v>35</v>
      </c>
      <c r="H453">
        <f t="shared" si="68"/>
        <v>266.71428571428572</v>
      </c>
      <c r="I453">
        <f t="shared" si="69"/>
        <v>250.71428571428572</v>
      </c>
      <c r="J453">
        <f t="shared" si="70"/>
        <v>210.71428571428572</v>
      </c>
      <c r="K453">
        <f t="shared" si="71"/>
        <v>211.57142857142858</v>
      </c>
      <c r="L453">
        <f t="shared" si="72"/>
        <v>224.33333333333331</v>
      </c>
    </row>
    <row r="454" spans="1:12">
      <c r="A454" s="3" t="s">
        <v>471</v>
      </c>
      <c r="B454">
        <v>331</v>
      </c>
      <c r="C454">
        <v>287</v>
      </c>
      <c r="D454">
        <v>242</v>
      </c>
      <c r="E454">
        <v>211</v>
      </c>
      <c r="F454" s="1">
        <f>AVERAGEIF(IstanbulTablo[[#This Row],[Vefat2019]:[Vefat2017]], "&gt;0")</f>
        <v>246.66666666666666</v>
      </c>
      <c r="G454" s="1">
        <f>IF(AND(IstanbulTablo[[#This Row],[Vefat2020]]&gt;-1,IstanbulTablo[[#This Row],[Referans]]&gt;-1), IstanbulTablo[[#This Row],[Vefat2020]]-IstanbulTablo[[#This Row],[Referans]], 0)</f>
        <v>84.333333333333343</v>
      </c>
      <c r="H454">
        <f t="shared" si="68"/>
        <v>272.28571428571428</v>
      </c>
      <c r="I454">
        <f t="shared" si="69"/>
        <v>256</v>
      </c>
      <c r="J454">
        <f t="shared" si="70"/>
        <v>214.85714285714286</v>
      </c>
      <c r="K454">
        <f t="shared" si="71"/>
        <v>208</v>
      </c>
      <c r="L454">
        <f t="shared" si="72"/>
        <v>226.28571428571428</v>
      </c>
    </row>
    <row r="455" spans="1:12">
      <c r="A455" s="3" t="s">
        <v>472</v>
      </c>
      <c r="B455">
        <v>287</v>
      </c>
      <c r="C455">
        <v>298</v>
      </c>
      <c r="D455">
        <v>218</v>
      </c>
      <c r="E455">
        <v>195</v>
      </c>
      <c r="F455" s="1">
        <f>AVERAGEIF(IstanbulTablo[[#This Row],[Vefat2019]:[Vefat2017]], "&gt;0")</f>
        <v>237</v>
      </c>
      <c r="G455" s="1">
        <f>IF(AND(IstanbulTablo[[#This Row],[Vefat2020]]&gt;-1,IstanbulTablo[[#This Row],[Referans]]&gt;-1), IstanbulTablo[[#This Row],[Vefat2020]]-IstanbulTablo[[#This Row],[Referans]], 0)</f>
        <v>50</v>
      </c>
      <c r="H455">
        <f t="shared" si="68"/>
        <v>274.42857142857144</v>
      </c>
      <c r="I455">
        <f t="shared" si="69"/>
        <v>262.85714285714283</v>
      </c>
      <c r="J455">
        <f t="shared" si="70"/>
        <v>219</v>
      </c>
      <c r="K455">
        <f t="shared" si="71"/>
        <v>208.71428571428572</v>
      </c>
      <c r="L455">
        <f t="shared" si="72"/>
        <v>230.1904761904762</v>
      </c>
    </row>
    <row r="456" spans="1:12">
      <c r="A456" s="3" t="s">
        <v>473</v>
      </c>
      <c r="B456">
        <v>283</v>
      </c>
      <c r="C456">
        <v>294</v>
      </c>
      <c r="D456">
        <v>183</v>
      </c>
      <c r="E456">
        <v>161</v>
      </c>
      <c r="F456" s="1">
        <f>AVERAGEIF(IstanbulTablo[[#This Row],[Vefat2019]:[Vefat2017]], "&gt;0")</f>
        <v>212.66666666666666</v>
      </c>
      <c r="G456" s="1">
        <f>IF(AND(IstanbulTablo[[#This Row],[Vefat2020]]&gt;-1,IstanbulTablo[[#This Row],[Referans]]&gt;-1), IstanbulTablo[[#This Row],[Vefat2020]]-IstanbulTablo[[#This Row],[Referans]], 0)</f>
        <v>70.333333333333343</v>
      </c>
      <c r="H456">
        <f t="shared" si="68"/>
        <v>280.57142857142856</v>
      </c>
      <c r="I456">
        <f t="shared" si="69"/>
        <v>271.14285714285717</v>
      </c>
      <c r="J456">
        <f t="shared" si="70"/>
        <v>214.42857142857142</v>
      </c>
      <c r="K456">
        <f t="shared" si="71"/>
        <v>201.14285714285714</v>
      </c>
      <c r="L456">
        <f t="shared" si="72"/>
        <v>228.90476190476193</v>
      </c>
    </row>
    <row r="457" spans="1:12">
      <c r="A457" s="3" t="s">
        <v>474</v>
      </c>
      <c r="B457">
        <v>279</v>
      </c>
      <c r="C457">
        <v>312</v>
      </c>
      <c r="D457">
        <v>223</v>
      </c>
      <c r="E457">
        <v>193</v>
      </c>
      <c r="F457" s="1">
        <f>AVERAGEIF(IstanbulTablo[[#This Row],[Vefat2019]:[Vefat2017]], "&gt;0")</f>
        <v>242.66666666666666</v>
      </c>
      <c r="G457" s="1">
        <f>IF(AND(IstanbulTablo[[#This Row],[Vefat2020]]&gt;-1,IstanbulTablo[[#This Row],[Referans]]&gt;-1), IstanbulTablo[[#This Row],[Vefat2020]]-IstanbulTablo[[#This Row],[Referans]], 0)</f>
        <v>36.333333333333343</v>
      </c>
      <c r="H457">
        <f t="shared" si="68"/>
        <v>280.42857142857144</v>
      </c>
      <c r="I457">
        <f t="shared" si="69"/>
        <v>282.42857142857144</v>
      </c>
      <c r="J457">
        <f t="shared" si="70"/>
        <v>218</v>
      </c>
      <c r="K457">
        <f t="shared" si="71"/>
        <v>200.57142857142858</v>
      </c>
      <c r="L457">
        <f t="shared" si="72"/>
        <v>233.66666666666671</v>
      </c>
    </row>
    <row r="458" spans="1:12">
      <c r="A458" s="3" t="s">
        <v>475</v>
      </c>
      <c r="B458">
        <v>321</v>
      </c>
      <c r="C458">
        <v>314</v>
      </c>
      <c r="D458">
        <v>198</v>
      </c>
      <c r="E458">
        <v>248</v>
      </c>
      <c r="F458" s="1">
        <f>AVERAGEIF(IstanbulTablo[[#This Row],[Vefat2019]:[Vefat2017]], "&gt;0")</f>
        <v>253.33333333333334</v>
      </c>
      <c r="G458" s="1">
        <f>IF(AND(IstanbulTablo[[#This Row],[Vefat2020]]&gt;-1,IstanbulTablo[[#This Row],[Referans]]&gt;-1), IstanbulTablo[[#This Row],[Vefat2020]]-IstanbulTablo[[#This Row],[Referans]], 0)</f>
        <v>67.666666666666657</v>
      </c>
      <c r="H458">
        <f t="shared" si="68"/>
        <v>290.14285714285717</v>
      </c>
      <c r="I458">
        <f t="shared" si="69"/>
        <v>292.57142857142856</v>
      </c>
      <c r="J458">
        <f t="shared" si="70"/>
        <v>214</v>
      </c>
      <c r="K458">
        <f t="shared" si="71"/>
        <v>203.42857142857142</v>
      </c>
      <c r="L458">
        <f t="shared" si="72"/>
        <v>236.66666666666669</v>
      </c>
    </row>
    <row r="459" spans="1:12">
      <c r="A459" s="3" t="s">
        <v>476</v>
      </c>
      <c r="B459">
        <v>285</v>
      </c>
      <c r="C459">
        <v>330</v>
      </c>
      <c r="D459">
        <v>218</v>
      </c>
      <c r="E459">
        <v>191</v>
      </c>
      <c r="F459" s="1">
        <f>AVERAGEIF(IstanbulTablo[[#This Row],[Vefat2019]:[Vefat2017]], "&gt;0")</f>
        <v>246.33333333333334</v>
      </c>
      <c r="G459" s="1">
        <f>IF(AND(IstanbulTablo[[#This Row],[Vefat2020]]&gt;-1,IstanbulTablo[[#This Row],[Referans]]&gt;-1), IstanbulTablo[[#This Row],[Vefat2020]]-IstanbulTablo[[#This Row],[Referans]], 0)</f>
        <v>38.666666666666657</v>
      </c>
      <c r="H459">
        <f t="shared" si="68"/>
        <v>293.42857142857144</v>
      </c>
      <c r="I459">
        <f t="shared" si="69"/>
        <v>300.57142857142856</v>
      </c>
      <c r="J459">
        <f t="shared" si="70"/>
        <v>214.14285714285714</v>
      </c>
      <c r="K459">
        <f t="shared" si="71"/>
        <v>201.71428571428572</v>
      </c>
      <c r="L459">
        <f t="shared" si="72"/>
        <v>238.8095238095238</v>
      </c>
    </row>
    <row r="460" spans="1:12">
      <c r="A460" s="3" t="s">
        <v>477</v>
      </c>
      <c r="B460">
        <v>302</v>
      </c>
      <c r="C460">
        <v>327</v>
      </c>
      <c r="D460">
        <v>202</v>
      </c>
      <c r="E460">
        <v>213</v>
      </c>
      <c r="F460" s="1">
        <f>AVERAGEIF(IstanbulTablo[[#This Row],[Vefat2019]:[Vefat2017]], "&gt;0")</f>
        <v>247.33333333333334</v>
      </c>
      <c r="G460" s="1">
        <f>IF(AND(IstanbulTablo[[#This Row],[Vefat2020]]&gt;-1,IstanbulTablo[[#This Row],[Referans]]&gt;-1), IstanbulTablo[[#This Row],[Vefat2020]]-IstanbulTablo[[#This Row],[Referans]], 0)</f>
        <v>54.666666666666657</v>
      </c>
      <c r="H460">
        <f t="shared" si="68"/>
        <v>298.28571428571428</v>
      </c>
      <c r="I460">
        <f t="shared" si="69"/>
        <v>308.85714285714283</v>
      </c>
      <c r="J460">
        <f t="shared" si="70"/>
        <v>212</v>
      </c>
      <c r="K460">
        <f t="shared" si="71"/>
        <v>201.71428571428572</v>
      </c>
      <c r="L460">
        <f t="shared" si="72"/>
        <v>240.85714285714283</v>
      </c>
    </row>
    <row r="461" spans="1:12">
      <c r="A461" s="3" t="s">
        <v>478</v>
      </c>
      <c r="B461">
        <v>274</v>
      </c>
      <c r="C461">
        <v>346</v>
      </c>
      <c r="D461">
        <v>193</v>
      </c>
      <c r="E461">
        <v>216</v>
      </c>
      <c r="F461" s="1">
        <f>AVERAGEIF(IstanbulTablo[[#This Row],[Vefat2019]:[Vefat2017]], "&gt;0")</f>
        <v>251.66666666666666</v>
      </c>
      <c r="G461" s="1">
        <f>IF(AND(IstanbulTablo[[#This Row],[Vefat2020]]&gt;-1,IstanbulTablo[[#This Row],[Referans]]&gt;-1), IstanbulTablo[[#This Row],[Vefat2020]]-IstanbulTablo[[#This Row],[Referans]], 0)</f>
        <v>22.333333333333343</v>
      </c>
      <c r="H461">
        <f t="shared" si="68"/>
        <v>290.14285714285717</v>
      </c>
      <c r="I461">
        <f t="shared" si="69"/>
        <v>317.28571428571428</v>
      </c>
      <c r="J461">
        <f t="shared" si="70"/>
        <v>205</v>
      </c>
      <c r="K461">
        <f t="shared" si="71"/>
        <v>202.42857142857142</v>
      </c>
      <c r="L461">
        <f t="shared" si="72"/>
        <v>241.57142857142858</v>
      </c>
    </row>
    <row r="462" spans="1:12">
      <c r="A462" s="3" t="s">
        <v>479</v>
      </c>
      <c r="B462">
        <v>328</v>
      </c>
      <c r="C462">
        <v>316</v>
      </c>
      <c r="D462">
        <v>191</v>
      </c>
      <c r="E462">
        <v>211</v>
      </c>
      <c r="F462" s="1">
        <f>AVERAGEIF(IstanbulTablo[[#This Row],[Vefat2019]:[Vefat2017]], "&gt;0")</f>
        <v>239.33333333333334</v>
      </c>
      <c r="G462" s="1">
        <f>IF(AND(IstanbulTablo[[#This Row],[Vefat2020]]&gt;-1,IstanbulTablo[[#This Row],[Referans]]&gt;-1), IstanbulTablo[[#This Row],[Vefat2020]]-IstanbulTablo[[#This Row],[Referans]], 0)</f>
        <v>88.666666666666657</v>
      </c>
      <c r="H462">
        <f t="shared" si="68"/>
        <v>296</v>
      </c>
      <c r="I462">
        <f t="shared" si="69"/>
        <v>319.85714285714283</v>
      </c>
      <c r="J462">
        <f t="shared" si="70"/>
        <v>201.14285714285714</v>
      </c>
      <c r="K462">
        <f t="shared" si="71"/>
        <v>204.71428571428572</v>
      </c>
      <c r="L462">
        <f t="shared" si="72"/>
        <v>241.9047619047619</v>
      </c>
    </row>
    <row r="463" spans="1:12">
      <c r="A463" s="3" t="s">
        <v>480</v>
      </c>
      <c r="B463">
        <v>332</v>
      </c>
      <c r="C463">
        <v>332</v>
      </c>
      <c r="D463">
        <v>207</v>
      </c>
      <c r="E463">
        <v>194</v>
      </c>
      <c r="F463" s="1">
        <f>AVERAGEIF(IstanbulTablo[[#This Row],[Vefat2019]:[Vefat2017]], "&gt;0")</f>
        <v>244.33333333333334</v>
      </c>
      <c r="G463" s="1">
        <f>IF(AND(IstanbulTablo[[#This Row],[Vefat2020]]&gt;-1,IstanbulTablo[[#This Row],[Referans]]&gt;-1), IstanbulTablo[[#This Row],[Vefat2020]]-IstanbulTablo[[#This Row],[Referans]], 0)</f>
        <v>87.666666666666657</v>
      </c>
      <c r="H463">
        <f t="shared" si="68"/>
        <v>303</v>
      </c>
      <c r="I463">
        <f t="shared" si="69"/>
        <v>325.28571428571428</v>
      </c>
      <c r="J463">
        <f t="shared" si="70"/>
        <v>204.57142857142858</v>
      </c>
      <c r="K463">
        <f t="shared" si="71"/>
        <v>209.42857142857142</v>
      </c>
      <c r="L463">
        <f t="shared" si="72"/>
        <v>246.42857142857142</v>
      </c>
    </row>
    <row r="464" spans="1:12">
      <c r="A464" s="3" t="s">
        <v>481</v>
      </c>
      <c r="B464">
        <v>285</v>
      </c>
      <c r="C464">
        <v>342</v>
      </c>
      <c r="D464">
        <v>205</v>
      </c>
      <c r="E464">
        <v>200</v>
      </c>
      <c r="F464" s="1">
        <f>AVERAGEIF(IstanbulTablo[[#This Row],[Vefat2019]:[Vefat2017]], "&gt;0")</f>
        <v>249</v>
      </c>
      <c r="G464" s="1">
        <f>IF(AND(IstanbulTablo[[#This Row],[Vefat2020]]&gt;-1,IstanbulTablo[[#This Row],[Referans]]&gt;-1), IstanbulTablo[[#This Row],[Vefat2020]]-IstanbulTablo[[#This Row],[Referans]], 0)</f>
        <v>36</v>
      </c>
      <c r="H464">
        <f t="shared" si="68"/>
        <v>303.85714285714283</v>
      </c>
      <c r="I464">
        <f t="shared" si="69"/>
        <v>329.57142857142856</v>
      </c>
      <c r="J464">
        <f t="shared" si="70"/>
        <v>202</v>
      </c>
      <c r="K464">
        <f t="shared" si="71"/>
        <v>210.42857142857142</v>
      </c>
      <c r="L464">
        <f t="shared" si="72"/>
        <v>247.33333333333331</v>
      </c>
    </row>
    <row r="465" spans="1:12">
      <c r="A465" s="3" t="s">
        <v>482</v>
      </c>
      <c r="B465">
        <v>298</v>
      </c>
      <c r="C465">
        <v>324</v>
      </c>
      <c r="D465">
        <v>222</v>
      </c>
      <c r="E465">
        <v>219</v>
      </c>
      <c r="F465" s="1">
        <f>AVERAGEIF(IstanbulTablo[[#This Row],[Vefat2019]:[Vefat2017]], "&gt;0")</f>
        <v>255</v>
      </c>
      <c r="G465" s="1">
        <f>IF(AND(IstanbulTablo[[#This Row],[Vefat2020]]&gt;-1,IstanbulTablo[[#This Row],[Referans]]&gt;-1), IstanbulTablo[[#This Row],[Vefat2020]]-IstanbulTablo[[#This Row],[Referans]], 0)</f>
        <v>43</v>
      </c>
      <c r="H465">
        <f t="shared" si="68"/>
        <v>300.57142857142856</v>
      </c>
      <c r="I465">
        <f t="shared" si="69"/>
        <v>331</v>
      </c>
      <c r="J465">
        <f t="shared" si="70"/>
        <v>205.42857142857142</v>
      </c>
      <c r="K465">
        <f t="shared" si="71"/>
        <v>206.28571428571428</v>
      </c>
      <c r="L465">
        <f t="shared" si="72"/>
        <v>247.57142857142858</v>
      </c>
    </row>
    <row r="466" spans="1:12">
      <c r="A466" s="3" t="s">
        <v>483</v>
      </c>
      <c r="B466">
        <v>274</v>
      </c>
      <c r="C466">
        <v>335</v>
      </c>
      <c r="D466">
        <v>197</v>
      </c>
      <c r="E466">
        <v>220</v>
      </c>
      <c r="F466" s="1">
        <f>AVERAGEIF(IstanbulTablo[[#This Row],[Vefat2019]:[Vefat2017]], "&gt;0")</f>
        <v>250.66666666666666</v>
      </c>
      <c r="G466" s="1">
        <f>IF(AND(IstanbulTablo[[#This Row],[Vefat2020]]&gt;-1,IstanbulTablo[[#This Row],[Referans]]&gt;-1), IstanbulTablo[[#This Row],[Vefat2020]]-IstanbulTablo[[#This Row],[Referans]], 0)</f>
        <v>23.333333333333343</v>
      </c>
      <c r="H466">
        <f t="shared" si="68"/>
        <v>299</v>
      </c>
      <c r="I466">
        <f t="shared" si="69"/>
        <v>331.71428571428572</v>
      </c>
      <c r="J466">
        <f t="shared" si="70"/>
        <v>202.42857142857142</v>
      </c>
      <c r="K466">
        <f t="shared" si="71"/>
        <v>210.42857142857142</v>
      </c>
      <c r="L466">
        <f t="shared" si="72"/>
        <v>248.1904761904762</v>
      </c>
    </row>
    <row r="467" spans="1:12">
      <c r="A467" s="3" t="s">
        <v>484</v>
      </c>
      <c r="B467">
        <v>377</v>
      </c>
      <c r="C467">
        <v>320</v>
      </c>
      <c r="D467">
        <v>192</v>
      </c>
      <c r="E467">
        <v>192</v>
      </c>
      <c r="F467" s="1">
        <f>AVERAGEIF(IstanbulTablo[[#This Row],[Vefat2019]:[Vefat2017]], "&gt;0")</f>
        <v>234.66666666666666</v>
      </c>
      <c r="G467" s="1">
        <f>IF(AND(IstanbulTablo[[#This Row],[Vefat2020]]&gt;-1,IstanbulTablo[[#This Row],[Referans]]&gt;-1), IstanbulTablo[[#This Row],[Vefat2020]]-IstanbulTablo[[#This Row],[Referans]], 0)</f>
        <v>142.33333333333334</v>
      </c>
      <c r="H467">
        <f t="shared" si="68"/>
        <v>309.71428571428572</v>
      </c>
      <c r="I467">
        <f t="shared" si="69"/>
        <v>330.71428571428572</v>
      </c>
      <c r="J467">
        <f t="shared" si="70"/>
        <v>201</v>
      </c>
      <c r="K467">
        <f t="shared" si="71"/>
        <v>207.42857142857142</v>
      </c>
      <c r="L467">
        <f t="shared" si="72"/>
        <v>246.38095238095244</v>
      </c>
    </row>
    <row r="468" spans="1:12">
      <c r="A468" s="3" t="s">
        <v>485</v>
      </c>
      <c r="B468">
        <v>338</v>
      </c>
      <c r="C468">
        <v>291</v>
      </c>
      <c r="D468">
        <v>202</v>
      </c>
      <c r="E468">
        <v>223</v>
      </c>
      <c r="F468" s="1">
        <f>AVERAGEIF(IstanbulTablo[[#This Row],[Vefat2019]:[Vefat2017]], "&gt;0")</f>
        <v>238.66666666666666</v>
      </c>
      <c r="G468" s="1">
        <f>IF(AND(IstanbulTablo[[#This Row],[Vefat2020]]&gt;-1,IstanbulTablo[[#This Row],[Referans]]&gt;-1), IstanbulTablo[[#This Row],[Vefat2020]]-IstanbulTablo[[#This Row],[Referans]], 0)</f>
        <v>99.333333333333343</v>
      </c>
      <c r="H468">
        <f t="shared" si="68"/>
        <v>318.85714285714283</v>
      </c>
      <c r="I468">
        <f t="shared" si="69"/>
        <v>322.85714285714283</v>
      </c>
      <c r="J468">
        <f t="shared" si="70"/>
        <v>202.28571428571428</v>
      </c>
      <c r="K468">
        <f t="shared" si="71"/>
        <v>208.42857142857142</v>
      </c>
      <c r="L468">
        <f t="shared" si="72"/>
        <v>244.52380952380958</v>
      </c>
    </row>
    <row r="469" spans="1:12">
      <c r="A469" s="3" t="s">
        <v>486</v>
      </c>
      <c r="B469">
        <v>345</v>
      </c>
      <c r="C469">
        <v>314</v>
      </c>
      <c r="D469">
        <v>201</v>
      </c>
      <c r="E469">
        <v>212</v>
      </c>
      <c r="F469" s="1">
        <f>AVERAGEIF(IstanbulTablo[[#This Row],[Vefat2019]:[Vefat2017]], "&gt;0")</f>
        <v>242.33333333333334</v>
      </c>
      <c r="G469" s="1">
        <f>IF(AND(IstanbulTablo[[#This Row],[Vefat2020]]&gt;-1,IstanbulTablo[[#This Row],[Referans]]&gt;-1), IstanbulTablo[[#This Row],[Vefat2020]]-IstanbulTablo[[#This Row],[Referans]], 0)</f>
        <v>102.66666666666666</v>
      </c>
      <c r="H469">
        <f t="shared" si="68"/>
        <v>321.28571428571428</v>
      </c>
      <c r="I469">
        <f t="shared" si="69"/>
        <v>322.57142857142856</v>
      </c>
      <c r="J469">
        <f t="shared" si="70"/>
        <v>203.71428571428572</v>
      </c>
      <c r="K469">
        <f t="shared" si="71"/>
        <v>208.57142857142858</v>
      </c>
      <c r="L469">
        <f t="shared" si="72"/>
        <v>244.95238095238096</v>
      </c>
    </row>
    <row r="470" spans="1:12">
      <c r="A470" s="3" t="s">
        <v>487</v>
      </c>
      <c r="B470">
        <v>373</v>
      </c>
      <c r="C470">
        <v>338</v>
      </c>
      <c r="D470">
        <v>198</v>
      </c>
      <c r="E470">
        <v>197</v>
      </c>
      <c r="F470" s="1">
        <f>AVERAGEIF(IstanbulTablo[[#This Row],[Vefat2019]:[Vefat2017]], "&gt;0")</f>
        <v>244.33333333333334</v>
      </c>
      <c r="G470" s="1">
        <f>IF(AND(IstanbulTablo[[#This Row],[Vefat2020]]&gt;-1,IstanbulTablo[[#This Row],[Referans]]&gt;-1), IstanbulTablo[[#This Row],[Vefat2020]]-IstanbulTablo[[#This Row],[Referans]], 0)</f>
        <v>128.66666666666666</v>
      </c>
      <c r="H470">
        <f t="shared" si="68"/>
        <v>327.14285714285717</v>
      </c>
      <c r="I470">
        <f t="shared" si="69"/>
        <v>323.42857142857144</v>
      </c>
      <c r="J470">
        <f t="shared" si="70"/>
        <v>202.42857142857142</v>
      </c>
      <c r="K470">
        <f t="shared" si="71"/>
        <v>209</v>
      </c>
      <c r="L470">
        <f t="shared" si="72"/>
        <v>244.95238095238093</v>
      </c>
    </row>
    <row r="471" spans="1:12">
      <c r="A471" s="3" t="s">
        <v>488</v>
      </c>
      <c r="B471">
        <v>332</v>
      </c>
      <c r="C471">
        <v>304</v>
      </c>
      <c r="D471">
        <v>193</v>
      </c>
      <c r="E471">
        <v>179</v>
      </c>
      <c r="F471" s="1">
        <f>AVERAGEIF(IstanbulTablo[[#This Row],[Vefat2019]:[Vefat2017]], "&gt;0")</f>
        <v>225.33333333333334</v>
      </c>
      <c r="G471" s="1">
        <f>IF(AND(IstanbulTablo[[#This Row],[Vefat2020]]&gt;-1,IstanbulTablo[[#This Row],[Referans]]&gt;-1), IstanbulTablo[[#This Row],[Vefat2020]]-IstanbulTablo[[#This Row],[Referans]], 0)</f>
        <v>106.66666666666666</v>
      </c>
      <c r="H471">
        <f t="shared" si="68"/>
        <v>333.85714285714283</v>
      </c>
      <c r="I471">
        <f t="shared" si="69"/>
        <v>318</v>
      </c>
      <c r="J471">
        <f t="shared" si="70"/>
        <v>200.71428571428572</v>
      </c>
      <c r="K471">
        <f t="shared" si="71"/>
        <v>206</v>
      </c>
      <c r="L471">
        <f t="shared" si="72"/>
        <v>241.57142857142853</v>
      </c>
    </row>
    <row r="472" spans="1:12">
      <c r="A472" s="3" t="s">
        <v>489</v>
      </c>
      <c r="B472">
        <v>322</v>
      </c>
      <c r="C472">
        <v>293</v>
      </c>
      <c r="D472">
        <v>199</v>
      </c>
      <c r="E472">
        <v>198</v>
      </c>
      <c r="F472" s="1">
        <f>AVERAGEIF(IstanbulTablo[[#This Row],[Vefat2019]:[Vefat2017]], "&gt;0")</f>
        <v>230</v>
      </c>
      <c r="G472" s="1">
        <f>IF(AND(IstanbulTablo[[#This Row],[Vefat2020]]&gt;-1,IstanbulTablo[[#This Row],[Referans]]&gt;-1), IstanbulTablo[[#This Row],[Vefat2020]]-IstanbulTablo[[#This Row],[Referans]], 0)</f>
        <v>92</v>
      </c>
      <c r="H472">
        <f t="shared" si="68"/>
        <v>337.28571428571428</v>
      </c>
      <c r="I472">
        <f t="shared" si="69"/>
        <v>313.57142857142856</v>
      </c>
      <c r="J472">
        <f t="shared" si="70"/>
        <v>197.42857142857142</v>
      </c>
      <c r="K472">
        <f t="shared" si="71"/>
        <v>203</v>
      </c>
      <c r="L472">
        <f t="shared" si="72"/>
        <v>238</v>
      </c>
    </row>
    <row r="473" spans="1:12">
      <c r="A473" s="3" t="s">
        <v>490</v>
      </c>
      <c r="B473">
        <v>333</v>
      </c>
      <c r="C473">
        <v>291</v>
      </c>
      <c r="D473">
        <v>215</v>
      </c>
      <c r="E473">
        <v>233</v>
      </c>
      <c r="F473" s="1">
        <f>AVERAGEIF(IstanbulTablo[[#This Row],[Vefat2019]:[Vefat2017]], "&gt;0")</f>
        <v>246.33333333333334</v>
      </c>
      <c r="G473" s="1">
        <f>IF(AND(IstanbulTablo[[#This Row],[Vefat2020]]&gt;-1,IstanbulTablo[[#This Row],[Referans]]&gt;-1), IstanbulTablo[[#This Row],[Vefat2020]]-IstanbulTablo[[#This Row],[Referans]], 0)</f>
        <v>86.666666666666657</v>
      </c>
      <c r="H473">
        <f t="shared" si="68"/>
        <v>345.71428571428572</v>
      </c>
      <c r="I473">
        <f t="shared" si="69"/>
        <v>307.28571428571428</v>
      </c>
      <c r="J473">
        <f t="shared" si="70"/>
        <v>200</v>
      </c>
      <c r="K473">
        <f t="shared" si="71"/>
        <v>204.85714285714286</v>
      </c>
      <c r="L473">
        <f t="shared" si="72"/>
        <v>237.38095238095235</v>
      </c>
    </row>
    <row r="474" spans="1:12">
      <c r="A474" s="3" t="s">
        <v>491</v>
      </c>
      <c r="B474">
        <v>366</v>
      </c>
      <c r="C474">
        <v>286</v>
      </c>
      <c r="D474">
        <v>195</v>
      </c>
      <c r="E474">
        <v>193</v>
      </c>
      <c r="F474" s="1">
        <f>AVERAGEIF(IstanbulTablo[[#This Row],[Vefat2019]:[Vefat2017]], "&gt;0")</f>
        <v>224.66666666666666</v>
      </c>
      <c r="G474" s="1">
        <f>IF(AND(IstanbulTablo[[#This Row],[Vefat2020]]&gt;-1,IstanbulTablo[[#This Row],[Referans]]&gt;-1), IstanbulTablo[[#This Row],[Vefat2020]]-IstanbulTablo[[#This Row],[Referans]], 0)</f>
        <v>141.33333333333334</v>
      </c>
      <c r="H474">
        <f t="shared" si="68"/>
        <v>344.14285714285717</v>
      </c>
      <c r="I474">
        <f t="shared" si="69"/>
        <v>302.42857142857144</v>
      </c>
      <c r="J474">
        <f t="shared" si="70"/>
        <v>200.42857142857142</v>
      </c>
      <c r="K474">
        <f t="shared" si="71"/>
        <v>205</v>
      </c>
      <c r="L474">
        <f t="shared" si="72"/>
        <v>235.95238095238096</v>
      </c>
    </row>
    <row r="475" spans="1:12">
      <c r="A475" s="3" t="s">
        <v>492</v>
      </c>
      <c r="B475">
        <v>413</v>
      </c>
      <c r="C475">
        <v>295</v>
      </c>
      <c r="D475">
        <v>206</v>
      </c>
      <c r="E475">
        <v>185</v>
      </c>
      <c r="F475" s="1">
        <f>AVERAGEIF(IstanbulTablo[[#This Row],[Vefat2019]:[Vefat2017]], "&gt;0")</f>
        <v>228.66666666666666</v>
      </c>
      <c r="G475" s="1">
        <f>IF(AND(IstanbulTablo[[#This Row],[Vefat2020]]&gt;-1,IstanbulTablo[[#This Row],[Referans]]&gt;-1), IstanbulTablo[[#This Row],[Vefat2020]]-IstanbulTablo[[#This Row],[Referans]], 0)</f>
        <v>184.33333333333334</v>
      </c>
      <c r="H475">
        <f t="shared" si="68"/>
        <v>354.85714285714283</v>
      </c>
      <c r="I475">
        <f t="shared" si="69"/>
        <v>303</v>
      </c>
      <c r="J475">
        <f t="shared" si="70"/>
        <v>201</v>
      </c>
      <c r="K475">
        <f t="shared" si="71"/>
        <v>199.57142857142858</v>
      </c>
      <c r="L475">
        <f t="shared" si="72"/>
        <v>234.52380952380955</v>
      </c>
    </row>
    <row r="476" spans="1:12">
      <c r="A476" s="3" t="s">
        <v>493</v>
      </c>
      <c r="B476">
        <v>401</v>
      </c>
      <c r="C476">
        <v>296</v>
      </c>
      <c r="D476">
        <v>194</v>
      </c>
      <c r="E476">
        <v>204</v>
      </c>
      <c r="F476" s="1">
        <f>AVERAGEIF(IstanbulTablo[[#This Row],[Vefat2019]:[Vefat2017]], "&gt;0")</f>
        <v>231.33333333333334</v>
      </c>
      <c r="G476" s="1">
        <f>IF(AND(IstanbulTablo[[#This Row],[Vefat2020]]&gt;-1,IstanbulTablo[[#This Row],[Referans]]&gt;-1), IstanbulTablo[[#This Row],[Vefat2020]]-IstanbulTablo[[#This Row],[Referans]], 0)</f>
        <v>169.66666666666666</v>
      </c>
      <c r="H476">
        <f t="shared" si="68"/>
        <v>362.85714285714283</v>
      </c>
      <c r="I476">
        <f t="shared" si="69"/>
        <v>300.42857142857144</v>
      </c>
      <c r="J476">
        <f t="shared" si="70"/>
        <v>200</v>
      </c>
      <c r="K476">
        <f t="shared" si="71"/>
        <v>198.42857142857142</v>
      </c>
      <c r="L476">
        <f t="shared" si="72"/>
        <v>232.95238095238096</v>
      </c>
    </row>
    <row r="477" spans="1:12">
      <c r="A477" s="3" t="s">
        <v>494</v>
      </c>
      <c r="B477">
        <v>375</v>
      </c>
      <c r="C477">
        <v>277</v>
      </c>
      <c r="D477">
        <v>196</v>
      </c>
      <c r="E477">
        <v>206</v>
      </c>
      <c r="F477" s="1">
        <f>AVERAGEIF(IstanbulTablo[[#This Row],[Vefat2019]:[Vefat2017]], "&gt;0")</f>
        <v>226.33333333333334</v>
      </c>
      <c r="G477" s="1">
        <f>IF(AND(IstanbulTablo[[#This Row],[Vefat2020]]&gt;-1,IstanbulTablo[[#This Row],[Referans]]&gt;-1), IstanbulTablo[[#This Row],[Vefat2020]]-IstanbulTablo[[#This Row],[Referans]], 0)</f>
        <v>148.66666666666666</v>
      </c>
      <c r="H477">
        <f t="shared" si="68"/>
        <v>363.14285714285717</v>
      </c>
      <c r="I477">
        <f t="shared" si="69"/>
        <v>291.71428571428572</v>
      </c>
      <c r="J477">
        <f t="shared" si="70"/>
        <v>199.71428571428572</v>
      </c>
      <c r="K477">
        <f t="shared" si="71"/>
        <v>199.71428571428572</v>
      </c>
      <c r="L477">
        <f t="shared" si="72"/>
        <v>230.38095238095235</v>
      </c>
    </row>
    <row r="478" spans="1:12">
      <c r="A478" s="3" t="s">
        <v>495</v>
      </c>
      <c r="B478">
        <v>373</v>
      </c>
      <c r="C478">
        <v>294</v>
      </c>
      <c r="D478">
        <v>205</v>
      </c>
      <c r="E478">
        <v>198</v>
      </c>
      <c r="F478" s="1">
        <f>AVERAGEIF(IstanbulTablo[[#This Row],[Vefat2019]:[Vefat2017]], "&gt;0")</f>
        <v>232.33333333333334</v>
      </c>
      <c r="G478" s="1">
        <f>IF(AND(IstanbulTablo[[#This Row],[Vefat2020]]&gt;-1,IstanbulTablo[[#This Row],[Referans]]&gt;-1), IstanbulTablo[[#This Row],[Vefat2020]]-IstanbulTablo[[#This Row],[Referans]], 0)</f>
        <v>140.66666666666666</v>
      </c>
      <c r="H478">
        <f t="shared" si="68"/>
        <v>369</v>
      </c>
      <c r="I478">
        <f t="shared" si="69"/>
        <v>290.28571428571428</v>
      </c>
      <c r="J478">
        <f t="shared" si="70"/>
        <v>201.42857142857142</v>
      </c>
      <c r="K478">
        <f t="shared" si="71"/>
        <v>202.42857142857142</v>
      </c>
      <c r="L478">
        <f t="shared" si="72"/>
        <v>231.38095238095235</v>
      </c>
    </row>
    <row r="479" spans="1:12">
      <c r="A479" s="3" t="s">
        <v>496</v>
      </c>
      <c r="B479">
        <v>354</v>
      </c>
      <c r="C479">
        <v>259</v>
      </c>
      <c r="D479">
        <v>195</v>
      </c>
      <c r="E479">
        <v>211</v>
      </c>
      <c r="F479" s="1">
        <f>AVERAGEIF(IstanbulTablo[[#This Row],[Vefat2019]:[Vefat2017]], "&gt;0")</f>
        <v>221.66666666666666</v>
      </c>
      <c r="G479" s="1">
        <f>IF(AND(IstanbulTablo[[#This Row],[Vefat2020]]&gt;-1,IstanbulTablo[[#This Row],[Referans]]&gt;-1), IstanbulTablo[[#This Row],[Vefat2020]]-IstanbulTablo[[#This Row],[Referans]], 0)</f>
        <v>132.33333333333334</v>
      </c>
      <c r="H479">
        <f t="shared" si="68"/>
        <v>373.57142857142856</v>
      </c>
      <c r="I479">
        <f t="shared" si="69"/>
        <v>285.42857142857144</v>
      </c>
      <c r="J479">
        <f t="shared" si="70"/>
        <v>200.85714285714286</v>
      </c>
      <c r="K479">
        <f t="shared" si="71"/>
        <v>204.28571428571428</v>
      </c>
      <c r="L479">
        <f t="shared" si="72"/>
        <v>230.19047619047618</v>
      </c>
    </row>
    <row r="480" spans="1:12">
      <c r="A480" s="3" t="s">
        <v>497</v>
      </c>
      <c r="B480">
        <v>364</v>
      </c>
      <c r="C480">
        <v>308</v>
      </c>
      <c r="D480">
        <v>194</v>
      </c>
      <c r="E480">
        <v>215</v>
      </c>
      <c r="F480" s="1">
        <f>AVERAGEIF(IstanbulTablo[[#This Row],[Vefat2019]:[Vefat2017]], "&gt;0")</f>
        <v>239</v>
      </c>
      <c r="G480" s="1">
        <f>IF(AND(IstanbulTablo[[#This Row],[Vefat2020]]&gt;-1,IstanbulTablo[[#This Row],[Referans]]&gt;-1), IstanbulTablo[[#This Row],[Vefat2020]]-IstanbulTablo[[#This Row],[Referans]], 0)</f>
        <v>125</v>
      </c>
      <c r="H480">
        <f t="shared" si="68"/>
        <v>378</v>
      </c>
      <c r="I480">
        <f t="shared" si="69"/>
        <v>287.85714285714283</v>
      </c>
      <c r="J480">
        <f t="shared" si="70"/>
        <v>197.85714285714286</v>
      </c>
      <c r="K480">
        <f t="shared" si="71"/>
        <v>201.71428571428572</v>
      </c>
      <c r="L480">
        <f t="shared" si="72"/>
        <v>229.14285714285714</v>
      </c>
    </row>
    <row r="481" spans="1:12">
      <c r="A481" s="3" t="s">
        <v>498</v>
      </c>
      <c r="B481">
        <v>318</v>
      </c>
      <c r="C481">
        <v>291</v>
      </c>
      <c r="D481">
        <v>214</v>
      </c>
      <c r="E481">
        <v>231</v>
      </c>
      <c r="F481" s="1">
        <f>AVERAGEIF(IstanbulTablo[[#This Row],[Vefat2019]:[Vefat2017]], "&gt;0")</f>
        <v>245.33333333333334</v>
      </c>
      <c r="G481" s="1">
        <f>IF(AND(IstanbulTablo[[#This Row],[Vefat2020]]&gt;-1,IstanbulTablo[[#This Row],[Referans]]&gt;-1), IstanbulTablo[[#This Row],[Vefat2020]]-IstanbulTablo[[#This Row],[Referans]], 0)</f>
        <v>72.666666666666657</v>
      </c>
      <c r="H481">
        <f t="shared" si="68"/>
        <v>371.14285714285717</v>
      </c>
      <c r="I481">
        <f t="shared" si="69"/>
        <v>288.57142857142856</v>
      </c>
      <c r="J481">
        <f t="shared" si="70"/>
        <v>200.57142857142858</v>
      </c>
      <c r="K481">
        <f t="shared" si="71"/>
        <v>207.14285714285714</v>
      </c>
      <c r="L481">
        <f t="shared" si="72"/>
        <v>232.0952380952381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5BAC0-EC82-457C-9889-ABD983785540}">
  <sheetPr codeName="Sheet3"/>
  <dimension ref="A1:N481"/>
  <sheetViews>
    <sheetView topLeftCell="A7" zoomScale="70" zoomScaleNormal="70" workbookViewId="0">
      <selection activeCell="U8" sqref="U8"/>
    </sheetView>
  </sheetViews>
  <sheetFormatPr defaultRowHeight="14.4"/>
  <cols>
    <col min="2" max="7" width="11.5546875" customWidth="1"/>
    <col min="8" max="11" width="14.5546875" customWidth="1"/>
    <col min="12" max="12" width="13.7773437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14</v>
      </c>
      <c r="C2">
        <v>14</v>
      </c>
      <c r="D2">
        <v>7</v>
      </c>
      <c r="E2">
        <v>18</v>
      </c>
      <c r="F2">
        <f>AVERAGEIF(KonyaTablo[[#This Row],[Vefat2019]:[Vefat2017]], "&gt;0")</f>
        <v>13</v>
      </c>
      <c r="G2">
        <f>IF(AND(KonyaTablo[[#This Row],[Vefat2020]]&gt;-1,KonyaTablo[[#This Row],[Referans]]&gt;-1), KonyaTablo[[#This Row],[Vefat2020]]-KonyaTablo[[#This Row],[Referans]], 0)</f>
        <v>1</v>
      </c>
    </row>
    <row r="3" spans="1:12">
      <c r="A3" s="3" t="s">
        <v>18</v>
      </c>
      <c r="B3">
        <v>13</v>
      </c>
      <c r="C3">
        <v>30</v>
      </c>
      <c r="D3">
        <v>21</v>
      </c>
      <c r="E3">
        <v>18</v>
      </c>
      <c r="F3">
        <f>AVERAGEIF(KonyaTablo[[#This Row],[Vefat2019]:[Vefat2017]], "&gt;0")</f>
        <v>23</v>
      </c>
      <c r="G3">
        <f>IF(AND(KonyaTablo[[#This Row],[Vefat2020]]&gt;-1,KonyaTablo[[#This Row],[Referans]]&gt;-1), KonyaTablo[[#This Row],[Vefat2020]]-KonyaTablo[[#This Row],[Referans]], 0)</f>
        <v>-10</v>
      </c>
    </row>
    <row r="4" spans="1:12">
      <c r="A4" s="3" t="s">
        <v>19</v>
      </c>
      <c r="B4">
        <v>17</v>
      </c>
      <c r="C4">
        <v>20</v>
      </c>
      <c r="D4">
        <v>9</v>
      </c>
      <c r="E4">
        <v>16</v>
      </c>
      <c r="F4">
        <f>AVERAGEIF(KonyaTablo[[#This Row],[Vefat2019]:[Vefat2017]], "&gt;0")</f>
        <v>15</v>
      </c>
      <c r="G4">
        <f>IF(AND(KonyaTablo[[#This Row],[Vefat2020]]&gt;-1,KonyaTablo[[#This Row],[Referans]]&gt;-1), KonyaTablo[[#This Row],[Vefat2020]]-KonyaTablo[[#This Row],[Referans]], 0)</f>
        <v>2</v>
      </c>
    </row>
    <row r="5" spans="1:12">
      <c r="A5" s="3" t="s">
        <v>20</v>
      </c>
      <c r="B5">
        <v>19</v>
      </c>
      <c r="C5">
        <v>18</v>
      </c>
      <c r="D5">
        <v>11</v>
      </c>
      <c r="E5">
        <v>16</v>
      </c>
      <c r="F5">
        <f>AVERAGEIF(KonyaTablo[[#This Row],[Vefat2019]:[Vefat2017]], "&gt;0")</f>
        <v>15</v>
      </c>
      <c r="G5">
        <f>IF(AND(KonyaTablo[[#This Row],[Vefat2020]]&gt;-1,KonyaTablo[[#This Row],[Referans]]&gt;-1), KonyaTablo[[#This Row],[Vefat2020]]-KonyaTablo[[#This Row],[Referans]], 0)</f>
        <v>4</v>
      </c>
    </row>
    <row r="6" spans="1:12">
      <c r="A6" s="3" t="s">
        <v>21</v>
      </c>
      <c r="B6">
        <v>12</v>
      </c>
      <c r="C6">
        <v>22</v>
      </c>
      <c r="D6">
        <v>19</v>
      </c>
      <c r="E6">
        <v>24</v>
      </c>
      <c r="F6">
        <f>AVERAGEIF(KonyaTablo[[#This Row],[Vefat2019]:[Vefat2017]], "&gt;0")</f>
        <v>21.666666666666668</v>
      </c>
      <c r="G6">
        <f>IF(AND(KonyaTablo[[#This Row],[Vefat2020]]&gt;-1,KonyaTablo[[#This Row],[Referans]]&gt;-1), KonyaTablo[[#This Row],[Vefat2020]]-KonyaTablo[[#This Row],[Referans]], 0)</f>
        <v>-9.6666666666666679</v>
      </c>
    </row>
    <row r="7" spans="1:12">
      <c r="A7" s="3" t="s">
        <v>22</v>
      </c>
      <c r="B7">
        <v>20</v>
      </c>
      <c r="C7">
        <v>13</v>
      </c>
      <c r="D7">
        <v>25</v>
      </c>
      <c r="E7">
        <v>17</v>
      </c>
      <c r="F7">
        <f>AVERAGEIF(KonyaTablo[[#This Row],[Vefat2019]:[Vefat2017]], "&gt;0")</f>
        <v>18.333333333333332</v>
      </c>
      <c r="G7">
        <f>IF(AND(KonyaTablo[[#This Row],[Vefat2020]]&gt;-1,KonyaTablo[[#This Row],[Referans]]&gt;-1), KonyaTablo[[#This Row],[Vefat2020]]-KonyaTablo[[#This Row],[Referans]], 0)</f>
        <v>1.6666666666666679</v>
      </c>
    </row>
    <row r="8" spans="1:12">
      <c r="A8" s="3" t="s">
        <v>23</v>
      </c>
      <c r="B8">
        <v>17</v>
      </c>
      <c r="C8">
        <v>15</v>
      </c>
      <c r="D8">
        <v>11</v>
      </c>
      <c r="E8">
        <v>27</v>
      </c>
      <c r="F8">
        <f>AVERAGEIF(KonyaTablo[[#This Row],[Vefat2019]:[Vefat2017]], "&gt;0")</f>
        <v>17.666666666666668</v>
      </c>
      <c r="G8">
        <f>IF(AND(KonyaTablo[[#This Row],[Vefat2020]]&gt;-1,KonyaTablo[[#This Row],[Referans]]&gt;-1), KonyaTablo[[#This Row],[Vefat2020]]-KonyaTablo[[#This Row],[Referans]], 0)</f>
        <v>-0.66666666666666785</v>
      </c>
      <c r="H8">
        <f>AVERAGE(B2:B8)</f>
        <v>16</v>
      </c>
      <c r="I8">
        <f t="shared" ref="I8:K8" si="0">AVERAGE(C2:C8)</f>
        <v>18.857142857142858</v>
      </c>
      <c r="J8">
        <f t="shared" si="0"/>
        <v>14.714285714285714</v>
      </c>
      <c r="K8">
        <f t="shared" si="0"/>
        <v>19.428571428571427</v>
      </c>
      <c r="L8">
        <f>AVERAGE(F2:F8)</f>
        <v>17.666666666666668</v>
      </c>
    </row>
    <row r="9" spans="1:12">
      <c r="A9" s="3" t="s">
        <v>24</v>
      </c>
      <c r="B9">
        <v>20</v>
      </c>
      <c r="C9">
        <v>12</v>
      </c>
      <c r="D9">
        <v>12</v>
      </c>
      <c r="E9">
        <v>16</v>
      </c>
      <c r="F9">
        <f>AVERAGEIF(KonyaTablo[[#This Row],[Vefat2019]:[Vefat2017]], "&gt;0")</f>
        <v>13.333333333333334</v>
      </c>
      <c r="G9">
        <f>IF(AND(KonyaTablo[[#This Row],[Vefat2020]]&gt;-1,KonyaTablo[[#This Row],[Referans]]&gt;-1), KonyaTablo[[#This Row],[Vefat2020]]-KonyaTablo[[#This Row],[Referans]], 0)</f>
        <v>6.6666666666666661</v>
      </c>
      <c r="H9">
        <f t="shared" ref="H9:H72" si="1">AVERAGE(B3:B9)</f>
        <v>16.857142857142858</v>
      </c>
      <c r="I9">
        <f t="shared" ref="I9:I72" si="2">AVERAGE(C3:C9)</f>
        <v>18.571428571428573</v>
      </c>
      <c r="J9">
        <f t="shared" ref="J9:J72" si="3">AVERAGE(D3:D9)</f>
        <v>15.428571428571429</v>
      </c>
      <c r="K9">
        <f t="shared" ref="K9:K72" si="4">AVERAGE(E3:E9)</f>
        <v>19.142857142857142</v>
      </c>
      <c r="L9">
        <f t="shared" ref="L9:L72" si="5">AVERAGE(F3:F9)</f>
        <v>17.714285714285715</v>
      </c>
    </row>
    <row r="10" spans="1:12">
      <c r="A10" s="3" t="s">
        <v>25</v>
      </c>
      <c r="B10">
        <v>21</v>
      </c>
      <c r="C10">
        <v>23</v>
      </c>
      <c r="D10">
        <v>17</v>
      </c>
      <c r="E10">
        <v>17</v>
      </c>
      <c r="F10">
        <f>AVERAGEIF(KonyaTablo[[#This Row],[Vefat2019]:[Vefat2017]], "&gt;0")</f>
        <v>19</v>
      </c>
      <c r="G10">
        <f>IF(AND(KonyaTablo[[#This Row],[Vefat2020]]&gt;-1,KonyaTablo[[#This Row],[Referans]]&gt;-1), KonyaTablo[[#This Row],[Vefat2020]]-KonyaTablo[[#This Row],[Referans]], 0)</f>
        <v>2</v>
      </c>
      <c r="H10">
        <f t="shared" si="1"/>
        <v>18</v>
      </c>
      <c r="I10">
        <f t="shared" si="2"/>
        <v>17.571428571428573</v>
      </c>
      <c r="J10">
        <f t="shared" si="3"/>
        <v>14.857142857142858</v>
      </c>
      <c r="K10">
        <f t="shared" si="4"/>
        <v>19</v>
      </c>
      <c r="L10">
        <f t="shared" si="5"/>
        <v>17.142857142857142</v>
      </c>
    </row>
    <row r="11" spans="1:12">
      <c r="A11" s="3" t="s">
        <v>26</v>
      </c>
      <c r="B11">
        <v>27</v>
      </c>
      <c r="C11">
        <v>24</v>
      </c>
      <c r="D11">
        <v>20</v>
      </c>
      <c r="E11">
        <v>17</v>
      </c>
      <c r="F11">
        <f>AVERAGEIF(KonyaTablo[[#This Row],[Vefat2019]:[Vefat2017]], "&gt;0")</f>
        <v>20.333333333333332</v>
      </c>
      <c r="G11">
        <f>IF(AND(KonyaTablo[[#This Row],[Vefat2020]]&gt;-1,KonyaTablo[[#This Row],[Referans]]&gt;-1), KonyaTablo[[#This Row],[Vefat2020]]-KonyaTablo[[#This Row],[Referans]], 0)</f>
        <v>6.6666666666666679</v>
      </c>
      <c r="H11">
        <f t="shared" si="1"/>
        <v>19.428571428571427</v>
      </c>
      <c r="I11">
        <f t="shared" si="2"/>
        <v>18.142857142857142</v>
      </c>
      <c r="J11">
        <f t="shared" si="3"/>
        <v>16.428571428571427</v>
      </c>
      <c r="K11">
        <f t="shared" si="4"/>
        <v>19.142857142857142</v>
      </c>
      <c r="L11">
        <f t="shared" si="5"/>
        <v>17.904761904761905</v>
      </c>
    </row>
    <row r="12" spans="1:12">
      <c r="A12" s="3" t="s">
        <v>27</v>
      </c>
      <c r="B12">
        <v>21</v>
      </c>
      <c r="C12">
        <v>19</v>
      </c>
      <c r="D12">
        <v>18</v>
      </c>
      <c r="E12">
        <v>7</v>
      </c>
      <c r="F12">
        <f>AVERAGEIF(KonyaTablo[[#This Row],[Vefat2019]:[Vefat2017]], "&gt;0")</f>
        <v>14.666666666666666</v>
      </c>
      <c r="G12">
        <f>IF(AND(KonyaTablo[[#This Row],[Vefat2020]]&gt;-1,KonyaTablo[[#This Row],[Referans]]&gt;-1), KonyaTablo[[#This Row],[Vefat2020]]-KonyaTablo[[#This Row],[Referans]], 0)</f>
        <v>6.3333333333333339</v>
      </c>
      <c r="H12">
        <f t="shared" si="1"/>
        <v>19.714285714285715</v>
      </c>
      <c r="I12">
        <f t="shared" si="2"/>
        <v>18.285714285714285</v>
      </c>
      <c r="J12">
        <f t="shared" si="3"/>
        <v>17.428571428571427</v>
      </c>
      <c r="K12">
        <f t="shared" si="4"/>
        <v>17.857142857142858</v>
      </c>
      <c r="L12">
        <f t="shared" si="5"/>
        <v>17.857142857142858</v>
      </c>
    </row>
    <row r="13" spans="1:12">
      <c r="A13" s="3" t="s">
        <v>28</v>
      </c>
      <c r="B13">
        <v>26</v>
      </c>
      <c r="C13">
        <v>14</v>
      </c>
      <c r="D13">
        <v>16</v>
      </c>
      <c r="E13">
        <v>21</v>
      </c>
      <c r="F13">
        <f>AVERAGEIF(KonyaTablo[[#This Row],[Vefat2019]:[Vefat2017]], "&gt;0")</f>
        <v>17</v>
      </c>
      <c r="G13">
        <f>IF(AND(KonyaTablo[[#This Row],[Vefat2020]]&gt;-1,KonyaTablo[[#This Row],[Referans]]&gt;-1), KonyaTablo[[#This Row],[Vefat2020]]-KonyaTablo[[#This Row],[Referans]], 0)</f>
        <v>9</v>
      </c>
      <c r="H13">
        <f t="shared" si="1"/>
        <v>21.714285714285715</v>
      </c>
      <c r="I13">
        <f t="shared" si="2"/>
        <v>17.142857142857142</v>
      </c>
      <c r="J13">
        <f t="shared" si="3"/>
        <v>17</v>
      </c>
      <c r="K13">
        <f t="shared" si="4"/>
        <v>17.428571428571427</v>
      </c>
      <c r="L13">
        <f t="shared" si="5"/>
        <v>17.190476190476193</v>
      </c>
    </row>
    <row r="14" spans="1:12">
      <c r="A14" s="3" t="s">
        <v>29</v>
      </c>
      <c r="B14">
        <v>21</v>
      </c>
      <c r="C14">
        <v>21</v>
      </c>
      <c r="D14">
        <v>19</v>
      </c>
      <c r="E14">
        <v>22</v>
      </c>
      <c r="F14">
        <f>AVERAGEIF(KonyaTablo[[#This Row],[Vefat2019]:[Vefat2017]], "&gt;0")</f>
        <v>20.666666666666668</v>
      </c>
      <c r="G14">
        <f>IF(AND(KonyaTablo[[#This Row],[Vefat2020]]&gt;-1,KonyaTablo[[#This Row],[Referans]]&gt;-1), KonyaTablo[[#This Row],[Vefat2020]]-KonyaTablo[[#This Row],[Referans]], 0)</f>
        <v>0.33333333333333215</v>
      </c>
      <c r="H14">
        <f t="shared" si="1"/>
        <v>21.857142857142858</v>
      </c>
      <c r="I14">
        <f t="shared" si="2"/>
        <v>18.285714285714285</v>
      </c>
      <c r="J14">
        <f t="shared" si="3"/>
        <v>16.142857142857142</v>
      </c>
      <c r="K14">
        <f t="shared" si="4"/>
        <v>18.142857142857142</v>
      </c>
      <c r="L14">
        <f t="shared" si="5"/>
        <v>17.523809523809526</v>
      </c>
    </row>
    <row r="15" spans="1:12">
      <c r="A15" s="3" t="s">
        <v>30</v>
      </c>
      <c r="B15">
        <v>20</v>
      </c>
      <c r="C15">
        <v>9</v>
      </c>
      <c r="D15">
        <v>20</v>
      </c>
      <c r="E15">
        <v>11</v>
      </c>
      <c r="F15">
        <f>AVERAGEIF(KonyaTablo[[#This Row],[Vefat2019]:[Vefat2017]], "&gt;0")</f>
        <v>13.333333333333334</v>
      </c>
      <c r="G15">
        <f>IF(AND(KonyaTablo[[#This Row],[Vefat2020]]&gt;-1,KonyaTablo[[#This Row],[Referans]]&gt;-1), KonyaTablo[[#This Row],[Vefat2020]]-KonyaTablo[[#This Row],[Referans]], 0)</f>
        <v>6.6666666666666661</v>
      </c>
      <c r="H15">
        <f t="shared" si="1"/>
        <v>22.285714285714285</v>
      </c>
      <c r="I15">
        <f t="shared" si="2"/>
        <v>17.428571428571427</v>
      </c>
      <c r="J15">
        <f t="shared" si="3"/>
        <v>17.428571428571427</v>
      </c>
      <c r="K15">
        <f t="shared" si="4"/>
        <v>15.857142857142858</v>
      </c>
      <c r="L15">
        <f t="shared" si="5"/>
        <v>16.904761904761905</v>
      </c>
    </row>
    <row r="16" spans="1:12">
      <c r="A16" s="3" t="s">
        <v>31</v>
      </c>
      <c r="B16">
        <v>17</v>
      </c>
      <c r="C16">
        <v>27</v>
      </c>
      <c r="D16">
        <v>19</v>
      </c>
      <c r="E16">
        <v>9</v>
      </c>
      <c r="F16">
        <f>AVERAGEIF(KonyaTablo[[#This Row],[Vefat2019]:[Vefat2017]], "&gt;0")</f>
        <v>18.333333333333332</v>
      </c>
      <c r="G16">
        <f>IF(AND(KonyaTablo[[#This Row],[Vefat2020]]&gt;-1,KonyaTablo[[#This Row],[Referans]]&gt;-1), KonyaTablo[[#This Row],[Vefat2020]]-KonyaTablo[[#This Row],[Referans]], 0)</f>
        <v>-1.3333333333333321</v>
      </c>
      <c r="H16">
        <f t="shared" si="1"/>
        <v>21.857142857142858</v>
      </c>
      <c r="I16">
        <f t="shared" si="2"/>
        <v>19.571428571428573</v>
      </c>
      <c r="J16">
        <f t="shared" si="3"/>
        <v>18.428571428571427</v>
      </c>
      <c r="K16">
        <f t="shared" si="4"/>
        <v>14.857142857142858</v>
      </c>
      <c r="L16">
        <f t="shared" si="5"/>
        <v>17.619047619047617</v>
      </c>
    </row>
    <row r="17" spans="1:14">
      <c r="A17" s="3" t="s">
        <v>32</v>
      </c>
      <c r="B17">
        <v>12</v>
      </c>
      <c r="C17">
        <v>17</v>
      </c>
      <c r="D17">
        <v>18</v>
      </c>
      <c r="E17">
        <v>13</v>
      </c>
      <c r="F17">
        <f>AVERAGEIF(KonyaTablo[[#This Row],[Vefat2019]:[Vefat2017]], "&gt;0")</f>
        <v>16</v>
      </c>
      <c r="G17">
        <f>IF(AND(KonyaTablo[[#This Row],[Vefat2020]]&gt;-1,KonyaTablo[[#This Row],[Referans]]&gt;-1), KonyaTablo[[#This Row],[Vefat2020]]-KonyaTablo[[#This Row],[Referans]], 0)</f>
        <v>-4</v>
      </c>
      <c r="H17">
        <f t="shared" si="1"/>
        <v>20.571428571428573</v>
      </c>
      <c r="I17">
        <f t="shared" si="2"/>
        <v>18.714285714285715</v>
      </c>
      <c r="J17">
        <f t="shared" si="3"/>
        <v>18.571428571428573</v>
      </c>
      <c r="K17">
        <f t="shared" si="4"/>
        <v>14.285714285714286</v>
      </c>
      <c r="L17">
        <f t="shared" si="5"/>
        <v>17.19047619047619</v>
      </c>
    </row>
    <row r="18" spans="1:14">
      <c r="A18" s="3" t="s">
        <v>33</v>
      </c>
      <c r="B18">
        <v>15</v>
      </c>
      <c r="C18">
        <v>15</v>
      </c>
      <c r="D18">
        <v>17</v>
      </c>
      <c r="E18">
        <v>11</v>
      </c>
      <c r="F18">
        <f>AVERAGEIF(KonyaTablo[[#This Row],[Vefat2019]:[Vefat2017]], "&gt;0")</f>
        <v>14.333333333333334</v>
      </c>
      <c r="G18">
        <f>IF(AND(KonyaTablo[[#This Row],[Vefat2020]]&gt;-1,KonyaTablo[[#This Row],[Referans]]&gt;-1), KonyaTablo[[#This Row],[Vefat2020]]-KonyaTablo[[#This Row],[Referans]], 0)</f>
        <v>0.66666666666666607</v>
      </c>
      <c r="H18">
        <f t="shared" si="1"/>
        <v>18.857142857142858</v>
      </c>
      <c r="I18">
        <f t="shared" si="2"/>
        <v>17.428571428571427</v>
      </c>
      <c r="J18">
        <f t="shared" si="3"/>
        <v>18.142857142857142</v>
      </c>
      <c r="K18">
        <f t="shared" si="4"/>
        <v>13.428571428571429</v>
      </c>
      <c r="L18">
        <f t="shared" si="5"/>
        <v>16.333333333333332</v>
      </c>
    </row>
    <row r="19" spans="1:14">
      <c r="A19" s="3" t="s">
        <v>34</v>
      </c>
      <c r="B19">
        <v>15</v>
      </c>
      <c r="C19">
        <v>24</v>
      </c>
      <c r="D19">
        <v>18</v>
      </c>
      <c r="E19">
        <v>24</v>
      </c>
      <c r="F19">
        <f>AVERAGEIF(KonyaTablo[[#This Row],[Vefat2019]:[Vefat2017]], "&gt;0")</f>
        <v>22</v>
      </c>
      <c r="G19">
        <f>IF(AND(KonyaTablo[[#This Row],[Vefat2020]]&gt;-1,KonyaTablo[[#This Row],[Referans]]&gt;-1), KonyaTablo[[#This Row],[Vefat2020]]-KonyaTablo[[#This Row],[Referans]], 0)</f>
        <v>-7</v>
      </c>
      <c r="H19">
        <f t="shared" si="1"/>
        <v>18</v>
      </c>
      <c r="I19">
        <f t="shared" si="2"/>
        <v>18.142857142857142</v>
      </c>
      <c r="J19">
        <f t="shared" si="3"/>
        <v>18.142857142857142</v>
      </c>
      <c r="K19">
        <f t="shared" si="4"/>
        <v>15.857142857142858</v>
      </c>
      <c r="L19">
        <f t="shared" si="5"/>
        <v>17.380952380952383</v>
      </c>
    </row>
    <row r="20" spans="1:14">
      <c r="A20" s="3" t="s">
        <v>35</v>
      </c>
      <c r="B20">
        <v>17</v>
      </c>
      <c r="C20">
        <v>16</v>
      </c>
      <c r="D20">
        <v>20</v>
      </c>
      <c r="E20">
        <v>14</v>
      </c>
      <c r="F20">
        <f>AVERAGEIF(KonyaTablo[[#This Row],[Vefat2019]:[Vefat2017]], "&gt;0")</f>
        <v>16.666666666666668</v>
      </c>
      <c r="G20">
        <f>IF(AND(KonyaTablo[[#This Row],[Vefat2020]]&gt;-1,KonyaTablo[[#This Row],[Referans]]&gt;-1), KonyaTablo[[#This Row],[Vefat2020]]-KonyaTablo[[#This Row],[Referans]], 0)</f>
        <v>0.33333333333333215</v>
      </c>
      <c r="H20">
        <f t="shared" si="1"/>
        <v>16.714285714285715</v>
      </c>
      <c r="I20">
        <f t="shared" si="2"/>
        <v>18.428571428571427</v>
      </c>
      <c r="J20">
        <f t="shared" si="3"/>
        <v>18.714285714285715</v>
      </c>
      <c r="K20">
        <f t="shared" si="4"/>
        <v>14.857142857142858</v>
      </c>
      <c r="L20">
        <f t="shared" si="5"/>
        <v>17.333333333333332</v>
      </c>
    </row>
    <row r="21" spans="1:14">
      <c r="A21" s="3" t="s">
        <v>36</v>
      </c>
      <c r="B21">
        <v>18</v>
      </c>
      <c r="C21">
        <v>12</v>
      </c>
      <c r="D21">
        <v>10</v>
      </c>
      <c r="E21">
        <v>16</v>
      </c>
      <c r="F21">
        <f>AVERAGEIF(KonyaTablo[[#This Row],[Vefat2019]:[Vefat2017]], "&gt;0")</f>
        <v>12.666666666666666</v>
      </c>
      <c r="G21">
        <f>IF(AND(KonyaTablo[[#This Row],[Vefat2020]]&gt;-1,KonyaTablo[[#This Row],[Referans]]&gt;-1), KonyaTablo[[#This Row],[Vefat2020]]-KonyaTablo[[#This Row],[Referans]], 0)</f>
        <v>5.3333333333333339</v>
      </c>
      <c r="H21">
        <f t="shared" si="1"/>
        <v>16.285714285714285</v>
      </c>
      <c r="I21">
        <f t="shared" si="2"/>
        <v>17.142857142857142</v>
      </c>
      <c r="J21">
        <f t="shared" si="3"/>
        <v>17.428571428571427</v>
      </c>
      <c r="K21">
        <f t="shared" si="4"/>
        <v>14</v>
      </c>
      <c r="L21">
        <f t="shared" si="5"/>
        <v>16.190476190476193</v>
      </c>
    </row>
    <row r="22" spans="1:14">
      <c r="A22" s="3" t="s">
        <v>37</v>
      </c>
      <c r="B22">
        <v>24</v>
      </c>
      <c r="C22">
        <v>13</v>
      </c>
      <c r="D22">
        <v>18</v>
      </c>
      <c r="E22">
        <v>18</v>
      </c>
      <c r="F22">
        <f>AVERAGEIF(KonyaTablo[[#This Row],[Vefat2019]:[Vefat2017]], "&gt;0")</f>
        <v>16.333333333333332</v>
      </c>
      <c r="G22">
        <f>IF(AND(KonyaTablo[[#This Row],[Vefat2020]]&gt;-1,KonyaTablo[[#This Row],[Referans]]&gt;-1), KonyaTablo[[#This Row],[Vefat2020]]-KonyaTablo[[#This Row],[Referans]], 0)</f>
        <v>7.6666666666666679</v>
      </c>
      <c r="H22">
        <f t="shared" si="1"/>
        <v>16.857142857142858</v>
      </c>
      <c r="I22">
        <f t="shared" si="2"/>
        <v>17.714285714285715</v>
      </c>
      <c r="J22">
        <f t="shared" si="3"/>
        <v>17.142857142857142</v>
      </c>
      <c r="K22">
        <f t="shared" si="4"/>
        <v>15</v>
      </c>
      <c r="L22">
        <f t="shared" si="5"/>
        <v>16.619047619047617</v>
      </c>
    </row>
    <row r="23" spans="1:14">
      <c r="A23" s="3" t="s">
        <v>38</v>
      </c>
      <c r="B23">
        <v>19</v>
      </c>
      <c r="C23">
        <v>18</v>
      </c>
      <c r="D23">
        <v>13</v>
      </c>
      <c r="E23">
        <v>11</v>
      </c>
      <c r="F23">
        <f>AVERAGEIF(KonyaTablo[[#This Row],[Vefat2019]:[Vefat2017]], "&gt;0")</f>
        <v>14</v>
      </c>
      <c r="G23">
        <f>IF(AND(KonyaTablo[[#This Row],[Vefat2020]]&gt;-1,KonyaTablo[[#This Row],[Referans]]&gt;-1), KonyaTablo[[#This Row],[Vefat2020]]-KonyaTablo[[#This Row],[Referans]], 0)</f>
        <v>5</v>
      </c>
      <c r="H23">
        <f t="shared" si="1"/>
        <v>17.142857142857142</v>
      </c>
      <c r="I23">
        <f t="shared" si="2"/>
        <v>16.428571428571427</v>
      </c>
      <c r="J23">
        <f t="shared" si="3"/>
        <v>16.285714285714285</v>
      </c>
      <c r="K23">
        <f t="shared" si="4"/>
        <v>15.285714285714286</v>
      </c>
      <c r="L23">
        <f t="shared" si="5"/>
        <v>16</v>
      </c>
      <c r="N23" t="s">
        <v>5</v>
      </c>
    </row>
    <row r="24" spans="1:14">
      <c r="A24" s="3" t="s">
        <v>39</v>
      </c>
      <c r="B24">
        <v>6</v>
      </c>
      <c r="C24">
        <v>12</v>
      </c>
      <c r="D24">
        <v>15</v>
      </c>
      <c r="E24">
        <v>20</v>
      </c>
      <c r="F24">
        <f>AVERAGEIF(KonyaTablo[[#This Row],[Vefat2019]:[Vefat2017]], "&gt;0")</f>
        <v>15.666666666666666</v>
      </c>
      <c r="G24">
        <f>IF(AND(KonyaTablo[[#This Row],[Vefat2020]]&gt;-1,KonyaTablo[[#This Row],[Referans]]&gt;-1), KonyaTablo[[#This Row],[Vefat2020]]-KonyaTablo[[#This Row],[Referans]], 0)</f>
        <v>-9.6666666666666661</v>
      </c>
      <c r="H24">
        <f t="shared" si="1"/>
        <v>16.285714285714285</v>
      </c>
      <c r="I24">
        <f t="shared" si="2"/>
        <v>15.714285714285714</v>
      </c>
      <c r="J24">
        <f t="shared" si="3"/>
        <v>15.857142857142858</v>
      </c>
      <c r="K24">
        <f t="shared" si="4"/>
        <v>16.285714285714285</v>
      </c>
      <c r="L24">
        <f t="shared" si="5"/>
        <v>15.952380952380953</v>
      </c>
      <c r="N24">
        <f>SUM(KonyaTablo[Fark])</f>
        <v>2637.6666666666656</v>
      </c>
    </row>
    <row r="25" spans="1:14">
      <c r="A25" s="3" t="s">
        <v>40</v>
      </c>
      <c r="B25">
        <v>14</v>
      </c>
      <c r="C25">
        <v>15</v>
      </c>
      <c r="D25">
        <v>14</v>
      </c>
      <c r="E25">
        <v>15</v>
      </c>
      <c r="F25">
        <f>AVERAGEIF(KonyaTablo[[#This Row],[Vefat2019]:[Vefat2017]], "&gt;0")</f>
        <v>14.666666666666666</v>
      </c>
      <c r="G25">
        <f>IF(AND(KonyaTablo[[#This Row],[Vefat2020]]&gt;-1,KonyaTablo[[#This Row],[Referans]]&gt;-1), KonyaTablo[[#This Row],[Vefat2020]]-KonyaTablo[[#This Row],[Referans]], 0)</f>
        <v>-0.66666666666666607</v>
      </c>
      <c r="H25">
        <f t="shared" si="1"/>
        <v>16.142857142857142</v>
      </c>
      <c r="I25">
        <f t="shared" si="2"/>
        <v>15.714285714285714</v>
      </c>
      <c r="J25">
        <f t="shared" si="3"/>
        <v>15.428571428571429</v>
      </c>
      <c r="K25">
        <f t="shared" si="4"/>
        <v>16.857142857142858</v>
      </c>
      <c r="L25">
        <f t="shared" si="5"/>
        <v>16.000000000000004</v>
      </c>
    </row>
    <row r="26" spans="1:14">
      <c r="A26" s="3" t="s">
        <v>41</v>
      </c>
      <c r="B26">
        <v>15</v>
      </c>
      <c r="C26">
        <v>10</v>
      </c>
      <c r="D26">
        <v>15</v>
      </c>
      <c r="E26">
        <v>25</v>
      </c>
      <c r="F26">
        <f>AVERAGEIF(KonyaTablo[[#This Row],[Vefat2019]:[Vefat2017]], "&gt;0")</f>
        <v>16.666666666666668</v>
      </c>
      <c r="G26">
        <f>IF(AND(KonyaTablo[[#This Row],[Vefat2020]]&gt;-1,KonyaTablo[[#This Row],[Referans]]&gt;-1), KonyaTablo[[#This Row],[Vefat2020]]-KonyaTablo[[#This Row],[Referans]], 0)</f>
        <v>-1.6666666666666679</v>
      </c>
      <c r="H26">
        <f t="shared" si="1"/>
        <v>16.142857142857142</v>
      </c>
      <c r="I26">
        <f t="shared" si="2"/>
        <v>13.714285714285714</v>
      </c>
      <c r="J26">
        <f t="shared" si="3"/>
        <v>15</v>
      </c>
      <c r="K26">
        <f t="shared" si="4"/>
        <v>17</v>
      </c>
      <c r="L26">
        <f t="shared" si="5"/>
        <v>15.238095238095241</v>
      </c>
    </row>
    <row r="27" spans="1:14">
      <c r="A27" s="3" t="s">
        <v>42</v>
      </c>
      <c r="B27">
        <v>12</v>
      </c>
      <c r="C27">
        <v>20</v>
      </c>
      <c r="D27">
        <v>20</v>
      </c>
      <c r="E27">
        <v>18</v>
      </c>
      <c r="F27">
        <f>AVERAGEIF(KonyaTablo[[#This Row],[Vefat2019]:[Vefat2017]], "&gt;0")</f>
        <v>19.333333333333332</v>
      </c>
      <c r="G27">
        <f>IF(AND(KonyaTablo[[#This Row],[Vefat2020]]&gt;-1,KonyaTablo[[#This Row],[Referans]]&gt;-1), KonyaTablo[[#This Row],[Vefat2020]]-KonyaTablo[[#This Row],[Referans]], 0)</f>
        <v>-7.3333333333333321</v>
      </c>
      <c r="H27">
        <f t="shared" si="1"/>
        <v>15.428571428571429</v>
      </c>
      <c r="I27">
        <f t="shared" si="2"/>
        <v>14.285714285714286</v>
      </c>
      <c r="J27">
        <f t="shared" si="3"/>
        <v>15</v>
      </c>
      <c r="K27">
        <f t="shared" si="4"/>
        <v>17.571428571428573</v>
      </c>
      <c r="L27">
        <f t="shared" si="5"/>
        <v>15.619047619047619</v>
      </c>
    </row>
    <row r="28" spans="1:14">
      <c r="A28" s="3" t="s">
        <v>43</v>
      </c>
      <c r="B28">
        <v>12</v>
      </c>
      <c r="C28">
        <v>16</v>
      </c>
      <c r="D28">
        <v>20</v>
      </c>
      <c r="E28">
        <v>25</v>
      </c>
      <c r="F28">
        <f>AVERAGEIF(KonyaTablo[[#This Row],[Vefat2019]:[Vefat2017]], "&gt;0")</f>
        <v>20.333333333333332</v>
      </c>
      <c r="G28">
        <f>IF(AND(KonyaTablo[[#This Row],[Vefat2020]]&gt;-1,KonyaTablo[[#This Row],[Referans]]&gt;-1), KonyaTablo[[#This Row],[Vefat2020]]-KonyaTablo[[#This Row],[Referans]], 0)</f>
        <v>-8.3333333333333321</v>
      </c>
      <c r="H28">
        <f t="shared" si="1"/>
        <v>14.571428571428571</v>
      </c>
      <c r="I28">
        <f t="shared" si="2"/>
        <v>14.857142857142858</v>
      </c>
      <c r="J28">
        <f t="shared" si="3"/>
        <v>16.428571428571427</v>
      </c>
      <c r="K28">
        <f t="shared" si="4"/>
        <v>18.857142857142858</v>
      </c>
      <c r="L28">
        <f t="shared" si="5"/>
        <v>16.714285714285712</v>
      </c>
    </row>
    <row r="29" spans="1:14">
      <c r="A29" s="3" t="s">
        <v>44</v>
      </c>
      <c r="B29">
        <v>22</v>
      </c>
      <c r="C29">
        <v>19</v>
      </c>
      <c r="D29">
        <v>17</v>
      </c>
      <c r="E29">
        <v>17</v>
      </c>
      <c r="F29">
        <f>AVERAGEIF(KonyaTablo[[#This Row],[Vefat2019]:[Vefat2017]], "&gt;0")</f>
        <v>17.666666666666668</v>
      </c>
      <c r="G29">
        <f>IF(AND(KonyaTablo[[#This Row],[Vefat2020]]&gt;-1,KonyaTablo[[#This Row],[Referans]]&gt;-1), KonyaTablo[[#This Row],[Vefat2020]]-KonyaTablo[[#This Row],[Referans]], 0)</f>
        <v>4.3333333333333321</v>
      </c>
      <c r="H29">
        <f t="shared" si="1"/>
        <v>14.285714285714286</v>
      </c>
      <c r="I29">
        <f t="shared" si="2"/>
        <v>15.714285714285714</v>
      </c>
      <c r="J29">
        <f t="shared" si="3"/>
        <v>16.285714285714285</v>
      </c>
      <c r="K29">
        <f t="shared" si="4"/>
        <v>18.714285714285715</v>
      </c>
      <c r="L29">
        <f t="shared" si="5"/>
        <v>16.904761904761905</v>
      </c>
    </row>
    <row r="30" spans="1:14">
      <c r="A30" s="3" t="s">
        <v>45</v>
      </c>
      <c r="B30">
        <v>15</v>
      </c>
      <c r="C30">
        <v>21</v>
      </c>
      <c r="D30">
        <v>20</v>
      </c>
      <c r="E30">
        <v>10</v>
      </c>
      <c r="F30">
        <f>AVERAGEIF(KonyaTablo[[#This Row],[Vefat2019]:[Vefat2017]], "&gt;0")</f>
        <v>17</v>
      </c>
      <c r="G30">
        <f>IF(AND(KonyaTablo[[#This Row],[Vefat2020]]&gt;-1,KonyaTablo[[#This Row],[Referans]]&gt;-1), KonyaTablo[[#This Row],[Vefat2020]]-KonyaTablo[[#This Row],[Referans]], 0)</f>
        <v>-2</v>
      </c>
      <c r="H30">
        <f t="shared" si="1"/>
        <v>13.714285714285714</v>
      </c>
      <c r="I30">
        <f t="shared" si="2"/>
        <v>16.142857142857142</v>
      </c>
      <c r="J30">
        <f t="shared" si="3"/>
        <v>17.285714285714285</v>
      </c>
      <c r="K30">
        <f t="shared" si="4"/>
        <v>18.571428571428573</v>
      </c>
      <c r="L30">
        <f t="shared" si="5"/>
        <v>17.333333333333332</v>
      </c>
    </row>
    <row r="31" spans="1:14">
      <c r="A31" s="3" t="s">
        <v>46</v>
      </c>
      <c r="B31">
        <v>10</v>
      </c>
      <c r="C31">
        <v>20</v>
      </c>
      <c r="D31">
        <v>16</v>
      </c>
      <c r="E31">
        <v>25</v>
      </c>
      <c r="F31">
        <f>AVERAGEIF(KonyaTablo[[#This Row],[Vefat2019]:[Vefat2017]], "&gt;0")</f>
        <v>20.333333333333332</v>
      </c>
      <c r="G31">
        <f>IF(AND(KonyaTablo[[#This Row],[Vefat2020]]&gt;-1,KonyaTablo[[#This Row],[Referans]]&gt;-1), KonyaTablo[[#This Row],[Vefat2020]]-KonyaTablo[[#This Row],[Referans]], 0)</f>
        <v>-10.333333333333332</v>
      </c>
      <c r="H31">
        <f t="shared" si="1"/>
        <v>14.285714285714286</v>
      </c>
      <c r="I31">
        <f t="shared" si="2"/>
        <v>17.285714285714285</v>
      </c>
      <c r="J31">
        <f t="shared" si="3"/>
        <v>17.428571428571427</v>
      </c>
      <c r="K31">
        <f t="shared" si="4"/>
        <v>19.285714285714285</v>
      </c>
      <c r="L31">
        <f t="shared" si="5"/>
        <v>18</v>
      </c>
    </row>
    <row r="32" spans="1:14">
      <c r="A32" s="3" t="s">
        <v>47</v>
      </c>
      <c r="B32">
        <v>19</v>
      </c>
      <c r="C32">
        <v>12</v>
      </c>
      <c r="D32">
        <v>19</v>
      </c>
      <c r="E32">
        <v>18</v>
      </c>
      <c r="F32">
        <f>AVERAGEIF(KonyaTablo[[#This Row],[Vefat2019]:[Vefat2017]], "&gt;0")</f>
        <v>16.333333333333332</v>
      </c>
      <c r="G32">
        <f>IF(AND(KonyaTablo[[#This Row],[Vefat2020]]&gt;-1,KonyaTablo[[#This Row],[Referans]]&gt;-1), KonyaTablo[[#This Row],[Vefat2020]]-KonyaTablo[[#This Row],[Referans]], 0)</f>
        <v>2.6666666666666679</v>
      </c>
      <c r="H32">
        <f t="shared" si="1"/>
        <v>15</v>
      </c>
      <c r="I32">
        <f t="shared" si="2"/>
        <v>16.857142857142858</v>
      </c>
      <c r="J32">
        <f t="shared" si="3"/>
        <v>18.142857142857142</v>
      </c>
      <c r="K32">
        <f t="shared" si="4"/>
        <v>19.714285714285715</v>
      </c>
      <c r="L32">
        <f t="shared" si="5"/>
        <v>18.238095238095237</v>
      </c>
    </row>
    <row r="33" spans="1:12">
      <c r="A33" s="3" t="s">
        <v>48</v>
      </c>
      <c r="B33">
        <v>10</v>
      </c>
      <c r="C33">
        <v>10</v>
      </c>
      <c r="D33">
        <v>30</v>
      </c>
      <c r="E33">
        <v>18</v>
      </c>
      <c r="F33">
        <f>AVERAGEIF(KonyaTablo[[#This Row],[Vefat2019]:[Vefat2017]], "&gt;0")</f>
        <v>19.333333333333332</v>
      </c>
      <c r="G33">
        <f>IF(AND(KonyaTablo[[#This Row],[Vefat2020]]&gt;-1,KonyaTablo[[#This Row],[Referans]]&gt;-1), KonyaTablo[[#This Row],[Vefat2020]]-KonyaTablo[[#This Row],[Referans]], 0)</f>
        <v>-9.3333333333333321</v>
      </c>
      <c r="H33">
        <f t="shared" si="1"/>
        <v>14.285714285714286</v>
      </c>
      <c r="I33">
        <f t="shared" si="2"/>
        <v>16.857142857142858</v>
      </c>
      <c r="J33">
        <f t="shared" si="3"/>
        <v>20.285714285714285</v>
      </c>
      <c r="K33">
        <f t="shared" si="4"/>
        <v>18.714285714285715</v>
      </c>
      <c r="L33">
        <f t="shared" si="5"/>
        <v>18.619047619047617</v>
      </c>
    </row>
    <row r="34" spans="1:12">
      <c r="A34" s="3" t="s">
        <v>49</v>
      </c>
      <c r="B34">
        <v>13</v>
      </c>
      <c r="C34">
        <v>23</v>
      </c>
      <c r="D34">
        <v>10</v>
      </c>
      <c r="E34">
        <v>22</v>
      </c>
      <c r="F34">
        <f>AVERAGEIF(KonyaTablo[[#This Row],[Vefat2019]:[Vefat2017]], "&gt;0")</f>
        <v>18.333333333333332</v>
      </c>
      <c r="G34">
        <f>IF(AND(KonyaTablo[[#This Row],[Vefat2020]]&gt;-1,KonyaTablo[[#This Row],[Referans]]&gt;-1), KonyaTablo[[#This Row],[Vefat2020]]-KonyaTablo[[#This Row],[Referans]], 0)</f>
        <v>-5.3333333333333321</v>
      </c>
      <c r="H34">
        <f t="shared" si="1"/>
        <v>14.428571428571429</v>
      </c>
      <c r="I34">
        <f t="shared" si="2"/>
        <v>17.285714285714285</v>
      </c>
      <c r="J34">
        <f t="shared" si="3"/>
        <v>18.857142857142858</v>
      </c>
      <c r="K34">
        <f t="shared" si="4"/>
        <v>19.285714285714285</v>
      </c>
      <c r="L34">
        <f t="shared" si="5"/>
        <v>18.476190476190474</v>
      </c>
    </row>
    <row r="35" spans="1:12">
      <c r="A35" s="3" t="s">
        <v>50</v>
      </c>
      <c r="B35">
        <v>20</v>
      </c>
      <c r="C35">
        <v>18</v>
      </c>
      <c r="D35">
        <v>15</v>
      </c>
      <c r="E35">
        <v>18</v>
      </c>
      <c r="F35">
        <f>AVERAGEIF(KonyaTablo[[#This Row],[Vefat2019]:[Vefat2017]], "&gt;0")</f>
        <v>17</v>
      </c>
      <c r="G35">
        <f>IF(AND(KonyaTablo[[#This Row],[Vefat2020]]&gt;-1,KonyaTablo[[#This Row],[Referans]]&gt;-1), KonyaTablo[[#This Row],[Vefat2020]]-KonyaTablo[[#This Row],[Referans]], 0)</f>
        <v>3</v>
      </c>
      <c r="H35">
        <f t="shared" si="1"/>
        <v>15.571428571428571</v>
      </c>
      <c r="I35">
        <f t="shared" si="2"/>
        <v>17.571428571428573</v>
      </c>
      <c r="J35">
        <f t="shared" si="3"/>
        <v>18.142857142857142</v>
      </c>
      <c r="K35">
        <f t="shared" si="4"/>
        <v>18.285714285714285</v>
      </c>
      <c r="L35">
        <f t="shared" si="5"/>
        <v>17.999999999999996</v>
      </c>
    </row>
    <row r="36" spans="1:12">
      <c r="A36" s="3" t="s">
        <v>51</v>
      </c>
      <c r="B36">
        <v>19</v>
      </c>
      <c r="C36">
        <v>16</v>
      </c>
      <c r="D36">
        <v>18</v>
      </c>
      <c r="E36">
        <v>15</v>
      </c>
      <c r="F36">
        <f>AVERAGEIF(KonyaTablo[[#This Row],[Vefat2019]:[Vefat2017]], "&gt;0")</f>
        <v>16.333333333333332</v>
      </c>
      <c r="G36">
        <f>IF(AND(KonyaTablo[[#This Row],[Vefat2020]]&gt;-1,KonyaTablo[[#This Row],[Referans]]&gt;-1), KonyaTablo[[#This Row],[Vefat2020]]-KonyaTablo[[#This Row],[Referans]], 0)</f>
        <v>2.6666666666666679</v>
      </c>
      <c r="H36">
        <f t="shared" si="1"/>
        <v>15.142857142857142</v>
      </c>
      <c r="I36">
        <f t="shared" si="2"/>
        <v>17.142857142857142</v>
      </c>
      <c r="J36">
        <f t="shared" si="3"/>
        <v>18.285714285714285</v>
      </c>
      <c r="K36">
        <f t="shared" si="4"/>
        <v>18</v>
      </c>
      <c r="L36">
        <f t="shared" si="5"/>
        <v>17.809523809523807</v>
      </c>
    </row>
    <row r="37" spans="1:12">
      <c r="A37" s="3" t="s">
        <v>52</v>
      </c>
      <c r="B37">
        <v>8</v>
      </c>
      <c r="C37">
        <v>14</v>
      </c>
      <c r="D37">
        <v>11</v>
      </c>
      <c r="E37">
        <v>22</v>
      </c>
      <c r="F37">
        <f>AVERAGEIF(KonyaTablo[[#This Row],[Vefat2019]:[Vefat2017]], "&gt;0")</f>
        <v>15.666666666666666</v>
      </c>
      <c r="G37">
        <f>IF(AND(KonyaTablo[[#This Row],[Vefat2020]]&gt;-1,KonyaTablo[[#This Row],[Referans]]&gt;-1), KonyaTablo[[#This Row],[Vefat2020]]-KonyaTablo[[#This Row],[Referans]], 0)</f>
        <v>-7.6666666666666661</v>
      </c>
      <c r="H37">
        <f t="shared" si="1"/>
        <v>14.142857142857142</v>
      </c>
      <c r="I37">
        <f t="shared" si="2"/>
        <v>16.142857142857142</v>
      </c>
      <c r="J37">
        <f t="shared" si="3"/>
        <v>17</v>
      </c>
      <c r="K37">
        <f t="shared" si="4"/>
        <v>19.714285714285715</v>
      </c>
      <c r="L37">
        <f t="shared" si="5"/>
        <v>17.619047619047617</v>
      </c>
    </row>
    <row r="38" spans="1:12">
      <c r="A38" s="3" t="s">
        <v>53</v>
      </c>
      <c r="B38">
        <v>8</v>
      </c>
      <c r="C38">
        <v>23</v>
      </c>
      <c r="D38">
        <v>16</v>
      </c>
      <c r="E38">
        <v>7</v>
      </c>
      <c r="F38">
        <f>AVERAGEIF(KonyaTablo[[#This Row],[Vefat2019]:[Vefat2017]], "&gt;0")</f>
        <v>15.333333333333334</v>
      </c>
      <c r="G38">
        <f>IF(AND(KonyaTablo[[#This Row],[Vefat2020]]&gt;-1,KonyaTablo[[#This Row],[Referans]]&gt;-1), KonyaTablo[[#This Row],[Vefat2020]]-KonyaTablo[[#This Row],[Referans]], 0)</f>
        <v>-7.3333333333333339</v>
      </c>
      <c r="H38">
        <f t="shared" si="1"/>
        <v>13.857142857142858</v>
      </c>
      <c r="I38">
        <f t="shared" si="2"/>
        <v>16.571428571428573</v>
      </c>
      <c r="J38">
        <f t="shared" si="3"/>
        <v>17</v>
      </c>
      <c r="K38">
        <f t="shared" si="4"/>
        <v>17.142857142857142</v>
      </c>
      <c r="L38">
        <f t="shared" si="5"/>
        <v>16.904761904761905</v>
      </c>
    </row>
    <row r="39" spans="1:12">
      <c r="A39" s="3" t="s">
        <v>54</v>
      </c>
      <c r="B39">
        <v>13</v>
      </c>
      <c r="C39">
        <v>13</v>
      </c>
      <c r="D39">
        <v>16</v>
      </c>
      <c r="E39">
        <v>21</v>
      </c>
      <c r="F39">
        <f>AVERAGEIF(KonyaTablo[[#This Row],[Vefat2019]:[Vefat2017]], "&gt;0")</f>
        <v>16.666666666666668</v>
      </c>
      <c r="G39">
        <f>IF(AND(KonyaTablo[[#This Row],[Vefat2020]]&gt;-1,KonyaTablo[[#This Row],[Referans]]&gt;-1), KonyaTablo[[#This Row],[Vefat2020]]-KonyaTablo[[#This Row],[Referans]], 0)</f>
        <v>-3.6666666666666679</v>
      </c>
      <c r="H39">
        <f t="shared" si="1"/>
        <v>13</v>
      </c>
      <c r="I39">
        <f t="shared" si="2"/>
        <v>16.714285714285715</v>
      </c>
      <c r="J39">
        <f t="shared" si="3"/>
        <v>16.571428571428573</v>
      </c>
      <c r="K39">
        <f t="shared" si="4"/>
        <v>17.571428571428573</v>
      </c>
      <c r="L39">
        <f t="shared" si="5"/>
        <v>16.952380952380953</v>
      </c>
    </row>
    <row r="40" spans="1:12">
      <c r="A40" s="3" t="s">
        <v>55</v>
      </c>
      <c r="B40">
        <v>15</v>
      </c>
      <c r="C40">
        <v>18</v>
      </c>
      <c r="D40">
        <v>7</v>
      </c>
      <c r="E40">
        <v>19</v>
      </c>
      <c r="F40">
        <f>AVERAGEIF(KonyaTablo[[#This Row],[Vefat2019]:[Vefat2017]], "&gt;0")</f>
        <v>14.666666666666666</v>
      </c>
      <c r="G40">
        <f>IF(AND(KonyaTablo[[#This Row],[Vefat2020]]&gt;-1,KonyaTablo[[#This Row],[Referans]]&gt;-1), KonyaTablo[[#This Row],[Vefat2020]]-KonyaTablo[[#This Row],[Referans]], 0)</f>
        <v>0.33333333333333393</v>
      </c>
      <c r="H40">
        <f t="shared" si="1"/>
        <v>13.714285714285714</v>
      </c>
      <c r="I40">
        <f t="shared" si="2"/>
        <v>17.857142857142858</v>
      </c>
      <c r="J40">
        <f t="shared" si="3"/>
        <v>13.285714285714286</v>
      </c>
      <c r="K40">
        <f t="shared" si="4"/>
        <v>17.714285714285715</v>
      </c>
      <c r="L40">
        <f t="shared" si="5"/>
        <v>16.285714285714285</v>
      </c>
    </row>
    <row r="41" spans="1:12">
      <c r="A41" s="3" t="s">
        <v>56</v>
      </c>
      <c r="B41">
        <v>15</v>
      </c>
      <c r="C41">
        <v>18</v>
      </c>
      <c r="D41">
        <v>25</v>
      </c>
      <c r="E41">
        <v>11</v>
      </c>
      <c r="F41">
        <f>AVERAGEIF(KonyaTablo[[#This Row],[Vefat2019]:[Vefat2017]], "&gt;0")</f>
        <v>18</v>
      </c>
      <c r="G41">
        <f>IF(AND(KonyaTablo[[#This Row],[Vefat2020]]&gt;-1,KonyaTablo[[#This Row],[Referans]]&gt;-1), KonyaTablo[[#This Row],[Vefat2020]]-KonyaTablo[[#This Row],[Referans]], 0)</f>
        <v>-3</v>
      </c>
      <c r="H41">
        <f t="shared" si="1"/>
        <v>14</v>
      </c>
      <c r="I41">
        <f t="shared" si="2"/>
        <v>17.142857142857142</v>
      </c>
      <c r="J41">
        <f t="shared" si="3"/>
        <v>15.428571428571429</v>
      </c>
      <c r="K41">
        <f t="shared" si="4"/>
        <v>16.142857142857142</v>
      </c>
      <c r="L41">
        <f t="shared" si="5"/>
        <v>16.238095238095237</v>
      </c>
    </row>
    <row r="42" spans="1:12">
      <c r="A42" s="3" t="s">
        <v>57</v>
      </c>
      <c r="B42">
        <v>17</v>
      </c>
      <c r="C42">
        <v>14</v>
      </c>
      <c r="D42">
        <v>7</v>
      </c>
      <c r="E42">
        <v>22</v>
      </c>
      <c r="F42">
        <f>AVERAGEIF(KonyaTablo[[#This Row],[Vefat2019]:[Vefat2017]], "&gt;0")</f>
        <v>14.333333333333334</v>
      </c>
      <c r="G42">
        <f>IF(AND(KonyaTablo[[#This Row],[Vefat2020]]&gt;-1,KonyaTablo[[#This Row],[Referans]]&gt;-1), KonyaTablo[[#This Row],[Vefat2020]]-KonyaTablo[[#This Row],[Referans]], 0)</f>
        <v>2.6666666666666661</v>
      </c>
      <c r="H42">
        <f t="shared" si="1"/>
        <v>13.571428571428571</v>
      </c>
      <c r="I42">
        <f t="shared" si="2"/>
        <v>16.571428571428573</v>
      </c>
      <c r="J42">
        <f t="shared" si="3"/>
        <v>14.285714285714286</v>
      </c>
      <c r="K42">
        <f t="shared" si="4"/>
        <v>16.714285714285715</v>
      </c>
      <c r="L42">
        <f t="shared" si="5"/>
        <v>15.857142857142858</v>
      </c>
    </row>
    <row r="43" spans="1:12">
      <c r="A43" s="3" t="s">
        <v>58</v>
      </c>
      <c r="B43">
        <v>13</v>
      </c>
      <c r="C43">
        <v>11</v>
      </c>
      <c r="D43">
        <v>13</v>
      </c>
      <c r="E43">
        <v>30</v>
      </c>
      <c r="F43">
        <f>AVERAGEIF(KonyaTablo[[#This Row],[Vefat2019]:[Vefat2017]], "&gt;0")</f>
        <v>18</v>
      </c>
      <c r="G43">
        <f>IF(AND(KonyaTablo[[#This Row],[Vefat2020]]&gt;-1,KonyaTablo[[#This Row],[Referans]]&gt;-1), KonyaTablo[[#This Row],[Vefat2020]]-KonyaTablo[[#This Row],[Referans]], 0)</f>
        <v>-5</v>
      </c>
      <c r="H43">
        <f t="shared" si="1"/>
        <v>12.714285714285714</v>
      </c>
      <c r="I43">
        <f t="shared" si="2"/>
        <v>15.857142857142858</v>
      </c>
      <c r="J43">
        <f t="shared" si="3"/>
        <v>13.571428571428571</v>
      </c>
      <c r="K43">
        <f t="shared" si="4"/>
        <v>18.857142857142858</v>
      </c>
      <c r="L43">
        <f t="shared" si="5"/>
        <v>16.095238095238095</v>
      </c>
    </row>
    <row r="44" spans="1:12">
      <c r="A44" s="3" t="s">
        <v>59</v>
      </c>
      <c r="B44">
        <v>9</v>
      </c>
      <c r="C44">
        <v>12</v>
      </c>
      <c r="D44">
        <v>13</v>
      </c>
      <c r="E44">
        <v>23</v>
      </c>
      <c r="F44">
        <f>AVERAGEIF(KonyaTablo[[#This Row],[Vefat2019]:[Vefat2017]], "&gt;0")</f>
        <v>16</v>
      </c>
      <c r="G44">
        <f>IF(AND(KonyaTablo[[#This Row],[Vefat2020]]&gt;-1,KonyaTablo[[#This Row],[Referans]]&gt;-1), KonyaTablo[[#This Row],[Vefat2020]]-KonyaTablo[[#This Row],[Referans]], 0)</f>
        <v>-7</v>
      </c>
      <c r="H44">
        <f t="shared" si="1"/>
        <v>12.857142857142858</v>
      </c>
      <c r="I44">
        <f t="shared" si="2"/>
        <v>15.571428571428571</v>
      </c>
      <c r="J44">
        <f t="shared" si="3"/>
        <v>13.857142857142858</v>
      </c>
      <c r="K44">
        <f t="shared" si="4"/>
        <v>19</v>
      </c>
      <c r="L44">
        <f t="shared" si="5"/>
        <v>16.142857142857142</v>
      </c>
    </row>
    <row r="45" spans="1:12">
      <c r="A45" s="3" t="s">
        <v>60</v>
      </c>
      <c r="B45">
        <v>23</v>
      </c>
      <c r="C45">
        <v>13</v>
      </c>
      <c r="D45">
        <v>12</v>
      </c>
      <c r="E45">
        <v>21</v>
      </c>
      <c r="F45">
        <f>AVERAGEIF(KonyaTablo[[#This Row],[Vefat2019]:[Vefat2017]], "&gt;0")</f>
        <v>15.333333333333334</v>
      </c>
      <c r="G45">
        <f>IF(AND(KonyaTablo[[#This Row],[Vefat2020]]&gt;-1,KonyaTablo[[#This Row],[Referans]]&gt;-1), KonyaTablo[[#This Row],[Vefat2020]]-KonyaTablo[[#This Row],[Referans]], 0)</f>
        <v>7.6666666666666661</v>
      </c>
      <c r="H45">
        <f t="shared" si="1"/>
        <v>15</v>
      </c>
      <c r="I45">
        <f t="shared" si="2"/>
        <v>14.142857142857142</v>
      </c>
      <c r="J45">
        <f t="shared" si="3"/>
        <v>13.285714285714286</v>
      </c>
      <c r="K45">
        <f t="shared" si="4"/>
        <v>21</v>
      </c>
      <c r="L45">
        <f t="shared" si="5"/>
        <v>16.142857142857142</v>
      </c>
    </row>
    <row r="46" spans="1:12">
      <c r="A46" s="3" t="s">
        <v>61</v>
      </c>
      <c r="B46">
        <v>11</v>
      </c>
      <c r="C46">
        <v>11</v>
      </c>
      <c r="D46">
        <v>20</v>
      </c>
      <c r="E46">
        <v>21</v>
      </c>
      <c r="F46">
        <f>AVERAGEIF(KonyaTablo[[#This Row],[Vefat2019]:[Vefat2017]], "&gt;0")</f>
        <v>17.333333333333332</v>
      </c>
      <c r="G46">
        <f>IF(AND(KonyaTablo[[#This Row],[Vefat2020]]&gt;-1,KonyaTablo[[#This Row],[Referans]]&gt;-1), KonyaTablo[[#This Row],[Vefat2020]]-KonyaTablo[[#This Row],[Referans]], 0)</f>
        <v>-6.3333333333333321</v>
      </c>
      <c r="H46">
        <f t="shared" si="1"/>
        <v>14.714285714285714</v>
      </c>
      <c r="I46">
        <f t="shared" si="2"/>
        <v>13.857142857142858</v>
      </c>
      <c r="J46">
        <f t="shared" si="3"/>
        <v>13.857142857142858</v>
      </c>
      <c r="K46">
        <f t="shared" si="4"/>
        <v>21</v>
      </c>
      <c r="L46">
        <f t="shared" si="5"/>
        <v>16.238095238095237</v>
      </c>
    </row>
    <row r="47" spans="1:12">
      <c r="A47" s="3" t="s">
        <v>62</v>
      </c>
      <c r="B47">
        <v>14</v>
      </c>
      <c r="C47">
        <v>14</v>
      </c>
      <c r="D47">
        <v>14</v>
      </c>
      <c r="E47">
        <v>25</v>
      </c>
      <c r="F47">
        <f>AVERAGEIF(KonyaTablo[[#This Row],[Vefat2019]:[Vefat2017]], "&gt;0")</f>
        <v>17.666666666666668</v>
      </c>
      <c r="G47">
        <f>IF(AND(KonyaTablo[[#This Row],[Vefat2020]]&gt;-1,KonyaTablo[[#This Row],[Referans]]&gt;-1), KonyaTablo[[#This Row],[Vefat2020]]-KonyaTablo[[#This Row],[Referans]], 0)</f>
        <v>-3.6666666666666679</v>
      </c>
      <c r="H47">
        <f t="shared" si="1"/>
        <v>14.571428571428571</v>
      </c>
      <c r="I47">
        <f t="shared" si="2"/>
        <v>13.285714285714286</v>
      </c>
      <c r="J47">
        <f t="shared" si="3"/>
        <v>14.857142857142858</v>
      </c>
      <c r="K47">
        <f t="shared" si="4"/>
        <v>21.857142857142858</v>
      </c>
      <c r="L47">
        <f t="shared" si="5"/>
        <v>16.666666666666668</v>
      </c>
    </row>
    <row r="48" spans="1:12">
      <c r="A48" s="3" t="s">
        <v>63</v>
      </c>
      <c r="B48">
        <v>14</v>
      </c>
      <c r="C48">
        <v>16</v>
      </c>
      <c r="D48">
        <v>21</v>
      </c>
      <c r="E48">
        <v>18</v>
      </c>
      <c r="F48">
        <f>AVERAGEIF(KonyaTablo[[#This Row],[Vefat2019]:[Vefat2017]], "&gt;0")</f>
        <v>18.333333333333332</v>
      </c>
      <c r="G48">
        <f>IF(AND(KonyaTablo[[#This Row],[Vefat2020]]&gt;-1,KonyaTablo[[#This Row],[Referans]]&gt;-1), KonyaTablo[[#This Row],[Vefat2020]]-KonyaTablo[[#This Row],[Referans]], 0)</f>
        <v>-4.3333333333333321</v>
      </c>
      <c r="H48">
        <f t="shared" si="1"/>
        <v>14.428571428571429</v>
      </c>
      <c r="I48">
        <f t="shared" si="2"/>
        <v>13</v>
      </c>
      <c r="J48">
        <f t="shared" si="3"/>
        <v>14.285714285714286</v>
      </c>
      <c r="K48">
        <f t="shared" si="4"/>
        <v>22.857142857142858</v>
      </c>
      <c r="L48">
        <f t="shared" si="5"/>
        <v>16.714285714285715</v>
      </c>
    </row>
    <row r="49" spans="1:12">
      <c r="A49" s="3" t="s">
        <v>64</v>
      </c>
      <c r="B49">
        <v>12</v>
      </c>
      <c r="C49">
        <v>16</v>
      </c>
      <c r="D49">
        <v>13</v>
      </c>
      <c r="E49">
        <v>9</v>
      </c>
      <c r="F49">
        <f>AVERAGEIF(KonyaTablo[[#This Row],[Vefat2019]:[Vefat2017]], "&gt;0")</f>
        <v>12.666666666666666</v>
      </c>
      <c r="G49">
        <f>IF(AND(KonyaTablo[[#This Row],[Vefat2020]]&gt;-1,KonyaTablo[[#This Row],[Referans]]&gt;-1), KonyaTablo[[#This Row],[Vefat2020]]-KonyaTablo[[#This Row],[Referans]], 0)</f>
        <v>-0.66666666666666607</v>
      </c>
      <c r="H49">
        <f t="shared" si="1"/>
        <v>13.714285714285714</v>
      </c>
      <c r="I49">
        <f t="shared" si="2"/>
        <v>13.285714285714286</v>
      </c>
      <c r="J49">
        <f t="shared" si="3"/>
        <v>15.142857142857142</v>
      </c>
      <c r="K49">
        <f t="shared" si="4"/>
        <v>21</v>
      </c>
      <c r="L49">
        <f t="shared" si="5"/>
        <v>16.476190476190478</v>
      </c>
    </row>
    <row r="50" spans="1:12">
      <c r="A50" s="3" t="s">
        <v>65</v>
      </c>
      <c r="B50">
        <v>23</v>
      </c>
      <c r="C50">
        <v>16</v>
      </c>
      <c r="D50">
        <v>20</v>
      </c>
      <c r="E50">
        <v>17</v>
      </c>
      <c r="F50">
        <f>AVERAGEIF(KonyaTablo[[#This Row],[Vefat2019]:[Vefat2017]], "&gt;0")</f>
        <v>17.666666666666668</v>
      </c>
      <c r="G50">
        <f>IF(AND(KonyaTablo[[#This Row],[Vefat2020]]&gt;-1,KonyaTablo[[#This Row],[Referans]]&gt;-1), KonyaTablo[[#This Row],[Vefat2020]]-KonyaTablo[[#This Row],[Referans]], 0)</f>
        <v>5.3333333333333321</v>
      </c>
      <c r="H50">
        <f t="shared" si="1"/>
        <v>15.142857142857142</v>
      </c>
      <c r="I50">
        <f t="shared" si="2"/>
        <v>14</v>
      </c>
      <c r="J50">
        <f t="shared" si="3"/>
        <v>16.142857142857142</v>
      </c>
      <c r="K50">
        <f t="shared" si="4"/>
        <v>19.142857142857142</v>
      </c>
      <c r="L50">
        <f t="shared" si="5"/>
        <v>16.428571428571431</v>
      </c>
    </row>
    <row r="51" spans="1:12">
      <c r="A51" s="3" t="s">
        <v>66</v>
      </c>
      <c r="B51">
        <v>26</v>
      </c>
      <c r="C51">
        <v>11</v>
      </c>
      <c r="D51">
        <v>17</v>
      </c>
      <c r="E51">
        <v>14</v>
      </c>
      <c r="F51">
        <f>AVERAGEIF(KonyaTablo[[#This Row],[Vefat2019]:[Vefat2017]], "&gt;0")</f>
        <v>14</v>
      </c>
      <c r="G51">
        <f>IF(AND(KonyaTablo[[#This Row],[Vefat2020]]&gt;-1,KonyaTablo[[#This Row],[Referans]]&gt;-1), KonyaTablo[[#This Row],[Vefat2020]]-KonyaTablo[[#This Row],[Referans]], 0)</f>
        <v>12</v>
      </c>
      <c r="H51">
        <f t="shared" si="1"/>
        <v>17.571428571428573</v>
      </c>
      <c r="I51">
        <f t="shared" si="2"/>
        <v>13.857142857142858</v>
      </c>
      <c r="J51">
        <f t="shared" si="3"/>
        <v>16.714285714285715</v>
      </c>
      <c r="K51">
        <f t="shared" si="4"/>
        <v>17.857142857142858</v>
      </c>
      <c r="L51">
        <f t="shared" si="5"/>
        <v>16.142857142857142</v>
      </c>
    </row>
    <row r="52" spans="1:12">
      <c r="A52" s="3" t="s">
        <v>67</v>
      </c>
      <c r="B52">
        <v>10</v>
      </c>
      <c r="C52">
        <v>18</v>
      </c>
      <c r="D52">
        <v>22</v>
      </c>
      <c r="E52">
        <v>18</v>
      </c>
      <c r="F52">
        <f>AVERAGEIF(KonyaTablo[[#This Row],[Vefat2019]:[Vefat2017]], "&gt;0")</f>
        <v>19.333333333333332</v>
      </c>
      <c r="G52">
        <f>IF(AND(KonyaTablo[[#This Row],[Vefat2020]]&gt;-1,KonyaTablo[[#This Row],[Referans]]&gt;-1), KonyaTablo[[#This Row],[Vefat2020]]-KonyaTablo[[#This Row],[Referans]], 0)</f>
        <v>-9.3333333333333321</v>
      </c>
      <c r="H52">
        <f t="shared" si="1"/>
        <v>15.714285714285714</v>
      </c>
      <c r="I52">
        <f t="shared" si="2"/>
        <v>14.571428571428571</v>
      </c>
      <c r="J52">
        <f t="shared" si="3"/>
        <v>18.142857142857142</v>
      </c>
      <c r="K52">
        <f t="shared" si="4"/>
        <v>17.428571428571427</v>
      </c>
      <c r="L52">
        <f t="shared" si="5"/>
        <v>16.714285714285715</v>
      </c>
    </row>
    <row r="53" spans="1:12">
      <c r="A53" s="3" t="s">
        <v>68</v>
      </c>
      <c r="B53">
        <v>17</v>
      </c>
      <c r="C53">
        <v>17</v>
      </c>
      <c r="D53">
        <v>16</v>
      </c>
      <c r="E53">
        <v>10</v>
      </c>
      <c r="F53">
        <f>AVERAGEIF(KonyaTablo[[#This Row],[Vefat2019]:[Vefat2017]], "&gt;0")</f>
        <v>14.333333333333334</v>
      </c>
      <c r="G53">
        <f>IF(AND(KonyaTablo[[#This Row],[Vefat2020]]&gt;-1,KonyaTablo[[#This Row],[Referans]]&gt;-1), KonyaTablo[[#This Row],[Vefat2020]]-KonyaTablo[[#This Row],[Referans]], 0)</f>
        <v>2.6666666666666661</v>
      </c>
      <c r="H53">
        <f t="shared" si="1"/>
        <v>16.571428571428573</v>
      </c>
      <c r="I53">
        <f t="shared" si="2"/>
        <v>15.428571428571429</v>
      </c>
      <c r="J53">
        <f t="shared" si="3"/>
        <v>17.571428571428573</v>
      </c>
      <c r="K53">
        <f t="shared" si="4"/>
        <v>15.857142857142858</v>
      </c>
      <c r="L53">
        <f t="shared" si="5"/>
        <v>16.285714285714285</v>
      </c>
    </row>
    <row r="54" spans="1:12">
      <c r="A54" s="3" t="s">
        <v>69</v>
      </c>
      <c r="B54">
        <v>11</v>
      </c>
      <c r="C54">
        <v>13</v>
      </c>
      <c r="D54">
        <v>11</v>
      </c>
      <c r="E54">
        <v>20</v>
      </c>
      <c r="F54">
        <f>AVERAGEIF(KonyaTablo[[#This Row],[Vefat2019]:[Vefat2017]], "&gt;0")</f>
        <v>14.666666666666666</v>
      </c>
      <c r="G54">
        <f>IF(AND(KonyaTablo[[#This Row],[Vefat2020]]&gt;-1,KonyaTablo[[#This Row],[Referans]]&gt;-1), KonyaTablo[[#This Row],[Vefat2020]]-KonyaTablo[[#This Row],[Referans]], 0)</f>
        <v>-3.6666666666666661</v>
      </c>
      <c r="H54">
        <f t="shared" si="1"/>
        <v>16.142857142857142</v>
      </c>
      <c r="I54">
        <f t="shared" si="2"/>
        <v>15.285714285714286</v>
      </c>
      <c r="J54">
        <f t="shared" si="3"/>
        <v>17.142857142857142</v>
      </c>
      <c r="K54">
        <f t="shared" si="4"/>
        <v>15.142857142857142</v>
      </c>
      <c r="L54">
        <f t="shared" si="5"/>
        <v>15.857142857142858</v>
      </c>
    </row>
    <row r="55" spans="1:12">
      <c r="A55" s="3" t="s">
        <v>70</v>
      </c>
      <c r="B55">
        <v>13</v>
      </c>
      <c r="C55">
        <v>11</v>
      </c>
      <c r="D55">
        <v>9</v>
      </c>
      <c r="E55">
        <v>20</v>
      </c>
      <c r="F55">
        <f>AVERAGEIF(KonyaTablo[[#This Row],[Vefat2019]:[Vefat2017]], "&gt;0")</f>
        <v>13.333333333333334</v>
      </c>
      <c r="G55">
        <f>IF(AND(KonyaTablo[[#This Row],[Vefat2020]]&gt;-1,KonyaTablo[[#This Row],[Referans]]&gt;-1), KonyaTablo[[#This Row],[Vefat2020]]-KonyaTablo[[#This Row],[Referans]], 0)</f>
        <v>-0.33333333333333393</v>
      </c>
      <c r="H55">
        <f t="shared" si="1"/>
        <v>16</v>
      </c>
      <c r="I55">
        <f t="shared" si="2"/>
        <v>14.571428571428571</v>
      </c>
      <c r="J55">
        <f t="shared" si="3"/>
        <v>15.428571428571429</v>
      </c>
      <c r="K55">
        <f t="shared" si="4"/>
        <v>15.428571428571429</v>
      </c>
      <c r="L55">
        <f t="shared" si="5"/>
        <v>15.142857142857142</v>
      </c>
    </row>
    <row r="56" spans="1:12">
      <c r="A56" s="3" t="s">
        <v>71</v>
      </c>
      <c r="B56">
        <v>16</v>
      </c>
      <c r="C56">
        <v>16</v>
      </c>
      <c r="D56">
        <v>11</v>
      </c>
      <c r="E56">
        <v>21</v>
      </c>
      <c r="F56">
        <f>AVERAGEIF(KonyaTablo[[#This Row],[Vefat2019]:[Vefat2017]], "&gt;0")</f>
        <v>16</v>
      </c>
      <c r="G56">
        <f>IF(AND(KonyaTablo[[#This Row],[Vefat2020]]&gt;-1,KonyaTablo[[#This Row],[Referans]]&gt;-1), KonyaTablo[[#This Row],[Vefat2020]]-KonyaTablo[[#This Row],[Referans]], 0)</f>
        <v>0</v>
      </c>
      <c r="H56">
        <f t="shared" si="1"/>
        <v>16.571428571428573</v>
      </c>
      <c r="I56">
        <f t="shared" si="2"/>
        <v>14.571428571428571</v>
      </c>
      <c r="J56">
        <f t="shared" si="3"/>
        <v>15.142857142857142</v>
      </c>
      <c r="K56">
        <f t="shared" si="4"/>
        <v>17.142857142857142</v>
      </c>
      <c r="L56">
        <f t="shared" si="5"/>
        <v>15.619047619047619</v>
      </c>
    </row>
    <row r="57" spans="1:12">
      <c r="A57" s="3" t="s">
        <v>72</v>
      </c>
      <c r="B57">
        <v>10</v>
      </c>
      <c r="C57">
        <v>17</v>
      </c>
      <c r="D57">
        <v>13</v>
      </c>
      <c r="E57">
        <v>16</v>
      </c>
      <c r="F57">
        <f>AVERAGEIF(KonyaTablo[[#This Row],[Vefat2019]:[Vefat2017]], "&gt;0")</f>
        <v>15.333333333333334</v>
      </c>
      <c r="G57">
        <f>IF(AND(KonyaTablo[[#This Row],[Vefat2020]]&gt;-1,KonyaTablo[[#This Row],[Referans]]&gt;-1), KonyaTablo[[#This Row],[Vefat2020]]-KonyaTablo[[#This Row],[Referans]], 0)</f>
        <v>-5.3333333333333339</v>
      </c>
      <c r="H57">
        <f t="shared" si="1"/>
        <v>14.714285714285714</v>
      </c>
      <c r="I57">
        <f t="shared" si="2"/>
        <v>14.714285714285714</v>
      </c>
      <c r="J57">
        <f t="shared" si="3"/>
        <v>14.142857142857142</v>
      </c>
      <c r="K57">
        <f t="shared" si="4"/>
        <v>17</v>
      </c>
      <c r="L57">
        <f t="shared" si="5"/>
        <v>15.285714285714283</v>
      </c>
    </row>
    <row r="58" spans="1:12">
      <c r="A58" s="3" t="s">
        <v>73</v>
      </c>
      <c r="B58">
        <v>13</v>
      </c>
      <c r="C58">
        <v>16</v>
      </c>
      <c r="D58">
        <v>13</v>
      </c>
      <c r="E58">
        <v>10</v>
      </c>
      <c r="F58">
        <f>AVERAGEIF(KonyaTablo[[#This Row],[Vefat2019]:[Vefat2017]], "&gt;0")</f>
        <v>13</v>
      </c>
      <c r="G58">
        <f>IF(AND(KonyaTablo[[#This Row],[Vefat2020]]&gt;-1,KonyaTablo[[#This Row],[Referans]]&gt;-1), KonyaTablo[[#This Row],[Vefat2020]]-KonyaTablo[[#This Row],[Referans]], 0)</f>
        <v>0</v>
      </c>
      <c r="H58">
        <f t="shared" si="1"/>
        <v>12.857142857142858</v>
      </c>
      <c r="I58">
        <f t="shared" si="2"/>
        <v>15.428571428571429</v>
      </c>
      <c r="J58">
        <f t="shared" si="3"/>
        <v>13.571428571428571</v>
      </c>
      <c r="K58">
        <f t="shared" si="4"/>
        <v>16.428571428571427</v>
      </c>
      <c r="L58">
        <f t="shared" si="5"/>
        <v>15.142857142857141</v>
      </c>
    </row>
    <row r="59" spans="1:12">
      <c r="A59" s="3" t="s">
        <v>74</v>
      </c>
      <c r="B59">
        <v>21</v>
      </c>
      <c r="C59">
        <v>16</v>
      </c>
      <c r="D59">
        <v>17</v>
      </c>
      <c r="E59">
        <v>21</v>
      </c>
      <c r="F59">
        <f>AVERAGEIF(KonyaTablo[[#This Row],[Vefat2019]:[Vefat2017]], "&gt;0")</f>
        <v>18</v>
      </c>
      <c r="G59">
        <f>IF(AND(KonyaTablo[[#This Row],[Vefat2020]]&gt;-1,KonyaTablo[[#This Row],[Referans]]&gt;-1), KonyaTablo[[#This Row],[Vefat2020]]-KonyaTablo[[#This Row],[Referans]], 0)</f>
        <v>3</v>
      </c>
      <c r="H59">
        <f t="shared" si="1"/>
        <v>14.428571428571429</v>
      </c>
      <c r="I59">
        <f t="shared" si="2"/>
        <v>15.142857142857142</v>
      </c>
      <c r="J59">
        <f t="shared" si="3"/>
        <v>12.857142857142858</v>
      </c>
      <c r="K59">
        <f t="shared" si="4"/>
        <v>16.857142857142858</v>
      </c>
      <c r="L59">
        <f t="shared" si="5"/>
        <v>14.952380952380953</v>
      </c>
    </row>
    <row r="60" spans="1:12">
      <c r="A60" s="3" t="s">
        <v>75</v>
      </c>
      <c r="B60">
        <v>16</v>
      </c>
      <c r="C60">
        <v>13</v>
      </c>
      <c r="D60">
        <v>13</v>
      </c>
      <c r="E60">
        <v>20</v>
      </c>
      <c r="F60">
        <f>AVERAGEIF(KonyaTablo[[#This Row],[Vefat2019]:[Vefat2017]], "&gt;0")</f>
        <v>15.333333333333334</v>
      </c>
      <c r="G60">
        <f>IF(AND(KonyaTablo[[#This Row],[Vefat2020]]&gt;-1,KonyaTablo[[#This Row],[Referans]]&gt;-1), KonyaTablo[[#This Row],[Vefat2020]]-KonyaTablo[[#This Row],[Referans]], 0)</f>
        <v>0.66666666666666607</v>
      </c>
      <c r="H60">
        <f t="shared" si="1"/>
        <v>14.285714285714286</v>
      </c>
      <c r="I60">
        <f t="shared" si="2"/>
        <v>14.571428571428571</v>
      </c>
      <c r="J60">
        <f t="shared" si="3"/>
        <v>12.428571428571429</v>
      </c>
      <c r="K60">
        <f t="shared" si="4"/>
        <v>18.285714285714285</v>
      </c>
      <c r="L60">
        <f t="shared" si="5"/>
        <v>15.095238095238097</v>
      </c>
    </row>
    <row r="61" spans="1:12">
      <c r="A61" s="3" t="s">
        <v>76</v>
      </c>
      <c r="B61">
        <v>22</v>
      </c>
      <c r="C61">
        <v>14</v>
      </c>
      <c r="D61">
        <v>14</v>
      </c>
      <c r="E61">
        <v>26</v>
      </c>
      <c r="F61">
        <f>AVERAGEIF(KonyaTablo[[#This Row],[Vefat2019]:[Vefat2017]], "&gt;0")</f>
        <v>18</v>
      </c>
      <c r="G61">
        <f>IF(AND(KonyaTablo[[#This Row],[Vefat2020]]&gt;-1,KonyaTablo[[#This Row],[Referans]]&gt;-1), KonyaTablo[[#This Row],[Vefat2020]]-KonyaTablo[[#This Row],[Referans]], 0)</f>
        <v>4</v>
      </c>
      <c r="H61">
        <f t="shared" si="1"/>
        <v>15.857142857142858</v>
      </c>
      <c r="I61">
        <f t="shared" si="2"/>
        <v>14.714285714285714</v>
      </c>
      <c r="J61">
        <f t="shared" si="3"/>
        <v>12.857142857142858</v>
      </c>
      <c r="K61">
        <f t="shared" si="4"/>
        <v>19.142857142857142</v>
      </c>
      <c r="L61">
        <f t="shared" si="5"/>
        <v>15.571428571428571</v>
      </c>
    </row>
    <row r="62" spans="1:12">
      <c r="A62" s="3" t="s">
        <v>77</v>
      </c>
      <c r="B62">
        <v>16</v>
      </c>
      <c r="C62">
        <v>11</v>
      </c>
      <c r="D62">
        <v>25</v>
      </c>
      <c r="E62">
        <v>21</v>
      </c>
      <c r="F62">
        <f>AVERAGEIF(KonyaTablo[[#This Row],[Vefat2019]:[Vefat2017]], "&gt;0")</f>
        <v>19</v>
      </c>
      <c r="G62">
        <f>IF(AND(KonyaTablo[[#This Row],[Vefat2020]]&gt;-1,KonyaTablo[[#This Row],[Referans]]&gt;-1), KonyaTablo[[#This Row],[Vefat2020]]-KonyaTablo[[#This Row],[Referans]], 0)</f>
        <v>-3</v>
      </c>
      <c r="H62">
        <f t="shared" si="1"/>
        <v>16.285714285714285</v>
      </c>
      <c r="I62">
        <f t="shared" si="2"/>
        <v>14.714285714285714</v>
      </c>
      <c r="J62">
        <f t="shared" si="3"/>
        <v>15.142857142857142</v>
      </c>
      <c r="K62">
        <f t="shared" si="4"/>
        <v>19.285714285714285</v>
      </c>
      <c r="L62">
        <f t="shared" si="5"/>
        <v>16.380952380952383</v>
      </c>
    </row>
    <row r="63" spans="1:12">
      <c r="A63" s="3" t="s">
        <v>78</v>
      </c>
      <c r="B63">
        <v>16</v>
      </c>
      <c r="C63">
        <v>8</v>
      </c>
      <c r="D63">
        <v>18</v>
      </c>
      <c r="E63">
        <v>19</v>
      </c>
      <c r="F63">
        <f>AVERAGEIF(KonyaTablo[[#This Row],[Vefat2019]:[Vefat2017]], "&gt;0")</f>
        <v>15</v>
      </c>
      <c r="G63">
        <f>IF(AND(KonyaTablo[[#This Row],[Vefat2020]]&gt;-1,KonyaTablo[[#This Row],[Referans]]&gt;-1), KonyaTablo[[#This Row],[Vefat2020]]-KonyaTablo[[#This Row],[Referans]], 0)</f>
        <v>1</v>
      </c>
      <c r="H63">
        <f t="shared" si="1"/>
        <v>16.285714285714285</v>
      </c>
      <c r="I63">
        <f t="shared" si="2"/>
        <v>13.571428571428571</v>
      </c>
      <c r="J63">
        <f t="shared" si="3"/>
        <v>16.142857142857142</v>
      </c>
      <c r="K63">
        <f t="shared" si="4"/>
        <v>19</v>
      </c>
      <c r="L63">
        <f t="shared" si="5"/>
        <v>16.238095238095237</v>
      </c>
    </row>
    <row r="64" spans="1:12">
      <c r="A64" s="3" t="s">
        <v>79</v>
      </c>
      <c r="B64">
        <v>14</v>
      </c>
      <c r="C64">
        <v>14</v>
      </c>
      <c r="D64">
        <v>14</v>
      </c>
      <c r="E64">
        <v>17</v>
      </c>
      <c r="F64">
        <f>AVERAGEIF(KonyaTablo[[#This Row],[Vefat2019]:[Vefat2017]], "&gt;0")</f>
        <v>15</v>
      </c>
      <c r="G64">
        <f>IF(AND(KonyaTablo[[#This Row],[Vefat2020]]&gt;-1,KonyaTablo[[#This Row],[Referans]]&gt;-1), KonyaTablo[[#This Row],[Vefat2020]]-KonyaTablo[[#This Row],[Referans]], 0)</f>
        <v>-1</v>
      </c>
      <c r="H64">
        <f t="shared" si="1"/>
        <v>16.857142857142858</v>
      </c>
      <c r="I64">
        <f t="shared" si="2"/>
        <v>13.142857142857142</v>
      </c>
      <c r="J64">
        <f t="shared" si="3"/>
        <v>16.285714285714285</v>
      </c>
      <c r="K64">
        <f t="shared" si="4"/>
        <v>19.142857142857142</v>
      </c>
      <c r="L64">
        <f t="shared" si="5"/>
        <v>16.190476190476193</v>
      </c>
    </row>
    <row r="65" spans="1:12">
      <c r="A65" s="3" t="s">
        <v>80</v>
      </c>
      <c r="B65">
        <v>14</v>
      </c>
      <c r="C65">
        <v>15</v>
      </c>
      <c r="D65">
        <v>10</v>
      </c>
      <c r="E65">
        <v>15</v>
      </c>
      <c r="F65">
        <f>AVERAGEIF(KonyaTablo[[#This Row],[Vefat2019]:[Vefat2017]], "&gt;0")</f>
        <v>13.333333333333334</v>
      </c>
      <c r="G65">
        <f>IF(AND(KonyaTablo[[#This Row],[Vefat2020]]&gt;-1,KonyaTablo[[#This Row],[Referans]]&gt;-1), KonyaTablo[[#This Row],[Vefat2020]]-KonyaTablo[[#This Row],[Referans]], 0)</f>
        <v>0.66666666666666607</v>
      </c>
      <c r="H65">
        <f t="shared" si="1"/>
        <v>17</v>
      </c>
      <c r="I65">
        <f t="shared" si="2"/>
        <v>13</v>
      </c>
      <c r="J65">
        <f t="shared" si="3"/>
        <v>15.857142857142858</v>
      </c>
      <c r="K65">
        <f t="shared" si="4"/>
        <v>19.857142857142858</v>
      </c>
      <c r="L65">
        <f t="shared" si="5"/>
        <v>16.238095238095237</v>
      </c>
    </row>
    <row r="66" spans="1:12">
      <c r="A66" s="3" t="s">
        <v>81</v>
      </c>
      <c r="B66">
        <v>13</v>
      </c>
      <c r="C66">
        <v>13</v>
      </c>
      <c r="D66">
        <v>7</v>
      </c>
      <c r="E66">
        <v>15</v>
      </c>
      <c r="F66">
        <f>AVERAGEIF(KonyaTablo[[#This Row],[Vefat2019]:[Vefat2017]], "&gt;0")</f>
        <v>11.666666666666666</v>
      </c>
      <c r="G66">
        <f>IF(AND(KonyaTablo[[#This Row],[Vefat2020]]&gt;-1,KonyaTablo[[#This Row],[Referans]]&gt;-1), KonyaTablo[[#This Row],[Vefat2020]]-KonyaTablo[[#This Row],[Referans]], 0)</f>
        <v>1.3333333333333339</v>
      </c>
      <c r="H66">
        <f t="shared" si="1"/>
        <v>15.857142857142858</v>
      </c>
      <c r="I66">
        <f t="shared" si="2"/>
        <v>12.571428571428571</v>
      </c>
      <c r="J66">
        <f t="shared" si="3"/>
        <v>14.428571428571429</v>
      </c>
      <c r="K66">
        <f t="shared" si="4"/>
        <v>19</v>
      </c>
      <c r="L66">
        <f t="shared" si="5"/>
        <v>15.333333333333334</v>
      </c>
    </row>
    <row r="67" spans="1:12">
      <c r="A67" s="3" t="s">
        <v>82</v>
      </c>
      <c r="B67">
        <v>18</v>
      </c>
      <c r="C67">
        <v>17</v>
      </c>
      <c r="D67">
        <v>14</v>
      </c>
      <c r="E67">
        <v>19</v>
      </c>
      <c r="F67">
        <f>AVERAGEIF(KonyaTablo[[#This Row],[Vefat2019]:[Vefat2017]], "&gt;0")</f>
        <v>16.666666666666668</v>
      </c>
      <c r="G67">
        <f>IF(AND(KonyaTablo[[#This Row],[Vefat2020]]&gt;-1,KonyaTablo[[#This Row],[Referans]]&gt;-1), KonyaTablo[[#This Row],[Vefat2020]]-KonyaTablo[[#This Row],[Referans]], 0)</f>
        <v>1.3333333333333321</v>
      </c>
      <c r="H67">
        <f t="shared" si="1"/>
        <v>16.142857142857142</v>
      </c>
      <c r="I67">
        <f t="shared" si="2"/>
        <v>13.142857142857142</v>
      </c>
      <c r="J67">
        <f t="shared" si="3"/>
        <v>14.571428571428571</v>
      </c>
      <c r="K67">
        <f t="shared" si="4"/>
        <v>18.857142857142858</v>
      </c>
      <c r="L67">
        <f t="shared" si="5"/>
        <v>15.523809523809524</v>
      </c>
    </row>
    <row r="68" spans="1:12">
      <c r="A68" s="3" t="s">
        <v>83</v>
      </c>
      <c r="B68">
        <v>11</v>
      </c>
      <c r="C68">
        <v>17</v>
      </c>
      <c r="D68">
        <v>16</v>
      </c>
      <c r="E68">
        <v>20</v>
      </c>
      <c r="F68">
        <f>AVERAGEIF(KonyaTablo[[#This Row],[Vefat2019]:[Vefat2017]], "&gt;0")</f>
        <v>17.666666666666668</v>
      </c>
      <c r="G68">
        <f>IF(AND(KonyaTablo[[#This Row],[Vefat2020]]&gt;-1,KonyaTablo[[#This Row],[Referans]]&gt;-1), KonyaTablo[[#This Row],[Vefat2020]]-KonyaTablo[[#This Row],[Referans]], 0)</f>
        <v>-6.6666666666666679</v>
      </c>
      <c r="H68">
        <f t="shared" si="1"/>
        <v>14.571428571428571</v>
      </c>
      <c r="I68">
        <f t="shared" si="2"/>
        <v>13.571428571428571</v>
      </c>
      <c r="J68">
        <f t="shared" si="3"/>
        <v>14.857142857142858</v>
      </c>
      <c r="K68">
        <f t="shared" si="4"/>
        <v>18</v>
      </c>
      <c r="L68">
        <f t="shared" si="5"/>
        <v>15.476190476190478</v>
      </c>
    </row>
    <row r="69" spans="1:12">
      <c r="A69" s="3" t="s">
        <v>84</v>
      </c>
      <c r="B69">
        <v>17</v>
      </c>
      <c r="C69">
        <v>13</v>
      </c>
      <c r="D69">
        <v>16</v>
      </c>
      <c r="E69">
        <v>18</v>
      </c>
      <c r="F69">
        <f>AVERAGEIF(KonyaTablo[[#This Row],[Vefat2019]:[Vefat2017]], "&gt;0")</f>
        <v>15.666666666666666</v>
      </c>
      <c r="G69">
        <f>IF(AND(KonyaTablo[[#This Row],[Vefat2020]]&gt;-1,KonyaTablo[[#This Row],[Referans]]&gt;-1), KonyaTablo[[#This Row],[Vefat2020]]-KonyaTablo[[#This Row],[Referans]], 0)</f>
        <v>1.3333333333333339</v>
      </c>
      <c r="H69">
        <f t="shared" si="1"/>
        <v>14.714285714285714</v>
      </c>
      <c r="I69">
        <f t="shared" si="2"/>
        <v>13.857142857142858</v>
      </c>
      <c r="J69">
        <f t="shared" si="3"/>
        <v>13.571428571428571</v>
      </c>
      <c r="K69">
        <f t="shared" si="4"/>
        <v>17.571428571428573</v>
      </c>
      <c r="L69">
        <f t="shared" si="5"/>
        <v>15.000000000000002</v>
      </c>
    </row>
    <row r="70" spans="1:12">
      <c r="A70" s="3" t="s">
        <v>85</v>
      </c>
      <c r="B70">
        <v>10</v>
      </c>
      <c r="C70">
        <v>14</v>
      </c>
      <c r="D70">
        <v>5</v>
      </c>
      <c r="E70">
        <v>16</v>
      </c>
      <c r="F70">
        <f>AVERAGEIF(KonyaTablo[[#This Row],[Vefat2019]:[Vefat2017]], "&gt;0")</f>
        <v>11.666666666666666</v>
      </c>
      <c r="G70">
        <f>IF(AND(KonyaTablo[[#This Row],[Vefat2020]]&gt;-1,KonyaTablo[[#This Row],[Referans]]&gt;-1), KonyaTablo[[#This Row],[Vefat2020]]-KonyaTablo[[#This Row],[Referans]], 0)</f>
        <v>-1.6666666666666661</v>
      </c>
      <c r="H70">
        <f t="shared" si="1"/>
        <v>13.857142857142858</v>
      </c>
      <c r="I70">
        <f t="shared" si="2"/>
        <v>14.714285714285714</v>
      </c>
      <c r="J70">
        <f t="shared" si="3"/>
        <v>11.714285714285714</v>
      </c>
      <c r="K70">
        <f t="shared" si="4"/>
        <v>17.142857142857142</v>
      </c>
      <c r="L70">
        <f t="shared" si="5"/>
        <v>14.523809523809527</v>
      </c>
    </row>
    <row r="71" spans="1:12">
      <c r="A71" s="3" t="s">
        <v>86</v>
      </c>
      <c r="B71">
        <v>15</v>
      </c>
      <c r="C71">
        <v>19</v>
      </c>
      <c r="D71">
        <v>18</v>
      </c>
      <c r="E71">
        <v>17</v>
      </c>
      <c r="F71">
        <f>AVERAGEIF(KonyaTablo[[#This Row],[Vefat2019]:[Vefat2017]], "&gt;0")</f>
        <v>18</v>
      </c>
      <c r="G71">
        <f>IF(AND(KonyaTablo[[#This Row],[Vefat2020]]&gt;-1,KonyaTablo[[#This Row],[Referans]]&gt;-1), KonyaTablo[[#This Row],[Vefat2020]]-KonyaTablo[[#This Row],[Referans]], 0)</f>
        <v>-3</v>
      </c>
      <c r="H71">
        <f t="shared" si="1"/>
        <v>14</v>
      </c>
      <c r="I71">
        <f t="shared" si="2"/>
        <v>15.428571428571429</v>
      </c>
      <c r="J71">
        <f t="shared" si="3"/>
        <v>12.285714285714286</v>
      </c>
      <c r="K71">
        <f t="shared" si="4"/>
        <v>17.142857142857142</v>
      </c>
      <c r="L71">
        <f t="shared" si="5"/>
        <v>14.952380952380954</v>
      </c>
    </row>
    <row r="72" spans="1:12">
      <c r="A72" s="3" t="s">
        <v>87</v>
      </c>
      <c r="B72">
        <v>11</v>
      </c>
      <c r="C72">
        <v>22</v>
      </c>
      <c r="D72">
        <v>18</v>
      </c>
      <c r="E72">
        <v>13</v>
      </c>
      <c r="F72">
        <f>AVERAGEIF(KonyaTablo[[#This Row],[Vefat2019]:[Vefat2017]], "&gt;0")</f>
        <v>17.666666666666668</v>
      </c>
      <c r="G72">
        <f>IF(AND(KonyaTablo[[#This Row],[Vefat2020]]&gt;-1,KonyaTablo[[#This Row],[Referans]]&gt;-1), KonyaTablo[[#This Row],[Vefat2020]]-KonyaTablo[[#This Row],[Referans]], 0)</f>
        <v>-6.6666666666666679</v>
      </c>
      <c r="H72">
        <f t="shared" si="1"/>
        <v>13.571428571428571</v>
      </c>
      <c r="I72">
        <f t="shared" si="2"/>
        <v>16.428571428571427</v>
      </c>
      <c r="J72">
        <f t="shared" si="3"/>
        <v>13.428571428571429</v>
      </c>
      <c r="K72">
        <f t="shared" si="4"/>
        <v>16.857142857142858</v>
      </c>
      <c r="L72">
        <f t="shared" si="5"/>
        <v>15.571428571428571</v>
      </c>
    </row>
    <row r="73" spans="1:12">
      <c r="A73" s="3" t="s">
        <v>88</v>
      </c>
      <c r="B73">
        <v>13</v>
      </c>
      <c r="C73">
        <v>13</v>
      </c>
      <c r="D73">
        <v>18</v>
      </c>
      <c r="E73">
        <v>18</v>
      </c>
      <c r="F73">
        <f>AVERAGEIF(KonyaTablo[[#This Row],[Vefat2019]:[Vefat2017]], "&gt;0")</f>
        <v>16.333333333333332</v>
      </c>
      <c r="G73">
        <f>IF(AND(KonyaTablo[[#This Row],[Vefat2020]]&gt;-1,KonyaTablo[[#This Row],[Referans]]&gt;-1), KonyaTablo[[#This Row],[Vefat2020]]-KonyaTablo[[#This Row],[Referans]], 0)</f>
        <v>-3.3333333333333321</v>
      </c>
      <c r="H73">
        <f t="shared" ref="H73:H136" si="6">AVERAGE(B67:B73)</f>
        <v>13.571428571428571</v>
      </c>
      <c r="I73">
        <f t="shared" ref="I73:I136" si="7">AVERAGE(C67:C73)</f>
        <v>16.428571428571427</v>
      </c>
      <c r="J73">
        <f t="shared" ref="J73:J136" si="8">AVERAGE(D67:D73)</f>
        <v>15</v>
      </c>
      <c r="K73">
        <f t="shared" ref="K73:K136" si="9">AVERAGE(E67:E73)</f>
        <v>17.285714285714285</v>
      </c>
      <c r="L73">
        <f t="shared" ref="L73:L136" si="10">AVERAGE(F67:F73)</f>
        <v>16.238095238095237</v>
      </c>
    </row>
    <row r="74" spans="1:12">
      <c r="A74" s="3" t="s">
        <v>89</v>
      </c>
      <c r="B74">
        <v>11</v>
      </c>
      <c r="C74">
        <v>24</v>
      </c>
      <c r="D74">
        <v>12</v>
      </c>
      <c r="E74">
        <v>16</v>
      </c>
      <c r="F74">
        <f>AVERAGEIF(KonyaTablo[[#This Row],[Vefat2019]:[Vefat2017]], "&gt;0")</f>
        <v>17.333333333333332</v>
      </c>
      <c r="G74">
        <f>IF(AND(KonyaTablo[[#This Row],[Vefat2020]]&gt;-1,KonyaTablo[[#This Row],[Referans]]&gt;-1), KonyaTablo[[#This Row],[Vefat2020]]-KonyaTablo[[#This Row],[Referans]], 0)</f>
        <v>-6.3333333333333321</v>
      </c>
      <c r="H74">
        <f t="shared" si="6"/>
        <v>12.571428571428571</v>
      </c>
      <c r="I74">
        <f t="shared" si="7"/>
        <v>17.428571428571427</v>
      </c>
      <c r="J74">
        <f t="shared" si="8"/>
        <v>14.714285714285714</v>
      </c>
      <c r="K74">
        <f t="shared" si="9"/>
        <v>16.857142857142858</v>
      </c>
      <c r="L74">
        <f t="shared" si="10"/>
        <v>16.333333333333332</v>
      </c>
    </row>
    <row r="75" spans="1:12">
      <c r="A75" s="3" t="s">
        <v>90</v>
      </c>
      <c r="B75">
        <v>15</v>
      </c>
      <c r="C75">
        <v>9</v>
      </c>
      <c r="D75">
        <v>14</v>
      </c>
      <c r="E75">
        <v>9</v>
      </c>
      <c r="F75">
        <f>AVERAGEIF(KonyaTablo[[#This Row],[Vefat2019]:[Vefat2017]], "&gt;0")</f>
        <v>10.666666666666666</v>
      </c>
      <c r="G75">
        <f>IF(AND(KonyaTablo[[#This Row],[Vefat2020]]&gt;-1,KonyaTablo[[#This Row],[Referans]]&gt;-1), KonyaTablo[[#This Row],[Vefat2020]]-KonyaTablo[[#This Row],[Referans]], 0)</f>
        <v>4.3333333333333339</v>
      </c>
      <c r="H75">
        <f t="shared" si="6"/>
        <v>13.142857142857142</v>
      </c>
      <c r="I75">
        <f t="shared" si="7"/>
        <v>16.285714285714285</v>
      </c>
      <c r="J75">
        <f t="shared" si="8"/>
        <v>14.428571428571429</v>
      </c>
      <c r="K75">
        <f t="shared" si="9"/>
        <v>15.285714285714286</v>
      </c>
      <c r="L75">
        <f t="shared" si="10"/>
        <v>15.333333333333332</v>
      </c>
    </row>
    <row r="76" spans="1:12">
      <c r="A76" s="3" t="s">
        <v>91</v>
      </c>
      <c r="B76">
        <v>18</v>
      </c>
      <c r="C76">
        <v>17</v>
      </c>
      <c r="D76">
        <v>21</v>
      </c>
      <c r="E76">
        <v>14</v>
      </c>
      <c r="F76">
        <f>AVERAGEIF(KonyaTablo[[#This Row],[Vefat2019]:[Vefat2017]], "&gt;0")</f>
        <v>17.333333333333332</v>
      </c>
      <c r="G76">
        <f>IF(AND(KonyaTablo[[#This Row],[Vefat2020]]&gt;-1,KonyaTablo[[#This Row],[Referans]]&gt;-1), KonyaTablo[[#This Row],[Vefat2020]]-KonyaTablo[[#This Row],[Referans]], 0)</f>
        <v>0.66666666666666785</v>
      </c>
      <c r="H76">
        <f t="shared" si="6"/>
        <v>13.285714285714286</v>
      </c>
      <c r="I76">
        <f t="shared" si="7"/>
        <v>16.857142857142858</v>
      </c>
      <c r="J76">
        <f t="shared" si="8"/>
        <v>15.142857142857142</v>
      </c>
      <c r="K76">
        <f t="shared" si="9"/>
        <v>14.714285714285714</v>
      </c>
      <c r="L76">
        <f t="shared" si="10"/>
        <v>15.571428571428569</v>
      </c>
    </row>
    <row r="77" spans="1:12">
      <c r="A77" s="3" t="s">
        <v>92</v>
      </c>
      <c r="B77">
        <v>8</v>
      </c>
      <c r="C77">
        <v>21</v>
      </c>
      <c r="D77">
        <v>12</v>
      </c>
      <c r="E77">
        <v>24</v>
      </c>
      <c r="F77">
        <f>AVERAGEIF(KonyaTablo[[#This Row],[Vefat2019]:[Vefat2017]], "&gt;0")</f>
        <v>19</v>
      </c>
      <c r="G77">
        <f>IF(AND(KonyaTablo[[#This Row],[Vefat2020]]&gt;-1,KonyaTablo[[#This Row],[Referans]]&gt;-1), KonyaTablo[[#This Row],[Vefat2020]]-KonyaTablo[[#This Row],[Referans]], 0)</f>
        <v>-11</v>
      </c>
      <c r="H77">
        <f t="shared" si="6"/>
        <v>13</v>
      </c>
      <c r="I77">
        <f t="shared" si="7"/>
        <v>17.857142857142858</v>
      </c>
      <c r="J77">
        <f t="shared" si="8"/>
        <v>16.142857142857142</v>
      </c>
      <c r="K77">
        <f t="shared" si="9"/>
        <v>15.857142857142858</v>
      </c>
      <c r="L77">
        <f t="shared" si="10"/>
        <v>16.619047619047617</v>
      </c>
    </row>
    <row r="78" spans="1:12">
      <c r="A78" s="3" t="s">
        <v>93</v>
      </c>
      <c r="B78">
        <v>18</v>
      </c>
      <c r="C78">
        <v>15</v>
      </c>
      <c r="D78">
        <v>6</v>
      </c>
      <c r="E78">
        <v>10</v>
      </c>
      <c r="F78">
        <f>AVERAGEIF(KonyaTablo[[#This Row],[Vefat2019]:[Vefat2017]], "&gt;0")</f>
        <v>10.333333333333334</v>
      </c>
      <c r="G78">
        <f>IF(AND(KonyaTablo[[#This Row],[Vefat2020]]&gt;-1,KonyaTablo[[#This Row],[Referans]]&gt;-1), KonyaTablo[[#This Row],[Vefat2020]]-KonyaTablo[[#This Row],[Referans]], 0)</f>
        <v>7.6666666666666661</v>
      </c>
      <c r="H78">
        <f t="shared" si="6"/>
        <v>13.428571428571429</v>
      </c>
      <c r="I78">
        <f t="shared" si="7"/>
        <v>17.285714285714285</v>
      </c>
      <c r="J78">
        <f t="shared" si="8"/>
        <v>14.428571428571429</v>
      </c>
      <c r="K78">
        <f t="shared" si="9"/>
        <v>14.857142857142858</v>
      </c>
      <c r="L78">
        <f t="shared" si="10"/>
        <v>15.523809523809522</v>
      </c>
    </row>
    <row r="79" spans="1:12">
      <c r="A79" s="3" t="s">
        <v>94</v>
      </c>
      <c r="B79">
        <v>10</v>
      </c>
      <c r="C79">
        <v>13</v>
      </c>
      <c r="D79">
        <v>21</v>
      </c>
      <c r="E79">
        <v>18</v>
      </c>
      <c r="F79">
        <f>AVERAGEIF(KonyaTablo[[#This Row],[Vefat2019]:[Vefat2017]], "&gt;0")</f>
        <v>17.333333333333332</v>
      </c>
      <c r="G79">
        <f>IF(AND(KonyaTablo[[#This Row],[Vefat2020]]&gt;-1,KonyaTablo[[#This Row],[Referans]]&gt;-1), KonyaTablo[[#This Row],[Vefat2020]]-KonyaTablo[[#This Row],[Referans]], 0)</f>
        <v>-7.3333333333333321</v>
      </c>
      <c r="H79">
        <f t="shared" si="6"/>
        <v>13.285714285714286</v>
      </c>
      <c r="I79">
        <f t="shared" si="7"/>
        <v>16</v>
      </c>
      <c r="J79">
        <f t="shared" si="8"/>
        <v>14.857142857142858</v>
      </c>
      <c r="K79">
        <f t="shared" si="9"/>
        <v>15.571428571428571</v>
      </c>
      <c r="L79">
        <f t="shared" si="10"/>
        <v>15.476190476190473</v>
      </c>
    </row>
    <row r="80" spans="1:12">
      <c r="A80" s="3" t="s">
        <v>95</v>
      </c>
      <c r="B80">
        <v>20</v>
      </c>
      <c r="C80">
        <v>13</v>
      </c>
      <c r="D80">
        <v>14</v>
      </c>
      <c r="E80">
        <v>12</v>
      </c>
      <c r="F80">
        <f>AVERAGEIF(KonyaTablo[[#This Row],[Vefat2019]:[Vefat2017]], "&gt;0")</f>
        <v>13</v>
      </c>
      <c r="G80">
        <f>IF(AND(KonyaTablo[[#This Row],[Vefat2020]]&gt;-1,KonyaTablo[[#This Row],[Referans]]&gt;-1), KonyaTablo[[#This Row],[Vefat2020]]-KonyaTablo[[#This Row],[Referans]], 0)</f>
        <v>7</v>
      </c>
      <c r="H80">
        <f t="shared" si="6"/>
        <v>14.285714285714286</v>
      </c>
      <c r="I80">
        <f t="shared" si="7"/>
        <v>16</v>
      </c>
      <c r="J80">
        <f t="shared" si="8"/>
        <v>14.285714285714286</v>
      </c>
      <c r="K80">
        <f t="shared" si="9"/>
        <v>14.714285714285714</v>
      </c>
      <c r="L80">
        <f t="shared" si="10"/>
        <v>14.999999999999998</v>
      </c>
    </row>
    <row r="81" spans="1:12">
      <c r="A81" s="3" t="s">
        <v>96</v>
      </c>
      <c r="B81">
        <v>22</v>
      </c>
      <c r="C81">
        <v>8</v>
      </c>
      <c r="D81">
        <v>13</v>
      </c>
      <c r="E81">
        <v>14</v>
      </c>
      <c r="F81">
        <f>AVERAGEIF(KonyaTablo[[#This Row],[Vefat2019]:[Vefat2017]], "&gt;0")</f>
        <v>11.666666666666666</v>
      </c>
      <c r="G81">
        <f>IF(AND(KonyaTablo[[#This Row],[Vefat2020]]&gt;-1,KonyaTablo[[#This Row],[Referans]]&gt;-1), KonyaTablo[[#This Row],[Vefat2020]]-KonyaTablo[[#This Row],[Referans]], 0)</f>
        <v>10.333333333333334</v>
      </c>
      <c r="H81">
        <f t="shared" si="6"/>
        <v>15.857142857142858</v>
      </c>
      <c r="I81">
        <f t="shared" si="7"/>
        <v>13.714285714285714</v>
      </c>
      <c r="J81">
        <f t="shared" si="8"/>
        <v>14.428571428571429</v>
      </c>
      <c r="K81">
        <f t="shared" si="9"/>
        <v>14.428571428571429</v>
      </c>
      <c r="L81">
        <f t="shared" si="10"/>
        <v>14.190476190476192</v>
      </c>
    </row>
    <row r="82" spans="1:12">
      <c r="A82" s="3" t="s">
        <v>97</v>
      </c>
      <c r="B82">
        <v>15</v>
      </c>
      <c r="C82">
        <v>20</v>
      </c>
      <c r="D82">
        <v>20</v>
      </c>
      <c r="E82">
        <v>14</v>
      </c>
      <c r="F82">
        <f>AVERAGEIF(KonyaTablo[[#This Row],[Vefat2019]:[Vefat2017]], "&gt;0")</f>
        <v>18</v>
      </c>
      <c r="G82">
        <f>IF(AND(KonyaTablo[[#This Row],[Vefat2020]]&gt;-1,KonyaTablo[[#This Row],[Referans]]&gt;-1), KonyaTablo[[#This Row],[Vefat2020]]-KonyaTablo[[#This Row],[Referans]], 0)</f>
        <v>-3</v>
      </c>
      <c r="H82">
        <f t="shared" si="6"/>
        <v>15.857142857142858</v>
      </c>
      <c r="I82">
        <f t="shared" si="7"/>
        <v>15.285714285714286</v>
      </c>
      <c r="J82">
        <f t="shared" si="8"/>
        <v>15.285714285714286</v>
      </c>
      <c r="K82">
        <f t="shared" si="9"/>
        <v>15.142857142857142</v>
      </c>
      <c r="L82">
        <f t="shared" si="10"/>
        <v>15.238095238095239</v>
      </c>
    </row>
    <row r="83" spans="1:12">
      <c r="A83" s="3" t="s">
        <v>98</v>
      </c>
      <c r="B83">
        <v>10</v>
      </c>
      <c r="C83">
        <v>10</v>
      </c>
      <c r="D83">
        <v>21</v>
      </c>
      <c r="E83">
        <v>16</v>
      </c>
      <c r="F83">
        <f>AVERAGEIF(KonyaTablo[[#This Row],[Vefat2019]:[Vefat2017]], "&gt;0")</f>
        <v>15.666666666666666</v>
      </c>
      <c r="G83">
        <f>IF(AND(KonyaTablo[[#This Row],[Vefat2020]]&gt;-1,KonyaTablo[[#This Row],[Referans]]&gt;-1), KonyaTablo[[#This Row],[Vefat2020]]-KonyaTablo[[#This Row],[Referans]], 0)</f>
        <v>-5.6666666666666661</v>
      </c>
      <c r="H83">
        <f t="shared" si="6"/>
        <v>14.714285714285714</v>
      </c>
      <c r="I83">
        <f t="shared" si="7"/>
        <v>14.285714285714286</v>
      </c>
      <c r="J83">
        <f t="shared" si="8"/>
        <v>15.285714285714286</v>
      </c>
      <c r="K83">
        <f t="shared" si="9"/>
        <v>15.428571428571429</v>
      </c>
      <c r="L83">
        <f t="shared" si="10"/>
        <v>15.000000000000002</v>
      </c>
    </row>
    <row r="84" spans="1:12">
      <c r="A84" s="3" t="s">
        <v>99</v>
      </c>
      <c r="B84">
        <v>17</v>
      </c>
      <c r="C84">
        <v>17</v>
      </c>
      <c r="D84">
        <v>18</v>
      </c>
      <c r="E84">
        <v>15</v>
      </c>
      <c r="F84">
        <f>AVERAGEIF(KonyaTablo[[#This Row],[Vefat2019]:[Vefat2017]], "&gt;0")</f>
        <v>16.666666666666668</v>
      </c>
      <c r="G84">
        <f>IF(AND(KonyaTablo[[#This Row],[Vefat2020]]&gt;-1,KonyaTablo[[#This Row],[Referans]]&gt;-1), KonyaTablo[[#This Row],[Vefat2020]]-KonyaTablo[[#This Row],[Referans]], 0)</f>
        <v>0.33333333333333215</v>
      </c>
      <c r="H84">
        <f t="shared" si="6"/>
        <v>16</v>
      </c>
      <c r="I84">
        <f t="shared" si="7"/>
        <v>13.714285714285714</v>
      </c>
      <c r="J84">
        <f t="shared" si="8"/>
        <v>16.142857142857142</v>
      </c>
      <c r="K84">
        <f t="shared" si="9"/>
        <v>14.142857142857142</v>
      </c>
      <c r="L84">
        <f t="shared" si="10"/>
        <v>14.666666666666668</v>
      </c>
    </row>
    <row r="85" spans="1:12">
      <c r="A85" s="3" t="s">
        <v>100</v>
      </c>
      <c r="B85">
        <v>16</v>
      </c>
      <c r="C85">
        <v>12</v>
      </c>
      <c r="D85">
        <v>21</v>
      </c>
      <c r="E85">
        <v>16</v>
      </c>
      <c r="F85">
        <f>AVERAGEIF(KonyaTablo[[#This Row],[Vefat2019]:[Vefat2017]], "&gt;0")</f>
        <v>16.333333333333332</v>
      </c>
      <c r="G85">
        <f>IF(AND(KonyaTablo[[#This Row],[Vefat2020]]&gt;-1,KonyaTablo[[#This Row],[Referans]]&gt;-1), KonyaTablo[[#This Row],[Vefat2020]]-KonyaTablo[[#This Row],[Referans]], 0)</f>
        <v>-0.33333333333333215</v>
      </c>
      <c r="H85">
        <f t="shared" si="6"/>
        <v>15.714285714285714</v>
      </c>
      <c r="I85">
        <f t="shared" si="7"/>
        <v>13.285714285714286</v>
      </c>
      <c r="J85">
        <f t="shared" si="8"/>
        <v>18.285714285714285</v>
      </c>
      <c r="K85">
        <f t="shared" si="9"/>
        <v>15</v>
      </c>
      <c r="L85">
        <f t="shared" si="10"/>
        <v>15.523809523809524</v>
      </c>
    </row>
    <row r="86" spans="1:12">
      <c r="A86" s="3" t="s">
        <v>101</v>
      </c>
      <c r="B86">
        <v>17</v>
      </c>
      <c r="C86">
        <v>16</v>
      </c>
      <c r="D86">
        <v>15</v>
      </c>
      <c r="E86">
        <v>13</v>
      </c>
      <c r="F86">
        <f>AVERAGEIF(KonyaTablo[[#This Row],[Vefat2019]:[Vefat2017]], "&gt;0")</f>
        <v>14.666666666666666</v>
      </c>
      <c r="G86">
        <f>IF(AND(KonyaTablo[[#This Row],[Vefat2020]]&gt;-1,KonyaTablo[[#This Row],[Referans]]&gt;-1), KonyaTablo[[#This Row],[Vefat2020]]-KonyaTablo[[#This Row],[Referans]], 0)</f>
        <v>2.3333333333333339</v>
      </c>
      <c r="H86">
        <f t="shared" si="6"/>
        <v>16.714285714285715</v>
      </c>
      <c r="I86">
        <f t="shared" si="7"/>
        <v>13.714285714285714</v>
      </c>
      <c r="J86">
        <f t="shared" si="8"/>
        <v>17.428571428571427</v>
      </c>
      <c r="K86">
        <f t="shared" si="9"/>
        <v>14.285714285714286</v>
      </c>
      <c r="L86">
        <f t="shared" si="10"/>
        <v>15.142857142857142</v>
      </c>
    </row>
    <row r="87" spans="1:12">
      <c r="A87" s="3" t="s">
        <v>102</v>
      </c>
      <c r="B87">
        <v>18</v>
      </c>
      <c r="C87">
        <v>21</v>
      </c>
      <c r="D87">
        <v>15</v>
      </c>
      <c r="E87">
        <v>15</v>
      </c>
      <c r="F87">
        <f>AVERAGEIF(KonyaTablo[[#This Row],[Vefat2019]:[Vefat2017]], "&gt;0")</f>
        <v>17</v>
      </c>
      <c r="G87">
        <f>IF(AND(KonyaTablo[[#This Row],[Vefat2020]]&gt;-1,KonyaTablo[[#This Row],[Referans]]&gt;-1), KonyaTablo[[#This Row],[Vefat2020]]-KonyaTablo[[#This Row],[Referans]], 0)</f>
        <v>1</v>
      </c>
      <c r="H87">
        <f t="shared" si="6"/>
        <v>16.428571428571427</v>
      </c>
      <c r="I87">
        <f t="shared" si="7"/>
        <v>14.857142857142858</v>
      </c>
      <c r="J87">
        <f t="shared" si="8"/>
        <v>17.571428571428573</v>
      </c>
      <c r="K87">
        <f t="shared" si="9"/>
        <v>14.714285714285714</v>
      </c>
      <c r="L87">
        <f t="shared" si="10"/>
        <v>15.714285714285714</v>
      </c>
    </row>
    <row r="88" spans="1:12">
      <c r="A88" s="3" t="s">
        <v>103</v>
      </c>
      <c r="B88">
        <v>20</v>
      </c>
      <c r="C88">
        <v>13</v>
      </c>
      <c r="D88">
        <v>18</v>
      </c>
      <c r="E88">
        <v>11</v>
      </c>
      <c r="F88">
        <f>AVERAGEIF(KonyaTablo[[#This Row],[Vefat2019]:[Vefat2017]], "&gt;0")</f>
        <v>14</v>
      </c>
      <c r="G88">
        <f>IF(AND(KonyaTablo[[#This Row],[Vefat2020]]&gt;-1,KonyaTablo[[#This Row],[Referans]]&gt;-1), KonyaTablo[[#This Row],[Vefat2020]]-KonyaTablo[[#This Row],[Referans]], 0)</f>
        <v>6</v>
      </c>
      <c r="H88">
        <f t="shared" si="6"/>
        <v>16.142857142857142</v>
      </c>
      <c r="I88">
        <f t="shared" si="7"/>
        <v>15.571428571428571</v>
      </c>
      <c r="J88">
        <f t="shared" si="8"/>
        <v>18.285714285714285</v>
      </c>
      <c r="K88">
        <f t="shared" si="9"/>
        <v>14.285714285714286</v>
      </c>
      <c r="L88">
        <f t="shared" si="10"/>
        <v>16.047619047619047</v>
      </c>
    </row>
    <row r="89" spans="1:12">
      <c r="A89" s="3" t="s">
        <v>104</v>
      </c>
      <c r="B89">
        <v>11</v>
      </c>
      <c r="C89">
        <v>14</v>
      </c>
      <c r="D89">
        <v>15</v>
      </c>
      <c r="E89">
        <v>13</v>
      </c>
      <c r="F89">
        <f>AVERAGEIF(KonyaTablo[[#This Row],[Vefat2019]:[Vefat2017]], "&gt;0")</f>
        <v>14</v>
      </c>
      <c r="G89">
        <f>IF(AND(KonyaTablo[[#This Row],[Vefat2020]]&gt;-1,KonyaTablo[[#This Row],[Referans]]&gt;-1), KonyaTablo[[#This Row],[Vefat2020]]-KonyaTablo[[#This Row],[Referans]], 0)</f>
        <v>-3</v>
      </c>
      <c r="H89">
        <f t="shared" si="6"/>
        <v>15.571428571428571</v>
      </c>
      <c r="I89">
        <f t="shared" si="7"/>
        <v>14.714285714285714</v>
      </c>
      <c r="J89">
        <f t="shared" si="8"/>
        <v>17.571428571428573</v>
      </c>
      <c r="K89">
        <f t="shared" si="9"/>
        <v>14.142857142857142</v>
      </c>
      <c r="L89">
        <f t="shared" si="10"/>
        <v>15.476190476190478</v>
      </c>
    </row>
    <row r="90" spans="1:12">
      <c r="A90" s="3" t="s">
        <v>105</v>
      </c>
      <c r="B90">
        <v>23</v>
      </c>
      <c r="C90">
        <v>7</v>
      </c>
      <c r="D90">
        <v>23</v>
      </c>
      <c r="E90">
        <v>18</v>
      </c>
      <c r="F90">
        <f>AVERAGEIF(KonyaTablo[[#This Row],[Vefat2019]:[Vefat2017]], "&gt;0")</f>
        <v>16</v>
      </c>
      <c r="G90">
        <f>IF(AND(KonyaTablo[[#This Row],[Vefat2020]]&gt;-1,KonyaTablo[[#This Row],[Referans]]&gt;-1), KonyaTablo[[#This Row],[Vefat2020]]-KonyaTablo[[#This Row],[Referans]], 0)</f>
        <v>7</v>
      </c>
      <c r="H90">
        <f t="shared" si="6"/>
        <v>17.428571428571427</v>
      </c>
      <c r="I90">
        <f t="shared" si="7"/>
        <v>14.285714285714286</v>
      </c>
      <c r="J90">
        <f t="shared" si="8"/>
        <v>17.857142857142858</v>
      </c>
      <c r="K90">
        <f t="shared" si="9"/>
        <v>14.428571428571429</v>
      </c>
      <c r="L90">
        <f t="shared" si="10"/>
        <v>15.523809523809522</v>
      </c>
    </row>
    <row r="91" spans="1:12">
      <c r="A91" s="3" t="s">
        <v>106</v>
      </c>
      <c r="B91">
        <v>18</v>
      </c>
      <c r="C91">
        <v>16</v>
      </c>
      <c r="D91">
        <v>15</v>
      </c>
      <c r="E91">
        <v>16</v>
      </c>
      <c r="F91">
        <f>AVERAGEIF(KonyaTablo[[#This Row],[Vefat2019]:[Vefat2017]], "&gt;0")</f>
        <v>15.666666666666666</v>
      </c>
      <c r="G91">
        <f>IF(AND(KonyaTablo[[#This Row],[Vefat2020]]&gt;-1,KonyaTablo[[#This Row],[Referans]]&gt;-1), KonyaTablo[[#This Row],[Vefat2020]]-KonyaTablo[[#This Row],[Referans]], 0)</f>
        <v>2.3333333333333339</v>
      </c>
      <c r="H91">
        <f t="shared" si="6"/>
        <v>17.571428571428573</v>
      </c>
      <c r="I91">
        <f t="shared" si="7"/>
        <v>14.142857142857142</v>
      </c>
      <c r="J91">
        <f t="shared" si="8"/>
        <v>17.428571428571427</v>
      </c>
      <c r="K91">
        <f t="shared" si="9"/>
        <v>14.571428571428571</v>
      </c>
      <c r="L91">
        <f t="shared" si="10"/>
        <v>15.380952380952381</v>
      </c>
    </row>
    <row r="92" spans="1:12">
      <c r="A92" s="3" t="s">
        <v>107</v>
      </c>
      <c r="B92">
        <v>17</v>
      </c>
      <c r="C92">
        <v>17</v>
      </c>
      <c r="D92">
        <v>13</v>
      </c>
      <c r="E92">
        <v>14</v>
      </c>
      <c r="F92">
        <f>AVERAGEIF(KonyaTablo[[#This Row],[Vefat2019]:[Vefat2017]], "&gt;0")</f>
        <v>14.666666666666666</v>
      </c>
      <c r="G92">
        <f>IF(AND(KonyaTablo[[#This Row],[Vefat2020]]&gt;-1,KonyaTablo[[#This Row],[Referans]]&gt;-1), KonyaTablo[[#This Row],[Vefat2020]]-KonyaTablo[[#This Row],[Referans]], 0)</f>
        <v>2.3333333333333339</v>
      </c>
      <c r="H92">
        <f t="shared" si="6"/>
        <v>17.714285714285715</v>
      </c>
      <c r="I92">
        <f t="shared" si="7"/>
        <v>14.857142857142858</v>
      </c>
      <c r="J92">
        <f t="shared" si="8"/>
        <v>16.285714285714285</v>
      </c>
      <c r="K92">
        <f t="shared" si="9"/>
        <v>14.285714285714286</v>
      </c>
      <c r="L92">
        <f t="shared" si="10"/>
        <v>15.142857142857142</v>
      </c>
    </row>
    <row r="93" spans="1:12">
      <c r="A93" s="3" t="s">
        <v>108</v>
      </c>
      <c r="B93">
        <v>17</v>
      </c>
      <c r="C93">
        <v>15</v>
      </c>
      <c r="D93">
        <v>15</v>
      </c>
      <c r="E93">
        <v>17</v>
      </c>
      <c r="F93">
        <f>AVERAGEIF(KonyaTablo[[#This Row],[Vefat2019]:[Vefat2017]], "&gt;0")</f>
        <v>15.666666666666666</v>
      </c>
      <c r="G93">
        <f>IF(AND(KonyaTablo[[#This Row],[Vefat2020]]&gt;-1,KonyaTablo[[#This Row],[Referans]]&gt;-1), KonyaTablo[[#This Row],[Vefat2020]]-KonyaTablo[[#This Row],[Referans]], 0)</f>
        <v>1.3333333333333339</v>
      </c>
      <c r="H93">
        <f t="shared" si="6"/>
        <v>17.714285714285715</v>
      </c>
      <c r="I93">
        <f t="shared" si="7"/>
        <v>14.714285714285714</v>
      </c>
      <c r="J93">
        <f t="shared" si="8"/>
        <v>16.285714285714285</v>
      </c>
      <c r="K93">
        <f t="shared" si="9"/>
        <v>14.857142857142858</v>
      </c>
      <c r="L93">
        <f t="shared" si="10"/>
        <v>15.285714285714288</v>
      </c>
    </row>
    <row r="94" spans="1:12">
      <c r="A94" s="3" t="s">
        <v>109</v>
      </c>
      <c r="B94">
        <v>17</v>
      </c>
      <c r="C94">
        <v>16</v>
      </c>
      <c r="D94">
        <v>11</v>
      </c>
      <c r="E94">
        <v>21</v>
      </c>
      <c r="F94">
        <f>AVERAGEIF(KonyaTablo[[#This Row],[Vefat2019]:[Vefat2017]], "&gt;0")</f>
        <v>16</v>
      </c>
      <c r="G94">
        <f>IF(AND(KonyaTablo[[#This Row],[Vefat2020]]&gt;-1,KonyaTablo[[#This Row],[Referans]]&gt;-1), KonyaTablo[[#This Row],[Vefat2020]]-KonyaTablo[[#This Row],[Referans]], 0)</f>
        <v>1</v>
      </c>
      <c r="H94">
        <f t="shared" si="6"/>
        <v>17.571428571428573</v>
      </c>
      <c r="I94">
        <f t="shared" si="7"/>
        <v>14</v>
      </c>
      <c r="J94">
        <f t="shared" si="8"/>
        <v>15.714285714285714</v>
      </c>
      <c r="K94">
        <f t="shared" si="9"/>
        <v>15.714285714285714</v>
      </c>
      <c r="L94">
        <f t="shared" si="10"/>
        <v>15.142857142857142</v>
      </c>
    </row>
    <row r="95" spans="1:12">
      <c r="A95" s="3" t="s">
        <v>110</v>
      </c>
      <c r="B95">
        <v>12</v>
      </c>
      <c r="C95">
        <v>19</v>
      </c>
      <c r="D95">
        <v>16</v>
      </c>
      <c r="E95">
        <v>16</v>
      </c>
      <c r="F95">
        <f>AVERAGEIF(KonyaTablo[[#This Row],[Vefat2019]:[Vefat2017]], "&gt;0")</f>
        <v>17</v>
      </c>
      <c r="G95">
        <f>IF(AND(KonyaTablo[[#This Row],[Vefat2020]]&gt;-1,KonyaTablo[[#This Row],[Referans]]&gt;-1), KonyaTablo[[#This Row],[Vefat2020]]-KonyaTablo[[#This Row],[Referans]], 0)</f>
        <v>-5</v>
      </c>
      <c r="H95">
        <f t="shared" si="6"/>
        <v>16.428571428571427</v>
      </c>
      <c r="I95">
        <f t="shared" si="7"/>
        <v>14.857142857142858</v>
      </c>
      <c r="J95">
        <f t="shared" si="8"/>
        <v>15.428571428571429</v>
      </c>
      <c r="K95">
        <f t="shared" si="9"/>
        <v>16.428571428571427</v>
      </c>
      <c r="L95">
        <f t="shared" si="10"/>
        <v>15.571428571428571</v>
      </c>
    </row>
    <row r="96" spans="1:12">
      <c r="A96" s="3" t="s">
        <v>111</v>
      </c>
      <c r="B96">
        <v>10</v>
      </c>
      <c r="C96">
        <v>12</v>
      </c>
      <c r="D96">
        <v>15</v>
      </c>
      <c r="E96">
        <v>15</v>
      </c>
      <c r="F96">
        <f>AVERAGEIF(KonyaTablo[[#This Row],[Vefat2019]:[Vefat2017]], "&gt;0")</f>
        <v>14</v>
      </c>
      <c r="G96">
        <f>IF(AND(KonyaTablo[[#This Row],[Vefat2020]]&gt;-1,KonyaTablo[[#This Row],[Referans]]&gt;-1), KonyaTablo[[#This Row],[Vefat2020]]-KonyaTablo[[#This Row],[Referans]], 0)</f>
        <v>-4</v>
      </c>
      <c r="H96">
        <f t="shared" si="6"/>
        <v>16.285714285714285</v>
      </c>
      <c r="I96">
        <f t="shared" si="7"/>
        <v>14.571428571428571</v>
      </c>
      <c r="J96">
        <f t="shared" si="8"/>
        <v>15.428571428571429</v>
      </c>
      <c r="K96">
        <f t="shared" si="9"/>
        <v>16.714285714285715</v>
      </c>
      <c r="L96">
        <f t="shared" si="10"/>
        <v>15.571428571428571</v>
      </c>
    </row>
    <row r="97" spans="1:12">
      <c r="A97" s="3" t="s">
        <v>112</v>
      </c>
      <c r="B97">
        <v>19</v>
      </c>
      <c r="C97">
        <v>15</v>
      </c>
      <c r="D97">
        <v>14</v>
      </c>
      <c r="E97">
        <v>21</v>
      </c>
      <c r="F97">
        <f>AVERAGEIF(KonyaTablo[[#This Row],[Vefat2019]:[Vefat2017]], "&gt;0")</f>
        <v>16.666666666666668</v>
      </c>
      <c r="G97">
        <f>IF(AND(KonyaTablo[[#This Row],[Vefat2020]]&gt;-1,KonyaTablo[[#This Row],[Referans]]&gt;-1), KonyaTablo[[#This Row],[Vefat2020]]-KonyaTablo[[#This Row],[Referans]], 0)</f>
        <v>2.3333333333333321</v>
      </c>
      <c r="H97">
        <f t="shared" si="6"/>
        <v>15.714285714285714</v>
      </c>
      <c r="I97">
        <f t="shared" si="7"/>
        <v>15.714285714285714</v>
      </c>
      <c r="J97">
        <f t="shared" si="8"/>
        <v>14.142857142857142</v>
      </c>
      <c r="K97">
        <f t="shared" si="9"/>
        <v>17.142857142857142</v>
      </c>
      <c r="L97">
        <f t="shared" si="10"/>
        <v>15.666666666666668</v>
      </c>
    </row>
    <row r="98" spans="1:12">
      <c r="A98" s="3" t="s">
        <v>113</v>
      </c>
      <c r="B98">
        <v>18</v>
      </c>
      <c r="C98">
        <v>13</v>
      </c>
      <c r="D98">
        <v>15</v>
      </c>
      <c r="E98">
        <v>12</v>
      </c>
      <c r="F98">
        <f>AVERAGEIF(KonyaTablo[[#This Row],[Vefat2019]:[Vefat2017]], "&gt;0")</f>
        <v>13.333333333333334</v>
      </c>
      <c r="G98">
        <f>IF(AND(KonyaTablo[[#This Row],[Vefat2020]]&gt;-1,KonyaTablo[[#This Row],[Referans]]&gt;-1), KonyaTablo[[#This Row],[Vefat2020]]-KonyaTablo[[#This Row],[Referans]], 0)</f>
        <v>4.6666666666666661</v>
      </c>
      <c r="H98">
        <f t="shared" si="6"/>
        <v>15.714285714285714</v>
      </c>
      <c r="I98">
        <f t="shared" si="7"/>
        <v>15.285714285714286</v>
      </c>
      <c r="J98">
        <f t="shared" si="8"/>
        <v>14.142857142857142</v>
      </c>
      <c r="K98">
        <f t="shared" si="9"/>
        <v>16.571428571428573</v>
      </c>
      <c r="L98">
        <f t="shared" si="10"/>
        <v>15.333333333333332</v>
      </c>
    </row>
    <row r="99" spans="1:12">
      <c r="A99" s="3" t="s">
        <v>114</v>
      </c>
      <c r="B99">
        <v>11</v>
      </c>
      <c r="C99">
        <v>13</v>
      </c>
      <c r="D99">
        <v>7</v>
      </c>
      <c r="E99">
        <v>15</v>
      </c>
      <c r="F99">
        <f>AVERAGEIF(KonyaTablo[[#This Row],[Vefat2019]:[Vefat2017]], "&gt;0")</f>
        <v>11.666666666666666</v>
      </c>
      <c r="G99">
        <f>IF(AND(KonyaTablo[[#This Row],[Vefat2020]]&gt;-1,KonyaTablo[[#This Row],[Referans]]&gt;-1), KonyaTablo[[#This Row],[Vefat2020]]-KonyaTablo[[#This Row],[Referans]], 0)</f>
        <v>-0.66666666666666607</v>
      </c>
      <c r="H99">
        <f t="shared" si="6"/>
        <v>14.857142857142858</v>
      </c>
      <c r="I99">
        <f t="shared" si="7"/>
        <v>14.714285714285714</v>
      </c>
      <c r="J99">
        <f t="shared" si="8"/>
        <v>13.285714285714286</v>
      </c>
      <c r="K99">
        <f t="shared" si="9"/>
        <v>16.714285714285715</v>
      </c>
      <c r="L99">
        <f t="shared" si="10"/>
        <v>14.904761904761903</v>
      </c>
    </row>
    <row r="100" spans="1:12">
      <c r="A100" s="3" t="s">
        <v>115</v>
      </c>
      <c r="B100">
        <v>10</v>
      </c>
      <c r="C100">
        <v>12</v>
      </c>
      <c r="D100">
        <v>24</v>
      </c>
      <c r="E100">
        <v>13</v>
      </c>
      <c r="F100">
        <f>AVERAGEIF(KonyaTablo[[#This Row],[Vefat2019]:[Vefat2017]], "&gt;0")</f>
        <v>16.333333333333332</v>
      </c>
      <c r="G100">
        <f>IF(AND(KonyaTablo[[#This Row],[Vefat2020]]&gt;-1,KonyaTablo[[#This Row],[Referans]]&gt;-1), KonyaTablo[[#This Row],[Vefat2020]]-KonyaTablo[[#This Row],[Referans]], 0)</f>
        <v>-6.3333333333333321</v>
      </c>
      <c r="H100">
        <f t="shared" si="6"/>
        <v>13.857142857142858</v>
      </c>
      <c r="I100">
        <f t="shared" si="7"/>
        <v>14.285714285714286</v>
      </c>
      <c r="J100">
        <f t="shared" si="8"/>
        <v>14.571428571428571</v>
      </c>
      <c r="K100">
        <f t="shared" si="9"/>
        <v>16.142857142857142</v>
      </c>
      <c r="L100">
        <f t="shared" si="10"/>
        <v>15</v>
      </c>
    </row>
    <row r="101" spans="1:12">
      <c r="A101" s="3" t="s">
        <v>116</v>
      </c>
      <c r="B101">
        <v>18</v>
      </c>
      <c r="C101">
        <v>18</v>
      </c>
      <c r="D101">
        <v>15</v>
      </c>
      <c r="E101">
        <v>18</v>
      </c>
      <c r="F101">
        <f>AVERAGEIF(KonyaTablo[[#This Row],[Vefat2019]:[Vefat2017]], "&gt;0")</f>
        <v>17</v>
      </c>
      <c r="G101">
        <f>IF(AND(KonyaTablo[[#This Row],[Vefat2020]]&gt;-1,KonyaTablo[[#This Row],[Referans]]&gt;-1), KonyaTablo[[#This Row],[Vefat2020]]-KonyaTablo[[#This Row],[Referans]], 0)</f>
        <v>1</v>
      </c>
      <c r="H101">
        <f t="shared" si="6"/>
        <v>14</v>
      </c>
      <c r="I101">
        <f t="shared" si="7"/>
        <v>14.571428571428571</v>
      </c>
      <c r="J101">
        <f t="shared" si="8"/>
        <v>15.142857142857142</v>
      </c>
      <c r="K101">
        <f t="shared" si="9"/>
        <v>15.714285714285714</v>
      </c>
      <c r="L101">
        <f t="shared" si="10"/>
        <v>15.142857142857142</v>
      </c>
    </row>
    <row r="102" spans="1:12">
      <c r="A102" s="3" t="s">
        <v>117</v>
      </c>
      <c r="B102">
        <v>11</v>
      </c>
      <c r="C102">
        <v>12</v>
      </c>
      <c r="D102">
        <v>19</v>
      </c>
      <c r="E102">
        <v>19</v>
      </c>
      <c r="F102">
        <f>AVERAGEIF(KonyaTablo[[#This Row],[Vefat2019]:[Vefat2017]], "&gt;0")</f>
        <v>16.666666666666668</v>
      </c>
      <c r="G102">
        <f>IF(AND(KonyaTablo[[#This Row],[Vefat2020]]&gt;-1,KonyaTablo[[#This Row],[Referans]]&gt;-1), KonyaTablo[[#This Row],[Vefat2020]]-KonyaTablo[[#This Row],[Referans]], 0)</f>
        <v>-5.6666666666666679</v>
      </c>
      <c r="H102">
        <f t="shared" si="6"/>
        <v>13.857142857142858</v>
      </c>
      <c r="I102">
        <f t="shared" si="7"/>
        <v>13.571428571428571</v>
      </c>
      <c r="J102">
        <f t="shared" si="8"/>
        <v>15.571428571428571</v>
      </c>
      <c r="K102">
        <f t="shared" si="9"/>
        <v>16.142857142857142</v>
      </c>
      <c r="L102">
        <f t="shared" si="10"/>
        <v>15.095238095238097</v>
      </c>
    </row>
    <row r="103" spans="1:12">
      <c r="A103" s="3" t="s">
        <v>118</v>
      </c>
      <c r="B103">
        <v>11</v>
      </c>
      <c r="C103">
        <v>14</v>
      </c>
      <c r="D103">
        <v>10</v>
      </c>
      <c r="E103">
        <v>8</v>
      </c>
      <c r="F103">
        <f>AVERAGEIF(KonyaTablo[[#This Row],[Vefat2019]:[Vefat2017]], "&gt;0")</f>
        <v>10.666666666666666</v>
      </c>
      <c r="G103">
        <f>IF(AND(KonyaTablo[[#This Row],[Vefat2020]]&gt;-1,KonyaTablo[[#This Row],[Referans]]&gt;-1), KonyaTablo[[#This Row],[Vefat2020]]-KonyaTablo[[#This Row],[Referans]], 0)</f>
        <v>0.33333333333333393</v>
      </c>
      <c r="H103">
        <f t="shared" si="6"/>
        <v>14</v>
      </c>
      <c r="I103">
        <f t="shared" si="7"/>
        <v>13.857142857142858</v>
      </c>
      <c r="J103">
        <f t="shared" si="8"/>
        <v>14.857142857142858</v>
      </c>
      <c r="K103">
        <f t="shared" si="9"/>
        <v>15.142857142857142</v>
      </c>
      <c r="L103">
        <f t="shared" si="10"/>
        <v>14.61904761904762</v>
      </c>
    </row>
    <row r="104" spans="1:12">
      <c r="A104" s="3" t="s">
        <v>119</v>
      </c>
      <c r="B104">
        <v>23</v>
      </c>
      <c r="C104">
        <v>11</v>
      </c>
      <c r="D104">
        <v>14</v>
      </c>
      <c r="E104">
        <v>12</v>
      </c>
      <c r="F104">
        <f>AVERAGEIF(KonyaTablo[[#This Row],[Vefat2019]:[Vefat2017]], "&gt;0")</f>
        <v>12.333333333333334</v>
      </c>
      <c r="G104">
        <f>IF(AND(KonyaTablo[[#This Row],[Vefat2020]]&gt;-1,KonyaTablo[[#This Row],[Referans]]&gt;-1), KonyaTablo[[#This Row],[Vefat2020]]-KonyaTablo[[#This Row],[Referans]], 0)</f>
        <v>10.666666666666666</v>
      </c>
      <c r="H104">
        <f t="shared" si="6"/>
        <v>14.571428571428571</v>
      </c>
      <c r="I104">
        <f t="shared" si="7"/>
        <v>13.285714285714286</v>
      </c>
      <c r="J104">
        <f t="shared" si="8"/>
        <v>14.857142857142858</v>
      </c>
      <c r="K104">
        <f t="shared" si="9"/>
        <v>13.857142857142858</v>
      </c>
      <c r="L104">
        <f t="shared" si="10"/>
        <v>14</v>
      </c>
    </row>
    <row r="105" spans="1:12">
      <c r="A105" s="3" t="s">
        <v>120</v>
      </c>
      <c r="B105">
        <v>6</v>
      </c>
      <c r="C105">
        <v>11</v>
      </c>
      <c r="D105">
        <v>22</v>
      </c>
      <c r="E105">
        <v>14</v>
      </c>
      <c r="F105">
        <f>AVERAGEIF(KonyaTablo[[#This Row],[Vefat2019]:[Vefat2017]], "&gt;0")</f>
        <v>15.666666666666666</v>
      </c>
      <c r="G105">
        <f>IF(AND(KonyaTablo[[#This Row],[Vefat2020]]&gt;-1,KonyaTablo[[#This Row],[Referans]]&gt;-1), KonyaTablo[[#This Row],[Vefat2020]]-KonyaTablo[[#This Row],[Referans]], 0)</f>
        <v>-9.6666666666666661</v>
      </c>
      <c r="H105">
        <f t="shared" si="6"/>
        <v>12.857142857142858</v>
      </c>
      <c r="I105">
        <f t="shared" si="7"/>
        <v>13</v>
      </c>
      <c r="J105">
        <f t="shared" si="8"/>
        <v>15.857142857142858</v>
      </c>
      <c r="K105">
        <f t="shared" si="9"/>
        <v>14.142857142857142</v>
      </c>
      <c r="L105">
        <f t="shared" si="10"/>
        <v>14.333333333333334</v>
      </c>
    </row>
    <row r="106" spans="1:12">
      <c r="A106" s="3" t="s">
        <v>121</v>
      </c>
      <c r="B106">
        <v>15</v>
      </c>
      <c r="C106">
        <v>16</v>
      </c>
      <c r="D106">
        <v>16</v>
      </c>
      <c r="E106">
        <v>8</v>
      </c>
      <c r="F106">
        <f>AVERAGEIF(KonyaTablo[[#This Row],[Vefat2019]:[Vefat2017]], "&gt;0")</f>
        <v>13.333333333333334</v>
      </c>
      <c r="G106">
        <f>IF(AND(KonyaTablo[[#This Row],[Vefat2020]]&gt;-1,KonyaTablo[[#This Row],[Referans]]&gt;-1), KonyaTablo[[#This Row],[Vefat2020]]-KonyaTablo[[#This Row],[Referans]], 0)</f>
        <v>1.6666666666666661</v>
      </c>
      <c r="H106">
        <f t="shared" si="6"/>
        <v>13.428571428571429</v>
      </c>
      <c r="I106">
        <f t="shared" si="7"/>
        <v>13.428571428571429</v>
      </c>
      <c r="J106">
        <f t="shared" si="8"/>
        <v>17.142857142857142</v>
      </c>
      <c r="K106">
        <f t="shared" si="9"/>
        <v>13.142857142857142</v>
      </c>
      <c r="L106">
        <f t="shared" si="10"/>
        <v>14.571428571428571</v>
      </c>
    </row>
    <row r="107" spans="1:12">
      <c r="A107" s="3" t="s">
        <v>122</v>
      </c>
      <c r="B107">
        <v>24</v>
      </c>
      <c r="C107">
        <v>9</v>
      </c>
      <c r="D107">
        <v>13</v>
      </c>
      <c r="E107">
        <v>8</v>
      </c>
      <c r="F107">
        <f>AVERAGEIF(KonyaTablo[[#This Row],[Vefat2019]:[Vefat2017]], "&gt;0")</f>
        <v>10</v>
      </c>
      <c r="G107">
        <f>IF(AND(KonyaTablo[[#This Row],[Vefat2020]]&gt;-1,KonyaTablo[[#This Row],[Referans]]&gt;-1), KonyaTablo[[#This Row],[Vefat2020]]-KonyaTablo[[#This Row],[Referans]], 0)</f>
        <v>14</v>
      </c>
      <c r="H107">
        <f t="shared" si="6"/>
        <v>15.428571428571429</v>
      </c>
      <c r="I107">
        <f t="shared" si="7"/>
        <v>13</v>
      </c>
      <c r="J107">
        <f t="shared" si="8"/>
        <v>15.571428571428571</v>
      </c>
      <c r="K107">
        <f t="shared" si="9"/>
        <v>12.428571428571429</v>
      </c>
      <c r="L107">
        <f t="shared" si="10"/>
        <v>13.666666666666668</v>
      </c>
    </row>
    <row r="108" spans="1:12">
      <c r="A108" s="3" t="s">
        <v>123</v>
      </c>
      <c r="B108">
        <v>25</v>
      </c>
      <c r="C108">
        <v>8</v>
      </c>
      <c r="D108">
        <v>15</v>
      </c>
      <c r="E108">
        <v>19</v>
      </c>
      <c r="F108">
        <f>AVERAGEIF(KonyaTablo[[#This Row],[Vefat2019]:[Vefat2017]], "&gt;0")</f>
        <v>14</v>
      </c>
      <c r="G108">
        <f>IF(AND(KonyaTablo[[#This Row],[Vefat2020]]&gt;-1,KonyaTablo[[#This Row],[Referans]]&gt;-1), KonyaTablo[[#This Row],[Vefat2020]]-KonyaTablo[[#This Row],[Referans]], 0)</f>
        <v>11</v>
      </c>
      <c r="H108">
        <f t="shared" si="6"/>
        <v>16.428571428571427</v>
      </c>
      <c r="I108">
        <f t="shared" si="7"/>
        <v>11.571428571428571</v>
      </c>
      <c r="J108">
        <f t="shared" si="8"/>
        <v>15.571428571428571</v>
      </c>
      <c r="K108">
        <f t="shared" si="9"/>
        <v>12.571428571428571</v>
      </c>
      <c r="L108">
        <f t="shared" si="10"/>
        <v>13.238095238095239</v>
      </c>
    </row>
    <row r="109" spans="1:12">
      <c r="A109" s="3" t="s">
        <v>124</v>
      </c>
      <c r="B109">
        <v>14</v>
      </c>
      <c r="C109">
        <v>17</v>
      </c>
      <c r="D109">
        <v>15</v>
      </c>
      <c r="E109">
        <v>12</v>
      </c>
      <c r="F109">
        <f>AVERAGEIF(KonyaTablo[[#This Row],[Vefat2019]:[Vefat2017]], "&gt;0")</f>
        <v>14.666666666666666</v>
      </c>
      <c r="G109">
        <f>IF(AND(KonyaTablo[[#This Row],[Vefat2020]]&gt;-1,KonyaTablo[[#This Row],[Referans]]&gt;-1), KonyaTablo[[#This Row],[Vefat2020]]-KonyaTablo[[#This Row],[Referans]], 0)</f>
        <v>-0.66666666666666607</v>
      </c>
      <c r="H109">
        <f t="shared" si="6"/>
        <v>16.857142857142858</v>
      </c>
      <c r="I109">
        <f t="shared" si="7"/>
        <v>12.285714285714286</v>
      </c>
      <c r="J109">
        <f t="shared" si="8"/>
        <v>15</v>
      </c>
      <c r="K109">
        <f t="shared" si="9"/>
        <v>11.571428571428571</v>
      </c>
      <c r="L109">
        <f t="shared" si="10"/>
        <v>12.952380952380953</v>
      </c>
    </row>
    <row r="110" spans="1:12">
      <c r="A110" s="3" t="s">
        <v>125</v>
      </c>
      <c r="B110">
        <v>13</v>
      </c>
      <c r="C110">
        <v>12</v>
      </c>
      <c r="D110">
        <v>8</v>
      </c>
      <c r="E110">
        <v>16</v>
      </c>
      <c r="F110">
        <f>AVERAGEIF(KonyaTablo[[#This Row],[Vefat2019]:[Vefat2017]], "&gt;0")</f>
        <v>12</v>
      </c>
      <c r="G110">
        <f>IF(AND(KonyaTablo[[#This Row],[Vefat2020]]&gt;-1,KonyaTablo[[#This Row],[Referans]]&gt;-1), KonyaTablo[[#This Row],[Vefat2020]]-KonyaTablo[[#This Row],[Referans]], 0)</f>
        <v>1</v>
      </c>
      <c r="H110">
        <f t="shared" si="6"/>
        <v>17.142857142857142</v>
      </c>
      <c r="I110">
        <f t="shared" si="7"/>
        <v>12</v>
      </c>
      <c r="J110">
        <f t="shared" si="8"/>
        <v>14.714285714285714</v>
      </c>
      <c r="K110">
        <f t="shared" si="9"/>
        <v>12.714285714285714</v>
      </c>
      <c r="L110">
        <f t="shared" si="10"/>
        <v>13.142857142857144</v>
      </c>
    </row>
    <row r="111" spans="1:12">
      <c r="A111" s="3" t="s">
        <v>126</v>
      </c>
      <c r="B111">
        <v>20</v>
      </c>
      <c r="C111">
        <v>19</v>
      </c>
      <c r="D111">
        <v>16</v>
      </c>
      <c r="E111">
        <v>11</v>
      </c>
      <c r="F111">
        <f>AVERAGEIF(KonyaTablo[[#This Row],[Vefat2019]:[Vefat2017]], "&gt;0")</f>
        <v>15.333333333333334</v>
      </c>
      <c r="G111">
        <f>IF(AND(KonyaTablo[[#This Row],[Vefat2020]]&gt;-1,KonyaTablo[[#This Row],[Referans]]&gt;-1), KonyaTablo[[#This Row],[Vefat2020]]-KonyaTablo[[#This Row],[Referans]], 0)</f>
        <v>4.6666666666666661</v>
      </c>
      <c r="H111">
        <f t="shared" si="6"/>
        <v>16.714285714285715</v>
      </c>
      <c r="I111">
        <f t="shared" si="7"/>
        <v>13.142857142857142</v>
      </c>
      <c r="J111">
        <f t="shared" si="8"/>
        <v>15</v>
      </c>
      <c r="K111">
        <f t="shared" si="9"/>
        <v>12.571428571428571</v>
      </c>
      <c r="L111">
        <f t="shared" si="10"/>
        <v>13.571428571428571</v>
      </c>
    </row>
    <row r="112" spans="1:12">
      <c r="A112" s="3" t="s">
        <v>127</v>
      </c>
      <c r="B112">
        <v>20</v>
      </c>
      <c r="C112">
        <v>16</v>
      </c>
      <c r="D112">
        <v>16</v>
      </c>
      <c r="E112">
        <v>4</v>
      </c>
      <c r="F112">
        <f>AVERAGEIF(KonyaTablo[[#This Row],[Vefat2019]:[Vefat2017]], "&gt;0")</f>
        <v>12</v>
      </c>
      <c r="G112">
        <f>IF(AND(KonyaTablo[[#This Row],[Vefat2020]]&gt;-1,KonyaTablo[[#This Row],[Referans]]&gt;-1), KonyaTablo[[#This Row],[Vefat2020]]-KonyaTablo[[#This Row],[Referans]], 0)</f>
        <v>8</v>
      </c>
      <c r="H112">
        <f t="shared" si="6"/>
        <v>18.714285714285715</v>
      </c>
      <c r="I112">
        <f t="shared" si="7"/>
        <v>13.857142857142858</v>
      </c>
      <c r="J112">
        <f t="shared" si="8"/>
        <v>14.142857142857142</v>
      </c>
      <c r="K112">
        <f t="shared" si="9"/>
        <v>11.142857142857142</v>
      </c>
      <c r="L112">
        <f t="shared" si="10"/>
        <v>13.047619047619047</v>
      </c>
    </row>
    <row r="113" spans="1:12">
      <c r="A113" s="3" t="s">
        <v>128</v>
      </c>
      <c r="B113">
        <v>18</v>
      </c>
      <c r="C113">
        <v>14</v>
      </c>
      <c r="D113">
        <v>9</v>
      </c>
      <c r="E113">
        <v>13</v>
      </c>
      <c r="F113">
        <f>AVERAGEIF(KonyaTablo[[#This Row],[Vefat2019]:[Vefat2017]], "&gt;0")</f>
        <v>12</v>
      </c>
      <c r="G113">
        <f>IF(AND(KonyaTablo[[#This Row],[Vefat2020]]&gt;-1,KonyaTablo[[#This Row],[Referans]]&gt;-1), KonyaTablo[[#This Row],[Vefat2020]]-KonyaTablo[[#This Row],[Referans]], 0)</f>
        <v>6</v>
      </c>
      <c r="H113">
        <f t="shared" si="6"/>
        <v>19.142857142857142</v>
      </c>
      <c r="I113">
        <f t="shared" si="7"/>
        <v>13.571428571428571</v>
      </c>
      <c r="J113">
        <f t="shared" si="8"/>
        <v>13.142857142857142</v>
      </c>
      <c r="K113">
        <f t="shared" si="9"/>
        <v>11.857142857142858</v>
      </c>
      <c r="L113">
        <f t="shared" si="10"/>
        <v>12.857142857142858</v>
      </c>
    </row>
    <row r="114" spans="1:12">
      <c r="A114" s="3" t="s">
        <v>129</v>
      </c>
      <c r="B114">
        <v>17</v>
      </c>
      <c r="C114">
        <v>13</v>
      </c>
      <c r="D114">
        <v>10</v>
      </c>
      <c r="E114">
        <v>18</v>
      </c>
      <c r="F114">
        <f>AVERAGEIF(KonyaTablo[[#This Row],[Vefat2019]:[Vefat2017]], "&gt;0")</f>
        <v>13.666666666666666</v>
      </c>
      <c r="G114">
        <f>IF(AND(KonyaTablo[[#This Row],[Vefat2020]]&gt;-1,KonyaTablo[[#This Row],[Referans]]&gt;-1), KonyaTablo[[#This Row],[Vefat2020]]-KonyaTablo[[#This Row],[Referans]], 0)</f>
        <v>3.3333333333333339</v>
      </c>
      <c r="H114">
        <f t="shared" si="6"/>
        <v>18.142857142857142</v>
      </c>
      <c r="I114">
        <f t="shared" si="7"/>
        <v>14.142857142857142</v>
      </c>
      <c r="J114">
        <f t="shared" si="8"/>
        <v>12.714285714285714</v>
      </c>
      <c r="K114">
        <f t="shared" si="9"/>
        <v>13.285714285714286</v>
      </c>
      <c r="L114">
        <f t="shared" si="10"/>
        <v>13.380952380952381</v>
      </c>
    </row>
    <row r="115" spans="1:12">
      <c r="A115" s="3" t="s">
        <v>130</v>
      </c>
      <c r="B115">
        <v>17</v>
      </c>
      <c r="C115">
        <v>13</v>
      </c>
      <c r="D115">
        <v>13</v>
      </c>
      <c r="E115">
        <v>14</v>
      </c>
      <c r="F115">
        <f>AVERAGEIF(KonyaTablo[[#This Row],[Vefat2019]:[Vefat2017]], "&gt;0")</f>
        <v>13.333333333333334</v>
      </c>
      <c r="G115">
        <f>IF(AND(KonyaTablo[[#This Row],[Vefat2020]]&gt;-1,KonyaTablo[[#This Row],[Referans]]&gt;-1), KonyaTablo[[#This Row],[Vefat2020]]-KonyaTablo[[#This Row],[Referans]], 0)</f>
        <v>3.6666666666666661</v>
      </c>
      <c r="H115">
        <f t="shared" si="6"/>
        <v>17</v>
      </c>
      <c r="I115">
        <f t="shared" si="7"/>
        <v>14.857142857142858</v>
      </c>
      <c r="J115">
        <f t="shared" si="8"/>
        <v>12.428571428571429</v>
      </c>
      <c r="K115">
        <f t="shared" si="9"/>
        <v>12.571428571428571</v>
      </c>
      <c r="L115">
        <f t="shared" si="10"/>
        <v>13.285714285714286</v>
      </c>
    </row>
    <row r="116" spans="1:12">
      <c r="A116" s="3" t="s">
        <v>131</v>
      </c>
      <c r="B116">
        <v>17</v>
      </c>
      <c r="C116">
        <v>15</v>
      </c>
      <c r="D116">
        <v>17</v>
      </c>
      <c r="E116">
        <v>9</v>
      </c>
      <c r="F116">
        <f>AVERAGEIF(KonyaTablo[[#This Row],[Vefat2019]:[Vefat2017]], "&gt;0")</f>
        <v>13.666666666666666</v>
      </c>
      <c r="G116">
        <f>IF(AND(KonyaTablo[[#This Row],[Vefat2020]]&gt;-1,KonyaTablo[[#This Row],[Referans]]&gt;-1), KonyaTablo[[#This Row],[Vefat2020]]-KonyaTablo[[#This Row],[Referans]], 0)</f>
        <v>3.3333333333333339</v>
      </c>
      <c r="H116">
        <f t="shared" si="6"/>
        <v>17.428571428571427</v>
      </c>
      <c r="I116">
        <f t="shared" si="7"/>
        <v>14.571428571428571</v>
      </c>
      <c r="J116">
        <f t="shared" si="8"/>
        <v>12.714285714285714</v>
      </c>
      <c r="K116">
        <f t="shared" si="9"/>
        <v>12.142857142857142</v>
      </c>
      <c r="L116">
        <f t="shared" si="10"/>
        <v>13.142857142857142</v>
      </c>
    </row>
    <row r="117" spans="1:12">
      <c r="A117" s="3" t="s">
        <v>132</v>
      </c>
      <c r="B117">
        <v>17</v>
      </c>
      <c r="C117">
        <v>12</v>
      </c>
      <c r="D117">
        <v>18</v>
      </c>
      <c r="E117">
        <v>9</v>
      </c>
      <c r="F117">
        <f>AVERAGEIF(KonyaTablo[[#This Row],[Vefat2019]:[Vefat2017]], "&gt;0")</f>
        <v>13</v>
      </c>
      <c r="G117">
        <f>IF(AND(KonyaTablo[[#This Row],[Vefat2020]]&gt;-1,KonyaTablo[[#This Row],[Referans]]&gt;-1), KonyaTablo[[#This Row],[Vefat2020]]-KonyaTablo[[#This Row],[Referans]], 0)</f>
        <v>4</v>
      </c>
      <c r="H117">
        <f t="shared" si="6"/>
        <v>18</v>
      </c>
      <c r="I117">
        <f t="shared" si="7"/>
        <v>14.571428571428571</v>
      </c>
      <c r="J117">
        <f t="shared" si="8"/>
        <v>14.142857142857142</v>
      </c>
      <c r="K117">
        <f t="shared" si="9"/>
        <v>11.142857142857142</v>
      </c>
      <c r="L117">
        <f t="shared" si="10"/>
        <v>13.285714285714286</v>
      </c>
    </row>
    <row r="118" spans="1:12">
      <c r="A118" s="3" t="s">
        <v>133</v>
      </c>
      <c r="B118">
        <v>17</v>
      </c>
      <c r="C118">
        <v>14</v>
      </c>
      <c r="D118">
        <v>14</v>
      </c>
      <c r="E118">
        <v>7</v>
      </c>
      <c r="F118">
        <f>AVERAGEIF(KonyaTablo[[#This Row],[Vefat2019]:[Vefat2017]], "&gt;0")</f>
        <v>11.666666666666666</v>
      </c>
      <c r="G118">
        <f>IF(AND(KonyaTablo[[#This Row],[Vefat2020]]&gt;-1,KonyaTablo[[#This Row],[Referans]]&gt;-1), KonyaTablo[[#This Row],[Vefat2020]]-KonyaTablo[[#This Row],[Referans]], 0)</f>
        <v>5.3333333333333339</v>
      </c>
      <c r="H118">
        <f t="shared" si="6"/>
        <v>17.571428571428573</v>
      </c>
      <c r="I118">
        <f t="shared" si="7"/>
        <v>13.857142857142858</v>
      </c>
      <c r="J118">
        <f t="shared" si="8"/>
        <v>13.857142857142858</v>
      </c>
      <c r="K118">
        <f t="shared" si="9"/>
        <v>10.571428571428571</v>
      </c>
      <c r="L118">
        <f t="shared" si="10"/>
        <v>12.761904761904763</v>
      </c>
    </row>
    <row r="119" spans="1:12">
      <c r="A119" s="3" t="s">
        <v>134</v>
      </c>
      <c r="B119">
        <v>15</v>
      </c>
      <c r="C119">
        <v>14</v>
      </c>
      <c r="D119">
        <v>12</v>
      </c>
      <c r="E119">
        <v>19</v>
      </c>
      <c r="F119">
        <f>AVERAGEIF(KonyaTablo[[#This Row],[Vefat2019]:[Vefat2017]], "&gt;0")</f>
        <v>15</v>
      </c>
      <c r="G119">
        <f>IF(AND(KonyaTablo[[#This Row],[Vefat2020]]&gt;-1,KonyaTablo[[#This Row],[Referans]]&gt;-1), KonyaTablo[[#This Row],[Vefat2020]]-KonyaTablo[[#This Row],[Referans]], 0)</f>
        <v>0</v>
      </c>
      <c r="H119">
        <f t="shared" si="6"/>
        <v>16.857142857142858</v>
      </c>
      <c r="I119">
        <f t="shared" si="7"/>
        <v>13.571428571428571</v>
      </c>
      <c r="J119">
        <f t="shared" si="8"/>
        <v>13.285714285714286</v>
      </c>
      <c r="K119">
        <f t="shared" si="9"/>
        <v>12.714285714285714</v>
      </c>
      <c r="L119">
        <f t="shared" si="10"/>
        <v>13.19047619047619</v>
      </c>
    </row>
    <row r="120" spans="1:12">
      <c r="A120" s="3" t="s">
        <v>135</v>
      </c>
      <c r="B120">
        <v>11</v>
      </c>
      <c r="C120">
        <v>24</v>
      </c>
      <c r="D120">
        <v>13</v>
      </c>
      <c r="E120">
        <v>16</v>
      </c>
      <c r="F120">
        <f>AVERAGEIF(KonyaTablo[[#This Row],[Vefat2019]:[Vefat2017]], "&gt;0")</f>
        <v>17.666666666666668</v>
      </c>
      <c r="G120">
        <f>IF(AND(KonyaTablo[[#This Row],[Vefat2020]]&gt;-1,KonyaTablo[[#This Row],[Referans]]&gt;-1), KonyaTablo[[#This Row],[Vefat2020]]-KonyaTablo[[#This Row],[Referans]], 0)</f>
        <v>-6.6666666666666679</v>
      </c>
      <c r="H120">
        <f t="shared" si="6"/>
        <v>15.857142857142858</v>
      </c>
      <c r="I120">
        <f t="shared" si="7"/>
        <v>15</v>
      </c>
      <c r="J120">
        <f t="shared" si="8"/>
        <v>13.857142857142858</v>
      </c>
      <c r="K120">
        <f t="shared" si="9"/>
        <v>13.142857142857142</v>
      </c>
      <c r="L120">
        <f t="shared" si="10"/>
        <v>14</v>
      </c>
    </row>
    <row r="121" spans="1:12">
      <c r="A121" s="3" t="s">
        <v>136</v>
      </c>
      <c r="B121">
        <v>18</v>
      </c>
      <c r="C121">
        <v>10</v>
      </c>
      <c r="D121">
        <v>18</v>
      </c>
      <c r="E121">
        <v>17</v>
      </c>
      <c r="F121">
        <f>AVERAGEIF(KonyaTablo[[#This Row],[Vefat2019]:[Vefat2017]], "&gt;0")</f>
        <v>15</v>
      </c>
      <c r="G121">
        <f>IF(AND(KonyaTablo[[#This Row],[Vefat2020]]&gt;-1,KonyaTablo[[#This Row],[Referans]]&gt;-1), KonyaTablo[[#This Row],[Vefat2020]]-KonyaTablo[[#This Row],[Referans]], 0)</f>
        <v>3</v>
      </c>
      <c r="H121">
        <f t="shared" si="6"/>
        <v>16</v>
      </c>
      <c r="I121">
        <f t="shared" si="7"/>
        <v>14.571428571428571</v>
      </c>
      <c r="J121">
        <f t="shared" si="8"/>
        <v>15</v>
      </c>
      <c r="K121">
        <f t="shared" si="9"/>
        <v>13</v>
      </c>
      <c r="L121">
        <f t="shared" si="10"/>
        <v>14.19047619047619</v>
      </c>
    </row>
    <row r="122" spans="1:12">
      <c r="A122" s="3" t="s">
        <v>137</v>
      </c>
      <c r="B122">
        <v>16</v>
      </c>
      <c r="C122">
        <v>11</v>
      </c>
      <c r="D122">
        <v>12</v>
      </c>
      <c r="E122">
        <v>20</v>
      </c>
      <c r="F122">
        <f>AVERAGEIF(KonyaTablo[[#This Row],[Vefat2019]:[Vefat2017]], "&gt;0")</f>
        <v>14.333333333333334</v>
      </c>
      <c r="G122">
        <f>IF(AND(KonyaTablo[[#This Row],[Vefat2020]]&gt;-1,KonyaTablo[[#This Row],[Referans]]&gt;-1), KonyaTablo[[#This Row],[Vefat2020]]-KonyaTablo[[#This Row],[Referans]], 0)</f>
        <v>1.6666666666666661</v>
      </c>
      <c r="H122">
        <f t="shared" si="6"/>
        <v>15.857142857142858</v>
      </c>
      <c r="I122">
        <f t="shared" si="7"/>
        <v>14.285714285714286</v>
      </c>
      <c r="J122">
        <f t="shared" si="8"/>
        <v>14.857142857142858</v>
      </c>
      <c r="K122">
        <f t="shared" si="9"/>
        <v>13.857142857142858</v>
      </c>
      <c r="L122">
        <f t="shared" si="10"/>
        <v>14.333333333333332</v>
      </c>
    </row>
    <row r="123" spans="1:12">
      <c r="A123" s="3" t="s">
        <v>138</v>
      </c>
      <c r="B123">
        <v>18</v>
      </c>
      <c r="C123">
        <v>14</v>
      </c>
      <c r="D123">
        <v>13</v>
      </c>
      <c r="E123">
        <v>7</v>
      </c>
      <c r="F123">
        <f>AVERAGEIF(KonyaTablo[[#This Row],[Vefat2019]:[Vefat2017]], "&gt;0")</f>
        <v>11.333333333333334</v>
      </c>
      <c r="G123">
        <f>IF(AND(KonyaTablo[[#This Row],[Vefat2020]]&gt;-1,KonyaTablo[[#This Row],[Referans]]&gt;-1), KonyaTablo[[#This Row],[Vefat2020]]-KonyaTablo[[#This Row],[Referans]], 0)</f>
        <v>6.6666666666666661</v>
      </c>
      <c r="H123">
        <f t="shared" si="6"/>
        <v>16</v>
      </c>
      <c r="I123">
        <f t="shared" si="7"/>
        <v>14.142857142857142</v>
      </c>
      <c r="J123">
        <f t="shared" si="8"/>
        <v>14.285714285714286</v>
      </c>
      <c r="K123">
        <f t="shared" si="9"/>
        <v>13.571428571428571</v>
      </c>
      <c r="L123">
        <f t="shared" si="10"/>
        <v>13.999999999999998</v>
      </c>
    </row>
    <row r="124" spans="1:12">
      <c r="A124" s="3" t="s">
        <v>139</v>
      </c>
      <c r="B124">
        <v>14</v>
      </c>
      <c r="C124">
        <v>18</v>
      </c>
      <c r="D124">
        <v>11</v>
      </c>
      <c r="E124">
        <v>13</v>
      </c>
      <c r="F124">
        <f>AVERAGEIF(KonyaTablo[[#This Row],[Vefat2019]:[Vefat2017]], "&gt;0")</f>
        <v>14</v>
      </c>
      <c r="G124">
        <f>IF(AND(KonyaTablo[[#This Row],[Vefat2020]]&gt;-1,KonyaTablo[[#This Row],[Referans]]&gt;-1), KonyaTablo[[#This Row],[Vefat2020]]-KonyaTablo[[#This Row],[Referans]], 0)</f>
        <v>0</v>
      </c>
      <c r="H124">
        <f t="shared" si="6"/>
        <v>15.571428571428571</v>
      </c>
      <c r="I124">
        <f t="shared" si="7"/>
        <v>15</v>
      </c>
      <c r="J124">
        <f t="shared" si="8"/>
        <v>13.285714285714286</v>
      </c>
      <c r="K124">
        <f t="shared" si="9"/>
        <v>14.142857142857142</v>
      </c>
      <c r="L124">
        <f t="shared" si="10"/>
        <v>14.142857142857141</v>
      </c>
    </row>
    <row r="125" spans="1:12">
      <c r="A125" s="3" t="s">
        <v>140</v>
      </c>
      <c r="B125">
        <v>18</v>
      </c>
      <c r="C125">
        <v>13</v>
      </c>
      <c r="D125">
        <v>23</v>
      </c>
      <c r="E125">
        <v>9</v>
      </c>
      <c r="F125">
        <f>AVERAGEIF(KonyaTablo[[#This Row],[Vefat2019]:[Vefat2017]], "&gt;0")</f>
        <v>15</v>
      </c>
      <c r="G125">
        <f>IF(AND(KonyaTablo[[#This Row],[Vefat2020]]&gt;-1,KonyaTablo[[#This Row],[Referans]]&gt;-1), KonyaTablo[[#This Row],[Vefat2020]]-KonyaTablo[[#This Row],[Referans]], 0)</f>
        <v>3</v>
      </c>
      <c r="H125">
        <f t="shared" si="6"/>
        <v>15.714285714285714</v>
      </c>
      <c r="I125">
        <f t="shared" si="7"/>
        <v>14.857142857142858</v>
      </c>
      <c r="J125">
        <f t="shared" si="8"/>
        <v>14.571428571428571</v>
      </c>
      <c r="K125">
        <f t="shared" si="9"/>
        <v>14.428571428571429</v>
      </c>
      <c r="L125">
        <f t="shared" si="10"/>
        <v>14.61904761904762</v>
      </c>
    </row>
    <row r="126" spans="1:12">
      <c r="A126" s="3" t="s">
        <v>141</v>
      </c>
      <c r="B126">
        <v>17</v>
      </c>
      <c r="C126">
        <v>15</v>
      </c>
      <c r="D126">
        <v>14</v>
      </c>
      <c r="E126">
        <v>15</v>
      </c>
      <c r="F126">
        <f>AVERAGEIF(KonyaTablo[[#This Row],[Vefat2019]:[Vefat2017]], "&gt;0")</f>
        <v>14.666666666666666</v>
      </c>
      <c r="G126">
        <f>IF(AND(KonyaTablo[[#This Row],[Vefat2020]]&gt;-1,KonyaTablo[[#This Row],[Referans]]&gt;-1), KonyaTablo[[#This Row],[Vefat2020]]-KonyaTablo[[#This Row],[Referans]], 0)</f>
        <v>2.3333333333333339</v>
      </c>
      <c r="H126">
        <f t="shared" si="6"/>
        <v>16</v>
      </c>
      <c r="I126">
        <f t="shared" si="7"/>
        <v>15</v>
      </c>
      <c r="J126">
        <f t="shared" si="8"/>
        <v>14.857142857142858</v>
      </c>
      <c r="K126">
        <f t="shared" si="9"/>
        <v>13.857142857142858</v>
      </c>
      <c r="L126">
        <f t="shared" si="10"/>
        <v>14.571428571428573</v>
      </c>
    </row>
    <row r="127" spans="1:12">
      <c r="A127" s="3" t="s">
        <v>142</v>
      </c>
      <c r="B127">
        <v>21</v>
      </c>
      <c r="C127">
        <v>15</v>
      </c>
      <c r="D127">
        <v>13</v>
      </c>
      <c r="E127">
        <v>22</v>
      </c>
      <c r="F127">
        <f>AVERAGEIF(KonyaTablo[[#This Row],[Vefat2019]:[Vefat2017]], "&gt;0")</f>
        <v>16.666666666666668</v>
      </c>
      <c r="G127">
        <f>IF(AND(KonyaTablo[[#This Row],[Vefat2020]]&gt;-1,KonyaTablo[[#This Row],[Referans]]&gt;-1), KonyaTablo[[#This Row],[Vefat2020]]-KonyaTablo[[#This Row],[Referans]], 0)</f>
        <v>4.3333333333333321</v>
      </c>
      <c r="H127">
        <f t="shared" si="6"/>
        <v>17.428571428571427</v>
      </c>
      <c r="I127">
        <f t="shared" si="7"/>
        <v>13.714285714285714</v>
      </c>
      <c r="J127">
        <f t="shared" si="8"/>
        <v>14.857142857142858</v>
      </c>
      <c r="K127">
        <f t="shared" si="9"/>
        <v>14.714285714285714</v>
      </c>
      <c r="L127">
        <f t="shared" si="10"/>
        <v>14.428571428571431</v>
      </c>
    </row>
    <row r="128" spans="1:12">
      <c r="A128" s="3" t="s">
        <v>143</v>
      </c>
      <c r="B128">
        <v>14</v>
      </c>
      <c r="C128">
        <v>18</v>
      </c>
      <c r="D128">
        <v>15</v>
      </c>
      <c r="E128">
        <v>14</v>
      </c>
      <c r="F128">
        <f>AVERAGEIF(KonyaTablo[[#This Row],[Vefat2019]:[Vefat2017]], "&gt;0")</f>
        <v>15.666666666666666</v>
      </c>
      <c r="G128">
        <f>IF(AND(KonyaTablo[[#This Row],[Vefat2020]]&gt;-1,KonyaTablo[[#This Row],[Referans]]&gt;-1), KonyaTablo[[#This Row],[Vefat2020]]-KonyaTablo[[#This Row],[Referans]], 0)</f>
        <v>-1.6666666666666661</v>
      </c>
      <c r="H128">
        <f t="shared" si="6"/>
        <v>16.857142857142858</v>
      </c>
      <c r="I128">
        <f t="shared" si="7"/>
        <v>14.857142857142858</v>
      </c>
      <c r="J128">
        <f t="shared" si="8"/>
        <v>14.428571428571429</v>
      </c>
      <c r="K128">
        <f t="shared" si="9"/>
        <v>14.285714285714286</v>
      </c>
      <c r="L128">
        <f t="shared" si="10"/>
        <v>14.523809523809527</v>
      </c>
    </row>
    <row r="129" spans="1:12">
      <c r="A129" s="3" t="s">
        <v>144</v>
      </c>
      <c r="B129">
        <v>16</v>
      </c>
      <c r="C129">
        <v>20</v>
      </c>
      <c r="D129">
        <v>17</v>
      </c>
      <c r="E129">
        <v>19</v>
      </c>
      <c r="F129">
        <f>AVERAGEIF(KonyaTablo[[#This Row],[Vefat2019]:[Vefat2017]], "&gt;0")</f>
        <v>18.666666666666668</v>
      </c>
      <c r="G129">
        <f>IF(AND(KonyaTablo[[#This Row],[Vefat2020]]&gt;-1,KonyaTablo[[#This Row],[Referans]]&gt;-1), KonyaTablo[[#This Row],[Vefat2020]]-KonyaTablo[[#This Row],[Referans]], 0)</f>
        <v>-2.6666666666666679</v>
      </c>
      <c r="H129">
        <f t="shared" si="6"/>
        <v>16.857142857142858</v>
      </c>
      <c r="I129">
        <f t="shared" si="7"/>
        <v>16.142857142857142</v>
      </c>
      <c r="J129">
        <f t="shared" si="8"/>
        <v>15.142857142857142</v>
      </c>
      <c r="K129">
        <f t="shared" si="9"/>
        <v>14.142857142857142</v>
      </c>
      <c r="L129">
        <f t="shared" si="10"/>
        <v>15.142857142857144</v>
      </c>
    </row>
    <row r="130" spans="1:12">
      <c r="A130" s="3" t="s">
        <v>145</v>
      </c>
      <c r="B130">
        <v>17</v>
      </c>
      <c r="C130">
        <v>14</v>
      </c>
      <c r="D130">
        <v>10</v>
      </c>
      <c r="E130">
        <v>13</v>
      </c>
      <c r="F130">
        <f>AVERAGEIF(KonyaTablo[[#This Row],[Vefat2019]:[Vefat2017]], "&gt;0")</f>
        <v>12.333333333333334</v>
      </c>
      <c r="G130">
        <f>IF(AND(KonyaTablo[[#This Row],[Vefat2020]]&gt;-1,KonyaTablo[[#This Row],[Referans]]&gt;-1), KonyaTablo[[#This Row],[Vefat2020]]-KonyaTablo[[#This Row],[Referans]], 0)</f>
        <v>4.6666666666666661</v>
      </c>
      <c r="H130">
        <f t="shared" si="6"/>
        <v>16.714285714285715</v>
      </c>
      <c r="I130">
        <f t="shared" si="7"/>
        <v>16.142857142857142</v>
      </c>
      <c r="J130">
        <f t="shared" si="8"/>
        <v>14.714285714285714</v>
      </c>
      <c r="K130">
        <f t="shared" si="9"/>
        <v>15</v>
      </c>
      <c r="L130">
        <f t="shared" si="10"/>
        <v>15.285714285714286</v>
      </c>
    </row>
    <row r="131" spans="1:12">
      <c r="A131" s="3" t="s">
        <v>146</v>
      </c>
      <c r="B131">
        <v>12</v>
      </c>
      <c r="C131">
        <v>8</v>
      </c>
      <c r="D131">
        <v>14</v>
      </c>
      <c r="E131">
        <v>16</v>
      </c>
      <c r="F131">
        <f>AVERAGEIF(KonyaTablo[[#This Row],[Vefat2019]:[Vefat2017]], "&gt;0")</f>
        <v>12.666666666666666</v>
      </c>
      <c r="G131">
        <f>IF(AND(KonyaTablo[[#This Row],[Vefat2020]]&gt;-1,KonyaTablo[[#This Row],[Referans]]&gt;-1), KonyaTablo[[#This Row],[Vefat2020]]-KonyaTablo[[#This Row],[Referans]], 0)</f>
        <v>-0.66666666666666607</v>
      </c>
      <c r="H131">
        <f t="shared" si="6"/>
        <v>16.428571428571427</v>
      </c>
      <c r="I131">
        <f t="shared" si="7"/>
        <v>14.714285714285714</v>
      </c>
      <c r="J131">
        <f t="shared" si="8"/>
        <v>15.142857142857142</v>
      </c>
      <c r="K131">
        <f t="shared" si="9"/>
        <v>15.428571428571429</v>
      </c>
      <c r="L131">
        <f t="shared" si="10"/>
        <v>15.095238095238093</v>
      </c>
    </row>
    <row r="132" spans="1:12">
      <c r="A132" s="3" t="s">
        <v>147</v>
      </c>
      <c r="B132">
        <v>16</v>
      </c>
      <c r="C132">
        <v>13</v>
      </c>
      <c r="D132">
        <v>14</v>
      </c>
      <c r="E132">
        <v>16</v>
      </c>
      <c r="F132">
        <f>AVERAGEIF(KonyaTablo[[#This Row],[Vefat2019]:[Vefat2017]], "&gt;0")</f>
        <v>14.333333333333334</v>
      </c>
      <c r="G132">
        <f>IF(AND(KonyaTablo[[#This Row],[Vefat2020]]&gt;-1,KonyaTablo[[#This Row],[Referans]]&gt;-1), KonyaTablo[[#This Row],[Vefat2020]]-KonyaTablo[[#This Row],[Referans]], 0)</f>
        <v>1.6666666666666661</v>
      </c>
      <c r="H132">
        <f t="shared" si="6"/>
        <v>16.142857142857142</v>
      </c>
      <c r="I132">
        <f t="shared" si="7"/>
        <v>14.714285714285714</v>
      </c>
      <c r="J132">
        <f t="shared" si="8"/>
        <v>13.857142857142858</v>
      </c>
      <c r="K132">
        <f t="shared" si="9"/>
        <v>16.428571428571427</v>
      </c>
      <c r="L132">
        <f t="shared" si="10"/>
        <v>15</v>
      </c>
    </row>
    <row r="133" spans="1:12">
      <c r="A133" s="3" t="s">
        <v>148</v>
      </c>
      <c r="B133">
        <v>10</v>
      </c>
      <c r="C133">
        <v>11</v>
      </c>
      <c r="D133">
        <v>16</v>
      </c>
      <c r="E133">
        <v>14</v>
      </c>
      <c r="F133">
        <f>AVERAGEIF(KonyaTablo[[#This Row],[Vefat2019]:[Vefat2017]], "&gt;0")</f>
        <v>13.666666666666666</v>
      </c>
      <c r="G133">
        <f>IF(AND(KonyaTablo[[#This Row],[Vefat2020]]&gt;-1,KonyaTablo[[#This Row],[Referans]]&gt;-1), KonyaTablo[[#This Row],[Vefat2020]]-KonyaTablo[[#This Row],[Referans]], 0)</f>
        <v>-3.6666666666666661</v>
      </c>
      <c r="H133">
        <f t="shared" si="6"/>
        <v>15.142857142857142</v>
      </c>
      <c r="I133">
        <f t="shared" si="7"/>
        <v>14.142857142857142</v>
      </c>
      <c r="J133">
        <f t="shared" si="8"/>
        <v>14.142857142857142</v>
      </c>
      <c r="K133">
        <f t="shared" si="9"/>
        <v>16.285714285714285</v>
      </c>
      <c r="L133">
        <f t="shared" si="10"/>
        <v>14.857142857142858</v>
      </c>
    </row>
    <row r="134" spans="1:12">
      <c r="A134" s="3" t="s">
        <v>149</v>
      </c>
      <c r="B134">
        <v>14</v>
      </c>
      <c r="C134">
        <v>10</v>
      </c>
      <c r="D134">
        <v>9</v>
      </c>
      <c r="E134">
        <v>15</v>
      </c>
      <c r="F134">
        <f>AVERAGEIF(KonyaTablo[[#This Row],[Vefat2019]:[Vefat2017]], "&gt;0")</f>
        <v>11.333333333333334</v>
      </c>
      <c r="G134">
        <f>IF(AND(KonyaTablo[[#This Row],[Vefat2020]]&gt;-1,KonyaTablo[[#This Row],[Referans]]&gt;-1), KonyaTablo[[#This Row],[Vefat2020]]-KonyaTablo[[#This Row],[Referans]], 0)</f>
        <v>2.6666666666666661</v>
      </c>
      <c r="H134">
        <f t="shared" si="6"/>
        <v>14.142857142857142</v>
      </c>
      <c r="I134">
        <f t="shared" si="7"/>
        <v>13.428571428571429</v>
      </c>
      <c r="J134">
        <f t="shared" si="8"/>
        <v>13.571428571428571</v>
      </c>
      <c r="K134">
        <f t="shared" si="9"/>
        <v>15.285714285714286</v>
      </c>
      <c r="L134">
        <f t="shared" si="10"/>
        <v>14.095238095238097</v>
      </c>
    </row>
    <row r="135" spans="1:12">
      <c r="A135" s="3" t="s">
        <v>150</v>
      </c>
      <c r="B135">
        <v>14</v>
      </c>
      <c r="C135">
        <v>14</v>
      </c>
      <c r="D135">
        <v>18</v>
      </c>
      <c r="E135">
        <v>20</v>
      </c>
      <c r="F135">
        <f>AVERAGEIF(KonyaTablo[[#This Row],[Vefat2019]:[Vefat2017]], "&gt;0")</f>
        <v>17.333333333333332</v>
      </c>
      <c r="G135">
        <f>IF(AND(KonyaTablo[[#This Row],[Vefat2020]]&gt;-1,KonyaTablo[[#This Row],[Referans]]&gt;-1), KonyaTablo[[#This Row],[Vefat2020]]-KonyaTablo[[#This Row],[Referans]], 0)</f>
        <v>-3.3333333333333321</v>
      </c>
      <c r="H135">
        <f t="shared" si="6"/>
        <v>14.142857142857142</v>
      </c>
      <c r="I135">
        <f t="shared" si="7"/>
        <v>12.857142857142858</v>
      </c>
      <c r="J135">
        <f t="shared" si="8"/>
        <v>14</v>
      </c>
      <c r="K135">
        <f t="shared" si="9"/>
        <v>16.142857142857142</v>
      </c>
      <c r="L135">
        <f t="shared" si="10"/>
        <v>14.333333333333332</v>
      </c>
    </row>
    <row r="136" spans="1:12">
      <c r="A136" s="3" t="s">
        <v>151</v>
      </c>
      <c r="B136">
        <v>11</v>
      </c>
      <c r="C136">
        <v>12</v>
      </c>
      <c r="D136">
        <v>11</v>
      </c>
      <c r="E136">
        <v>15</v>
      </c>
      <c r="F136">
        <f>AVERAGEIF(KonyaTablo[[#This Row],[Vefat2019]:[Vefat2017]], "&gt;0")</f>
        <v>12.666666666666666</v>
      </c>
      <c r="G136">
        <f>IF(AND(KonyaTablo[[#This Row],[Vefat2020]]&gt;-1,KonyaTablo[[#This Row],[Referans]]&gt;-1), KonyaTablo[[#This Row],[Vefat2020]]-KonyaTablo[[#This Row],[Referans]], 0)</f>
        <v>-1.6666666666666661</v>
      </c>
      <c r="H136">
        <f t="shared" si="6"/>
        <v>13.428571428571429</v>
      </c>
      <c r="I136">
        <f t="shared" si="7"/>
        <v>11.714285714285714</v>
      </c>
      <c r="J136">
        <f t="shared" si="8"/>
        <v>13.142857142857142</v>
      </c>
      <c r="K136">
        <f t="shared" si="9"/>
        <v>15.571428571428571</v>
      </c>
      <c r="L136">
        <f t="shared" si="10"/>
        <v>13.476190476190476</v>
      </c>
    </row>
    <row r="137" spans="1:12">
      <c r="A137" s="3" t="s">
        <v>152</v>
      </c>
      <c r="B137">
        <v>13</v>
      </c>
      <c r="C137">
        <v>11</v>
      </c>
      <c r="D137">
        <v>13</v>
      </c>
      <c r="E137">
        <v>6</v>
      </c>
      <c r="F137">
        <f>AVERAGEIF(KonyaTablo[[#This Row],[Vefat2019]:[Vefat2017]], "&gt;0")</f>
        <v>10</v>
      </c>
      <c r="G137">
        <f>IF(AND(KonyaTablo[[#This Row],[Vefat2020]]&gt;-1,KonyaTablo[[#This Row],[Referans]]&gt;-1), KonyaTablo[[#This Row],[Vefat2020]]-KonyaTablo[[#This Row],[Referans]], 0)</f>
        <v>3</v>
      </c>
      <c r="H137">
        <f t="shared" ref="H137:H200" si="11">AVERAGE(B131:B137)</f>
        <v>12.857142857142858</v>
      </c>
      <c r="I137">
        <f t="shared" ref="I137:I200" si="12">AVERAGE(C131:C137)</f>
        <v>11.285714285714286</v>
      </c>
      <c r="J137">
        <f t="shared" ref="J137:J200" si="13">AVERAGE(D131:D137)</f>
        <v>13.571428571428571</v>
      </c>
      <c r="K137">
        <f t="shared" ref="K137:K200" si="14">AVERAGE(E131:E137)</f>
        <v>14.571428571428571</v>
      </c>
      <c r="L137">
        <f t="shared" ref="L137:L200" si="15">AVERAGE(F131:F137)</f>
        <v>13.142857142857142</v>
      </c>
    </row>
    <row r="138" spans="1:12">
      <c r="A138" s="3" t="s">
        <v>153</v>
      </c>
      <c r="B138">
        <v>23</v>
      </c>
      <c r="C138">
        <v>11</v>
      </c>
      <c r="D138">
        <v>15</v>
      </c>
      <c r="E138">
        <v>17</v>
      </c>
      <c r="F138">
        <f>AVERAGEIF(KonyaTablo[[#This Row],[Vefat2019]:[Vefat2017]], "&gt;0")</f>
        <v>14.333333333333334</v>
      </c>
      <c r="G138">
        <f>IF(AND(KonyaTablo[[#This Row],[Vefat2020]]&gt;-1,KonyaTablo[[#This Row],[Referans]]&gt;-1), KonyaTablo[[#This Row],[Vefat2020]]-KonyaTablo[[#This Row],[Referans]], 0)</f>
        <v>8.6666666666666661</v>
      </c>
      <c r="H138">
        <f t="shared" si="11"/>
        <v>14.428571428571429</v>
      </c>
      <c r="I138">
        <f t="shared" si="12"/>
        <v>11.714285714285714</v>
      </c>
      <c r="J138">
        <f t="shared" si="13"/>
        <v>13.714285714285714</v>
      </c>
      <c r="K138">
        <f t="shared" si="14"/>
        <v>14.714285714285714</v>
      </c>
      <c r="L138">
        <f t="shared" si="15"/>
        <v>13.380952380952381</v>
      </c>
    </row>
    <row r="139" spans="1:12">
      <c r="A139" s="3" t="s">
        <v>154</v>
      </c>
      <c r="B139">
        <v>16</v>
      </c>
      <c r="C139">
        <v>8</v>
      </c>
      <c r="D139">
        <v>15</v>
      </c>
      <c r="E139">
        <v>10</v>
      </c>
      <c r="F139">
        <f>AVERAGEIF(KonyaTablo[[#This Row],[Vefat2019]:[Vefat2017]], "&gt;0")</f>
        <v>11</v>
      </c>
      <c r="G139">
        <f>IF(AND(KonyaTablo[[#This Row],[Vefat2020]]&gt;-1,KonyaTablo[[#This Row],[Referans]]&gt;-1), KonyaTablo[[#This Row],[Vefat2020]]-KonyaTablo[[#This Row],[Referans]], 0)</f>
        <v>5</v>
      </c>
      <c r="H139">
        <f t="shared" si="11"/>
        <v>14.428571428571429</v>
      </c>
      <c r="I139">
        <f t="shared" si="12"/>
        <v>11</v>
      </c>
      <c r="J139">
        <f t="shared" si="13"/>
        <v>13.857142857142858</v>
      </c>
      <c r="K139">
        <f t="shared" si="14"/>
        <v>13.857142857142858</v>
      </c>
      <c r="L139">
        <f t="shared" si="15"/>
        <v>12.904761904761903</v>
      </c>
    </row>
    <row r="140" spans="1:12">
      <c r="A140" s="3" t="s">
        <v>155</v>
      </c>
      <c r="B140">
        <v>11</v>
      </c>
      <c r="C140">
        <v>12</v>
      </c>
      <c r="D140">
        <v>9</v>
      </c>
      <c r="E140">
        <v>12</v>
      </c>
      <c r="F140">
        <f>AVERAGEIF(KonyaTablo[[#This Row],[Vefat2019]:[Vefat2017]], "&gt;0")</f>
        <v>11</v>
      </c>
      <c r="G140">
        <f>IF(AND(KonyaTablo[[#This Row],[Vefat2020]]&gt;-1,KonyaTablo[[#This Row],[Referans]]&gt;-1), KonyaTablo[[#This Row],[Vefat2020]]-KonyaTablo[[#This Row],[Referans]], 0)</f>
        <v>0</v>
      </c>
      <c r="H140">
        <f t="shared" si="11"/>
        <v>14.571428571428571</v>
      </c>
      <c r="I140">
        <f t="shared" si="12"/>
        <v>11.142857142857142</v>
      </c>
      <c r="J140">
        <f t="shared" si="13"/>
        <v>12.857142857142858</v>
      </c>
      <c r="K140">
        <f t="shared" si="14"/>
        <v>13.571428571428571</v>
      </c>
      <c r="L140">
        <f t="shared" si="15"/>
        <v>12.523809523809522</v>
      </c>
    </row>
    <row r="141" spans="1:12">
      <c r="A141" s="3" t="s">
        <v>156</v>
      </c>
      <c r="B141">
        <v>22</v>
      </c>
      <c r="C141">
        <v>15</v>
      </c>
      <c r="D141">
        <v>12</v>
      </c>
      <c r="E141">
        <v>11</v>
      </c>
      <c r="F141">
        <f>AVERAGEIF(KonyaTablo[[#This Row],[Vefat2019]:[Vefat2017]], "&gt;0")</f>
        <v>12.666666666666666</v>
      </c>
      <c r="G141">
        <f>IF(AND(KonyaTablo[[#This Row],[Vefat2020]]&gt;-1,KonyaTablo[[#This Row],[Referans]]&gt;-1), KonyaTablo[[#This Row],[Vefat2020]]-KonyaTablo[[#This Row],[Referans]], 0)</f>
        <v>9.3333333333333339</v>
      </c>
      <c r="H141">
        <f t="shared" si="11"/>
        <v>15.714285714285714</v>
      </c>
      <c r="I141">
        <f t="shared" si="12"/>
        <v>11.857142857142858</v>
      </c>
      <c r="J141">
        <f t="shared" si="13"/>
        <v>13.285714285714286</v>
      </c>
      <c r="K141">
        <f t="shared" si="14"/>
        <v>13</v>
      </c>
      <c r="L141">
        <f t="shared" si="15"/>
        <v>12.714285714285717</v>
      </c>
    </row>
    <row r="142" spans="1:12">
      <c r="A142" s="3" t="s">
        <v>157</v>
      </c>
      <c r="B142">
        <v>27</v>
      </c>
      <c r="C142">
        <v>12</v>
      </c>
      <c r="D142">
        <v>14</v>
      </c>
      <c r="E142">
        <v>21</v>
      </c>
      <c r="F142">
        <f>AVERAGEIF(KonyaTablo[[#This Row],[Vefat2019]:[Vefat2017]], "&gt;0")</f>
        <v>15.666666666666666</v>
      </c>
      <c r="G142">
        <f>IF(AND(KonyaTablo[[#This Row],[Vefat2020]]&gt;-1,KonyaTablo[[#This Row],[Referans]]&gt;-1), KonyaTablo[[#This Row],[Vefat2020]]-KonyaTablo[[#This Row],[Referans]], 0)</f>
        <v>11.333333333333334</v>
      </c>
      <c r="H142">
        <f t="shared" si="11"/>
        <v>17.571428571428573</v>
      </c>
      <c r="I142">
        <f t="shared" si="12"/>
        <v>11.571428571428571</v>
      </c>
      <c r="J142">
        <f t="shared" si="13"/>
        <v>12.714285714285714</v>
      </c>
      <c r="K142">
        <f t="shared" si="14"/>
        <v>13.142857142857142</v>
      </c>
      <c r="L142">
        <f t="shared" si="15"/>
        <v>12.476190476190478</v>
      </c>
    </row>
    <row r="143" spans="1:12">
      <c r="A143" s="3" t="s">
        <v>158</v>
      </c>
      <c r="B143">
        <v>18</v>
      </c>
      <c r="C143">
        <v>12</v>
      </c>
      <c r="D143">
        <v>16</v>
      </c>
      <c r="E143">
        <v>22</v>
      </c>
      <c r="F143">
        <f>AVERAGEIF(KonyaTablo[[#This Row],[Vefat2019]:[Vefat2017]], "&gt;0")</f>
        <v>16.666666666666668</v>
      </c>
      <c r="G143">
        <f>IF(AND(KonyaTablo[[#This Row],[Vefat2020]]&gt;-1,KonyaTablo[[#This Row],[Referans]]&gt;-1), KonyaTablo[[#This Row],[Vefat2020]]-KonyaTablo[[#This Row],[Referans]], 0)</f>
        <v>1.3333333333333321</v>
      </c>
      <c r="H143">
        <f t="shared" si="11"/>
        <v>18.571428571428573</v>
      </c>
      <c r="I143">
        <f t="shared" si="12"/>
        <v>11.571428571428571</v>
      </c>
      <c r="J143">
        <f t="shared" si="13"/>
        <v>13.428571428571429</v>
      </c>
      <c r="K143">
        <f t="shared" si="14"/>
        <v>14.142857142857142</v>
      </c>
      <c r="L143">
        <f t="shared" si="15"/>
        <v>13.047619047619049</v>
      </c>
    </row>
    <row r="144" spans="1:12">
      <c r="A144" s="3" t="s">
        <v>159</v>
      </c>
      <c r="B144">
        <v>20</v>
      </c>
      <c r="C144">
        <v>15</v>
      </c>
      <c r="D144">
        <v>14</v>
      </c>
      <c r="E144">
        <v>14</v>
      </c>
      <c r="F144">
        <f>AVERAGEIF(KonyaTablo[[#This Row],[Vefat2019]:[Vefat2017]], "&gt;0")</f>
        <v>14.333333333333334</v>
      </c>
      <c r="G144">
        <f>IF(AND(KonyaTablo[[#This Row],[Vefat2020]]&gt;-1,KonyaTablo[[#This Row],[Referans]]&gt;-1), KonyaTablo[[#This Row],[Vefat2020]]-KonyaTablo[[#This Row],[Referans]], 0)</f>
        <v>5.6666666666666661</v>
      </c>
      <c r="H144">
        <f t="shared" si="11"/>
        <v>19.571428571428573</v>
      </c>
      <c r="I144">
        <f t="shared" si="12"/>
        <v>12.142857142857142</v>
      </c>
      <c r="J144">
        <f t="shared" si="13"/>
        <v>13.571428571428571</v>
      </c>
      <c r="K144">
        <f t="shared" si="14"/>
        <v>15.285714285714286</v>
      </c>
      <c r="L144">
        <f t="shared" si="15"/>
        <v>13.666666666666668</v>
      </c>
    </row>
    <row r="145" spans="1:12">
      <c r="A145" s="3" t="s">
        <v>160</v>
      </c>
      <c r="B145">
        <v>12</v>
      </c>
      <c r="C145">
        <v>16</v>
      </c>
      <c r="D145">
        <v>12</v>
      </c>
      <c r="E145">
        <v>11</v>
      </c>
      <c r="F145">
        <f>AVERAGEIF(KonyaTablo[[#This Row],[Vefat2019]:[Vefat2017]], "&gt;0")</f>
        <v>13</v>
      </c>
      <c r="G145">
        <f>IF(AND(KonyaTablo[[#This Row],[Vefat2020]]&gt;-1,KonyaTablo[[#This Row],[Referans]]&gt;-1), KonyaTablo[[#This Row],[Vefat2020]]-KonyaTablo[[#This Row],[Referans]], 0)</f>
        <v>-1</v>
      </c>
      <c r="H145">
        <f t="shared" si="11"/>
        <v>18</v>
      </c>
      <c r="I145">
        <f t="shared" si="12"/>
        <v>12.857142857142858</v>
      </c>
      <c r="J145">
        <f t="shared" si="13"/>
        <v>13.142857142857142</v>
      </c>
      <c r="K145">
        <f t="shared" si="14"/>
        <v>14.428571428571429</v>
      </c>
      <c r="L145">
        <f t="shared" si="15"/>
        <v>13.476190476190476</v>
      </c>
    </row>
    <row r="146" spans="1:12">
      <c r="A146" s="3" t="s">
        <v>161</v>
      </c>
      <c r="B146">
        <v>15</v>
      </c>
      <c r="C146">
        <v>14</v>
      </c>
      <c r="D146">
        <v>16</v>
      </c>
      <c r="E146">
        <v>17</v>
      </c>
      <c r="F146">
        <f>AVERAGEIF(KonyaTablo[[#This Row],[Vefat2019]:[Vefat2017]], "&gt;0")</f>
        <v>15.666666666666666</v>
      </c>
      <c r="G146">
        <f>IF(AND(KonyaTablo[[#This Row],[Vefat2020]]&gt;-1,KonyaTablo[[#This Row],[Referans]]&gt;-1), KonyaTablo[[#This Row],[Vefat2020]]-KonyaTablo[[#This Row],[Referans]], 0)</f>
        <v>-0.66666666666666607</v>
      </c>
      <c r="H146">
        <f t="shared" si="11"/>
        <v>17.857142857142858</v>
      </c>
      <c r="I146">
        <f t="shared" si="12"/>
        <v>13.714285714285714</v>
      </c>
      <c r="J146">
        <f t="shared" si="13"/>
        <v>13.285714285714286</v>
      </c>
      <c r="K146">
        <f t="shared" si="14"/>
        <v>15.428571428571429</v>
      </c>
      <c r="L146">
        <f t="shared" si="15"/>
        <v>14.142857142857142</v>
      </c>
    </row>
    <row r="147" spans="1:12">
      <c r="A147" s="3" t="s">
        <v>162</v>
      </c>
      <c r="B147">
        <v>21</v>
      </c>
      <c r="C147">
        <v>9</v>
      </c>
      <c r="D147">
        <v>12</v>
      </c>
      <c r="E147">
        <v>19</v>
      </c>
      <c r="F147">
        <f>AVERAGEIF(KonyaTablo[[#This Row],[Vefat2019]:[Vefat2017]], "&gt;0")</f>
        <v>13.333333333333334</v>
      </c>
      <c r="G147">
        <f>IF(AND(KonyaTablo[[#This Row],[Vefat2020]]&gt;-1,KonyaTablo[[#This Row],[Referans]]&gt;-1), KonyaTablo[[#This Row],[Vefat2020]]-KonyaTablo[[#This Row],[Referans]], 0)</f>
        <v>7.6666666666666661</v>
      </c>
      <c r="H147">
        <f t="shared" si="11"/>
        <v>19.285714285714285</v>
      </c>
      <c r="I147">
        <f t="shared" si="12"/>
        <v>13.285714285714286</v>
      </c>
      <c r="J147">
        <f t="shared" si="13"/>
        <v>13.714285714285714</v>
      </c>
      <c r="K147">
        <f t="shared" si="14"/>
        <v>16.428571428571427</v>
      </c>
      <c r="L147">
        <f t="shared" si="15"/>
        <v>14.476190476190478</v>
      </c>
    </row>
    <row r="148" spans="1:12">
      <c r="A148" s="3" t="s">
        <v>163</v>
      </c>
      <c r="B148">
        <v>17</v>
      </c>
      <c r="C148">
        <v>15</v>
      </c>
      <c r="D148">
        <v>14</v>
      </c>
      <c r="E148">
        <v>14</v>
      </c>
      <c r="F148">
        <f>AVERAGEIF(KonyaTablo[[#This Row],[Vefat2019]:[Vefat2017]], "&gt;0")</f>
        <v>14.333333333333334</v>
      </c>
      <c r="G148">
        <f>IF(AND(KonyaTablo[[#This Row],[Vefat2020]]&gt;-1,KonyaTablo[[#This Row],[Referans]]&gt;-1), KonyaTablo[[#This Row],[Vefat2020]]-KonyaTablo[[#This Row],[Referans]], 0)</f>
        <v>2.6666666666666661</v>
      </c>
      <c r="H148">
        <f t="shared" si="11"/>
        <v>18.571428571428573</v>
      </c>
      <c r="I148">
        <f t="shared" si="12"/>
        <v>13.285714285714286</v>
      </c>
      <c r="J148">
        <f t="shared" si="13"/>
        <v>14</v>
      </c>
      <c r="K148">
        <f t="shared" si="14"/>
        <v>16.857142857142858</v>
      </c>
      <c r="L148">
        <f t="shared" si="15"/>
        <v>14.714285714285714</v>
      </c>
    </row>
    <row r="149" spans="1:12">
      <c r="A149" s="3" t="s">
        <v>164</v>
      </c>
      <c r="B149">
        <v>9</v>
      </c>
      <c r="C149">
        <v>14</v>
      </c>
      <c r="D149">
        <v>15</v>
      </c>
      <c r="E149">
        <v>14</v>
      </c>
      <c r="F149">
        <f>AVERAGEIF(KonyaTablo[[#This Row],[Vefat2019]:[Vefat2017]], "&gt;0")</f>
        <v>14.333333333333334</v>
      </c>
      <c r="G149">
        <f>IF(AND(KonyaTablo[[#This Row],[Vefat2020]]&gt;-1,KonyaTablo[[#This Row],[Referans]]&gt;-1), KonyaTablo[[#This Row],[Vefat2020]]-KonyaTablo[[#This Row],[Referans]], 0)</f>
        <v>-5.3333333333333339</v>
      </c>
      <c r="H149">
        <f t="shared" si="11"/>
        <v>16</v>
      </c>
      <c r="I149">
        <f t="shared" si="12"/>
        <v>13.571428571428571</v>
      </c>
      <c r="J149">
        <f t="shared" si="13"/>
        <v>14.142857142857142</v>
      </c>
      <c r="K149">
        <f t="shared" si="14"/>
        <v>15.857142857142858</v>
      </c>
      <c r="L149">
        <f t="shared" si="15"/>
        <v>14.523809523809522</v>
      </c>
    </row>
    <row r="150" spans="1:12">
      <c r="A150" s="3" t="s">
        <v>165</v>
      </c>
      <c r="B150">
        <v>21</v>
      </c>
      <c r="C150">
        <v>12</v>
      </c>
      <c r="D150">
        <v>13</v>
      </c>
      <c r="E150">
        <v>14</v>
      </c>
      <c r="F150">
        <f>AVERAGEIF(KonyaTablo[[#This Row],[Vefat2019]:[Vefat2017]], "&gt;0")</f>
        <v>13</v>
      </c>
      <c r="G150">
        <f>IF(AND(KonyaTablo[[#This Row],[Vefat2020]]&gt;-1,KonyaTablo[[#This Row],[Referans]]&gt;-1), KonyaTablo[[#This Row],[Vefat2020]]-KonyaTablo[[#This Row],[Referans]], 0)</f>
        <v>8</v>
      </c>
      <c r="H150">
        <f t="shared" si="11"/>
        <v>16.428571428571427</v>
      </c>
      <c r="I150">
        <f t="shared" si="12"/>
        <v>13.571428571428571</v>
      </c>
      <c r="J150">
        <f t="shared" si="13"/>
        <v>13.714285714285714</v>
      </c>
      <c r="K150">
        <f t="shared" si="14"/>
        <v>14.714285714285714</v>
      </c>
      <c r="L150">
        <f t="shared" si="15"/>
        <v>14</v>
      </c>
    </row>
    <row r="151" spans="1:12">
      <c r="A151" s="3" t="s">
        <v>166</v>
      </c>
      <c r="B151">
        <v>16</v>
      </c>
      <c r="C151">
        <v>14</v>
      </c>
      <c r="D151">
        <v>15</v>
      </c>
      <c r="E151">
        <v>14</v>
      </c>
      <c r="F151">
        <f>AVERAGEIF(KonyaTablo[[#This Row],[Vefat2019]:[Vefat2017]], "&gt;0")</f>
        <v>14.333333333333334</v>
      </c>
      <c r="G151">
        <f>IF(AND(KonyaTablo[[#This Row],[Vefat2020]]&gt;-1,KonyaTablo[[#This Row],[Referans]]&gt;-1), KonyaTablo[[#This Row],[Vefat2020]]-KonyaTablo[[#This Row],[Referans]], 0)</f>
        <v>1.6666666666666661</v>
      </c>
      <c r="H151">
        <f t="shared" si="11"/>
        <v>15.857142857142858</v>
      </c>
      <c r="I151">
        <f t="shared" si="12"/>
        <v>13.428571428571429</v>
      </c>
      <c r="J151">
        <f t="shared" si="13"/>
        <v>13.857142857142858</v>
      </c>
      <c r="K151">
        <f t="shared" si="14"/>
        <v>14.714285714285714</v>
      </c>
      <c r="L151">
        <f t="shared" si="15"/>
        <v>14</v>
      </c>
    </row>
    <row r="152" spans="1:12">
      <c r="A152" s="3" t="s">
        <v>167</v>
      </c>
      <c r="B152">
        <v>15</v>
      </c>
      <c r="C152">
        <v>14</v>
      </c>
      <c r="D152">
        <v>9</v>
      </c>
      <c r="E152">
        <v>18</v>
      </c>
      <c r="F152">
        <f>AVERAGEIF(KonyaTablo[[#This Row],[Vefat2019]:[Vefat2017]], "&gt;0")</f>
        <v>13.666666666666666</v>
      </c>
      <c r="G152">
        <f>IF(AND(KonyaTablo[[#This Row],[Vefat2020]]&gt;-1,KonyaTablo[[#This Row],[Referans]]&gt;-1), KonyaTablo[[#This Row],[Vefat2020]]-KonyaTablo[[#This Row],[Referans]], 0)</f>
        <v>1.3333333333333339</v>
      </c>
      <c r="H152">
        <f t="shared" si="11"/>
        <v>16.285714285714285</v>
      </c>
      <c r="I152">
        <f t="shared" si="12"/>
        <v>13.142857142857142</v>
      </c>
      <c r="J152">
        <f t="shared" si="13"/>
        <v>13.428571428571429</v>
      </c>
      <c r="K152">
        <f t="shared" si="14"/>
        <v>15.714285714285714</v>
      </c>
      <c r="L152">
        <f t="shared" si="15"/>
        <v>14.095238095238097</v>
      </c>
    </row>
    <row r="153" spans="1:12">
      <c r="A153" s="3" t="s">
        <v>168</v>
      </c>
      <c r="B153">
        <v>12</v>
      </c>
      <c r="C153">
        <v>17</v>
      </c>
      <c r="D153">
        <v>16</v>
      </c>
      <c r="E153">
        <v>12</v>
      </c>
      <c r="F153">
        <f>AVERAGEIF(KonyaTablo[[#This Row],[Vefat2019]:[Vefat2017]], "&gt;0")</f>
        <v>15</v>
      </c>
      <c r="G153">
        <f>IF(AND(KonyaTablo[[#This Row],[Vefat2020]]&gt;-1,KonyaTablo[[#This Row],[Referans]]&gt;-1), KonyaTablo[[#This Row],[Vefat2020]]-KonyaTablo[[#This Row],[Referans]], 0)</f>
        <v>-3</v>
      </c>
      <c r="H153">
        <f t="shared" si="11"/>
        <v>15.857142857142858</v>
      </c>
      <c r="I153">
        <f t="shared" si="12"/>
        <v>13.571428571428571</v>
      </c>
      <c r="J153">
        <f t="shared" si="13"/>
        <v>13.428571428571429</v>
      </c>
      <c r="K153">
        <f t="shared" si="14"/>
        <v>15</v>
      </c>
      <c r="L153">
        <f t="shared" si="15"/>
        <v>14</v>
      </c>
    </row>
    <row r="154" spans="1:12">
      <c r="A154" s="3" t="s">
        <v>169</v>
      </c>
      <c r="B154">
        <v>20</v>
      </c>
      <c r="C154">
        <v>16</v>
      </c>
      <c r="D154">
        <v>11</v>
      </c>
      <c r="E154">
        <v>13</v>
      </c>
      <c r="F154">
        <f>AVERAGEIF(KonyaTablo[[#This Row],[Vefat2019]:[Vefat2017]], "&gt;0")</f>
        <v>13.333333333333334</v>
      </c>
      <c r="G154">
        <f>IF(AND(KonyaTablo[[#This Row],[Vefat2020]]&gt;-1,KonyaTablo[[#This Row],[Referans]]&gt;-1), KonyaTablo[[#This Row],[Vefat2020]]-KonyaTablo[[#This Row],[Referans]], 0)</f>
        <v>6.6666666666666661</v>
      </c>
      <c r="H154">
        <f t="shared" si="11"/>
        <v>15.714285714285714</v>
      </c>
      <c r="I154">
        <f t="shared" si="12"/>
        <v>14.571428571428571</v>
      </c>
      <c r="J154">
        <f t="shared" si="13"/>
        <v>13.285714285714286</v>
      </c>
      <c r="K154">
        <f t="shared" si="14"/>
        <v>14.142857142857142</v>
      </c>
      <c r="L154">
        <f t="shared" si="15"/>
        <v>14</v>
      </c>
    </row>
    <row r="155" spans="1:12">
      <c r="A155" s="3" t="s">
        <v>170</v>
      </c>
      <c r="B155">
        <v>16</v>
      </c>
      <c r="C155">
        <v>17</v>
      </c>
      <c r="D155">
        <v>8</v>
      </c>
      <c r="E155">
        <v>17</v>
      </c>
      <c r="F155">
        <f>AVERAGEIF(KonyaTablo[[#This Row],[Vefat2019]:[Vefat2017]], "&gt;0")</f>
        <v>14</v>
      </c>
      <c r="G155">
        <f>IF(AND(KonyaTablo[[#This Row],[Vefat2020]]&gt;-1,KonyaTablo[[#This Row],[Referans]]&gt;-1), KonyaTablo[[#This Row],[Vefat2020]]-KonyaTablo[[#This Row],[Referans]], 0)</f>
        <v>2</v>
      </c>
      <c r="H155">
        <f t="shared" si="11"/>
        <v>15.571428571428571</v>
      </c>
      <c r="I155">
        <f t="shared" si="12"/>
        <v>14.857142857142858</v>
      </c>
      <c r="J155">
        <f t="shared" si="13"/>
        <v>12.428571428571429</v>
      </c>
      <c r="K155">
        <f t="shared" si="14"/>
        <v>14.571428571428571</v>
      </c>
      <c r="L155">
        <f t="shared" si="15"/>
        <v>13.952380952380953</v>
      </c>
    </row>
    <row r="156" spans="1:12">
      <c r="A156" s="3" t="s">
        <v>171</v>
      </c>
      <c r="B156">
        <v>11</v>
      </c>
      <c r="C156">
        <v>14</v>
      </c>
      <c r="D156">
        <v>13</v>
      </c>
      <c r="E156">
        <v>6</v>
      </c>
      <c r="F156">
        <f>AVERAGEIF(KonyaTablo[[#This Row],[Vefat2019]:[Vefat2017]], "&gt;0")</f>
        <v>11</v>
      </c>
      <c r="G156">
        <f>IF(AND(KonyaTablo[[#This Row],[Vefat2020]]&gt;-1,KonyaTablo[[#This Row],[Referans]]&gt;-1), KonyaTablo[[#This Row],[Vefat2020]]-KonyaTablo[[#This Row],[Referans]], 0)</f>
        <v>0</v>
      </c>
      <c r="H156">
        <f t="shared" si="11"/>
        <v>15.857142857142858</v>
      </c>
      <c r="I156">
        <f t="shared" si="12"/>
        <v>14.857142857142858</v>
      </c>
      <c r="J156">
        <f t="shared" si="13"/>
        <v>12.142857142857142</v>
      </c>
      <c r="K156">
        <f t="shared" si="14"/>
        <v>13.428571428571429</v>
      </c>
      <c r="L156">
        <f t="shared" si="15"/>
        <v>13.476190476190476</v>
      </c>
    </row>
    <row r="157" spans="1:12">
      <c r="A157" s="3" t="s">
        <v>172</v>
      </c>
      <c r="B157">
        <v>13</v>
      </c>
      <c r="C157">
        <v>17</v>
      </c>
      <c r="D157">
        <v>11</v>
      </c>
      <c r="E157">
        <v>12</v>
      </c>
      <c r="F157">
        <f>AVERAGEIF(KonyaTablo[[#This Row],[Vefat2019]:[Vefat2017]], "&gt;0")</f>
        <v>13.333333333333334</v>
      </c>
      <c r="G157">
        <f>IF(AND(KonyaTablo[[#This Row],[Vefat2020]]&gt;-1,KonyaTablo[[#This Row],[Referans]]&gt;-1), KonyaTablo[[#This Row],[Vefat2020]]-KonyaTablo[[#This Row],[Referans]], 0)</f>
        <v>-0.33333333333333393</v>
      </c>
      <c r="H157">
        <f t="shared" si="11"/>
        <v>14.714285714285714</v>
      </c>
      <c r="I157">
        <f t="shared" si="12"/>
        <v>15.571428571428571</v>
      </c>
      <c r="J157">
        <f t="shared" si="13"/>
        <v>11.857142857142858</v>
      </c>
      <c r="K157">
        <f t="shared" si="14"/>
        <v>13.142857142857142</v>
      </c>
      <c r="L157">
        <f t="shared" si="15"/>
        <v>13.523809523809524</v>
      </c>
    </row>
    <row r="158" spans="1:12">
      <c r="A158" s="3" t="s">
        <v>173</v>
      </c>
      <c r="B158">
        <v>18</v>
      </c>
      <c r="C158">
        <v>16</v>
      </c>
      <c r="D158">
        <v>15</v>
      </c>
      <c r="E158">
        <v>11</v>
      </c>
      <c r="F158">
        <f>AVERAGEIF(KonyaTablo[[#This Row],[Vefat2019]:[Vefat2017]], "&gt;0")</f>
        <v>14</v>
      </c>
      <c r="G158">
        <f>IF(AND(KonyaTablo[[#This Row],[Vefat2020]]&gt;-1,KonyaTablo[[#This Row],[Referans]]&gt;-1), KonyaTablo[[#This Row],[Vefat2020]]-KonyaTablo[[#This Row],[Referans]], 0)</f>
        <v>4</v>
      </c>
      <c r="H158">
        <f t="shared" si="11"/>
        <v>15</v>
      </c>
      <c r="I158">
        <f t="shared" si="12"/>
        <v>15.857142857142858</v>
      </c>
      <c r="J158">
        <f t="shared" si="13"/>
        <v>11.857142857142858</v>
      </c>
      <c r="K158">
        <f t="shared" si="14"/>
        <v>12.714285714285714</v>
      </c>
      <c r="L158">
        <f t="shared" si="15"/>
        <v>13.476190476190476</v>
      </c>
    </row>
    <row r="159" spans="1:12">
      <c r="A159" s="3" t="s">
        <v>174</v>
      </c>
      <c r="B159">
        <v>13</v>
      </c>
      <c r="C159">
        <v>15</v>
      </c>
      <c r="D159">
        <v>9</v>
      </c>
      <c r="E159">
        <v>9</v>
      </c>
      <c r="F159">
        <f>AVERAGEIF(KonyaTablo[[#This Row],[Vefat2019]:[Vefat2017]], "&gt;0")</f>
        <v>11</v>
      </c>
      <c r="G159">
        <f>IF(AND(KonyaTablo[[#This Row],[Vefat2020]]&gt;-1,KonyaTablo[[#This Row],[Referans]]&gt;-1), KonyaTablo[[#This Row],[Vefat2020]]-KonyaTablo[[#This Row],[Referans]], 0)</f>
        <v>2</v>
      </c>
      <c r="H159">
        <f t="shared" si="11"/>
        <v>14.714285714285714</v>
      </c>
      <c r="I159">
        <f t="shared" si="12"/>
        <v>16</v>
      </c>
      <c r="J159">
        <f t="shared" si="13"/>
        <v>11.857142857142858</v>
      </c>
      <c r="K159">
        <f t="shared" si="14"/>
        <v>11.428571428571429</v>
      </c>
      <c r="L159">
        <f t="shared" si="15"/>
        <v>13.095238095238097</v>
      </c>
    </row>
    <row r="160" spans="1:12">
      <c r="A160" s="3" t="s">
        <v>175</v>
      </c>
      <c r="B160">
        <v>17</v>
      </c>
      <c r="C160">
        <v>16</v>
      </c>
      <c r="D160">
        <v>7</v>
      </c>
      <c r="E160">
        <v>11</v>
      </c>
      <c r="F160">
        <f>AVERAGEIF(KonyaTablo[[#This Row],[Vefat2019]:[Vefat2017]], "&gt;0")</f>
        <v>11.333333333333334</v>
      </c>
      <c r="G160">
        <f>IF(AND(KonyaTablo[[#This Row],[Vefat2020]]&gt;-1,KonyaTablo[[#This Row],[Referans]]&gt;-1), KonyaTablo[[#This Row],[Vefat2020]]-KonyaTablo[[#This Row],[Referans]], 0)</f>
        <v>5.6666666666666661</v>
      </c>
      <c r="H160">
        <f t="shared" si="11"/>
        <v>15.428571428571429</v>
      </c>
      <c r="I160">
        <f t="shared" si="12"/>
        <v>15.857142857142858</v>
      </c>
      <c r="J160">
        <f t="shared" si="13"/>
        <v>10.571428571428571</v>
      </c>
      <c r="K160">
        <f t="shared" si="14"/>
        <v>11.285714285714286</v>
      </c>
      <c r="L160">
        <f t="shared" si="15"/>
        <v>12.571428571428571</v>
      </c>
    </row>
    <row r="161" spans="1:12">
      <c r="A161" s="3" t="s">
        <v>176</v>
      </c>
      <c r="B161">
        <v>21</v>
      </c>
      <c r="C161">
        <v>17</v>
      </c>
      <c r="D161">
        <v>16</v>
      </c>
      <c r="E161">
        <v>14</v>
      </c>
      <c r="F161">
        <f>AVERAGEIF(KonyaTablo[[#This Row],[Vefat2019]:[Vefat2017]], "&gt;0")</f>
        <v>15.666666666666666</v>
      </c>
      <c r="G161">
        <f>IF(AND(KonyaTablo[[#This Row],[Vefat2020]]&gt;-1,KonyaTablo[[#This Row],[Referans]]&gt;-1), KonyaTablo[[#This Row],[Vefat2020]]-KonyaTablo[[#This Row],[Referans]], 0)</f>
        <v>5.3333333333333339</v>
      </c>
      <c r="H161">
        <f t="shared" si="11"/>
        <v>15.571428571428571</v>
      </c>
      <c r="I161">
        <f t="shared" si="12"/>
        <v>16</v>
      </c>
      <c r="J161">
        <f t="shared" si="13"/>
        <v>11.285714285714286</v>
      </c>
      <c r="K161">
        <f t="shared" si="14"/>
        <v>11.428571428571429</v>
      </c>
      <c r="L161">
        <f t="shared" si="15"/>
        <v>12.904761904761907</v>
      </c>
    </row>
    <row r="162" spans="1:12">
      <c r="A162" s="3" t="s">
        <v>177</v>
      </c>
      <c r="B162">
        <v>18</v>
      </c>
      <c r="C162">
        <v>16</v>
      </c>
      <c r="D162">
        <v>15</v>
      </c>
      <c r="E162">
        <v>23</v>
      </c>
      <c r="F162">
        <f>AVERAGEIF(KonyaTablo[[#This Row],[Vefat2019]:[Vefat2017]], "&gt;0")</f>
        <v>18</v>
      </c>
      <c r="G162">
        <f>IF(AND(KonyaTablo[[#This Row],[Vefat2020]]&gt;-1,KonyaTablo[[#This Row],[Referans]]&gt;-1), KonyaTablo[[#This Row],[Vefat2020]]-KonyaTablo[[#This Row],[Referans]], 0)</f>
        <v>0</v>
      </c>
      <c r="H162">
        <f t="shared" si="11"/>
        <v>15.857142857142858</v>
      </c>
      <c r="I162">
        <f t="shared" si="12"/>
        <v>15.857142857142858</v>
      </c>
      <c r="J162">
        <f t="shared" si="13"/>
        <v>12.285714285714286</v>
      </c>
      <c r="K162">
        <f t="shared" si="14"/>
        <v>12.285714285714286</v>
      </c>
      <c r="L162">
        <f t="shared" si="15"/>
        <v>13.476190476190478</v>
      </c>
    </row>
    <row r="163" spans="1:12">
      <c r="A163" s="3" t="s">
        <v>178</v>
      </c>
      <c r="B163">
        <v>13</v>
      </c>
      <c r="C163">
        <v>18</v>
      </c>
      <c r="D163">
        <v>9</v>
      </c>
      <c r="E163">
        <v>10</v>
      </c>
      <c r="F163">
        <f>AVERAGEIF(KonyaTablo[[#This Row],[Vefat2019]:[Vefat2017]], "&gt;0")</f>
        <v>12.333333333333334</v>
      </c>
      <c r="G163">
        <f>IF(AND(KonyaTablo[[#This Row],[Vefat2020]]&gt;-1,KonyaTablo[[#This Row],[Referans]]&gt;-1), KonyaTablo[[#This Row],[Vefat2020]]-KonyaTablo[[#This Row],[Referans]], 0)</f>
        <v>0.66666666666666607</v>
      </c>
      <c r="H163">
        <f t="shared" si="11"/>
        <v>16.142857142857142</v>
      </c>
      <c r="I163">
        <f t="shared" si="12"/>
        <v>16.428571428571427</v>
      </c>
      <c r="J163">
        <f t="shared" si="13"/>
        <v>11.714285714285714</v>
      </c>
      <c r="K163">
        <f t="shared" si="14"/>
        <v>12.857142857142858</v>
      </c>
      <c r="L163">
        <f t="shared" si="15"/>
        <v>13.666666666666668</v>
      </c>
    </row>
    <row r="164" spans="1:12">
      <c r="A164" s="3" t="s">
        <v>179</v>
      </c>
      <c r="B164">
        <v>11</v>
      </c>
      <c r="C164">
        <v>13</v>
      </c>
      <c r="D164">
        <v>19</v>
      </c>
      <c r="E164">
        <v>15</v>
      </c>
      <c r="F164">
        <f>AVERAGEIF(KonyaTablo[[#This Row],[Vefat2019]:[Vefat2017]], "&gt;0")</f>
        <v>15.666666666666666</v>
      </c>
      <c r="G164">
        <f>IF(AND(KonyaTablo[[#This Row],[Vefat2020]]&gt;-1,KonyaTablo[[#This Row],[Referans]]&gt;-1), KonyaTablo[[#This Row],[Vefat2020]]-KonyaTablo[[#This Row],[Referans]], 0)</f>
        <v>-4.6666666666666661</v>
      </c>
      <c r="H164">
        <f t="shared" si="11"/>
        <v>15.857142857142858</v>
      </c>
      <c r="I164">
        <f t="shared" si="12"/>
        <v>15.857142857142858</v>
      </c>
      <c r="J164">
        <f t="shared" si="13"/>
        <v>12.857142857142858</v>
      </c>
      <c r="K164">
        <f t="shared" si="14"/>
        <v>13.285714285714286</v>
      </c>
      <c r="L164">
        <f t="shared" si="15"/>
        <v>14</v>
      </c>
    </row>
    <row r="165" spans="1:12">
      <c r="A165" s="3" t="s">
        <v>180</v>
      </c>
      <c r="B165">
        <v>11</v>
      </c>
      <c r="C165">
        <v>15</v>
      </c>
      <c r="D165">
        <v>11</v>
      </c>
      <c r="E165">
        <v>15</v>
      </c>
      <c r="F165">
        <f>AVERAGEIF(KonyaTablo[[#This Row],[Vefat2019]:[Vefat2017]], "&gt;0")</f>
        <v>13.666666666666666</v>
      </c>
      <c r="G165">
        <f>IF(AND(KonyaTablo[[#This Row],[Vefat2020]]&gt;-1,KonyaTablo[[#This Row],[Referans]]&gt;-1), KonyaTablo[[#This Row],[Vefat2020]]-KonyaTablo[[#This Row],[Referans]], 0)</f>
        <v>-2.6666666666666661</v>
      </c>
      <c r="H165">
        <f t="shared" si="11"/>
        <v>14.857142857142858</v>
      </c>
      <c r="I165">
        <f t="shared" si="12"/>
        <v>15.714285714285714</v>
      </c>
      <c r="J165">
        <f t="shared" si="13"/>
        <v>12.285714285714286</v>
      </c>
      <c r="K165">
        <f t="shared" si="14"/>
        <v>13.857142857142858</v>
      </c>
      <c r="L165">
        <f t="shared" si="15"/>
        <v>13.952380952380953</v>
      </c>
    </row>
    <row r="166" spans="1:12">
      <c r="A166" s="3" t="s">
        <v>181</v>
      </c>
      <c r="B166">
        <v>19</v>
      </c>
      <c r="C166">
        <v>13</v>
      </c>
      <c r="D166">
        <v>12</v>
      </c>
      <c r="E166">
        <v>8</v>
      </c>
      <c r="F166">
        <f>AVERAGEIF(KonyaTablo[[#This Row],[Vefat2019]:[Vefat2017]], "&gt;0")</f>
        <v>11</v>
      </c>
      <c r="G166">
        <f>IF(AND(KonyaTablo[[#This Row],[Vefat2020]]&gt;-1,KonyaTablo[[#This Row],[Referans]]&gt;-1), KonyaTablo[[#This Row],[Vefat2020]]-KonyaTablo[[#This Row],[Referans]], 0)</f>
        <v>8</v>
      </c>
      <c r="H166">
        <f t="shared" si="11"/>
        <v>15.714285714285714</v>
      </c>
      <c r="I166">
        <f t="shared" si="12"/>
        <v>15.428571428571429</v>
      </c>
      <c r="J166">
        <f t="shared" si="13"/>
        <v>12.714285714285714</v>
      </c>
      <c r="K166">
        <f t="shared" si="14"/>
        <v>13.714285714285714</v>
      </c>
      <c r="L166">
        <f t="shared" si="15"/>
        <v>13.952380952380953</v>
      </c>
    </row>
    <row r="167" spans="1:12">
      <c r="A167" s="3" t="s">
        <v>182</v>
      </c>
      <c r="B167">
        <v>13</v>
      </c>
      <c r="C167">
        <v>12</v>
      </c>
      <c r="D167">
        <v>12</v>
      </c>
      <c r="E167">
        <v>16</v>
      </c>
      <c r="F167">
        <f>AVERAGEIF(KonyaTablo[[#This Row],[Vefat2019]:[Vefat2017]], "&gt;0")</f>
        <v>13.333333333333334</v>
      </c>
      <c r="G167">
        <f>IF(AND(KonyaTablo[[#This Row],[Vefat2020]]&gt;-1,KonyaTablo[[#This Row],[Referans]]&gt;-1), KonyaTablo[[#This Row],[Vefat2020]]-KonyaTablo[[#This Row],[Referans]], 0)</f>
        <v>-0.33333333333333393</v>
      </c>
      <c r="H167">
        <f t="shared" si="11"/>
        <v>15.142857142857142</v>
      </c>
      <c r="I167">
        <f t="shared" si="12"/>
        <v>14.857142857142858</v>
      </c>
      <c r="J167">
        <f t="shared" si="13"/>
        <v>13.428571428571429</v>
      </c>
      <c r="K167">
        <f t="shared" si="14"/>
        <v>14.428571428571429</v>
      </c>
      <c r="L167">
        <f t="shared" si="15"/>
        <v>14.238095238095237</v>
      </c>
    </row>
    <row r="168" spans="1:12">
      <c r="A168" s="3" t="s">
        <v>183</v>
      </c>
      <c r="B168">
        <v>12</v>
      </c>
      <c r="C168">
        <v>10</v>
      </c>
      <c r="D168">
        <v>12</v>
      </c>
      <c r="E168">
        <v>16</v>
      </c>
      <c r="F168">
        <f>AVERAGEIF(KonyaTablo[[#This Row],[Vefat2019]:[Vefat2017]], "&gt;0")</f>
        <v>12.666666666666666</v>
      </c>
      <c r="G168">
        <f>IF(AND(KonyaTablo[[#This Row],[Vefat2020]]&gt;-1,KonyaTablo[[#This Row],[Referans]]&gt;-1), KonyaTablo[[#This Row],[Vefat2020]]-KonyaTablo[[#This Row],[Referans]], 0)</f>
        <v>-0.66666666666666607</v>
      </c>
      <c r="H168">
        <f t="shared" si="11"/>
        <v>13.857142857142858</v>
      </c>
      <c r="I168">
        <f t="shared" si="12"/>
        <v>13.857142857142858</v>
      </c>
      <c r="J168">
        <f t="shared" si="13"/>
        <v>12.857142857142858</v>
      </c>
      <c r="K168">
        <f t="shared" si="14"/>
        <v>14.714285714285714</v>
      </c>
      <c r="L168">
        <f t="shared" si="15"/>
        <v>13.809523809523808</v>
      </c>
    </row>
    <row r="169" spans="1:12">
      <c r="A169" s="3" t="s">
        <v>184</v>
      </c>
      <c r="B169">
        <v>23</v>
      </c>
      <c r="C169">
        <v>15</v>
      </c>
      <c r="D169">
        <v>14</v>
      </c>
      <c r="E169">
        <v>9</v>
      </c>
      <c r="F169">
        <f>AVERAGEIF(KonyaTablo[[#This Row],[Vefat2019]:[Vefat2017]], "&gt;0")</f>
        <v>12.666666666666666</v>
      </c>
      <c r="G169">
        <f>IF(AND(KonyaTablo[[#This Row],[Vefat2020]]&gt;-1,KonyaTablo[[#This Row],[Referans]]&gt;-1), KonyaTablo[[#This Row],[Vefat2020]]-KonyaTablo[[#This Row],[Referans]], 0)</f>
        <v>10.333333333333334</v>
      </c>
      <c r="H169">
        <f t="shared" si="11"/>
        <v>14.571428571428571</v>
      </c>
      <c r="I169">
        <f t="shared" si="12"/>
        <v>13.714285714285714</v>
      </c>
      <c r="J169">
        <f t="shared" si="13"/>
        <v>12.714285714285714</v>
      </c>
      <c r="K169">
        <f t="shared" si="14"/>
        <v>12.714285714285714</v>
      </c>
      <c r="L169">
        <f t="shared" si="15"/>
        <v>13.047619047619049</v>
      </c>
    </row>
    <row r="170" spans="1:12">
      <c r="A170" s="3" t="s">
        <v>185</v>
      </c>
      <c r="B170">
        <v>16</v>
      </c>
      <c r="C170">
        <v>12</v>
      </c>
      <c r="D170">
        <v>15</v>
      </c>
      <c r="E170">
        <v>15</v>
      </c>
      <c r="F170">
        <f>AVERAGEIF(KonyaTablo[[#This Row],[Vefat2019]:[Vefat2017]], "&gt;0")</f>
        <v>14</v>
      </c>
      <c r="G170">
        <f>IF(AND(KonyaTablo[[#This Row],[Vefat2020]]&gt;-1,KonyaTablo[[#This Row],[Referans]]&gt;-1), KonyaTablo[[#This Row],[Vefat2020]]-KonyaTablo[[#This Row],[Referans]], 0)</f>
        <v>2</v>
      </c>
      <c r="H170">
        <f t="shared" si="11"/>
        <v>15</v>
      </c>
      <c r="I170">
        <f t="shared" si="12"/>
        <v>12.857142857142858</v>
      </c>
      <c r="J170">
        <f t="shared" si="13"/>
        <v>13.571428571428571</v>
      </c>
      <c r="K170">
        <f t="shared" si="14"/>
        <v>13.428571428571429</v>
      </c>
      <c r="L170">
        <f t="shared" si="15"/>
        <v>13.285714285714286</v>
      </c>
    </row>
    <row r="171" spans="1:12">
      <c r="A171" s="3" t="s">
        <v>186</v>
      </c>
      <c r="B171">
        <v>9</v>
      </c>
      <c r="C171">
        <v>15</v>
      </c>
      <c r="D171">
        <v>12</v>
      </c>
      <c r="E171">
        <v>11</v>
      </c>
      <c r="F171">
        <f>AVERAGEIF(KonyaTablo[[#This Row],[Vefat2019]:[Vefat2017]], "&gt;0")</f>
        <v>12.666666666666666</v>
      </c>
      <c r="G171">
        <f>IF(AND(KonyaTablo[[#This Row],[Vefat2020]]&gt;-1,KonyaTablo[[#This Row],[Referans]]&gt;-1), KonyaTablo[[#This Row],[Vefat2020]]-KonyaTablo[[#This Row],[Referans]], 0)</f>
        <v>-3.6666666666666661</v>
      </c>
      <c r="H171">
        <f t="shared" si="11"/>
        <v>14.714285714285714</v>
      </c>
      <c r="I171">
        <f t="shared" si="12"/>
        <v>13.142857142857142</v>
      </c>
      <c r="J171">
        <f t="shared" si="13"/>
        <v>12.571428571428571</v>
      </c>
      <c r="K171">
        <f t="shared" si="14"/>
        <v>12.857142857142858</v>
      </c>
      <c r="L171">
        <f t="shared" si="15"/>
        <v>12.857142857142858</v>
      </c>
    </row>
    <row r="172" spans="1:12">
      <c r="A172" s="3" t="s">
        <v>187</v>
      </c>
      <c r="B172">
        <v>12</v>
      </c>
      <c r="C172">
        <v>22</v>
      </c>
      <c r="D172">
        <v>4</v>
      </c>
      <c r="E172">
        <v>10</v>
      </c>
      <c r="F172">
        <f>AVERAGEIF(KonyaTablo[[#This Row],[Vefat2019]:[Vefat2017]], "&gt;0")</f>
        <v>12</v>
      </c>
      <c r="G172">
        <f>IF(AND(KonyaTablo[[#This Row],[Vefat2020]]&gt;-1,KonyaTablo[[#This Row],[Referans]]&gt;-1), KonyaTablo[[#This Row],[Vefat2020]]-KonyaTablo[[#This Row],[Referans]], 0)</f>
        <v>0</v>
      </c>
      <c r="H172">
        <f t="shared" si="11"/>
        <v>14.857142857142858</v>
      </c>
      <c r="I172">
        <f t="shared" si="12"/>
        <v>14.142857142857142</v>
      </c>
      <c r="J172">
        <f t="shared" si="13"/>
        <v>11.571428571428571</v>
      </c>
      <c r="K172">
        <f t="shared" si="14"/>
        <v>12.142857142857142</v>
      </c>
      <c r="L172">
        <f t="shared" si="15"/>
        <v>12.619047619047619</v>
      </c>
    </row>
    <row r="173" spans="1:12">
      <c r="A173" s="3" t="s">
        <v>188</v>
      </c>
      <c r="B173">
        <v>17</v>
      </c>
      <c r="C173">
        <v>13</v>
      </c>
      <c r="D173">
        <v>19</v>
      </c>
      <c r="E173">
        <v>11</v>
      </c>
      <c r="F173">
        <f>AVERAGEIF(KonyaTablo[[#This Row],[Vefat2019]:[Vefat2017]], "&gt;0")</f>
        <v>14.333333333333334</v>
      </c>
      <c r="G173">
        <f>IF(AND(KonyaTablo[[#This Row],[Vefat2020]]&gt;-1,KonyaTablo[[#This Row],[Referans]]&gt;-1), KonyaTablo[[#This Row],[Vefat2020]]-KonyaTablo[[#This Row],[Referans]], 0)</f>
        <v>2.6666666666666661</v>
      </c>
      <c r="H173">
        <f t="shared" si="11"/>
        <v>14.571428571428571</v>
      </c>
      <c r="I173">
        <f t="shared" si="12"/>
        <v>14.142857142857142</v>
      </c>
      <c r="J173">
        <f t="shared" si="13"/>
        <v>12.571428571428571</v>
      </c>
      <c r="K173">
        <f t="shared" si="14"/>
        <v>12.571428571428571</v>
      </c>
      <c r="L173">
        <f t="shared" si="15"/>
        <v>13.095238095238093</v>
      </c>
    </row>
    <row r="174" spans="1:12">
      <c r="A174" s="3" t="s">
        <v>189</v>
      </c>
      <c r="B174">
        <v>12</v>
      </c>
      <c r="C174">
        <v>18</v>
      </c>
      <c r="D174">
        <v>22</v>
      </c>
      <c r="E174">
        <v>12</v>
      </c>
      <c r="F174">
        <f>AVERAGEIF(KonyaTablo[[#This Row],[Vefat2019]:[Vefat2017]], "&gt;0")</f>
        <v>17.333333333333332</v>
      </c>
      <c r="G174">
        <f>IF(AND(KonyaTablo[[#This Row],[Vefat2020]]&gt;-1,KonyaTablo[[#This Row],[Referans]]&gt;-1), KonyaTablo[[#This Row],[Vefat2020]]-KonyaTablo[[#This Row],[Referans]], 0)</f>
        <v>-5.3333333333333321</v>
      </c>
      <c r="H174">
        <f t="shared" si="11"/>
        <v>14.428571428571429</v>
      </c>
      <c r="I174">
        <f t="shared" si="12"/>
        <v>15</v>
      </c>
      <c r="J174">
        <f t="shared" si="13"/>
        <v>14</v>
      </c>
      <c r="K174">
        <f t="shared" si="14"/>
        <v>12</v>
      </c>
      <c r="L174">
        <f t="shared" si="15"/>
        <v>13.666666666666666</v>
      </c>
    </row>
    <row r="175" spans="1:12">
      <c r="A175" s="3" t="s">
        <v>190</v>
      </c>
      <c r="B175">
        <v>15</v>
      </c>
      <c r="C175">
        <v>8</v>
      </c>
      <c r="D175">
        <v>13</v>
      </c>
      <c r="E175">
        <v>14</v>
      </c>
      <c r="F175">
        <f>AVERAGEIF(KonyaTablo[[#This Row],[Vefat2019]:[Vefat2017]], "&gt;0")</f>
        <v>11.666666666666666</v>
      </c>
      <c r="G175">
        <f>IF(AND(KonyaTablo[[#This Row],[Vefat2020]]&gt;-1,KonyaTablo[[#This Row],[Referans]]&gt;-1), KonyaTablo[[#This Row],[Vefat2020]]-KonyaTablo[[#This Row],[Referans]], 0)</f>
        <v>3.3333333333333339</v>
      </c>
      <c r="H175">
        <f t="shared" si="11"/>
        <v>14.857142857142858</v>
      </c>
      <c r="I175">
        <f t="shared" si="12"/>
        <v>14.714285714285714</v>
      </c>
      <c r="J175">
        <f t="shared" si="13"/>
        <v>14.142857142857142</v>
      </c>
      <c r="K175">
        <f t="shared" si="14"/>
        <v>11.714285714285714</v>
      </c>
      <c r="L175">
        <f t="shared" si="15"/>
        <v>13.523809523809522</v>
      </c>
    </row>
    <row r="176" spans="1:12">
      <c r="A176" s="3" t="s">
        <v>191</v>
      </c>
      <c r="B176">
        <v>9</v>
      </c>
      <c r="C176">
        <v>8</v>
      </c>
      <c r="D176">
        <v>15</v>
      </c>
      <c r="E176">
        <v>6</v>
      </c>
      <c r="F176">
        <f>AVERAGEIF(KonyaTablo[[#This Row],[Vefat2019]:[Vefat2017]], "&gt;0")</f>
        <v>9.6666666666666661</v>
      </c>
      <c r="G176">
        <f>IF(AND(KonyaTablo[[#This Row],[Vefat2020]]&gt;-1,KonyaTablo[[#This Row],[Referans]]&gt;-1), KonyaTablo[[#This Row],[Vefat2020]]-KonyaTablo[[#This Row],[Referans]], 0)</f>
        <v>-0.66666666666666607</v>
      </c>
      <c r="H176">
        <f t="shared" si="11"/>
        <v>12.857142857142858</v>
      </c>
      <c r="I176">
        <f t="shared" si="12"/>
        <v>13.714285714285714</v>
      </c>
      <c r="J176">
        <f t="shared" si="13"/>
        <v>14.285714285714286</v>
      </c>
      <c r="K176">
        <f t="shared" si="14"/>
        <v>11.285714285714286</v>
      </c>
      <c r="L176">
        <f t="shared" si="15"/>
        <v>13.095238095238097</v>
      </c>
    </row>
    <row r="177" spans="1:12">
      <c r="A177" s="3" t="s">
        <v>192</v>
      </c>
      <c r="B177">
        <v>10</v>
      </c>
      <c r="C177">
        <v>17</v>
      </c>
      <c r="D177">
        <v>15</v>
      </c>
      <c r="E177">
        <v>13</v>
      </c>
      <c r="F177">
        <f>AVERAGEIF(KonyaTablo[[#This Row],[Vefat2019]:[Vefat2017]], "&gt;0")</f>
        <v>15</v>
      </c>
      <c r="G177">
        <f>IF(AND(KonyaTablo[[#This Row],[Vefat2020]]&gt;-1,KonyaTablo[[#This Row],[Referans]]&gt;-1), KonyaTablo[[#This Row],[Vefat2020]]-KonyaTablo[[#This Row],[Referans]], 0)</f>
        <v>-5</v>
      </c>
      <c r="H177">
        <f t="shared" si="11"/>
        <v>12</v>
      </c>
      <c r="I177">
        <f t="shared" si="12"/>
        <v>14.428571428571429</v>
      </c>
      <c r="J177">
        <f t="shared" si="13"/>
        <v>14.285714285714286</v>
      </c>
      <c r="K177">
        <f t="shared" si="14"/>
        <v>11</v>
      </c>
      <c r="L177">
        <f t="shared" si="15"/>
        <v>13.238095238095239</v>
      </c>
    </row>
    <row r="178" spans="1:12">
      <c r="A178" s="3" t="s">
        <v>193</v>
      </c>
      <c r="B178">
        <v>19</v>
      </c>
      <c r="C178">
        <v>10</v>
      </c>
      <c r="D178">
        <v>12</v>
      </c>
      <c r="E178">
        <v>8</v>
      </c>
      <c r="F178">
        <f>AVERAGEIF(KonyaTablo[[#This Row],[Vefat2019]:[Vefat2017]], "&gt;0")</f>
        <v>10</v>
      </c>
      <c r="G178">
        <f>IF(AND(KonyaTablo[[#This Row],[Vefat2020]]&gt;-1,KonyaTablo[[#This Row],[Referans]]&gt;-1), KonyaTablo[[#This Row],[Vefat2020]]-KonyaTablo[[#This Row],[Referans]], 0)</f>
        <v>9</v>
      </c>
      <c r="H178">
        <f t="shared" si="11"/>
        <v>13.428571428571429</v>
      </c>
      <c r="I178">
        <f t="shared" si="12"/>
        <v>13.714285714285714</v>
      </c>
      <c r="J178">
        <f t="shared" si="13"/>
        <v>14.285714285714286</v>
      </c>
      <c r="K178">
        <f t="shared" si="14"/>
        <v>10.571428571428571</v>
      </c>
      <c r="L178">
        <f t="shared" si="15"/>
        <v>12.857142857142858</v>
      </c>
    </row>
    <row r="179" spans="1:12">
      <c r="A179" s="3" t="s">
        <v>194</v>
      </c>
      <c r="B179">
        <v>14</v>
      </c>
      <c r="C179">
        <v>24</v>
      </c>
      <c r="D179">
        <v>15</v>
      </c>
      <c r="E179">
        <v>13</v>
      </c>
      <c r="F179">
        <f>AVERAGEIF(KonyaTablo[[#This Row],[Vefat2019]:[Vefat2017]], "&gt;0")</f>
        <v>17.333333333333332</v>
      </c>
      <c r="G179">
        <f>IF(AND(KonyaTablo[[#This Row],[Vefat2020]]&gt;-1,KonyaTablo[[#This Row],[Referans]]&gt;-1), KonyaTablo[[#This Row],[Vefat2020]]-KonyaTablo[[#This Row],[Referans]], 0)</f>
        <v>-3.3333333333333321</v>
      </c>
      <c r="H179">
        <f t="shared" si="11"/>
        <v>13.714285714285714</v>
      </c>
      <c r="I179">
        <f t="shared" si="12"/>
        <v>14</v>
      </c>
      <c r="J179">
        <f t="shared" si="13"/>
        <v>15.857142857142858</v>
      </c>
      <c r="K179">
        <f t="shared" si="14"/>
        <v>11</v>
      </c>
      <c r="L179">
        <f t="shared" si="15"/>
        <v>13.619047619047619</v>
      </c>
    </row>
    <row r="180" spans="1:12">
      <c r="A180" s="3" t="s">
        <v>195</v>
      </c>
      <c r="B180">
        <v>12</v>
      </c>
      <c r="C180">
        <v>20</v>
      </c>
      <c r="D180">
        <v>8</v>
      </c>
      <c r="E180">
        <v>16</v>
      </c>
      <c r="F180">
        <f>AVERAGEIF(KonyaTablo[[#This Row],[Vefat2019]:[Vefat2017]], "&gt;0")</f>
        <v>14.666666666666666</v>
      </c>
      <c r="G180">
        <f>IF(AND(KonyaTablo[[#This Row],[Vefat2020]]&gt;-1,KonyaTablo[[#This Row],[Referans]]&gt;-1), KonyaTablo[[#This Row],[Vefat2020]]-KonyaTablo[[#This Row],[Referans]], 0)</f>
        <v>-2.6666666666666661</v>
      </c>
      <c r="H180">
        <f t="shared" si="11"/>
        <v>13</v>
      </c>
      <c r="I180">
        <f t="shared" si="12"/>
        <v>15</v>
      </c>
      <c r="J180">
        <f t="shared" si="13"/>
        <v>14.285714285714286</v>
      </c>
      <c r="K180">
        <f t="shared" si="14"/>
        <v>11.714285714285714</v>
      </c>
      <c r="L180">
        <f t="shared" si="15"/>
        <v>13.666666666666668</v>
      </c>
    </row>
    <row r="181" spans="1:12">
      <c r="A181" s="3" t="s">
        <v>196</v>
      </c>
      <c r="B181">
        <v>13</v>
      </c>
      <c r="C181">
        <v>13</v>
      </c>
      <c r="D181">
        <v>16</v>
      </c>
      <c r="E181">
        <v>15</v>
      </c>
      <c r="F181">
        <f>AVERAGEIF(KonyaTablo[[#This Row],[Vefat2019]:[Vefat2017]], "&gt;0")</f>
        <v>14.666666666666666</v>
      </c>
      <c r="G181">
        <f>IF(AND(KonyaTablo[[#This Row],[Vefat2020]]&gt;-1,KonyaTablo[[#This Row],[Referans]]&gt;-1), KonyaTablo[[#This Row],[Vefat2020]]-KonyaTablo[[#This Row],[Referans]], 0)</f>
        <v>-1.6666666666666661</v>
      </c>
      <c r="H181">
        <f t="shared" si="11"/>
        <v>13.142857142857142</v>
      </c>
      <c r="I181">
        <f t="shared" si="12"/>
        <v>14.285714285714286</v>
      </c>
      <c r="J181">
        <f t="shared" si="13"/>
        <v>13.428571428571429</v>
      </c>
      <c r="K181">
        <f t="shared" si="14"/>
        <v>12.142857142857142</v>
      </c>
      <c r="L181">
        <f t="shared" si="15"/>
        <v>13.285714285714286</v>
      </c>
    </row>
    <row r="182" spans="1:12">
      <c r="A182" s="3" t="s">
        <v>197</v>
      </c>
      <c r="B182">
        <v>15</v>
      </c>
      <c r="C182">
        <v>12</v>
      </c>
      <c r="D182">
        <v>11</v>
      </c>
      <c r="E182">
        <v>19</v>
      </c>
      <c r="F182">
        <f>AVERAGEIF(KonyaTablo[[#This Row],[Vefat2019]:[Vefat2017]], "&gt;0")</f>
        <v>14</v>
      </c>
      <c r="G182">
        <f>IF(AND(KonyaTablo[[#This Row],[Vefat2020]]&gt;-1,KonyaTablo[[#This Row],[Referans]]&gt;-1), KonyaTablo[[#This Row],[Vefat2020]]-KonyaTablo[[#This Row],[Referans]], 0)</f>
        <v>1</v>
      </c>
      <c r="H182">
        <f t="shared" si="11"/>
        <v>13.142857142857142</v>
      </c>
      <c r="I182">
        <f t="shared" si="12"/>
        <v>14.857142857142858</v>
      </c>
      <c r="J182">
        <f t="shared" si="13"/>
        <v>13.142857142857142</v>
      </c>
      <c r="K182">
        <f t="shared" si="14"/>
        <v>12.857142857142858</v>
      </c>
      <c r="L182">
        <f t="shared" si="15"/>
        <v>13.61904761904762</v>
      </c>
    </row>
    <row r="183" spans="1:12">
      <c r="A183" s="3" t="s">
        <v>198</v>
      </c>
      <c r="B183">
        <v>18</v>
      </c>
      <c r="C183">
        <v>21</v>
      </c>
      <c r="D183">
        <v>10</v>
      </c>
      <c r="E183">
        <v>18</v>
      </c>
      <c r="F183">
        <f>AVERAGEIF(KonyaTablo[[#This Row],[Vefat2019]:[Vefat2017]], "&gt;0")</f>
        <v>16.333333333333332</v>
      </c>
      <c r="G183">
        <f>IF(AND(KonyaTablo[[#This Row],[Vefat2020]]&gt;-1,KonyaTablo[[#This Row],[Referans]]&gt;-1), KonyaTablo[[#This Row],[Vefat2020]]-KonyaTablo[[#This Row],[Referans]], 0)</f>
        <v>1.6666666666666679</v>
      </c>
      <c r="H183">
        <f t="shared" si="11"/>
        <v>14.428571428571429</v>
      </c>
      <c r="I183">
        <f t="shared" si="12"/>
        <v>16.714285714285715</v>
      </c>
      <c r="J183">
        <f t="shared" si="13"/>
        <v>12.428571428571429</v>
      </c>
      <c r="K183">
        <f t="shared" si="14"/>
        <v>14.571428571428571</v>
      </c>
      <c r="L183">
        <f t="shared" si="15"/>
        <v>14.571428571428569</v>
      </c>
    </row>
    <row r="184" spans="1:12">
      <c r="A184" s="3" t="s">
        <v>199</v>
      </c>
      <c r="B184">
        <v>19</v>
      </c>
      <c r="C184">
        <v>14</v>
      </c>
      <c r="D184">
        <v>16</v>
      </c>
      <c r="E184">
        <v>13</v>
      </c>
      <c r="F184">
        <f>AVERAGEIF(KonyaTablo[[#This Row],[Vefat2019]:[Vefat2017]], "&gt;0")</f>
        <v>14.333333333333334</v>
      </c>
      <c r="G184">
        <f>IF(AND(KonyaTablo[[#This Row],[Vefat2020]]&gt;-1,KonyaTablo[[#This Row],[Referans]]&gt;-1), KonyaTablo[[#This Row],[Vefat2020]]-KonyaTablo[[#This Row],[Referans]], 0)</f>
        <v>4.6666666666666661</v>
      </c>
      <c r="H184">
        <f t="shared" si="11"/>
        <v>15.714285714285714</v>
      </c>
      <c r="I184">
        <f t="shared" si="12"/>
        <v>16.285714285714285</v>
      </c>
      <c r="J184">
        <f t="shared" si="13"/>
        <v>12.571428571428571</v>
      </c>
      <c r="K184">
        <f t="shared" si="14"/>
        <v>14.571428571428571</v>
      </c>
      <c r="L184">
        <f t="shared" si="15"/>
        <v>14.476190476190473</v>
      </c>
    </row>
    <row r="185" spans="1:12">
      <c r="A185" s="3" t="s">
        <v>200</v>
      </c>
      <c r="B185">
        <v>17</v>
      </c>
      <c r="C185">
        <v>8</v>
      </c>
      <c r="D185">
        <v>18</v>
      </c>
      <c r="E185">
        <v>16</v>
      </c>
      <c r="F185">
        <f>AVERAGEIF(KonyaTablo[[#This Row],[Vefat2019]:[Vefat2017]], "&gt;0")</f>
        <v>14</v>
      </c>
      <c r="G185">
        <f>IF(AND(KonyaTablo[[#This Row],[Vefat2020]]&gt;-1,KonyaTablo[[#This Row],[Referans]]&gt;-1), KonyaTablo[[#This Row],[Vefat2020]]-KonyaTablo[[#This Row],[Referans]], 0)</f>
        <v>3</v>
      </c>
      <c r="H185">
        <f t="shared" si="11"/>
        <v>15.428571428571429</v>
      </c>
      <c r="I185">
        <f t="shared" si="12"/>
        <v>16</v>
      </c>
      <c r="J185">
        <f t="shared" si="13"/>
        <v>13.428571428571429</v>
      </c>
      <c r="K185">
        <f t="shared" si="14"/>
        <v>15.714285714285714</v>
      </c>
      <c r="L185">
        <f t="shared" si="15"/>
        <v>15.047619047619047</v>
      </c>
    </row>
    <row r="186" spans="1:12">
      <c r="A186" s="3" t="s">
        <v>201</v>
      </c>
      <c r="B186">
        <v>20</v>
      </c>
      <c r="C186">
        <v>17</v>
      </c>
      <c r="D186">
        <v>17</v>
      </c>
      <c r="E186">
        <v>18</v>
      </c>
      <c r="F186">
        <f>AVERAGEIF(KonyaTablo[[#This Row],[Vefat2019]:[Vefat2017]], "&gt;0")</f>
        <v>17.333333333333332</v>
      </c>
      <c r="G186">
        <f>IF(AND(KonyaTablo[[#This Row],[Vefat2020]]&gt;-1,KonyaTablo[[#This Row],[Referans]]&gt;-1), KonyaTablo[[#This Row],[Vefat2020]]-KonyaTablo[[#This Row],[Referans]], 0)</f>
        <v>2.6666666666666679</v>
      </c>
      <c r="H186">
        <f t="shared" si="11"/>
        <v>16.285714285714285</v>
      </c>
      <c r="I186">
        <f t="shared" si="12"/>
        <v>15</v>
      </c>
      <c r="J186">
        <f t="shared" si="13"/>
        <v>13.714285714285714</v>
      </c>
      <c r="K186">
        <f t="shared" si="14"/>
        <v>16.428571428571427</v>
      </c>
      <c r="L186">
        <f t="shared" si="15"/>
        <v>15.047619047619046</v>
      </c>
    </row>
    <row r="187" spans="1:12">
      <c r="A187" s="3" t="s">
        <v>202</v>
      </c>
      <c r="B187">
        <v>13</v>
      </c>
      <c r="C187">
        <v>21</v>
      </c>
      <c r="D187">
        <v>16</v>
      </c>
      <c r="E187">
        <v>17</v>
      </c>
      <c r="F187">
        <f>AVERAGEIF(KonyaTablo[[#This Row],[Vefat2019]:[Vefat2017]], "&gt;0")</f>
        <v>18</v>
      </c>
      <c r="G187">
        <f>IF(AND(KonyaTablo[[#This Row],[Vefat2020]]&gt;-1,KonyaTablo[[#This Row],[Referans]]&gt;-1), KonyaTablo[[#This Row],[Vefat2020]]-KonyaTablo[[#This Row],[Referans]], 0)</f>
        <v>-5</v>
      </c>
      <c r="H187">
        <f t="shared" si="11"/>
        <v>16.428571428571427</v>
      </c>
      <c r="I187">
        <f t="shared" si="12"/>
        <v>15.142857142857142</v>
      </c>
      <c r="J187">
        <f t="shared" si="13"/>
        <v>14.857142857142858</v>
      </c>
      <c r="K187">
        <f t="shared" si="14"/>
        <v>16.571428571428573</v>
      </c>
      <c r="L187">
        <f t="shared" si="15"/>
        <v>15.523809523809524</v>
      </c>
    </row>
    <row r="188" spans="1:12">
      <c r="A188" s="3" t="s">
        <v>203</v>
      </c>
      <c r="B188">
        <v>23</v>
      </c>
      <c r="C188">
        <v>11</v>
      </c>
      <c r="D188">
        <v>11</v>
      </c>
      <c r="E188">
        <v>19</v>
      </c>
      <c r="F188">
        <f>AVERAGEIF(KonyaTablo[[#This Row],[Vefat2019]:[Vefat2017]], "&gt;0")</f>
        <v>13.666666666666666</v>
      </c>
      <c r="G188">
        <f>IF(AND(KonyaTablo[[#This Row],[Vefat2020]]&gt;-1,KonyaTablo[[#This Row],[Referans]]&gt;-1), KonyaTablo[[#This Row],[Vefat2020]]-KonyaTablo[[#This Row],[Referans]], 0)</f>
        <v>9.3333333333333339</v>
      </c>
      <c r="H188">
        <f t="shared" si="11"/>
        <v>17.857142857142858</v>
      </c>
      <c r="I188">
        <f t="shared" si="12"/>
        <v>14.857142857142858</v>
      </c>
      <c r="J188">
        <f t="shared" si="13"/>
        <v>14.142857142857142</v>
      </c>
      <c r="K188">
        <f t="shared" si="14"/>
        <v>17.142857142857142</v>
      </c>
      <c r="L188">
        <f t="shared" si="15"/>
        <v>15.380952380952381</v>
      </c>
    </row>
    <row r="189" spans="1:12">
      <c r="A189" s="3" t="s">
        <v>204</v>
      </c>
      <c r="B189">
        <v>23</v>
      </c>
      <c r="C189">
        <v>14</v>
      </c>
      <c r="D189">
        <v>10</v>
      </c>
      <c r="E189">
        <v>13</v>
      </c>
      <c r="F189">
        <f>AVERAGEIF(KonyaTablo[[#This Row],[Vefat2019]:[Vefat2017]], "&gt;0")</f>
        <v>12.333333333333334</v>
      </c>
      <c r="G189">
        <f>IF(AND(KonyaTablo[[#This Row],[Vefat2020]]&gt;-1,KonyaTablo[[#This Row],[Referans]]&gt;-1), KonyaTablo[[#This Row],[Vefat2020]]-KonyaTablo[[#This Row],[Referans]], 0)</f>
        <v>10.666666666666666</v>
      </c>
      <c r="H189">
        <f t="shared" si="11"/>
        <v>19</v>
      </c>
      <c r="I189">
        <f t="shared" si="12"/>
        <v>15.142857142857142</v>
      </c>
      <c r="J189">
        <f t="shared" si="13"/>
        <v>14</v>
      </c>
      <c r="K189">
        <f t="shared" si="14"/>
        <v>16.285714285714285</v>
      </c>
      <c r="L189">
        <f t="shared" si="15"/>
        <v>15.142857142857142</v>
      </c>
    </row>
    <row r="190" spans="1:12">
      <c r="A190" s="3" t="s">
        <v>205</v>
      </c>
      <c r="B190">
        <v>27</v>
      </c>
      <c r="C190">
        <v>17</v>
      </c>
      <c r="D190">
        <v>21</v>
      </c>
      <c r="E190">
        <v>18</v>
      </c>
      <c r="F190">
        <f>AVERAGEIF(KonyaTablo[[#This Row],[Vefat2019]:[Vefat2017]], "&gt;0")</f>
        <v>18.666666666666668</v>
      </c>
      <c r="G190">
        <f>IF(AND(KonyaTablo[[#This Row],[Vefat2020]]&gt;-1,KonyaTablo[[#This Row],[Referans]]&gt;-1), KonyaTablo[[#This Row],[Vefat2020]]-KonyaTablo[[#This Row],[Referans]], 0)</f>
        <v>8.3333333333333321</v>
      </c>
      <c r="H190">
        <f t="shared" si="11"/>
        <v>20.285714285714285</v>
      </c>
      <c r="I190">
        <f t="shared" si="12"/>
        <v>14.571428571428571</v>
      </c>
      <c r="J190">
        <f t="shared" si="13"/>
        <v>15.571428571428571</v>
      </c>
      <c r="K190">
        <f t="shared" si="14"/>
        <v>16.285714285714285</v>
      </c>
      <c r="L190">
        <f t="shared" si="15"/>
        <v>15.476190476190478</v>
      </c>
    </row>
    <row r="191" spans="1:12">
      <c r="A191" s="3" t="s">
        <v>206</v>
      </c>
      <c r="B191">
        <v>28</v>
      </c>
      <c r="C191">
        <v>15</v>
      </c>
      <c r="D191">
        <v>11</v>
      </c>
      <c r="E191">
        <v>12</v>
      </c>
      <c r="F191">
        <f>AVERAGEIF(KonyaTablo[[#This Row],[Vefat2019]:[Vefat2017]], "&gt;0")</f>
        <v>12.666666666666666</v>
      </c>
      <c r="G191">
        <f>IF(AND(KonyaTablo[[#This Row],[Vefat2020]]&gt;-1,KonyaTablo[[#This Row],[Referans]]&gt;-1), KonyaTablo[[#This Row],[Vefat2020]]-KonyaTablo[[#This Row],[Referans]], 0)</f>
        <v>15.333333333333334</v>
      </c>
      <c r="H191">
        <f t="shared" si="11"/>
        <v>21.571428571428573</v>
      </c>
      <c r="I191">
        <f t="shared" si="12"/>
        <v>14.714285714285714</v>
      </c>
      <c r="J191">
        <f t="shared" si="13"/>
        <v>14.857142857142858</v>
      </c>
      <c r="K191">
        <f t="shared" si="14"/>
        <v>16.142857142857142</v>
      </c>
      <c r="L191">
        <f t="shared" si="15"/>
        <v>15.238095238095239</v>
      </c>
    </row>
    <row r="192" spans="1:12">
      <c r="A192" s="3" t="s">
        <v>207</v>
      </c>
      <c r="B192">
        <v>24</v>
      </c>
      <c r="C192">
        <v>14</v>
      </c>
      <c r="D192">
        <v>14</v>
      </c>
      <c r="E192">
        <v>16</v>
      </c>
      <c r="F192">
        <f>AVERAGEIF(KonyaTablo[[#This Row],[Vefat2019]:[Vefat2017]], "&gt;0")</f>
        <v>14.666666666666666</v>
      </c>
      <c r="G192">
        <f>IF(AND(KonyaTablo[[#This Row],[Vefat2020]]&gt;-1,KonyaTablo[[#This Row],[Referans]]&gt;-1), KonyaTablo[[#This Row],[Vefat2020]]-KonyaTablo[[#This Row],[Referans]], 0)</f>
        <v>9.3333333333333339</v>
      </c>
      <c r="H192">
        <f t="shared" si="11"/>
        <v>22.571428571428573</v>
      </c>
      <c r="I192">
        <f t="shared" si="12"/>
        <v>15.571428571428571</v>
      </c>
      <c r="J192">
        <f t="shared" si="13"/>
        <v>14.285714285714286</v>
      </c>
      <c r="K192">
        <f t="shared" si="14"/>
        <v>16.142857142857142</v>
      </c>
      <c r="L192">
        <f t="shared" si="15"/>
        <v>15.333333333333334</v>
      </c>
    </row>
    <row r="193" spans="1:12">
      <c r="A193" s="3" t="s">
        <v>208</v>
      </c>
      <c r="B193">
        <v>17</v>
      </c>
      <c r="C193">
        <v>22</v>
      </c>
      <c r="D193">
        <v>14</v>
      </c>
      <c r="E193">
        <v>21</v>
      </c>
      <c r="F193">
        <f>AVERAGEIF(KonyaTablo[[#This Row],[Vefat2019]:[Vefat2017]], "&gt;0")</f>
        <v>19</v>
      </c>
      <c r="G193">
        <f>IF(AND(KonyaTablo[[#This Row],[Vefat2020]]&gt;-1,KonyaTablo[[#This Row],[Referans]]&gt;-1), KonyaTablo[[#This Row],[Vefat2020]]-KonyaTablo[[#This Row],[Referans]], 0)</f>
        <v>-2</v>
      </c>
      <c r="H193">
        <f t="shared" si="11"/>
        <v>22.142857142857142</v>
      </c>
      <c r="I193">
        <f t="shared" si="12"/>
        <v>16.285714285714285</v>
      </c>
      <c r="J193">
        <f t="shared" si="13"/>
        <v>13.857142857142858</v>
      </c>
      <c r="K193">
        <f t="shared" si="14"/>
        <v>16.571428571428573</v>
      </c>
      <c r="L193">
        <f t="shared" si="15"/>
        <v>15.571428571428573</v>
      </c>
    </row>
    <row r="194" spans="1:12">
      <c r="A194" s="3" t="s">
        <v>209</v>
      </c>
      <c r="B194">
        <v>10</v>
      </c>
      <c r="C194">
        <v>18</v>
      </c>
      <c r="D194">
        <v>6</v>
      </c>
      <c r="E194">
        <v>23</v>
      </c>
      <c r="F194">
        <f>AVERAGEIF(KonyaTablo[[#This Row],[Vefat2019]:[Vefat2017]], "&gt;0")</f>
        <v>15.666666666666666</v>
      </c>
      <c r="G194">
        <f>IF(AND(KonyaTablo[[#This Row],[Vefat2020]]&gt;-1,KonyaTablo[[#This Row],[Referans]]&gt;-1), KonyaTablo[[#This Row],[Vefat2020]]-KonyaTablo[[#This Row],[Referans]], 0)</f>
        <v>-5.6666666666666661</v>
      </c>
      <c r="H194">
        <f t="shared" si="11"/>
        <v>21.714285714285715</v>
      </c>
      <c r="I194">
        <f t="shared" si="12"/>
        <v>15.857142857142858</v>
      </c>
      <c r="J194">
        <f t="shared" si="13"/>
        <v>12.428571428571429</v>
      </c>
      <c r="K194">
        <f t="shared" si="14"/>
        <v>17.428571428571427</v>
      </c>
      <c r="L194">
        <f t="shared" si="15"/>
        <v>15.238095238095239</v>
      </c>
    </row>
    <row r="195" spans="1:12">
      <c r="A195" s="3" t="s">
        <v>210</v>
      </c>
      <c r="B195">
        <v>28</v>
      </c>
      <c r="C195">
        <v>12</v>
      </c>
      <c r="D195">
        <v>13</v>
      </c>
      <c r="E195">
        <v>11</v>
      </c>
      <c r="F195">
        <f>AVERAGEIF(KonyaTablo[[#This Row],[Vefat2019]:[Vefat2017]], "&gt;0")</f>
        <v>12</v>
      </c>
      <c r="G195">
        <f>IF(AND(KonyaTablo[[#This Row],[Vefat2020]]&gt;-1,KonyaTablo[[#This Row],[Referans]]&gt;-1), KonyaTablo[[#This Row],[Vefat2020]]-KonyaTablo[[#This Row],[Referans]], 0)</f>
        <v>16</v>
      </c>
      <c r="H195">
        <f t="shared" si="11"/>
        <v>22.428571428571427</v>
      </c>
      <c r="I195">
        <f t="shared" si="12"/>
        <v>16</v>
      </c>
      <c r="J195">
        <f t="shared" si="13"/>
        <v>12.714285714285714</v>
      </c>
      <c r="K195">
        <f t="shared" si="14"/>
        <v>16.285714285714285</v>
      </c>
      <c r="L195">
        <f t="shared" si="15"/>
        <v>15</v>
      </c>
    </row>
    <row r="196" spans="1:12">
      <c r="A196" s="3" t="s">
        <v>211</v>
      </c>
      <c r="B196">
        <v>16</v>
      </c>
      <c r="C196">
        <v>17</v>
      </c>
      <c r="D196">
        <v>23</v>
      </c>
      <c r="E196">
        <v>12</v>
      </c>
      <c r="F196">
        <f>AVERAGEIF(KonyaTablo[[#This Row],[Vefat2019]:[Vefat2017]], "&gt;0")</f>
        <v>17.333333333333332</v>
      </c>
      <c r="G196">
        <f>IF(AND(KonyaTablo[[#This Row],[Vefat2020]]&gt;-1,KonyaTablo[[#This Row],[Referans]]&gt;-1), KonyaTablo[[#This Row],[Vefat2020]]-KonyaTablo[[#This Row],[Referans]], 0)</f>
        <v>-1.3333333333333321</v>
      </c>
      <c r="H196">
        <f t="shared" si="11"/>
        <v>21.428571428571427</v>
      </c>
      <c r="I196">
        <f t="shared" si="12"/>
        <v>16.428571428571427</v>
      </c>
      <c r="J196">
        <f t="shared" si="13"/>
        <v>14.571428571428571</v>
      </c>
      <c r="K196">
        <f t="shared" si="14"/>
        <v>16.142857142857142</v>
      </c>
      <c r="L196">
        <f t="shared" si="15"/>
        <v>15.714285714285714</v>
      </c>
    </row>
    <row r="197" spans="1:12">
      <c r="A197" s="3" t="s">
        <v>212</v>
      </c>
      <c r="B197">
        <v>12</v>
      </c>
      <c r="C197">
        <v>8</v>
      </c>
      <c r="D197">
        <v>18</v>
      </c>
      <c r="E197">
        <v>14</v>
      </c>
      <c r="F197">
        <f>AVERAGEIF(KonyaTablo[[#This Row],[Vefat2019]:[Vefat2017]], "&gt;0")</f>
        <v>13.333333333333334</v>
      </c>
      <c r="G197">
        <f>IF(AND(KonyaTablo[[#This Row],[Vefat2020]]&gt;-1,KonyaTablo[[#This Row],[Referans]]&gt;-1), KonyaTablo[[#This Row],[Vefat2020]]-KonyaTablo[[#This Row],[Referans]], 0)</f>
        <v>-1.3333333333333339</v>
      </c>
      <c r="H197">
        <f t="shared" si="11"/>
        <v>19.285714285714285</v>
      </c>
      <c r="I197">
        <f t="shared" si="12"/>
        <v>15.142857142857142</v>
      </c>
      <c r="J197">
        <f t="shared" si="13"/>
        <v>14.142857142857142</v>
      </c>
      <c r="K197">
        <f t="shared" si="14"/>
        <v>15.571428571428571</v>
      </c>
      <c r="L197">
        <f t="shared" si="15"/>
        <v>14.952380952380951</v>
      </c>
    </row>
    <row r="198" spans="1:12">
      <c r="A198" s="3" t="s">
        <v>213</v>
      </c>
      <c r="B198">
        <v>27</v>
      </c>
      <c r="C198">
        <v>10</v>
      </c>
      <c r="D198">
        <v>16</v>
      </c>
      <c r="E198">
        <v>11</v>
      </c>
      <c r="F198">
        <f>AVERAGEIF(KonyaTablo[[#This Row],[Vefat2019]:[Vefat2017]], "&gt;0")</f>
        <v>12.333333333333334</v>
      </c>
      <c r="G198">
        <f>IF(AND(KonyaTablo[[#This Row],[Vefat2020]]&gt;-1,KonyaTablo[[#This Row],[Referans]]&gt;-1), KonyaTablo[[#This Row],[Vefat2020]]-KonyaTablo[[#This Row],[Referans]], 0)</f>
        <v>14.666666666666666</v>
      </c>
      <c r="H198">
        <f t="shared" si="11"/>
        <v>19.142857142857142</v>
      </c>
      <c r="I198">
        <f t="shared" si="12"/>
        <v>14.428571428571429</v>
      </c>
      <c r="J198">
        <f t="shared" si="13"/>
        <v>14.857142857142858</v>
      </c>
      <c r="K198">
        <f t="shared" si="14"/>
        <v>15.428571428571429</v>
      </c>
      <c r="L198">
        <f t="shared" si="15"/>
        <v>14.904761904761902</v>
      </c>
    </row>
    <row r="199" spans="1:12">
      <c r="A199" s="3" t="s">
        <v>214</v>
      </c>
      <c r="B199">
        <v>19</v>
      </c>
      <c r="C199">
        <v>13</v>
      </c>
      <c r="D199">
        <v>12</v>
      </c>
      <c r="E199">
        <v>10</v>
      </c>
      <c r="F199">
        <f>AVERAGEIF(KonyaTablo[[#This Row],[Vefat2019]:[Vefat2017]], "&gt;0")</f>
        <v>11.666666666666666</v>
      </c>
      <c r="G199">
        <f>IF(AND(KonyaTablo[[#This Row],[Vefat2020]]&gt;-1,KonyaTablo[[#This Row],[Referans]]&gt;-1), KonyaTablo[[#This Row],[Vefat2020]]-KonyaTablo[[#This Row],[Referans]], 0)</f>
        <v>7.3333333333333339</v>
      </c>
      <c r="H199">
        <f t="shared" si="11"/>
        <v>18.428571428571427</v>
      </c>
      <c r="I199">
        <f t="shared" si="12"/>
        <v>14.285714285714286</v>
      </c>
      <c r="J199">
        <f t="shared" si="13"/>
        <v>14.571428571428571</v>
      </c>
      <c r="K199">
        <f t="shared" si="14"/>
        <v>14.571428571428571</v>
      </c>
      <c r="L199">
        <f t="shared" si="15"/>
        <v>14.476190476190476</v>
      </c>
    </row>
    <row r="200" spans="1:12">
      <c r="A200" s="3" t="s">
        <v>215</v>
      </c>
      <c r="B200">
        <v>21</v>
      </c>
      <c r="C200">
        <v>12</v>
      </c>
      <c r="D200">
        <v>15</v>
      </c>
      <c r="E200">
        <v>18</v>
      </c>
      <c r="F200">
        <f>AVERAGEIF(KonyaTablo[[#This Row],[Vefat2019]:[Vefat2017]], "&gt;0")</f>
        <v>15</v>
      </c>
      <c r="G200">
        <f>IF(AND(KonyaTablo[[#This Row],[Vefat2020]]&gt;-1,KonyaTablo[[#This Row],[Referans]]&gt;-1), KonyaTablo[[#This Row],[Vefat2020]]-KonyaTablo[[#This Row],[Referans]], 0)</f>
        <v>6</v>
      </c>
      <c r="H200">
        <f t="shared" si="11"/>
        <v>19</v>
      </c>
      <c r="I200">
        <f t="shared" si="12"/>
        <v>12.857142857142858</v>
      </c>
      <c r="J200">
        <f t="shared" si="13"/>
        <v>14.714285714285714</v>
      </c>
      <c r="K200">
        <f t="shared" si="14"/>
        <v>14.142857142857142</v>
      </c>
      <c r="L200">
        <f t="shared" si="15"/>
        <v>13.904761904761907</v>
      </c>
    </row>
    <row r="201" spans="1:12">
      <c r="A201" s="3" t="s">
        <v>216</v>
      </c>
      <c r="B201">
        <v>24</v>
      </c>
      <c r="C201">
        <v>21</v>
      </c>
      <c r="D201">
        <v>12</v>
      </c>
      <c r="E201">
        <v>20</v>
      </c>
      <c r="F201">
        <f>AVERAGEIF(KonyaTablo[[#This Row],[Vefat2019]:[Vefat2017]], "&gt;0")</f>
        <v>17.666666666666668</v>
      </c>
      <c r="G201">
        <f>IF(AND(KonyaTablo[[#This Row],[Vefat2020]]&gt;-1,KonyaTablo[[#This Row],[Referans]]&gt;-1), KonyaTablo[[#This Row],[Vefat2020]]-KonyaTablo[[#This Row],[Referans]], 0)</f>
        <v>6.3333333333333321</v>
      </c>
      <c r="H201">
        <f t="shared" ref="H201:H257" si="16">AVERAGE(B195:B201)</f>
        <v>21</v>
      </c>
      <c r="I201">
        <f t="shared" ref="I201:I257" si="17">AVERAGE(C195:C201)</f>
        <v>13.285714285714286</v>
      </c>
      <c r="J201">
        <f t="shared" ref="J201:J257" si="18">AVERAGE(D195:D201)</f>
        <v>15.571428571428571</v>
      </c>
      <c r="K201">
        <f t="shared" ref="K201:K257" si="19">AVERAGE(E195:E201)</f>
        <v>13.714285714285714</v>
      </c>
      <c r="L201">
        <f t="shared" ref="L201:L257" si="20">AVERAGE(F195:F201)</f>
        <v>14.190476190476192</v>
      </c>
    </row>
    <row r="202" spans="1:12">
      <c r="A202" s="3" t="s">
        <v>217</v>
      </c>
      <c r="B202">
        <v>28</v>
      </c>
      <c r="C202">
        <v>15</v>
      </c>
      <c r="D202">
        <v>17</v>
      </c>
      <c r="E202">
        <v>16</v>
      </c>
      <c r="F202">
        <f>AVERAGEIF(KonyaTablo[[#This Row],[Vefat2019]:[Vefat2017]], "&gt;0")</f>
        <v>16</v>
      </c>
      <c r="G202">
        <f>IF(AND(KonyaTablo[[#This Row],[Vefat2020]]&gt;-1,KonyaTablo[[#This Row],[Referans]]&gt;-1), KonyaTablo[[#This Row],[Vefat2020]]-KonyaTablo[[#This Row],[Referans]], 0)</f>
        <v>12</v>
      </c>
      <c r="H202">
        <f t="shared" si="16"/>
        <v>21</v>
      </c>
      <c r="I202">
        <f t="shared" si="17"/>
        <v>13.714285714285714</v>
      </c>
      <c r="J202">
        <f t="shared" si="18"/>
        <v>16.142857142857142</v>
      </c>
      <c r="K202">
        <f t="shared" si="19"/>
        <v>14.428571428571429</v>
      </c>
      <c r="L202">
        <f t="shared" si="20"/>
        <v>14.761904761904761</v>
      </c>
    </row>
    <row r="203" spans="1:12">
      <c r="A203" s="3" t="s">
        <v>218</v>
      </c>
      <c r="B203">
        <v>19</v>
      </c>
      <c r="C203">
        <v>15</v>
      </c>
      <c r="D203">
        <v>13</v>
      </c>
      <c r="E203">
        <v>18</v>
      </c>
      <c r="F203">
        <f>AVERAGEIF(KonyaTablo[[#This Row],[Vefat2019]:[Vefat2017]], "&gt;0")</f>
        <v>15.333333333333334</v>
      </c>
      <c r="G203">
        <f>IF(AND(KonyaTablo[[#This Row],[Vefat2020]]&gt;-1,KonyaTablo[[#This Row],[Referans]]&gt;-1), KonyaTablo[[#This Row],[Vefat2020]]-KonyaTablo[[#This Row],[Referans]], 0)</f>
        <v>3.6666666666666661</v>
      </c>
      <c r="H203">
        <f t="shared" si="16"/>
        <v>21.428571428571427</v>
      </c>
      <c r="I203">
        <f t="shared" si="17"/>
        <v>13.428571428571429</v>
      </c>
      <c r="J203">
        <f t="shared" si="18"/>
        <v>14.714285714285714</v>
      </c>
      <c r="K203">
        <f t="shared" si="19"/>
        <v>15.285714285714286</v>
      </c>
      <c r="L203">
        <f t="shared" si="20"/>
        <v>14.476190476190476</v>
      </c>
    </row>
    <row r="204" spans="1:12">
      <c r="A204" s="3" t="s">
        <v>219</v>
      </c>
      <c r="B204">
        <v>25</v>
      </c>
      <c r="C204">
        <v>7</v>
      </c>
      <c r="D204">
        <v>12</v>
      </c>
      <c r="E204">
        <v>24</v>
      </c>
      <c r="F204">
        <f>AVERAGEIF(KonyaTablo[[#This Row],[Vefat2019]:[Vefat2017]], "&gt;0")</f>
        <v>14.333333333333334</v>
      </c>
      <c r="G204">
        <f>IF(AND(KonyaTablo[[#This Row],[Vefat2020]]&gt;-1,KonyaTablo[[#This Row],[Referans]]&gt;-1), KonyaTablo[[#This Row],[Vefat2020]]-KonyaTablo[[#This Row],[Referans]], 0)</f>
        <v>10.666666666666666</v>
      </c>
      <c r="H204">
        <f t="shared" si="16"/>
        <v>23.285714285714285</v>
      </c>
      <c r="I204">
        <f t="shared" si="17"/>
        <v>13.285714285714286</v>
      </c>
      <c r="J204">
        <f t="shared" si="18"/>
        <v>13.857142857142858</v>
      </c>
      <c r="K204">
        <f t="shared" si="19"/>
        <v>16.714285714285715</v>
      </c>
      <c r="L204">
        <f t="shared" si="20"/>
        <v>14.619047619047619</v>
      </c>
    </row>
    <row r="205" spans="1:12">
      <c r="A205" s="3" t="s">
        <v>220</v>
      </c>
      <c r="B205">
        <v>22</v>
      </c>
      <c r="C205">
        <v>11</v>
      </c>
      <c r="D205">
        <v>8</v>
      </c>
      <c r="E205">
        <v>13</v>
      </c>
      <c r="F205">
        <f>AVERAGEIF(KonyaTablo[[#This Row],[Vefat2019]:[Vefat2017]], "&gt;0")</f>
        <v>10.666666666666666</v>
      </c>
      <c r="G205">
        <f>IF(AND(KonyaTablo[[#This Row],[Vefat2020]]&gt;-1,KonyaTablo[[#This Row],[Referans]]&gt;-1), KonyaTablo[[#This Row],[Vefat2020]]-KonyaTablo[[#This Row],[Referans]], 0)</f>
        <v>11.333333333333334</v>
      </c>
      <c r="H205">
        <f t="shared" si="16"/>
        <v>22.571428571428573</v>
      </c>
      <c r="I205">
        <f t="shared" si="17"/>
        <v>13.428571428571429</v>
      </c>
      <c r="J205">
        <f t="shared" si="18"/>
        <v>12.714285714285714</v>
      </c>
      <c r="K205">
        <f t="shared" si="19"/>
        <v>17</v>
      </c>
      <c r="L205">
        <f t="shared" si="20"/>
        <v>14.38095238095238</v>
      </c>
    </row>
    <row r="206" spans="1:12">
      <c r="A206" s="3" t="s">
        <v>221</v>
      </c>
      <c r="B206">
        <v>21</v>
      </c>
      <c r="C206">
        <v>17</v>
      </c>
      <c r="D206">
        <v>11</v>
      </c>
      <c r="E206">
        <v>17</v>
      </c>
      <c r="F206">
        <f>AVERAGEIF(KonyaTablo[[#This Row],[Vefat2019]:[Vefat2017]], "&gt;0")</f>
        <v>15</v>
      </c>
      <c r="G206">
        <f>IF(AND(KonyaTablo[[#This Row],[Vefat2020]]&gt;-1,KonyaTablo[[#This Row],[Referans]]&gt;-1), KonyaTablo[[#This Row],[Vefat2020]]-KonyaTablo[[#This Row],[Referans]], 0)</f>
        <v>6</v>
      </c>
      <c r="H206">
        <f t="shared" si="16"/>
        <v>22.857142857142858</v>
      </c>
      <c r="I206">
        <f t="shared" si="17"/>
        <v>14</v>
      </c>
      <c r="J206">
        <f t="shared" si="18"/>
        <v>12.571428571428571</v>
      </c>
      <c r="K206">
        <f t="shared" si="19"/>
        <v>18</v>
      </c>
      <c r="L206">
        <f t="shared" si="20"/>
        <v>14.857142857142858</v>
      </c>
    </row>
    <row r="207" spans="1:12">
      <c r="A207" s="3" t="s">
        <v>222</v>
      </c>
      <c r="B207">
        <v>31</v>
      </c>
      <c r="C207">
        <v>12</v>
      </c>
      <c r="D207">
        <v>19</v>
      </c>
      <c r="E207">
        <v>16</v>
      </c>
      <c r="F207">
        <f>AVERAGEIF(KonyaTablo[[#This Row],[Vefat2019]:[Vefat2017]], "&gt;0")</f>
        <v>15.666666666666666</v>
      </c>
      <c r="G207">
        <f>IF(AND(KonyaTablo[[#This Row],[Vefat2020]]&gt;-1,KonyaTablo[[#This Row],[Referans]]&gt;-1), KonyaTablo[[#This Row],[Vefat2020]]-KonyaTablo[[#This Row],[Referans]], 0)</f>
        <v>15.333333333333334</v>
      </c>
      <c r="H207">
        <f t="shared" si="16"/>
        <v>24.285714285714285</v>
      </c>
      <c r="I207">
        <f t="shared" si="17"/>
        <v>14</v>
      </c>
      <c r="J207">
        <f t="shared" si="18"/>
        <v>13.142857142857142</v>
      </c>
      <c r="K207">
        <f t="shared" si="19"/>
        <v>17.714285714285715</v>
      </c>
      <c r="L207">
        <f t="shared" si="20"/>
        <v>14.952380952380954</v>
      </c>
    </row>
    <row r="208" spans="1:12">
      <c r="A208" s="3" t="s">
        <v>223</v>
      </c>
      <c r="B208">
        <v>37</v>
      </c>
      <c r="C208">
        <v>13</v>
      </c>
      <c r="D208">
        <v>9</v>
      </c>
      <c r="E208">
        <v>23</v>
      </c>
      <c r="F208">
        <f>AVERAGEIF(KonyaTablo[[#This Row],[Vefat2019]:[Vefat2017]], "&gt;0")</f>
        <v>15</v>
      </c>
      <c r="G208">
        <f>IF(AND(KonyaTablo[[#This Row],[Vefat2020]]&gt;-1,KonyaTablo[[#This Row],[Referans]]&gt;-1), KonyaTablo[[#This Row],[Vefat2020]]-KonyaTablo[[#This Row],[Referans]], 0)</f>
        <v>22</v>
      </c>
      <c r="H208">
        <f t="shared" si="16"/>
        <v>26.142857142857142</v>
      </c>
      <c r="I208">
        <f t="shared" si="17"/>
        <v>12.857142857142858</v>
      </c>
      <c r="J208">
        <f t="shared" si="18"/>
        <v>12.714285714285714</v>
      </c>
      <c r="K208">
        <f t="shared" si="19"/>
        <v>18.142857142857142</v>
      </c>
      <c r="L208">
        <f t="shared" si="20"/>
        <v>14.571428571428573</v>
      </c>
    </row>
    <row r="209" spans="1:12">
      <c r="A209" s="3" t="s">
        <v>224</v>
      </c>
      <c r="B209">
        <v>35</v>
      </c>
      <c r="C209">
        <v>6</v>
      </c>
      <c r="D209">
        <v>22</v>
      </c>
      <c r="E209">
        <v>9</v>
      </c>
      <c r="F209">
        <f>AVERAGEIF(KonyaTablo[[#This Row],[Vefat2019]:[Vefat2017]], "&gt;0")</f>
        <v>12.333333333333334</v>
      </c>
      <c r="G209">
        <f>IF(AND(KonyaTablo[[#This Row],[Vefat2020]]&gt;-1,KonyaTablo[[#This Row],[Referans]]&gt;-1), KonyaTablo[[#This Row],[Vefat2020]]-KonyaTablo[[#This Row],[Referans]], 0)</f>
        <v>22.666666666666664</v>
      </c>
      <c r="H209">
        <f t="shared" si="16"/>
        <v>27.142857142857142</v>
      </c>
      <c r="I209">
        <f t="shared" si="17"/>
        <v>11.571428571428571</v>
      </c>
      <c r="J209">
        <f t="shared" si="18"/>
        <v>13.428571428571429</v>
      </c>
      <c r="K209">
        <f t="shared" si="19"/>
        <v>17.142857142857142</v>
      </c>
      <c r="L209">
        <f t="shared" si="20"/>
        <v>14.047619047619047</v>
      </c>
    </row>
    <row r="210" spans="1:12">
      <c r="A210" s="3" t="s">
        <v>225</v>
      </c>
      <c r="B210">
        <v>27</v>
      </c>
      <c r="C210">
        <v>15</v>
      </c>
      <c r="D210">
        <v>20</v>
      </c>
      <c r="E210">
        <v>15</v>
      </c>
      <c r="F210">
        <f>AVERAGEIF(KonyaTablo[[#This Row],[Vefat2019]:[Vefat2017]], "&gt;0")</f>
        <v>16.666666666666668</v>
      </c>
      <c r="G210">
        <f>IF(AND(KonyaTablo[[#This Row],[Vefat2020]]&gt;-1,KonyaTablo[[#This Row],[Referans]]&gt;-1), KonyaTablo[[#This Row],[Vefat2020]]-KonyaTablo[[#This Row],[Referans]], 0)</f>
        <v>10.333333333333332</v>
      </c>
      <c r="H210">
        <f t="shared" si="16"/>
        <v>28.285714285714285</v>
      </c>
      <c r="I210">
        <f t="shared" si="17"/>
        <v>11.571428571428571</v>
      </c>
      <c r="J210">
        <f t="shared" si="18"/>
        <v>14.428571428571429</v>
      </c>
      <c r="K210">
        <f t="shared" si="19"/>
        <v>16.714285714285715</v>
      </c>
      <c r="L210">
        <f t="shared" si="20"/>
        <v>14.238095238095237</v>
      </c>
    </row>
    <row r="211" spans="1:12">
      <c r="A211" s="3" t="s">
        <v>226</v>
      </c>
      <c r="B211">
        <v>28</v>
      </c>
      <c r="C211">
        <v>21</v>
      </c>
      <c r="D211">
        <v>20</v>
      </c>
      <c r="E211">
        <v>19</v>
      </c>
      <c r="F211">
        <f>AVERAGEIF(KonyaTablo[[#This Row],[Vefat2019]:[Vefat2017]], "&gt;0")</f>
        <v>20</v>
      </c>
      <c r="G211">
        <f>IF(AND(KonyaTablo[[#This Row],[Vefat2020]]&gt;-1,KonyaTablo[[#This Row],[Referans]]&gt;-1), KonyaTablo[[#This Row],[Vefat2020]]-KonyaTablo[[#This Row],[Referans]], 0)</f>
        <v>8</v>
      </c>
      <c r="H211">
        <f t="shared" si="16"/>
        <v>28.714285714285715</v>
      </c>
      <c r="I211">
        <f t="shared" si="17"/>
        <v>13.571428571428571</v>
      </c>
      <c r="J211">
        <f t="shared" si="18"/>
        <v>15.571428571428571</v>
      </c>
      <c r="K211">
        <f t="shared" si="19"/>
        <v>16</v>
      </c>
      <c r="L211">
        <f t="shared" si="20"/>
        <v>15.047619047619047</v>
      </c>
    </row>
    <row r="212" spans="1:12">
      <c r="A212" s="3" t="s">
        <v>227</v>
      </c>
      <c r="B212">
        <v>29</v>
      </c>
      <c r="C212">
        <v>14</v>
      </c>
      <c r="D212">
        <v>10</v>
      </c>
      <c r="E212">
        <v>16</v>
      </c>
      <c r="F212">
        <f>AVERAGEIF(KonyaTablo[[#This Row],[Vefat2019]:[Vefat2017]], "&gt;0")</f>
        <v>13.333333333333334</v>
      </c>
      <c r="G212">
        <f>IF(AND(KonyaTablo[[#This Row],[Vefat2020]]&gt;-1,KonyaTablo[[#This Row],[Referans]]&gt;-1), KonyaTablo[[#This Row],[Vefat2020]]-KonyaTablo[[#This Row],[Referans]], 0)</f>
        <v>15.666666666666666</v>
      </c>
      <c r="H212">
        <f t="shared" si="16"/>
        <v>29.714285714285715</v>
      </c>
      <c r="I212">
        <f t="shared" si="17"/>
        <v>14</v>
      </c>
      <c r="J212">
        <f t="shared" si="18"/>
        <v>15.857142857142858</v>
      </c>
      <c r="K212">
        <f t="shared" si="19"/>
        <v>16.428571428571427</v>
      </c>
      <c r="L212">
        <f t="shared" si="20"/>
        <v>15.428571428571429</v>
      </c>
    </row>
    <row r="213" spans="1:12">
      <c r="A213" s="3" t="s">
        <v>228</v>
      </c>
      <c r="B213">
        <v>29</v>
      </c>
      <c r="C213">
        <v>16</v>
      </c>
      <c r="D213">
        <v>18</v>
      </c>
      <c r="E213">
        <v>16</v>
      </c>
      <c r="F213">
        <f>AVERAGEIF(KonyaTablo[[#This Row],[Vefat2019]:[Vefat2017]], "&gt;0")</f>
        <v>16.666666666666668</v>
      </c>
      <c r="G213">
        <f>IF(AND(KonyaTablo[[#This Row],[Vefat2020]]&gt;-1,KonyaTablo[[#This Row],[Referans]]&gt;-1), KonyaTablo[[#This Row],[Vefat2020]]-KonyaTablo[[#This Row],[Referans]], 0)</f>
        <v>12.333333333333332</v>
      </c>
      <c r="H213">
        <f t="shared" si="16"/>
        <v>30.857142857142858</v>
      </c>
      <c r="I213">
        <f t="shared" si="17"/>
        <v>13.857142857142858</v>
      </c>
      <c r="J213">
        <f t="shared" si="18"/>
        <v>16.857142857142858</v>
      </c>
      <c r="K213">
        <f t="shared" si="19"/>
        <v>16.285714285714285</v>
      </c>
      <c r="L213">
        <f t="shared" si="20"/>
        <v>15.666666666666668</v>
      </c>
    </row>
    <row r="214" spans="1:12">
      <c r="A214" s="3" t="s">
        <v>229</v>
      </c>
      <c r="B214">
        <v>22</v>
      </c>
      <c r="C214">
        <v>11</v>
      </c>
      <c r="D214">
        <v>16</v>
      </c>
      <c r="E214">
        <v>6</v>
      </c>
      <c r="F214">
        <f>AVERAGEIF(KonyaTablo[[#This Row],[Vefat2019]:[Vefat2017]], "&gt;0")</f>
        <v>11</v>
      </c>
      <c r="G214">
        <f>IF(AND(KonyaTablo[[#This Row],[Vefat2020]]&gt;-1,KonyaTablo[[#This Row],[Referans]]&gt;-1), KonyaTablo[[#This Row],[Vefat2020]]-KonyaTablo[[#This Row],[Referans]], 0)</f>
        <v>11</v>
      </c>
      <c r="H214">
        <f t="shared" si="16"/>
        <v>29.571428571428573</v>
      </c>
      <c r="I214">
        <f t="shared" si="17"/>
        <v>13.714285714285714</v>
      </c>
      <c r="J214">
        <f t="shared" si="18"/>
        <v>16.428571428571427</v>
      </c>
      <c r="K214">
        <f t="shared" si="19"/>
        <v>14.857142857142858</v>
      </c>
      <c r="L214">
        <f t="shared" si="20"/>
        <v>15</v>
      </c>
    </row>
    <row r="215" spans="1:12">
      <c r="A215" s="3" t="s">
        <v>230</v>
      </c>
      <c r="B215">
        <v>36</v>
      </c>
      <c r="C215">
        <v>11</v>
      </c>
      <c r="D215">
        <v>16</v>
      </c>
      <c r="E215">
        <v>18</v>
      </c>
      <c r="F215">
        <f>AVERAGEIF(KonyaTablo[[#This Row],[Vefat2019]:[Vefat2017]], "&gt;0")</f>
        <v>15</v>
      </c>
      <c r="G215">
        <f>IF(AND(KonyaTablo[[#This Row],[Vefat2020]]&gt;-1,KonyaTablo[[#This Row],[Referans]]&gt;-1), KonyaTablo[[#This Row],[Vefat2020]]-KonyaTablo[[#This Row],[Referans]], 0)</f>
        <v>21</v>
      </c>
      <c r="H215">
        <f t="shared" si="16"/>
        <v>29.428571428571427</v>
      </c>
      <c r="I215">
        <f t="shared" si="17"/>
        <v>13.428571428571429</v>
      </c>
      <c r="J215">
        <f t="shared" si="18"/>
        <v>17.428571428571427</v>
      </c>
      <c r="K215">
        <f t="shared" si="19"/>
        <v>14.142857142857142</v>
      </c>
      <c r="L215">
        <f t="shared" si="20"/>
        <v>15</v>
      </c>
    </row>
    <row r="216" spans="1:12">
      <c r="A216" s="3" t="s">
        <v>231</v>
      </c>
      <c r="B216">
        <v>18</v>
      </c>
      <c r="C216">
        <v>14</v>
      </c>
      <c r="D216">
        <v>18</v>
      </c>
      <c r="E216">
        <v>9</v>
      </c>
      <c r="F216">
        <f>AVERAGEIF(KonyaTablo[[#This Row],[Vefat2019]:[Vefat2017]], "&gt;0")</f>
        <v>13.666666666666666</v>
      </c>
      <c r="G216">
        <f>IF(AND(KonyaTablo[[#This Row],[Vefat2020]]&gt;-1,KonyaTablo[[#This Row],[Referans]]&gt;-1), KonyaTablo[[#This Row],[Vefat2020]]-KonyaTablo[[#This Row],[Referans]], 0)</f>
        <v>4.3333333333333339</v>
      </c>
      <c r="H216">
        <f t="shared" si="16"/>
        <v>27</v>
      </c>
      <c r="I216">
        <f t="shared" si="17"/>
        <v>14.571428571428571</v>
      </c>
      <c r="J216">
        <f t="shared" si="18"/>
        <v>16.857142857142858</v>
      </c>
      <c r="K216">
        <f t="shared" si="19"/>
        <v>14.142857142857142</v>
      </c>
      <c r="L216">
        <f t="shared" si="20"/>
        <v>15.190476190476192</v>
      </c>
    </row>
    <row r="217" spans="1:12">
      <c r="A217" s="3" t="s">
        <v>232</v>
      </c>
      <c r="B217">
        <v>28</v>
      </c>
      <c r="C217">
        <v>9</v>
      </c>
      <c r="D217">
        <v>16</v>
      </c>
      <c r="E217">
        <v>15</v>
      </c>
      <c r="F217">
        <f>AVERAGEIF(KonyaTablo[[#This Row],[Vefat2019]:[Vefat2017]], "&gt;0")</f>
        <v>13.333333333333334</v>
      </c>
      <c r="G217">
        <f>IF(AND(KonyaTablo[[#This Row],[Vefat2020]]&gt;-1,KonyaTablo[[#This Row],[Referans]]&gt;-1), KonyaTablo[[#This Row],[Vefat2020]]-KonyaTablo[[#This Row],[Referans]], 0)</f>
        <v>14.666666666666666</v>
      </c>
      <c r="H217">
        <f t="shared" si="16"/>
        <v>27.142857142857142</v>
      </c>
      <c r="I217">
        <f t="shared" si="17"/>
        <v>13.714285714285714</v>
      </c>
      <c r="J217">
        <f t="shared" si="18"/>
        <v>16.285714285714285</v>
      </c>
      <c r="K217">
        <f t="shared" si="19"/>
        <v>14.142857142857142</v>
      </c>
      <c r="L217">
        <f t="shared" si="20"/>
        <v>14.714285714285714</v>
      </c>
    </row>
    <row r="218" spans="1:12">
      <c r="A218" s="3" t="s">
        <v>233</v>
      </c>
      <c r="B218">
        <v>32</v>
      </c>
      <c r="C218">
        <v>11</v>
      </c>
      <c r="D218">
        <v>14</v>
      </c>
      <c r="E218">
        <v>5</v>
      </c>
      <c r="F218">
        <f>AVERAGEIF(KonyaTablo[[#This Row],[Vefat2019]:[Vefat2017]], "&gt;0")</f>
        <v>10</v>
      </c>
      <c r="G218">
        <f>IF(AND(KonyaTablo[[#This Row],[Vefat2020]]&gt;-1,KonyaTablo[[#This Row],[Referans]]&gt;-1), KonyaTablo[[#This Row],[Vefat2020]]-KonyaTablo[[#This Row],[Referans]], 0)</f>
        <v>22</v>
      </c>
      <c r="H218">
        <f t="shared" si="16"/>
        <v>27.714285714285715</v>
      </c>
      <c r="I218">
        <f t="shared" si="17"/>
        <v>12.285714285714286</v>
      </c>
      <c r="J218">
        <f t="shared" si="18"/>
        <v>15.428571428571429</v>
      </c>
      <c r="K218">
        <f t="shared" si="19"/>
        <v>12.142857142857142</v>
      </c>
      <c r="L218">
        <f t="shared" si="20"/>
        <v>13.285714285714286</v>
      </c>
    </row>
    <row r="219" spans="1:12">
      <c r="A219" s="3" t="s">
        <v>234</v>
      </c>
      <c r="B219">
        <v>32</v>
      </c>
      <c r="C219">
        <v>11</v>
      </c>
      <c r="D219">
        <v>16</v>
      </c>
      <c r="E219">
        <v>13</v>
      </c>
      <c r="F219">
        <f>AVERAGEIF(KonyaTablo[[#This Row],[Vefat2019]:[Vefat2017]], "&gt;0")</f>
        <v>13.333333333333334</v>
      </c>
      <c r="G219">
        <f>IF(AND(KonyaTablo[[#This Row],[Vefat2020]]&gt;-1,KonyaTablo[[#This Row],[Referans]]&gt;-1), KonyaTablo[[#This Row],[Vefat2020]]-KonyaTablo[[#This Row],[Referans]], 0)</f>
        <v>18.666666666666664</v>
      </c>
      <c r="H219">
        <f t="shared" si="16"/>
        <v>28.142857142857142</v>
      </c>
      <c r="I219">
        <f t="shared" si="17"/>
        <v>11.857142857142858</v>
      </c>
      <c r="J219">
        <f t="shared" si="18"/>
        <v>16.285714285714285</v>
      </c>
      <c r="K219">
        <f t="shared" si="19"/>
        <v>11.714285714285714</v>
      </c>
      <c r="L219">
        <f t="shared" si="20"/>
        <v>13.285714285714286</v>
      </c>
    </row>
    <row r="220" spans="1:12">
      <c r="A220" s="3" t="s">
        <v>235</v>
      </c>
      <c r="B220">
        <v>24</v>
      </c>
      <c r="C220">
        <v>12</v>
      </c>
      <c r="D220">
        <v>17</v>
      </c>
      <c r="E220">
        <v>11</v>
      </c>
      <c r="F220">
        <f>AVERAGEIF(KonyaTablo[[#This Row],[Vefat2019]:[Vefat2017]], "&gt;0")</f>
        <v>13.333333333333334</v>
      </c>
      <c r="G220">
        <f>IF(AND(KonyaTablo[[#This Row],[Vefat2020]]&gt;-1,KonyaTablo[[#This Row],[Referans]]&gt;-1), KonyaTablo[[#This Row],[Vefat2020]]-KonyaTablo[[#This Row],[Referans]], 0)</f>
        <v>10.666666666666666</v>
      </c>
      <c r="H220">
        <f t="shared" si="16"/>
        <v>27.428571428571427</v>
      </c>
      <c r="I220">
        <f t="shared" si="17"/>
        <v>11.285714285714286</v>
      </c>
      <c r="J220">
        <f t="shared" si="18"/>
        <v>16.142857142857142</v>
      </c>
      <c r="K220">
        <f t="shared" si="19"/>
        <v>11</v>
      </c>
      <c r="L220">
        <f t="shared" si="20"/>
        <v>12.809523809523808</v>
      </c>
    </row>
    <row r="221" spans="1:12">
      <c r="A221" s="3" t="s">
        <v>236</v>
      </c>
      <c r="B221">
        <v>26</v>
      </c>
      <c r="C221">
        <v>14</v>
      </c>
      <c r="D221">
        <v>15</v>
      </c>
      <c r="E221">
        <v>13</v>
      </c>
      <c r="F221">
        <f>AVERAGEIF(KonyaTablo[[#This Row],[Vefat2019]:[Vefat2017]], "&gt;0")</f>
        <v>14</v>
      </c>
      <c r="G221">
        <f>IF(AND(KonyaTablo[[#This Row],[Vefat2020]]&gt;-1,KonyaTablo[[#This Row],[Referans]]&gt;-1), KonyaTablo[[#This Row],[Vefat2020]]-KonyaTablo[[#This Row],[Referans]], 0)</f>
        <v>12</v>
      </c>
      <c r="H221">
        <f t="shared" si="16"/>
        <v>28</v>
      </c>
      <c r="I221">
        <f t="shared" si="17"/>
        <v>11.714285714285714</v>
      </c>
      <c r="J221">
        <f t="shared" si="18"/>
        <v>16</v>
      </c>
      <c r="K221">
        <f t="shared" si="19"/>
        <v>12</v>
      </c>
      <c r="L221">
        <f t="shared" si="20"/>
        <v>13.238095238095237</v>
      </c>
    </row>
    <row r="222" spans="1:12">
      <c r="A222" s="3" t="s">
        <v>237</v>
      </c>
      <c r="B222">
        <v>31</v>
      </c>
      <c r="C222">
        <v>21</v>
      </c>
      <c r="D222">
        <v>13</v>
      </c>
      <c r="E222">
        <v>10</v>
      </c>
      <c r="F222">
        <f>AVERAGEIF(KonyaTablo[[#This Row],[Vefat2019]:[Vefat2017]], "&gt;0")</f>
        <v>14.666666666666666</v>
      </c>
      <c r="G222">
        <f>IF(AND(KonyaTablo[[#This Row],[Vefat2020]]&gt;-1,KonyaTablo[[#This Row],[Referans]]&gt;-1), KonyaTablo[[#This Row],[Vefat2020]]-KonyaTablo[[#This Row],[Referans]], 0)</f>
        <v>16.333333333333336</v>
      </c>
      <c r="H222">
        <f t="shared" si="16"/>
        <v>27.285714285714285</v>
      </c>
      <c r="I222">
        <f t="shared" si="17"/>
        <v>13.142857142857142</v>
      </c>
      <c r="J222">
        <f t="shared" si="18"/>
        <v>15.571428571428571</v>
      </c>
      <c r="K222">
        <f t="shared" si="19"/>
        <v>10.857142857142858</v>
      </c>
      <c r="L222">
        <f t="shared" si="20"/>
        <v>13.190476190476192</v>
      </c>
    </row>
    <row r="223" spans="1:12">
      <c r="A223" s="3" t="s">
        <v>238</v>
      </c>
      <c r="B223">
        <v>28</v>
      </c>
      <c r="C223">
        <v>9</v>
      </c>
      <c r="D223">
        <v>16</v>
      </c>
      <c r="E223">
        <v>9</v>
      </c>
      <c r="F223">
        <f>AVERAGEIF(KonyaTablo[[#This Row],[Vefat2019]:[Vefat2017]], "&gt;0")</f>
        <v>11.333333333333334</v>
      </c>
      <c r="G223">
        <f>IF(AND(KonyaTablo[[#This Row],[Vefat2020]]&gt;-1,KonyaTablo[[#This Row],[Referans]]&gt;-1), KonyaTablo[[#This Row],[Vefat2020]]-KonyaTablo[[#This Row],[Referans]], 0)</f>
        <v>16.666666666666664</v>
      </c>
      <c r="H223">
        <f t="shared" si="16"/>
        <v>28.714285714285715</v>
      </c>
      <c r="I223">
        <f t="shared" si="17"/>
        <v>12.428571428571429</v>
      </c>
      <c r="J223">
        <f t="shared" si="18"/>
        <v>15.285714285714286</v>
      </c>
      <c r="K223">
        <f t="shared" si="19"/>
        <v>10.857142857142858</v>
      </c>
      <c r="L223">
        <f t="shared" si="20"/>
        <v>12.857142857142858</v>
      </c>
    </row>
    <row r="224" spans="1:12">
      <c r="A224" s="3" t="s">
        <v>239</v>
      </c>
      <c r="B224">
        <v>32</v>
      </c>
      <c r="C224">
        <v>13</v>
      </c>
      <c r="D224">
        <v>19</v>
      </c>
      <c r="E224">
        <v>10</v>
      </c>
      <c r="F224">
        <f>AVERAGEIF(KonyaTablo[[#This Row],[Vefat2019]:[Vefat2017]], "&gt;0")</f>
        <v>14</v>
      </c>
      <c r="G224">
        <f>IF(AND(KonyaTablo[[#This Row],[Vefat2020]]&gt;-1,KonyaTablo[[#This Row],[Referans]]&gt;-1), KonyaTablo[[#This Row],[Vefat2020]]-KonyaTablo[[#This Row],[Referans]], 0)</f>
        <v>18</v>
      </c>
      <c r="H224">
        <f t="shared" si="16"/>
        <v>29.285714285714285</v>
      </c>
      <c r="I224">
        <f t="shared" si="17"/>
        <v>13</v>
      </c>
      <c r="J224">
        <f t="shared" si="18"/>
        <v>15.714285714285714</v>
      </c>
      <c r="K224">
        <f t="shared" si="19"/>
        <v>10.142857142857142</v>
      </c>
      <c r="L224">
        <f t="shared" si="20"/>
        <v>12.952380952380953</v>
      </c>
    </row>
    <row r="225" spans="1:12">
      <c r="A225" s="3" t="s">
        <v>240</v>
      </c>
      <c r="B225">
        <v>21</v>
      </c>
      <c r="C225">
        <v>10</v>
      </c>
      <c r="D225">
        <v>12</v>
      </c>
      <c r="E225">
        <v>13</v>
      </c>
      <c r="F225">
        <f>AVERAGEIF(KonyaTablo[[#This Row],[Vefat2019]:[Vefat2017]], "&gt;0")</f>
        <v>11.666666666666666</v>
      </c>
      <c r="G225">
        <f>IF(AND(KonyaTablo[[#This Row],[Vefat2020]]&gt;-1,KonyaTablo[[#This Row],[Referans]]&gt;-1), KonyaTablo[[#This Row],[Vefat2020]]-KonyaTablo[[#This Row],[Referans]], 0)</f>
        <v>9.3333333333333339</v>
      </c>
      <c r="H225">
        <f t="shared" si="16"/>
        <v>27.714285714285715</v>
      </c>
      <c r="I225">
        <f t="shared" si="17"/>
        <v>12.857142857142858</v>
      </c>
      <c r="J225">
        <f t="shared" si="18"/>
        <v>15.428571428571429</v>
      </c>
      <c r="K225">
        <f t="shared" si="19"/>
        <v>11.285714285714286</v>
      </c>
      <c r="L225">
        <f t="shared" si="20"/>
        <v>13.190476190476192</v>
      </c>
    </row>
    <row r="226" spans="1:12">
      <c r="A226" s="3" t="s">
        <v>241</v>
      </c>
      <c r="B226">
        <v>33</v>
      </c>
      <c r="C226">
        <v>17</v>
      </c>
      <c r="D226">
        <v>14</v>
      </c>
      <c r="E226">
        <v>13</v>
      </c>
      <c r="F226">
        <f>AVERAGEIF(KonyaTablo[[#This Row],[Vefat2019]:[Vefat2017]], "&gt;0")</f>
        <v>14.666666666666666</v>
      </c>
      <c r="G226">
        <f>IF(AND(KonyaTablo[[#This Row],[Vefat2020]]&gt;-1,KonyaTablo[[#This Row],[Referans]]&gt;-1), KonyaTablo[[#This Row],[Vefat2020]]-KonyaTablo[[#This Row],[Referans]], 0)</f>
        <v>18.333333333333336</v>
      </c>
      <c r="H226">
        <f t="shared" si="16"/>
        <v>27.857142857142858</v>
      </c>
      <c r="I226">
        <f t="shared" si="17"/>
        <v>13.714285714285714</v>
      </c>
      <c r="J226">
        <f t="shared" si="18"/>
        <v>15.142857142857142</v>
      </c>
      <c r="K226">
        <f t="shared" si="19"/>
        <v>11.285714285714286</v>
      </c>
      <c r="L226">
        <f t="shared" si="20"/>
        <v>13.380952380952383</v>
      </c>
    </row>
    <row r="227" spans="1:12">
      <c r="A227" s="3" t="s">
        <v>242</v>
      </c>
      <c r="B227">
        <v>30</v>
      </c>
      <c r="C227">
        <v>10</v>
      </c>
      <c r="D227">
        <v>16</v>
      </c>
      <c r="E227">
        <v>14</v>
      </c>
      <c r="F227">
        <f>AVERAGEIF(KonyaTablo[[#This Row],[Vefat2019]:[Vefat2017]], "&gt;0")</f>
        <v>13.333333333333334</v>
      </c>
      <c r="G227">
        <f>IF(AND(KonyaTablo[[#This Row],[Vefat2020]]&gt;-1,KonyaTablo[[#This Row],[Referans]]&gt;-1), KonyaTablo[[#This Row],[Vefat2020]]-KonyaTablo[[#This Row],[Referans]], 0)</f>
        <v>16.666666666666664</v>
      </c>
      <c r="H227">
        <f t="shared" si="16"/>
        <v>28.714285714285715</v>
      </c>
      <c r="I227">
        <f t="shared" si="17"/>
        <v>13.428571428571429</v>
      </c>
      <c r="J227">
        <f t="shared" si="18"/>
        <v>15</v>
      </c>
      <c r="K227">
        <f t="shared" si="19"/>
        <v>11.714285714285714</v>
      </c>
      <c r="L227">
        <f t="shared" si="20"/>
        <v>13.380952380952381</v>
      </c>
    </row>
    <row r="228" spans="1:12">
      <c r="A228" s="3" t="s">
        <v>243</v>
      </c>
      <c r="B228">
        <v>27</v>
      </c>
      <c r="C228">
        <v>16</v>
      </c>
      <c r="D228">
        <v>15</v>
      </c>
      <c r="E228">
        <v>17</v>
      </c>
      <c r="F228">
        <f>AVERAGEIF(KonyaTablo[[#This Row],[Vefat2019]:[Vefat2017]], "&gt;0")</f>
        <v>16</v>
      </c>
      <c r="G228">
        <f>IF(AND(KonyaTablo[[#This Row],[Vefat2020]]&gt;-1,KonyaTablo[[#This Row],[Referans]]&gt;-1), KonyaTablo[[#This Row],[Vefat2020]]-KonyaTablo[[#This Row],[Referans]], 0)</f>
        <v>11</v>
      </c>
      <c r="H228">
        <f t="shared" si="16"/>
        <v>28.857142857142858</v>
      </c>
      <c r="I228">
        <f t="shared" si="17"/>
        <v>13.714285714285714</v>
      </c>
      <c r="J228">
        <f t="shared" si="18"/>
        <v>15</v>
      </c>
      <c r="K228">
        <f t="shared" si="19"/>
        <v>12.285714285714286</v>
      </c>
      <c r="L228">
        <f t="shared" si="20"/>
        <v>13.666666666666666</v>
      </c>
    </row>
    <row r="229" spans="1:12">
      <c r="A229" s="3" t="s">
        <v>244</v>
      </c>
      <c r="B229">
        <v>41</v>
      </c>
      <c r="C229">
        <v>11</v>
      </c>
      <c r="D229">
        <v>28</v>
      </c>
      <c r="E229">
        <v>13</v>
      </c>
      <c r="F229">
        <f>AVERAGEIF(KonyaTablo[[#This Row],[Vefat2019]:[Vefat2017]], "&gt;0")</f>
        <v>17.333333333333332</v>
      </c>
      <c r="G229">
        <f>IF(AND(KonyaTablo[[#This Row],[Vefat2020]]&gt;-1,KonyaTablo[[#This Row],[Referans]]&gt;-1), KonyaTablo[[#This Row],[Vefat2020]]-KonyaTablo[[#This Row],[Referans]], 0)</f>
        <v>23.666666666666668</v>
      </c>
      <c r="H229">
        <f t="shared" si="16"/>
        <v>30.285714285714285</v>
      </c>
      <c r="I229">
        <f t="shared" si="17"/>
        <v>12.285714285714286</v>
      </c>
      <c r="J229">
        <f t="shared" si="18"/>
        <v>17.142857142857142</v>
      </c>
      <c r="K229">
        <f t="shared" si="19"/>
        <v>12.714285714285714</v>
      </c>
      <c r="L229">
        <f t="shared" si="20"/>
        <v>14.047619047619047</v>
      </c>
    </row>
    <row r="230" spans="1:12">
      <c r="A230" s="3" t="s">
        <v>245</v>
      </c>
      <c r="B230">
        <v>20</v>
      </c>
      <c r="C230">
        <v>11</v>
      </c>
      <c r="D230">
        <v>15</v>
      </c>
      <c r="E230">
        <v>7</v>
      </c>
      <c r="F230">
        <f>AVERAGEIF(KonyaTablo[[#This Row],[Vefat2019]:[Vefat2017]], "&gt;0")</f>
        <v>11</v>
      </c>
      <c r="G230">
        <f>IF(AND(KonyaTablo[[#This Row],[Vefat2020]]&gt;-1,KonyaTablo[[#This Row],[Referans]]&gt;-1), KonyaTablo[[#This Row],[Vefat2020]]-KonyaTablo[[#This Row],[Referans]], 0)</f>
        <v>9</v>
      </c>
      <c r="H230">
        <f t="shared" si="16"/>
        <v>29.142857142857142</v>
      </c>
      <c r="I230">
        <f t="shared" si="17"/>
        <v>12.571428571428571</v>
      </c>
      <c r="J230">
        <f t="shared" si="18"/>
        <v>17</v>
      </c>
      <c r="K230">
        <f t="shared" si="19"/>
        <v>12.428571428571429</v>
      </c>
      <c r="L230">
        <f t="shared" si="20"/>
        <v>13.999999999999998</v>
      </c>
    </row>
    <row r="231" spans="1:12">
      <c r="A231" s="3" t="s">
        <v>246</v>
      </c>
      <c r="B231">
        <v>20</v>
      </c>
      <c r="C231">
        <v>10</v>
      </c>
      <c r="D231">
        <v>23</v>
      </c>
      <c r="E231">
        <v>13</v>
      </c>
      <c r="F231">
        <f>AVERAGEIF(KonyaTablo[[#This Row],[Vefat2019]:[Vefat2017]], "&gt;0")</f>
        <v>15.333333333333334</v>
      </c>
      <c r="G231">
        <f>IF(AND(KonyaTablo[[#This Row],[Vefat2020]]&gt;-1,KonyaTablo[[#This Row],[Referans]]&gt;-1), KonyaTablo[[#This Row],[Vefat2020]]-KonyaTablo[[#This Row],[Referans]], 0)</f>
        <v>4.6666666666666661</v>
      </c>
      <c r="H231">
        <f t="shared" si="16"/>
        <v>27.428571428571427</v>
      </c>
      <c r="I231">
        <f t="shared" si="17"/>
        <v>12.142857142857142</v>
      </c>
      <c r="J231">
        <f t="shared" si="18"/>
        <v>17.571428571428573</v>
      </c>
      <c r="K231">
        <f t="shared" si="19"/>
        <v>12.857142857142858</v>
      </c>
      <c r="L231">
        <f t="shared" si="20"/>
        <v>14.19047619047619</v>
      </c>
    </row>
    <row r="232" spans="1:12">
      <c r="A232" s="3" t="s">
        <v>247</v>
      </c>
      <c r="B232">
        <v>38</v>
      </c>
      <c r="C232">
        <v>15</v>
      </c>
      <c r="D232">
        <v>14</v>
      </c>
      <c r="E232">
        <v>10</v>
      </c>
      <c r="F232">
        <f>AVERAGEIF(KonyaTablo[[#This Row],[Vefat2019]:[Vefat2017]], "&gt;0")</f>
        <v>13</v>
      </c>
      <c r="G232">
        <f>IF(AND(KonyaTablo[[#This Row],[Vefat2020]]&gt;-1,KonyaTablo[[#This Row],[Referans]]&gt;-1), KonyaTablo[[#This Row],[Vefat2020]]-KonyaTablo[[#This Row],[Referans]], 0)</f>
        <v>25</v>
      </c>
      <c r="H232">
        <f t="shared" si="16"/>
        <v>29.857142857142858</v>
      </c>
      <c r="I232">
        <f t="shared" si="17"/>
        <v>12.857142857142858</v>
      </c>
      <c r="J232">
        <f t="shared" si="18"/>
        <v>17.857142857142858</v>
      </c>
      <c r="K232">
        <f t="shared" si="19"/>
        <v>12.428571428571429</v>
      </c>
      <c r="L232">
        <f t="shared" si="20"/>
        <v>14.38095238095238</v>
      </c>
    </row>
    <row r="233" spans="1:12">
      <c r="A233" s="3" t="s">
        <v>248</v>
      </c>
      <c r="B233">
        <v>25</v>
      </c>
      <c r="C233">
        <v>15</v>
      </c>
      <c r="D233">
        <v>13</v>
      </c>
      <c r="E233">
        <v>15</v>
      </c>
      <c r="F233">
        <f>AVERAGEIF(KonyaTablo[[#This Row],[Vefat2019]:[Vefat2017]], "&gt;0")</f>
        <v>14.333333333333334</v>
      </c>
      <c r="G233">
        <f>IF(AND(KonyaTablo[[#This Row],[Vefat2020]]&gt;-1,KonyaTablo[[#This Row],[Referans]]&gt;-1), KonyaTablo[[#This Row],[Vefat2020]]-KonyaTablo[[#This Row],[Referans]], 0)</f>
        <v>10.666666666666666</v>
      </c>
      <c r="H233">
        <f t="shared" si="16"/>
        <v>28.714285714285715</v>
      </c>
      <c r="I233">
        <f t="shared" si="17"/>
        <v>12.571428571428571</v>
      </c>
      <c r="J233">
        <f t="shared" si="18"/>
        <v>17.714285714285715</v>
      </c>
      <c r="K233">
        <f t="shared" si="19"/>
        <v>12.714285714285714</v>
      </c>
      <c r="L233">
        <f t="shared" si="20"/>
        <v>14.333333333333332</v>
      </c>
    </row>
    <row r="234" spans="1:12">
      <c r="A234" s="3" t="s">
        <v>249</v>
      </c>
      <c r="B234">
        <v>28</v>
      </c>
      <c r="C234">
        <v>12</v>
      </c>
      <c r="D234">
        <v>12</v>
      </c>
      <c r="E234">
        <v>11</v>
      </c>
      <c r="F234">
        <f>AVERAGEIF(KonyaTablo[[#This Row],[Vefat2019]:[Vefat2017]], "&gt;0")</f>
        <v>11.666666666666666</v>
      </c>
      <c r="G234">
        <f>IF(AND(KonyaTablo[[#This Row],[Vefat2020]]&gt;-1,KonyaTablo[[#This Row],[Referans]]&gt;-1), KonyaTablo[[#This Row],[Vefat2020]]-KonyaTablo[[#This Row],[Referans]], 0)</f>
        <v>16.333333333333336</v>
      </c>
      <c r="H234">
        <f t="shared" si="16"/>
        <v>28.428571428571427</v>
      </c>
      <c r="I234">
        <f t="shared" si="17"/>
        <v>12.857142857142858</v>
      </c>
      <c r="J234">
        <f t="shared" si="18"/>
        <v>17.142857142857142</v>
      </c>
      <c r="K234">
        <f t="shared" si="19"/>
        <v>12.285714285714286</v>
      </c>
      <c r="L234">
        <f t="shared" si="20"/>
        <v>14.095238095238093</v>
      </c>
    </row>
    <row r="235" spans="1:12">
      <c r="A235" s="3" t="s">
        <v>250</v>
      </c>
      <c r="B235">
        <v>35</v>
      </c>
      <c r="C235">
        <v>9</v>
      </c>
      <c r="D235">
        <v>7</v>
      </c>
      <c r="E235">
        <v>15</v>
      </c>
      <c r="F235">
        <f>AVERAGEIF(KonyaTablo[[#This Row],[Vefat2019]:[Vefat2017]], "&gt;0")</f>
        <v>10.333333333333334</v>
      </c>
      <c r="G235">
        <f>IF(AND(KonyaTablo[[#This Row],[Vefat2020]]&gt;-1,KonyaTablo[[#This Row],[Referans]]&gt;-1), KonyaTablo[[#This Row],[Vefat2020]]-KonyaTablo[[#This Row],[Referans]], 0)</f>
        <v>24.666666666666664</v>
      </c>
      <c r="H235">
        <f t="shared" si="16"/>
        <v>29.571428571428573</v>
      </c>
      <c r="I235">
        <f t="shared" si="17"/>
        <v>11.857142857142858</v>
      </c>
      <c r="J235">
        <f t="shared" si="18"/>
        <v>16</v>
      </c>
      <c r="K235">
        <f t="shared" si="19"/>
        <v>12</v>
      </c>
      <c r="L235">
        <f t="shared" si="20"/>
        <v>13.285714285714286</v>
      </c>
    </row>
    <row r="236" spans="1:12">
      <c r="A236" s="3" t="s">
        <v>251</v>
      </c>
      <c r="B236">
        <v>30</v>
      </c>
      <c r="C236">
        <v>13</v>
      </c>
      <c r="D236">
        <v>7</v>
      </c>
      <c r="E236">
        <v>14</v>
      </c>
      <c r="F236">
        <f>AVERAGEIF(KonyaTablo[[#This Row],[Vefat2019]:[Vefat2017]], "&gt;0")</f>
        <v>11.333333333333334</v>
      </c>
      <c r="G236">
        <f>IF(AND(KonyaTablo[[#This Row],[Vefat2020]]&gt;-1,KonyaTablo[[#This Row],[Referans]]&gt;-1), KonyaTablo[[#This Row],[Vefat2020]]-KonyaTablo[[#This Row],[Referans]], 0)</f>
        <v>18.666666666666664</v>
      </c>
      <c r="H236">
        <f t="shared" si="16"/>
        <v>28</v>
      </c>
      <c r="I236">
        <f t="shared" si="17"/>
        <v>12.142857142857142</v>
      </c>
      <c r="J236">
        <f t="shared" si="18"/>
        <v>13</v>
      </c>
      <c r="K236">
        <f t="shared" si="19"/>
        <v>12.142857142857142</v>
      </c>
      <c r="L236">
        <f t="shared" si="20"/>
        <v>12.428571428571429</v>
      </c>
    </row>
    <row r="237" spans="1:12">
      <c r="A237" s="3" t="s">
        <v>252</v>
      </c>
      <c r="B237">
        <v>34</v>
      </c>
      <c r="C237">
        <v>13</v>
      </c>
      <c r="D237">
        <v>11</v>
      </c>
      <c r="E237">
        <v>13</v>
      </c>
      <c r="F237">
        <f>AVERAGEIF(KonyaTablo[[#This Row],[Vefat2019]:[Vefat2017]], "&gt;0")</f>
        <v>12.333333333333334</v>
      </c>
      <c r="G237">
        <f>IF(AND(KonyaTablo[[#This Row],[Vefat2020]]&gt;-1,KonyaTablo[[#This Row],[Referans]]&gt;-1), KonyaTablo[[#This Row],[Vefat2020]]-KonyaTablo[[#This Row],[Referans]], 0)</f>
        <v>21.666666666666664</v>
      </c>
      <c r="H237">
        <f t="shared" si="16"/>
        <v>30</v>
      </c>
      <c r="I237">
        <f t="shared" si="17"/>
        <v>12.428571428571429</v>
      </c>
      <c r="J237">
        <f t="shared" si="18"/>
        <v>12.428571428571429</v>
      </c>
      <c r="K237">
        <f t="shared" si="19"/>
        <v>13</v>
      </c>
      <c r="L237">
        <f t="shared" si="20"/>
        <v>12.619047619047619</v>
      </c>
    </row>
    <row r="238" spans="1:12">
      <c r="A238" s="3" t="s">
        <v>253</v>
      </c>
      <c r="B238">
        <v>30</v>
      </c>
      <c r="C238">
        <v>12</v>
      </c>
      <c r="D238">
        <v>18</v>
      </c>
      <c r="E238">
        <v>12</v>
      </c>
      <c r="F238">
        <f>AVERAGEIF(KonyaTablo[[#This Row],[Vefat2019]:[Vefat2017]], "&gt;0")</f>
        <v>14</v>
      </c>
      <c r="G238">
        <f>IF(AND(KonyaTablo[[#This Row],[Vefat2020]]&gt;-1,KonyaTablo[[#This Row],[Referans]]&gt;-1), KonyaTablo[[#This Row],[Vefat2020]]-KonyaTablo[[#This Row],[Referans]], 0)</f>
        <v>16</v>
      </c>
      <c r="H238">
        <f t="shared" si="16"/>
        <v>31.428571428571427</v>
      </c>
      <c r="I238">
        <f t="shared" si="17"/>
        <v>12.714285714285714</v>
      </c>
      <c r="J238">
        <f t="shared" si="18"/>
        <v>11.714285714285714</v>
      </c>
      <c r="K238">
        <f t="shared" si="19"/>
        <v>12.857142857142858</v>
      </c>
      <c r="L238">
        <f t="shared" si="20"/>
        <v>12.428571428571429</v>
      </c>
    </row>
    <row r="239" spans="1:12">
      <c r="A239" s="3" t="s">
        <v>254</v>
      </c>
      <c r="B239">
        <v>29</v>
      </c>
      <c r="C239">
        <v>10</v>
      </c>
      <c r="D239">
        <v>18</v>
      </c>
      <c r="E239">
        <v>14</v>
      </c>
      <c r="F239">
        <f>AVERAGEIF(KonyaTablo[[#This Row],[Vefat2019]:[Vefat2017]], "&gt;0")</f>
        <v>14</v>
      </c>
      <c r="G239">
        <f>IF(AND(KonyaTablo[[#This Row],[Vefat2020]]&gt;-1,KonyaTablo[[#This Row],[Referans]]&gt;-1), KonyaTablo[[#This Row],[Vefat2020]]-KonyaTablo[[#This Row],[Referans]], 0)</f>
        <v>15</v>
      </c>
      <c r="H239">
        <f t="shared" si="16"/>
        <v>30.142857142857142</v>
      </c>
      <c r="I239">
        <f t="shared" si="17"/>
        <v>12</v>
      </c>
      <c r="J239">
        <f t="shared" si="18"/>
        <v>12.285714285714286</v>
      </c>
      <c r="K239">
        <f t="shared" si="19"/>
        <v>13.428571428571429</v>
      </c>
      <c r="L239">
        <f t="shared" si="20"/>
        <v>12.571428571428571</v>
      </c>
    </row>
    <row r="240" spans="1:12">
      <c r="A240" s="3" t="s">
        <v>255</v>
      </c>
      <c r="B240">
        <v>32</v>
      </c>
      <c r="C240">
        <v>13</v>
      </c>
      <c r="D240">
        <v>14</v>
      </c>
      <c r="E240">
        <v>12</v>
      </c>
      <c r="F240">
        <f>AVERAGEIF(KonyaTablo[[#This Row],[Vefat2019]:[Vefat2017]], "&gt;0")</f>
        <v>13</v>
      </c>
      <c r="G240">
        <f>IF(AND(KonyaTablo[[#This Row],[Vefat2020]]&gt;-1,KonyaTablo[[#This Row],[Referans]]&gt;-1), KonyaTablo[[#This Row],[Vefat2020]]-KonyaTablo[[#This Row],[Referans]], 0)</f>
        <v>19</v>
      </c>
      <c r="H240">
        <f t="shared" si="16"/>
        <v>31.142857142857142</v>
      </c>
      <c r="I240">
        <f t="shared" si="17"/>
        <v>11.714285714285714</v>
      </c>
      <c r="J240">
        <f t="shared" si="18"/>
        <v>12.428571428571429</v>
      </c>
      <c r="K240">
        <f t="shared" si="19"/>
        <v>13</v>
      </c>
      <c r="L240">
        <f t="shared" si="20"/>
        <v>12.380952380952381</v>
      </c>
    </row>
    <row r="241" spans="1:12">
      <c r="A241" s="3" t="s">
        <v>256</v>
      </c>
      <c r="B241">
        <v>33</v>
      </c>
      <c r="C241">
        <v>21</v>
      </c>
      <c r="D241">
        <v>16</v>
      </c>
      <c r="E241">
        <v>7</v>
      </c>
      <c r="F241">
        <f>AVERAGEIF(KonyaTablo[[#This Row],[Vefat2019]:[Vefat2017]], "&gt;0")</f>
        <v>14.666666666666666</v>
      </c>
      <c r="G241">
        <f>IF(AND(KonyaTablo[[#This Row],[Vefat2020]]&gt;-1,KonyaTablo[[#This Row],[Referans]]&gt;-1), KonyaTablo[[#This Row],[Vefat2020]]-KonyaTablo[[#This Row],[Referans]], 0)</f>
        <v>18.333333333333336</v>
      </c>
      <c r="H241">
        <f t="shared" si="16"/>
        <v>31.857142857142858</v>
      </c>
      <c r="I241">
        <f t="shared" si="17"/>
        <v>13</v>
      </c>
      <c r="J241">
        <f t="shared" si="18"/>
        <v>13</v>
      </c>
      <c r="K241">
        <f t="shared" si="19"/>
        <v>12.428571428571429</v>
      </c>
      <c r="L241">
        <f t="shared" si="20"/>
        <v>12.80952380952381</v>
      </c>
    </row>
    <row r="242" spans="1:12">
      <c r="A242" s="3" t="s">
        <v>257</v>
      </c>
      <c r="B242">
        <v>40</v>
      </c>
      <c r="C242">
        <v>13</v>
      </c>
      <c r="D242">
        <v>16</v>
      </c>
      <c r="E242">
        <v>16</v>
      </c>
      <c r="F242">
        <f>AVERAGEIF(KonyaTablo[[#This Row],[Vefat2019]:[Vefat2017]], "&gt;0")</f>
        <v>15</v>
      </c>
      <c r="G242">
        <f>IF(AND(KonyaTablo[[#This Row],[Vefat2020]]&gt;-1,KonyaTablo[[#This Row],[Referans]]&gt;-1), KonyaTablo[[#This Row],[Vefat2020]]-KonyaTablo[[#This Row],[Referans]], 0)</f>
        <v>25</v>
      </c>
      <c r="H242">
        <f t="shared" si="16"/>
        <v>32.571428571428569</v>
      </c>
      <c r="I242">
        <f t="shared" si="17"/>
        <v>13.571428571428571</v>
      </c>
      <c r="J242">
        <f t="shared" si="18"/>
        <v>14.285714285714286</v>
      </c>
      <c r="K242">
        <f t="shared" si="19"/>
        <v>12.571428571428571</v>
      </c>
      <c r="L242">
        <f t="shared" si="20"/>
        <v>13.476190476190478</v>
      </c>
    </row>
    <row r="243" spans="1:12">
      <c r="A243" s="3" t="s">
        <v>258</v>
      </c>
      <c r="B243">
        <v>26</v>
      </c>
      <c r="C243">
        <v>16</v>
      </c>
      <c r="D243">
        <v>11</v>
      </c>
      <c r="E243">
        <v>6</v>
      </c>
      <c r="F243">
        <f>AVERAGEIF(KonyaTablo[[#This Row],[Vefat2019]:[Vefat2017]], "&gt;0")</f>
        <v>11</v>
      </c>
      <c r="G243">
        <f>IF(AND(KonyaTablo[[#This Row],[Vefat2020]]&gt;-1,KonyaTablo[[#This Row],[Referans]]&gt;-1), KonyaTablo[[#This Row],[Vefat2020]]-KonyaTablo[[#This Row],[Referans]], 0)</f>
        <v>15</v>
      </c>
      <c r="H243">
        <f t="shared" si="16"/>
        <v>32</v>
      </c>
      <c r="I243">
        <f t="shared" si="17"/>
        <v>14</v>
      </c>
      <c r="J243">
        <f t="shared" si="18"/>
        <v>14.857142857142858</v>
      </c>
      <c r="K243">
        <f t="shared" si="19"/>
        <v>11.428571428571429</v>
      </c>
      <c r="L243">
        <f t="shared" si="20"/>
        <v>13.428571428571429</v>
      </c>
    </row>
    <row r="244" spans="1:12">
      <c r="A244" s="3" t="s">
        <v>259</v>
      </c>
      <c r="B244">
        <v>31</v>
      </c>
      <c r="C244">
        <v>14</v>
      </c>
      <c r="D244">
        <v>16</v>
      </c>
      <c r="E244">
        <v>12</v>
      </c>
      <c r="F244">
        <f>AVERAGEIF(KonyaTablo[[#This Row],[Vefat2019]:[Vefat2017]], "&gt;0")</f>
        <v>14</v>
      </c>
      <c r="G244">
        <f>IF(AND(KonyaTablo[[#This Row],[Vefat2020]]&gt;-1,KonyaTablo[[#This Row],[Referans]]&gt;-1), KonyaTablo[[#This Row],[Vefat2020]]-KonyaTablo[[#This Row],[Referans]], 0)</f>
        <v>17</v>
      </c>
      <c r="H244">
        <f t="shared" si="16"/>
        <v>31.571428571428573</v>
      </c>
      <c r="I244">
        <f t="shared" si="17"/>
        <v>14.142857142857142</v>
      </c>
      <c r="J244">
        <f t="shared" si="18"/>
        <v>15.571428571428571</v>
      </c>
      <c r="K244">
        <f t="shared" si="19"/>
        <v>11.285714285714286</v>
      </c>
      <c r="L244">
        <f t="shared" si="20"/>
        <v>13.666666666666666</v>
      </c>
    </row>
    <row r="245" spans="1:12">
      <c r="A245" s="3" t="s">
        <v>260</v>
      </c>
      <c r="B245">
        <v>31</v>
      </c>
      <c r="C245">
        <v>14</v>
      </c>
      <c r="D245">
        <v>20</v>
      </c>
      <c r="E245">
        <v>8</v>
      </c>
      <c r="F245">
        <f>AVERAGEIF(KonyaTablo[[#This Row],[Vefat2019]:[Vefat2017]], "&gt;0")</f>
        <v>14</v>
      </c>
      <c r="G245">
        <f>IF(AND(KonyaTablo[[#This Row],[Vefat2020]]&gt;-1,KonyaTablo[[#This Row],[Referans]]&gt;-1), KonyaTablo[[#This Row],[Vefat2020]]-KonyaTablo[[#This Row],[Referans]], 0)</f>
        <v>17</v>
      </c>
      <c r="H245">
        <f t="shared" si="16"/>
        <v>31.714285714285715</v>
      </c>
      <c r="I245">
        <f t="shared" si="17"/>
        <v>14.428571428571429</v>
      </c>
      <c r="J245">
        <f t="shared" si="18"/>
        <v>15.857142857142858</v>
      </c>
      <c r="K245">
        <f t="shared" si="19"/>
        <v>10.714285714285714</v>
      </c>
      <c r="L245">
        <f t="shared" si="20"/>
        <v>13.666666666666666</v>
      </c>
    </row>
    <row r="246" spans="1:12">
      <c r="A246" s="3" t="s">
        <v>261</v>
      </c>
      <c r="B246">
        <v>30</v>
      </c>
      <c r="C246">
        <v>25</v>
      </c>
      <c r="D246">
        <v>12</v>
      </c>
      <c r="E246">
        <v>8</v>
      </c>
      <c r="F246">
        <f>AVERAGEIF(KonyaTablo[[#This Row],[Vefat2019]:[Vefat2017]], "&gt;0")</f>
        <v>15</v>
      </c>
      <c r="G246">
        <f>IF(AND(KonyaTablo[[#This Row],[Vefat2020]]&gt;-1,KonyaTablo[[#This Row],[Referans]]&gt;-1), KonyaTablo[[#This Row],[Vefat2020]]-KonyaTablo[[#This Row],[Referans]], 0)</f>
        <v>15</v>
      </c>
      <c r="H246">
        <f t="shared" si="16"/>
        <v>31.857142857142858</v>
      </c>
      <c r="I246">
        <f t="shared" si="17"/>
        <v>16.571428571428573</v>
      </c>
      <c r="J246">
        <f t="shared" si="18"/>
        <v>15</v>
      </c>
      <c r="K246">
        <f t="shared" si="19"/>
        <v>9.8571428571428577</v>
      </c>
      <c r="L246">
        <f t="shared" si="20"/>
        <v>13.809523809523808</v>
      </c>
    </row>
    <row r="247" spans="1:12">
      <c r="A247" s="3" t="s">
        <v>262</v>
      </c>
      <c r="B247">
        <v>48</v>
      </c>
      <c r="C247">
        <v>17</v>
      </c>
      <c r="D247">
        <v>19</v>
      </c>
      <c r="E247">
        <v>9</v>
      </c>
      <c r="F247">
        <f>AVERAGEIF(KonyaTablo[[#This Row],[Vefat2019]:[Vefat2017]], "&gt;0")</f>
        <v>15</v>
      </c>
      <c r="G247">
        <f>IF(AND(KonyaTablo[[#This Row],[Vefat2020]]&gt;-1,KonyaTablo[[#This Row],[Referans]]&gt;-1), KonyaTablo[[#This Row],[Vefat2020]]-KonyaTablo[[#This Row],[Referans]], 0)</f>
        <v>33</v>
      </c>
      <c r="H247">
        <f t="shared" si="16"/>
        <v>34.142857142857146</v>
      </c>
      <c r="I247">
        <f t="shared" si="17"/>
        <v>17.142857142857142</v>
      </c>
      <c r="J247">
        <f t="shared" si="18"/>
        <v>15.714285714285714</v>
      </c>
      <c r="K247">
        <f t="shared" si="19"/>
        <v>9.4285714285714288</v>
      </c>
      <c r="L247">
        <f t="shared" si="20"/>
        <v>14.095238095238093</v>
      </c>
    </row>
    <row r="248" spans="1:12">
      <c r="A248" s="3" t="s">
        <v>263</v>
      </c>
      <c r="B248">
        <v>38</v>
      </c>
      <c r="C248">
        <v>20</v>
      </c>
      <c r="D248">
        <v>20</v>
      </c>
      <c r="E248">
        <v>14</v>
      </c>
      <c r="F248">
        <f>AVERAGEIF(KonyaTablo[[#This Row],[Vefat2019]:[Vefat2017]], "&gt;0")</f>
        <v>18</v>
      </c>
      <c r="G248">
        <f>IF(AND(KonyaTablo[[#This Row],[Vefat2020]]&gt;-1,KonyaTablo[[#This Row],[Referans]]&gt;-1), KonyaTablo[[#This Row],[Vefat2020]]-KonyaTablo[[#This Row],[Referans]], 0)</f>
        <v>20</v>
      </c>
      <c r="H248">
        <f t="shared" si="16"/>
        <v>34.857142857142854</v>
      </c>
      <c r="I248">
        <f t="shared" si="17"/>
        <v>17</v>
      </c>
      <c r="J248">
        <f t="shared" si="18"/>
        <v>16.285714285714285</v>
      </c>
      <c r="K248">
        <f t="shared" si="19"/>
        <v>10.428571428571429</v>
      </c>
      <c r="L248">
        <f t="shared" si="20"/>
        <v>14.571428571428571</v>
      </c>
    </row>
    <row r="249" spans="1:12">
      <c r="A249" s="3" t="s">
        <v>264</v>
      </c>
      <c r="B249">
        <v>33</v>
      </c>
      <c r="C249">
        <v>10</v>
      </c>
      <c r="D249">
        <v>22</v>
      </c>
      <c r="E249">
        <v>17</v>
      </c>
      <c r="F249">
        <f>AVERAGEIF(KonyaTablo[[#This Row],[Vefat2019]:[Vefat2017]], "&gt;0")</f>
        <v>16.333333333333332</v>
      </c>
      <c r="G249">
        <f>IF(AND(KonyaTablo[[#This Row],[Vefat2020]]&gt;-1,KonyaTablo[[#This Row],[Referans]]&gt;-1), KonyaTablo[[#This Row],[Vefat2020]]-KonyaTablo[[#This Row],[Referans]], 0)</f>
        <v>16.666666666666668</v>
      </c>
      <c r="H249">
        <f t="shared" si="16"/>
        <v>33.857142857142854</v>
      </c>
      <c r="I249">
        <f t="shared" si="17"/>
        <v>16.571428571428573</v>
      </c>
      <c r="J249">
        <f t="shared" si="18"/>
        <v>17.142857142857142</v>
      </c>
      <c r="K249">
        <f t="shared" si="19"/>
        <v>10.571428571428571</v>
      </c>
      <c r="L249">
        <f t="shared" si="20"/>
        <v>14.761904761904761</v>
      </c>
    </row>
    <row r="250" spans="1:12">
      <c r="A250" s="3" t="s">
        <v>265</v>
      </c>
      <c r="B250">
        <v>36</v>
      </c>
      <c r="C250">
        <v>8</v>
      </c>
      <c r="D250">
        <v>14</v>
      </c>
      <c r="E250">
        <v>16</v>
      </c>
      <c r="F250">
        <f>AVERAGEIF(KonyaTablo[[#This Row],[Vefat2019]:[Vefat2017]], "&gt;0")</f>
        <v>12.666666666666666</v>
      </c>
      <c r="G250">
        <f>IF(AND(KonyaTablo[[#This Row],[Vefat2020]]&gt;-1,KonyaTablo[[#This Row],[Referans]]&gt;-1), KonyaTablo[[#This Row],[Vefat2020]]-KonyaTablo[[#This Row],[Referans]], 0)</f>
        <v>23.333333333333336</v>
      </c>
      <c r="H250">
        <f t="shared" si="16"/>
        <v>35.285714285714285</v>
      </c>
      <c r="I250">
        <f t="shared" si="17"/>
        <v>15.428571428571429</v>
      </c>
      <c r="J250">
        <f t="shared" si="18"/>
        <v>17.571428571428573</v>
      </c>
      <c r="K250">
        <f t="shared" si="19"/>
        <v>12</v>
      </c>
      <c r="L250">
        <f t="shared" si="20"/>
        <v>15</v>
      </c>
    </row>
    <row r="251" spans="1:12">
      <c r="A251" s="3" t="s">
        <v>266</v>
      </c>
      <c r="B251">
        <v>39</v>
      </c>
      <c r="C251">
        <v>9</v>
      </c>
      <c r="D251">
        <v>20</v>
      </c>
      <c r="E251">
        <v>13</v>
      </c>
      <c r="F251">
        <f>AVERAGEIF(KonyaTablo[[#This Row],[Vefat2019]:[Vefat2017]], "&gt;0")</f>
        <v>14</v>
      </c>
      <c r="G251">
        <f>IF(AND(KonyaTablo[[#This Row],[Vefat2020]]&gt;-1,KonyaTablo[[#This Row],[Referans]]&gt;-1), KonyaTablo[[#This Row],[Vefat2020]]-KonyaTablo[[#This Row],[Referans]], 0)</f>
        <v>25</v>
      </c>
      <c r="H251">
        <f t="shared" si="16"/>
        <v>36.428571428571431</v>
      </c>
      <c r="I251">
        <f t="shared" si="17"/>
        <v>14.714285714285714</v>
      </c>
      <c r="J251">
        <f t="shared" si="18"/>
        <v>18.142857142857142</v>
      </c>
      <c r="K251">
        <f t="shared" si="19"/>
        <v>12.142857142857142</v>
      </c>
      <c r="L251">
        <f t="shared" si="20"/>
        <v>15</v>
      </c>
    </row>
    <row r="252" spans="1:12">
      <c r="A252" s="3" t="s">
        <v>267</v>
      </c>
      <c r="B252">
        <v>28</v>
      </c>
      <c r="C252">
        <v>9</v>
      </c>
      <c r="D252">
        <v>12</v>
      </c>
      <c r="E252">
        <v>13</v>
      </c>
      <c r="F252">
        <f>AVERAGEIF(KonyaTablo[[#This Row],[Vefat2019]:[Vefat2017]], "&gt;0")</f>
        <v>11.333333333333334</v>
      </c>
      <c r="G252">
        <f>IF(AND(KonyaTablo[[#This Row],[Vefat2020]]&gt;-1,KonyaTablo[[#This Row],[Referans]]&gt;-1), KonyaTablo[[#This Row],[Vefat2020]]-KonyaTablo[[#This Row],[Referans]], 0)</f>
        <v>16.666666666666664</v>
      </c>
      <c r="H252">
        <f t="shared" si="16"/>
        <v>36</v>
      </c>
      <c r="I252">
        <f t="shared" si="17"/>
        <v>14</v>
      </c>
      <c r="J252">
        <f t="shared" si="18"/>
        <v>17</v>
      </c>
      <c r="K252">
        <f t="shared" si="19"/>
        <v>12.857142857142858</v>
      </c>
      <c r="L252">
        <f t="shared" si="20"/>
        <v>14.619047619047619</v>
      </c>
    </row>
    <row r="253" spans="1:12">
      <c r="A253" s="3" t="s">
        <v>268</v>
      </c>
      <c r="B253">
        <v>40</v>
      </c>
      <c r="C253">
        <v>16</v>
      </c>
      <c r="D253">
        <v>16</v>
      </c>
      <c r="E253">
        <v>9</v>
      </c>
      <c r="F253">
        <f>AVERAGEIF(KonyaTablo[[#This Row],[Vefat2019]:[Vefat2017]], "&gt;0")</f>
        <v>13.666666666666666</v>
      </c>
      <c r="G253">
        <f>IF(AND(KonyaTablo[[#This Row],[Vefat2020]]&gt;-1,KonyaTablo[[#This Row],[Referans]]&gt;-1), KonyaTablo[[#This Row],[Vefat2020]]-KonyaTablo[[#This Row],[Referans]], 0)</f>
        <v>26.333333333333336</v>
      </c>
      <c r="H253">
        <f t="shared" si="16"/>
        <v>37.428571428571431</v>
      </c>
      <c r="I253">
        <f t="shared" si="17"/>
        <v>12.714285714285714</v>
      </c>
      <c r="J253">
        <f t="shared" si="18"/>
        <v>17.571428571428573</v>
      </c>
      <c r="K253">
        <f t="shared" si="19"/>
        <v>13</v>
      </c>
      <c r="L253">
        <f t="shared" si="20"/>
        <v>14.428571428571429</v>
      </c>
    </row>
    <row r="254" spans="1:12">
      <c r="A254" s="3" t="s">
        <v>269</v>
      </c>
      <c r="B254">
        <v>32</v>
      </c>
      <c r="C254">
        <v>12</v>
      </c>
      <c r="D254">
        <v>10</v>
      </c>
      <c r="E254">
        <v>17</v>
      </c>
      <c r="F254">
        <f>AVERAGEIF(KonyaTablo[[#This Row],[Vefat2019]:[Vefat2017]], "&gt;0")</f>
        <v>13</v>
      </c>
      <c r="G254">
        <f>IF(AND(KonyaTablo[[#This Row],[Vefat2020]]&gt;-1,KonyaTablo[[#This Row],[Referans]]&gt;-1), KonyaTablo[[#This Row],[Vefat2020]]-KonyaTablo[[#This Row],[Referans]], 0)</f>
        <v>19</v>
      </c>
      <c r="H254">
        <f t="shared" si="16"/>
        <v>35.142857142857146</v>
      </c>
      <c r="I254">
        <f t="shared" si="17"/>
        <v>12</v>
      </c>
      <c r="J254">
        <f t="shared" si="18"/>
        <v>16.285714285714285</v>
      </c>
      <c r="K254">
        <f t="shared" si="19"/>
        <v>14.142857142857142</v>
      </c>
      <c r="L254">
        <f t="shared" si="20"/>
        <v>14.142857142857142</v>
      </c>
    </row>
    <row r="255" spans="1:12">
      <c r="A255" s="3" t="s">
        <v>270</v>
      </c>
      <c r="B255">
        <v>22</v>
      </c>
      <c r="C255">
        <v>17</v>
      </c>
      <c r="D255">
        <v>12</v>
      </c>
      <c r="E255">
        <v>15</v>
      </c>
      <c r="F255">
        <f>AVERAGEIF(KonyaTablo[[#This Row],[Vefat2019]:[Vefat2017]], "&gt;0")</f>
        <v>14.666666666666666</v>
      </c>
      <c r="G255">
        <f>IF(AND(KonyaTablo[[#This Row],[Vefat2020]]&gt;-1,KonyaTablo[[#This Row],[Referans]]&gt;-1), KonyaTablo[[#This Row],[Vefat2020]]-KonyaTablo[[#This Row],[Referans]], 0)</f>
        <v>7.3333333333333339</v>
      </c>
      <c r="H255">
        <f t="shared" si="16"/>
        <v>32.857142857142854</v>
      </c>
      <c r="I255">
        <f t="shared" si="17"/>
        <v>11.571428571428571</v>
      </c>
      <c r="J255">
        <f t="shared" si="18"/>
        <v>15.142857142857142</v>
      </c>
      <c r="K255">
        <f t="shared" si="19"/>
        <v>14.285714285714286</v>
      </c>
      <c r="L255">
        <f t="shared" si="20"/>
        <v>13.666666666666668</v>
      </c>
    </row>
    <row r="256" spans="1:12">
      <c r="A256" s="3" t="s">
        <v>271</v>
      </c>
      <c r="B256">
        <v>23</v>
      </c>
      <c r="C256">
        <v>10</v>
      </c>
      <c r="D256">
        <v>10</v>
      </c>
      <c r="E256">
        <v>15</v>
      </c>
      <c r="F256">
        <f>AVERAGEIF(KonyaTablo[[#This Row],[Vefat2019]:[Vefat2017]], "&gt;0")</f>
        <v>11.666666666666666</v>
      </c>
      <c r="G256">
        <f>IF(AND(KonyaTablo[[#This Row],[Vefat2020]]&gt;-1,KonyaTablo[[#This Row],[Referans]]&gt;-1), KonyaTablo[[#This Row],[Vefat2020]]-KonyaTablo[[#This Row],[Referans]], 0)</f>
        <v>11.333333333333334</v>
      </c>
      <c r="H256">
        <f t="shared" si="16"/>
        <v>31.428571428571427</v>
      </c>
      <c r="I256">
        <f t="shared" si="17"/>
        <v>11.571428571428571</v>
      </c>
      <c r="J256">
        <f t="shared" si="18"/>
        <v>13.428571428571429</v>
      </c>
      <c r="K256">
        <f t="shared" si="19"/>
        <v>14</v>
      </c>
      <c r="L256">
        <f t="shared" si="20"/>
        <v>13</v>
      </c>
    </row>
    <row r="257" spans="1:12">
      <c r="A257" s="3" t="s">
        <v>272</v>
      </c>
      <c r="B257">
        <v>35</v>
      </c>
      <c r="C257">
        <v>9</v>
      </c>
      <c r="D257">
        <v>21</v>
      </c>
      <c r="E257">
        <v>18</v>
      </c>
      <c r="F257">
        <f>AVERAGEIF(KonyaTablo[[#This Row],[Vefat2019]:[Vefat2017]], "&gt;0")</f>
        <v>16</v>
      </c>
      <c r="G257">
        <f>IF(AND(KonyaTablo[[#This Row],[Vefat2020]]&gt;-1,KonyaTablo[[#This Row],[Referans]]&gt;-1), KonyaTablo[[#This Row],[Vefat2020]]-KonyaTablo[[#This Row],[Referans]], 0)</f>
        <v>19</v>
      </c>
      <c r="H257">
        <f t="shared" si="16"/>
        <v>31.285714285714285</v>
      </c>
      <c r="I257">
        <f t="shared" si="17"/>
        <v>11.714285714285714</v>
      </c>
      <c r="J257">
        <f t="shared" si="18"/>
        <v>14.428571428571429</v>
      </c>
      <c r="K257">
        <f t="shared" si="19"/>
        <v>14.285714285714286</v>
      </c>
      <c r="L257">
        <f t="shared" si="20"/>
        <v>13.476190476190478</v>
      </c>
    </row>
    <row r="258" spans="1:12">
      <c r="A258" s="3" t="s">
        <v>273</v>
      </c>
      <c r="B258">
        <v>34</v>
      </c>
      <c r="C258">
        <v>20</v>
      </c>
      <c r="D258">
        <v>12</v>
      </c>
      <c r="E258">
        <v>18</v>
      </c>
      <c r="F258" s="1">
        <f>AVERAGEIF(KonyaTablo[[#This Row],[Vefat2019]:[Vefat2017]], "&gt;0")</f>
        <v>16.666666666666668</v>
      </c>
      <c r="G258" s="1">
        <f>IF(AND(KonyaTablo[[#This Row],[Vefat2020]]&gt;-1,KonyaTablo[[#This Row],[Referans]]&gt;-1), KonyaTablo[[#This Row],[Vefat2020]]-KonyaTablo[[#This Row],[Referans]], 0)</f>
        <v>17.333333333333332</v>
      </c>
      <c r="H258">
        <f t="shared" ref="H258:H268" si="21">AVERAGE(B252:B258)</f>
        <v>30.571428571428573</v>
      </c>
      <c r="I258">
        <f t="shared" ref="I258:I268" si="22">AVERAGE(C252:C258)</f>
        <v>13.285714285714286</v>
      </c>
      <c r="J258">
        <f t="shared" ref="J258:J268" si="23">AVERAGE(D252:D258)</f>
        <v>13.285714285714286</v>
      </c>
      <c r="K258">
        <f t="shared" ref="K258:K268" si="24">AVERAGE(E252:E258)</f>
        <v>15</v>
      </c>
      <c r="L258">
        <f t="shared" ref="L258:L268" si="25">AVERAGE(F252:F258)</f>
        <v>13.857142857142858</v>
      </c>
    </row>
    <row r="259" spans="1:12">
      <c r="A259" s="3" t="s">
        <v>274</v>
      </c>
      <c r="B259">
        <v>30</v>
      </c>
      <c r="C259">
        <v>10</v>
      </c>
      <c r="D259">
        <v>14</v>
      </c>
      <c r="E259">
        <v>21</v>
      </c>
      <c r="F259" s="1">
        <f>AVERAGEIF(KonyaTablo[[#This Row],[Vefat2019]:[Vefat2017]], "&gt;0")</f>
        <v>15</v>
      </c>
      <c r="G259" s="1">
        <f>IF(AND(KonyaTablo[[#This Row],[Vefat2020]]&gt;-1,KonyaTablo[[#This Row],[Referans]]&gt;-1), KonyaTablo[[#This Row],[Vefat2020]]-KonyaTablo[[#This Row],[Referans]], 0)</f>
        <v>15</v>
      </c>
      <c r="H259">
        <f t="shared" si="21"/>
        <v>30.857142857142858</v>
      </c>
      <c r="I259">
        <f t="shared" si="22"/>
        <v>13.428571428571429</v>
      </c>
      <c r="J259">
        <f t="shared" si="23"/>
        <v>13.571428571428571</v>
      </c>
      <c r="K259">
        <f t="shared" si="24"/>
        <v>16.142857142857142</v>
      </c>
      <c r="L259">
        <f t="shared" si="25"/>
        <v>14.380952380952381</v>
      </c>
    </row>
    <row r="260" spans="1:12">
      <c r="A260" s="3" t="s">
        <v>275</v>
      </c>
      <c r="B260">
        <v>23</v>
      </c>
      <c r="C260">
        <v>21</v>
      </c>
      <c r="D260">
        <v>11</v>
      </c>
      <c r="E260">
        <v>13</v>
      </c>
      <c r="F260" s="1">
        <f>AVERAGEIF(KonyaTablo[[#This Row],[Vefat2019]:[Vefat2017]], "&gt;0")</f>
        <v>15</v>
      </c>
      <c r="G260" s="1">
        <f>IF(AND(KonyaTablo[[#This Row],[Vefat2020]]&gt;-1,KonyaTablo[[#This Row],[Referans]]&gt;-1), KonyaTablo[[#This Row],[Vefat2020]]-KonyaTablo[[#This Row],[Referans]], 0)</f>
        <v>8</v>
      </c>
      <c r="H260">
        <f t="shared" si="21"/>
        <v>28.428571428571427</v>
      </c>
      <c r="I260">
        <f t="shared" si="22"/>
        <v>14.142857142857142</v>
      </c>
      <c r="J260">
        <f t="shared" si="23"/>
        <v>12.857142857142858</v>
      </c>
      <c r="K260">
        <f t="shared" si="24"/>
        <v>16.714285714285715</v>
      </c>
      <c r="L260">
        <f t="shared" si="25"/>
        <v>14.571428571428571</v>
      </c>
    </row>
    <row r="261" spans="1:12">
      <c r="A261" s="3" t="s">
        <v>276</v>
      </c>
      <c r="B261">
        <v>44</v>
      </c>
      <c r="C261">
        <v>17</v>
      </c>
      <c r="D261">
        <v>13</v>
      </c>
      <c r="E261">
        <v>12</v>
      </c>
      <c r="F261" s="1">
        <f>AVERAGEIF(KonyaTablo[[#This Row],[Vefat2019]:[Vefat2017]], "&gt;0")</f>
        <v>14</v>
      </c>
      <c r="G261" s="1">
        <f>IF(AND(KonyaTablo[[#This Row],[Vefat2020]]&gt;-1,KonyaTablo[[#This Row],[Referans]]&gt;-1), KonyaTablo[[#This Row],[Vefat2020]]-KonyaTablo[[#This Row],[Referans]], 0)</f>
        <v>30</v>
      </c>
      <c r="H261">
        <f t="shared" si="21"/>
        <v>30.142857142857142</v>
      </c>
      <c r="I261">
        <f t="shared" si="22"/>
        <v>14.857142857142858</v>
      </c>
      <c r="J261">
        <f t="shared" si="23"/>
        <v>13.285714285714286</v>
      </c>
      <c r="K261">
        <f t="shared" si="24"/>
        <v>16</v>
      </c>
      <c r="L261">
        <f t="shared" si="25"/>
        <v>14.714285714285714</v>
      </c>
    </row>
    <row r="262" spans="1:12">
      <c r="A262" s="3" t="s">
        <v>277</v>
      </c>
      <c r="B262">
        <v>20</v>
      </c>
      <c r="C262">
        <v>10</v>
      </c>
      <c r="D262">
        <v>12</v>
      </c>
      <c r="E262">
        <v>7</v>
      </c>
      <c r="F262" s="1">
        <f>AVERAGEIF(KonyaTablo[[#This Row],[Vefat2019]:[Vefat2017]], "&gt;0")</f>
        <v>9.6666666666666661</v>
      </c>
      <c r="G262" s="1">
        <f>IF(AND(KonyaTablo[[#This Row],[Vefat2020]]&gt;-1,KonyaTablo[[#This Row],[Referans]]&gt;-1), KonyaTablo[[#This Row],[Vefat2020]]-KonyaTablo[[#This Row],[Referans]], 0)</f>
        <v>10.333333333333334</v>
      </c>
      <c r="H262">
        <f t="shared" si="21"/>
        <v>29.857142857142858</v>
      </c>
      <c r="I262">
        <f t="shared" si="22"/>
        <v>13.857142857142858</v>
      </c>
      <c r="J262">
        <f t="shared" si="23"/>
        <v>13.285714285714286</v>
      </c>
      <c r="K262">
        <f t="shared" si="24"/>
        <v>14.857142857142858</v>
      </c>
      <c r="L262">
        <f t="shared" si="25"/>
        <v>14</v>
      </c>
    </row>
    <row r="263" spans="1:12">
      <c r="A263" s="3" t="s">
        <v>278</v>
      </c>
      <c r="B263">
        <v>29</v>
      </c>
      <c r="C263">
        <v>12</v>
      </c>
      <c r="D263">
        <v>16</v>
      </c>
      <c r="E263">
        <v>16</v>
      </c>
      <c r="F263" s="1">
        <f>AVERAGEIF(KonyaTablo[[#This Row],[Vefat2019]:[Vefat2017]], "&gt;0")</f>
        <v>14.666666666666666</v>
      </c>
      <c r="G263" s="1">
        <f>IF(AND(KonyaTablo[[#This Row],[Vefat2020]]&gt;-1,KonyaTablo[[#This Row],[Referans]]&gt;-1), KonyaTablo[[#This Row],[Vefat2020]]-KonyaTablo[[#This Row],[Referans]], 0)</f>
        <v>14.333333333333334</v>
      </c>
      <c r="H263">
        <f t="shared" si="21"/>
        <v>30.714285714285715</v>
      </c>
      <c r="I263">
        <f t="shared" si="22"/>
        <v>14.142857142857142</v>
      </c>
      <c r="J263">
        <f t="shared" si="23"/>
        <v>14.142857142857142</v>
      </c>
      <c r="K263">
        <f t="shared" si="24"/>
        <v>15</v>
      </c>
      <c r="L263">
        <f t="shared" si="25"/>
        <v>14.428571428571431</v>
      </c>
    </row>
    <row r="264" spans="1:12">
      <c r="A264" s="3" t="s">
        <v>279</v>
      </c>
      <c r="B264">
        <v>27</v>
      </c>
      <c r="C264">
        <v>12</v>
      </c>
      <c r="D264">
        <v>10</v>
      </c>
      <c r="E264">
        <v>16</v>
      </c>
      <c r="F264" s="1">
        <f>AVERAGEIF(KonyaTablo[[#This Row],[Vefat2019]:[Vefat2017]], "&gt;0")</f>
        <v>12.666666666666666</v>
      </c>
      <c r="G264" s="1">
        <f>IF(AND(KonyaTablo[[#This Row],[Vefat2020]]&gt;-1,KonyaTablo[[#This Row],[Referans]]&gt;-1), KonyaTablo[[#This Row],[Vefat2020]]-KonyaTablo[[#This Row],[Referans]], 0)</f>
        <v>14.333333333333334</v>
      </c>
      <c r="H264">
        <f t="shared" si="21"/>
        <v>29.571428571428573</v>
      </c>
      <c r="I264">
        <f t="shared" si="22"/>
        <v>14.571428571428571</v>
      </c>
      <c r="J264">
        <f t="shared" si="23"/>
        <v>12.571428571428571</v>
      </c>
      <c r="K264">
        <f t="shared" si="24"/>
        <v>14.714285714285714</v>
      </c>
      <c r="L264">
        <f t="shared" si="25"/>
        <v>13.952380952380954</v>
      </c>
    </row>
    <row r="265" spans="1:12">
      <c r="A265" s="3" t="s">
        <v>280</v>
      </c>
      <c r="B265">
        <v>19</v>
      </c>
      <c r="C265">
        <v>10</v>
      </c>
      <c r="D265">
        <v>18</v>
      </c>
      <c r="E265">
        <v>21</v>
      </c>
      <c r="F265" s="1">
        <f>AVERAGEIF(KonyaTablo[[#This Row],[Vefat2019]:[Vefat2017]], "&gt;0")</f>
        <v>16.333333333333332</v>
      </c>
      <c r="G265" s="1">
        <f>IF(AND(KonyaTablo[[#This Row],[Vefat2020]]&gt;-1,KonyaTablo[[#This Row],[Referans]]&gt;-1), KonyaTablo[[#This Row],[Vefat2020]]-KonyaTablo[[#This Row],[Referans]], 0)</f>
        <v>2.6666666666666679</v>
      </c>
      <c r="H265">
        <f t="shared" si="21"/>
        <v>27.428571428571427</v>
      </c>
      <c r="I265">
        <f t="shared" si="22"/>
        <v>13.142857142857142</v>
      </c>
      <c r="J265">
        <f t="shared" si="23"/>
        <v>13.428571428571429</v>
      </c>
      <c r="K265">
        <f t="shared" si="24"/>
        <v>15.142857142857142</v>
      </c>
      <c r="L265">
        <f t="shared" si="25"/>
        <v>13.904761904761903</v>
      </c>
    </row>
    <row r="266" spans="1:12">
      <c r="A266" s="3" t="s">
        <v>281</v>
      </c>
      <c r="B266">
        <v>24</v>
      </c>
      <c r="C266">
        <v>6</v>
      </c>
      <c r="D266">
        <v>9</v>
      </c>
      <c r="E266">
        <v>16</v>
      </c>
      <c r="F266" s="1">
        <f>AVERAGEIF(KonyaTablo[[#This Row],[Vefat2019]:[Vefat2017]], "&gt;0")</f>
        <v>10.333333333333334</v>
      </c>
      <c r="G266" s="1">
        <f>IF(AND(KonyaTablo[[#This Row],[Vefat2020]]&gt;-1,KonyaTablo[[#This Row],[Referans]]&gt;-1), KonyaTablo[[#This Row],[Vefat2020]]-KonyaTablo[[#This Row],[Referans]], 0)</f>
        <v>13.666666666666666</v>
      </c>
      <c r="H266">
        <f t="shared" si="21"/>
        <v>26.571428571428573</v>
      </c>
      <c r="I266">
        <f t="shared" si="22"/>
        <v>12.571428571428571</v>
      </c>
      <c r="J266">
        <f t="shared" si="23"/>
        <v>12.714285714285714</v>
      </c>
      <c r="K266">
        <f t="shared" si="24"/>
        <v>14.428571428571429</v>
      </c>
      <c r="L266">
        <f t="shared" si="25"/>
        <v>13.238095238095237</v>
      </c>
    </row>
    <row r="267" spans="1:12">
      <c r="A267" s="3" t="s">
        <v>282</v>
      </c>
      <c r="B267">
        <v>26</v>
      </c>
      <c r="C267">
        <v>13</v>
      </c>
      <c r="D267">
        <v>7</v>
      </c>
      <c r="E267">
        <v>11</v>
      </c>
      <c r="F267" s="1">
        <f>AVERAGEIF(KonyaTablo[[#This Row],[Vefat2019]:[Vefat2017]], "&gt;0")</f>
        <v>10.333333333333334</v>
      </c>
      <c r="G267" s="1">
        <f>IF(AND(KonyaTablo[[#This Row],[Vefat2020]]&gt;-1,KonyaTablo[[#This Row],[Referans]]&gt;-1), KonyaTablo[[#This Row],[Vefat2020]]-KonyaTablo[[#This Row],[Referans]], 0)</f>
        <v>15.666666666666666</v>
      </c>
      <c r="H267">
        <f t="shared" si="21"/>
        <v>27</v>
      </c>
      <c r="I267">
        <f t="shared" si="22"/>
        <v>11.428571428571429</v>
      </c>
      <c r="J267">
        <f t="shared" si="23"/>
        <v>12.142857142857142</v>
      </c>
      <c r="K267">
        <f t="shared" si="24"/>
        <v>14.142857142857142</v>
      </c>
      <c r="L267">
        <f t="shared" si="25"/>
        <v>12.571428571428569</v>
      </c>
    </row>
    <row r="268" spans="1:12">
      <c r="A268" s="3" t="s">
        <v>283</v>
      </c>
      <c r="B268">
        <v>22</v>
      </c>
      <c r="C268">
        <v>8</v>
      </c>
      <c r="D268">
        <v>16</v>
      </c>
      <c r="E268">
        <v>10</v>
      </c>
      <c r="F268" s="1">
        <f>AVERAGEIF(KonyaTablo[[#This Row],[Vefat2019]:[Vefat2017]], "&gt;0")</f>
        <v>11.333333333333334</v>
      </c>
      <c r="G268" s="1">
        <f>IF(AND(KonyaTablo[[#This Row],[Vefat2020]]&gt;-1,KonyaTablo[[#This Row],[Referans]]&gt;-1), KonyaTablo[[#This Row],[Vefat2020]]-KonyaTablo[[#This Row],[Referans]], 0)</f>
        <v>10.666666666666666</v>
      </c>
      <c r="H268">
        <f t="shared" si="21"/>
        <v>23.857142857142858</v>
      </c>
      <c r="I268">
        <f t="shared" si="22"/>
        <v>10.142857142857142</v>
      </c>
      <c r="J268">
        <f t="shared" si="23"/>
        <v>12.571428571428571</v>
      </c>
      <c r="K268">
        <f t="shared" si="24"/>
        <v>13.857142857142858</v>
      </c>
      <c r="L268">
        <f t="shared" si="25"/>
        <v>12.19047619047619</v>
      </c>
    </row>
    <row r="269" spans="1:12">
      <c r="A269" s="3" t="s">
        <v>284</v>
      </c>
      <c r="B269">
        <v>37</v>
      </c>
      <c r="C269">
        <v>8</v>
      </c>
      <c r="D269">
        <v>7</v>
      </c>
      <c r="E269">
        <v>8</v>
      </c>
      <c r="F269" s="1">
        <f>AVERAGEIF(KonyaTablo[[#This Row],[Vefat2019]:[Vefat2017]], "&gt;0")</f>
        <v>7.666666666666667</v>
      </c>
      <c r="G269" s="1">
        <f>IF(AND(KonyaTablo[[#This Row],[Vefat2020]]&gt;-1,KonyaTablo[[#This Row],[Referans]]&gt;-1), KonyaTablo[[#This Row],[Vefat2020]]-KonyaTablo[[#This Row],[Referans]], 0)</f>
        <v>29.333333333333332</v>
      </c>
      <c r="H269">
        <f t="shared" ref="H269:H283" si="26">AVERAGE(B263:B269)</f>
        <v>26.285714285714285</v>
      </c>
      <c r="I269">
        <f t="shared" ref="I269:I283" si="27">AVERAGE(C263:C269)</f>
        <v>9.8571428571428577</v>
      </c>
      <c r="J269">
        <f t="shared" ref="J269:J283" si="28">AVERAGE(D263:D269)</f>
        <v>11.857142857142858</v>
      </c>
      <c r="K269">
        <f t="shared" ref="K269:K283" si="29">AVERAGE(E263:E269)</f>
        <v>14</v>
      </c>
      <c r="L269">
        <f t="shared" ref="L269:L283" si="30">AVERAGE(F263:F269)</f>
        <v>11.904761904761903</v>
      </c>
    </row>
    <row r="270" spans="1:12">
      <c r="A270" s="3" t="s">
        <v>285</v>
      </c>
      <c r="B270">
        <v>30</v>
      </c>
      <c r="C270">
        <v>17</v>
      </c>
      <c r="D270">
        <v>11</v>
      </c>
      <c r="E270">
        <v>14</v>
      </c>
      <c r="F270" s="1">
        <f>AVERAGEIF(KonyaTablo[[#This Row],[Vefat2019]:[Vefat2017]], "&gt;0")</f>
        <v>14</v>
      </c>
      <c r="G270" s="1">
        <f>IF(AND(KonyaTablo[[#This Row],[Vefat2020]]&gt;-1,KonyaTablo[[#This Row],[Referans]]&gt;-1), KonyaTablo[[#This Row],[Vefat2020]]-KonyaTablo[[#This Row],[Referans]], 0)</f>
        <v>16</v>
      </c>
      <c r="H270">
        <f t="shared" si="26"/>
        <v>26.428571428571427</v>
      </c>
      <c r="I270">
        <f t="shared" si="27"/>
        <v>10.571428571428571</v>
      </c>
      <c r="J270">
        <f t="shared" si="28"/>
        <v>11.142857142857142</v>
      </c>
      <c r="K270">
        <f t="shared" si="29"/>
        <v>13.714285714285714</v>
      </c>
      <c r="L270">
        <f t="shared" si="30"/>
        <v>11.80952380952381</v>
      </c>
    </row>
    <row r="271" spans="1:12">
      <c r="A271" s="3" t="s">
        <v>286</v>
      </c>
      <c r="B271">
        <v>24</v>
      </c>
      <c r="C271">
        <v>11</v>
      </c>
      <c r="D271">
        <v>15</v>
      </c>
      <c r="E271">
        <v>10</v>
      </c>
      <c r="F271" s="1">
        <f>AVERAGEIF(KonyaTablo[[#This Row],[Vefat2019]:[Vefat2017]], "&gt;0")</f>
        <v>12</v>
      </c>
      <c r="G271" s="1">
        <f>IF(AND(KonyaTablo[[#This Row],[Vefat2020]]&gt;-1,KonyaTablo[[#This Row],[Referans]]&gt;-1), KonyaTablo[[#This Row],[Vefat2020]]-KonyaTablo[[#This Row],[Referans]], 0)</f>
        <v>12</v>
      </c>
      <c r="H271">
        <f t="shared" si="26"/>
        <v>26</v>
      </c>
      <c r="I271">
        <f t="shared" si="27"/>
        <v>10.428571428571429</v>
      </c>
      <c r="J271">
        <f t="shared" si="28"/>
        <v>11.857142857142858</v>
      </c>
      <c r="K271">
        <f t="shared" si="29"/>
        <v>12.857142857142858</v>
      </c>
      <c r="L271">
        <f t="shared" si="30"/>
        <v>11.714285714285714</v>
      </c>
    </row>
    <row r="272" spans="1:12">
      <c r="A272" s="3" t="s">
        <v>287</v>
      </c>
      <c r="B272">
        <v>35</v>
      </c>
      <c r="C272">
        <v>14</v>
      </c>
      <c r="D272">
        <v>9</v>
      </c>
      <c r="E272">
        <v>11</v>
      </c>
      <c r="F272" s="1">
        <f>AVERAGEIF(KonyaTablo[[#This Row],[Vefat2019]:[Vefat2017]], "&gt;0")</f>
        <v>11.333333333333334</v>
      </c>
      <c r="G272" s="1">
        <f>IF(AND(KonyaTablo[[#This Row],[Vefat2020]]&gt;-1,KonyaTablo[[#This Row],[Referans]]&gt;-1), KonyaTablo[[#This Row],[Vefat2020]]-KonyaTablo[[#This Row],[Referans]], 0)</f>
        <v>23.666666666666664</v>
      </c>
      <c r="H272">
        <f t="shared" si="26"/>
        <v>28.285714285714285</v>
      </c>
      <c r="I272">
        <f t="shared" si="27"/>
        <v>11</v>
      </c>
      <c r="J272">
        <f t="shared" si="28"/>
        <v>10.571428571428571</v>
      </c>
      <c r="K272">
        <f t="shared" si="29"/>
        <v>11.428571428571429</v>
      </c>
      <c r="L272">
        <f t="shared" si="30"/>
        <v>10.999999999999998</v>
      </c>
    </row>
    <row r="273" spans="1:12">
      <c r="A273" s="3" t="s">
        <v>288</v>
      </c>
      <c r="B273">
        <v>22</v>
      </c>
      <c r="C273">
        <v>4</v>
      </c>
      <c r="D273">
        <v>17</v>
      </c>
      <c r="E273">
        <v>10</v>
      </c>
      <c r="F273" s="1">
        <f>AVERAGEIF(KonyaTablo[[#This Row],[Vefat2019]:[Vefat2017]], "&gt;0")</f>
        <v>10.333333333333334</v>
      </c>
      <c r="G273" s="1">
        <f>IF(AND(KonyaTablo[[#This Row],[Vefat2020]]&gt;-1,KonyaTablo[[#This Row],[Referans]]&gt;-1), KonyaTablo[[#This Row],[Vefat2020]]-KonyaTablo[[#This Row],[Referans]], 0)</f>
        <v>11.666666666666666</v>
      </c>
      <c r="H273">
        <f t="shared" si="26"/>
        <v>28</v>
      </c>
      <c r="I273">
        <f t="shared" si="27"/>
        <v>10.714285714285714</v>
      </c>
      <c r="J273">
        <f t="shared" si="28"/>
        <v>11.714285714285714</v>
      </c>
      <c r="K273">
        <f t="shared" si="29"/>
        <v>10.571428571428571</v>
      </c>
      <c r="L273">
        <f t="shared" si="30"/>
        <v>11</v>
      </c>
    </row>
    <row r="274" spans="1:12">
      <c r="A274" s="3" t="s">
        <v>289</v>
      </c>
      <c r="B274">
        <v>21</v>
      </c>
      <c r="C274">
        <v>13</v>
      </c>
      <c r="D274">
        <v>18</v>
      </c>
      <c r="E274">
        <v>16</v>
      </c>
      <c r="F274" s="1">
        <f>AVERAGEIF(KonyaTablo[[#This Row],[Vefat2019]:[Vefat2017]], "&gt;0")</f>
        <v>15.666666666666666</v>
      </c>
      <c r="G274" s="1">
        <f>IF(AND(KonyaTablo[[#This Row],[Vefat2020]]&gt;-1,KonyaTablo[[#This Row],[Referans]]&gt;-1), KonyaTablo[[#This Row],[Vefat2020]]-KonyaTablo[[#This Row],[Referans]], 0)</f>
        <v>5.3333333333333339</v>
      </c>
      <c r="H274">
        <f t="shared" si="26"/>
        <v>27.285714285714285</v>
      </c>
      <c r="I274">
        <f t="shared" si="27"/>
        <v>10.714285714285714</v>
      </c>
      <c r="J274">
        <f t="shared" si="28"/>
        <v>13.285714285714286</v>
      </c>
      <c r="K274">
        <f t="shared" si="29"/>
        <v>11.285714285714286</v>
      </c>
      <c r="L274">
        <f t="shared" si="30"/>
        <v>11.761904761904763</v>
      </c>
    </row>
    <row r="275" spans="1:12">
      <c r="A275" s="3" t="s">
        <v>290</v>
      </c>
      <c r="B275">
        <v>28</v>
      </c>
      <c r="C275">
        <v>12</v>
      </c>
      <c r="D275">
        <v>16</v>
      </c>
      <c r="E275">
        <v>11</v>
      </c>
      <c r="F275" s="1">
        <f>AVERAGEIF(KonyaTablo[[#This Row],[Vefat2019]:[Vefat2017]], "&gt;0")</f>
        <v>13</v>
      </c>
      <c r="G275" s="1">
        <f>IF(AND(KonyaTablo[[#This Row],[Vefat2020]]&gt;-1,KonyaTablo[[#This Row],[Referans]]&gt;-1), KonyaTablo[[#This Row],[Vefat2020]]-KonyaTablo[[#This Row],[Referans]], 0)</f>
        <v>15</v>
      </c>
      <c r="H275">
        <f t="shared" si="26"/>
        <v>28.142857142857142</v>
      </c>
      <c r="I275">
        <f t="shared" si="27"/>
        <v>11.285714285714286</v>
      </c>
      <c r="J275">
        <f t="shared" si="28"/>
        <v>13.285714285714286</v>
      </c>
      <c r="K275">
        <f t="shared" si="29"/>
        <v>11.428571428571429</v>
      </c>
      <c r="L275">
        <f t="shared" si="30"/>
        <v>12.000000000000002</v>
      </c>
    </row>
    <row r="276" spans="1:12">
      <c r="A276" s="3" t="s">
        <v>291</v>
      </c>
      <c r="B276">
        <v>27</v>
      </c>
      <c r="C276">
        <v>18</v>
      </c>
      <c r="D276">
        <v>7</v>
      </c>
      <c r="E276">
        <v>15</v>
      </c>
      <c r="F276" s="1">
        <f>AVERAGEIF(KonyaTablo[[#This Row],[Vefat2019]:[Vefat2017]], "&gt;0")</f>
        <v>13.333333333333334</v>
      </c>
      <c r="G276" s="1">
        <f>IF(AND(KonyaTablo[[#This Row],[Vefat2020]]&gt;-1,KonyaTablo[[#This Row],[Referans]]&gt;-1), KonyaTablo[[#This Row],[Vefat2020]]-KonyaTablo[[#This Row],[Referans]], 0)</f>
        <v>13.666666666666666</v>
      </c>
      <c r="H276">
        <f t="shared" si="26"/>
        <v>26.714285714285715</v>
      </c>
      <c r="I276">
        <f t="shared" si="27"/>
        <v>12.714285714285714</v>
      </c>
      <c r="J276">
        <f t="shared" si="28"/>
        <v>13.285714285714286</v>
      </c>
      <c r="K276">
        <f t="shared" si="29"/>
        <v>12.428571428571429</v>
      </c>
      <c r="L276">
        <f t="shared" si="30"/>
        <v>12.80952380952381</v>
      </c>
    </row>
    <row r="277" spans="1:12">
      <c r="A277" s="3" t="s">
        <v>292</v>
      </c>
      <c r="B277">
        <v>28</v>
      </c>
      <c r="C277">
        <v>14</v>
      </c>
      <c r="D277">
        <v>16</v>
      </c>
      <c r="E277">
        <v>19</v>
      </c>
      <c r="F277" s="1">
        <f>AVERAGEIF(KonyaTablo[[#This Row],[Vefat2019]:[Vefat2017]], "&gt;0")</f>
        <v>16.333333333333332</v>
      </c>
      <c r="G277" s="1">
        <f>IF(AND(KonyaTablo[[#This Row],[Vefat2020]]&gt;-1,KonyaTablo[[#This Row],[Referans]]&gt;-1), KonyaTablo[[#This Row],[Vefat2020]]-KonyaTablo[[#This Row],[Referans]], 0)</f>
        <v>11.666666666666668</v>
      </c>
      <c r="H277">
        <f t="shared" si="26"/>
        <v>26.428571428571427</v>
      </c>
      <c r="I277">
        <f t="shared" si="27"/>
        <v>12.285714285714286</v>
      </c>
      <c r="J277">
        <f t="shared" si="28"/>
        <v>14</v>
      </c>
      <c r="K277">
        <f t="shared" si="29"/>
        <v>13.142857142857142</v>
      </c>
      <c r="L277">
        <f t="shared" si="30"/>
        <v>13.142857142857142</v>
      </c>
    </row>
    <row r="278" spans="1:12">
      <c r="A278" s="3" t="s">
        <v>293</v>
      </c>
      <c r="B278">
        <v>21</v>
      </c>
      <c r="C278">
        <v>12</v>
      </c>
      <c r="D278">
        <v>12</v>
      </c>
      <c r="E278">
        <v>15</v>
      </c>
      <c r="F278" s="1">
        <f>AVERAGEIF(KonyaTablo[[#This Row],[Vefat2019]:[Vefat2017]], "&gt;0")</f>
        <v>13</v>
      </c>
      <c r="G278" s="1">
        <f>IF(AND(KonyaTablo[[#This Row],[Vefat2020]]&gt;-1,KonyaTablo[[#This Row],[Referans]]&gt;-1), KonyaTablo[[#This Row],[Vefat2020]]-KonyaTablo[[#This Row],[Referans]], 0)</f>
        <v>8</v>
      </c>
      <c r="H278">
        <f t="shared" si="26"/>
        <v>26</v>
      </c>
      <c r="I278">
        <f t="shared" si="27"/>
        <v>12.428571428571429</v>
      </c>
      <c r="J278">
        <f t="shared" si="28"/>
        <v>13.571428571428571</v>
      </c>
      <c r="K278">
        <f t="shared" si="29"/>
        <v>13.857142857142858</v>
      </c>
      <c r="L278">
        <f t="shared" si="30"/>
        <v>13.285714285714286</v>
      </c>
    </row>
    <row r="279" spans="1:12">
      <c r="A279" s="3" t="s">
        <v>294</v>
      </c>
      <c r="B279">
        <v>32</v>
      </c>
      <c r="C279">
        <v>13</v>
      </c>
      <c r="D279">
        <v>16</v>
      </c>
      <c r="E279">
        <v>17</v>
      </c>
      <c r="F279" s="1">
        <f>AVERAGEIF(KonyaTablo[[#This Row],[Vefat2019]:[Vefat2017]], "&gt;0")</f>
        <v>15.333333333333334</v>
      </c>
      <c r="G279" s="1">
        <f>IF(AND(KonyaTablo[[#This Row],[Vefat2020]]&gt;-1,KonyaTablo[[#This Row],[Referans]]&gt;-1), KonyaTablo[[#This Row],[Vefat2020]]-KonyaTablo[[#This Row],[Referans]], 0)</f>
        <v>16.666666666666664</v>
      </c>
      <c r="H279">
        <f t="shared" si="26"/>
        <v>25.571428571428573</v>
      </c>
      <c r="I279">
        <f t="shared" si="27"/>
        <v>12.285714285714286</v>
      </c>
      <c r="J279">
        <f t="shared" si="28"/>
        <v>14.571428571428571</v>
      </c>
      <c r="K279">
        <f t="shared" si="29"/>
        <v>14.714285714285714</v>
      </c>
      <c r="L279">
        <f t="shared" si="30"/>
        <v>13.857142857142858</v>
      </c>
    </row>
    <row r="280" spans="1:12">
      <c r="A280" s="3" t="s">
        <v>295</v>
      </c>
      <c r="B280">
        <v>19</v>
      </c>
      <c r="C280">
        <v>18</v>
      </c>
      <c r="D280">
        <v>18</v>
      </c>
      <c r="E280">
        <v>19</v>
      </c>
      <c r="F280" s="1">
        <f>AVERAGEIF(KonyaTablo[[#This Row],[Vefat2019]:[Vefat2017]], "&gt;0")</f>
        <v>18.333333333333332</v>
      </c>
      <c r="G280" s="1">
        <f>IF(AND(KonyaTablo[[#This Row],[Vefat2020]]&gt;-1,KonyaTablo[[#This Row],[Referans]]&gt;-1), KonyaTablo[[#This Row],[Vefat2020]]-KonyaTablo[[#This Row],[Referans]], 0)</f>
        <v>0.66666666666666785</v>
      </c>
      <c r="H280">
        <f t="shared" si="26"/>
        <v>25.142857142857142</v>
      </c>
      <c r="I280">
        <f t="shared" si="27"/>
        <v>14.285714285714286</v>
      </c>
      <c r="J280">
        <f t="shared" si="28"/>
        <v>14.714285714285714</v>
      </c>
      <c r="K280">
        <f t="shared" si="29"/>
        <v>16</v>
      </c>
      <c r="L280">
        <f t="shared" si="30"/>
        <v>14.999999999999998</v>
      </c>
    </row>
    <row r="281" spans="1:12">
      <c r="A281" s="3" t="s">
        <v>296</v>
      </c>
      <c r="B281">
        <v>18</v>
      </c>
      <c r="C281">
        <v>8</v>
      </c>
      <c r="D281">
        <v>10</v>
      </c>
      <c r="E281">
        <v>15</v>
      </c>
      <c r="F281" s="1">
        <f>AVERAGEIF(KonyaTablo[[#This Row],[Vefat2019]:[Vefat2017]], "&gt;0")</f>
        <v>11</v>
      </c>
      <c r="G281" s="1">
        <f>IF(AND(KonyaTablo[[#This Row],[Vefat2020]]&gt;-1,KonyaTablo[[#This Row],[Referans]]&gt;-1), KonyaTablo[[#This Row],[Vefat2020]]-KonyaTablo[[#This Row],[Referans]], 0)</f>
        <v>7</v>
      </c>
      <c r="H281">
        <f t="shared" si="26"/>
        <v>24.714285714285715</v>
      </c>
      <c r="I281">
        <f t="shared" si="27"/>
        <v>13.571428571428571</v>
      </c>
      <c r="J281">
        <f t="shared" si="28"/>
        <v>13.571428571428571</v>
      </c>
      <c r="K281">
        <f t="shared" si="29"/>
        <v>15.857142857142858</v>
      </c>
      <c r="L281">
        <f t="shared" si="30"/>
        <v>14.333333333333332</v>
      </c>
    </row>
    <row r="282" spans="1:12">
      <c r="A282" s="3" t="s">
        <v>297</v>
      </c>
      <c r="B282">
        <v>19</v>
      </c>
      <c r="C282">
        <v>13</v>
      </c>
      <c r="D282">
        <v>11</v>
      </c>
      <c r="E282">
        <v>17</v>
      </c>
      <c r="F282" s="1">
        <f>AVERAGEIF(KonyaTablo[[#This Row],[Vefat2019]:[Vefat2017]], "&gt;0")</f>
        <v>13.666666666666666</v>
      </c>
      <c r="G282" s="1">
        <f>IF(AND(KonyaTablo[[#This Row],[Vefat2020]]&gt;-1,KonyaTablo[[#This Row],[Referans]]&gt;-1), KonyaTablo[[#This Row],[Vefat2020]]-KonyaTablo[[#This Row],[Referans]], 0)</f>
        <v>5.3333333333333339</v>
      </c>
      <c r="H282">
        <f t="shared" si="26"/>
        <v>23.428571428571427</v>
      </c>
      <c r="I282">
        <f t="shared" si="27"/>
        <v>13.714285714285714</v>
      </c>
      <c r="J282">
        <f t="shared" si="28"/>
        <v>12.857142857142858</v>
      </c>
      <c r="K282">
        <f t="shared" si="29"/>
        <v>16.714285714285715</v>
      </c>
      <c r="L282">
        <f t="shared" si="30"/>
        <v>14.428571428571429</v>
      </c>
    </row>
    <row r="283" spans="1:12">
      <c r="A283" s="3" t="s">
        <v>298</v>
      </c>
      <c r="B283">
        <v>18</v>
      </c>
      <c r="C283">
        <v>14</v>
      </c>
      <c r="D283">
        <v>13</v>
      </c>
      <c r="E283">
        <v>16</v>
      </c>
      <c r="F283" s="1">
        <f>AVERAGEIF(KonyaTablo[[#This Row],[Vefat2019]:[Vefat2017]], "&gt;0")</f>
        <v>14.333333333333334</v>
      </c>
      <c r="G283" s="1">
        <f>IF(AND(KonyaTablo[[#This Row],[Vefat2020]]&gt;-1,KonyaTablo[[#This Row],[Referans]]&gt;-1), KonyaTablo[[#This Row],[Vefat2020]]-KonyaTablo[[#This Row],[Referans]], 0)</f>
        <v>3.6666666666666661</v>
      </c>
      <c r="H283">
        <f t="shared" si="26"/>
        <v>22.142857142857142</v>
      </c>
      <c r="I283">
        <f t="shared" si="27"/>
        <v>13.142857142857142</v>
      </c>
      <c r="J283">
        <f t="shared" si="28"/>
        <v>13.714285714285714</v>
      </c>
      <c r="K283">
        <f t="shared" si="29"/>
        <v>16.857142857142858</v>
      </c>
      <c r="L283">
        <f t="shared" si="30"/>
        <v>14.571428571428571</v>
      </c>
    </row>
    <row r="284" spans="1:12">
      <c r="A284" s="3" t="s">
        <v>299</v>
      </c>
      <c r="B284">
        <v>25</v>
      </c>
      <c r="C284">
        <v>12</v>
      </c>
      <c r="D284">
        <v>15</v>
      </c>
      <c r="E284">
        <v>17</v>
      </c>
      <c r="F284" s="1">
        <f>AVERAGEIF(KonyaTablo[[#This Row],[Vefat2019]:[Vefat2017]], "&gt;0")</f>
        <v>14.666666666666666</v>
      </c>
      <c r="G284" s="1">
        <f>IF(AND(KonyaTablo[[#This Row],[Vefat2020]]&gt;-1,KonyaTablo[[#This Row],[Referans]]&gt;-1), KonyaTablo[[#This Row],[Vefat2020]]-KonyaTablo[[#This Row],[Referans]], 0)</f>
        <v>10.333333333333334</v>
      </c>
      <c r="H284">
        <f t="shared" ref="H284:H319" si="31">AVERAGE(B278:B284)</f>
        <v>21.714285714285715</v>
      </c>
      <c r="I284">
        <f t="shared" ref="I284:I319" si="32">AVERAGE(C278:C284)</f>
        <v>12.857142857142858</v>
      </c>
      <c r="J284">
        <f t="shared" ref="J284:J319" si="33">AVERAGE(D278:D284)</f>
        <v>13.571428571428571</v>
      </c>
      <c r="K284">
        <f t="shared" ref="K284:K319" si="34">AVERAGE(E278:E284)</f>
        <v>16.571428571428573</v>
      </c>
      <c r="L284">
        <f t="shared" ref="L284:L319" si="35">AVERAGE(F278:F284)</f>
        <v>14.333333333333334</v>
      </c>
    </row>
    <row r="285" spans="1:12">
      <c r="A285" s="3" t="s">
        <v>300</v>
      </c>
      <c r="B285">
        <v>24</v>
      </c>
      <c r="C285">
        <v>16</v>
      </c>
      <c r="D285">
        <v>10</v>
      </c>
      <c r="E285">
        <v>15</v>
      </c>
      <c r="F285" s="1">
        <f>AVERAGEIF(KonyaTablo[[#This Row],[Vefat2019]:[Vefat2017]], "&gt;0")</f>
        <v>13.666666666666666</v>
      </c>
      <c r="G285" s="1">
        <f>IF(AND(KonyaTablo[[#This Row],[Vefat2020]]&gt;-1,KonyaTablo[[#This Row],[Referans]]&gt;-1), KonyaTablo[[#This Row],[Vefat2020]]-KonyaTablo[[#This Row],[Referans]], 0)</f>
        <v>10.333333333333334</v>
      </c>
      <c r="H285">
        <f t="shared" si="31"/>
        <v>22.142857142857142</v>
      </c>
      <c r="I285">
        <f t="shared" si="32"/>
        <v>13.428571428571429</v>
      </c>
      <c r="J285">
        <f t="shared" si="33"/>
        <v>13.285714285714286</v>
      </c>
      <c r="K285">
        <f t="shared" si="34"/>
        <v>16.571428571428573</v>
      </c>
      <c r="L285">
        <f t="shared" si="35"/>
        <v>14.428571428571429</v>
      </c>
    </row>
    <row r="286" spans="1:12">
      <c r="A286" s="3" t="s">
        <v>301</v>
      </c>
      <c r="B286">
        <v>24</v>
      </c>
      <c r="C286">
        <v>12</v>
      </c>
      <c r="D286">
        <v>8</v>
      </c>
      <c r="E286">
        <v>15</v>
      </c>
      <c r="F286" s="1">
        <f>AVERAGEIF(KonyaTablo[[#This Row],[Vefat2019]:[Vefat2017]], "&gt;0")</f>
        <v>11.666666666666666</v>
      </c>
      <c r="G286" s="1">
        <f>IF(AND(KonyaTablo[[#This Row],[Vefat2020]]&gt;-1,KonyaTablo[[#This Row],[Referans]]&gt;-1), KonyaTablo[[#This Row],[Vefat2020]]-KonyaTablo[[#This Row],[Referans]], 0)</f>
        <v>12.333333333333334</v>
      </c>
      <c r="H286">
        <f t="shared" si="31"/>
        <v>21</v>
      </c>
      <c r="I286">
        <f t="shared" si="32"/>
        <v>13.285714285714286</v>
      </c>
      <c r="J286">
        <f t="shared" si="33"/>
        <v>12.142857142857142</v>
      </c>
      <c r="K286">
        <f t="shared" si="34"/>
        <v>16.285714285714285</v>
      </c>
      <c r="L286">
        <f t="shared" si="35"/>
        <v>13.904761904761907</v>
      </c>
    </row>
    <row r="287" spans="1:12">
      <c r="A287" s="3" t="s">
        <v>302</v>
      </c>
      <c r="B287">
        <v>16</v>
      </c>
      <c r="C287">
        <v>11</v>
      </c>
      <c r="D287">
        <v>12</v>
      </c>
      <c r="E287">
        <v>15</v>
      </c>
      <c r="F287" s="1">
        <f>AVERAGEIF(KonyaTablo[[#This Row],[Vefat2019]:[Vefat2017]], "&gt;0")</f>
        <v>12.666666666666666</v>
      </c>
      <c r="G287" s="1">
        <f>IF(AND(KonyaTablo[[#This Row],[Vefat2020]]&gt;-1,KonyaTablo[[#This Row],[Referans]]&gt;-1), KonyaTablo[[#This Row],[Vefat2020]]-KonyaTablo[[#This Row],[Referans]], 0)</f>
        <v>3.3333333333333339</v>
      </c>
      <c r="H287">
        <f t="shared" si="31"/>
        <v>20.571428571428573</v>
      </c>
      <c r="I287">
        <f t="shared" si="32"/>
        <v>12.285714285714286</v>
      </c>
      <c r="J287">
        <f t="shared" si="33"/>
        <v>11.285714285714286</v>
      </c>
      <c r="K287">
        <f t="shared" si="34"/>
        <v>15.714285714285714</v>
      </c>
      <c r="L287">
        <f t="shared" si="35"/>
        <v>13.095238095238097</v>
      </c>
    </row>
    <row r="288" spans="1:12">
      <c r="A288" s="3" t="s">
        <v>303</v>
      </c>
      <c r="B288">
        <v>20</v>
      </c>
      <c r="C288">
        <v>15</v>
      </c>
      <c r="D288">
        <v>11</v>
      </c>
      <c r="E288">
        <v>-1</v>
      </c>
      <c r="F288" s="1">
        <f>AVERAGEIF(KonyaTablo[[#This Row],[Vefat2019]:[Vefat2017]], "&gt;0")</f>
        <v>13</v>
      </c>
      <c r="G288" s="1">
        <f>IF(AND(KonyaTablo[[#This Row],[Vefat2020]]&gt;-1,KonyaTablo[[#This Row],[Referans]]&gt;-1), KonyaTablo[[#This Row],[Vefat2020]]-KonyaTablo[[#This Row],[Referans]], 0)</f>
        <v>7</v>
      </c>
      <c r="H288">
        <f t="shared" si="31"/>
        <v>20.857142857142858</v>
      </c>
      <c r="I288">
        <f t="shared" si="32"/>
        <v>13.285714285714286</v>
      </c>
      <c r="J288">
        <f t="shared" si="33"/>
        <v>11.428571428571429</v>
      </c>
      <c r="K288">
        <f t="shared" si="34"/>
        <v>13.428571428571429</v>
      </c>
      <c r="L288">
        <f t="shared" si="35"/>
        <v>13.380952380952381</v>
      </c>
    </row>
    <row r="289" spans="1:12">
      <c r="A289" s="3" t="s">
        <v>304</v>
      </c>
      <c r="B289">
        <v>12</v>
      </c>
      <c r="C289">
        <v>18</v>
      </c>
      <c r="D289">
        <v>9</v>
      </c>
      <c r="E289">
        <v>16</v>
      </c>
      <c r="F289" s="1">
        <f>AVERAGEIF(KonyaTablo[[#This Row],[Vefat2019]:[Vefat2017]], "&gt;0")</f>
        <v>14.333333333333334</v>
      </c>
      <c r="G289" s="1">
        <f>IF(AND(KonyaTablo[[#This Row],[Vefat2020]]&gt;-1,KonyaTablo[[#This Row],[Referans]]&gt;-1), KonyaTablo[[#This Row],[Vefat2020]]-KonyaTablo[[#This Row],[Referans]], 0)</f>
        <v>-2.3333333333333339</v>
      </c>
      <c r="H289">
        <f t="shared" si="31"/>
        <v>19.857142857142858</v>
      </c>
      <c r="I289">
        <f t="shared" si="32"/>
        <v>14</v>
      </c>
      <c r="J289">
        <f t="shared" si="33"/>
        <v>11.142857142857142</v>
      </c>
      <c r="K289">
        <f t="shared" si="34"/>
        <v>13.285714285714286</v>
      </c>
      <c r="L289">
        <f t="shared" si="35"/>
        <v>13.476190476190476</v>
      </c>
    </row>
    <row r="290" spans="1:12">
      <c r="A290" s="3" t="s">
        <v>305</v>
      </c>
      <c r="B290">
        <v>19</v>
      </c>
      <c r="C290">
        <v>14</v>
      </c>
      <c r="D290">
        <v>14</v>
      </c>
      <c r="E290">
        <v>10</v>
      </c>
      <c r="F290" s="1">
        <f>AVERAGEIF(KonyaTablo[[#This Row],[Vefat2019]:[Vefat2017]], "&gt;0")</f>
        <v>12.666666666666666</v>
      </c>
      <c r="G290" s="1">
        <f>IF(AND(KonyaTablo[[#This Row],[Vefat2020]]&gt;-1,KonyaTablo[[#This Row],[Referans]]&gt;-1), KonyaTablo[[#This Row],[Vefat2020]]-KonyaTablo[[#This Row],[Referans]], 0)</f>
        <v>6.3333333333333339</v>
      </c>
      <c r="H290">
        <f t="shared" si="31"/>
        <v>20</v>
      </c>
      <c r="I290">
        <f t="shared" si="32"/>
        <v>14</v>
      </c>
      <c r="J290">
        <f t="shared" si="33"/>
        <v>11.285714285714286</v>
      </c>
      <c r="K290">
        <f t="shared" si="34"/>
        <v>12.428571428571429</v>
      </c>
      <c r="L290">
        <f t="shared" si="35"/>
        <v>13.238095238095237</v>
      </c>
    </row>
    <row r="291" spans="1:12">
      <c r="A291" s="3" t="s">
        <v>306</v>
      </c>
      <c r="B291">
        <v>25</v>
      </c>
      <c r="C291">
        <v>12</v>
      </c>
      <c r="D291">
        <v>8</v>
      </c>
      <c r="E291">
        <v>13</v>
      </c>
      <c r="F291" s="1">
        <f>AVERAGEIF(KonyaTablo[[#This Row],[Vefat2019]:[Vefat2017]], "&gt;0")</f>
        <v>11</v>
      </c>
      <c r="G291" s="1">
        <f>IF(AND(KonyaTablo[[#This Row],[Vefat2020]]&gt;-1,KonyaTablo[[#This Row],[Referans]]&gt;-1), KonyaTablo[[#This Row],[Vefat2020]]-KonyaTablo[[#This Row],[Referans]], 0)</f>
        <v>14</v>
      </c>
      <c r="H291">
        <f t="shared" si="31"/>
        <v>20</v>
      </c>
      <c r="I291">
        <f t="shared" si="32"/>
        <v>14</v>
      </c>
      <c r="J291">
        <f t="shared" si="33"/>
        <v>10.285714285714286</v>
      </c>
      <c r="K291">
        <f t="shared" si="34"/>
        <v>11.857142857142858</v>
      </c>
      <c r="L291">
        <f t="shared" si="35"/>
        <v>12.714285714285714</v>
      </c>
    </row>
    <row r="292" spans="1:12">
      <c r="A292" s="3" t="s">
        <v>307</v>
      </c>
      <c r="B292">
        <v>25</v>
      </c>
      <c r="C292">
        <v>14</v>
      </c>
      <c r="D292">
        <v>6</v>
      </c>
      <c r="E292">
        <v>15</v>
      </c>
      <c r="F292" s="1">
        <f>AVERAGEIF(KonyaTablo[[#This Row],[Vefat2019]:[Vefat2017]], "&gt;0")</f>
        <v>11.666666666666666</v>
      </c>
      <c r="G292" s="1">
        <f>IF(AND(KonyaTablo[[#This Row],[Vefat2020]]&gt;-1,KonyaTablo[[#This Row],[Referans]]&gt;-1), KonyaTablo[[#This Row],[Vefat2020]]-KonyaTablo[[#This Row],[Referans]], 0)</f>
        <v>13.333333333333334</v>
      </c>
      <c r="H292">
        <f t="shared" si="31"/>
        <v>20.142857142857142</v>
      </c>
      <c r="I292">
        <f t="shared" si="32"/>
        <v>13.714285714285714</v>
      </c>
      <c r="J292">
        <f t="shared" si="33"/>
        <v>9.7142857142857135</v>
      </c>
      <c r="K292">
        <f t="shared" si="34"/>
        <v>11.857142857142858</v>
      </c>
      <c r="L292">
        <f t="shared" si="35"/>
        <v>12.428571428571429</v>
      </c>
    </row>
    <row r="293" spans="1:12">
      <c r="A293" s="3" t="s">
        <v>308</v>
      </c>
      <c r="B293">
        <v>19</v>
      </c>
      <c r="C293">
        <v>16</v>
      </c>
      <c r="D293">
        <v>21</v>
      </c>
      <c r="E293">
        <v>15</v>
      </c>
      <c r="F293" s="1">
        <f>AVERAGEIF(KonyaTablo[[#This Row],[Vefat2019]:[Vefat2017]], "&gt;0")</f>
        <v>17.333333333333332</v>
      </c>
      <c r="G293" s="1">
        <f>IF(AND(KonyaTablo[[#This Row],[Vefat2020]]&gt;-1,KonyaTablo[[#This Row],[Referans]]&gt;-1), KonyaTablo[[#This Row],[Vefat2020]]-KonyaTablo[[#This Row],[Referans]], 0)</f>
        <v>1.6666666666666679</v>
      </c>
      <c r="H293">
        <f t="shared" si="31"/>
        <v>19.428571428571427</v>
      </c>
      <c r="I293">
        <f t="shared" si="32"/>
        <v>14.285714285714286</v>
      </c>
      <c r="J293">
        <f t="shared" si="33"/>
        <v>11.571428571428571</v>
      </c>
      <c r="K293">
        <f t="shared" si="34"/>
        <v>11.857142857142858</v>
      </c>
      <c r="L293">
        <f t="shared" si="35"/>
        <v>13.238095238095237</v>
      </c>
    </row>
    <row r="294" spans="1:12">
      <c r="A294" s="3" t="s">
        <v>309</v>
      </c>
      <c r="B294">
        <v>24</v>
      </c>
      <c r="C294">
        <v>22</v>
      </c>
      <c r="D294">
        <v>8</v>
      </c>
      <c r="E294">
        <v>10</v>
      </c>
      <c r="F294" s="1">
        <f>AVERAGEIF(KonyaTablo[[#This Row],[Vefat2019]:[Vefat2017]], "&gt;0")</f>
        <v>13.333333333333334</v>
      </c>
      <c r="G294" s="1">
        <f>IF(AND(KonyaTablo[[#This Row],[Vefat2020]]&gt;-1,KonyaTablo[[#This Row],[Referans]]&gt;-1), KonyaTablo[[#This Row],[Vefat2020]]-KonyaTablo[[#This Row],[Referans]], 0)</f>
        <v>10.666666666666666</v>
      </c>
      <c r="H294">
        <f t="shared" si="31"/>
        <v>20.571428571428573</v>
      </c>
      <c r="I294">
        <f t="shared" si="32"/>
        <v>15.857142857142858</v>
      </c>
      <c r="J294">
        <f t="shared" si="33"/>
        <v>11</v>
      </c>
      <c r="K294">
        <f t="shared" si="34"/>
        <v>11.142857142857142</v>
      </c>
      <c r="L294">
        <f t="shared" si="35"/>
        <v>13.333333333333332</v>
      </c>
    </row>
    <row r="295" spans="1:12">
      <c r="A295" s="3" t="s">
        <v>310</v>
      </c>
      <c r="B295">
        <v>19</v>
      </c>
      <c r="C295">
        <v>11</v>
      </c>
      <c r="D295">
        <v>17</v>
      </c>
      <c r="E295">
        <v>13</v>
      </c>
      <c r="F295" s="1">
        <f>AVERAGEIF(KonyaTablo[[#This Row],[Vefat2019]:[Vefat2017]], "&gt;0")</f>
        <v>13.666666666666666</v>
      </c>
      <c r="G295" s="1">
        <f>IF(AND(KonyaTablo[[#This Row],[Vefat2020]]&gt;-1,KonyaTablo[[#This Row],[Referans]]&gt;-1), KonyaTablo[[#This Row],[Vefat2020]]-KonyaTablo[[#This Row],[Referans]], 0)</f>
        <v>5.3333333333333339</v>
      </c>
      <c r="H295">
        <f t="shared" si="31"/>
        <v>20.428571428571427</v>
      </c>
      <c r="I295">
        <f t="shared" si="32"/>
        <v>15.285714285714286</v>
      </c>
      <c r="J295">
        <f t="shared" si="33"/>
        <v>11.857142857142858</v>
      </c>
      <c r="K295">
        <f t="shared" si="34"/>
        <v>13.142857142857142</v>
      </c>
      <c r="L295">
        <f t="shared" si="35"/>
        <v>13.428571428571429</v>
      </c>
    </row>
    <row r="296" spans="1:12">
      <c r="A296" s="3" t="s">
        <v>311</v>
      </c>
      <c r="B296">
        <v>35</v>
      </c>
      <c r="C296">
        <v>16</v>
      </c>
      <c r="D296">
        <v>15</v>
      </c>
      <c r="E296">
        <v>14</v>
      </c>
      <c r="F296" s="1">
        <f>AVERAGEIF(KonyaTablo[[#This Row],[Vefat2019]:[Vefat2017]], "&gt;0")</f>
        <v>15</v>
      </c>
      <c r="G296" s="1">
        <f>IF(AND(KonyaTablo[[#This Row],[Vefat2020]]&gt;-1,KonyaTablo[[#This Row],[Referans]]&gt;-1), KonyaTablo[[#This Row],[Vefat2020]]-KonyaTablo[[#This Row],[Referans]], 0)</f>
        <v>20</v>
      </c>
      <c r="H296">
        <f t="shared" si="31"/>
        <v>23.714285714285715</v>
      </c>
      <c r="I296">
        <f t="shared" si="32"/>
        <v>15</v>
      </c>
      <c r="J296">
        <f t="shared" si="33"/>
        <v>12.714285714285714</v>
      </c>
      <c r="K296">
        <f t="shared" si="34"/>
        <v>12.857142857142858</v>
      </c>
      <c r="L296">
        <f t="shared" si="35"/>
        <v>13.523809523809522</v>
      </c>
    </row>
    <row r="297" spans="1:12">
      <c r="A297" s="3" t="s">
        <v>312</v>
      </c>
      <c r="B297">
        <v>27</v>
      </c>
      <c r="C297">
        <v>11</v>
      </c>
      <c r="D297">
        <v>14</v>
      </c>
      <c r="E297">
        <v>16</v>
      </c>
      <c r="F297" s="1">
        <f>AVERAGEIF(KonyaTablo[[#This Row],[Vefat2019]:[Vefat2017]], "&gt;0")</f>
        <v>13.666666666666666</v>
      </c>
      <c r="G297" s="1">
        <f>IF(AND(KonyaTablo[[#This Row],[Vefat2020]]&gt;-1,KonyaTablo[[#This Row],[Referans]]&gt;-1), KonyaTablo[[#This Row],[Vefat2020]]-KonyaTablo[[#This Row],[Referans]], 0)</f>
        <v>13.333333333333334</v>
      </c>
      <c r="H297">
        <f t="shared" si="31"/>
        <v>24.857142857142858</v>
      </c>
      <c r="I297">
        <f t="shared" si="32"/>
        <v>14.571428571428571</v>
      </c>
      <c r="J297">
        <f t="shared" si="33"/>
        <v>12.714285714285714</v>
      </c>
      <c r="K297">
        <f t="shared" si="34"/>
        <v>13.714285714285714</v>
      </c>
      <c r="L297">
        <f t="shared" si="35"/>
        <v>13.666666666666668</v>
      </c>
    </row>
    <row r="298" spans="1:12">
      <c r="A298" s="3" t="s">
        <v>313</v>
      </c>
      <c r="B298">
        <v>19</v>
      </c>
      <c r="C298">
        <v>16</v>
      </c>
      <c r="D298">
        <v>18</v>
      </c>
      <c r="E298">
        <v>10</v>
      </c>
      <c r="F298" s="1">
        <f>AVERAGEIF(KonyaTablo[[#This Row],[Vefat2019]:[Vefat2017]], "&gt;0")</f>
        <v>14.666666666666666</v>
      </c>
      <c r="G298" s="1">
        <f>IF(AND(KonyaTablo[[#This Row],[Vefat2020]]&gt;-1,KonyaTablo[[#This Row],[Referans]]&gt;-1), KonyaTablo[[#This Row],[Vefat2020]]-KonyaTablo[[#This Row],[Referans]], 0)</f>
        <v>4.3333333333333339</v>
      </c>
      <c r="H298">
        <f t="shared" si="31"/>
        <v>24</v>
      </c>
      <c r="I298">
        <f t="shared" si="32"/>
        <v>15.142857142857142</v>
      </c>
      <c r="J298">
        <f t="shared" si="33"/>
        <v>14.142857142857142</v>
      </c>
      <c r="K298">
        <f t="shared" si="34"/>
        <v>13.285714285714286</v>
      </c>
      <c r="L298">
        <f t="shared" si="35"/>
        <v>14.190476190476192</v>
      </c>
    </row>
    <row r="299" spans="1:12">
      <c r="A299" s="3" t="s">
        <v>314</v>
      </c>
      <c r="B299">
        <v>28</v>
      </c>
      <c r="C299">
        <v>17</v>
      </c>
      <c r="D299">
        <v>11</v>
      </c>
      <c r="E299">
        <v>11</v>
      </c>
      <c r="F299" s="1">
        <f>AVERAGEIF(KonyaTablo[[#This Row],[Vefat2019]:[Vefat2017]], "&gt;0")</f>
        <v>13</v>
      </c>
      <c r="G299" s="1">
        <f>IF(AND(KonyaTablo[[#This Row],[Vefat2020]]&gt;-1,KonyaTablo[[#This Row],[Referans]]&gt;-1), KonyaTablo[[#This Row],[Vefat2020]]-KonyaTablo[[#This Row],[Referans]], 0)</f>
        <v>15</v>
      </c>
      <c r="H299">
        <f t="shared" si="31"/>
        <v>24.428571428571427</v>
      </c>
      <c r="I299">
        <f t="shared" si="32"/>
        <v>15.571428571428571</v>
      </c>
      <c r="J299">
        <f t="shared" si="33"/>
        <v>14.857142857142858</v>
      </c>
      <c r="K299">
        <f t="shared" si="34"/>
        <v>12.714285714285714</v>
      </c>
      <c r="L299">
        <f t="shared" si="35"/>
        <v>14.380952380952381</v>
      </c>
    </row>
    <row r="300" spans="1:12">
      <c r="A300" s="3" t="s">
        <v>315</v>
      </c>
      <c r="B300">
        <v>19</v>
      </c>
      <c r="C300">
        <v>18</v>
      </c>
      <c r="D300">
        <v>17</v>
      </c>
      <c r="E300">
        <v>9</v>
      </c>
      <c r="F300" s="1">
        <f>AVERAGEIF(KonyaTablo[[#This Row],[Vefat2019]:[Vefat2017]], "&gt;0")</f>
        <v>14.666666666666666</v>
      </c>
      <c r="G300" s="1">
        <f>IF(AND(KonyaTablo[[#This Row],[Vefat2020]]&gt;-1,KonyaTablo[[#This Row],[Referans]]&gt;-1), KonyaTablo[[#This Row],[Vefat2020]]-KonyaTablo[[#This Row],[Referans]], 0)</f>
        <v>4.3333333333333339</v>
      </c>
      <c r="H300">
        <f t="shared" si="31"/>
        <v>24.428571428571427</v>
      </c>
      <c r="I300">
        <f t="shared" si="32"/>
        <v>15.857142857142858</v>
      </c>
      <c r="J300">
        <f t="shared" si="33"/>
        <v>14.285714285714286</v>
      </c>
      <c r="K300">
        <f t="shared" si="34"/>
        <v>11.857142857142858</v>
      </c>
      <c r="L300">
        <f t="shared" si="35"/>
        <v>14</v>
      </c>
    </row>
    <row r="301" spans="1:12">
      <c r="A301" s="3" t="s">
        <v>316</v>
      </c>
      <c r="B301">
        <v>28</v>
      </c>
      <c r="C301">
        <v>12</v>
      </c>
      <c r="D301">
        <v>11</v>
      </c>
      <c r="E301">
        <v>14</v>
      </c>
      <c r="F301" s="1">
        <f>AVERAGEIF(KonyaTablo[[#This Row],[Vefat2019]:[Vefat2017]], "&gt;0")</f>
        <v>12.333333333333334</v>
      </c>
      <c r="G301" s="1">
        <f>IF(AND(KonyaTablo[[#This Row],[Vefat2020]]&gt;-1,KonyaTablo[[#This Row],[Referans]]&gt;-1), KonyaTablo[[#This Row],[Vefat2020]]-KonyaTablo[[#This Row],[Referans]], 0)</f>
        <v>15.666666666666666</v>
      </c>
      <c r="H301">
        <f t="shared" si="31"/>
        <v>25</v>
      </c>
      <c r="I301">
        <f t="shared" si="32"/>
        <v>14.428571428571429</v>
      </c>
      <c r="J301">
        <f t="shared" si="33"/>
        <v>14.714285714285714</v>
      </c>
      <c r="K301">
        <f t="shared" si="34"/>
        <v>12.428571428571429</v>
      </c>
      <c r="L301">
        <f t="shared" si="35"/>
        <v>13.857142857142858</v>
      </c>
    </row>
    <row r="302" spans="1:12">
      <c r="A302" s="3" t="s">
        <v>317</v>
      </c>
      <c r="B302">
        <v>26</v>
      </c>
      <c r="C302">
        <v>10</v>
      </c>
      <c r="D302">
        <v>11</v>
      </c>
      <c r="E302">
        <v>12</v>
      </c>
      <c r="F302" s="1">
        <f>AVERAGEIF(KonyaTablo[[#This Row],[Vefat2019]:[Vefat2017]], "&gt;0")</f>
        <v>11</v>
      </c>
      <c r="G302" s="1">
        <f>IF(AND(KonyaTablo[[#This Row],[Vefat2020]]&gt;-1,KonyaTablo[[#This Row],[Referans]]&gt;-1), KonyaTablo[[#This Row],[Vefat2020]]-KonyaTablo[[#This Row],[Referans]], 0)</f>
        <v>15</v>
      </c>
      <c r="H302">
        <f t="shared" si="31"/>
        <v>26</v>
      </c>
      <c r="I302">
        <f t="shared" si="32"/>
        <v>14.285714285714286</v>
      </c>
      <c r="J302">
        <f t="shared" si="33"/>
        <v>13.857142857142858</v>
      </c>
      <c r="K302">
        <f t="shared" si="34"/>
        <v>12.285714285714286</v>
      </c>
      <c r="L302">
        <f t="shared" si="35"/>
        <v>13.476190476190476</v>
      </c>
    </row>
    <row r="303" spans="1:12">
      <c r="A303" s="3" t="s">
        <v>318</v>
      </c>
      <c r="B303">
        <v>34</v>
      </c>
      <c r="C303">
        <v>16</v>
      </c>
      <c r="D303">
        <v>18</v>
      </c>
      <c r="E303">
        <v>10</v>
      </c>
      <c r="F303" s="1">
        <f>AVERAGEIF(KonyaTablo[[#This Row],[Vefat2019]:[Vefat2017]], "&gt;0")</f>
        <v>14.666666666666666</v>
      </c>
      <c r="G303" s="1">
        <f>IF(AND(KonyaTablo[[#This Row],[Vefat2020]]&gt;-1,KonyaTablo[[#This Row],[Referans]]&gt;-1), KonyaTablo[[#This Row],[Vefat2020]]-KonyaTablo[[#This Row],[Referans]], 0)</f>
        <v>19.333333333333336</v>
      </c>
      <c r="H303">
        <f t="shared" si="31"/>
        <v>25.857142857142858</v>
      </c>
      <c r="I303">
        <f t="shared" si="32"/>
        <v>14.285714285714286</v>
      </c>
      <c r="J303">
        <f t="shared" si="33"/>
        <v>14.285714285714286</v>
      </c>
      <c r="K303">
        <f t="shared" si="34"/>
        <v>11.714285714285714</v>
      </c>
      <c r="L303">
        <f t="shared" si="35"/>
        <v>13.428571428571429</v>
      </c>
    </row>
    <row r="304" spans="1:12">
      <c r="A304" s="3" t="s">
        <v>319</v>
      </c>
      <c r="B304">
        <v>22</v>
      </c>
      <c r="C304">
        <v>11</v>
      </c>
      <c r="D304">
        <v>11</v>
      </c>
      <c r="E304">
        <v>15</v>
      </c>
      <c r="F304" s="1">
        <f>AVERAGEIF(KonyaTablo[[#This Row],[Vefat2019]:[Vefat2017]], "&gt;0")</f>
        <v>12.333333333333334</v>
      </c>
      <c r="G304" s="1">
        <f>IF(AND(KonyaTablo[[#This Row],[Vefat2020]]&gt;-1,KonyaTablo[[#This Row],[Referans]]&gt;-1), KonyaTablo[[#This Row],[Vefat2020]]-KonyaTablo[[#This Row],[Referans]], 0)</f>
        <v>9.6666666666666661</v>
      </c>
      <c r="H304">
        <f t="shared" si="31"/>
        <v>25.142857142857142</v>
      </c>
      <c r="I304">
        <f t="shared" si="32"/>
        <v>14.285714285714286</v>
      </c>
      <c r="J304">
        <f t="shared" si="33"/>
        <v>13.857142857142858</v>
      </c>
      <c r="K304">
        <f t="shared" si="34"/>
        <v>11.571428571428571</v>
      </c>
      <c r="L304">
        <f t="shared" si="35"/>
        <v>13.238095238095237</v>
      </c>
    </row>
    <row r="305" spans="1:12">
      <c r="A305" s="3" t="s">
        <v>320</v>
      </c>
      <c r="B305">
        <v>25</v>
      </c>
      <c r="C305">
        <v>18</v>
      </c>
      <c r="D305">
        <v>17</v>
      </c>
      <c r="E305">
        <v>12</v>
      </c>
      <c r="F305" s="1">
        <f>AVERAGEIF(KonyaTablo[[#This Row],[Vefat2019]:[Vefat2017]], "&gt;0")</f>
        <v>15.666666666666666</v>
      </c>
      <c r="G305" s="1">
        <f>IF(AND(KonyaTablo[[#This Row],[Vefat2020]]&gt;-1,KonyaTablo[[#This Row],[Referans]]&gt;-1), KonyaTablo[[#This Row],[Vefat2020]]-KonyaTablo[[#This Row],[Referans]], 0)</f>
        <v>9.3333333333333339</v>
      </c>
      <c r="H305">
        <f t="shared" si="31"/>
        <v>26</v>
      </c>
      <c r="I305">
        <f t="shared" si="32"/>
        <v>14.571428571428571</v>
      </c>
      <c r="J305">
        <f t="shared" si="33"/>
        <v>13.714285714285714</v>
      </c>
      <c r="K305">
        <f t="shared" si="34"/>
        <v>11.857142857142858</v>
      </c>
      <c r="L305">
        <f t="shared" si="35"/>
        <v>13.380952380952381</v>
      </c>
    </row>
    <row r="306" spans="1:12">
      <c r="A306" s="3" t="s">
        <v>321</v>
      </c>
      <c r="B306">
        <v>17</v>
      </c>
      <c r="C306">
        <v>21</v>
      </c>
      <c r="D306">
        <v>13</v>
      </c>
      <c r="E306">
        <v>10</v>
      </c>
      <c r="F306" s="1">
        <f>AVERAGEIF(KonyaTablo[[#This Row],[Vefat2019]:[Vefat2017]], "&gt;0")</f>
        <v>14.666666666666666</v>
      </c>
      <c r="G306" s="1">
        <f>IF(AND(KonyaTablo[[#This Row],[Vefat2020]]&gt;-1,KonyaTablo[[#This Row],[Referans]]&gt;-1), KonyaTablo[[#This Row],[Vefat2020]]-KonyaTablo[[#This Row],[Referans]], 0)</f>
        <v>2.3333333333333339</v>
      </c>
      <c r="H306">
        <f t="shared" si="31"/>
        <v>24.428571428571427</v>
      </c>
      <c r="I306">
        <f t="shared" si="32"/>
        <v>15.142857142857142</v>
      </c>
      <c r="J306">
        <f t="shared" si="33"/>
        <v>14</v>
      </c>
      <c r="K306">
        <f t="shared" si="34"/>
        <v>11.714285714285714</v>
      </c>
      <c r="L306">
        <f t="shared" si="35"/>
        <v>13.61904761904762</v>
      </c>
    </row>
    <row r="307" spans="1:12">
      <c r="A307" s="3" t="s">
        <v>322</v>
      </c>
      <c r="B307">
        <v>24</v>
      </c>
      <c r="C307">
        <v>10</v>
      </c>
      <c r="D307">
        <v>15</v>
      </c>
      <c r="E307">
        <v>10</v>
      </c>
      <c r="F307" s="1">
        <f>AVERAGEIF(KonyaTablo[[#This Row],[Vefat2019]:[Vefat2017]], "&gt;0")</f>
        <v>11.666666666666666</v>
      </c>
      <c r="G307" s="1">
        <f>IF(AND(KonyaTablo[[#This Row],[Vefat2020]]&gt;-1,KonyaTablo[[#This Row],[Referans]]&gt;-1), KonyaTablo[[#This Row],[Vefat2020]]-KonyaTablo[[#This Row],[Referans]], 0)</f>
        <v>12.333333333333334</v>
      </c>
      <c r="H307">
        <f t="shared" si="31"/>
        <v>25.142857142857142</v>
      </c>
      <c r="I307">
        <f t="shared" si="32"/>
        <v>14</v>
      </c>
      <c r="J307">
        <f t="shared" si="33"/>
        <v>13.714285714285714</v>
      </c>
      <c r="K307">
        <f t="shared" si="34"/>
        <v>11.857142857142858</v>
      </c>
      <c r="L307">
        <f t="shared" si="35"/>
        <v>13.190476190476192</v>
      </c>
    </row>
    <row r="308" spans="1:12">
      <c r="A308" s="3" t="s">
        <v>323</v>
      </c>
      <c r="B308">
        <v>24</v>
      </c>
      <c r="C308">
        <v>12</v>
      </c>
      <c r="D308">
        <v>9</v>
      </c>
      <c r="E308">
        <v>15</v>
      </c>
      <c r="F308" s="1">
        <f>AVERAGEIF(KonyaTablo[[#This Row],[Vefat2019]:[Vefat2017]], "&gt;0")</f>
        <v>12</v>
      </c>
      <c r="G308" s="1">
        <f>IF(AND(KonyaTablo[[#This Row],[Vefat2020]]&gt;-1,KonyaTablo[[#This Row],[Referans]]&gt;-1), KonyaTablo[[#This Row],[Vefat2020]]-KonyaTablo[[#This Row],[Referans]], 0)</f>
        <v>12</v>
      </c>
      <c r="H308">
        <f t="shared" si="31"/>
        <v>24.571428571428573</v>
      </c>
      <c r="I308">
        <f t="shared" si="32"/>
        <v>14</v>
      </c>
      <c r="J308">
        <f t="shared" si="33"/>
        <v>13.428571428571429</v>
      </c>
      <c r="K308">
        <f t="shared" si="34"/>
        <v>12</v>
      </c>
      <c r="L308">
        <f t="shared" si="35"/>
        <v>13.142857142857142</v>
      </c>
    </row>
    <row r="309" spans="1:12">
      <c r="A309" s="3" t="s">
        <v>324</v>
      </c>
      <c r="B309">
        <v>24</v>
      </c>
      <c r="C309">
        <v>15</v>
      </c>
      <c r="D309">
        <v>6</v>
      </c>
      <c r="E309">
        <v>17</v>
      </c>
      <c r="F309" s="1">
        <f>AVERAGEIF(KonyaTablo[[#This Row],[Vefat2019]:[Vefat2017]], "&gt;0")</f>
        <v>12.666666666666666</v>
      </c>
      <c r="G309" s="1">
        <f>IF(AND(KonyaTablo[[#This Row],[Vefat2020]]&gt;-1,KonyaTablo[[#This Row],[Referans]]&gt;-1), KonyaTablo[[#This Row],[Vefat2020]]-KonyaTablo[[#This Row],[Referans]], 0)</f>
        <v>11.333333333333334</v>
      </c>
      <c r="H309">
        <f t="shared" si="31"/>
        <v>24.285714285714285</v>
      </c>
      <c r="I309">
        <f t="shared" si="32"/>
        <v>14.714285714285714</v>
      </c>
      <c r="J309">
        <f t="shared" si="33"/>
        <v>12.714285714285714</v>
      </c>
      <c r="K309">
        <f t="shared" si="34"/>
        <v>12.714285714285714</v>
      </c>
      <c r="L309">
        <f t="shared" si="35"/>
        <v>13.380952380952381</v>
      </c>
    </row>
    <row r="310" spans="1:12">
      <c r="A310" s="3" t="s">
        <v>325</v>
      </c>
      <c r="B310">
        <v>23</v>
      </c>
      <c r="C310">
        <v>17</v>
      </c>
      <c r="D310">
        <v>16</v>
      </c>
      <c r="E310">
        <v>12</v>
      </c>
      <c r="F310" s="1">
        <f>AVERAGEIF(KonyaTablo[[#This Row],[Vefat2019]:[Vefat2017]], "&gt;0")</f>
        <v>15</v>
      </c>
      <c r="G310" s="1">
        <f>IF(AND(KonyaTablo[[#This Row],[Vefat2020]]&gt;-1,KonyaTablo[[#This Row],[Referans]]&gt;-1), KonyaTablo[[#This Row],[Vefat2020]]-KonyaTablo[[#This Row],[Referans]], 0)</f>
        <v>8</v>
      </c>
      <c r="H310">
        <f t="shared" si="31"/>
        <v>22.714285714285715</v>
      </c>
      <c r="I310">
        <f t="shared" si="32"/>
        <v>14.857142857142858</v>
      </c>
      <c r="J310">
        <f t="shared" si="33"/>
        <v>12.428571428571429</v>
      </c>
      <c r="K310">
        <f t="shared" si="34"/>
        <v>13</v>
      </c>
      <c r="L310">
        <f t="shared" si="35"/>
        <v>13.428571428571429</v>
      </c>
    </row>
    <row r="311" spans="1:12">
      <c r="A311" s="3" t="s">
        <v>326</v>
      </c>
      <c r="B311">
        <v>26</v>
      </c>
      <c r="C311">
        <v>16</v>
      </c>
      <c r="D311">
        <v>23</v>
      </c>
      <c r="E311">
        <v>15</v>
      </c>
      <c r="F311" s="1">
        <f>AVERAGEIF(KonyaTablo[[#This Row],[Vefat2019]:[Vefat2017]], "&gt;0")</f>
        <v>18</v>
      </c>
      <c r="G311" s="1">
        <f>IF(AND(KonyaTablo[[#This Row],[Vefat2020]]&gt;-1,KonyaTablo[[#This Row],[Referans]]&gt;-1), KonyaTablo[[#This Row],[Vefat2020]]-KonyaTablo[[#This Row],[Referans]], 0)</f>
        <v>8</v>
      </c>
      <c r="H311">
        <f t="shared" si="31"/>
        <v>23.285714285714285</v>
      </c>
      <c r="I311">
        <f t="shared" si="32"/>
        <v>15.571428571428571</v>
      </c>
      <c r="J311">
        <f t="shared" si="33"/>
        <v>14.142857142857142</v>
      </c>
      <c r="K311">
        <f t="shared" si="34"/>
        <v>13</v>
      </c>
      <c r="L311">
        <f t="shared" si="35"/>
        <v>14.238095238095239</v>
      </c>
    </row>
    <row r="312" spans="1:12">
      <c r="A312" s="3" t="s">
        <v>327</v>
      </c>
      <c r="B312">
        <v>17</v>
      </c>
      <c r="C312">
        <v>13</v>
      </c>
      <c r="D312">
        <v>17</v>
      </c>
      <c r="E312">
        <v>20</v>
      </c>
      <c r="F312" s="1">
        <f>AVERAGEIF(KonyaTablo[[#This Row],[Vefat2019]:[Vefat2017]], "&gt;0")</f>
        <v>16.666666666666668</v>
      </c>
      <c r="G312" s="1">
        <f>IF(AND(KonyaTablo[[#This Row],[Vefat2020]]&gt;-1,KonyaTablo[[#This Row],[Referans]]&gt;-1), KonyaTablo[[#This Row],[Vefat2020]]-KonyaTablo[[#This Row],[Referans]], 0)</f>
        <v>0.33333333333333215</v>
      </c>
      <c r="H312">
        <f t="shared" si="31"/>
        <v>22.142857142857142</v>
      </c>
      <c r="I312">
        <f t="shared" si="32"/>
        <v>14.857142857142858</v>
      </c>
      <c r="J312">
        <f t="shared" si="33"/>
        <v>14.142857142857142</v>
      </c>
      <c r="K312">
        <f t="shared" si="34"/>
        <v>14.142857142857142</v>
      </c>
      <c r="L312">
        <f t="shared" si="35"/>
        <v>14.380952380952381</v>
      </c>
    </row>
    <row r="313" spans="1:12">
      <c r="A313" s="3" t="s">
        <v>328</v>
      </c>
      <c r="B313">
        <v>34</v>
      </c>
      <c r="C313">
        <v>12</v>
      </c>
      <c r="D313">
        <v>9</v>
      </c>
      <c r="E313">
        <v>16</v>
      </c>
      <c r="F313" s="1">
        <f>AVERAGEIF(KonyaTablo[[#This Row],[Vefat2019]:[Vefat2017]], "&gt;0")</f>
        <v>12.333333333333334</v>
      </c>
      <c r="G313" s="1">
        <f>IF(AND(KonyaTablo[[#This Row],[Vefat2020]]&gt;-1,KonyaTablo[[#This Row],[Referans]]&gt;-1), KonyaTablo[[#This Row],[Vefat2020]]-KonyaTablo[[#This Row],[Referans]], 0)</f>
        <v>21.666666666666664</v>
      </c>
      <c r="H313">
        <f t="shared" si="31"/>
        <v>24.571428571428573</v>
      </c>
      <c r="I313">
        <f t="shared" si="32"/>
        <v>13.571428571428571</v>
      </c>
      <c r="J313">
        <f t="shared" si="33"/>
        <v>13.571428571428571</v>
      </c>
      <c r="K313">
        <f t="shared" si="34"/>
        <v>15</v>
      </c>
      <c r="L313">
        <f t="shared" si="35"/>
        <v>14.047619047619047</v>
      </c>
    </row>
    <row r="314" spans="1:12">
      <c r="A314" s="3" t="s">
        <v>329</v>
      </c>
      <c r="B314">
        <v>20</v>
      </c>
      <c r="C314">
        <v>17</v>
      </c>
      <c r="D314">
        <v>15</v>
      </c>
      <c r="E314">
        <v>18</v>
      </c>
      <c r="F314" s="1">
        <f>AVERAGEIF(KonyaTablo[[#This Row],[Vefat2019]:[Vefat2017]], "&gt;0")</f>
        <v>16.666666666666668</v>
      </c>
      <c r="G314" s="1">
        <f>IF(AND(KonyaTablo[[#This Row],[Vefat2020]]&gt;-1,KonyaTablo[[#This Row],[Referans]]&gt;-1), KonyaTablo[[#This Row],[Vefat2020]]-KonyaTablo[[#This Row],[Referans]], 0)</f>
        <v>3.3333333333333321</v>
      </c>
      <c r="H314">
        <f t="shared" si="31"/>
        <v>24</v>
      </c>
      <c r="I314">
        <f t="shared" si="32"/>
        <v>14.571428571428571</v>
      </c>
      <c r="J314">
        <f t="shared" si="33"/>
        <v>13.571428571428571</v>
      </c>
      <c r="K314">
        <f t="shared" si="34"/>
        <v>16.142857142857142</v>
      </c>
      <c r="L314">
        <f t="shared" si="35"/>
        <v>14.761904761904761</v>
      </c>
    </row>
    <row r="315" spans="1:12">
      <c r="A315" s="3" t="s">
        <v>330</v>
      </c>
      <c r="B315">
        <v>24</v>
      </c>
      <c r="C315">
        <v>18</v>
      </c>
      <c r="D315">
        <v>13</v>
      </c>
      <c r="E315">
        <v>17</v>
      </c>
      <c r="F315" s="1">
        <f>AVERAGEIF(KonyaTablo[[#This Row],[Vefat2019]:[Vefat2017]], "&gt;0")</f>
        <v>16</v>
      </c>
      <c r="G315" s="1">
        <f>IF(AND(KonyaTablo[[#This Row],[Vefat2020]]&gt;-1,KonyaTablo[[#This Row],[Referans]]&gt;-1), KonyaTablo[[#This Row],[Vefat2020]]-KonyaTablo[[#This Row],[Referans]], 0)</f>
        <v>8</v>
      </c>
      <c r="H315">
        <f t="shared" si="31"/>
        <v>24</v>
      </c>
      <c r="I315">
        <f t="shared" si="32"/>
        <v>15.428571428571429</v>
      </c>
      <c r="J315">
        <f t="shared" si="33"/>
        <v>14.142857142857142</v>
      </c>
      <c r="K315">
        <f t="shared" si="34"/>
        <v>16.428571428571427</v>
      </c>
      <c r="L315">
        <f t="shared" si="35"/>
        <v>15.333333333333332</v>
      </c>
    </row>
    <row r="316" spans="1:12">
      <c r="A316" s="3" t="s">
        <v>331</v>
      </c>
      <c r="B316">
        <v>29</v>
      </c>
      <c r="C316">
        <v>12</v>
      </c>
      <c r="D316">
        <v>12</v>
      </c>
      <c r="E316">
        <v>11</v>
      </c>
      <c r="F316" s="1">
        <f>AVERAGEIF(KonyaTablo[[#This Row],[Vefat2019]:[Vefat2017]], "&gt;0")</f>
        <v>11.666666666666666</v>
      </c>
      <c r="G316" s="1">
        <f>IF(AND(KonyaTablo[[#This Row],[Vefat2020]]&gt;-1,KonyaTablo[[#This Row],[Referans]]&gt;-1), KonyaTablo[[#This Row],[Vefat2020]]-KonyaTablo[[#This Row],[Referans]], 0)</f>
        <v>17.333333333333336</v>
      </c>
      <c r="H316">
        <f t="shared" si="31"/>
        <v>24.714285714285715</v>
      </c>
      <c r="I316">
        <f t="shared" si="32"/>
        <v>15</v>
      </c>
      <c r="J316">
        <f t="shared" si="33"/>
        <v>15</v>
      </c>
      <c r="K316">
        <f t="shared" si="34"/>
        <v>15.571428571428571</v>
      </c>
      <c r="L316">
        <f t="shared" si="35"/>
        <v>15.190476190476192</v>
      </c>
    </row>
    <row r="317" spans="1:12">
      <c r="A317" s="3" t="s">
        <v>332</v>
      </c>
      <c r="B317">
        <v>26</v>
      </c>
      <c r="C317">
        <v>13</v>
      </c>
      <c r="D317">
        <v>12</v>
      </c>
      <c r="E317">
        <v>13</v>
      </c>
      <c r="F317" s="1">
        <f>AVERAGEIF(KonyaTablo[[#This Row],[Vefat2019]:[Vefat2017]], "&gt;0")</f>
        <v>12.666666666666666</v>
      </c>
      <c r="G317" s="1">
        <f>IF(AND(KonyaTablo[[#This Row],[Vefat2020]]&gt;-1,KonyaTablo[[#This Row],[Referans]]&gt;-1), KonyaTablo[[#This Row],[Vefat2020]]-KonyaTablo[[#This Row],[Referans]], 0)</f>
        <v>13.333333333333334</v>
      </c>
      <c r="H317">
        <f t="shared" si="31"/>
        <v>25.142857142857142</v>
      </c>
      <c r="I317">
        <f t="shared" si="32"/>
        <v>14.428571428571429</v>
      </c>
      <c r="J317">
        <f t="shared" si="33"/>
        <v>14.428571428571429</v>
      </c>
      <c r="K317">
        <f t="shared" si="34"/>
        <v>15.714285714285714</v>
      </c>
      <c r="L317">
        <f t="shared" si="35"/>
        <v>14.857142857142859</v>
      </c>
    </row>
    <row r="318" spans="1:12">
      <c r="A318" s="3" t="s">
        <v>333</v>
      </c>
      <c r="B318">
        <v>26</v>
      </c>
      <c r="C318">
        <v>18</v>
      </c>
      <c r="D318">
        <v>8</v>
      </c>
      <c r="E318">
        <v>30</v>
      </c>
      <c r="F318" s="1">
        <f>AVERAGEIF(KonyaTablo[[#This Row],[Vefat2019]:[Vefat2017]], "&gt;0")</f>
        <v>18.666666666666668</v>
      </c>
      <c r="G318" s="1">
        <f>IF(AND(KonyaTablo[[#This Row],[Vefat2020]]&gt;-1,KonyaTablo[[#This Row],[Referans]]&gt;-1), KonyaTablo[[#This Row],[Vefat2020]]-KonyaTablo[[#This Row],[Referans]], 0)</f>
        <v>7.3333333333333321</v>
      </c>
      <c r="H318">
        <f t="shared" si="31"/>
        <v>25.142857142857142</v>
      </c>
      <c r="I318">
        <f t="shared" si="32"/>
        <v>14.714285714285714</v>
      </c>
      <c r="J318">
        <f t="shared" si="33"/>
        <v>12.285714285714286</v>
      </c>
      <c r="K318">
        <f t="shared" si="34"/>
        <v>17.857142857142858</v>
      </c>
      <c r="L318">
        <f t="shared" si="35"/>
        <v>14.952380952380954</v>
      </c>
    </row>
    <row r="319" spans="1:12">
      <c r="A319" s="3" t="s">
        <v>334</v>
      </c>
      <c r="B319">
        <v>14</v>
      </c>
      <c r="C319">
        <v>21</v>
      </c>
      <c r="D319">
        <v>19</v>
      </c>
      <c r="E319">
        <v>12</v>
      </c>
      <c r="F319" s="1">
        <f>AVERAGEIF(KonyaTablo[[#This Row],[Vefat2019]:[Vefat2017]], "&gt;0")</f>
        <v>17.333333333333332</v>
      </c>
      <c r="G319" s="1">
        <f>IF(AND(KonyaTablo[[#This Row],[Vefat2020]]&gt;-1,KonyaTablo[[#This Row],[Referans]]&gt;-1), KonyaTablo[[#This Row],[Vefat2020]]-KonyaTablo[[#This Row],[Referans]], 0)</f>
        <v>-3.3333333333333321</v>
      </c>
      <c r="H319">
        <f t="shared" si="31"/>
        <v>24.714285714285715</v>
      </c>
      <c r="I319">
        <f t="shared" si="32"/>
        <v>15.857142857142858</v>
      </c>
      <c r="J319">
        <f t="shared" si="33"/>
        <v>12.571428571428571</v>
      </c>
      <c r="K319">
        <f t="shared" si="34"/>
        <v>16.714285714285715</v>
      </c>
      <c r="L319">
        <f t="shared" si="35"/>
        <v>15.047619047619047</v>
      </c>
    </row>
    <row r="320" spans="1:12">
      <c r="A320" s="3" t="s">
        <v>335</v>
      </c>
      <c r="B320">
        <v>18</v>
      </c>
      <c r="C320">
        <v>11</v>
      </c>
      <c r="D320">
        <v>12</v>
      </c>
      <c r="E320">
        <v>18</v>
      </c>
      <c r="F320" s="1">
        <f>AVERAGEIF(KonyaTablo[[#This Row],[Vefat2019]:[Vefat2017]], "&gt;0")</f>
        <v>13.666666666666666</v>
      </c>
      <c r="G320" s="1">
        <f>IF(AND(KonyaTablo[[#This Row],[Vefat2020]]&gt;-1,KonyaTablo[[#This Row],[Referans]]&gt;-1), KonyaTablo[[#This Row],[Vefat2020]]-KonyaTablo[[#This Row],[Referans]], 0)</f>
        <v>4.3333333333333339</v>
      </c>
      <c r="H320">
        <f t="shared" ref="H320:H353" si="36">AVERAGE(B314:B320)</f>
        <v>22.428571428571427</v>
      </c>
      <c r="I320">
        <f t="shared" ref="I320:I353" si="37">AVERAGE(C314:C320)</f>
        <v>15.714285714285714</v>
      </c>
      <c r="J320">
        <f t="shared" ref="J320:J353" si="38">AVERAGE(D314:D320)</f>
        <v>13</v>
      </c>
      <c r="K320">
        <f t="shared" ref="K320:K353" si="39">AVERAGE(E314:E320)</f>
        <v>17</v>
      </c>
      <c r="L320">
        <f t="shared" ref="L320:L353" si="40">AVERAGE(F314:F320)</f>
        <v>15.238095238095239</v>
      </c>
    </row>
    <row r="321" spans="1:12">
      <c r="A321" s="3" t="s">
        <v>336</v>
      </c>
      <c r="B321">
        <v>23</v>
      </c>
      <c r="C321">
        <v>7</v>
      </c>
      <c r="D321">
        <v>13</v>
      </c>
      <c r="E321">
        <v>13</v>
      </c>
      <c r="F321" s="1">
        <f>AVERAGEIF(KonyaTablo[[#This Row],[Vefat2019]:[Vefat2017]], "&gt;0")</f>
        <v>11</v>
      </c>
      <c r="G321" s="1">
        <f>IF(AND(KonyaTablo[[#This Row],[Vefat2020]]&gt;-1,KonyaTablo[[#This Row],[Referans]]&gt;-1), KonyaTablo[[#This Row],[Vefat2020]]-KonyaTablo[[#This Row],[Referans]], 0)</f>
        <v>12</v>
      </c>
      <c r="H321">
        <f t="shared" si="36"/>
        <v>22.857142857142858</v>
      </c>
      <c r="I321">
        <f t="shared" si="37"/>
        <v>14.285714285714286</v>
      </c>
      <c r="J321">
        <f t="shared" si="38"/>
        <v>12.714285714285714</v>
      </c>
      <c r="K321">
        <f t="shared" si="39"/>
        <v>16.285714285714285</v>
      </c>
      <c r="L321">
        <f t="shared" si="40"/>
        <v>14.428571428571429</v>
      </c>
    </row>
    <row r="322" spans="1:12">
      <c r="A322" s="3" t="s">
        <v>337</v>
      </c>
      <c r="B322">
        <v>24</v>
      </c>
      <c r="C322">
        <v>10</v>
      </c>
      <c r="D322">
        <v>11</v>
      </c>
      <c r="E322">
        <v>14</v>
      </c>
      <c r="F322" s="1">
        <f>AVERAGEIF(KonyaTablo[[#This Row],[Vefat2019]:[Vefat2017]], "&gt;0")</f>
        <v>11.666666666666666</v>
      </c>
      <c r="G322" s="1">
        <f>IF(AND(KonyaTablo[[#This Row],[Vefat2020]]&gt;-1,KonyaTablo[[#This Row],[Referans]]&gt;-1), KonyaTablo[[#This Row],[Vefat2020]]-KonyaTablo[[#This Row],[Referans]], 0)</f>
        <v>12.333333333333334</v>
      </c>
      <c r="H322">
        <f t="shared" si="36"/>
        <v>22.857142857142858</v>
      </c>
      <c r="I322">
        <f t="shared" si="37"/>
        <v>13.142857142857142</v>
      </c>
      <c r="J322">
        <f t="shared" si="38"/>
        <v>12.428571428571429</v>
      </c>
      <c r="K322">
        <f t="shared" si="39"/>
        <v>15.857142857142858</v>
      </c>
      <c r="L322">
        <f t="shared" si="40"/>
        <v>13.80952380952381</v>
      </c>
    </row>
    <row r="323" spans="1:12">
      <c r="A323" s="3" t="s">
        <v>338</v>
      </c>
      <c r="B323">
        <v>23</v>
      </c>
      <c r="C323">
        <v>18</v>
      </c>
      <c r="D323">
        <v>14</v>
      </c>
      <c r="E323">
        <v>15</v>
      </c>
      <c r="F323" s="1">
        <f>AVERAGEIF(KonyaTablo[[#This Row],[Vefat2019]:[Vefat2017]], "&gt;0")</f>
        <v>15.666666666666666</v>
      </c>
      <c r="G323" s="1">
        <f>IF(AND(KonyaTablo[[#This Row],[Vefat2020]]&gt;-1,KonyaTablo[[#This Row],[Referans]]&gt;-1), KonyaTablo[[#This Row],[Vefat2020]]-KonyaTablo[[#This Row],[Referans]], 0)</f>
        <v>7.3333333333333339</v>
      </c>
      <c r="H323">
        <f t="shared" si="36"/>
        <v>22</v>
      </c>
      <c r="I323">
        <f t="shared" si="37"/>
        <v>14</v>
      </c>
      <c r="J323">
        <f t="shared" si="38"/>
        <v>12.714285714285714</v>
      </c>
      <c r="K323">
        <f t="shared" si="39"/>
        <v>16.428571428571427</v>
      </c>
      <c r="L323">
        <f t="shared" si="40"/>
        <v>14.380952380952383</v>
      </c>
    </row>
    <row r="324" spans="1:12">
      <c r="A324" s="3" t="s">
        <v>339</v>
      </c>
      <c r="B324">
        <v>38</v>
      </c>
      <c r="C324">
        <v>17</v>
      </c>
      <c r="D324">
        <v>12</v>
      </c>
      <c r="E324">
        <v>10</v>
      </c>
      <c r="F324" s="1">
        <f>AVERAGEIF(KonyaTablo[[#This Row],[Vefat2019]:[Vefat2017]], "&gt;0")</f>
        <v>13</v>
      </c>
      <c r="G324" s="1">
        <f>IF(AND(KonyaTablo[[#This Row],[Vefat2020]]&gt;-1,KonyaTablo[[#This Row],[Referans]]&gt;-1), KonyaTablo[[#This Row],[Vefat2020]]-KonyaTablo[[#This Row],[Referans]], 0)</f>
        <v>25</v>
      </c>
      <c r="H324">
        <f t="shared" si="36"/>
        <v>23.714285714285715</v>
      </c>
      <c r="I324">
        <f t="shared" si="37"/>
        <v>14.571428571428571</v>
      </c>
      <c r="J324">
        <f t="shared" si="38"/>
        <v>12.714285714285714</v>
      </c>
      <c r="K324">
        <f t="shared" si="39"/>
        <v>16</v>
      </c>
      <c r="L324">
        <f t="shared" si="40"/>
        <v>14.428571428571429</v>
      </c>
    </row>
    <row r="325" spans="1:12">
      <c r="A325" s="3" t="s">
        <v>340</v>
      </c>
      <c r="B325">
        <v>19</v>
      </c>
      <c r="C325">
        <v>14</v>
      </c>
      <c r="D325">
        <v>16</v>
      </c>
      <c r="E325">
        <v>19</v>
      </c>
      <c r="F325" s="1">
        <f>AVERAGEIF(KonyaTablo[[#This Row],[Vefat2019]:[Vefat2017]], "&gt;0")</f>
        <v>16.333333333333332</v>
      </c>
      <c r="G325" s="1">
        <f>IF(AND(KonyaTablo[[#This Row],[Vefat2020]]&gt;-1,KonyaTablo[[#This Row],[Referans]]&gt;-1), KonyaTablo[[#This Row],[Vefat2020]]-KonyaTablo[[#This Row],[Referans]], 0)</f>
        <v>2.6666666666666679</v>
      </c>
      <c r="H325">
        <f t="shared" si="36"/>
        <v>22.714285714285715</v>
      </c>
      <c r="I325">
        <f t="shared" si="37"/>
        <v>14</v>
      </c>
      <c r="J325">
        <f t="shared" si="38"/>
        <v>13.857142857142858</v>
      </c>
      <c r="K325">
        <f t="shared" si="39"/>
        <v>14.428571428571429</v>
      </c>
      <c r="L325">
        <f t="shared" si="40"/>
        <v>14.095238095238093</v>
      </c>
    </row>
    <row r="326" spans="1:12">
      <c r="A326" s="3" t="s">
        <v>341</v>
      </c>
      <c r="B326">
        <v>25</v>
      </c>
      <c r="C326">
        <v>10</v>
      </c>
      <c r="D326">
        <v>15</v>
      </c>
      <c r="E326">
        <v>18</v>
      </c>
      <c r="F326" s="1">
        <f>AVERAGEIF(KonyaTablo[[#This Row],[Vefat2019]:[Vefat2017]], "&gt;0")</f>
        <v>14.333333333333334</v>
      </c>
      <c r="G326" s="1">
        <f>IF(AND(KonyaTablo[[#This Row],[Vefat2020]]&gt;-1,KonyaTablo[[#This Row],[Referans]]&gt;-1), KonyaTablo[[#This Row],[Vefat2020]]-KonyaTablo[[#This Row],[Referans]], 0)</f>
        <v>10.666666666666666</v>
      </c>
      <c r="H326">
        <f t="shared" si="36"/>
        <v>24.285714285714285</v>
      </c>
      <c r="I326">
        <f t="shared" si="37"/>
        <v>12.428571428571429</v>
      </c>
      <c r="J326">
        <f t="shared" si="38"/>
        <v>13.285714285714286</v>
      </c>
      <c r="K326">
        <f t="shared" si="39"/>
        <v>15.285714285714286</v>
      </c>
      <c r="L326">
        <f t="shared" si="40"/>
        <v>13.666666666666666</v>
      </c>
    </row>
    <row r="327" spans="1:12">
      <c r="A327" s="3" t="s">
        <v>342</v>
      </c>
      <c r="B327">
        <v>22</v>
      </c>
      <c r="C327">
        <v>16</v>
      </c>
      <c r="D327">
        <v>14</v>
      </c>
      <c r="E327">
        <v>12</v>
      </c>
      <c r="F327" s="1">
        <f>AVERAGEIF(KonyaTablo[[#This Row],[Vefat2019]:[Vefat2017]], "&gt;0")</f>
        <v>14</v>
      </c>
      <c r="G327" s="1">
        <f>IF(AND(KonyaTablo[[#This Row],[Vefat2020]]&gt;-1,KonyaTablo[[#This Row],[Referans]]&gt;-1), KonyaTablo[[#This Row],[Vefat2020]]-KonyaTablo[[#This Row],[Referans]], 0)</f>
        <v>8</v>
      </c>
      <c r="H327">
        <f t="shared" si="36"/>
        <v>24.857142857142858</v>
      </c>
      <c r="I327">
        <f t="shared" si="37"/>
        <v>13.142857142857142</v>
      </c>
      <c r="J327">
        <f t="shared" si="38"/>
        <v>13.571428571428571</v>
      </c>
      <c r="K327">
        <f t="shared" si="39"/>
        <v>14.428571428571429</v>
      </c>
      <c r="L327">
        <f t="shared" si="40"/>
        <v>13.714285714285712</v>
      </c>
    </row>
    <row r="328" spans="1:12">
      <c r="A328" s="3" t="s">
        <v>343</v>
      </c>
      <c r="B328">
        <v>28</v>
      </c>
      <c r="C328">
        <v>9</v>
      </c>
      <c r="D328">
        <v>15</v>
      </c>
      <c r="E328">
        <v>14</v>
      </c>
      <c r="F328" s="1">
        <f>AVERAGEIF(KonyaTablo[[#This Row],[Vefat2019]:[Vefat2017]], "&gt;0")</f>
        <v>12.666666666666666</v>
      </c>
      <c r="G328" s="1">
        <f>IF(AND(KonyaTablo[[#This Row],[Vefat2020]]&gt;-1,KonyaTablo[[#This Row],[Referans]]&gt;-1), KonyaTablo[[#This Row],[Vefat2020]]-KonyaTablo[[#This Row],[Referans]], 0)</f>
        <v>15.333333333333334</v>
      </c>
      <c r="H328">
        <f t="shared" si="36"/>
        <v>25.571428571428573</v>
      </c>
      <c r="I328">
        <f t="shared" si="37"/>
        <v>13.428571428571429</v>
      </c>
      <c r="J328">
        <f t="shared" si="38"/>
        <v>13.857142857142858</v>
      </c>
      <c r="K328">
        <f t="shared" si="39"/>
        <v>14.571428571428571</v>
      </c>
      <c r="L328">
        <f t="shared" si="40"/>
        <v>13.952380952380951</v>
      </c>
    </row>
    <row r="329" spans="1:12">
      <c r="A329" s="3" t="s">
        <v>344</v>
      </c>
      <c r="B329">
        <v>35</v>
      </c>
      <c r="C329">
        <v>14</v>
      </c>
      <c r="D329">
        <v>15</v>
      </c>
      <c r="E329">
        <v>19</v>
      </c>
      <c r="F329" s="1">
        <f>AVERAGEIF(KonyaTablo[[#This Row],[Vefat2019]:[Vefat2017]], "&gt;0")</f>
        <v>16</v>
      </c>
      <c r="G329" s="1">
        <f>IF(AND(KonyaTablo[[#This Row],[Vefat2020]]&gt;-1,KonyaTablo[[#This Row],[Referans]]&gt;-1), KonyaTablo[[#This Row],[Vefat2020]]-KonyaTablo[[#This Row],[Referans]], 0)</f>
        <v>19</v>
      </c>
      <c r="H329">
        <f t="shared" si="36"/>
        <v>27.142857142857142</v>
      </c>
      <c r="I329">
        <f t="shared" si="37"/>
        <v>14</v>
      </c>
      <c r="J329">
        <f t="shared" si="38"/>
        <v>14.428571428571429</v>
      </c>
      <c r="K329">
        <f t="shared" si="39"/>
        <v>15.285714285714286</v>
      </c>
      <c r="L329">
        <f t="shared" si="40"/>
        <v>14.571428571428573</v>
      </c>
    </row>
    <row r="330" spans="1:12">
      <c r="A330" s="3" t="s">
        <v>345</v>
      </c>
      <c r="B330">
        <v>38</v>
      </c>
      <c r="C330">
        <v>13</v>
      </c>
      <c r="D330">
        <v>6</v>
      </c>
      <c r="E330">
        <v>10</v>
      </c>
      <c r="F330" s="1">
        <f>AVERAGEIF(KonyaTablo[[#This Row],[Vefat2019]:[Vefat2017]], "&gt;0")</f>
        <v>9.6666666666666661</v>
      </c>
      <c r="G330" s="1">
        <f>IF(AND(KonyaTablo[[#This Row],[Vefat2020]]&gt;-1,KonyaTablo[[#This Row],[Referans]]&gt;-1), KonyaTablo[[#This Row],[Vefat2020]]-KonyaTablo[[#This Row],[Referans]], 0)</f>
        <v>28.333333333333336</v>
      </c>
      <c r="H330">
        <f t="shared" si="36"/>
        <v>29.285714285714285</v>
      </c>
      <c r="I330">
        <f t="shared" si="37"/>
        <v>13.285714285714286</v>
      </c>
      <c r="J330">
        <f t="shared" si="38"/>
        <v>13.285714285714286</v>
      </c>
      <c r="K330">
        <f t="shared" si="39"/>
        <v>14.571428571428571</v>
      </c>
      <c r="L330">
        <f t="shared" si="40"/>
        <v>13.714285714285714</v>
      </c>
    </row>
    <row r="331" spans="1:12">
      <c r="A331" s="3" t="s">
        <v>346</v>
      </c>
      <c r="B331">
        <v>28</v>
      </c>
      <c r="C331">
        <v>8</v>
      </c>
      <c r="D331">
        <v>16</v>
      </c>
      <c r="E331">
        <v>12</v>
      </c>
      <c r="F331" s="1">
        <f>AVERAGEIF(KonyaTablo[[#This Row],[Vefat2019]:[Vefat2017]], "&gt;0")</f>
        <v>12</v>
      </c>
      <c r="G331" s="1">
        <f>IF(AND(KonyaTablo[[#This Row],[Vefat2020]]&gt;-1,KonyaTablo[[#This Row],[Referans]]&gt;-1), KonyaTablo[[#This Row],[Vefat2020]]-KonyaTablo[[#This Row],[Referans]], 0)</f>
        <v>16</v>
      </c>
      <c r="H331">
        <f t="shared" si="36"/>
        <v>27.857142857142858</v>
      </c>
      <c r="I331">
        <f t="shared" si="37"/>
        <v>12</v>
      </c>
      <c r="J331">
        <f t="shared" si="38"/>
        <v>13.857142857142858</v>
      </c>
      <c r="K331">
        <f t="shared" si="39"/>
        <v>14.857142857142858</v>
      </c>
      <c r="L331">
        <f t="shared" si="40"/>
        <v>13.571428571428571</v>
      </c>
    </row>
    <row r="332" spans="1:12">
      <c r="A332" s="3" t="s">
        <v>347</v>
      </c>
      <c r="B332">
        <v>24</v>
      </c>
      <c r="C332">
        <v>6</v>
      </c>
      <c r="D332">
        <v>18</v>
      </c>
      <c r="E332">
        <v>20</v>
      </c>
      <c r="F332" s="1">
        <f>AVERAGEIF(KonyaTablo[[#This Row],[Vefat2019]:[Vefat2017]], "&gt;0")</f>
        <v>14.666666666666666</v>
      </c>
      <c r="G332" s="1">
        <f>IF(AND(KonyaTablo[[#This Row],[Vefat2020]]&gt;-1,KonyaTablo[[#This Row],[Referans]]&gt;-1), KonyaTablo[[#This Row],[Vefat2020]]-KonyaTablo[[#This Row],[Referans]], 0)</f>
        <v>9.3333333333333339</v>
      </c>
      <c r="H332">
        <f t="shared" si="36"/>
        <v>28.571428571428573</v>
      </c>
      <c r="I332">
        <f t="shared" si="37"/>
        <v>10.857142857142858</v>
      </c>
      <c r="J332">
        <f t="shared" si="38"/>
        <v>14.142857142857142</v>
      </c>
      <c r="K332">
        <f t="shared" si="39"/>
        <v>15</v>
      </c>
      <c r="L332">
        <f t="shared" si="40"/>
        <v>13.333333333333334</v>
      </c>
    </row>
    <row r="333" spans="1:12">
      <c r="A333" s="3" t="s">
        <v>348</v>
      </c>
      <c r="B333">
        <v>30</v>
      </c>
      <c r="C333">
        <v>17</v>
      </c>
      <c r="D333">
        <v>18</v>
      </c>
      <c r="E333">
        <v>17</v>
      </c>
      <c r="F333" s="1">
        <f>AVERAGEIF(KonyaTablo[[#This Row],[Vefat2019]:[Vefat2017]], "&gt;0")</f>
        <v>17.333333333333332</v>
      </c>
      <c r="G333" s="1">
        <f>IF(AND(KonyaTablo[[#This Row],[Vefat2020]]&gt;-1,KonyaTablo[[#This Row],[Referans]]&gt;-1), KonyaTablo[[#This Row],[Vefat2020]]-KonyaTablo[[#This Row],[Referans]], 0)</f>
        <v>12.666666666666668</v>
      </c>
      <c r="H333">
        <f t="shared" si="36"/>
        <v>29.285714285714285</v>
      </c>
      <c r="I333">
        <f t="shared" si="37"/>
        <v>11.857142857142858</v>
      </c>
      <c r="J333">
        <f t="shared" si="38"/>
        <v>14.571428571428571</v>
      </c>
      <c r="K333">
        <f t="shared" si="39"/>
        <v>14.857142857142858</v>
      </c>
      <c r="L333">
        <f t="shared" si="40"/>
        <v>13.761904761904761</v>
      </c>
    </row>
    <row r="334" spans="1:12">
      <c r="A334" s="3" t="s">
        <v>349</v>
      </c>
      <c r="B334">
        <v>31</v>
      </c>
      <c r="C334">
        <v>12</v>
      </c>
      <c r="D334">
        <v>12</v>
      </c>
      <c r="E334">
        <v>20</v>
      </c>
      <c r="F334" s="1">
        <f>AVERAGEIF(KonyaTablo[[#This Row],[Vefat2019]:[Vefat2017]], "&gt;0")</f>
        <v>14.666666666666666</v>
      </c>
      <c r="G334" s="1">
        <f>IF(AND(KonyaTablo[[#This Row],[Vefat2020]]&gt;-1,KonyaTablo[[#This Row],[Referans]]&gt;-1), KonyaTablo[[#This Row],[Vefat2020]]-KonyaTablo[[#This Row],[Referans]], 0)</f>
        <v>16.333333333333336</v>
      </c>
      <c r="H334">
        <f t="shared" si="36"/>
        <v>30.571428571428573</v>
      </c>
      <c r="I334">
        <f t="shared" si="37"/>
        <v>11.285714285714286</v>
      </c>
      <c r="J334">
        <f t="shared" si="38"/>
        <v>14.285714285714286</v>
      </c>
      <c r="K334">
        <f t="shared" si="39"/>
        <v>16</v>
      </c>
      <c r="L334">
        <f t="shared" si="40"/>
        <v>13.857142857142858</v>
      </c>
    </row>
    <row r="335" spans="1:12">
      <c r="A335" s="3" t="s">
        <v>350</v>
      </c>
      <c r="B335">
        <v>25</v>
      </c>
      <c r="C335">
        <v>12</v>
      </c>
      <c r="D335">
        <v>21</v>
      </c>
      <c r="E335">
        <v>17</v>
      </c>
      <c r="F335" s="1">
        <f>AVERAGEIF(KonyaTablo[[#This Row],[Vefat2019]:[Vefat2017]], "&gt;0")</f>
        <v>16.666666666666668</v>
      </c>
      <c r="G335" s="1">
        <f>IF(AND(KonyaTablo[[#This Row],[Vefat2020]]&gt;-1,KonyaTablo[[#This Row],[Referans]]&gt;-1), KonyaTablo[[#This Row],[Vefat2020]]-KonyaTablo[[#This Row],[Referans]], 0)</f>
        <v>8.3333333333333321</v>
      </c>
      <c r="H335">
        <f t="shared" si="36"/>
        <v>30.142857142857142</v>
      </c>
      <c r="I335">
        <f t="shared" si="37"/>
        <v>11.714285714285714</v>
      </c>
      <c r="J335">
        <f t="shared" si="38"/>
        <v>15.142857142857142</v>
      </c>
      <c r="K335">
        <f t="shared" si="39"/>
        <v>16.428571428571427</v>
      </c>
      <c r="L335">
        <f t="shared" si="40"/>
        <v>14.428571428571429</v>
      </c>
    </row>
    <row r="336" spans="1:12">
      <c r="A336" s="3" t="s">
        <v>351</v>
      </c>
      <c r="B336">
        <v>33</v>
      </c>
      <c r="C336">
        <v>20</v>
      </c>
      <c r="D336">
        <v>10</v>
      </c>
      <c r="E336">
        <v>21</v>
      </c>
      <c r="F336" s="1">
        <f>AVERAGEIF(KonyaTablo[[#This Row],[Vefat2019]:[Vefat2017]], "&gt;0")</f>
        <v>17</v>
      </c>
      <c r="G336" s="1">
        <f>IF(AND(KonyaTablo[[#This Row],[Vefat2020]]&gt;-1,KonyaTablo[[#This Row],[Referans]]&gt;-1), KonyaTablo[[#This Row],[Vefat2020]]-KonyaTablo[[#This Row],[Referans]], 0)</f>
        <v>16</v>
      </c>
      <c r="H336">
        <f t="shared" si="36"/>
        <v>29.857142857142858</v>
      </c>
      <c r="I336">
        <f t="shared" si="37"/>
        <v>12.571428571428571</v>
      </c>
      <c r="J336">
        <f t="shared" si="38"/>
        <v>14.428571428571429</v>
      </c>
      <c r="K336">
        <f t="shared" si="39"/>
        <v>16.714285714285715</v>
      </c>
      <c r="L336">
        <f t="shared" si="40"/>
        <v>14.571428571428571</v>
      </c>
    </row>
    <row r="337" spans="1:12">
      <c r="A337" s="3" t="s">
        <v>352</v>
      </c>
      <c r="B337">
        <v>29</v>
      </c>
      <c r="C337">
        <v>15</v>
      </c>
      <c r="D337">
        <v>9</v>
      </c>
      <c r="E337">
        <v>9</v>
      </c>
      <c r="F337" s="1">
        <f>AVERAGEIF(KonyaTablo[[#This Row],[Vefat2019]:[Vefat2017]], "&gt;0")</f>
        <v>11</v>
      </c>
      <c r="G337" s="1">
        <f>IF(AND(KonyaTablo[[#This Row],[Vefat2020]]&gt;-1,KonyaTablo[[#This Row],[Referans]]&gt;-1), KonyaTablo[[#This Row],[Vefat2020]]-KonyaTablo[[#This Row],[Referans]], 0)</f>
        <v>18</v>
      </c>
      <c r="H337">
        <f t="shared" si="36"/>
        <v>28.571428571428573</v>
      </c>
      <c r="I337">
        <f t="shared" si="37"/>
        <v>12.857142857142858</v>
      </c>
      <c r="J337">
        <f t="shared" si="38"/>
        <v>14.857142857142858</v>
      </c>
      <c r="K337">
        <f t="shared" si="39"/>
        <v>16.571428571428573</v>
      </c>
      <c r="L337">
        <f t="shared" si="40"/>
        <v>14.761904761904761</v>
      </c>
    </row>
    <row r="338" spans="1:12">
      <c r="A338" s="3" t="s">
        <v>353</v>
      </c>
      <c r="B338">
        <v>36</v>
      </c>
      <c r="C338">
        <v>19</v>
      </c>
      <c r="D338">
        <v>13</v>
      </c>
      <c r="E338">
        <v>21</v>
      </c>
      <c r="F338" s="1">
        <f>AVERAGEIF(KonyaTablo[[#This Row],[Vefat2019]:[Vefat2017]], "&gt;0")</f>
        <v>17.666666666666668</v>
      </c>
      <c r="G338" s="1">
        <f>IF(AND(KonyaTablo[[#This Row],[Vefat2020]]&gt;-1,KonyaTablo[[#This Row],[Referans]]&gt;-1), KonyaTablo[[#This Row],[Vefat2020]]-KonyaTablo[[#This Row],[Referans]], 0)</f>
        <v>18.333333333333332</v>
      </c>
      <c r="H338">
        <f t="shared" si="36"/>
        <v>29.714285714285715</v>
      </c>
      <c r="I338">
        <f t="shared" si="37"/>
        <v>14.428571428571429</v>
      </c>
      <c r="J338">
        <f t="shared" si="38"/>
        <v>14.428571428571429</v>
      </c>
      <c r="K338">
        <f t="shared" si="39"/>
        <v>17.857142857142858</v>
      </c>
      <c r="L338">
        <f t="shared" si="40"/>
        <v>15.571428571428571</v>
      </c>
    </row>
    <row r="339" spans="1:12">
      <c r="A339" s="3" t="s">
        <v>354</v>
      </c>
      <c r="B339">
        <v>25</v>
      </c>
      <c r="C339">
        <v>11</v>
      </c>
      <c r="D339">
        <v>18</v>
      </c>
      <c r="E339">
        <v>15</v>
      </c>
      <c r="F339" s="1">
        <f>AVERAGEIF(KonyaTablo[[#This Row],[Vefat2019]:[Vefat2017]], "&gt;0")</f>
        <v>14.666666666666666</v>
      </c>
      <c r="G339" s="1">
        <f>IF(AND(KonyaTablo[[#This Row],[Vefat2020]]&gt;-1,KonyaTablo[[#This Row],[Referans]]&gt;-1), KonyaTablo[[#This Row],[Vefat2020]]-KonyaTablo[[#This Row],[Referans]], 0)</f>
        <v>10.333333333333334</v>
      </c>
      <c r="H339">
        <f t="shared" si="36"/>
        <v>29.857142857142858</v>
      </c>
      <c r="I339">
        <f t="shared" si="37"/>
        <v>15.142857142857142</v>
      </c>
      <c r="J339">
        <f t="shared" si="38"/>
        <v>14.428571428571429</v>
      </c>
      <c r="K339">
        <f t="shared" si="39"/>
        <v>17.142857142857142</v>
      </c>
      <c r="L339">
        <f t="shared" si="40"/>
        <v>15.571428571428573</v>
      </c>
    </row>
    <row r="340" spans="1:12">
      <c r="A340" s="3" t="s">
        <v>355</v>
      </c>
      <c r="B340">
        <v>33</v>
      </c>
      <c r="C340">
        <v>15</v>
      </c>
      <c r="D340">
        <v>10</v>
      </c>
      <c r="E340">
        <v>13</v>
      </c>
      <c r="F340" s="1">
        <f>AVERAGEIF(KonyaTablo[[#This Row],[Vefat2019]:[Vefat2017]], "&gt;0")</f>
        <v>12.666666666666666</v>
      </c>
      <c r="G340" s="1">
        <f>IF(AND(KonyaTablo[[#This Row],[Vefat2020]]&gt;-1,KonyaTablo[[#This Row],[Referans]]&gt;-1), KonyaTablo[[#This Row],[Vefat2020]]-KonyaTablo[[#This Row],[Referans]], 0)</f>
        <v>20.333333333333336</v>
      </c>
      <c r="H340">
        <f t="shared" si="36"/>
        <v>30.285714285714285</v>
      </c>
      <c r="I340">
        <f t="shared" si="37"/>
        <v>14.857142857142858</v>
      </c>
      <c r="J340">
        <f t="shared" si="38"/>
        <v>13.285714285714286</v>
      </c>
      <c r="K340">
        <f t="shared" si="39"/>
        <v>16.571428571428573</v>
      </c>
      <c r="L340">
        <f t="shared" si="40"/>
        <v>14.904761904761907</v>
      </c>
    </row>
    <row r="341" spans="1:12">
      <c r="A341" s="3" t="s">
        <v>356</v>
      </c>
      <c r="B341">
        <v>25</v>
      </c>
      <c r="C341">
        <v>14</v>
      </c>
      <c r="D341">
        <v>7</v>
      </c>
      <c r="E341">
        <v>15</v>
      </c>
      <c r="F341" s="1">
        <f>AVERAGEIF(KonyaTablo[[#This Row],[Vefat2019]:[Vefat2017]], "&gt;0")</f>
        <v>12</v>
      </c>
      <c r="G341" s="1">
        <f>IF(AND(KonyaTablo[[#This Row],[Vefat2020]]&gt;-1,KonyaTablo[[#This Row],[Referans]]&gt;-1), KonyaTablo[[#This Row],[Vefat2020]]-KonyaTablo[[#This Row],[Referans]], 0)</f>
        <v>13</v>
      </c>
      <c r="H341">
        <f t="shared" si="36"/>
        <v>29.428571428571427</v>
      </c>
      <c r="I341">
        <f t="shared" si="37"/>
        <v>15.142857142857142</v>
      </c>
      <c r="J341">
        <f t="shared" si="38"/>
        <v>12.571428571428571</v>
      </c>
      <c r="K341">
        <f t="shared" si="39"/>
        <v>15.857142857142858</v>
      </c>
      <c r="L341">
        <f t="shared" si="40"/>
        <v>14.523809523809527</v>
      </c>
    </row>
    <row r="342" spans="1:12">
      <c r="A342" s="3" t="s">
        <v>357</v>
      </c>
      <c r="B342">
        <v>34</v>
      </c>
      <c r="C342">
        <v>11</v>
      </c>
      <c r="D342">
        <v>17</v>
      </c>
      <c r="E342">
        <v>17</v>
      </c>
      <c r="F342" s="1">
        <f>AVERAGEIF(KonyaTablo[[#This Row],[Vefat2019]:[Vefat2017]], "&gt;0")</f>
        <v>15</v>
      </c>
      <c r="G342" s="1">
        <f>IF(AND(KonyaTablo[[#This Row],[Vefat2020]]&gt;-1,KonyaTablo[[#This Row],[Referans]]&gt;-1), KonyaTablo[[#This Row],[Vefat2020]]-KonyaTablo[[#This Row],[Referans]], 0)</f>
        <v>19</v>
      </c>
      <c r="H342">
        <f t="shared" si="36"/>
        <v>30.714285714285715</v>
      </c>
      <c r="I342">
        <f t="shared" si="37"/>
        <v>15</v>
      </c>
      <c r="J342">
        <f t="shared" si="38"/>
        <v>12</v>
      </c>
      <c r="K342">
        <f t="shared" si="39"/>
        <v>15.857142857142858</v>
      </c>
      <c r="L342">
        <f t="shared" si="40"/>
        <v>14.285714285714286</v>
      </c>
    </row>
    <row r="343" spans="1:12">
      <c r="A343" s="3" t="s">
        <v>358</v>
      </c>
      <c r="B343">
        <v>23</v>
      </c>
      <c r="C343">
        <v>14</v>
      </c>
      <c r="D343">
        <v>13</v>
      </c>
      <c r="E343">
        <v>12</v>
      </c>
      <c r="F343" s="1">
        <f>AVERAGEIF(KonyaTablo[[#This Row],[Vefat2019]:[Vefat2017]], "&gt;0")</f>
        <v>13</v>
      </c>
      <c r="G343" s="1">
        <f>IF(AND(KonyaTablo[[#This Row],[Vefat2020]]&gt;-1,KonyaTablo[[#This Row],[Referans]]&gt;-1), KonyaTablo[[#This Row],[Vefat2020]]-KonyaTablo[[#This Row],[Referans]], 0)</f>
        <v>10</v>
      </c>
      <c r="H343">
        <f t="shared" si="36"/>
        <v>29.285714285714285</v>
      </c>
      <c r="I343">
        <f t="shared" si="37"/>
        <v>14.142857142857142</v>
      </c>
      <c r="J343">
        <f t="shared" si="38"/>
        <v>12.428571428571429</v>
      </c>
      <c r="K343">
        <f t="shared" si="39"/>
        <v>14.571428571428571</v>
      </c>
      <c r="L343">
        <f t="shared" si="40"/>
        <v>13.714285714285714</v>
      </c>
    </row>
    <row r="344" spans="1:12">
      <c r="A344" s="3" t="s">
        <v>359</v>
      </c>
      <c r="B344">
        <v>22</v>
      </c>
      <c r="C344">
        <v>20</v>
      </c>
      <c r="D344">
        <v>15</v>
      </c>
      <c r="E344">
        <v>15</v>
      </c>
      <c r="F344" s="1">
        <f>AVERAGEIF(KonyaTablo[[#This Row],[Vefat2019]:[Vefat2017]], "&gt;0")</f>
        <v>16.666666666666668</v>
      </c>
      <c r="G344" s="1">
        <f>IF(AND(KonyaTablo[[#This Row],[Vefat2020]]&gt;-1,KonyaTablo[[#This Row],[Referans]]&gt;-1), KonyaTablo[[#This Row],[Vefat2020]]-KonyaTablo[[#This Row],[Referans]], 0)</f>
        <v>5.3333333333333321</v>
      </c>
      <c r="H344">
        <f t="shared" si="36"/>
        <v>28.285714285714285</v>
      </c>
      <c r="I344">
        <f t="shared" si="37"/>
        <v>14.857142857142858</v>
      </c>
      <c r="J344">
        <f t="shared" si="38"/>
        <v>13.285714285714286</v>
      </c>
      <c r="K344">
        <f t="shared" si="39"/>
        <v>15.428571428571429</v>
      </c>
      <c r="L344">
        <f t="shared" si="40"/>
        <v>14.523809523809524</v>
      </c>
    </row>
    <row r="345" spans="1:12">
      <c r="A345" s="3" t="s">
        <v>360</v>
      </c>
      <c r="B345">
        <v>26</v>
      </c>
      <c r="C345">
        <v>20</v>
      </c>
      <c r="D345">
        <v>18</v>
      </c>
      <c r="E345">
        <v>16</v>
      </c>
      <c r="F345" s="1">
        <f>AVERAGEIF(KonyaTablo[[#This Row],[Vefat2019]:[Vefat2017]], "&gt;0")</f>
        <v>18</v>
      </c>
      <c r="G345" s="1">
        <f>IF(AND(KonyaTablo[[#This Row],[Vefat2020]]&gt;-1,KonyaTablo[[#This Row],[Referans]]&gt;-1), KonyaTablo[[#This Row],[Vefat2020]]-KonyaTablo[[#This Row],[Referans]], 0)</f>
        <v>8</v>
      </c>
      <c r="H345">
        <f t="shared" si="36"/>
        <v>26.857142857142858</v>
      </c>
      <c r="I345">
        <f t="shared" si="37"/>
        <v>15</v>
      </c>
      <c r="J345">
        <f t="shared" si="38"/>
        <v>14</v>
      </c>
      <c r="K345">
        <f t="shared" si="39"/>
        <v>14.714285714285714</v>
      </c>
      <c r="L345">
        <f t="shared" si="40"/>
        <v>14.571428571428571</v>
      </c>
    </row>
    <row r="346" spans="1:12">
      <c r="A346" s="3" t="s">
        <v>361</v>
      </c>
      <c r="B346">
        <v>23</v>
      </c>
      <c r="C346">
        <v>18</v>
      </c>
      <c r="D346">
        <v>13</v>
      </c>
      <c r="E346">
        <v>21</v>
      </c>
      <c r="F346" s="1">
        <f>AVERAGEIF(KonyaTablo[[#This Row],[Vefat2019]:[Vefat2017]], "&gt;0")</f>
        <v>17.333333333333332</v>
      </c>
      <c r="G346" s="1">
        <f>IF(AND(KonyaTablo[[#This Row],[Vefat2020]]&gt;-1,KonyaTablo[[#This Row],[Referans]]&gt;-1), KonyaTablo[[#This Row],[Vefat2020]]-KonyaTablo[[#This Row],[Referans]], 0)</f>
        <v>5.6666666666666679</v>
      </c>
      <c r="H346">
        <f t="shared" si="36"/>
        <v>26.571428571428573</v>
      </c>
      <c r="I346">
        <f t="shared" si="37"/>
        <v>16</v>
      </c>
      <c r="J346">
        <f t="shared" si="38"/>
        <v>13.285714285714286</v>
      </c>
      <c r="K346">
        <f t="shared" si="39"/>
        <v>15.571428571428571</v>
      </c>
      <c r="L346">
        <f t="shared" si="40"/>
        <v>14.952380952380951</v>
      </c>
    </row>
    <row r="347" spans="1:12">
      <c r="A347" s="3" t="s">
        <v>362</v>
      </c>
      <c r="B347">
        <v>31</v>
      </c>
      <c r="C347">
        <v>22</v>
      </c>
      <c r="D347">
        <v>19</v>
      </c>
      <c r="E347">
        <v>20</v>
      </c>
      <c r="F347" s="1">
        <f>AVERAGEIF(KonyaTablo[[#This Row],[Vefat2019]:[Vefat2017]], "&gt;0")</f>
        <v>20.333333333333332</v>
      </c>
      <c r="G347" s="1">
        <f>IF(AND(KonyaTablo[[#This Row],[Vefat2020]]&gt;-1,KonyaTablo[[#This Row],[Referans]]&gt;-1), KonyaTablo[[#This Row],[Vefat2020]]-KonyaTablo[[#This Row],[Referans]], 0)</f>
        <v>10.666666666666668</v>
      </c>
      <c r="H347">
        <f t="shared" si="36"/>
        <v>26.285714285714285</v>
      </c>
      <c r="I347">
        <f t="shared" si="37"/>
        <v>17</v>
      </c>
      <c r="J347">
        <f t="shared" si="38"/>
        <v>14.571428571428571</v>
      </c>
      <c r="K347">
        <f t="shared" si="39"/>
        <v>16.571428571428573</v>
      </c>
      <c r="L347">
        <f t="shared" si="40"/>
        <v>16.047619047619047</v>
      </c>
    </row>
    <row r="348" spans="1:12">
      <c r="A348" s="3" t="s">
        <v>363</v>
      </c>
      <c r="B348">
        <v>34</v>
      </c>
      <c r="C348">
        <v>16</v>
      </c>
      <c r="D348">
        <v>15</v>
      </c>
      <c r="E348">
        <v>13</v>
      </c>
      <c r="F348" s="1">
        <f>AVERAGEIF(KonyaTablo[[#This Row],[Vefat2019]:[Vefat2017]], "&gt;0")</f>
        <v>14.666666666666666</v>
      </c>
      <c r="G348" s="1">
        <f>IF(AND(KonyaTablo[[#This Row],[Vefat2020]]&gt;-1,KonyaTablo[[#This Row],[Referans]]&gt;-1), KonyaTablo[[#This Row],[Vefat2020]]-KonyaTablo[[#This Row],[Referans]], 0)</f>
        <v>19.333333333333336</v>
      </c>
      <c r="H348">
        <f t="shared" si="36"/>
        <v>27.571428571428573</v>
      </c>
      <c r="I348">
        <f t="shared" si="37"/>
        <v>17.285714285714285</v>
      </c>
      <c r="J348">
        <f t="shared" si="38"/>
        <v>15.714285714285714</v>
      </c>
      <c r="K348">
        <f t="shared" si="39"/>
        <v>16.285714285714285</v>
      </c>
      <c r="L348">
        <f t="shared" si="40"/>
        <v>16.428571428571427</v>
      </c>
    </row>
    <row r="349" spans="1:12">
      <c r="A349" s="3" t="s">
        <v>364</v>
      </c>
      <c r="B349">
        <v>29</v>
      </c>
      <c r="C349">
        <v>16</v>
      </c>
      <c r="D349">
        <v>19</v>
      </c>
      <c r="E349">
        <v>17</v>
      </c>
      <c r="F349" s="1">
        <f>AVERAGEIF(KonyaTablo[[#This Row],[Vefat2019]:[Vefat2017]], "&gt;0")</f>
        <v>17.333333333333332</v>
      </c>
      <c r="G349" s="1">
        <f>IF(AND(KonyaTablo[[#This Row],[Vefat2020]]&gt;-1,KonyaTablo[[#This Row],[Referans]]&gt;-1), KonyaTablo[[#This Row],[Vefat2020]]-KonyaTablo[[#This Row],[Referans]], 0)</f>
        <v>11.666666666666668</v>
      </c>
      <c r="H349">
        <f t="shared" si="36"/>
        <v>26.857142857142858</v>
      </c>
      <c r="I349">
        <f t="shared" si="37"/>
        <v>18</v>
      </c>
      <c r="J349">
        <f t="shared" si="38"/>
        <v>16</v>
      </c>
      <c r="K349">
        <f t="shared" si="39"/>
        <v>16.285714285714285</v>
      </c>
      <c r="L349">
        <f t="shared" si="40"/>
        <v>16.761904761904763</v>
      </c>
    </row>
    <row r="350" spans="1:12">
      <c r="A350" s="3" t="s">
        <v>365</v>
      </c>
      <c r="B350">
        <v>27</v>
      </c>
      <c r="C350">
        <v>13</v>
      </c>
      <c r="D350">
        <v>9</v>
      </c>
      <c r="E350">
        <v>10</v>
      </c>
      <c r="F350" s="1">
        <f>AVERAGEIF(KonyaTablo[[#This Row],[Vefat2019]:[Vefat2017]], "&gt;0")</f>
        <v>10.666666666666666</v>
      </c>
      <c r="G350" s="1">
        <f>IF(AND(KonyaTablo[[#This Row],[Vefat2020]]&gt;-1,KonyaTablo[[#This Row],[Referans]]&gt;-1), KonyaTablo[[#This Row],[Vefat2020]]-KonyaTablo[[#This Row],[Referans]], 0)</f>
        <v>16.333333333333336</v>
      </c>
      <c r="H350">
        <f t="shared" si="36"/>
        <v>27.428571428571427</v>
      </c>
      <c r="I350">
        <f t="shared" si="37"/>
        <v>17.857142857142858</v>
      </c>
      <c r="J350">
        <f t="shared" si="38"/>
        <v>15.428571428571429</v>
      </c>
      <c r="K350">
        <f t="shared" si="39"/>
        <v>16</v>
      </c>
      <c r="L350">
        <f t="shared" si="40"/>
        <v>16.428571428571427</v>
      </c>
    </row>
    <row r="351" spans="1:12">
      <c r="A351" s="3" t="s">
        <v>366</v>
      </c>
      <c r="B351">
        <v>25</v>
      </c>
      <c r="C351">
        <v>21</v>
      </c>
      <c r="D351">
        <v>14</v>
      </c>
      <c r="E351">
        <v>16</v>
      </c>
      <c r="F351" s="1">
        <f>AVERAGEIF(KonyaTablo[[#This Row],[Vefat2019]:[Vefat2017]], "&gt;0")</f>
        <v>17</v>
      </c>
      <c r="G351" s="1">
        <f>IF(AND(KonyaTablo[[#This Row],[Vefat2020]]&gt;-1,KonyaTablo[[#This Row],[Referans]]&gt;-1), KonyaTablo[[#This Row],[Vefat2020]]-KonyaTablo[[#This Row],[Referans]], 0)</f>
        <v>8</v>
      </c>
      <c r="H351">
        <f t="shared" si="36"/>
        <v>27.857142857142858</v>
      </c>
      <c r="I351">
        <f t="shared" si="37"/>
        <v>18</v>
      </c>
      <c r="J351">
        <f t="shared" si="38"/>
        <v>15.285714285714286</v>
      </c>
      <c r="K351">
        <f t="shared" si="39"/>
        <v>16.142857142857142</v>
      </c>
      <c r="L351">
        <f t="shared" si="40"/>
        <v>16.476190476190474</v>
      </c>
    </row>
    <row r="352" spans="1:12">
      <c r="A352" s="3" t="s">
        <v>367</v>
      </c>
      <c r="B352">
        <v>25</v>
      </c>
      <c r="C352">
        <v>16</v>
      </c>
      <c r="D352">
        <v>20</v>
      </c>
      <c r="E352">
        <v>19</v>
      </c>
      <c r="F352" s="1">
        <f>AVERAGEIF(KonyaTablo[[#This Row],[Vefat2019]:[Vefat2017]], "&gt;0")</f>
        <v>18.333333333333332</v>
      </c>
      <c r="G352" s="1">
        <f>IF(AND(KonyaTablo[[#This Row],[Vefat2020]]&gt;-1,KonyaTablo[[#This Row],[Referans]]&gt;-1), KonyaTablo[[#This Row],[Vefat2020]]-KonyaTablo[[#This Row],[Referans]], 0)</f>
        <v>6.6666666666666679</v>
      </c>
      <c r="H352">
        <f t="shared" si="36"/>
        <v>27.714285714285715</v>
      </c>
      <c r="I352">
        <f t="shared" si="37"/>
        <v>17.428571428571427</v>
      </c>
      <c r="J352">
        <f t="shared" si="38"/>
        <v>15.571428571428571</v>
      </c>
      <c r="K352">
        <f t="shared" si="39"/>
        <v>16.571428571428573</v>
      </c>
      <c r="L352">
        <f t="shared" si="40"/>
        <v>16.523809523809522</v>
      </c>
    </row>
    <row r="353" spans="1:12">
      <c r="A353" s="3" t="s">
        <v>368</v>
      </c>
      <c r="B353">
        <v>19</v>
      </c>
      <c r="C353">
        <v>13</v>
      </c>
      <c r="D353">
        <v>18</v>
      </c>
      <c r="E353">
        <v>18</v>
      </c>
      <c r="F353" s="1">
        <f>AVERAGEIF(KonyaTablo[[#This Row],[Vefat2019]:[Vefat2017]], "&gt;0")</f>
        <v>16.333333333333332</v>
      </c>
      <c r="G353" s="1">
        <f>IF(AND(KonyaTablo[[#This Row],[Vefat2020]]&gt;-1,KonyaTablo[[#This Row],[Referans]]&gt;-1), KonyaTablo[[#This Row],[Vefat2020]]-KonyaTablo[[#This Row],[Referans]], 0)</f>
        <v>2.6666666666666679</v>
      </c>
      <c r="H353">
        <f t="shared" si="36"/>
        <v>27.142857142857142</v>
      </c>
      <c r="I353">
        <f t="shared" si="37"/>
        <v>16.714285714285715</v>
      </c>
      <c r="J353">
        <f t="shared" si="38"/>
        <v>16.285714285714285</v>
      </c>
      <c r="K353">
        <f t="shared" si="39"/>
        <v>16.142857142857142</v>
      </c>
      <c r="L353">
        <f t="shared" si="40"/>
        <v>16.38095238095238</v>
      </c>
    </row>
    <row r="354" spans="1:12">
      <c r="A354" s="3" t="s">
        <v>369</v>
      </c>
      <c r="B354">
        <v>32</v>
      </c>
      <c r="C354">
        <v>25</v>
      </c>
      <c r="D354">
        <v>20</v>
      </c>
      <c r="E354">
        <v>14</v>
      </c>
      <c r="F354" s="1">
        <f>AVERAGEIF(KonyaTablo[[#This Row],[Vefat2019]:[Vefat2017]], "&gt;0")</f>
        <v>19.666666666666668</v>
      </c>
      <c r="G354" s="1">
        <f>IF(AND(KonyaTablo[[#This Row],[Vefat2020]]&gt;-1,KonyaTablo[[#This Row],[Referans]]&gt;-1), KonyaTablo[[#This Row],[Vefat2020]]-KonyaTablo[[#This Row],[Referans]], 0)</f>
        <v>12.333333333333332</v>
      </c>
      <c r="H354">
        <f t="shared" ref="H354:H388" si="41">AVERAGE(B348:B354)</f>
        <v>27.285714285714285</v>
      </c>
      <c r="I354">
        <f t="shared" ref="I354:I388" si="42">AVERAGE(C348:C354)</f>
        <v>17.142857142857142</v>
      </c>
      <c r="J354">
        <f t="shared" ref="J354:J388" si="43">AVERAGE(D348:D354)</f>
        <v>16.428571428571427</v>
      </c>
      <c r="K354">
        <f t="shared" ref="K354:K388" si="44">AVERAGE(E348:E354)</f>
        <v>15.285714285714286</v>
      </c>
      <c r="L354">
        <f t="shared" ref="L354:L388" si="45">AVERAGE(F348:F354)</f>
        <v>16.285714285714285</v>
      </c>
    </row>
    <row r="355" spans="1:12">
      <c r="A355" s="3" t="s">
        <v>370</v>
      </c>
      <c r="B355">
        <v>21</v>
      </c>
      <c r="C355">
        <v>14</v>
      </c>
      <c r="D355">
        <v>9</v>
      </c>
      <c r="E355">
        <v>10</v>
      </c>
      <c r="F355" s="1">
        <f>AVERAGEIF(KonyaTablo[[#This Row],[Vefat2019]:[Vefat2017]], "&gt;0")</f>
        <v>11</v>
      </c>
      <c r="G355" s="1">
        <f>IF(AND(KonyaTablo[[#This Row],[Vefat2020]]&gt;-1,KonyaTablo[[#This Row],[Referans]]&gt;-1), KonyaTablo[[#This Row],[Vefat2020]]-KonyaTablo[[#This Row],[Referans]], 0)</f>
        <v>10</v>
      </c>
      <c r="H355">
        <f t="shared" si="41"/>
        <v>25.428571428571427</v>
      </c>
      <c r="I355">
        <f t="shared" si="42"/>
        <v>16.857142857142858</v>
      </c>
      <c r="J355">
        <f t="shared" si="43"/>
        <v>15.571428571428571</v>
      </c>
      <c r="K355">
        <f t="shared" si="44"/>
        <v>14.857142857142858</v>
      </c>
      <c r="L355">
        <f t="shared" si="45"/>
        <v>15.761904761904761</v>
      </c>
    </row>
    <row r="356" spans="1:12">
      <c r="A356" s="3" t="s">
        <v>371</v>
      </c>
      <c r="B356">
        <v>39</v>
      </c>
      <c r="C356">
        <v>23</v>
      </c>
      <c r="D356">
        <v>19</v>
      </c>
      <c r="E356">
        <v>12</v>
      </c>
      <c r="F356" s="1">
        <f>AVERAGEIF(KonyaTablo[[#This Row],[Vefat2019]:[Vefat2017]], "&gt;0")</f>
        <v>18</v>
      </c>
      <c r="G356" s="1">
        <f>IF(AND(KonyaTablo[[#This Row],[Vefat2020]]&gt;-1,KonyaTablo[[#This Row],[Referans]]&gt;-1), KonyaTablo[[#This Row],[Vefat2020]]-KonyaTablo[[#This Row],[Referans]], 0)</f>
        <v>21</v>
      </c>
      <c r="H356">
        <f t="shared" si="41"/>
        <v>26.857142857142858</v>
      </c>
      <c r="I356">
        <f t="shared" si="42"/>
        <v>17.857142857142858</v>
      </c>
      <c r="J356">
        <f t="shared" si="43"/>
        <v>15.571428571428571</v>
      </c>
      <c r="K356">
        <f t="shared" si="44"/>
        <v>14.142857142857142</v>
      </c>
      <c r="L356">
        <f t="shared" si="45"/>
        <v>15.857142857142858</v>
      </c>
    </row>
    <row r="357" spans="1:12">
      <c r="A357" s="3" t="s">
        <v>372</v>
      </c>
      <c r="B357">
        <v>32</v>
      </c>
      <c r="C357">
        <v>9</v>
      </c>
      <c r="D357">
        <v>18</v>
      </c>
      <c r="E357">
        <v>15</v>
      </c>
      <c r="F357" s="1">
        <f>AVERAGEIF(KonyaTablo[[#This Row],[Vefat2019]:[Vefat2017]], "&gt;0")</f>
        <v>14</v>
      </c>
      <c r="G357" s="1">
        <f>IF(AND(KonyaTablo[[#This Row],[Vefat2020]]&gt;-1,KonyaTablo[[#This Row],[Referans]]&gt;-1), KonyaTablo[[#This Row],[Vefat2020]]-KonyaTablo[[#This Row],[Referans]], 0)</f>
        <v>18</v>
      </c>
      <c r="H357">
        <f t="shared" si="41"/>
        <v>27.571428571428573</v>
      </c>
      <c r="I357">
        <f t="shared" si="42"/>
        <v>17.285714285714285</v>
      </c>
      <c r="J357">
        <f t="shared" si="43"/>
        <v>16.857142857142858</v>
      </c>
      <c r="K357">
        <f t="shared" si="44"/>
        <v>14.857142857142858</v>
      </c>
      <c r="L357">
        <f t="shared" si="45"/>
        <v>16.333333333333332</v>
      </c>
    </row>
    <row r="358" spans="1:12">
      <c r="A358" s="3" t="s">
        <v>373</v>
      </c>
      <c r="B358">
        <v>21</v>
      </c>
      <c r="C358">
        <v>23</v>
      </c>
      <c r="D358">
        <v>13</v>
      </c>
      <c r="E358">
        <v>17</v>
      </c>
      <c r="F358" s="1">
        <f>AVERAGEIF(KonyaTablo[[#This Row],[Vefat2019]:[Vefat2017]], "&gt;0")</f>
        <v>17.666666666666668</v>
      </c>
      <c r="G358" s="1">
        <f>IF(AND(KonyaTablo[[#This Row],[Vefat2020]]&gt;-1,KonyaTablo[[#This Row],[Referans]]&gt;-1), KonyaTablo[[#This Row],[Vefat2020]]-KonyaTablo[[#This Row],[Referans]], 0)</f>
        <v>3.3333333333333321</v>
      </c>
      <c r="H358">
        <f t="shared" si="41"/>
        <v>27</v>
      </c>
      <c r="I358">
        <f t="shared" si="42"/>
        <v>17.571428571428573</v>
      </c>
      <c r="J358">
        <f t="shared" si="43"/>
        <v>16.714285714285715</v>
      </c>
      <c r="K358">
        <f t="shared" si="44"/>
        <v>15</v>
      </c>
      <c r="L358">
        <f t="shared" si="45"/>
        <v>16.428571428571427</v>
      </c>
    </row>
    <row r="359" spans="1:12">
      <c r="A359" s="3" t="s">
        <v>374</v>
      </c>
      <c r="B359">
        <v>25</v>
      </c>
      <c r="C359">
        <v>15</v>
      </c>
      <c r="D359">
        <v>12</v>
      </c>
      <c r="E359">
        <v>14</v>
      </c>
      <c r="F359" s="1">
        <f>AVERAGEIF(KonyaTablo[[#This Row],[Vefat2019]:[Vefat2017]], "&gt;0")</f>
        <v>13.666666666666666</v>
      </c>
      <c r="G359" s="1">
        <f>IF(AND(KonyaTablo[[#This Row],[Vefat2020]]&gt;-1,KonyaTablo[[#This Row],[Referans]]&gt;-1), KonyaTablo[[#This Row],[Vefat2020]]-KonyaTablo[[#This Row],[Referans]], 0)</f>
        <v>11.333333333333334</v>
      </c>
      <c r="H359">
        <f t="shared" si="41"/>
        <v>27</v>
      </c>
      <c r="I359">
        <f t="shared" si="42"/>
        <v>17.428571428571427</v>
      </c>
      <c r="J359">
        <f t="shared" si="43"/>
        <v>15.571428571428571</v>
      </c>
      <c r="K359">
        <f t="shared" si="44"/>
        <v>14.285714285714286</v>
      </c>
      <c r="L359">
        <f t="shared" si="45"/>
        <v>15.761904761904763</v>
      </c>
    </row>
    <row r="360" spans="1:12">
      <c r="A360" s="3" t="s">
        <v>375</v>
      </c>
      <c r="B360">
        <v>23</v>
      </c>
      <c r="C360">
        <v>16</v>
      </c>
      <c r="D360">
        <v>20</v>
      </c>
      <c r="E360">
        <v>17</v>
      </c>
      <c r="F360" s="1">
        <f>AVERAGEIF(KonyaTablo[[#This Row],[Vefat2019]:[Vefat2017]], "&gt;0")</f>
        <v>17.666666666666668</v>
      </c>
      <c r="G360" s="1">
        <f>IF(AND(KonyaTablo[[#This Row],[Vefat2020]]&gt;-1,KonyaTablo[[#This Row],[Referans]]&gt;-1), KonyaTablo[[#This Row],[Vefat2020]]-KonyaTablo[[#This Row],[Referans]], 0)</f>
        <v>5.3333333333333321</v>
      </c>
      <c r="H360">
        <f t="shared" si="41"/>
        <v>27.571428571428573</v>
      </c>
      <c r="I360">
        <f t="shared" si="42"/>
        <v>17.857142857142858</v>
      </c>
      <c r="J360">
        <f t="shared" si="43"/>
        <v>15.857142857142858</v>
      </c>
      <c r="K360">
        <f t="shared" si="44"/>
        <v>14.142857142857142</v>
      </c>
      <c r="L360">
        <f t="shared" si="45"/>
        <v>15.952380952380954</v>
      </c>
    </row>
    <row r="361" spans="1:12">
      <c r="A361" s="3" t="s">
        <v>376</v>
      </c>
      <c r="B361">
        <v>23</v>
      </c>
      <c r="C361">
        <v>16</v>
      </c>
      <c r="D361">
        <v>18</v>
      </c>
      <c r="E361">
        <v>11</v>
      </c>
      <c r="F361" s="1">
        <f>AVERAGEIF(KonyaTablo[[#This Row],[Vefat2019]:[Vefat2017]], "&gt;0")</f>
        <v>15</v>
      </c>
      <c r="G361" s="1">
        <f>IF(AND(KonyaTablo[[#This Row],[Vefat2020]]&gt;-1,KonyaTablo[[#This Row],[Referans]]&gt;-1), KonyaTablo[[#This Row],[Vefat2020]]-KonyaTablo[[#This Row],[Referans]], 0)</f>
        <v>8</v>
      </c>
      <c r="H361">
        <f t="shared" si="41"/>
        <v>26.285714285714285</v>
      </c>
      <c r="I361">
        <f t="shared" si="42"/>
        <v>16.571428571428573</v>
      </c>
      <c r="J361">
        <f t="shared" si="43"/>
        <v>15.571428571428571</v>
      </c>
      <c r="K361">
        <f t="shared" si="44"/>
        <v>13.714285714285714</v>
      </c>
      <c r="L361">
        <f t="shared" si="45"/>
        <v>15.285714285714288</v>
      </c>
    </row>
    <row r="362" spans="1:12">
      <c r="A362" s="3" t="s">
        <v>377</v>
      </c>
      <c r="B362">
        <v>35</v>
      </c>
      <c r="C362">
        <v>17</v>
      </c>
      <c r="D362">
        <v>22</v>
      </c>
      <c r="E362">
        <v>17</v>
      </c>
      <c r="F362" s="1">
        <f>AVERAGEIF(KonyaTablo[[#This Row],[Vefat2019]:[Vefat2017]], "&gt;0")</f>
        <v>18.666666666666668</v>
      </c>
      <c r="G362" s="1">
        <f>IF(AND(KonyaTablo[[#This Row],[Vefat2020]]&gt;-1,KonyaTablo[[#This Row],[Referans]]&gt;-1), KonyaTablo[[#This Row],[Vefat2020]]-KonyaTablo[[#This Row],[Referans]], 0)</f>
        <v>16.333333333333332</v>
      </c>
      <c r="H362">
        <f t="shared" si="41"/>
        <v>28.285714285714285</v>
      </c>
      <c r="I362">
        <f t="shared" si="42"/>
        <v>17</v>
      </c>
      <c r="J362">
        <f t="shared" si="43"/>
        <v>17.428571428571427</v>
      </c>
      <c r="K362">
        <f t="shared" si="44"/>
        <v>14.714285714285714</v>
      </c>
      <c r="L362">
        <f t="shared" si="45"/>
        <v>16.380952380952383</v>
      </c>
    </row>
    <row r="363" spans="1:12">
      <c r="A363" s="3" t="s">
        <v>378</v>
      </c>
      <c r="B363">
        <v>27</v>
      </c>
      <c r="C363">
        <v>17</v>
      </c>
      <c r="D363">
        <v>23</v>
      </c>
      <c r="E363">
        <v>12</v>
      </c>
      <c r="F363" s="1">
        <f>AVERAGEIF(KonyaTablo[[#This Row],[Vefat2019]:[Vefat2017]], "&gt;0")</f>
        <v>17.333333333333332</v>
      </c>
      <c r="G363" s="1">
        <f>IF(AND(KonyaTablo[[#This Row],[Vefat2020]]&gt;-1,KonyaTablo[[#This Row],[Referans]]&gt;-1), KonyaTablo[[#This Row],[Vefat2020]]-KonyaTablo[[#This Row],[Referans]], 0)</f>
        <v>9.6666666666666679</v>
      </c>
      <c r="H363">
        <f t="shared" si="41"/>
        <v>26.571428571428573</v>
      </c>
      <c r="I363">
        <f t="shared" si="42"/>
        <v>16.142857142857142</v>
      </c>
      <c r="J363">
        <f t="shared" si="43"/>
        <v>18</v>
      </c>
      <c r="K363">
        <f t="shared" si="44"/>
        <v>14.714285714285714</v>
      </c>
      <c r="L363">
        <f t="shared" si="45"/>
        <v>16.285714285714285</v>
      </c>
    </row>
    <row r="364" spans="1:12">
      <c r="A364" s="3" t="s">
        <v>379</v>
      </c>
      <c r="B364">
        <v>17</v>
      </c>
      <c r="C364">
        <v>18</v>
      </c>
      <c r="D364">
        <v>23</v>
      </c>
      <c r="E364">
        <v>8</v>
      </c>
      <c r="F364" s="1">
        <f>AVERAGEIF(KonyaTablo[[#This Row],[Vefat2019]:[Vefat2017]], "&gt;0")</f>
        <v>16.333333333333332</v>
      </c>
      <c r="G364" s="1">
        <f>IF(AND(KonyaTablo[[#This Row],[Vefat2020]]&gt;-1,KonyaTablo[[#This Row],[Referans]]&gt;-1), KonyaTablo[[#This Row],[Vefat2020]]-KonyaTablo[[#This Row],[Referans]], 0)</f>
        <v>0.66666666666666785</v>
      </c>
      <c r="H364">
        <f t="shared" si="41"/>
        <v>24.428571428571427</v>
      </c>
      <c r="I364">
        <f t="shared" si="42"/>
        <v>17.428571428571427</v>
      </c>
      <c r="J364">
        <f t="shared" si="43"/>
        <v>18.714285714285715</v>
      </c>
      <c r="K364">
        <f t="shared" si="44"/>
        <v>13.714285714285714</v>
      </c>
      <c r="L364">
        <f t="shared" si="45"/>
        <v>16.619047619047617</v>
      </c>
    </row>
    <row r="365" spans="1:12">
      <c r="A365" s="3" t="s">
        <v>380</v>
      </c>
      <c r="B365">
        <v>21</v>
      </c>
      <c r="C365">
        <v>27</v>
      </c>
      <c r="D365">
        <v>15</v>
      </c>
      <c r="E365">
        <v>15</v>
      </c>
      <c r="F365" s="1">
        <f>AVERAGEIF(KonyaTablo[[#This Row],[Vefat2019]:[Vefat2017]], "&gt;0")</f>
        <v>19</v>
      </c>
      <c r="G365" s="1">
        <f>IF(AND(KonyaTablo[[#This Row],[Vefat2020]]&gt;-1,KonyaTablo[[#This Row],[Referans]]&gt;-1), KonyaTablo[[#This Row],[Vefat2020]]-KonyaTablo[[#This Row],[Referans]], 0)</f>
        <v>2</v>
      </c>
      <c r="H365">
        <f t="shared" si="41"/>
        <v>24.428571428571427</v>
      </c>
      <c r="I365">
        <f t="shared" si="42"/>
        <v>18</v>
      </c>
      <c r="J365">
        <f t="shared" si="43"/>
        <v>19</v>
      </c>
      <c r="K365">
        <f t="shared" si="44"/>
        <v>13.428571428571429</v>
      </c>
      <c r="L365">
        <f t="shared" si="45"/>
        <v>16.809523809523807</v>
      </c>
    </row>
    <row r="366" spans="1:12">
      <c r="A366" s="3" t="s">
        <v>381</v>
      </c>
      <c r="B366">
        <v>11</v>
      </c>
      <c r="C366">
        <v>18</v>
      </c>
      <c r="D366">
        <v>26</v>
      </c>
      <c r="E366">
        <v>13</v>
      </c>
      <c r="F366" s="1">
        <f>AVERAGEIF(KonyaTablo[[#This Row],[Vefat2019]:[Vefat2017]], "&gt;0")</f>
        <v>19</v>
      </c>
      <c r="G366" s="1">
        <f>IF(AND(KonyaTablo[[#This Row],[Vefat2020]]&gt;-1,KonyaTablo[[#This Row],[Referans]]&gt;-1), KonyaTablo[[#This Row],[Vefat2020]]-KonyaTablo[[#This Row],[Referans]], 0)</f>
        <v>-8</v>
      </c>
      <c r="H366">
        <f t="shared" si="41"/>
        <v>22.428571428571427</v>
      </c>
      <c r="I366">
        <f t="shared" si="42"/>
        <v>18.428571428571427</v>
      </c>
      <c r="J366">
        <f t="shared" si="43"/>
        <v>21</v>
      </c>
      <c r="K366">
        <f t="shared" si="44"/>
        <v>13.285714285714286</v>
      </c>
      <c r="L366">
        <f t="shared" si="45"/>
        <v>17.571428571428573</v>
      </c>
    </row>
    <row r="367" spans="1:12">
      <c r="A367" s="3" t="s">
        <v>382</v>
      </c>
      <c r="B367">
        <v>14</v>
      </c>
      <c r="C367">
        <v>14</v>
      </c>
      <c r="D367">
        <v>14</v>
      </c>
      <c r="E367">
        <v>7</v>
      </c>
      <c r="F367" s="1">
        <f>AVERAGEIF(KonyaTablo[[#This Row],[Vefat2019]:[Vefat2017]], "&gt;0")</f>
        <v>11.666666666666666</v>
      </c>
      <c r="G367" s="1">
        <f>IF(AND(KonyaTablo[[#This Row],[Vefat2020]]&gt;-1,KonyaTablo[[#This Row],[Referans]]&gt;-1), KonyaTablo[[#This Row],[Vefat2020]]-KonyaTablo[[#This Row],[Referans]], 0)</f>
        <v>2.3333333333333339</v>
      </c>
      <c r="H367">
        <f t="shared" si="41"/>
        <v>21.142857142857142</v>
      </c>
      <c r="I367">
        <f t="shared" si="42"/>
        <v>18.142857142857142</v>
      </c>
      <c r="J367">
        <f t="shared" si="43"/>
        <v>20.142857142857142</v>
      </c>
      <c r="K367">
        <f t="shared" si="44"/>
        <v>11.857142857142858</v>
      </c>
      <c r="L367">
        <f t="shared" si="45"/>
        <v>16.714285714285715</v>
      </c>
    </row>
    <row r="368" spans="1:12">
      <c r="A368" s="3" t="s">
        <v>383</v>
      </c>
      <c r="B368">
        <v>14</v>
      </c>
      <c r="C368">
        <v>13</v>
      </c>
      <c r="D368">
        <v>30</v>
      </c>
      <c r="E368">
        <v>21</v>
      </c>
      <c r="F368" s="1">
        <f>AVERAGEIF(KonyaTablo[[#This Row],[Vefat2019]:[Vefat2017]], "&gt;0")</f>
        <v>21.333333333333332</v>
      </c>
      <c r="G368" s="1">
        <f>IF(AND(KonyaTablo[[#This Row],[Vefat2020]]&gt;-1,KonyaTablo[[#This Row],[Referans]]&gt;-1), KonyaTablo[[#This Row],[Vefat2020]]-KonyaTablo[[#This Row],[Referans]], 0)</f>
        <v>-7.3333333333333321</v>
      </c>
      <c r="H368">
        <f t="shared" si="41"/>
        <v>19.857142857142858</v>
      </c>
      <c r="I368">
        <f t="shared" si="42"/>
        <v>17.714285714285715</v>
      </c>
      <c r="J368">
        <f t="shared" si="43"/>
        <v>21.857142857142858</v>
      </c>
      <c r="K368">
        <f t="shared" si="44"/>
        <v>13.285714285714286</v>
      </c>
      <c r="L368">
        <f t="shared" si="45"/>
        <v>17.619047619047617</v>
      </c>
    </row>
    <row r="369" spans="1:12">
      <c r="A369" s="3" t="s">
        <v>384</v>
      </c>
      <c r="B369">
        <v>10</v>
      </c>
      <c r="C369">
        <v>17</v>
      </c>
      <c r="D369">
        <v>20</v>
      </c>
      <c r="E369">
        <v>9</v>
      </c>
      <c r="F369" s="1">
        <f>AVERAGEIF(KonyaTablo[[#This Row],[Vefat2019]:[Vefat2017]], "&gt;0")</f>
        <v>15.333333333333334</v>
      </c>
      <c r="G369" s="1">
        <f>IF(AND(KonyaTablo[[#This Row],[Vefat2020]]&gt;-1,KonyaTablo[[#This Row],[Referans]]&gt;-1), KonyaTablo[[#This Row],[Vefat2020]]-KonyaTablo[[#This Row],[Referans]], 0)</f>
        <v>-5.3333333333333339</v>
      </c>
      <c r="H369">
        <f t="shared" si="41"/>
        <v>16.285714285714285</v>
      </c>
      <c r="I369">
        <f t="shared" si="42"/>
        <v>17.714285714285715</v>
      </c>
      <c r="J369">
        <f t="shared" si="43"/>
        <v>21.571428571428573</v>
      </c>
      <c r="K369">
        <f t="shared" si="44"/>
        <v>12.142857142857142</v>
      </c>
      <c r="L369">
        <f t="shared" si="45"/>
        <v>17.142857142857142</v>
      </c>
    </row>
    <row r="370" spans="1:12">
      <c r="A370" s="3" t="s">
        <v>385</v>
      </c>
      <c r="B370">
        <v>21</v>
      </c>
      <c r="C370">
        <v>20</v>
      </c>
      <c r="D370">
        <v>18</v>
      </c>
      <c r="E370">
        <v>11</v>
      </c>
      <c r="F370" s="1">
        <f>AVERAGEIF(KonyaTablo[[#This Row],[Vefat2019]:[Vefat2017]], "&gt;0")</f>
        <v>16.333333333333332</v>
      </c>
      <c r="G370" s="1">
        <f>IF(AND(KonyaTablo[[#This Row],[Vefat2020]]&gt;-1,KonyaTablo[[#This Row],[Referans]]&gt;-1), KonyaTablo[[#This Row],[Vefat2020]]-KonyaTablo[[#This Row],[Referans]], 0)</f>
        <v>4.6666666666666679</v>
      </c>
      <c r="H370">
        <f t="shared" si="41"/>
        <v>15.428571428571429</v>
      </c>
      <c r="I370">
        <f t="shared" si="42"/>
        <v>18.142857142857142</v>
      </c>
      <c r="J370">
        <f t="shared" si="43"/>
        <v>20.857142857142858</v>
      </c>
      <c r="K370">
        <f t="shared" si="44"/>
        <v>12</v>
      </c>
      <c r="L370">
        <f t="shared" si="45"/>
        <v>16.999999999999996</v>
      </c>
    </row>
    <row r="371" spans="1:12">
      <c r="A371" s="3" t="s">
        <v>386</v>
      </c>
      <c r="B371">
        <v>28</v>
      </c>
      <c r="C371">
        <v>12</v>
      </c>
      <c r="D371">
        <v>22</v>
      </c>
      <c r="E371">
        <v>19</v>
      </c>
      <c r="F371" s="1">
        <f>AVERAGEIF(KonyaTablo[[#This Row],[Vefat2019]:[Vefat2017]], "&gt;0")</f>
        <v>17.666666666666668</v>
      </c>
      <c r="G371" s="1">
        <f>IF(AND(KonyaTablo[[#This Row],[Vefat2020]]&gt;-1,KonyaTablo[[#This Row],[Referans]]&gt;-1), KonyaTablo[[#This Row],[Vefat2020]]-KonyaTablo[[#This Row],[Referans]], 0)</f>
        <v>10.333333333333332</v>
      </c>
      <c r="H371">
        <f t="shared" si="41"/>
        <v>17</v>
      </c>
      <c r="I371">
        <f t="shared" si="42"/>
        <v>17.285714285714285</v>
      </c>
      <c r="J371">
        <f t="shared" si="43"/>
        <v>20.714285714285715</v>
      </c>
      <c r="K371">
        <f t="shared" si="44"/>
        <v>13.571428571428571</v>
      </c>
      <c r="L371">
        <f t="shared" si="45"/>
        <v>17.19047619047619</v>
      </c>
    </row>
    <row r="372" spans="1:12">
      <c r="A372" s="3" t="s">
        <v>387</v>
      </c>
      <c r="B372">
        <v>18</v>
      </c>
      <c r="C372">
        <v>20</v>
      </c>
      <c r="D372">
        <v>13</v>
      </c>
      <c r="E372">
        <v>25</v>
      </c>
      <c r="F372" s="1">
        <f>AVERAGEIF(KonyaTablo[[#This Row],[Vefat2019]:[Vefat2017]], "&gt;0")</f>
        <v>19.333333333333332</v>
      </c>
      <c r="G372" s="1">
        <f>IF(AND(KonyaTablo[[#This Row],[Vefat2020]]&gt;-1,KonyaTablo[[#This Row],[Referans]]&gt;-1), KonyaTablo[[#This Row],[Vefat2020]]-KonyaTablo[[#This Row],[Referans]], 0)</f>
        <v>-1.3333333333333321</v>
      </c>
      <c r="H372">
        <f t="shared" si="41"/>
        <v>16.571428571428573</v>
      </c>
      <c r="I372">
        <f t="shared" si="42"/>
        <v>16.285714285714285</v>
      </c>
      <c r="J372">
        <f t="shared" si="43"/>
        <v>20.428571428571427</v>
      </c>
      <c r="K372">
        <f t="shared" si="44"/>
        <v>15</v>
      </c>
      <c r="L372">
        <f t="shared" si="45"/>
        <v>17.238095238095237</v>
      </c>
    </row>
    <row r="373" spans="1:12">
      <c r="A373" s="3" t="s">
        <v>388</v>
      </c>
      <c r="B373">
        <v>19</v>
      </c>
      <c r="C373">
        <v>17</v>
      </c>
      <c r="D373">
        <v>15</v>
      </c>
      <c r="E373">
        <v>11</v>
      </c>
      <c r="F373" s="1">
        <f>AVERAGEIF(KonyaTablo[[#This Row],[Vefat2019]:[Vefat2017]], "&gt;0")</f>
        <v>14.333333333333334</v>
      </c>
      <c r="G373" s="1">
        <f>IF(AND(KonyaTablo[[#This Row],[Vefat2020]]&gt;-1,KonyaTablo[[#This Row],[Referans]]&gt;-1), KonyaTablo[[#This Row],[Vefat2020]]-KonyaTablo[[#This Row],[Referans]], 0)</f>
        <v>4.6666666666666661</v>
      </c>
      <c r="H373">
        <f t="shared" si="41"/>
        <v>17.714285714285715</v>
      </c>
      <c r="I373">
        <f t="shared" si="42"/>
        <v>16.142857142857142</v>
      </c>
      <c r="J373">
        <f t="shared" si="43"/>
        <v>18.857142857142858</v>
      </c>
      <c r="K373">
        <f t="shared" si="44"/>
        <v>14.714285714285714</v>
      </c>
      <c r="L373">
        <f t="shared" si="45"/>
        <v>16.571428571428573</v>
      </c>
    </row>
    <row r="374" spans="1:12">
      <c r="A374" s="3" t="s">
        <v>389</v>
      </c>
      <c r="B374">
        <v>22</v>
      </c>
      <c r="C374">
        <v>20</v>
      </c>
      <c r="D374">
        <v>12</v>
      </c>
      <c r="E374">
        <v>12</v>
      </c>
      <c r="F374" s="1">
        <f>AVERAGEIF(KonyaTablo[[#This Row],[Vefat2019]:[Vefat2017]], "&gt;0")</f>
        <v>14.666666666666666</v>
      </c>
      <c r="G374" s="1">
        <f>IF(AND(KonyaTablo[[#This Row],[Vefat2020]]&gt;-1,KonyaTablo[[#This Row],[Referans]]&gt;-1), KonyaTablo[[#This Row],[Vefat2020]]-KonyaTablo[[#This Row],[Referans]], 0)</f>
        <v>7.3333333333333339</v>
      </c>
      <c r="H374">
        <f t="shared" si="41"/>
        <v>18.857142857142858</v>
      </c>
      <c r="I374">
        <f t="shared" si="42"/>
        <v>17</v>
      </c>
      <c r="J374">
        <f t="shared" si="43"/>
        <v>18.571428571428573</v>
      </c>
      <c r="K374">
        <f t="shared" si="44"/>
        <v>15.428571428571429</v>
      </c>
      <c r="L374">
        <f t="shared" si="45"/>
        <v>17</v>
      </c>
    </row>
    <row r="375" spans="1:12">
      <c r="A375" s="3" t="s">
        <v>390</v>
      </c>
      <c r="B375">
        <v>24</v>
      </c>
      <c r="C375">
        <v>21</v>
      </c>
      <c r="D375">
        <v>23</v>
      </c>
      <c r="E375">
        <v>17</v>
      </c>
      <c r="F375" s="1">
        <f>AVERAGEIF(KonyaTablo[[#This Row],[Vefat2019]:[Vefat2017]], "&gt;0")</f>
        <v>20.333333333333332</v>
      </c>
      <c r="G375" s="1">
        <f>IF(AND(KonyaTablo[[#This Row],[Vefat2020]]&gt;-1,KonyaTablo[[#This Row],[Referans]]&gt;-1), KonyaTablo[[#This Row],[Vefat2020]]-KonyaTablo[[#This Row],[Referans]], 0)</f>
        <v>3.6666666666666679</v>
      </c>
      <c r="H375">
        <f t="shared" si="41"/>
        <v>20.285714285714285</v>
      </c>
      <c r="I375">
        <f t="shared" si="42"/>
        <v>18.142857142857142</v>
      </c>
      <c r="J375">
        <f t="shared" si="43"/>
        <v>17.571428571428573</v>
      </c>
      <c r="K375">
        <f t="shared" si="44"/>
        <v>14.857142857142858</v>
      </c>
      <c r="L375">
        <f t="shared" si="45"/>
        <v>16.857142857142854</v>
      </c>
    </row>
    <row r="376" spans="1:12">
      <c r="A376" s="3" t="s">
        <v>391</v>
      </c>
      <c r="B376">
        <v>19</v>
      </c>
      <c r="C376">
        <v>27</v>
      </c>
      <c r="D376">
        <v>24</v>
      </c>
      <c r="E376">
        <v>20</v>
      </c>
      <c r="F376" s="1">
        <f>AVERAGEIF(KonyaTablo[[#This Row],[Vefat2019]:[Vefat2017]], "&gt;0")</f>
        <v>23.666666666666668</v>
      </c>
      <c r="G376" s="1">
        <f>IF(AND(KonyaTablo[[#This Row],[Vefat2020]]&gt;-1,KonyaTablo[[#This Row],[Referans]]&gt;-1), KonyaTablo[[#This Row],[Vefat2020]]-KonyaTablo[[#This Row],[Referans]], 0)</f>
        <v>-4.6666666666666679</v>
      </c>
      <c r="H376">
        <f t="shared" si="41"/>
        <v>21.571428571428573</v>
      </c>
      <c r="I376">
        <f t="shared" si="42"/>
        <v>19.571428571428573</v>
      </c>
      <c r="J376">
        <f t="shared" si="43"/>
        <v>18.142857142857142</v>
      </c>
      <c r="K376">
        <f t="shared" si="44"/>
        <v>16.428571428571427</v>
      </c>
      <c r="L376">
        <f t="shared" si="45"/>
        <v>18.047619047619047</v>
      </c>
    </row>
    <row r="377" spans="1:12">
      <c r="A377" s="3" t="s">
        <v>392</v>
      </c>
      <c r="B377">
        <v>14</v>
      </c>
      <c r="C377">
        <v>21</v>
      </c>
      <c r="D377">
        <v>19</v>
      </c>
      <c r="E377">
        <v>18</v>
      </c>
      <c r="F377" s="1">
        <f>AVERAGEIF(KonyaTablo[[#This Row],[Vefat2019]:[Vefat2017]], "&gt;0")</f>
        <v>19.333333333333332</v>
      </c>
      <c r="G377" s="1">
        <f>IF(AND(KonyaTablo[[#This Row],[Vefat2020]]&gt;-1,KonyaTablo[[#This Row],[Referans]]&gt;-1), KonyaTablo[[#This Row],[Vefat2020]]-KonyaTablo[[#This Row],[Referans]], 0)</f>
        <v>-5.3333333333333321</v>
      </c>
      <c r="H377">
        <f t="shared" si="41"/>
        <v>20.571428571428573</v>
      </c>
      <c r="I377">
        <f t="shared" si="42"/>
        <v>19.714285714285715</v>
      </c>
      <c r="J377">
        <f t="shared" si="43"/>
        <v>18.285714285714285</v>
      </c>
      <c r="K377">
        <f t="shared" si="44"/>
        <v>17.428571428571427</v>
      </c>
      <c r="L377">
        <f t="shared" si="45"/>
        <v>18.476190476190478</v>
      </c>
    </row>
    <row r="378" spans="1:12">
      <c r="A378" s="3" t="s">
        <v>393</v>
      </c>
      <c r="B378">
        <v>24</v>
      </c>
      <c r="C378">
        <v>26</v>
      </c>
      <c r="D378">
        <v>14</v>
      </c>
      <c r="E378">
        <v>16</v>
      </c>
      <c r="F378" s="1">
        <f>AVERAGEIF(KonyaTablo[[#This Row],[Vefat2019]:[Vefat2017]], "&gt;0")</f>
        <v>18.666666666666668</v>
      </c>
      <c r="G378" s="1">
        <f>IF(AND(KonyaTablo[[#This Row],[Vefat2020]]&gt;-1,KonyaTablo[[#This Row],[Referans]]&gt;-1), KonyaTablo[[#This Row],[Vefat2020]]-KonyaTablo[[#This Row],[Referans]], 0)</f>
        <v>5.3333333333333321</v>
      </c>
      <c r="H378">
        <f t="shared" si="41"/>
        <v>20</v>
      </c>
      <c r="I378">
        <f t="shared" si="42"/>
        <v>21.714285714285715</v>
      </c>
      <c r="J378">
        <f t="shared" si="43"/>
        <v>17.142857142857142</v>
      </c>
      <c r="K378">
        <f t="shared" si="44"/>
        <v>17</v>
      </c>
      <c r="L378">
        <f t="shared" si="45"/>
        <v>18.619047619047617</v>
      </c>
    </row>
    <row r="379" spans="1:12">
      <c r="A379" s="3" t="s">
        <v>394</v>
      </c>
      <c r="B379">
        <v>23</v>
      </c>
      <c r="C379">
        <v>21</v>
      </c>
      <c r="D379">
        <v>21</v>
      </c>
      <c r="E379">
        <v>19</v>
      </c>
      <c r="F379" s="1">
        <f>AVERAGEIF(KonyaTablo[[#This Row],[Vefat2019]:[Vefat2017]], "&gt;0")</f>
        <v>20.333333333333332</v>
      </c>
      <c r="G379" s="1">
        <f>IF(AND(KonyaTablo[[#This Row],[Vefat2020]]&gt;-1,KonyaTablo[[#This Row],[Referans]]&gt;-1), KonyaTablo[[#This Row],[Vefat2020]]-KonyaTablo[[#This Row],[Referans]], 0)</f>
        <v>2.6666666666666679</v>
      </c>
      <c r="H379">
        <f t="shared" si="41"/>
        <v>20.714285714285715</v>
      </c>
      <c r="I379">
        <f t="shared" si="42"/>
        <v>21.857142857142858</v>
      </c>
      <c r="J379">
        <f t="shared" si="43"/>
        <v>18.285714285714285</v>
      </c>
      <c r="K379">
        <f t="shared" si="44"/>
        <v>16.142857142857142</v>
      </c>
      <c r="L379">
        <f t="shared" si="45"/>
        <v>18.761904761904763</v>
      </c>
    </row>
    <row r="380" spans="1:12">
      <c r="A380" s="3" t="s">
        <v>395</v>
      </c>
      <c r="B380">
        <v>13</v>
      </c>
      <c r="C380">
        <v>20</v>
      </c>
      <c r="D380">
        <v>9</v>
      </c>
      <c r="E380">
        <v>20</v>
      </c>
      <c r="F380" s="1">
        <f>AVERAGEIF(KonyaTablo[[#This Row],[Vefat2019]:[Vefat2017]], "&gt;0")</f>
        <v>16.333333333333332</v>
      </c>
      <c r="G380" s="1">
        <f>IF(AND(KonyaTablo[[#This Row],[Vefat2020]]&gt;-1,KonyaTablo[[#This Row],[Referans]]&gt;-1), KonyaTablo[[#This Row],[Vefat2020]]-KonyaTablo[[#This Row],[Referans]], 0)</f>
        <v>-3.3333333333333321</v>
      </c>
      <c r="H380">
        <f t="shared" si="41"/>
        <v>19.857142857142858</v>
      </c>
      <c r="I380">
        <f t="shared" si="42"/>
        <v>22.285714285714285</v>
      </c>
      <c r="J380">
        <f t="shared" si="43"/>
        <v>17.428571428571427</v>
      </c>
      <c r="K380">
        <f t="shared" si="44"/>
        <v>17.428571428571427</v>
      </c>
      <c r="L380">
        <f t="shared" si="45"/>
        <v>19.047619047619047</v>
      </c>
    </row>
    <row r="381" spans="1:12">
      <c r="A381" s="3" t="s">
        <v>396</v>
      </c>
      <c r="B381">
        <v>22</v>
      </c>
      <c r="C381">
        <v>17</v>
      </c>
      <c r="D381">
        <v>27</v>
      </c>
      <c r="E381">
        <v>19</v>
      </c>
      <c r="F381" s="1">
        <f>AVERAGEIF(KonyaTablo[[#This Row],[Vefat2019]:[Vefat2017]], "&gt;0")</f>
        <v>21</v>
      </c>
      <c r="G381" s="1">
        <f>IF(AND(KonyaTablo[[#This Row],[Vefat2020]]&gt;-1,KonyaTablo[[#This Row],[Referans]]&gt;-1), KonyaTablo[[#This Row],[Vefat2020]]-KonyaTablo[[#This Row],[Referans]], 0)</f>
        <v>1</v>
      </c>
      <c r="H381">
        <f t="shared" si="41"/>
        <v>19.857142857142858</v>
      </c>
      <c r="I381">
        <f t="shared" si="42"/>
        <v>21.857142857142858</v>
      </c>
      <c r="J381">
        <f t="shared" si="43"/>
        <v>19.571428571428573</v>
      </c>
      <c r="K381">
        <f t="shared" si="44"/>
        <v>18.428571428571427</v>
      </c>
      <c r="L381">
        <f t="shared" si="45"/>
        <v>19.952380952380953</v>
      </c>
    </row>
    <row r="382" spans="1:12">
      <c r="A382" s="3" t="s">
        <v>397</v>
      </c>
      <c r="B382">
        <v>22</v>
      </c>
      <c r="C382">
        <v>12</v>
      </c>
      <c r="D382">
        <v>17</v>
      </c>
      <c r="E382">
        <v>18</v>
      </c>
      <c r="F382" s="1">
        <f>AVERAGEIF(KonyaTablo[[#This Row],[Vefat2019]:[Vefat2017]], "&gt;0")</f>
        <v>15.666666666666666</v>
      </c>
      <c r="G382" s="1">
        <f>IF(AND(KonyaTablo[[#This Row],[Vefat2020]]&gt;-1,KonyaTablo[[#This Row],[Referans]]&gt;-1), KonyaTablo[[#This Row],[Vefat2020]]-KonyaTablo[[#This Row],[Referans]], 0)</f>
        <v>6.3333333333333339</v>
      </c>
      <c r="H382">
        <f t="shared" si="41"/>
        <v>19.571428571428573</v>
      </c>
      <c r="I382">
        <f t="shared" si="42"/>
        <v>20.571428571428573</v>
      </c>
      <c r="J382">
        <f t="shared" si="43"/>
        <v>18.714285714285715</v>
      </c>
      <c r="K382">
        <f t="shared" si="44"/>
        <v>18.571428571428573</v>
      </c>
      <c r="L382">
        <f t="shared" si="45"/>
        <v>19.285714285714285</v>
      </c>
    </row>
    <row r="383" spans="1:12">
      <c r="A383" s="3" t="s">
        <v>398</v>
      </c>
      <c r="B383">
        <v>17</v>
      </c>
      <c r="C383">
        <v>15</v>
      </c>
      <c r="D383">
        <v>15</v>
      </c>
      <c r="E383">
        <v>17</v>
      </c>
      <c r="F383" s="1">
        <f>AVERAGEIF(KonyaTablo[[#This Row],[Vefat2019]:[Vefat2017]], "&gt;0")</f>
        <v>15.666666666666666</v>
      </c>
      <c r="G383" s="1">
        <f>IF(AND(KonyaTablo[[#This Row],[Vefat2020]]&gt;-1,KonyaTablo[[#This Row],[Referans]]&gt;-1), KonyaTablo[[#This Row],[Vefat2020]]-KonyaTablo[[#This Row],[Referans]], 0)</f>
        <v>1.3333333333333339</v>
      </c>
      <c r="H383">
        <f t="shared" si="41"/>
        <v>19.285714285714285</v>
      </c>
      <c r="I383">
        <f t="shared" si="42"/>
        <v>18.857142857142858</v>
      </c>
      <c r="J383">
        <f t="shared" si="43"/>
        <v>17.428571428571427</v>
      </c>
      <c r="K383">
        <f t="shared" si="44"/>
        <v>18.142857142857142</v>
      </c>
      <c r="L383">
        <f t="shared" si="45"/>
        <v>18.142857142857142</v>
      </c>
    </row>
    <row r="384" spans="1:12">
      <c r="A384" s="3" t="s">
        <v>399</v>
      </c>
      <c r="B384">
        <v>16</v>
      </c>
      <c r="C384">
        <v>15</v>
      </c>
      <c r="D384">
        <v>24</v>
      </c>
      <c r="E384">
        <v>18</v>
      </c>
      <c r="F384" s="1">
        <f>AVERAGEIF(KonyaTablo[[#This Row],[Vefat2019]:[Vefat2017]], "&gt;0")</f>
        <v>19</v>
      </c>
      <c r="G384" s="1">
        <f>IF(AND(KonyaTablo[[#This Row],[Vefat2020]]&gt;-1,KonyaTablo[[#This Row],[Referans]]&gt;-1), KonyaTablo[[#This Row],[Vefat2020]]-KonyaTablo[[#This Row],[Referans]], 0)</f>
        <v>-3</v>
      </c>
      <c r="H384">
        <f t="shared" si="41"/>
        <v>19.571428571428573</v>
      </c>
      <c r="I384">
        <f t="shared" si="42"/>
        <v>18</v>
      </c>
      <c r="J384">
        <f t="shared" si="43"/>
        <v>18.142857142857142</v>
      </c>
      <c r="K384">
        <f t="shared" si="44"/>
        <v>18.142857142857142</v>
      </c>
      <c r="L384">
        <f t="shared" si="45"/>
        <v>18.095238095238095</v>
      </c>
    </row>
    <row r="385" spans="1:12">
      <c r="A385" s="3" t="s">
        <v>400</v>
      </c>
      <c r="B385">
        <v>15</v>
      </c>
      <c r="C385">
        <v>17</v>
      </c>
      <c r="D385">
        <v>16</v>
      </c>
      <c r="E385">
        <v>20</v>
      </c>
      <c r="F385" s="1">
        <f>AVERAGEIF(KonyaTablo[[#This Row],[Vefat2019]:[Vefat2017]], "&gt;0")</f>
        <v>17.666666666666668</v>
      </c>
      <c r="G385" s="1">
        <f>IF(AND(KonyaTablo[[#This Row],[Vefat2020]]&gt;-1,KonyaTablo[[#This Row],[Referans]]&gt;-1), KonyaTablo[[#This Row],[Vefat2020]]-KonyaTablo[[#This Row],[Referans]], 0)</f>
        <v>-2.6666666666666679</v>
      </c>
      <c r="H385">
        <f t="shared" si="41"/>
        <v>18.285714285714285</v>
      </c>
      <c r="I385">
        <f t="shared" si="42"/>
        <v>16.714285714285715</v>
      </c>
      <c r="J385">
        <f t="shared" si="43"/>
        <v>18.428571428571427</v>
      </c>
      <c r="K385">
        <f t="shared" si="44"/>
        <v>18.714285714285715</v>
      </c>
      <c r="L385">
        <f t="shared" si="45"/>
        <v>17.952380952380953</v>
      </c>
    </row>
    <row r="386" spans="1:12">
      <c r="A386" s="3" t="s">
        <v>401</v>
      </c>
      <c r="B386">
        <v>22</v>
      </c>
      <c r="C386">
        <v>18</v>
      </c>
      <c r="D386">
        <v>12</v>
      </c>
      <c r="E386">
        <v>10</v>
      </c>
      <c r="F386" s="1">
        <f>AVERAGEIF(KonyaTablo[[#This Row],[Vefat2019]:[Vefat2017]], "&gt;0")</f>
        <v>13.333333333333334</v>
      </c>
      <c r="G386" s="1">
        <f>IF(AND(KonyaTablo[[#This Row],[Vefat2020]]&gt;-1,KonyaTablo[[#This Row],[Referans]]&gt;-1), KonyaTablo[[#This Row],[Vefat2020]]-KonyaTablo[[#This Row],[Referans]], 0)</f>
        <v>8.6666666666666661</v>
      </c>
      <c r="H386">
        <f t="shared" si="41"/>
        <v>18.142857142857142</v>
      </c>
      <c r="I386">
        <f t="shared" si="42"/>
        <v>16.285714285714285</v>
      </c>
      <c r="J386">
        <f t="shared" si="43"/>
        <v>17.142857142857142</v>
      </c>
      <c r="K386">
        <f t="shared" si="44"/>
        <v>17.428571428571427</v>
      </c>
      <c r="L386">
        <f t="shared" si="45"/>
        <v>16.952380952380953</v>
      </c>
    </row>
    <row r="387" spans="1:12">
      <c r="A387" s="3" t="s">
        <v>402</v>
      </c>
      <c r="B387">
        <v>13</v>
      </c>
      <c r="C387">
        <v>24</v>
      </c>
      <c r="D387">
        <v>13</v>
      </c>
      <c r="E387">
        <v>18</v>
      </c>
      <c r="F387" s="1">
        <f>AVERAGEIF(KonyaTablo[[#This Row],[Vefat2019]:[Vefat2017]], "&gt;0")</f>
        <v>18.333333333333332</v>
      </c>
      <c r="G387" s="1">
        <f>IF(AND(KonyaTablo[[#This Row],[Vefat2020]]&gt;-1,KonyaTablo[[#This Row],[Referans]]&gt;-1), KonyaTablo[[#This Row],[Vefat2020]]-KonyaTablo[[#This Row],[Referans]], 0)</f>
        <v>-5.3333333333333321</v>
      </c>
      <c r="H387">
        <f t="shared" si="41"/>
        <v>18.142857142857142</v>
      </c>
      <c r="I387">
        <f t="shared" si="42"/>
        <v>16.857142857142858</v>
      </c>
      <c r="J387">
        <f t="shared" si="43"/>
        <v>17.714285714285715</v>
      </c>
      <c r="K387">
        <f t="shared" si="44"/>
        <v>17.142857142857142</v>
      </c>
      <c r="L387">
        <f t="shared" si="45"/>
        <v>17.238095238095237</v>
      </c>
    </row>
    <row r="388" spans="1:12">
      <c r="A388" s="3" t="s">
        <v>403</v>
      </c>
      <c r="B388">
        <v>16</v>
      </c>
      <c r="C388">
        <v>19</v>
      </c>
      <c r="D388">
        <v>18</v>
      </c>
      <c r="E388">
        <v>13</v>
      </c>
      <c r="F388" s="1">
        <f>AVERAGEIF(KonyaTablo[[#This Row],[Vefat2019]:[Vefat2017]], "&gt;0")</f>
        <v>16.666666666666668</v>
      </c>
      <c r="G388" s="1">
        <f>IF(AND(KonyaTablo[[#This Row],[Vefat2020]]&gt;-1,KonyaTablo[[#This Row],[Referans]]&gt;-1), KonyaTablo[[#This Row],[Vefat2020]]-KonyaTablo[[#This Row],[Referans]], 0)</f>
        <v>-0.66666666666666785</v>
      </c>
      <c r="H388">
        <f t="shared" si="41"/>
        <v>17.285714285714285</v>
      </c>
      <c r="I388">
        <f t="shared" si="42"/>
        <v>17.142857142857142</v>
      </c>
      <c r="J388">
        <f t="shared" si="43"/>
        <v>16.428571428571427</v>
      </c>
      <c r="K388">
        <f t="shared" si="44"/>
        <v>16.285714285714285</v>
      </c>
      <c r="L388">
        <f t="shared" si="45"/>
        <v>16.619047619047617</v>
      </c>
    </row>
    <row r="389" spans="1:12">
      <c r="A389" s="3" t="s">
        <v>404</v>
      </c>
      <c r="B389">
        <v>16</v>
      </c>
      <c r="C389">
        <v>6</v>
      </c>
      <c r="D389">
        <v>12</v>
      </c>
      <c r="E389">
        <v>15</v>
      </c>
      <c r="F389" s="1">
        <f>AVERAGEIF(KonyaTablo[[#This Row],[Vefat2019]:[Vefat2017]], "&gt;0")</f>
        <v>11</v>
      </c>
      <c r="G389" s="1">
        <f>IF(AND(KonyaTablo[[#This Row],[Vefat2020]]&gt;-1,KonyaTablo[[#This Row],[Referans]]&gt;-1), KonyaTablo[[#This Row],[Vefat2020]]-KonyaTablo[[#This Row],[Referans]], 0)</f>
        <v>5</v>
      </c>
      <c r="H389">
        <f t="shared" ref="H389:H411" si="46">AVERAGE(B383:B389)</f>
        <v>16.428571428571427</v>
      </c>
      <c r="I389">
        <f t="shared" ref="I389:I411" si="47">AVERAGE(C383:C389)</f>
        <v>16.285714285714285</v>
      </c>
      <c r="J389">
        <f t="shared" ref="J389:J411" si="48">AVERAGE(D383:D389)</f>
        <v>15.714285714285714</v>
      </c>
      <c r="K389">
        <f t="shared" ref="K389:K411" si="49">AVERAGE(E383:E389)</f>
        <v>15.857142857142858</v>
      </c>
      <c r="L389">
        <f t="shared" ref="L389:L411" si="50">AVERAGE(F383:F389)</f>
        <v>15.952380952380951</v>
      </c>
    </row>
    <row r="390" spans="1:12">
      <c r="A390" s="3" t="s">
        <v>405</v>
      </c>
      <c r="B390">
        <v>14</v>
      </c>
      <c r="C390">
        <v>14</v>
      </c>
      <c r="D390">
        <v>15</v>
      </c>
      <c r="E390">
        <v>14</v>
      </c>
      <c r="F390" s="1">
        <f>AVERAGEIF(KonyaTablo[[#This Row],[Vefat2019]:[Vefat2017]], "&gt;0")</f>
        <v>14.333333333333334</v>
      </c>
      <c r="G390" s="1">
        <f>IF(AND(KonyaTablo[[#This Row],[Vefat2020]]&gt;-1,KonyaTablo[[#This Row],[Referans]]&gt;-1), KonyaTablo[[#This Row],[Vefat2020]]-KonyaTablo[[#This Row],[Referans]], 0)</f>
        <v>-0.33333333333333393</v>
      </c>
      <c r="H390">
        <f t="shared" si="46"/>
        <v>16</v>
      </c>
      <c r="I390">
        <f t="shared" si="47"/>
        <v>16.142857142857142</v>
      </c>
      <c r="J390">
        <f t="shared" si="48"/>
        <v>15.714285714285714</v>
      </c>
      <c r="K390">
        <f t="shared" si="49"/>
        <v>15.428571428571429</v>
      </c>
      <c r="L390">
        <f t="shared" si="50"/>
        <v>15.761904761904763</v>
      </c>
    </row>
    <row r="391" spans="1:12">
      <c r="A391" s="3" t="s">
        <v>406</v>
      </c>
      <c r="B391">
        <v>20</v>
      </c>
      <c r="C391">
        <v>15</v>
      </c>
      <c r="D391">
        <v>10</v>
      </c>
      <c r="E391">
        <v>15</v>
      </c>
      <c r="F391" s="1">
        <f>AVERAGEIF(KonyaTablo[[#This Row],[Vefat2019]:[Vefat2017]], "&gt;0")</f>
        <v>13.333333333333334</v>
      </c>
      <c r="G391" s="1">
        <f>IF(AND(KonyaTablo[[#This Row],[Vefat2020]]&gt;-1,KonyaTablo[[#This Row],[Referans]]&gt;-1), KonyaTablo[[#This Row],[Vefat2020]]-KonyaTablo[[#This Row],[Referans]], 0)</f>
        <v>6.6666666666666661</v>
      </c>
      <c r="H391">
        <f t="shared" si="46"/>
        <v>16.571428571428573</v>
      </c>
      <c r="I391">
        <f t="shared" si="47"/>
        <v>16.142857142857142</v>
      </c>
      <c r="J391">
        <f t="shared" si="48"/>
        <v>13.714285714285714</v>
      </c>
      <c r="K391">
        <f t="shared" si="49"/>
        <v>15</v>
      </c>
      <c r="L391">
        <f t="shared" si="50"/>
        <v>14.952380952380951</v>
      </c>
    </row>
    <row r="392" spans="1:12">
      <c r="A392" s="3" t="s">
        <v>407</v>
      </c>
      <c r="B392">
        <v>16</v>
      </c>
      <c r="C392">
        <v>12</v>
      </c>
      <c r="D392">
        <v>20</v>
      </c>
      <c r="E392">
        <v>20</v>
      </c>
      <c r="F392" s="1">
        <f>AVERAGEIF(KonyaTablo[[#This Row],[Vefat2019]:[Vefat2017]], "&gt;0")</f>
        <v>17.333333333333332</v>
      </c>
      <c r="G392" s="1">
        <f>IF(AND(KonyaTablo[[#This Row],[Vefat2020]]&gt;-1,KonyaTablo[[#This Row],[Referans]]&gt;-1), KonyaTablo[[#This Row],[Vefat2020]]-KonyaTablo[[#This Row],[Referans]], 0)</f>
        <v>-1.3333333333333321</v>
      </c>
      <c r="H392">
        <f t="shared" si="46"/>
        <v>16.714285714285715</v>
      </c>
      <c r="I392">
        <f t="shared" si="47"/>
        <v>15.428571428571429</v>
      </c>
      <c r="J392">
        <f t="shared" si="48"/>
        <v>14.285714285714286</v>
      </c>
      <c r="K392">
        <f t="shared" si="49"/>
        <v>15</v>
      </c>
      <c r="L392">
        <f t="shared" si="50"/>
        <v>14.904761904761902</v>
      </c>
    </row>
    <row r="393" spans="1:12">
      <c r="A393" s="3" t="s">
        <v>408</v>
      </c>
      <c r="B393">
        <v>19</v>
      </c>
      <c r="C393">
        <v>12</v>
      </c>
      <c r="D393">
        <v>16</v>
      </c>
      <c r="E393">
        <v>20</v>
      </c>
      <c r="F393" s="1">
        <f>AVERAGEIF(KonyaTablo[[#This Row],[Vefat2019]:[Vefat2017]], "&gt;0")</f>
        <v>16</v>
      </c>
      <c r="G393" s="1">
        <f>IF(AND(KonyaTablo[[#This Row],[Vefat2020]]&gt;-1,KonyaTablo[[#This Row],[Referans]]&gt;-1), KonyaTablo[[#This Row],[Vefat2020]]-KonyaTablo[[#This Row],[Referans]], 0)</f>
        <v>3</v>
      </c>
      <c r="H393">
        <f t="shared" si="46"/>
        <v>16.285714285714285</v>
      </c>
      <c r="I393">
        <f t="shared" si="47"/>
        <v>14.571428571428571</v>
      </c>
      <c r="J393">
        <f t="shared" si="48"/>
        <v>14.857142857142858</v>
      </c>
      <c r="K393">
        <f t="shared" si="49"/>
        <v>16.428571428571427</v>
      </c>
      <c r="L393">
        <f t="shared" si="50"/>
        <v>15.285714285714286</v>
      </c>
    </row>
    <row r="394" spans="1:12">
      <c r="A394" s="3" t="s">
        <v>409</v>
      </c>
      <c r="B394">
        <v>19</v>
      </c>
      <c r="C394">
        <v>22</v>
      </c>
      <c r="D394">
        <v>19</v>
      </c>
      <c r="E394">
        <v>17</v>
      </c>
      <c r="F394" s="1">
        <f>AVERAGEIF(KonyaTablo[[#This Row],[Vefat2019]:[Vefat2017]], "&gt;0")</f>
        <v>19.333333333333332</v>
      </c>
      <c r="G394" s="1">
        <f>IF(AND(KonyaTablo[[#This Row],[Vefat2020]]&gt;-1,KonyaTablo[[#This Row],[Referans]]&gt;-1), KonyaTablo[[#This Row],[Vefat2020]]-KonyaTablo[[#This Row],[Referans]], 0)</f>
        <v>-0.33333333333333215</v>
      </c>
      <c r="H394">
        <f t="shared" si="46"/>
        <v>17.142857142857142</v>
      </c>
      <c r="I394">
        <f t="shared" si="47"/>
        <v>14.285714285714286</v>
      </c>
      <c r="J394">
        <f t="shared" si="48"/>
        <v>15.714285714285714</v>
      </c>
      <c r="K394">
        <f t="shared" si="49"/>
        <v>16.285714285714285</v>
      </c>
      <c r="L394">
        <f t="shared" si="50"/>
        <v>15.428571428571429</v>
      </c>
    </row>
    <row r="395" spans="1:12">
      <c r="A395" s="3" t="s">
        <v>410</v>
      </c>
      <c r="B395">
        <v>17</v>
      </c>
      <c r="C395">
        <v>15</v>
      </c>
      <c r="D395">
        <v>21</v>
      </c>
      <c r="E395">
        <v>20</v>
      </c>
      <c r="F395" s="1">
        <f>AVERAGEIF(KonyaTablo[[#This Row],[Vefat2019]:[Vefat2017]], "&gt;0")</f>
        <v>18.666666666666668</v>
      </c>
      <c r="G395" s="1">
        <f>IF(AND(KonyaTablo[[#This Row],[Vefat2020]]&gt;-1,KonyaTablo[[#This Row],[Referans]]&gt;-1), KonyaTablo[[#This Row],[Vefat2020]]-KonyaTablo[[#This Row],[Referans]], 0)</f>
        <v>-1.6666666666666679</v>
      </c>
      <c r="H395">
        <f t="shared" si="46"/>
        <v>17.285714285714285</v>
      </c>
      <c r="I395">
        <f t="shared" si="47"/>
        <v>13.714285714285714</v>
      </c>
      <c r="J395">
        <f t="shared" si="48"/>
        <v>16.142857142857142</v>
      </c>
      <c r="K395">
        <f t="shared" si="49"/>
        <v>17.285714285714285</v>
      </c>
      <c r="L395">
        <f t="shared" si="50"/>
        <v>15.714285714285714</v>
      </c>
    </row>
    <row r="396" spans="1:12">
      <c r="A396" s="3" t="s">
        <v>411</v>
      </c>
      <c r="B396">
        <v>17</v>
      </c>
      <c r="C396">
        <v>11</v>
      </c>
      <c r="D396">
        <v>20</v>
      </c>
      <c r="E396">
        <v>16</v>
      </c>
      <c r="F396" s="1">
        <f>AVERAGEIF(KonyaTablo[[#This Row],[Vefat2019]:[Vefat2017]], "&gt;0")</f>
        <v>15.666666666666666</v>
      </c>
      <c r="G396" s="1">
        <f>IF(AND(KonyaTablo[[#This Row],[Vefat2020]]&gt;-1,KonyaTablo[[#This Row],[Referans]]&gt;-1), KonyaTablo[[#This Row],[Vefat2020]]-KonyaTablo[[#This Row],[Referans]], 0)</f>
        <v>1.3333333333333339</v>
      </c>
      <c r="H396">
        <f t="shared" si="46"/>
        <v>17.428571428571427</v>
      </c>
      <c r="I396">
        <f t="shared" si="47"/>
        <v>14.428571428571429</v>
      </c>
      <c r="J396">
        <f t="shared" si="48"/>
        <v>17.285714285714285</v>
      </c>
      <c r="K396">
        <f t="shared" si="49"/>
        <v>17.428571428571427</v>
      </c>
      <c r="L396">
        <f t="shared" si="50"/>
        <v>16.380952380952383</v>
      </c>
    </row>
    <row r="397" spans="1:12">
      <c r="A397" s="3" t="s">
        <v>412</v>
      </c>
      <c r="B397">
        <v>15</v>
      </c>
      <c r="C397">
        <v>19</v>
      </c>
      <c r="D397">
        <v>12</v>
      </c>
      <c r="E397">
        <v>19</v>
      </c>
      <c r="F397" s="1">
        <f>AVERAGEIF(KonyaTablo[[#This Row],[Vefat2019]:[Vefat2017]], "&gt;0")</f>
        <v>16.666666666666668</v>
      </c>
      <c r="G397" s="1">
        <f>IF(AND(KonyaTablo[[#This Row],[Vefat2020]]&gt;-1,KonyaTablo[[#This Row],[Referans]]&gt;-1), KonyaTablo[[#This Row],[Vefat2020]]-KonyaTablo[[#This Row],[Referans]], 0)</f>
        <v>-1.6666666666666679</v>
      </c>
      <c r="H397">
        <f t="shared" si="46"/>
        <v>17.571428571428573</v>
      </c>
      <c r="I397">
        <f t="shared" si="47"/>
        <v>15.142857142857142</v>
      </c>
      <c r="J397">
        <f t="shared" si="48"/>
        <v>16.857142857142858</v>
      </c>
      <c r="K397">
        <f t="shared" si="49"/>
        <v>18.142857142857142</v>
      </c>
      <c r="L397">
        <f t="shared" si="50"/>
        <v>16.714285714285715</v>
      </c>
    </row>
    <row r="398" spans="1:12">
      <c r="A398" s="3" t="s">
        <v>413</v>
      </c>
      <c r="B398">
        <v>22</v>
      </c>
      <c r="C398">
        <v>10</v>
      </c>
      <c r="D398">
        <v>10</v>
      </c>
      <c r="E398">
        <v>30</v>
      </c>
      <c r="F398" s="1">
        <f>AVERAGEIF(KonyaTablo[[#This Row],[Vefat2019]:[Vefat2017]], "&gt;0")</f>
        <v>16.666666666666668</v>
      </c>
      <c r="G398" s="1">
        <f>IF(AND(KonyaTablo[[#This Row],[Vefat2020]]&gt;-1,KonyaTablo[[#This Row],[Referans]]&gt;-1), KonyaTablo[[#This Row],[Vefat2020]]-KonyaTablo[[#This Row],[Referans]], 0)</f>
        <v>5.3333333333333321</v>
      </c>
      <c r="H398">
        <f t="shared" si="46"/>
        <v>17.857142857142858</v>
      </c>
      <c r="I398">
        <f t="shared" si="47"/>
        <v>14.428571428571429</v>
      </c>
      <c r="J398">
        <f t="shared" si="48"/>
        <v>16.857142857142858</v>
      </c>
      <c r="K398">
        <f t="shared" si="49"/>
        <v>20.285714285714285</v>
      </c>
      <c r="L398">
        <f t="shared" si="50"/>
        <v>17.190476190476193</v>
      </c>
    </row>
    <row r="399" spans="1:12">
      <c r="A399" s="3" t="s">
        <v>414</v>
      </c>
      <c r="B399">
        <v>12</v>
      </c>
      <c r="C399">
        <v>13</v>
      </c>
      <c r="D399">
        <v>23</v>
      </c>
      <c r="E399">
        <v>10</v>
      </c>
      <c r="F399" s="1">
        <f>AVERAGEIF(KonyaTablo[[#This Row],[Vefat2019]:[Vefat2017]], "&gt;0")</f>
        <v>15.333333333333334</v>
      </c>
      <c r="G399" s="1">
        <f>IF(AND(KonyaTablo[[#This Row],[Vefat2020]]&gt;-1,KonyaTablo[[#This Row],[Referans]]&gt;-1), KonyaTablo[[#This Row],[Vefat2020]]-KonyaTablo[[#This Row],[Referans]], 0)</f>
        <v>-3.3333333333333339</v>
      </c>
      <c r="H399">
        <f t="shared" si="46"/>
        <v>17.285714285714285</v>
      </c>
      <c r="I399">
        <f t="shared" si="47"/>
        <v>14.571428571428571</v>
      </c>
      <c r="J399">
        <f t="shared" si="48"/>
        <v>17.285714285714285</v>
      </c>
      <c r="K399">
        <f t="shared" si="49"/>
        <v>18.857142857142858</v>
      </c>
      <c r="L399">
        <f t="shared" si="50"/>
        <v>16.904761904761905</v>
      </c>
    </row>
    <row r="400" spans="1:12">
      <c r="A400" s="3" t="s">
        <v>415</v>
      </c>
      <c r="B400">
        <v>14</v>
      </c>
      <c r="C400">
        <v>20</v>
      </c>
      <c r="D400">
        <v>18</v>
      </c>
      <c r="E400">
        <v>15</v>
      </c>
      <c r="F400" s="1">
        <f>AVERAGEIF(KonyaTablo[[#This Row],[Vefat2019]:[Vefat2017]], "&gt;0")</f>
        <v>17.666666666666668</v>
      </c>
      <c r="G400" s="1">
        <f>IF(AND(KonyaTablo[[#This Row],[Vefat2020]]&gt;-1,KonyaTablo[[#This Row],[Referans]]&gt;-1), KonyaTablo[[#This Row],[Vefat2020]]-KonyaTablo[[#This Row],[Referans]], 0)</f>
        <v>-3.6666666666666679</v>
      </c>
      <c r="H400">
        <f t="shared" si="46"/>
        <v>16.571428571428573</v>
      </c>
      <c r="I400">
        <f t="shared" si="47"/>
        <v>15.714285714285714</v>
      </c>
      <c r="J400">
        <f t="shared" si="48"/>
        <v>17.571428571428573</v>
      </c>
      <c r="K400">
        <f t="shared" si="49"/>
        <v>18.142857142857142</v>
      </c>
      <c r="L400">
        <f t="shared" si="50"/>
        <v>17.142857142857142</v>
      </c>
    </row>
    <row r="401" spans="1:12">
      <c r="A401" s="3" t="s">
        <v>416</v>
      </c>
      <c r="B401">
        <v>23</v>
      </c>
      <c r="C401">
        <v>19</v>
      </c>
      <c r="D401">
        <v>16</v>
      </c>
      <c r="E401">
        <v>18</v>
      </c>
      <c r="F401" s="1">
        <f>AVERAGEIF(KonyaTablo[[#This Row],[Vefat2019]:[Vefat2017]], "&gt;0")</f>
        <v>17.666666666666668</v>
      </c>
      <c r="G401" s="1">
        <f>IF(AND(KonyaTablo[[#This Row],[Vefat2020]]&gt;-1,KonyaTablo[[#This Row],[Referans]]&gt;-1), KonyaTablo[[#This Row],[Vefat2020]]-KonyaTablo[[#This Row],[Referans]], 0)</f>
        <v>5.3333333333333321</v>
      </c>
      <c r="H401">
        <f t="shared" si="46"/>
        <v>17.142857142857142</v>
      </c>
      <c r="I401">
        <f t="shared" si="47"/>
        <v>15.285714285714286</v>
      </c>
      <c r="J401">
        <f t="shared" si="48"/>
        <v>17.142857142857142</v>
      </c>
      <c r="K401">
        <f t="shared" si="49"/>
        <v>18.285714285714285</v>
      </c>
      <c r="L401">
        <f t="shared" si="50"/>
        <v>16.904761904761905</v>
      </c>
    </row>
    <row r="402" spans="1:12">
      <c r="A402" s="3" t="s">
        <v>417</v>
      </c>
      <c r="B402">
        <v>16</v>
      </c>
      <c r="C402">
        <v>8</v>
      </c>
      <c r="D402">
        <v>14</v>
      </c>
      <c r="E402">
        <v>11</v>
      </c>
      <c r="F402" s="1">
        <f>AVERAGEIF(KonyaTablo[[#This Row],[Vefat2019]:[Vefat2017]], "&gt;0")</f>
        <v>11</v>
      </c>
      <c r="G402" s="1">
        <f>IF(AND(KonyaTablo[[#This Row],[Vefat2020]]&gt;-1,KonyaTablo[[#This Row],[Referans]]&gt;-1), KonyaTablo[[#This Row],[Vefat2020]]-KonyaTablo[[#This Row],[Referans]], 0)</f>
        <v>5</v>
      </c>
      <c r="H402">
        <f t="shared" si="46"/>
        <v>17</v>
      </c>
      <c r="I402">
        <f t="shared" si="47"/>
        <v>14.285714285714286</v>
      </c>
      <c r="J402">
        <f t="shared" si="48"/>
        <v>16.142857142857142</v>
      </c>
      <c r="K402">
        <f t="shared" si="49"/>
        <v>17</v>
      </c>
      <c r="L402">
        <f t="shared" si="50"/>
        <v>15.80952380952381</v>
      </c>
    </row>
    <row r="403" spans="1:12">
      <c r="A403" s="3" t="s">
        <v>418</v>
      </c>
      <c r="B403">
        <v>13</v>
      </c>
      <c r="C403">
        <v>8</v>
      </c>
      <c r="D403">
        <v>23</v>
      </c>
      <c r="E403">
        <v>16</v>
      </c>
      <c r="F403" s="1">
        <f>AVERAGEIF(KonyaTablo[[#This Row],[Vefat2019]:[Vefat2017]], "&gt;0")</f>
        <v>15.666666666666666</v>
      </c>
      <c r="G403" s="1">
        <f>IF(AND(KonyaTablo[[#This Row],[Vefat2020]]&gt;-1,KonyaTablo[[#This Row],[Referans]]&gt;-1), KonyaTablo[[#This Row],[Vefat2020]]-KonyaTablo[[#This Row],[Referans]], 0)</f>
        <v>-2.6666666666666661</v>
      </c>
      <c r="H403">
        <f t="shared" si="46"/>
        <v>16.428571428571427</v>
      </c>
      <c r="I403">
        <f t="shared" si="47"/>
        <v>13.857142857142858</v>
      </c>
      <c r="J403">
        <f t="shared" si="48"/>
        <v>16.571428571428573</v>
      </c>
      <c r="K403">
        <f t="shared" si="49"/>
        <v>17</v>
      </c>
      <c r="L403">
        <f t="shared" si="50"/>
        <v>15.809523809523812</v>
      </c>
    </row>
    <row r="404" spans="1:12">
      <c r="A404" s="3" t="s">
        <v>419</v>
      </c>
      <c r="B404">
        <v>11</v>
      </c>
      <c r="C404">
        <v>13</v>
      </c>
      <c r="D404">
        <v>13</v>
      </c>
      <c r="E404">
        <v>16</v>
      </c>
      <c r="F404" s="1">
        <f>AVERAGEIF(KonyaTablo[[#This Row],[Vefat2019]:[Vefat2017]], "&gt;0")</f>
        <v>14</v>
      </c>
      <c r="G404" s="1">
        <f>IF(AND(KonyaTablo[[#This Row],[Vefat2020]]&gt;-1,KonyaTablo[[#This Row],[Referans]]&gt;-1), KonyaTablo[[#This Row],[Vefat2020]]-KonyaTablo[[#This Row],[Referans]], 0)</f>
        <v>-3</v>
      </c>
      <c r="H404">
        <f t="shared" si="46"/>
        <v>15.857142857142858</v>
      </c>
      <c r="I404">
        <f t="shared" si="47"/>
        <v>13</v>
      </c>
      <c r="J404">
        <f t="shared" si="48"/>
        <v>16.714285714285715</v>
      </c>
      <c r="K404">
        <f t="shared" si="49"/>
        <v>16.571428571428573</v>
      </c>
      <c r="L404">
        <f t="shared" si="50"/>
        <v>15.428571428571431</v>
      </c>
    </row>
    <row r="405" spans="1:12">
      <c r="A405" s="3" t="s">
        <v>420</v>
      </c>
      <c r="B405">
        <v>14</v>
      </c>
      <c r="C405">
        <v>16</v>
      </c>
      <c r="D405">
        <v>18</v>
      </c>
      <c r="E405">
        <v>7</v>
      </c>
      <c r="F405" s="1">
        <f>AVERAGEIF(KonyaTablo[[#This Row],[Vefat2019]:[Vefat2017]], "&gt;0")</f>
        <v>13.666666666666666</v>
      </c>
      <c r="G405" s="1">
        <f>IF(AND(KonyaTablo[[#This Row],[Vefat2020]]&gt;-1,KonyaTablo[[#This Row],[Referans]]&gt;-1), KonyaTablo[[#This Row],[Vefat2020]]-KonyaTablo[[#This Row],[Referans]], 0)</f>
        <v>0.33333333333333393</v>
      </c>
      <c r="H405">
        <f t="shared" si="46"/>
        <v>14.714285714285714</v>
      </c>
      <c r="I405">
        <f t="shared" si="47"/>
        <v>13.857142857142858</v>
      </c>
      <c r="J405">
        <f t="shared" si="48"/>
        <v>17.857142857142858</v>
      </c>
      <c r="K405">
        <f t="shared" si="49"/>
        <v>13.285714285714286</v>
      </c>
      <c r="L405">
        <f t="shared" si="50"/>
        <v>15.000000000000002</v>
      </c>
    </row>
    <row r="406" spans="1:12">
      <c r="A406" s="3" t="s">
        <v>421</v>
      </c>
      <c r="B406">
        <v>13</v>
      </c>
      <c r="C406">
        <v>15</v>
      </c>
      <c r="D406">
        <v>18</v>
      </c>
      <c r="E406">
        <v>25</v>
      </c>
      <c r="F406" s="1">
        <f>AVERAGEIF(KonyaTablo[[#This Row],[Vefat2019]:[Vefat2017]], "&gt;0")</f>
        <v>19.333333333333332</v>
      </c>
      <c r="G406" s="1">
        <f>IF(AND(KonyaTablo[[#This Row],[Vefat2020]]&gt;-1,KonyaTablo[[#This Row],[Referans]]&gt;-1), KonyaTablo[[#This Row],[Vefat2020]]-KonyaTablo[[#This Row],[Referans]], 0)</f>
        <v>-6.3333333333333321</v>
      </c>
      <c r="H406">
        <f t="shared" si="46"/>
        <v>14.857142857142858</v>
      </c>
      <c r="I406">
        <f t="shared" si="47"/>
        <v>14.142857142857142</v>
      </c>
      <c r="J406">
        <f t="shared" si="48"/>
        <v>17.142857142857142</v>
      </c>
      <c r="K406">
        <f t="shared" si="49"/>
        <v>15.428571428571429</v>
      </c>
      <c r="L406">
        <f t="shared" si="50"/>
        <v>15.571428571428571</v>
      </c>
    </row>
    <row r="407" spans="1:12">
      <c r="A407" s="3" t="s">
        <v>422</v>
      </c>
      <c r="B407">
        <v>16</v>
      </c>
      <c r="C407">
        <v>17</v>
      </c>
      <c r="D407">
        <v>14</v>
      </c>
      <c r="E407">
        <v>7</v>
      </c>
      <c r="F407" s="1">
        <f>AVERAGEIF(KonyaTablo[[#This Row],[Vefat2019]:[Vefat2017]], "&gt;0")</f>
        <v>12.666666666666666</v>
      </c>
      <c r="G407" s="1">
        <f>IF(AND(KonyaTablo[[#This Row],[Vefat2020]]&gt;-1,KonyaTablo[[#This Row],[Referans]]&gt;-1), KonyaTablo[[#This Row],[Vefat2020]]-KonyaTablo[[#This Row],[Referans]], 0)</f>
        <v>3.3333333333333339</v>
      </c>
      <c r="H407">
        <f t="shared" si="46"/>
        <v>15.142857142857142</v>
      </c>
      <c r="I407">
        <f t="shared" si="47"/>
        <v>13.714285714285714</v>
      </c>
      <c r="J407">
        <f t="shared" si="48"/>
        <v>16.571428571428573</v>
      </c>
      <c r="K407">
        <f t="shared" si="49"/>
        <v>14.285714285714286</v>
      </c>
      <c r="L407">
        <f t="shared" si="50"/>
        <v>14.857142857142858</v>
      </c>
    </row>
    <row r="408" spans="1:12">
      <c r="A408" s="3" t="s">
        <v>423</v>
      </c>
      <c r="B408">
        <v>17</v>
      </c>
      <c r="C408">
        <v>13</v>
      </c>
      <c r="D408">
        <v>11</v>
      </c>
      <c r="E408">
        <v>13</v>
      </c>
      <c r="F408" s="1">
        <f>AVERAGEIF(KonyaTablo[[#This Row],[Vefat2019]:[Vefat2017]], "&gt;0")</f>
        <v>12.333333333333334</v>
      </c>
      <c r="G408" s="1">
        <f>IF(AND(KonyaTablo[[#This Row],[Vefat2020]]&gt;-1,KonyaTablo[[#This Row],[Referans]]&gt;-1), KonyaTablo[[#This Row],[Vefat2020]]-KonyaTablo[[#This Row],[Referans]], 0)</f>
        <v>4.6666666666666661</v>
      </c>
      <c r="H408">
        <f t="shared" si="46"/>
        <v>14.285714285714286</v>
      </c>
      <c r="I408">
        <f t="shared" si="47"/>
        <v>12.857142857142858</v>
      </c>
      <c r="J408">
        <f t="shared" si="48"/>
        <v>15.857142857142858</v>
      </c>
      <c r="K408">
        <f t="shared" si="49"/>
        <v>13.571428571428571</v>
      </c>
      <c r="L408">
        <f t="shared" si="50"/>
        <v>14.095238095238093</v>
      </c>
    </row>
    <row r="409" spans="1:12">
      <c r="A409" s="3" t="s">
        <v>424</v>
      </c>
      <c r="B409">
        <v>9</v>
      </c>
      <c r="C409">
        <v>9</v>
      </c>
      <c r="D409">
        <v>12</v>
      </c>
      <c r="E409">
        <v>13</v>
      </c>
      <c r="F409" s="1">
        <f>AVERAGEIF(KonyaTablo[[#This Row],[Vefat2019]:[Vefat2017]], "&gt;0")</f>
        <v>11.333333333333334</v>
      </c>
      <c r="G409" s="1">
        <f>IF(AND(KonyaTablo[[#This Row],[Vefat2020]]&gt;-1,KonyaTablo[[#This Row],[Referans]]&gt;-1), KonyaTablo[[#This Row],[Vefat2020]]-KonyaTablo[[#This Row],[Referans]], 0)</f>
        <v>-2.3333333333333339</v>
      </c>
      <c r="H409">
        <f t="shared" si="46"/>
        <v>13.285714285714286</v>
      </c>
      <c r="I409">
        <f t="shared" si="47"/>
        <v>13</v>
      </c>
      <c r="J409">
        <f t="shared" si="48"/>
        <v>15.571428571428571</v>
      </c>
      <c r="K409">
        <f t="shared" si="49"/>
        <v>13.857142857142858</v>
      </c>
      <c r="L409">
        <f t="shared" si="50"/>
        <v>14.142857142857141</v>
      </c>
    </row>
    <row r="410" spans="1:12">
      <c r="A410" s="3" t="s">
        <v>425</v>
      </c>
      <c r="B410">
        <v>14</v>
      </c>
      <c r="C410">
        <v>23</v>
      </c>
      <c r="D410">
        <v>13</v>
      </c>
      <c r="E410">
        <v>12</v>
      </c>
      <c r="F410" s="1">
        <f>AVERAGEIF(KonyaTablo[[#This Row],[Vefat2019]:[Vefat2017]], "&gt;0")</f>
        <v>16</v>
      </c>
      <c r="G410" s="1">
        <f>IF(AND(KonyaTablo[[#This Row],[Vefat2020]]&gt;-1,KonyaTablo[[#This Row],[Referans]]&gt;-1), KonyaTablo[[#This Row],[Vefat2020]]-KonyaTablo[[#This Row],[Referans]], 0)</f>
        <v>-2</v>
      </c>
      <c r="H410">
        <f t="shared" si="46"/>
        <v>13.428571428571429</v>
      </c>
      <c r="I410">
        <f t="shared" si="47"/>
        <v>15.142857142857142</v>
      </c>
      <c r="J410">
        <f t="shared" si="48"/>
        <v>14.142857142857142</v>
      </c>
      <c r="K410">
        <f t="shared" si="49"/>
        <v>13.285714285714286</v>
      </c>
      <c r="L410">
        <f t="shared" si="50"/>
        <v>14.19047619047619</v>
      </c>
    </row>
    <row r="411" spans="1:12">
      <c r="A411" s="3" t="s">
        <v>426</v>
      </c>
      <c r="B411">
        <v>10</v>
      </c>
      <c r="C411">
        <v>11</v>
      </c>
      <c r="D411">
        <v>11</v>
      </c>
      <c r="E411">
        <v>20</v>
      </c>
      <c r="F411" s="1">
        <f>AVERAGEIF(KonyaTablo[[#This Row],[Vefat2019]:[Vefat2017]], "&gt;0")</f>
        <v>14</v>
      </c>
      <c r="G411" s="1">
        <f>IF(AND(KonyaTablo[[#This Row],[Vefat2020]]&gt;-1,KonyaTablo[[#This Row],[Referans]]&gt;-1), KonyaTablo[[#This Row],[Vefat2020]]-KonyaTablo[[#This Row],[Referans]], 0)</f>
        <v>-4</v>
      </c>
      <c r="H411">
        <f t="shared" si="46"/>
        <v>13.285714285714286</v>
      </c>
      <c r="I411">
        <f t="shared" si="47"/>
        <v>14.857142857142858</v>
      </c>
      <c r="J411">
        <f t="shared" si="48"/>
        <v>13.857142857142858</v>
      </c>
      <c r="K411">
        <f t="shared" si="49"/>
        <v>13.857142857142858</v>
      </c>
      <c r="L411">
        <f t="shared" si="50"/>
        <v>14.19047619047619</v>
      </c>
    </row>
    <row r="412" spans="1:12">
      <c r="A412" s="3" t="s">
        <v>427</v>
      </c>
      <c r="B412">
        <v>21</v>
      </c>
      <c r="C412">
        <v>14</v>
      </c>
      <c r="D412">
        <v>14</v>
      </c>
      <c r="E412">
        <v>14</v>
      </c>
      <c r="F412" s="1">
        <f>AVERAGEIF(KonyaTablo[[#This Row],[Vefat2019]:[Vefat2017]], "&gt;0")</f>
        <v>14</v>
      </c>
      <c r="G412" s="1">
        <f>IF(AND(KonyaTablo[[#This Row],[Vefat2020]]&gt;-1,KonyaTablo[[#This Row],[Referans]]&gt;-1), KonyaTablo[[#This Row],[Vefat2020]]-KonyaTablo[[#This Row],[Referans]], 0)</f>
        <v>7</v>
      </c>
      <c r="H412">
        <f t="shared" ref="H412:H429" si="51">AVERAGE(B406:B412)</f>
        <v>14.285714285714286</v>
      </c>
      <c r="I412">
        <f t="shared" ref="I412:I429" si="52">AVERAGE(C406:C412)</f>
        <v>14.571428571428571</v>
      </c>
      <c r="J412">
        <f t="shared" ref="J412:J429" si="53">AVERAGE(D406:D412)</f>
        <v>13.285714285714286</v>
      </c>
      <c r="K412">
        <f t="shared" ref="K412:K429" si="54">AVERAGE(E406:E412)</f>
        <v>14.857142857142858</v>
      </c>
      <c r="L412">
        <f t="shared" ref="L412:L429" si="55">AVERAGE(F406:F412)</f>
        <v>14.238095238095239</v>
      </c>
    </row>
    <row r="413" spans="1:12">
      <c r="A413" s="3" t="s">
        <v>428</v>
      </c>
      <c r="B413">
        <v>18</v>
      </c>
      <c r="C413">
        <v>14</v>
      </c>
      <c r="D413">
        <v>16</v>
      </c>
      <c r="E413">
        <v>21</v>
      </c>
      <c r="F413" s="1">
        <f>AVERAGEIF(KonyaTablo[[#This Row],[Vefat2019]:[Vefat2017]], "&gt;0")</f>
        <v>17</v>
      </c>
      <c r="G413" s="1">
        <f>IF(AND(KonyaTablo[[#This Row],[Vefat2020]]&gt;-1,KonyaTablo[[#This Row],[Referans]]&gt;-1), KonyaTablo[[#This Row],[Vefat2020]]-KonyaTablo[[#This Row],[Referans]], 0)</f>
        <v>1</v>
      </c>
      <c r="H413">
        <f t="shared" si="51"/>
        <v>15</v>
      </c>
      <c r="I413">
        <f t="shared" si="52"/>
        <v>14.428571428571429</v>
      </c>
      <c r="J413">
        <f t="shared" si="53"/>
        <v>13</v>
      </c>
      <c r="K413">
        <f t="shared" si="54"/>
        <v>14.285714285714286</v>
      </c>
      <c r="L413">
        <f t="shared" si="55"/>
        <v>13.904761904761907</v>
      </c>
    </row>
    <row r="414" spans="1:12">
      <c r="A414" s="3" t="s">
        <v>429</v>
      </c>
      <c r="B414">
        <v>23</v>
      </c>
      <c r="C414">
        <v>12</v>
      </c>
      <c r="D414">
        <v>16</v>
      </c>
      <c r="E414">
        <v>13</v>
      </c>
      <c r="F414" s="1">
        <f>AVERAGEIF(KonyaTablo[[#This Row],[Vefat2019]:[Vefat2017]], "&gt;0")</f>
        <v>13.666666666666666</v>
      </c>
      <c r="G414" s="1">
        <f>IF(AND(KonyaTablo[[#This Row],[Vefat2020]]&gt;-1,KonyaTablo[[#This Row],[Referans]]&gt;-1), KonyaTablo[[#This Row],[Vefat2020]]-KonyaTablo[[#This Row],[Referans]], 0)</f>
        <v>9.3333333333333339</v>
      </c>
      <c r="H414">
        <f t="shared" si="51"/>
        <v>16</v>
      </c>
      <c r="I414">
        <f t="shared" si="52"/>
        <v>13.714285714285714</v>
      </c>
      <c r="J414">
        <f t="shared" si="53"/>
        <v>13.285714285714286</v>
      </c>
      <c r="K414">
        <f t="shared" si="54"/>
        <v>15.142857142857142</v>
      </c>
      <c r="L414">
        <f t="shared" si="55"/>
        <v>14.047619047619049</v>
      </c>
    </row>
    <row r="415" spans="1:12">
      <c r="A415" s="3" t="s">
        <v>430</v>
      </c>
      <c r="B415">
        <v>17</v>
      </c>
      <c r="C415">
        <v>23</v>
      </c>
      <c r="D415">
        <v>16</v>
      </c>
      <c r="E415">
        <v>20</v>
      </c>
      <c r="F415" s="1">
        <f>AVERAGEIF(KonyaTablo[[#This Row],[Vefat2019]:[Vefat2017]], "&gt;0")</f>
        <v>19.666666666666668</v>
      </c>
      <c r="G415" s="1">
        <f>IF(AND(KonyaTablo[[#This Row],[Vefat2020]]&gt;-1,KonyaTablo[[#This Row],[Referans]]&gt;-1), KonyaTablo[[#This Row],[Vefat2020]]-KonyaTablo[[#This Row],[Referans]], 0)</f>
        <v>-2.6666666666666679</v>
      </c>
      <c r="H415">
        <f t="shared" si="51"/>
        <v>16</v>
      </c>
      <c r="I415">
        <f t="shared" si="52"/>
        <v>15.142857142857142</v>
      </c>
      <c r="J415">
        <f t="shared" si="53"/>
        <v>14</v>
      </c>
      <c r="K415">
        <f t="shared" si="54"/>
        <v>16.142857142857142</v>
      </c>
      <c r="L415">
        <f t="shared" si="55"/>
        <v>15.095238095238098</v>
      </c>
    </row>
    <row r="416" spans="1:12">
      <c r="A416" s="3" t="s">
        <v>431</v>
      </c>
      <c r="B416">
        <v>16</v>
      </c>
      <c r="C416">
        <v>26</v>
      </c>
      <c r="D416">
        <v>11</v>
      </c>
      <c r="E416">
        <v>17</v>
      </c>
      <c r="F416" s="1">
        <f>AVERAGEIF(KonyaTablo[[#This Row],[Vefat2019]:[Vefat2017]], "&gt;0")</f>
        <v>18</v>
      </c>
      <c r="G416" s="1">
        <f>IF(AND(KonyaTablo[[#This Row],[Vefat2020]]&gt;-1,KonyaTablo[[#This Row],[Referans]]&gt;-1), KonyaTablo[[#This Row],[Vefat2020]]-KonyaTablo[[#This Row],[Referans]], 0)</f>
        <v>-2</v>
      </c>
      <c r="H416">
        <f t="shared" si="51"/>
        <v>17</v>
      </c>
      <c r="I416">
        <f t="shared" si="52"/>
        <v>17.571428571428573</v>
      </c>
      <c r="J416">
        <f t="shared" si="53"/>
        <v>13.857142857142858</v>
      </c>
      <c r="K416">
        <f t="shared" si="54"/>
        <v>16.714285714285715</v>
      </c>
      <c r="L416">
        <f t="shared" si="55"/>
        <v>16.047619047619047</v>
      </c>
    </row>
    <row r="417" spans="1:12">
      <c r="A417" s="3" t="s">
        <v>432</v>
      </c>
      <c r="B417">
        <v>22</v>
      </c>
      <c r="C417">
        <v>10</v>
      </c>
      <c r="D417">
        <v>18</v>
      </c>
      <c r="E417">
        <v>22</v>
      </c>
      <c r="F417" s="1">
        <f>AVERAGEIF(KonyaTablo[[#This Row],[Vefat2019]:[Vefat2017]], "&gt;0")</f>
        <v>16.666666666666668</v>
      </c>
      <c r="G417" s="1">
        <f>IF(AND(KonyaTablo[[#This Row],[Vefat2020]]&gt;-1,KonyaTablo[[#This Row],[Referans]]&gt;-1), KonyaTablo[[#This Row],[Vefat2020]]-KonyaTablo[[#This Row],[Referans]], 0)</f>
        <v>5.3333333333333321</v>
      </c>
      <c r="H417">
        <f t="shared" si="51"/>
        <v>18.142857142857142</v>
      </c>
      <c r="I417">
        <f t="shared" si="52"/>
        <v>15.714285714285714</v>
      </c>
      <c r="J417">
        <f t="shared" si="53"/>
        <v>14.571428571428571</v>
      </c>
      <c r="K417">
        <f t="shared" si="54"/>
        <v>18.142857142857142</v>
      </c>
      <c r="L417">
        <f t="shared" si="55"/>
        <v>16.142857142857142</v>
      </c>
    </row>
    <row r="418" spans="1:12">
      <c r="A418" s="3" t="s">
        <v>433</v>
      </c>
      <c r="B418">
        <v>17</v>
      </c>
      <c r="C418">
        <v>17</v>
      </c>
      <c r="D418">
        <v>17</v>
      </c>
      <c r="E418">
        <v>16</v>
      </c>
      <c r="F418" s="1">
        <f>AVERAGEIF(KonyaTablo[[#This Row],[Vefat2019]:[Vefat2017]], "&gt;0")</f>
        <v>16.666666666666668</v>
      </c>
      <c r="G418" s="1">
        <f>IF(AND(KonyaTablo[[#This Row],[Vefat2020]]&gt;-1,KonyaTablo[[#This Row],[Referans]]&gt;-1), KonyaTablo[[#This Row],[Vefat2020]]-KonyaTablo[[#This Row],[Referans]], 0)</f>
        <v>0.33333333333333215</v>
      </c>
      <c r="H418">
        <f t="shared" si="51"/>
        <v>19.142857142857142</v>
      </c>
      <c r="I418">
        <f t="shared" si="52"/>
        <v>16.571428571428573</v>
      </c>
      <c r="J418">
        <f t="shared" si="53"/>
        <v>15.428571428571429</v>
      </c>
      <c r="K418">
        <f t="shared" si="54"/>
        <v>17.571428571428573</v>
      </c>
      <c r="L418">
        <f t="shared" si="55"/>
        <v>16.523809523809526</v>
      </c>
    </row>
    <row r="419" spans="1:12">
      <c r="A419" s="3" t="s">
        <v>434</v>
      </c>
      <c r="B419">
        <v>18</v>
      </c>
      <c r="C419">
        <v>11</v>
      </c>
      <c r="D419">
        <v>13</v>
      </c>
      <c r="E419">
        <v>11</v>
      </c>
      <c r="F419" s="1">
        <f>AVERAGEIF(KonyaTablo[[#This Row],[Vefat2019]:[Vefat2017]], "&gt;0")</f>
        <v>11.666666666666666</v>
      </c>
      <c r="G419" s="1">
        <f>IF(AND(KonyaTablo[[#This Row],[Vefat2020]]&gt;-1,KonyaTablo[[#This Row],[Referans]]&gt;-1), KonyaTablo[[#This Row],[Vefat2020]]-KonyaTablo[[#This Row],[Referans]], 0)</f>
        <v>6.3333333333333339</v>
      </c>
      <c r="H419">
        <f t="shared" si="51"/>
        <v>18.714285714285715</v>
      </c>
      <c r="I419">
        <f t="shared" si="52"/>
        <v>16.142857142857142</v>
      </c>
      <c r="J419">
        <f t="shared" si="53"/>
        <v>15.285714285714286</v>
      </c>
      <c r="K419">
        <f t="shared" si="54"/>
        <v>17.142857142857142</v>
      </c>
      <c r="L419">
        <f t="shared" si="55"/>
        <v>16.190476190476193</v>
      </c>
    </row>
    <row r="420" spans="1:12">
      <c r="A420" s="3" t="s">
        <v>435</v>
      </c>
      <c r="B420">
        <v>17</v>
      </c>
      <c r="C420">
        <v>13</v>
      </c>
      <c r="D420">
        <v>11</v>
      </c>
      <c r="E420">
        <v>9</v>
      </c>
      <c r="F420" s="1">
        <f>AVERAGEIF(KonyaTablo[[#This Row],[Vefat2019]:[Vefat2017]], "&gt;0")</f>
        <v>11</v>
      </c>
      <c r="G420" s="1">
        <f>IF(AND(KonyaTablo[[#This Row],[Vefat2020]]&gt;-1,KonyaTablo[[#This Row],[Referans]]&gt;-1), KonyaTablo[[#This Row],[Vefat2020]]-KonyaTablo[[#This Row],[Referans]], 0)</f>
        <v>6</v>
      </c>
      <c r="H420">
        <f t="shared" si="51"/>
        <v>18.571428571428573</v>
      </c>
      <c r="I420">
        <f t="shared" si="52"/>
        <v>16</v>
      </c>
      <c r="J420">
        <f t="shared" si="53"/>
        <v>14.571428571428571</v>
      </c>
      <c r="K420">
        <f t="shared" si="54"/>
        <v>15.428571428571429</v>
      </c>
      <c r="L420">
        <f t="shared" si="55"/>
        <v>15.333333333333334</v>
      </c>
    </row>
    <row r="421" spans="1:12">
      <c r="A421" s="3" t="s">
        <v>436</v>
      </c>
      <c r="B421">
        <v>17</v>
      </c>
      <c r="C421">
        <v>16</v>
      </c>
      <c r="D421">
        <v>16</v>
      </c>
      <c r="E421">
        <v>11</v>
      </c>
      <c r="F421" s="1">
        <f>AVERAGEIF(KonyaTablo[[#This Row],[Vefat2019]:[Vefat2017]], "&gt;0")</f>
        <v>14.333333333333334</v>
      </c>
      <c r="G421" s="1">
        <f>IF(AND(KonyaTablo[[#This Row],[Vefat2020]]&gt;-1,KonyaTablo[[#This Row],[Referans]]&gt;-1), KonyaTablo[[#This Row],[Vefat2020]]-KonyaTablo[[#This Row],[Referans]], 0)</f>
        <v>2.6666666666666661</v>
      </c>
      <c r="H421">
        <f t="shared" si="51"/>
        <v>17.714285714285715</v>
      </c>
      <c r="I421">
        <f t="shared" si="52"/>
        <v>16.571428571428573</v>
      </c>
      <c r="J421">
        <f t="shared" si="53"/>
        <v>14.571428571428571</v>
      </c>
      <c r="K421">
        <f t="shared" si="54"/>
        <v>15.142857142857142</v>
      </c>
      <c r="L421">
        <f t="shared" si="55"/>
        <v>15.428571428571431</v>
      </c>
    </row>
    <row r="422" spans="1:12">
      <c r="A422" s="3" t="s">
        <v>437</v>
      </c>
      <c r="B422">
        <v>10</v>
      </c>
      <c r="C422">
        <v>10</v>
      </c>
      <c r="D422">
        <v>17</v>
      </c>
      <c r="E422">
        <v>13</v>
      </c>
      <c r="F422" s="1">
        <f>AVERAGEIF(KonyaTablo[[#This Row],[Vefat2019]:[Vefat2017]], "&gt;0")</f>
        <v>13.333333333333334</v>
      </c>
      <c r="G422" s="1">
        <f>IF(AND(KonyaTablo[[#This Row],[Vefat2020]]&gt;-1,KonyaTablo[[#This Row],[Referans]]&gt;-1), KonyaTablo[[#This Row],[Vefat2020]]-KonyaTablo[[#This Row],[Referans]], 0)</f>
        <v>-3.3333333333333339</v>
      </c>
      <c r="H422">
        <f t="shared" si="51"/>
        <v>16.714285714285715</v>
      </c>
      <c r="I422">
        <f t="shared" si="52"/>
        <v>14.714285714285714</v>
      </c>
      <c r="J422">
        <f t="shared" si="53"/>
        <v>14.714285714285714</v>
      </c>
      <c r="K422">
        <f t="shared" si="54"/>
        <v>14.142857142857142</v>
      </c>
      <c r="L422">
        <f t="shared" si="55"/>
        <v>14.523809523809522</v>
      </c>
    </row>
    <row r="423" spans="1:12">
      <c r="A423" s="3" t="s">
        <v>438</v>
      </c>
      <c r="B423">
        <v>16</v>
      </c>
      <c r="C423">
        <v>13</v>
      </c>
      <c r="D423">
        <v>16</v>
      </c>
      <c r="E423">
        <v>13</v>
      </c>
      <c r="F423" s="1">
        <f>AVERAGEIF(KonyaTablo[[#This Row],[Vefat2019]:[Vefat2017]], "&gt;0")</f>
        <v>14</v>
      </c>
      <c r="G423" s="1">
        <f>IF(AND(KonyaTablo[[#This Row],[Vefat2020]]&gt;-1,KonyaTablo[[#This Row],[Referans]]&gt;-1), KonyaTablo[[#This Row],[Vefat2020]]-KonyaTablo[[#This Row],[Referans]], 0)</f>
        <v>2</v>
      </c>
      <c r="H423">
        <f t="shared" si="51"/>
        <v>16.714285714285715</v>
      </c>
      <c r="I423">
        <f t="shared" si="52"/>
        <v>12.857142857142858</v>
      </c>
      <c r="J423">
        <f t="shared" si="53"/>
        <v>15.428571428571429</v>
      </c>
      <c r="K423">
        <f t="shared" si="54"/>
        <v>13.571428571428571</v>
      </c>
      <c r="L423">
        <f t="shared" si="55"/>
        <v>13.952380952380951</v>
      </c>
    </row>
    <row r="424" spans="1:12">
      <c r="A424" s="3" t="s">
        <v>439</v>
      </c>
      <c r="B424">
        <v>18</v>
      </c>
      <c r="C424">
        <v>21</v>
      </c>
      <c r="D424">
        <v>16</v>
      </c>
      <c r="E424">
        <v>17</v>
      </c>
      <c r="F424" s="1">
        <f>AVERAGEIF(KonyaTablo[[#This Row],[Vefat2019]:[Vefat2017]], "&gt;0")</f>
        <v>18</v>
      </c>
      <c r="G424" s="1">
        <f>IF(AND(KonyaTablo[[#This Row],[Vefat2020]]&gt;-1,KonyaTablo[[#This Row],[Referans]]&gt;-1), KonyaTablo[[#This Row],[Vefat2020]]-KonyaTablo[[#This Row],[Referans]], 0)</f>
        <v>0</v>
      </c>
      <c r="H424">
        <f t="shared" si="51"/>
        <v>16.142857142857142</v>
      </c>
      <c r="I424">
        <f t="shared" si="52"/>
        <v>14.428571428571429</v>
      </c>
      <c r="J424">
        <f t="shared" si="53"/>
        <v>15.142857142857142</v>
      </c>
      <c r="K424">
        <f t="shared" si="54"/>
        <v>12.857142857142858</v>
      </c>
      <c r="L424">
        <f t="shared" si="55"/>
        <v>14.142857142857142</v>
      </c>
    </row>
    <row r="425" spans="1:12">
      <c r="A425" s="3" t="s">
        <v>440</v>
      </c>
      <c r="B425">
        <v>16</v>
      </c>
      <c r="C425">
        <v>16</v>
      </c>
      <c r="D425">
        <v>13</v>
      </c>
      <c r="E425">
        <v>13</v>
      </c>
      <c r="F425" s="1">
        <f>AVERAGEIF(KonyaTablo[[#This Row],[Vefat2019]:[Vefat2017]], "&gt;0")</f>
        <v>14</v>
      </c>
      <c r="G425" s="1">
        <f>IF(AND(KonyaTablo[[#This Row],[Vefat2020]]&gt;-1,KonyaTablo[[#This Row],[Referans]]&gt;-1), KonyaTablo[[#This Row],[Vefat2020]]-KonyaTablo[[#This Row],[Referans]], 0)</f>
        <v>2</v>
      </c>
      <c r="H425">
        <f t="shared" si="51"/>
        <v>16</v>
      </c>
      <c r="I425">
        <f t="shared" si="52"/>
        <v>14.285714285714286</v>
      </c>
      <c r="J425">
        <f t="shared" si="53"/>
        <v>14.571428571428571</v>
      </c>
      <c r="K425">
        <f t="shared" si="54"/>
        <v>12.428571428571429</v>
      </c>
      <c r="L425">
        <f t="shared" si="55"/>
        <v>13.761904761904763</v>
      </c>
    </row>
    <row r="426" spans="1:12">
      <c r="A426" s="3" t="s">
        <v>441</v>
      </c>
      <c r="B426">
        <v>10</v>
      </c>
      <c r="C426">
        <v>22</v>
      </c>
      <c r="D426">
        <v>14</v>
      </c>
      <c r="E426">
        <v>14</v>
      </c>
      <c r="F426" s="1">
        <f>AVERAGEIF(KonyaTablo[[#This Row],[Vefat2019]:[Vefat2017]], "&gt;0")</f>
        <v>16.666666666666668</v>
      </c>
      <c r="G426" s="1">
        <f>IF(AND(KonyaTablo[[#This Row],[Vefat2020]]&gt;-1,KonyaTablo[[#This Row],[Referans]]&gt;-1), KonyaTablo[[#This Row],[Vefat2020]]-KonyaTablo[[#This Row],[Referans]], 0)</f>
        <v>-6.6666666666666679</v>
      </c>
      <c r="H426">
        <f t="shared" si="51"/>
        <v>14.857142857142858</v>
      </c>
      <c r="I426">
        <f t="shared" si="52"/>
        <v>15.857142857142858</v>
      </c>
      <c r="J426">
        <f t="shared" si="53"/>
        <v>14.714285714285714</v>
      </c>
      <c r="K426">
        <f t="shared" si="54"/>
        <v>12.857142857142858</v>
      </c>
      <c r="L426">
        <f t="shared" si="55"/>
        <v>14.476190476190478</v>
      </c>
    </row>
    <row r="427" spans="1:12">
      <c r="A427" s="3" t="s">
        <v>442</v>
      </c>
      <c r="B427">
        <v>14</v>
      </c>
      <c r="C427">
        <v>16</v>
      </c>
      <c r="D427">
        <v>11</v>
      </c>
      <c r="E427">
        <v>25</v>
      </c>
      <c r="F427" s="1">
        <f>AVERAGEIF(KonyaTablo[[#This Row],[Vefat2019]:[Vefat2017]], "&gt;0")</f>
        <v>17.333333333333332</v>
      </c>
      <c r="G427" s="1">
        <f>IF(AND(KonyaTablo[[#This Row],[Vefat2020]]&gt;-1,KonyaTablo[[#This Row],[Referans]]&gt;-1), KonyaTablo[[#This Row],[Vefat2020]]-KonyaTablo[[#This Row],[Referans]], 0)</f>
        <v>-3.3333333333333321</v>
      </c>
      <c r="H427">
        <f t="shared" si="51"/>
        <v>14.428571428571429</v>
      </c>
      <c r="I427">
        <f t="shared" si="52"/>
        <v>16.285714285714285</v>
      </c>
      <c r="J427">
        <f t="shared" si="53"/>
        <v>14.714285714285714</v>
      </c>
      <c r="K427">
        <f t="shared" si="54"/>
        <v>15.142857142857142</v>
      </c>
      <c r="L427">
        <f t="shared" si="55"/>
        <v>15.380952380952381</v>
      </c>
    </row>
    <row r="428" spans="1:12">
      <c r="A428" s="3" t="s">
        <v>443</v>
      </c>
      <c r="B428">
        <v>13</v>
      </c>
      <c r="C428">
        <v>16</v>
      </c>
      <c r="D428">
        <v>8</v>
      </c>
      <c r="E428">
        <v>18</v>
      </c>
      <c r="F428" s="1">
        <f>AVERAGEIF(KonyaTablo[[#This Row],[Vefat2019]:[Vefat2017]], "&gt;0")</f>
        <v>14</v>
      </c>
      <c r="G428" s="1">
        <f>IF(AND(KonyaTablo[[#This Row],[Vefat2020]]&gt;-1,KonyaTablo[[#This Row],[Referans]]&gt;-1), KonyaTablo[[#This Row],[Vefat2020]]-KonyaTablo[[#This Row],[Referans]], 0)</f>
        <v>-1</v>
      </c>
      <c r="H428">
        <f t="shared" si="51"/>
        <v>13.857142857142858</v>
      </c>
      <c r="I428">
        <f t="shared" si="52"/>
        <v>16.285714285714285</v>
      </c>
      <c r="J428">
        <f t="shared" si="53"/>
        <v>13.571428571428571</v>
      </c>
      <c r="K428">
        <f t="shared" si="54"/>
        <v>16.142857142857142</v>
      </c>
      <c r="L428">
        <f t="shared" si="55"/>
        <v>15.333333333333332</v>
      </c>
    </row>
    <row r="429" spans="1:12">
      <c r="A429" s="3" t="s">
        <v>444</v>
      </c>
      <c r="B429">
        <v>29</v>
      </c>
      <c r="C429">
        <v>14</v>
      </c>
      <c r="D429">
        <v>14</v>
      </c>
      <c r="E429">
        <v>14</v>
      </c>
      <c r="F429" s="1">
        <f>AVERAGEIF(KonyaTablo[[#This Row],[Vefat2019]:[Vefat2017]], "&gt;0")</f>
        <v>14</v>
      </c>
      <c r="G429" s="1">
        <f>IF(AND(KonyaTablo[[#This Row],[Vefat2020]]&gt;-1,KonyaTablo[[#This Row],[Referans]]&gt;-1), KonyaTablo[[#This Row],[Vefat2020]]-KonyaTablo[[#This Row],[Referans]], 0)</f>
        <v>15</v>
      </c>
      <c r="H429">
        <f t="shared" si="51"/>
        <v>16.571428571428573</v>
      </c>
      <c r="I429">
        <f t="shared" si="52"/>
        <v>16.857142857142858</v>
      </c>
      <c r="J429">
        <f t="shared" si="53"/>
        <v>13.142857142857142</v>
      </c>
      <c r="K429">
        <f t="shared" si="54"/>
        <v>16.285714285714285</v>
      </c>
      <c r="L429">
        <f t="shared" si="55"/>
        <v>15.428571428571429</v>
      </c>
    </row>
    <row r="430" spans="1:12">
      <c r="A430" s="3" t="s">
        <v>447</v>
      </c>
      <c r="B430">
        <v>17</v>
      </c>
      <c r="C430">
        <v>14</v>
      </c>
      <c r="D430">
        <v>15</v>
      </c>
      <c r="E430">
        <v>10</v>
      </c>
      <c r="F430" s="1">
        <f>AVERAGEIF(KonyaTablo[[#This Row],[Vefat2019]:[Vefat2017]], "&gt;0")</f>
        <v>13</v>
      </c>
      <c r="G430" s="1">
        <f>IF(AND(KonyaTablo[[#This Row],[Vefat2020]]&gt;-1,KonyaTablo[[#This Row],[Referans]]&gt;-1), KonyaTablo[[#This Row],[Vefat2020]]-KonyaTablo[[#This Row],[Referans]], 0)</f>
        <v>4</v>
      </c>
      <c r="H430">
        <f t="shared" ref="H430:H481" si="56">AVERAGE(B424:B430)</f>
        <v>16.714285714285715</v>
      </c>
      <c r="I430">
        <f t="shared" ref="I430:I481" si="57">AVERAGE(C424:C430)</f>
        <v>17</v>
      </c>
      <c r="J430">
        <f t="shared" ref="J430:J481" si="58">AVERAGE(D424:D430)</f>
        <v>13</v>
      </c>
      <c r="K430">
        <f t="shared" ref="K430:K481" si="59">AVERAGE(E424:E430)</f>
        <v>15.857142857142858</v>
      </c>
      <c r="L430">
        <f t="shared" ref="L430:L481" si="60">AVERAGE(F424:F430)</f>
        <v>15.285714285714286</v>
      </c>
    </row>
    <row r="431" spans="1:12">
      <c r="A431" s="3" t="s">
        <v>448</v>
      </c>
      <c r="B431">
        <v>19</v>
      </c>
      <c r="C431">
        <v>13</v>
      </c>
      <c r="D431">
        <v>13</v>
      </c>
      <c r="E431">
        <v>7</v>
      </c>
      <c r="F431" s="1">
        <f>AVERAGEIF(KonyaTablo[[#This Row],[Vefat2019]:[Vefat2017]], "&gt;0")</f>
        <v>11</v>
      </c>
      <c r="G431" s="1">
        <f>IF(AND(KonyaTablo[[#This Row],[Vefat2020]]&gt;-1,KonyaTablo[[#This Row],[Referans]]&gt;-1), KonyaTablo[[#This Row],[Vefat2020]]-KonyaTablo[[#This Row],[Referans]], 0)</f>
        <v>8</v>
      </c>
      <c r="H431">
        <f t="shared" si="56"/>
        <v>16.857142857142858</v>
      </c>
      <c r="I431">
        <f t="shared" si="57"/>
        <v>15.857142857142858</v>
      </c>
      <c r="J431">
        <f t="shared" si="58"/>
        <v>12.571428571428571</v>
      </c>
      <c r="K431">
        <f t="shared" si="59"/>
        <v>14.428571428571429</v>
      </c>
      <c r="L431">
        <f t="shared" si="60"/>
        <v>14.285714285714286</v>
      </c>
    </row>
    <row r="432" spans="1:12">
      <c r="A432" s="3" t="s">
        <v>449</v>
      </c>
      <c r="B432">
        <v>13</v>
      </c>
      <c r="C432">
        <v>18</v>
      </c>
      <c r="D432">
        <v>17</v>
      </c>
      <c r="E432">
        <v>14</v>
      </c>
      <c r="F432" s="1">
        <f>AVERAGEIF(KonyaTablo[[#This Row],[Vefat2019]:[Vefat2017]], "&gt;0")</f>
        <v>16.333333333333332</v>
      </c>
      <c r="G432" s="1">
        <f>IF(AND(KonyaTablo[[#This Row],[Vefat2020]]&gt;-1,KonyaTablo[[#This Row],[Referans]]&gt;-1), KonyaTablo[[#This Row],[Vefat2020]]-KonyaTablo[[#This Row],[Referans]], 0)</f>
        <v>-3.3333333333333321</v>
      </c>
      <c r="H432">
        <f t="shared" si="56"/>
        <v>16.428571428571427</v>
      </c>
      <c r="I432">
        <f t="shared" si="57"/>
        <v>16.142857142857142</v>
      </c>
      <c r="J432">
        <f t="shared" si="58"/>
        <v>13.142857142857142</v>
      </c>
      <c r="K432">
        <f t="shared" si="59"/>
        <v>14.571428571428571</v>
      </c>
      <c r="L432">
        <f t="shared" si="60"/>
        <v>14.619047619047619</v>
      </c>
    </row>
    <row r="433" spans="1:12">
      <c r="A433" s="3" t="s">
        <v>450</v>
      </c>
      <c r="B433">
        <v>18</v>
      </c>
      <c r="C433">
        <v>11</v>
      </c>
      <c r="D433">
        <v>17</v>
      </c>
      <c r="E433">
        <v>16</v>
      </c>
      <c r="F433" s="1">
        <f>AVERAGEIF(KonyaTablo[[#This Row],[Vefat2019]:[Vefat2017]], "&gt;0")</f>
        <v>14.666666666666666</v>
      </c>
      <c r="G433" s="1">
        <f>IF(AND(KonyaTablo[[#This Row],[Vefat2020]]&gt;-1,KonyaTablo[[#This Row],[Referans]]&gt;-1), KonyaTablo[[#This Row],[Vefat2020]]-KonyaTablo[[#This Row],[Referans]], 0)</f>
        <v>3.3333333333333339</v>
      </c>
      <c r="H433">
        <f t="shared" si="56"/>
        <v>17.571428571428573</v>
      </c>
      <c r="I433">
        <f t="shared" si="57"/>
        <v>14.571428571428571</v>
      </c>
      <c r="J433">
        <f t="shared" si="58"/>
        <v>13.571428571428571</v>
      </c>
      <c r="K433">
        <f t="shared" si="59"/>
        <v>14.857142857142858</v>
      </c>
      <c r="L433">
        <f t="shared" si="60"/>
        <v>14.333333333333332</v>
      </c>
    </row>
    <row r="434" spans="1:12">
      <c r="A434" s="3" t="s">
        <v>451</v>
      </c>
      <c r="B434">
        <v>9</v>
      </c>
      <c r="C434">
        <v>17</v>
      </c>
      <c r="D434">
        <v>13</v>
      </c>
      <c r="E434">
        <v>16</v>
      </c>
      <c r="F434" s="1">
        <f>AVERAGEIF(KonyaTablo[[#This Row],[Vefat2019]:[Vefat2017]], "&gt;0")</f>
        <v>15.333333333333334</v>
      </c>
      <c r="G434" s="1">
        <f>IF(AND(KonyaTablo[[#This Row],[Vefat2020]]&gt;-1,KonyaTablo[[#This Row],[Referans]]&gt;-1), KonyaTablo[[#This Row],[Vefat2020]]-KonyaTablo[[#This Row],[Referans]], 0)</f>
        <v>-6.3333333333333339</v>
      </c>
      <c r="H434">
        <f t="shared" si="56"/>
        <v>16.857142857142858</v>
      </c>
      <c r="I434">
        <f t="shared" si="57"/>
        <v>14.714285714285714</v>
      </c>
      <c r="J434">
        <f t="shared" si="58"/>
        <v>13.857142857142858</v>
      </c>
      <c r="K434">
        <f t="shared" si="59"/>
        <v>13.571428571428571</v>
      </c>
      <c r="L434">
        <f t="shared" si="60"/>
        <v>14.047619047619047</v>
      </c>
    </row>
    <row r="435" spans="1:12">
      <c r="A435" s="3" t="s">
        <v>452</v>
      </c>
      <c r="B435">
        <v>20</v>
      </c>
      <c r="C435">
        <v>10</v>
      </c>
      <c r="D435">
        <v>14</v>
      </c>
      <c r="E435">
        <v>5</v>
      </c>
      <c r="F435" s="1">
        <f>AVERAGEIF(KonyaTablo[[#This Row],[Vefat2019]:[Vefat2017]], "&gt;0")</f>
        <v>9.6666666666666661</v>
      </c>
      <c r="G435" s="1">
        <f>IF(AND(KonyaTablo[[#This Row],[Vefat2020]]&gt;-1,KonyaTablo[[#This Row],[Referans]]&gt;-1), KonyaTablo[[#This Row],[Vefat2020]]-KonyaTablo[[#This Row],[Referans]], 0)</f>
        <v>10.333333333333334</v>
      </c>
      <c r="H435">
        <f t="shared" si="56"/>
        <v>17.857142857142858</v>
      </c>
      <c r="I435">
        <f t="shared" si="57"/>
        <v>13.857142857142858</v>
      </c>
      <c r="J435">
        <f t="shared" si="58"/>
        <v>14.714285714285714</v>
      </c>
      <c r="K435">
        <f t="shared" si="59"/>
        <v>11.714285714285714</v>
      </c>
      <c r="L435">
        <f t="shared" si="60"/>
        <v>13.428571428571429</v>
      </c>
    </row>
    <row r="436" spans="1:12">
      <c r="A436" s="3" t="s">
        <v>453</v>
      </c>
      <c r="B436">
        <v>14</v>
      </c>
      <c r="C436">
        <v>15</v>
      </c>
      <c r="D436">
        <v>19</v>
      </c>
      <c r="E436">
        <v>18</v>
      </c>
      <c r="F436" s="1">
        <f>AVERAGEIF(KonyaTablo[[#This Row],[Vefat2019]:[Vefat2017]], "&gt;0")</f>
        <v>17.333333333333332</v>
      </c>
      <c r="G436" s="1">
        <f>IF(AND(KonyaTablo[[#This Row],[Vefat2020]]&gt;-1,KonyaTablo[[#This Row],[Referans]]&gt;-1), KonyaTablo[[#This Row],[Vefat2020]]-KonyaTablo[[#This Row],[Referans]], 0)</f>
        <v>-3.3333333333333321</v>
      </c>
      <c r="H436">
        <f t="shared" si="56"/>
        <v>15.714285714285714</v>
      </c>
      <c r="I436">
        <f t="shared" si="57"/>
        <v>14</v>
      </c>
      <c r="J436">
        <f t="shared" si="58"/>
        <v>15.428571428571429</v>
      </c>
      <c r="K436">
        <f t="shared" si="59"/>
        <v>12.285714285714286</v>
      </c>
      <c r="L436">
        <f t="shared" si="60"/>
        <v>13.904761904761903</v>
      </c>
    </row>
    <row r="437" spans="1:12">
      <c r="A437" s="3" t="s">
        <v>454</v>
      </c>
      <c r="B437">
        <v>17</v>
      </c>
      <c r="C437">
        <v>11</v>
      </c>
      <c r="D437">
        <v>22</v>
      </c>
      <c r="E437">
        <v>18</v>
      </c>
      <c r="F437" s="1">
        <f>AVERAGEIF(KonyaTablo[[#This Row],[Vefat2019]:[Vefat2017]], "&gt;0")</f>
        <v>17</v>
      </c>
      <c r="G437" s="1">
        <f>IF(AND(KonyaTablo[[#This Row],[Vefat2020]]&gt;-1,KonyaTablo[[#This Row],[Referans]]&gt;-1), KonyaTablo[[#This Row],[Vefat2020]]-KonyaTablo[[#This Row],[Referans]], 0)</f>
        <v>0</v>
      </c>
      <c r="H437">
        <f t="shared" si="56"/>
        <v>15.714285714285714</v>
      </c>
      <c r="I437">
        <f t="shared" si="57"/>
        <v>13.571428571428571</v>
      </c>
      <c r="J437">
        <f t="shared" si="58"/>
        <v>16.428571428571427</v>
      </c>
      <c r="K437">
        <f t="shared" si="59"/>
        <v>13.428571428571429</v>
      </c>
      <c r="L437">
        <f t="shared" si="60"/>
        <v>14.476190476190476</v>
      </c>
    </row>
    <row r="438" spans="1:12">
      <c r="A438" s="3" t="s">
        <v>455</v>
      </c>
      <c r="B438">
        <v>21</v>
      </c>
      <c r="C438">
        <v>13</v>
      </c>
      <c r="D438">
        <v>13</v>
      </c>
      <c r="E438">
        <v>18</v>
      </c>
      <c r="F438" s="1">
        <f>AVERAGEIF(KonyaTablo[[#This Row],[Vefat2019]:[Vefat2017]], "&gt;0")</f>
        <v>14.666666666666666</v>
      </c>
      <c r="G438" s="1">
        <f>IF(AND(KonyaTablo[[#This Row],[Vefat2020]]&gt;-1,KonyaTablo[[#This Row],[Referans]]&gt;-1), KonyaTablo[[#This Row],[Vefat2020]]-KonyaTablo[[#This Row],[Referans]], 0)</f>
        <v>6.3333333333333339</v>
      </c>
      <c r="H438">
        <f t="shared" si="56"/>
        <v>16</v>
      </c>
      <c r="I438">
        <f t="shared" si="57"/>
        <v>13.571428571428571</v>
      </c>
      <c r="J438">
        <f t="shared" si="58"/>
        <v>16.428571428571427</v>
      </c>
      <c r="K438">
        <f t="shared" si="59"/>
        <v>15</v>
      </c>
      <c r="L438">
        <f t="shared" si="60"/>
        <v>15</v>
      </c>
    </row>
    <row r="439" spans="1:12">
      <c r="A439" s="3" t="s">
        <v>456</v>
      </c>
      <c r="B439">
        <v>15</v>
      </c>
      <c r="C439">
        <v>11</v>
      </c>
      <c r="D439">
        <v>24</v>
      </c>
      <c r="E439">
        <v>13</v>
      </c>
      <c r="F439" s="1">
        <f>AVERAGEIF(KonyaTablo[[#This Row],[Vefat2019]:[Vefat2017]], "&gt;0")</f>
        <v>16</v>
      </c>
      <c r="G439" s="1">
        <f>IF(AND(KonyaTablo[[#This Row],[Vefat2020]]&gt;-1,KonyaTablo[[#This Row],[Referans]]&gt;-1), KonyaTablo[[#This Row],[Vefat2020]]-KonyaTablo[[#This Row],[Referans]], 0)</f>
        <v>-1</v>
      </c>
      <c r="H439">
        <f t="shared" si="56"/>
        <v>16.285714285714285</v>
      </c>
      <c r="I439">
        <f t="shared" si="57"/>
        <v>12.571428571428571</v>
      </c>
      <c r="J439">
        <f t="shared" si="58"/>
        <v>17.428571428571427</v>
      </c>
      <c r="K439">
        <f t="shared" si="59"/>
        <v>14.857142857142858</v>
      </c>
      <c r="L439">
        <f t="shared" si="60"/>
        <v>14.952380952380953</v>
      </c>
    </row>
    <row r="440" spans="1:12">
      <c r="A440" s="3" t="s">
        <v>457</v>
      </c>
      <c r="B440">
        <v>19</v>
      </c>
      <c r="C440">
        <v>15</v>
      </c>
      <c r="D440">
        <v>9</v>
      </c>
      <c r="E440">
        <v>13</v>
      </c>
      <c r="F440" s="1">
        <f>AVERAGEIF(KonyaTablo[[#This Row],[Vefat2019]:[Vefat2017]], "&gt;0")</f>
        <v>12.333333333333334</v>
      </c>
      <c r="G440" s="1">
        <f>IF(AND(KonyaTablo[[#This Row],[Vefat2020]]&gt;-1,KonyaTablo[[#This Row],[Referans]]&gt;-1), KonyaTablo[[#This Row],[Vefat2020]]-KonyaTablo[[#This Row],[Referans]], 0)</f>
        <v>6.6666666666666661</v>
      </c>
      <c r="H440">
        <f t="shared" si="56"/>
        <v>16.428571428571427</v>
      </c>
      <c r="I440">
        <f t="shared" si="57"/>
        <v>13.142857142857142</v>
      </c>
      <c r="J440">
        <f t="shared" si="58"/>
        <v>16.285714285714285</v>
      </c>
      <c r="K440">
        <f t="shared" si="59"/>
        <v>14.428571428571429</v>
      </c>
      <c r="L440">
        <f t="shared" si="60"/>
        <v>14.619047619047619</v>
      </c>
    </row>
    <row r="441" spans="1:12">
      <c r="A441" s="3" t="s">
        <v>458</v>
      </c>
      <c r="B441">
        <v>14</v>
      </c>
      <c r="C441">
        <v>18</v>
      </c>
      <c r="D441">
        <v>17</v>
      </c>
      <c r="E441">
        <v>21</v>
      </c>
      <c r="F441" s="1">
        <f>AVERAGEIF(KonyaTablo[[#This Row],[Vefat2019]:[Vefat2017]], "&gt;0")</f>
        <v>18.666666666666668</v>
      </c>
      <c r="G441" s="1">
        <f>IF(AND(KonyaTablo[[#This Row],[Vefat2020]]&gt;-1,KonyaTablo[[#This Row],[Referans]]&gt;-1), KonyaTablo[[#This Row],[Vefat2020]]-KonyaTablo[[#This Row],[Referans]], 0)</f>
        <v>-4.6666666666666679</v>
      </c>
      <c r="H441">
        <f t="shared" si="56"/>
        <v>17.142857142857142</v>
      </c>
      <c r="I441">
        <f t="shared" si="57"/>
        <v>13.285714285714286</v>
      </c>
      <c r="J441">
        <f t="shared" si="58"/>
        <v>16.857142857142858</v>
      </c>
      <c r="K441">
        <f t="shared" si="59"/>
        <v>15.142857142857142</v>
      </c>
      <c r="L441">
        <f t="shared" si="60"/>
        <v>15.095238095238093</v>
      </c>
    </row>
    <row r="442" spans="1:12">
      <c r="A442" s="3" t="s">
        <v>459</v>
      </c>
      <c r="B442">
        <v>27</v>
      </c>
      <c r="C442">
        <v>8</v>
      </c>
      <c r="D442">
        <v>21</v>
      </c>
      <c r="E442">
        <v>12</v>
      </c>
      <c r="F442" s="1">
        <f>AVERAGEIF(KonyaTablo[[#This Row],[Vefat2019]:[Vefat2017]], "&gt;0")</f>
        <v>13.666666666666666</v>
      </c>
      <c r="G442" s="1">
        <f>IF(AND(KonyaTablo[[#This Row],[Vefat2020]]&gt;-1,KonyaTablo[[#This Row],[Referans]]&gt;-1), KonyaTablo[[#This Row],[Vefat2020]]-KonyaTablo[[#This Row],[Referans]], 0)</f>
        <v>13.333333333333334</v>
      </c>
      <c r="H442">
        <f t="shared" si="56"/>
        <v>18.142857142857142</v>
      </c>
      <c r="I442">
        <f t="shared" si="57"/>
        <v>13</v>
      </c>
      <c r="J442">
        <f t="shared" si="58"/>
        <v>17.857142857142858</v>
      </c>
      <c r="K442">
        <f t="shared" si="59"/>
        <v>16.142857142857142</v>
      </c>
      <c r="L442">
        <f t="shared" si="60"/>
        <v>15.666666666666668</v>
      </c>
    </row>
    <row r="443" spans="1:12">
      <c r="A443" s="3" t="s">
        <v>460</v>
      </c>
      <c r="B443">
        <v>19</v>
      </c>
      <c r="C443">
        <v>18</v>
      </c>
      <c r="D443">
        <v>15</v>
      </c>
      <c r="E443">
        <v>6</v>
      </c>
      <c r="F443" s="1">
        <f>AVERAGEIF(KonyaTablo[[#This Row],[Vefat2019]:[Vefat2017]], "&gt;0")</f>
        <v>13</v>
      </c>
      <c r="G443" s="1">
        <f>IF(AND(KonyaTablo[[#This Row],[Vefat2020]]&gt;-1,KonyaTablo[[#This Row],[Referans]]&gt;-1), KonyaTablo[[#This Row],[Vefat2020]]-KonyaTablo[[#This Row],[Referans]], 0)</f>
        <v>6</v>
      </c>
      <c r="H443">
        <f t="shared" si="56"/>
        <v>18.857142857142858</v>
      </c>
      <c r="I443">
        <f t="shared" si="57"/>
        <v>13.428571428571429</v>
      </c>
      <c r="J443">
        <f t="shared" si="58"/>
        <v>17.285714285714285</v>
      </c>
      <c r="K443">
        <f t="shared" si="59"/>
        <v>14.428571428571429</v>
      </c>
      <c r="L443">
        <f t="shared" si="60"/>
        <v>15.047619047619049</v>
      </c>
    </row>
    <row r="444" spans="1:12">
      <c r="A444" s="3" t="s">
        <v>461</v>
      </c>
      <c r="B444">
        <v>15</v>
      </c>
      <c r="C444">
        <v>10</v>
      </c>
      <c r="D444">
        <v>13</v>
      </c>
      <c r="E444">
        <v>21</v>
      </c>
      <c r="F444" s="1">
        <f>AVERAGEIF(KonyaTablo[[#This Row],[Vefat2019]:[Vefat2017]], "&gt;0")</f>
        <v>14.666666666666666</v>
      </c>
      <c r="G444" s="1">
        <f>IF(AND(KonyaTablo[[#This Row],[Vefat2020]]&gt;-1,KonyaTablo[[#This Row],[Referans]]&gt;-1), KonyaTablo[[#This Row],[Vefat2020]]-KonyaTablo[[#This Row],[Referans]], 0)</f>
        <v>0.33333333333333393</v>
      </c>
      <c r="H444">
        <f t="shared" si="56"/>
        <v>18.571428571428573</v>
      </c>
      <c r="I444">
        <f t="shared" si="57"/>
        <v>13.285714285714286</v>
      </c>
      <c r="J444">
        <f t="shared" si="58"/>
        <v>16</v>
      </c>
      <c r="K444">
        <f t="shared" si="59"/>
        <v>14.857142857142858</v>
      </c>
      <c r="L444">
        <f t="shared" si="60"/>
        <v>14.714285714285717</v>
      </c>
    </row>
    <row r="445" spans="1:12">
      <c r="A445" s="3" t="s">
        <v>462</v>
      </c>
      <c r="B445">
        <v>16</v>
      </c>
      <c r="C445">
        <v>20</v>
      </c>
      <c r="D445">
        <v>13</v>
      </c>
      <c r="E445">
        <v>14</v>
      </c>
      <c r="F445" s="1">
        <f>AVERAGEIF(KonyaTablo[[#This Row],[Vefat2019]:[Vefat2017]], "&gt;0")</f>
        <v>15.666666666666666</v>
      </c>
      <c r="G445" s="1">
        <f>IF(AND(KonyaTablo[[#This Row],[Vefat2020]]&gt;-1,KonyaTablo[[#This Row],[Referans]]&gt;-1), KonyaTablo[[#This Row],[Vefat2020]]-KonyaTablo[[#This Row],[Referans]], 0)</f>
        <v>0.33333333333333393</v>
      </c>
      <c r="H445">
        <f t="shared" si="56"/>
        <v>17.857142857142858</v>
      </c>
      <c r="I445">
        <f t="shared" si="57"/>
        <v>14.285714285714286</v>
      </c>
      <c r="J445">
        <f t="shared" si="58"/>
        <v>16</v>
      </c>
      <c r="K445">
        <f t="shared" si="59"/>
        <v>14.285714285714286</v>
      </c>
      <c r="L445">
        <f t="shared" si="60"/>
        <v>14.857142857142858</v>
      </c>
    </row>
    <row r="446" spans="1:12">
      <c r="A446" s="3" t="s">
        <v>463</v>
      </c>
      <c r="B446">
        <v>21</v>
      </c>
      <c r="C446">
        <v>22</v>
      </c>
      <c r="D446">
        <v>8</v>
      </c>
      <c r="E446">
        <v>13</v>
      </c>
      <c r="F446" s="1">
        <f>AVERAGEIF(KonyaTablo[[#This Row],[Vefat2019]:[Vefat2017]], "&gt;0")</f>
        <v>14.333333333333334</v>
      </c>
      <c r="G446" s="1">
        <f>IF(AND(KonyaTablo[[#This Row],[Vefat2020]]&gt;-1,KonyaTablo[[#This Row],[Referans]]&gt;-1), KonyaTablo[[#This Row],[Vefat2020]]-KonyaTablo[[#This Row],[Referans]], 0)</f>
        <v>6.6666666666666661</v>
      </c>
      <c r="H446">
        <f t="shared" si="56"/>
        <v>18.714285714285715</v>
      </c>
      <c r="I446">
        <f t="shared" si="57"/>
        <v>15.857142857142858</v>
      </c>
      <c r="J446">
        <f t="shared" si="58"/>
        <v>13.714285714285714</v>
      </c>
      <c r="K446">
        <f t="shared" si="59"/>
        <v>14.285714285714286</v>
      </c>
      <c r="L446">
        <f t="shared" si="60"/>
        <v>14.619047619047619</v>
      </c>
    </row>
    <row r="447" spans="1:12">
      <c r="A447" s="3" t="s">
        <v>464</v>
      </c>
      <c r="B447">
        <v>25</v>
      </c>
      <c r="C447">
        <v>15</v>
      </c>
      <c r="D447">
        <v>20</v>
      </c>
      <c r="E447">
        <v>20</v>
      </c>
      <c r="F447" s="1">
        <f>AVERAGEIF(KonyaTablo[[#This Row],[Vefat2019]:[Vefat2017]], "&gt;0")</f>
        <v>18.333333333333332</v>
      </c>
      <c r="G447" s="1">
        <f>IF(AND(KonyaTablo[[#This Row],[Vefat2020]]&gt;-1,KonyaTablo[[#This Row],[Referans]]&gt;-1), KonyaTablo[[#This Row],[Vefat2020]]-KonyaTablo[[#This Row],[Referans]], 0)</f>
        <v>6.6666666666666679</v>
      </c>
      <c r="H447">
        <f t="shared" si="56"/>
        <v>19.571428571428573</v>
      </c>
      <c r="I447">
        <f t="shared" si="57"/>
        <v>15.857142857142858</v>
      </c>
      <c r="J447">
        <f t="shared" si="58"/>
        <v>15.285714285714286</v>
      </c>
      <c r="K447">
        <f t="shared" si="59"/>
        <v>15.285714285714286</v>
      </c>
      <c r="L447">
        <f t="shared" si="60"/>
        <v>15.476190476190476</v>
      </c>
    </row>
    <row r="448" spans="1:12">
      <c r="A448" s="3" t="s">
        <v>465</v>
      </c>
      <c r="B448">
        <v>18</v>
      </c>
      <c r="C448">
        <v>10</v>
      </c>
      <c r="D448">
        <v>10</v>
      </c>
      <c r="E448">
        <v>21</v>
      </c>
      <c r="F448" s="1">
        <f>AVERAGEIF(KonyaTablo[[#This Row],[Vefat2019]:[Vefat2017]], "&gt;0")</f>
        <v>13.666666666666666</v>
      </c>
      <c r="G448" s="1">
        <f>IF(AND(KonyaTablo[[#This Row],[Vefat2020]]&gt;-1,KonyaTablo[[#This Row],[Referans]]&gt;-1), KonyaTablo[[#This Row],[Vefat2020]]-KonyaTablo[[#This Row],[Referans]], 0)</f>
        <v>4.3333333333333339</v>
      </c>
      <c r="H448">
        <f t="shared" si="56"/>
        <v>20.142857142857142</v>
      </c>
      <c r="I448">
        <f t="shared" si="57"/>
        <v>14.714285714285714</v>
      </c>
      <c r="J448">
        <f t="shared" si="58"/>
        <v>14.285714285714286</v>
      </c>
      <c r="K448">
        <f t="shared" si="59"/>
        <v>15.285714285714286</v>
      </c>
      <c r="L448">
        <f t="shared" si="60"/>
        <v>14.761904761904761</v>
      </c>
    </row>
    <row r="449" spans="1:12">
      <c r="A449" s="3" t="s">
        <v>466</v>
      </c>
      <c r="B449">
        <v>19</v>
      </c>
      <c r="C449">
        <v>17</v>
      </c>
      <c r="D449">
        <v>17</v>
      </c>
      <c r="E449">
        <v>18</v>
      </c>
      <c r="F449" s="1">
        <f>AVERAGEIF(KonyaTablo[[#This Row],[Vefat2019]:[Vefat2017]], "&gt;0")</f>
        <v>17.333333333333332</v>
      </c>
      <c r="G449" s="1">
        <f>IF(AND(KonyaTablo[[#This Row],[Vefat2020]]&gt;-1,KonyaTablo[[#This Row],[Referans]]&gt;-1), KonyaTablo[[#This Row],[Vefat2020]]-KonyaTablo[[#This Row],[Referans]], 0)</f>
        <v>1.6666666666666679</v>
      </c>
      <c r="H449">
        <f t="shared" si="56"/>
        <v>19</v>
      </c>
      <c r="I449">
        <f t="shared" si="57"/>
        <v>16</v>
      </c>
      <c r="J449">
        <f t="shared" si="58"/>
        <v>13.714285714285714</v>
      </c>
      <c r="K449">
        <f t="shared" si="59"/>
        <v>16.142857142857142</v>
      </c>
      <c r="L449">
        <f t="shared" si="60"/>
        <v>15.285714285714286</v>
      </c>
    </row>
    <row r="450" spans="1:12">
      <c r="A450" s="3" t="s">
        <v>467</v>
      </c>
      <c r="B450">
        <v>19</v>
      </c>
      <c r="C450">
        <v>16</v>
      </c>
      <c r="D450">
        <v>12</v>
      </c>
      <c r="E450">
        <v>21</v>
      </c>
      <c r="F450" s="1">
        <f>AVERAGEIF(KonyaTablo[[#This Row],[Vefat2019]:[Vefat2017]], "&gt;0")</f>
        <v>16.333333333333332</v>
      </c>
      <c r="G450" s="1">
        <f>IF(AND(KonyaTablo[[#This Row],[Vefat2020]]&gt;-1,KonyaTablo[[#This Row],[Referans]]&gt;-1), KonyaTablo[[#This Row],[Vefat2020]]-KonyaTablo[[#This Row],[Referans]], 0)</f>
        <v>2.6666666666666679</v>
      </c>
      <c r="H450">
        <f t="shared" si="56"/>
        <v>19</v>
      </c>
      <c r="I450">
        <f t="shared" si="57"/>
        <v>15.714285714285714</v>
      </c>
      <c r="J450">
        <f t="shared" si="58"/>
        <v>13.285714285714286</v>
      </c>
      <c r="K450">
        <f t="shared" si="59"/>
        <v>18.285714285714285</v>
      </c>
      <c r="L450">
        <f t="shared" si="60"/>
        <v>15.761904761904761</v>
      </c>
    </row>
    <row r="451" spans="1:12">
      <c r="A451" s="3" t="s">
        <v>468</v>
      </c>
      <c r="B451">
        <v>17</v>
      </c>
      <c r="C451">
        <v>17</v>
      </c>
      <c r="D451">
        <v>16</v>
      </c>
      <c r="E451">
        <v>15</v>
      </c>
      <c r="F451" s="1">
        <f>AVERAGEIF(KonyaTablo[[#This Row],[Vefat2019]:[Vefat2017]], "&gt;0")</f>
        <v>16</v>
      </c>
      <c r="G451" s="1">
        <f>IF(AND(KonyaTablo[[#This Row],[Vefat2020]]&gt;-1,KonyaTablo[[#This Row],[Referans]]&gt;-1), KonyaTablo[[#This Row],[Vefat2020]]-KonyaTablo[[#This Row],[Referans]], 0)</f>
        <v>1</v>
      </c>
      <c r="H451">
        <f t="shared" si="56"/>
        <v>19.285714285714285</v>
      </c>
      <c r="I451">
        <f t="shared" si="57"/>
        <v>16.714285714285715</v>
      </c>
      <c r="J451">
        <f t="shared" si="58"/>
        <v>13.714285714285714</v>
      </c>
      <c r="K451">
        <f t="shared" si="59"/>
        <v>17.428571428571427</v>
      </c>
      <c r="L451">
        <f t="shared" si="60"/>
        <v>15.952380952380951</v>
      </c>
    </row>
    <row r="452" spans="1:12">
      <c r="A452" s="3" t="s">
        <v>469</v>
      </c>
      <c r="B452">
        <v>25</v>
      </c>
      <c r="C452">
        <v>18</v>
      </c>
      <c r="D452">
        <v>21</v>
      </c>
      <c r="E452">
        <v>16</v>
      </c>
      <c r="F452" s="1">
        <f>AVERAGEIF(KonyaTablo[[#This Row],[Vefat2019]:[Vefat2017]], "&gt;0")</f>
        <v>18.333333333333332</v>
      </c>
      <c r="G452" s="1">
        <f>IF(AND(KonyaTablo[[#This Row],[Vefat2020]]&gt;-1,KonyaTablo[[#This Row],[Referans]]&gt;-1), KonyaTablo[[#This Row],[Vefat2020]]-KonyaTablo[[#This Row],[Referans]], 0)</f>
        <v>6.6666666666666679</v>
      </c>
      <c r="H452">
        <f t="shared" si="56"/>
        <v>20.571428571428573</v>
      </c>
      <c r="I452">
        <f t="shared" si="57"/>
        <v>16.428571428571427</v>
      </c>
      <c r="J452">
        <f t="shared" si="58"/>
        <v>14.857142857142858</v>
      </c>
      <c r="K452">
        <f t="shared" si="59"/>
        <v>17.714285714285715</v>
      </c>
      <c r="L452">
        <f t="shared" si="60"/>
        <v>16.333333333333332</v>
      </c>
    </row>
    <row r="453" spans="1:12">
      <c r="A453" s="3" t="s">
        <v>470</v>
      </c>
      <c r="B453">
        <v>15</v>
      </c>
      <c r="C453">
        <v>20</v>
      </c>
      <c r="D453">
        <v>13</v>
      </c>
      <c r="E453">
        <v>17</v>
      </c>
      <c r="F453" s="1">
        <f>AVERAGEIF(KonyaTablo[[#This Row],[Vefat2019]:[Vefat2017]], "&gt;0")</f>
        <v>16.666666666666668</v>
      </c>
      <c r="G453" s="1">
        <f>IF(AND(KonyaTablo[[#This Row],[Vefat2020]]&gt;-1,KonyaTablo[[#This Row],[Referans]]&gt;-1), KonyaTablo[[#This Row],[Vefat2020]]-KonyaTablo[[#This Row],[Referans]], 0)</f>
        <v>-1.6666666666666679</v>
      </c>
      <c r="H453">
        <f t="shared" si="56"/>
        <v>19.714285714285715</v>
      </c>
      <c r="I453">
        <f t="shared" si="57"/>
        <v>16.142857142857142</v>
      </c>
      <c r="J453">
        <f t="shared" si="58"/>
        <v>15.571428571428571</v>
      </c>
      <c r="K453">
        <f t="shared" si="59"/>
        <v>18.285714285714285</v>
      </c>
      <c r="L453">
        <f t="shared" si="60"/>
        <v>16.666666666666664</v>
      </c>
    </row>
    <row r="454" spans="1:12">
      <c r="A454" s="3" t="s">
        <v>471</v>
      </c>
      <c r="B454">
        <v>17</v>
      </c>
      <c r="C454">
        <v>11</v>
      </c>
      <c r="D454">
        <v>14</v>
      </c>
      <c r="E454">
        <v>16</v>
      </c>
      <c r="F454" s="1">
        <f>AVERAGEIF(KonyaTablo[[#This Row],[Vefat2019]:[Vefat2017]], "&gt;0")</f>
        <v>13.666666666666666</v>
      </c>
      <c r="G454" s="1">
        <f>IF(AND(KonyaTablo[[#This Row],[Vefat2020]]&gt;-1,KonyaTablo[[#This Row],[Referans]]&gt;-1), KonyaTablo[[#This Row],[Vefat2020]]-KonyaTablo[[#This Row],[Referans]], 0)</f>
        <v>3.3333333333333339</v>
      </c>
      <c r="H454">
        <f t="shared" si="56"/>
        <v>18.571428571428573</v>
      </c>
      <c r="I454">
        <f t="shared" si="57"/>
        <v>15.571428571428571</v>
      </c>
      <c r="J454">
        <f t="shared" si="58"/>
        <v>14.714285714285714</v>
      </c>
      <c r="K454">
        <f t="shared" si="59"/>
        <v>17.714285714285715</v>
      </c>
      <c r="L454">
        <f t="shared" si="60"/>
        <v>16</v>
      </c>
    </row>
    <row r="455" spans="1:12">
      <c r="A455" s="3" t="s">
        <v>472</v>
      </c>
      <c r="B455">
        <v>23</v>
      </c>
      <c r="C455">
        <v>23</v>
      </c>
      <c r="D455">
        <v>7</v>
      </c>
      <c r="E455">
        <v>22</v>
      </c>
      <c r="F455" s="1">
        <f>AVERAGEIF(KonyaTablo[[#This Row],[Vefat2019]:[Vefat2017]], "&gt;0")</f>
        <v>17.333333333333332</v>
      </c>
      <c r="G455" s="1">
        <f>IF(AND(KonyaTablo[[#This Row],[Vefat2020]]&gt;-1,KonyaTablo[[#This Row],[Referans]]&gt;-1), KonyaTablo[[#This Row],[Vefat2020]]-KonyaTablo[[#This Row],[Referans]], 0)</f>
        <v>5.6666666666666679</v>
      </c>
      <c r="H455">
        <f t="shared" si="56"/>
        <v>19.285714285714285</v>
      </c>
      <c r="I455">
        <f t="shared" si="57"/>
        <v>17.428571428571427</v>
      </c>
      <c r="J455">
        <f t="shared" si="58"/>
        <v>14.285714285714286</v>
      </c>
      <c r="K455">
        <f t="shared" si="59"/>
        <v>17.857142857142858</v>
      </c>
      <c r="L455">
        <f t="shared" si="60"/>
        <v>16.523809523809526</v>
      </c>
    </row>
    <row r="456" spans="1:12">
      <c r="A456" s="3" t="s">
        <v>473</v>
      </c>
      <c r="B456">
        <v>21</v>
      </c>
      <c r="C456">
        <v>18</v>
      </c>
      <c r="D456">
        <v>16</v>
      </c>
      <c r="E456">
        <v>16</v>
      </c>
      <c r="F456" s="1">
        <f>AVERAGEIF(KonyaTablo[[#This Row],[Vefat2019]:[Vefat2017]], "&gt;0")</f>
        <v>16.666666666666668</v>
      </c>
      <c r="G456" s="1">
        <f>IF(AND(KonyaTablo[[#This Row],[Vefat2020]]&gt;-1,KonyaTablo[[#This Row],[Referans]]&gt;-1), KonyaTablo[[#This Row],[Vefat2020]]-KonyaTablo[[#This Row],[Referans]], 0)</f>
        <v>4.3333333333333321</v>
      </c>
      <c r="H456">
        <f t="shared" si="56"/>
        <v>19.571428571428573</v>
      </c>
      <c r="I456">
        <f t="shared" si="57"/>
        <v>17.571428571428573</v>
      </c>
      <c r="J456">
        <f t="shared" si="58"/>
        <v>14.142857142857142</v>
      </c>
      <c r="K456">
        <f t="shared" si="59"/>
        <v>17.571428571428573</v>
      </c>
      <c r="L456">
        <f t="shared" si="60"/>
        <v>16.428571428571427</v>
      </c>
    </row>
    <row r="457" spans="1:12">
      <c r="A457" s="3" t="s">
        <v>474</v>
      </c>
      <c r="B457">
        <v>15</v>
      </c>
      <c r="C457">
        <v>17</v>
      </c>
      <c r="D457">
        <v>17</v>
      </c>
      <c r="E457">
        <v>13</v>
      </c>
      <c r="F457" s="1">
        <f>AVERAGEIF(KonyaTablo[[#This Row],[Vefat2019]:[Vefat2017]], "&gt;0")</f>
        <v>15.666666666666666</v>
      </c>
      <c r="G457" s="1">
        <f>IF(AND(KonyaTablo[[#This Row],[Vefat2020]]&gt;-1,KonyaTablo[[#This Row],[Referans]]&gt;-1), KonyaTablo[[#This Row],[Vefat2020]]-KonyaTablo[[#This Row],[Referans]], 0)</f>
        <v>-0.66666666666666607</v>
      </c>
      <c r="H457">
        <f t="shared" si="56"/>
        <v>19</v>
      </c>
      <c r="I457">
        <f t="shared" si="57"/>
        <v>17.714285714285715</v>
      </c>
      <c r="J457">
        <f t="shared" si="58"/>
        <v>14.857142857142858</v>
      </c>
      <c r="K457">
        <f t="shared" si="59"/>
        <v>16.428571428571427</v>
      </c>
      <c r="L457">
        <f t="shared" si="60"/>
        <v>16.333333333333336</v>
      </c>
    </row>
    <row r="458" spans="1:12">
      <c r="A458" s="3" t="s">
        <v>475</v>
      </c>
      <c r="B458">
        <v>23</v>
      </c>
      <c r="C458">
        <v>17</v>
      </c>
      <c r="D458">
        <v>15</v>
      </c>
      <c r="E458">
        <v>15</v>
      </c>
      <c r="F458" s="1">
        <f>AVERAGEIF(KonyaTablo[[#This Row],[Vefat2019]:[Vefat2017]], "&gt;0")</f>
        <v>15.666666666666666</v>
      </c>
      <c r="G458" s="1">
        <f>IF(AND(KonyaTablo[[#This Row],[Vefat2020]]&gt;-1,KonyaTablo[[#This Row],[Referans]]&gt;-1), KonyaTablo[[#This Row],[Vefat2020]]-KonyaTablo[[#This Row],[Referans]], 0)</f>
        <v>7.3333333333333339</v>
      </c>
      <c r="H458">
        <f t="shared" si="56"/>
        <v>19.857142857142858</v>
      </c>
      <c r="I458">
        <f t="shared" si="57"/>
        <v>17.714285714285715</v>
      </c>
      <c r="J458">
        <f t="shared" si="58"/>
        <v>14.714285714285714</v>
      </c>
      <c r="K458">
        <f t="shared" si="59"/>
        <v>16.428571428571427</v>
      </c>
      <c r="L458">
        <f t="shared" si="60"/>
        <v>16.285714285714288</v>
      </c>
    </row>
    <row r="459" spans="1:12">
      <c r="A459" s="3" t="s">
        <v>476</v>
      </c>
      <c r="B459">
        <v>24</v>
      </c>
      <c r="C459">
        <v>17</v>
      </c>
      <c r="D459">
        <v>16</v>
      </c>
      <c r="E459">
        <v>11</v>
      </c>
      <c r="F459" s="1">
        <f>AVERAGEIF(KonyaTablo[[#This Row],[Vefat2019]:[Vefat2017]], "&gt;0")</f>
        <v>14.666666666666666</v>
      </c>
      <c r="G459" s="1">
        <f>IF(AND(KonyaTablo[[#This Row],[Vefat2020]]&gt;-1,KonyaTablo[[#This Row],[Referans]]&gt;-1), KonyaTablo[[#This Row],[Vefat2020]]-KonyaTablo[[#This Row],[Referans]], 0)</f>
        <v>9.3333333333333339</v>
      </c>
      <c r="H459">
        <f t="shared" si="56"/>
        <v>19.714285714285715</v>
      </c>
      <c r="I459">
        <f t="shared" si="57"/>
        <v>17.571428571428573</v>
      </c>
      <c r="J459">
        <f t="shared" si="58"/>
        <v>14</v>
      </c>
      <c r="K459">
        <f t="shared" si="59"/>
        <v>15.714285714285714</v>
      </c>
      <c r="L459">
        <f t="shared" si="60"/>
        <v>15.761904761904765</v>
      </c>
    </row>
    <row r="460" spans="1:12">
      <c r="A460" s="3" t="s">
        <v>477</v>
      </c>
      <c r="B460">
        <v>16</v>
      </c>
      <c r="C460">
        <v>12</v>
      </c>
      <c r="D460">
        <v>19</v>
      </c>
      <c r="E460">
        <v>16</v>
      </c>
      <c r="F460" s="1">
        <f>AVERAGEIF(KonyaTablo[[#This Row],[Vefat2019]:[Vefat2017]], "&gt;0")</f>
        <v>15.666666666666666</v>
      </c>
      <c r="G460" s="1">
        <f>IF(AND(KonyaTablo[[#This Row],[Vefat2020]]&gt;-1,KonyaTablo[[#This Row],[Referans]]&gt;-1), KonyaTablo[[#This Row],[Vefat2020]]-KonyaTablo[[#This Row],[Referans]], 0)</f>
        <v>0.33333333333333393</v>
      </c>
      <c r="H460">
        <f t="shared" si="56"/>
        <v>19.857142857142858</v>
      </c>
      <c r="I460">
        <f t="shared" si="57"/>
        <v>16.428571428571427</v>
      </c>
      <c r="J460">
        <f t="shared" si="58"/>
        <v>14.857142857142858</v>
      </c>
      <c r="K460">
        <f t="shared" si="59"/>
        <v>15.571428571428571</v>
      </c>
      <c r="L460">
        <f t="shared" si="60"/>
        <v>15.61904761904762</v>
      </c>
    </row>
    <row r="461" spans="1:12">
      <c r="A461" s="3" t="s">
        <v>478</v>
      </c>
      <c r="B461">
        <v>22</v>
      </c>
      <c r="C461">
        <v>10</v>
      </c>
      <c r="D461">
        <v>12</v>
      </c>
      <c r="E461">
        <v>15</v>
      </c>
      <c r="F461" s="1">
        <f>AVERAGEIF(KonyaTablo[[#This Row],[Vefat2019]:[Vefat2017]], "&gt;0")</f>
        <v>12.333333333333334</v>
      </c>
      <c r="G461" s="1">
        <f>IF(AND(KonyaTablo[[#This Row],[Vefat2020]]&gt;-1,KonyaTablo[[#This Row],[Referans]]&gt;-1), KonyaTablo[[#This Row],[Vefat2020]]-KonyaTablo[[#This Row],[Referans]], 0)</f>
        <v>9.6666666666666661</v>
      </c>
      <c r="H461">
        <f t="shared" si="56"/>
        <v>20.571428571428573</v>
      </c>
      <c r="I461">
        <f t="shared" si="57"/>
        <v>16.285714285714285</v>
      </c>
      <c r="J461">
        <f t="shared" si="58"/>
        <v>14.571428571428571</v>
      </c>
      <c r="K461">
        <f t="shared" si="59"/>
        <v>15.428571428571429</v>
      </c>
      <c r="L461">
        <f t="shared" si="60"/>
        <v>15.428571428571429</v>
      </c>
    </row>
    <row r="462" spans="1:12">
      <c r="A462" s="3" t="s">
        <v>479</v>
      </c>
      <c r="B462">
        <v>19</v>
      </c>
      <c r="C462">
        <v>19</v>
      </c>
      <c r="D462">
        <v>15</v>
      </c>
      <c r="E462">
        <v>14</v>
      </c>
      <c r="F462" s="1">
        <f>AVERAGEIF(KonyaTablo[[#This Row],[Vefat2019]:[Vefat2017]], "&gt;0")</f>
        <v>16</v>
      </c>
      <c r="G462" s="1">
        <f>IF(AND(KonyaTablo[[#This Row],[Vefat2020]]&gt;-1,KonyaTablo[[#This Row],[Referans]]&gt;-1), KonyaTablo[[#This Row],[Vefat2020]]-KonyaTablo[[#This Row],[Referans]], 0)</f>
        <v>3</v>
      </c>
      <c r="H462">
        <f t="shared" si="56"/>
        <v>20</v>
      </c>
      <c r="I462">
        <f t="shared" si="57"/>
        <v>15.714285714285714</v>
      </c>
      <c r="J462">
        <f t="shared" si="58"/>
        <v>15.714285714285714</v>
      </c>
      <c r="K462">
        <f t="shared" si="59"/>
        <v>14.285714285714286</v>
      </c>
      <c r="L462">
        <f t="shared" si="60"/>
        <v>15.238095238095237</v>
      </c>
    </row>
    <row r="463" spans="1:12">
      <c r="A463" s="3" t="s">
        <v>480</v>
      </c>
      <c r="B463">
        <v>14</v>
      </c>
      <c r="C463">
        <v>18</v>
      </c>
      <c r="D463">
        <v>13</v>
      </c>
      <c r="E463">
        <v>15</v>
      </c>
      <c r="F463" s="1">
        <f>AVERAGEIF(KonyaTablo[[#This Row],[Vefat2019]:[Vefat2017]], "&gt;0")</f>
        <v>15.333333333333334</v>
      </c>
      <c r="G463" s="1">
        <f>IF(AND(KonyaTablo[[#This Row],[Vefat2020]]&gt;-1,KonyaTablo[[#This Row],[Referans]]&gt;-1), KonyaTablo[[#This Row],[Vefat2020]]-KonyaTablo[[#This Row],[Referans]], 0)</f>
        <v>-1.3333333333333339</v>
      </c>
      <c r="H463">
        <f t="shared" si="56"/>
        <v>19</v>
      </c>
      <c r="I463">
        <f t="shared" si="57"/>
        <v>15.714285714285714</v>
      </c>
      <c r="J463">
        <f t="shared" si="58"/>
        <v>15.285714285714286</v>
      </c>
      <c r="K463">
        <f t="shared" si="59"/>
        <v>14.142857142857142</v>
      </c>
      <c r="L463">
        <f t="shared" si="60"/>
        <v>15.047619047619047</v>
      </c>
    </row>
    <row r="464" spans="1:12">
      <c r="A464" s="3" t="s">
        <v>481</v>
      </c>
      <c r="B464">
        <v>22</v>
      </c>
      <c r="C464">
        <v>11</v>
      </c>
      <c r="D464">
        <v>13</v>
      </c>
      <c r="E464">
        <v>7</v>
      </c>
      <c r="F464" s="1">
        <f>AVERAGEIF(KonyaTablo[[#This Row],[Vefat2019]:[Vefat2017]], "&gt;0")</f>
        <v>10.333333333333334</v>
      </c>
      <c r="G464" s="1">
        <f>IF(AND(KonyaTablo[[#This Row],[Vefat2020]]&gt;-1,KonyaTablo[[#This Row],[Referans]]&gt;-1), KonyaTablo[[#This Row],[Vefat2020]]-KonyaTablo[[#This Row],[Referans]], 0)</f>
        <v>11.666666666666666</v>
      </c>
      <c r="H464">
        <f t="shared" si="56"/>
        <v>20</v>
      </c>
      <c r="I464">
        <f t="shared" si="57"/>
        <v>14.857142857142858</v>
      </c>
      <c r="J464">
        <f t="shared" si="58"/>
        <v>14.714285714285714</v>
      </c>
      <c r="K464">
        <f t="shared" si="59"/>
        <v>13.285714285714286</v>
      </c>
      <c r="L464">
        <f t="shared" si="60"/>
        <v>14.285714285714286</v>
      </c>
    </row>
    <row r="465" spans="1:12">
      <c r="A465" s="3" t="s">
        <v>482</v>
      </c>
      <c r="B465">
        <v>23</v>
      </c>
      <c r="C465">
        <v>10</v>
      </c>
      <c r="D465">
        <v>12</v>
      </c>
      <c r="E465">
        <v>24</v>
      </c>
      <c r="F465" s="1">
        <f>AVERAGEIF(KonyaTablo[[#This Row],[Vefat2019]:[Vefat2017]], "&gt;0")</f>
        <v>15.333333333333334</v>
      </c>
      <c r="G465" s="1">
        <f>IF(AND(KonyaTablo[[#This Row],[Vefat2020]]&gt;-1,KonyaTablo[[#This Row],[Referans]]&gt;-1), KonyaTablo[[#This Row],[Vefat2020]]-KonyaTablo[[#This Row],[Referans]], 0)</f>
        <v>7.6666666666666661</v>
      </c>
      <c r="H465">
        <f t="shared" si="56"/>
        <v>20</v>
      </c>
      <c r="I465">
        <f t="shared" si="57"/>
        <v>13.857142857142858</v>
      </c>
      <c r="J465">
        <f t="shared" si="58"/>
        <v>14.285714285714286</v>
      </c>
      <c r="K465">
        <f t="shared" si="59"/>
        <v>14.571428571428571</v>
      </c>
      <c r="L465">
        <f t="shared" si="60"/>
        <v>14.238095238095237</v>
      </c>
    </row>
    <row r="466" spans="1:12">
      <c r="A466" s="3" t="s">
        <v>483</v>
      </c>
      <c r="B466">
        <v>18</v>
      </c>
      <c r="C466">
        <v>18</v>
      </c>
      <c r="D466">
        <v>18</v>
      </c>
      <c r="E466">
        <v>15</v>
      </c>
      <c r="F466" s="1">
        <f>AVERAGEIF(KonyaTablo[[#This Row],[Vefat2019]:[Vefat2017]], "&gt;0")</f>
        <v>17</v>
      </c>
      <c r="G466" s="1">
        <f>IF(AND(KonyaTablo[[#This Row],[Vefat2020]]&gt;-1,KonyaTablo[[#This Row],[Referans]]&gt;-1), KonyaTablo[[#This Row],[Vefat2020]]-KonyaTablo[[#This Row],[Referans]], 0)</f>
        <v>1</v>
      </c>
      <c r="H466">
        <f t="shared" si="56"/>
        <v>19.142857142857142</v>
      </c>
      <c r="I466">
        <f t="shared" si="57"/>
        <v>14</v>
      </c>
      <c r="J466">
        <f t="shared" si="58"/>
        <v>14.571428571428571</v>
      </c>
      <c r="K466">
        <f t="shared" si="59"/>
        <v>15.142857142857142</v>
      </c>
      <c r="L466">
        <f t="shared" si="60"/>
        <v>14.571428571428571</v>
      </c>
    </row>
    <row r="467" spans="1:12">
      <c r="A467" s="3" t="s">
        <v>484</v>
      </c>
      <c r="B467">
        <v>20</v>
      </c>
      <c r="C467">
        <v>11</v>
      </c>
      <c r="D467">
        <v>12</v>
      </c>
      <c r="E467">
        <v>19</v>
      </c>
      <c r="F467" s="1">
        <f>AVERAGEIF(KonyaTablo[[#This Row],[Vefat2019]:[Vefat2017]], "&gt;0")</f>
        <v>14</v>
      </c>
      <c r="G467" s="1">
        <f>IF(AND(KonyaTablo[[#This Row],[Vefat2020]]&gt;-1,KonyaTablo[[#This Row],[Referans]]&gt;-1), KonyaTablo[[#This Row],[Vefat2020]]-KonyaTablo[[#This Row],[Referans]], 0)</f>
        <v>6</v>
      </c>
      <c r="H467">
        <f t="shared" si="56"/>
        <v>19.714285714285715</v>
      </c>
      <c r="I467">
        <f t="shared" si="57"/>
        <v>13.857142857142858</v>
      </c>
      <c r="J467">
        <f t="shared" si="58"/>
        <v>13.571428571428571</v>
      </c>
      <c r="K467">
        <f t="shared" si="59"/>
        <v>15.571428571428571</v>
      </c>
      <c r="L467">
        <f t="shared" si="60"/>
        <v>14.333333333333334</v>
      </c>
    </row>
    <row r="468" spans="1:12">
      <c r="A468" s="3" t="s">
        <v>485</v>
      </c>
      <c r="B468">
        <v>25</v>
      </c>
      <c r="C468">
        <v>11</v>
      </c>
      <c r="D468">
        <v>14</v>
      </c>
      <c r="E468">
        <v>10</v>
      </c>
      <c r="F468" s="1">
        <f>AVERAGEIF(KonyaTablo[[#This Row],[Vefat2019]:[Vefat2017]], "&gt;0")</f>
        <v>11.666666666666666</v>
      </c>
      <c r="G468" s="1">
        <f>IF(AND(KonyaTablo[[#This Row],[Vefat2020]]&gt;-1,KonyaTablo[[#This Row],[Referans]]&gt;-1), KonyaTablo[[#This Row],[Vefat2020]]-KonyaTablo[[#This Row],[Referans]], 0)</f>
        <v>13.333333333333334</v>
      </c>
      <c r="H468">
        <f t="shared" si="56"/>
        <v>20.142857142857142</v>
      </c>
      <c r="I468">
        <f t="shared" si="57"/>
        <v>14</v>
      </c>
      <c r="J468">
        <f t="shared" si="58"/>
        <v>13.857142857142858</v>
      </c>
      <c r="K468">
        <f t="shared" si="59"/>
        <v>14.857142857142858</v>
      </c>
      <c r="L468">
        <f t="shared" si="60"/>
        <v>14.238095238095239</v>
      </c>
    </row>
    <row r="469" spans="1:12">
      <c r="A469" s="3" t="s">
        <v>486</v>
      </c>
      <c r="B469">
        <v>20</v>
      </c>
      <c r="C469">
        <v>23</v>
      </c>
      <c r="D469">
        <v>11</v>
      </c>
      <c r="E469">
        <v>14</v>
      </c>
      <c r="F469" s="1">
        <f>AVERAGEIF(KonyaTablo[[#This Row],[Vefat2019]:[Vefat2017]], "&gt;0")</f>
        <v>16</v>
      </c>
      <c r="G469" s="1">
        <f>IF(AND(KonyaTablo[[#This Row],[Vefat2020]]&gt;-1,KonyaTablo[[#This Row],[Referans]]&gt;-1), KonyaTablo[[#This Row],[Vefat2020]]-KonyaTablo[[#This Row],[Referans]], 0)</f>
        <v>4</v>
      </c>
      <c r="H469">
        <f t="shared" si="56"/>
        <v>20.285714285714285</v>
      </c>
      <c r="I469">
        <f t="shared" si="57"/>
        <v>14.571428571428571</v>
      </c>
      <c r="J469">
        <f t="shared" si="58"/>
        <v>13.285714285714286</v>
      </c>
      <c r="K469">
        <f t="shared" si="59"/>
        <v>14.857142857142858</v>
      </c>
      <c r="L469">
        <f t="shared" si="60"/>
        <v>14.238095238095239</v>
      </c>
    </row>
    <row r="470" spans="1:12">
      <c r="A470" s="3" t="s">
        <v>487</v>
      </c>
      <c r="B470">
        <v>24</v>
      </c>
      <c r="C470">
        <v>6</v>
      </c>
      <c r="D470">
        <v>11</v>
      </c>
      <c r="E470">
        <v>22</v>
      </c>
      <c r="F470" s="1">
        <f>AVERAGEIF(KonyaTablo[[#This Row],[Vefat2019]:[Vefat2017]], "&gt;0")</f>
        <v>13</v>
      </c>
      <c r="G470" s="1">
        <f>IF(AND(KonyaTablo[[#This Row],[Vefat2020]]&gt;-1,KonyaTablo[[#This Row],[Referans]]&gt;-1), KonyaTablo[[#This Row],[Vefat2020]]-KonyaTablo[[#This Row],[Referans]], 0)</f>
        <v>11</v>
      </c>
      <c r="H470">
        <f t="shared" si="56"/>
        <v>21.714285714285715</v>
      </c>
      <c r="I470">
        <f t="shared" si="57"/>
        <v>12.857142857142858</v>
      </c>
      <c r="J470">
        <f t="shared" si="58"/>
        <v>13</v>
      </c>
      <c r="K470">
        <f t="shared" si="59"/>
        <v>15.857142857142858</v>
      </c>
      <c r="L470">
        <f t="shared" si="60"/>
        <v>13.904761904761907</v>
      </c>
    </row>
    <row r="471" spans="1:12">
      <c r="A471" s="3" t="s">
        <v>488</v>
      </c>
      <c r="B471">
        <v>26</v>
      </c>
      <c r="C471">
        <v>15</v>
      </c>
      <c r="D471">
        <v>16</v>
      </c>
      <c r="E471">
        <v>17</v>
      </c>
      <c r="F471" s="1">
        <f>AVERAGEIF(KonyaTablo[[#This Row],[Vefat2019]:[Vefat2017]], "&gt;0")</f>
        <v>16</v>
      </c>
      <c r="G471" s="1">
        <f>IF(AND(KonyaTablo[[#This Row],[Vefat2020]]&gt;-1,KonyaTablo[[#This Row],[Referans]]&gt;-1), KonyaTablo[[#This Row],[Vefat2020]]-KonyaTablo[[#This Row],[Referans]], 0)</f>
        <v>10</v>
      </c>
      <c r="H471">
        <f t="shared" si="56"/>
        <v>22.285714285714285</v>
      </c>
      <c r="I471">
        <f t="shared" si="57"/>
        <v>13.428571428571429</v>
      </c>
      <c r="J471">
        <f t="shared" si="58"/>
        <v>13.428571428571429</v>
      </c>
      <c r="K471">
        <f t="shared" si="59"/>
        <v>17.285714285714285</v>
      </c>
      <c r="L471">
        <f t="shared" si="60"/>
        <v>14.714285714285714</v>
      </c>
    </row>
    <row r="472" spans="1:12">
      <c r="A472" s="3" t="s">
        <v>489</v>
      </c>
      <c r="B472">
        <v>24</v>
      </c>
      <c r="C472">
        <v>24</v>
      </c>
      <c r="D472">
        <v>9</v>
      </c>
      <c r="E472">
        <v>12</v>
      </c>
      <c r="F472" s="1">
        <f>AVERAGEIF(KonyaTablo[[#This Row],[Vefat2019]:[Vefat2017]], "&gt;0")</f>
        <v>15</v>
      </c>
      <c r="G472" s="1">
        <f>IF(AND(KonyaTablo[[#This Row],[Vefat2020]]&gt;-1,KonyaTablo[[#This Row],[Referans]]&gt;-1), KonyaTablo[[#This Row],[Vefat2020]]-KonyaTablo[[#This Row],[Referans]], 0)</f>
        <v>9</v>
      </c>
      <c r="H472">
        <f t="shared" si="56"/>
        <v>22.428571428571427</v>
      </c>
      <c r="I472">
        <f t="shared" si="57"/>
        <v>15.428571428571429</v>
      </c>
      <c r="J472">
        <f t="shared" si="58"/>
        <v>13</v>
      </c>
      <c r="K472">
        <f t="shared" si="59"/>
        <v>15.571428571428571</v>
      </c>
      <c r="L472">
        <f t="shared" si="60"/>
        <v>14.666666666666666</v>
      </c>
    </row>
    <row r="473" spans="1:12">
      <c r="A473" s="3" t="s">
        <v>490</v>
      </c>
      <c r="B473">
        <v>25</v>
      </c>
      <c r="C473">
        <v>25</v>
      </c>
      <c r="D473">
        <v>8</v>
      </c>
      <c r="E473">
        <v>15</v>
      </c>
      <c r="F473" s="1">
        <f>AVERAGEIF(KonyaTablo[[#This Row],[Vefat2019]:[Vefat2017]], "&gt;0")</f>
        <v>16</v>
      </c>
      <c r="G473" s="1">
        <f>IF(AND(KonyaTablo[[#This Row],[Vefat2020]]&gt;-1,KonyaTablo[[#This Row],[Referans]]&gt;-1), KonyaTablo[[#This Row],[Vefat2020]]-KonyaTablo[[#This Row],[Referans]], 0)</f>
        <v>9</v>
      </c>
      <c r="H473">
        <f t="shared" si="56"/>
        <v>23.428571428571427</v>
      </c>
      <c r="I473">
        <f t="shared" si="57"/>
        <v>16.428571428571427</v>
      </c>
      <c r="J473">
        <f t="shared" si="58"/>
        <v>11.571428571428571</v>
      </c>
      <c r="K473">
        <f t="shared" si="59"/>
        <v>15.571428571428571</v>
      </c>
      <c r="L473">
        <f t="shared" si="60"/>
        <v>14.523809523809522</v>
      </c>
    </row>
    <row r="474" spans="1:12">
      <c r="A474" s="3" t="s">
        <v>491</v>
      </c>
      <c r="B474">
        <v>26</v>
      </c>
      <c r="C474">
        <v>14</v>
      </c>
      <c r="D474">
        <v>17</v>
      </c>
      <c r="E474">
        <v>15</v>
      </c>
      <c r="F474" s="1">
        <f>AVERAGEIF(KonyaTablo[[#This Row],[Vefat2019]:[Vefat2017]], "&gt;0")</f>
        <v>15.333333333333334</v>
      </c>
      <c r="G474" s="1">
        <f>IF(AND(KonyaTablo[[#This Row],[Vefat2020]]&gt;-1,KonyaTablo[[#This Row],[Referans]]&gt;-1), KonyaTablo[[#This Row],[Vefat2020]]-KonyaTablo[[#This Row],[Referans]], 0)</f>
        <v>10.666666666666666</v>
      </c>
      <c r="H474">
        <f t="shared" si="56"/>
        <v>24.285714285714285</v>
      </c>
      <c r="I474">
        <f t="shared" si="57"/>
        <v>16.857142857142858</v>
      </c>
      <c r="J474">
        <f t="shared" si="58"/>
        <v>12.285714285714286</v>
      </c>
      <c r="K474">
        <f t="shared" si="59"/>
        <v>15</v>
      </c>
      <c r="L474">
        <f t="shared" si="60"/>
        <v>14.714285714285712</v>
      </c>
    </row>
    <row r="475" spans="1:12">
      <c r="A475" s="3" t="s">
        <v>492</v>
      </c>
      <c r="B475">
        <v>24</v>
      </c>
      <c r="C475">
        <v>13</v>
      </c>
      <c r="D475">
        <v>12</v>
      </c>
      <c r="E475">
        <v>8</v>
      </c>
      <c r="F475" s="1">
        <f>AVERAGEIF(KonyaTablo[[#This Row],[Vefat2019]:[Vefat2017]], "&gt;0")</f>
        <v>11</v>
      </c>
      <c r="G475" s="1">
        <f>IF(AND(KonyaTablo[[#This Row],[Vefat2020]]&gt;-1,KonyaTablo[[#This Row],[Referans]]&gt;-1), KonyaTablo[[#This Row],[Vefat2020]]-KonyaTablo[[#This Row],[Referans]], 0)</f>
        <v>13</v>
      </c>
      <c r="H475">
        <f t="shared" si="56"/>
        <v>24.142857142857142</v>
      </c>
      <c r="I475">
        <f t="shared" si="57"/>
        <v>17.142857142857142</v>
      </c>
      <c r="J475">
        <f t="shared" si="58"/>
        <v>12</v>
      </c>
      <c r="K475">
        <f t="shared" si="59"/>
        <v>14.714285714285714</v>
      </c>
      <c r="L475">
        <f t="shared" si="60"/>
        <v>14.619047619047619</v>
      </c>
    </row>
    <row r="476" spans="1:12">
      <c r="A476" s="3" t="s">
        <v>493</v>
      </c>
      <c r="B476">
        <v>21</v>
      </c>
      <c r="C476">
        <v>20</v>
      </c>
      <c r="D476">
        <v>19</v>
      </c>
      <c r="E476">
        <v>16</v>
      </c>
      <c r="F476" s="1">
        <f>AVERAGEIF(KonyaTablo[[#This Row],[Vefat2019]:[Vefat2017]], "&gt;0")</f>
        <v>18.333333333333332</v>
      </c>
      <c r="G476" s="1">
        <f>IF(AND(KonyaTablo[[#This Row],[Vefat2020]]&gt;-1,KonyaTablo[[#This Row],[Referans]]&gt;-1), KonyaTablo[[#This Row],[Vefat2020]]-KonyaTablo[[#This Row],[Referans]], 0)</f>
        <v>2.6666666666666679</v>
      </c>
      <c r="H476">
        <f t="shared" si="56"/>
        <v>24.285714285714285</v>
      </c>
      <c r="I476">
        <f t="shared" si="57"/>
        <v>16.714285714285715</v>
      </c>
      <c r="J476">
        <f t="shared" si="58"/>
        <v>13.142857142857142</v>
      </c>
      <c r="K476">
        <f t="shared" si="59"/>
        <v>15</v>
      </c>
      <c r="L476">
        <f t="shared" si="60"/>
        <v>14.952380952380951</v>
      </c>
    </row>
    <row r="477" spans="1:12">
      <c r="A477" s="3" t="s">
        <v>494</v>
      </c>
      <c r="B477">
        <v>32</v>
      </c>
      <c r="C477">
        <v>20</v>
      </c>
      <c r="D477">
        <v>16</v>
      </c>
      <c r="E477">
        <v>16</v>
      </c>
      <c r="F477" s="1">
        <f>AVERAGEIF(KonyaTablo[[#This Row],[Vefat2019]:[Vefat2017]], "&gt;0")</f>
        <v>17.333333333333332</v>
      </c>
      <c r="G477" s="1">
        <f>IF(AND(KonyaTablo[[#This Row],[Vefat2020]]&gt;-1,KonyaTablo[[#This Row],[Referans]]&gt;-1), KonyaTablo[[#This Row],[Vefat2020]]-KonyaTablo[[#This Row],[Referans]], 0)</f>
        <v>14.666666666666668</v>
      </c>
      <c r="H477">
        <f t="shared" si="56"/>
        <v>25.428571428571427</v>
      </c>
      <c r="I477">
        <f t="shared" si="57"/>
        <v>18.714285714285715</v>
      </c>
      <c r="J477">
        <f t="shared" si="58"/>
        <v>13.857142857142858</v>
      </c>
      <c r="K477">
        <f t="shared" si="59"/>
        <v>14.142857142857142</v>
      </c>
      <c r="L477">
        <f t="shared" si="60"/>
        <v>15.571428571428571</v>
      </c>
    </row>
    <row r="478" spans="1:12">
      <c r="A478" s="3" t="s">
        <v>495</v>
      </c>
      <c r="B478">
        <v>25</v>
      </c>
      <c r="C478">
        <v>18</v>
      </c>
      <c r="D478">
        <v>14</v>
      </c>
      <c r="E478">
        <v>9</v>
      </c>
      <c r="F478" s="1">
        <f>AVERAGEIF(KonyaTablo[[#This Row],[Vefat2019]:[Vefat2017]], "&gt;0")</f>
        <v>13.666666666666666</v>
      </c>
      <c r="G478" s="1">
        <f>IF(AND(KonyaTablo[[#This Row],[Vefat2020]]&gt;-1,KonyaTablo[[#This Row],[Referans]]&gt;-1), KonyaTablo[[#This Row],[Vefat2020]]-KonyaTablo[[#This Row],[Referans]], 0)</f>
        <v>11.333333333333334</v>
      </c>
      <c r="H478">
        <f t="shared" si="56"/>
        <v>25.285714285714285</v>
      </c>
      <c r="I478">
        <f t="shared" si="57"/>
        <v>19.142857142857142</v>
      </c>
      <c r="J478">
        <f t="shared" si="58"/>
        <v>13.571428571428571</v>
      </c>
      <c r="K478">
        <f t="shared" si="59"/>
        <v>13</v>
      </c>
      <c r="L478">
        <f t="shared" si="60"/>
        <v>15.238095238095239</v>
      </c>
    </row>
    <row r="479" spans="1:12">
      <c r="A479" s="3" t="s">
        <v>496</v>
      </c>
      <c r="B479">
        <v>16</v>
      </c>
      <c r="C479">
        <v>17</v>
      </c>
      <c r="D479">
        <v>13</v>
      </c>
      <c r="E479">
        <v>10</v>
      </c>
      <c r="F479" s="1">
        <f>AVERAGEIF(KonyaTablo[[#This Row],[Vefat2019]:[Vefat2017]], "&gt;0")</f>
        <v>13.333333333333334</v>
      </c>
      <c r="G479" s="1">
        <f>IF(AND(KonyaTablo[[#This Row],[Vefat2020]]&gt;-1,KonyaTablo[[#This Row],[Referans]]&gt;-1), KonyaTablo[[#This Row],[Vefat2020]]-KonyaTablo[[#This Row],[Referans]], 0)</f>
        <v>2.6666666666666661</v>
      </c>
      <c r="H479">
        <f t="shared" si="56"/>
        <v>24.142857142857142</v>
      </c>
      <c r="I479">
        <f t="shared" si="57"/>
        <v>18.142857142857142</v>
      </c>
      <c r="J479">
        <f t="shared" si="58"/>
        <v>14.142857142857142</v>
      </c>
      <c r="K479">
        <f t="shared" si="59"/>
        <v>12.714285714285714</v>
      </c>
      <c r="L479">
        <f t="shared" si="60"/>
        <v>15</v>
      </c>
    </row>
    <row r="480" spans="1:12">
      <c r="A480" s="3" t="s">
        <v>497</v>
      </c>
      <c r="B480">
        <v>23</v>
      </c>
      <c r="C480">
        <v>17</v>
      </c>
      <c r="D480">
        <v>13</v>
      </c>
      <c r="E480">
        <v>13</v>
      </c>
      <c r="F480" s="1">
        <f>AVERAGEIF(KonyaTablo[[#This Row],[Vefat2019]:[Vefat2017]], "&gt;0")</f>
        <v>14.333333333333334</v>
      </c>
      <c r="G480" s="1">
        <f>IF(AND(KonyaTablo[[#This Row],[Vefat2020]]&gt;-1,KonyaTablo[[#This Row],[Referans]]&gt;-1), KonyaTablo[[#This Row],[Vefat2020]]-KonyaTablo[[#This Row],[Referans]], 0)</f>
        <v>8.6666666666666661</v>
      </c>
      <c r="H480">
        <f t="shared" si="56"/>
        <v>23.857142857142858</v>
      </c>
      <c r="I480">
        <f t="shared" si="57"/>
        <v>17</v>
      </c>
      <c r="J480">
        <f t="shared" si="58"/>
        <v>14.857142857142858</v>
      </c>
      <c r="K480">
        <f t="shared" si="59"/>
        <v>12.428571428571429</v>
      </c>
      <c r="L480">
        <f t="shared" si="60"/>
        <v>14.761904761904761</v>
      </c>
    </row>
    <row r="481" spans="1:12">
      <c r="A481" s="3" t="s">
        <v>498</v>
      </c>
      <c r="B481">
        <v>16</v>
      </c>
      <c r="C481">
        <v>17</v>
      </c>
      <c r="D481">
        <v>15</v>
      </c>
      <c r="E481">
        <v>17</v>
      </c>
      <c r="F481" s="1">
        <f>AVERAGEIF(KonyaTablo[[#This Row],[Vefat2019]:[Vefat2017]], "&gt;0")</f>
        <v>16.333333333333332</v>
      </c>
      <c r="G481" s="1">
        <f>IF(AND(KonyaTablo[[#This Row],[Vefat2020]]&gt;-1,KonyaTablo[[#This Row],[Referans]]&gt;-1), KonyaTablo[[#This Row],[Vefat2020]]-KonyaTablo[[#This Row],[Referans]], 0)</f>
        <v>-0.33333333333333215</v>
      </c>
      <c r="H481">
        <f t="shared" si="56"/>
        <v>22.428571428571427</v>
      </c>
      <c r="I481">
        <f t="shared" si="57"/>
        <v>17.428571428571427</v>
      </c>
      <c r="J481">
        <f t="shared" si="58"/>
        <v>14.571428571428571</v>
      </c>
      <c r="K481">
        <f t="shared" si="59"/>
        <v>12.714285714285714</v>
      </c>
      <c r="L481">
        <f t="shared" si="60"/>
        <v>14.904761904761902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EDD8A-0D60-4A37-B69A-0F9463664AC6}">
  <sheetPr codeName="Sheet4"/>
  <dimension ref="A1:N481"/>
  <sheetViews>
    <sheetView zoomScale="70" zoomScaleNormal="70" workbookViewId="0">
      <selection activeCell="L429" sqref="L429"/>
    </sheetView>
  </sheetViews>
  <sheetFormatPr defaultRowHeight="14.4"/>
  <cols>
    <col min="2" max="7" width="11.77734375" customWidth="1"/>
    <col min="8" max="11" width="14.21875" customWidth="1"/>
    <col min="12" max="12" width="14.10937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11</v>
      </c>
      <c r="C2">
        <v>11</v>
      </c>
      <c r="D2">
        <v>7</v>
      </c>
      <c r="E2">
        <v>7</v>
      </c>
      <c r="F2">
        <f>AVERAGEIF(MalatyaTablo[[#This Row],[Vefat2019]:[Vefat2017]], "&gt;0")</f>
        <v>8.3333333333333339</v>
      </c>
      <c r="G2">
        <f>IF(AND(MalatyaTablo[[#This Row],[Vefat2020]]&gt;-1,MalatyaTablo[[#This Row],[Referans]]&gt;-1), MalatyaTablo[[#This Row],[Vefat2020]]-MalatyaTablo[[#This Row],[Referans]], 0)</f>
        <v>2.6666666666666661</v>
      </c>
    </row>
    <row r="3" spans="1:12">
      <c r="A3" s="3" t="s">
        <v>18</v>
      </c>
      <c r="B3">
        <v>10</v>
      </c>
      <c r="C3">
        <v>12</v>
      </c>
      <c r="D3">
        <v>9</v>
      </c>
      <c r="E3">
        <v>8</v>
      </c>
      <c r="F3">
        <f>AVERAGEIF(MalatyaTablo[[#This Row],[Vefat2019]:[Vefat2017]], "&gt;0")</f>
        <v>9.6666666666666661</v>
      </c>
      <c r="G3">
        <f>IF(AND(MalatyaTablo[[#This Row],[Vefat2020]]&gt;-1,MalatyaTablo[[#This Row],[Referans]]&gt;-1), MalatyaTablo[[#This Row],[Vefat2020]]-MalatyaTablo[[#This Row],[Referans]], 0)</f>
        <v>0.33333333333333393</v>
      </c>
    </row>
    <row r="4" spans="1:12">
      <c r="A4" s="3" t="s">
        <v>19</v>
      </c>
      <c r="B4">
        <v>7</v>
      </c>
      <c r="C4">
        <v>15</v>
      </c>
      <c r="D4">
        <v>8</v>
      </c>
      <c r="E4">
        <v>10</v>
      </c>
      <c r="F4">
        <f>AVERAGEIF(MalatyaTablo[[#This Row],[Vefat2019]:[Vefat2017]], "&gt;0")</f>
        <v>11</v>
      </c>
      <c r="G4">
        <f>IF(AND(MalatyaTablo[[#This Row],[Vefat2020]]&gt;-1,MalatyaTablo[[#This Row],[Referans]]&gt;-1), MalatyaTablo[[#This Row],[Vefat2020]]-MalatyaTablo[[#This Row],[Referans]], 0)</f>
        <v>-4</v>
      </c>
    </row>
    <row r="5" spans="1:12">
      <c r="A5" s="3" t="s">
        <v>20</v>
      </c>
      <c r="B5">
        <v>8</v>
      </c>
      <c r="C5">
        <v>10</v>
      </c>
      <c r="D5">
        <v>8</v>
      </c>
      <c r="E5">
        <v>12</v>
      </c>
      <c r="F5">
        <f>AVERAGEIF(MalatyaTablo[[#This Row],[Vefat2019]:[Vefat2017]], "&gt;0")</f>
        <v>10</v>
      </c>
      <c r="G5">
        <f>IF(AND(MalatyaTablo[[#This Row],[Vefat2020]]&gt;-1,MalatyaTablo[[#This Row],[Referans]]&gt;-1), MalatyaTablo[[#This Row],[Vefat2020]]-MalatyaTablo[[#This Row],[Referans]], 0)</f>
        <v>-2</v>
      </c>
    </row>
    <row r="6" spans="1:12">
      <c r="A6" s="3" t="s">
        <v>21</v>
      </c>
      <c r="B6">
        <v>17</v>
      </c>
      <c r="C6">
        <v>5</v>
      </c>
      <c r="D6">
        <v>6</v>
      </c>
      <c r="E6">
        <v>11</v>
      </c>
      <c r="F6">
        <f>AVERAGEIF(MalatyaTablo[[#This Row],[Vefat2019]:[Vefat2017]], "&gt;0")</f>
        <v>7.333333333333333</v>
      </c>
      <c r="G6">
        <f>IF(AND(MalatyaTablo[[#This Row],[Vefat2020]]&gt;-1,MalatyaTablo[[#This Row],[Referans]]&gt;-1), MalatyaTablo[[#This Row],[Vefat2020]]-MalatyaTablo[[#This Row],[Referans]], 0)</f>
        <v>9.6666666666666679</v>
      </c>
    </row>
    <row r="7" spans="1:12">
      <c r="A7" s="3" t="s">
        <v>22</v>
      </c>
      <c r="B7">
        <v>8</v>
      </c>
      <c r="C7">
        <v>11</v>
      </c>
      <c r="D7">
        <v>6</v>
      </c>
      <c r="E7">
        <v>9</v>
      </c>
      <c r="F7">
        <f>AVERAGEIF(MalatyaTablo[[#This Row],[Vefat2019]:[Vefat2017]], "&gt;0")</f>
        <v>8.6666666666666661</v>
      </c>
      <c r="G7">
        <f>IF(AND(MalatyaTablo[[#This Row],[Vefat2020]]&gt;-1,MalatyaTablo[[#This Row],[Referans]]&gt;-1), MalatyaTablo[[#This Row],[Vefat2020]]-MalatyaTablo[[#This Row],[Referans]], 0)</f>
        <v>-0.66666666666666607</v>
      </c>
    </row>
    <row r="8" spans="1:12">
      <c r="A8" s="3" t="s">
        <v>23</v>
      </c>
      <c r="B8">
        <v>16</v>
      </c>
      <c r="C8">
        <v>11</v>
      </c>
      <c r="D8">
        <v>18</v>
      </c>
      <c r="E8">
        <v>9</v>
      </c>
      <c r="F8">
        <f>AVERAGEIF(MalatyaTablo[[#This Row],[Vefat2019]:[Vefat2017]], "&gt;0")</f>
        <v>12.666666666666666</v>
      </c>
      <c r="G8">
        <f>IF(AND(MalatyaTablo[[#This Row],[Vefat2020]]&gt;-1,MalatyaTablo[[#This Row],[Referans]]&gt;-1), MalatyaTablo[[#This Row],[Vefat2020]]-MalatyaTablo[[#This Row],[Referans]], 0)</f>
        <v>3.3333333333333339</v>
      </c>
      <c r="H8">
        <f>AVERAGE(B2:B8)</f>
        <v>11</v>
      </c>
      <c r="I8">
        <f t="shared" ref="I8:K8" si="0">AVERAGE(C2:C8)</f>
        <v>10.714285714285714</v>
      </c>
      <c r="J8">
        <f t="shared" si="0"/>
        <v>8.8571428571428577</v>
      </c>
      <c r="K8">
        <f t="shared" si="0"/>
        <v>9.4285714285714288</v>
      </c>
      <c r="L8">
        <f>AVERAGE(F2:F8)</f>
        <v>9.6666666666666679</v>
      </c>
    </row>
    <row r="9" spans="1:12">
      <c r="A9" s="3" t="s">
        <v>24</v>
      </c>
      <c r="B9">
        <v>10</v>
      </c>
      <c r="C9">
        <v>16</v>
      </c>
      <c r="D9">
        <v>9</v>
      </c>
      <c r="E9">
        <v>9</v>
      </c>
      <c r="F9">
        <f>AVERAGEIF(MalatyaTablo[[#This Row],[Vefat2019]:[Vefat2017]], "&gt;0")</f>
        <v>11.333333333333334</v>
      </c>
      <c r="G9">
        <f>IF(AND(MalatyaTablo[[#This Row],[Vefat2020]]&gt;-1,MalatyaTablo[[#This Row],[Referans]]&gt;-1), MalatyaTablo[[#This Row],[Vefat2020]]-MalatyaTablo[[#This Row],[Referans]], 0)</f>
        <v>-1.3333333333333339</v>
      </c>
      <c r="H9">
        <f t="shared" ref="H9:H72" si="1">AVERAGE(B3:B9)</f>
        <v>10.857142857142858</v>
      </c>
      <c r="I9">
        <f t="shared" ref="I9:I72" si="2">AVERAGE(C3:C9)</f>
        <v>11.428571428571429</v>
      </c>
      <c r="J9">
        <f t="shared" ref="J9:J72" si="3">AVERAGE(D3:D9)</f>
        <v>9.1428571428571423</v>
      </c>
      <c r="K9">
        <f t="shared" ref="K9:K72" si="4">AVERAGE(E3:E9)</f>
        <v>9.7142857142857135</v>
      </c>
      <c r="L9">
        <f t="shared" ref="L9:L72" si="5">AVERAGE(F3:F9)</f>
        <v>10.095238095238093</v>
      </c>
    </row>
    <row r="10" spans="1:12">
      <c r="A10" s="3" t="s">
        <v>25</v>
      </c>
      <c r="B10">
        <v>9</v>
      </c>
      <c r="C10">
        <v>11</v>
      </c>
      <c r="D10">
        <v>5</v>
      </c>
      <c r="E10">
        <v>10</v>
      </c>
      <c r="F10">
        <f>AVERAGEIF(MalatyaTablo[[#This Row],[Vefat2019]:[Vefat2017]], "&gt;0")</f>
        <v>8.6666666666666661</v>
      </c>
      <c r="G10">
        <f>IF(AND(MalatyaTablo[[#This Row],[Vefat2020]]&gt;-1,MalatyaTablo[[#This Row],[Referans]]&gt;-1), MalatyaTablo[[#This Row],[Vefat2020]]-MalatyaTablo[[#This Row],[Referans]], 0)</f>
        <v>0.33333333333333393</v>
      </c>
      <c r="H10">
        <f t="shared" si="1"/>
        <v>10.714285714285714</v>
      </c>
      <c r="I10">
        <f t="shared" si="2"/>
        <v>11.285714285714286</v>
      </c>
      <c r="J10">
        <f t="shared" si="3"/>
        <v>8.5714285714285712</v>
      </c>
      <c r="K10">
        <f t="shared" si="4"/>
        <v>10</v>
      </c>
      <c r="L10">
        <f t="shared" si="5"/>
        <v>9.9523809523809526</v>
      </c>
    </row>
    <row r="11" spans="1:12">
      <c r="A11" s="3" t="s">
        <v>26</v>
      </c>
      <c r="B11">
        <v>11</v>
      </c>
      <c r="C11">
        <v>11</v>
      </c>
      <c r="D11">
        <v>11</v>
      </c>
      <c r="E11">
        <v>12</v>
      </c>
      <c r="F11">
        <f>AVERAGEIF(MalatyaTablo[[#This Row],[Vefat2019]:[Vefat2017]], "&gt;0")</f>
        <v>11.333333333333334</v>
      </c>
      <c r="G11">
        <f>IF(AND(MalatyaTablo[[#This Row],[Vefat2020]]&gt;-1,MalatyaTablo[[#This Row],[Referans]]&gt;-1), MalatyaTablo[[#This Row],[Vefat2020]]-MalatyaTablo[[#This Row],[Referans]], 0)</f>
        <v>-0.33333333333333393</v>
      </c>
      <c r="H11">
        <f t="shared" si="1"/>
        <v>11.285714285714286</v>
      </c>
      <c r="I11">
        <f t="shared" si="2"/>
        <v>10.714285714285714</v>
      </c>
      <c r="J11">
        <f t="shared" si="3"/>
        <v>9</v>
      </c>
      <c r="K11">
        <f t="shared" si="4"/>
        <v>10.285714285714286</v>
      </c>
      <c r="L11">
        <f t="shared" si="5"/>
        <v>10</v>
      </c>
    </row>
    <row r="12" spans="1:12">
      <c r="A12" s="3" t="s">
        <v>27</v>
      </c>
      <c r="B12">
        <v>10</v>
      </c>
      <c r="C12">
        <v>4</v>
      </c>
      <c r="D12">
        <v>14</v>
      </c>
      <c r="E12">
        <v>13</v>
      </c>
      <c r="F12">
        <f>AVERAGEIF(MalatyaTablo[[#This Row],[Vefat2019]:[Vefat2017]], "&gt;0")</f>
        <v>10.333333333333334</v>
      </c>
      <c r="G12">
        <f>IF(AND(MalatyaTablo[[#This Row],[Vefat2020]]&gt;-1,MalatyaTablo[[#This Row],[Referans]]&gt;-1), MalatyaTablo[[#This Row],[Vefat2020]]-MalatyaTablo[[#This Row],[Referans]], 0)</f>
        <v>-0.33333333333333393</v>
      </c>
      <c r="H12">
        <f t="shared" si="1"/>
        <v>11.571428571428571</v>
      </c>
      <c r="I12">
        <f t="shared" si="2"/>
        <v>9.8571428571428577</v>
      </c>
      <c r="J12">
        <f t="shared" si="3"/>
        <v>9.8571428571428577</v>
      </c>
      <c r="K12">
        <f t="shared" si="4"/>
        <v>10.428571428571429</v>
      </c>
      <c r="L12">
        <f t="shared" si="5"/>
        <v>10.047619047619047</v>
      </c>
    </row>
    <row r="13" spans="1:12">
      <c r="A13" s="3" t="s">
        <v>28</v>
      </c>
      <c r="B13">
        <v>9</v>
      </c>
      <c r="C13">
        <v>9</v>
      </c>
      <c r="D13">
        <v>7</v>
      </c>
      <c r="E13">
        <v>15</v>
      </c>
      <c r="F13">
        <f>AVERAGEIF(MalatyaTablo[[#This Row],[Vefat2019]:[Vefat2017]], "&gt;0")</f>
        <v>10.333333333333334</v>
      </c>
      <c r="G13">
        <f>IF(AND(MalatyaTablo[[#This Row],[Vefat2020]]&gt;-1,MalatyaTablo[[#This Row],[Referans]]&gt;-1), MalatyaTablo[[#This Row],[Vefat2020]]-MalatyaTablo[[#This Row],[Referans]], 0)</f>
        <v>-1.3333333333333339</v>
      </c>
      <c r="H13">
        <f t="shared" si="1"/>
        <v>10.428571428571429</v>
      </c>
      <c r="I13">
        <f t="shared" si="2"/>
        <v>10.428571428571429</v>
      </c>
      <c r="J13">
        <f t="shared" si="3"/>
        <v>10</v>
      </c>
      <c r="K13">
        <f t="shared" si="4"/>
        <v>11</v>
      </c>
      <c r="L13">
        <f t="shared" si="5"/>
        <v>10.476190476190476</v>
      </c>
    </row>
    <row r="14" spans="1:12">
      <c r="A14" s="3" t="s">
        <v>29</v>
      </c>
      <c r="B14">
        <v>9</v>
      </c>
      <c r="C14">
        <v>6</v>
      </c>
      <c r="D14">
        <v>9</v>
      </c>
      <c r="E14">
        <v>9</v>
      </c>
      <c r="F14">
        <f>AVERAGEIF(MalatyaTablo[[#This Row],[Vefat2019]:[Vefat2017]], "&gt;0")</f>
        <v>8</v>
      </c>
      <c r="G14">
        <f>IF(AND(MalatyaTablo[[#This Row],[Vefat2020]]&gt;-1,MalatyaTablo[[#This Row],[Referans]]&gt;-1), MalatyaTablo[[#This Row],[Vefat2020]]-MalatyaTablo[[#This Row],[Referans]], 0)</f>
        <v>1</v>
      </c>
      <c r="H14">
        <f t="shared" si="1"/>
        <v>10.571428571428571</v>
      </c>
      <c r="I14">
        <f t="shared" si="2"/>
        <v>9.7142857142857135</v>
      </c>
      <c r="J14">
        <f t="shared" si="3"/>
        <v>10.428571428571429</v>
      </c>
      <c r="K14">
        <f t="shared" si="4"/>
        <v>11</v>
      </c>
      <c r="L14">
        <f t="shared" si="5"/>
        <v>10.380952380952381</v>
      </c>
    </row>
    <row r="15" spans="1:12">
      <c r="A15" s="3" t="s">
        <v>30</v>
      </c>
      <c r="B15">
        <v>14</v>
      </c>
      <c r="C15">
        <v>13</v>
      </c>
      <c r="D15">
        <v>15</v>
      </c>
      <c r="E15">
        <v>5</v>
      </c>
      <c r="F15">
        <f>AVERAGEIF(MalatyaTablo[[#This Row],[Vefat2019]:[Vefat2017]], "&gt;0")</f>
        <v>11</v>
      </c>
      <c r="G15">
        <f>IF(AND(MalatyaTablo[[#This Row],[Vefat2020]]&gt;-1,MalatyaTablo[[#This Row],[Referans]]&gt;-1), MalatyaTablo[[#This Row],[Vefat2020]]-MalatyaTablo[[#This Row],[Referans]], 0)</f>
        <v>3</v>
      </c>
      <c r="H15">
        <f t="shared" si="1"/>
        <v>10.285714285714286</v>
      </c>
      <c r="I15">
        <f t="shared" si="2"/>
        <v>10</v>
      </c>
      <c r="J15">
        <f t="shared" si="3"/>
        <v>10</v>
      </c>
      <c r="K15">
        <f t="shared" si="4"/>
        <v>10.428571428571429</v>
      </c>
      <c r="L15">
        <f t="shared" si="5"/>
        <v>10.142857142857142</v>
      </c>
    </row>
    <row r="16" spans="1:12">
      <c r="A16" s="3" t="s">
        <v>31</v>
      </c>
      <c r="B16">
        <v>12</v>
      </c>
      <c r="C16">
        <v>14</v>
      </c>
      <c r="D16">
        <v>9</v>
      </c>
      <c r="E16">
        <v>12</v>
      </c>
      <c r="F16">
        <f>AVERAGEIF(MalatyaTablo[[#This Row],[Vefat2019]:[Vefat2017]], "&gt;0")</f>
        <v>11.666666666666666</v>
      </c>
      <c r="G16">
        <f>IF(AND(MalatyaTablo[[#This Row],[Vefat2020]]&gt;-1,MalatyaTablo[[#This Row],[Referans]]&gt;-1), MalatyaTablo[[#This Row],[Vefat2020]]-MalatyaTablo[[#This Row],[Referans]], 0)</f>
        <v>0.33333333333333393</v>
      </c>
      <c r="H16">
        <f t="shared" si="1"/>
        <v>10.571428571428571</v>
      </c>
      <c r="I16">
        <f t="shared" si="2"/>
        <v>9.7142857142857135</v>
      </c>
      <c r="J16">
        <f t="shared" si="3"/>
        <v>10</v>
      </c>
      <c r="K16">
        <f t="shared" si="4"/>
        <v>10.857142857142858</v>
      </c>
      <c r="L16">
        <f t="shared" si="5"/>
        <v>10.190476190476192</v>
      </c>
    </row>
    <row r="17" spans="1:14">
      <c r="A17" s="3" t="s">
        <v>32</v>
      </c>
      <c r="B17">
        <v>10</v>
      </c>
      <c r="C17">
        <v>15</v>
      </c>
      <c r="D17">
        <v>12</v>
      </c>
      <c r="E17">
        <v>8</v>
      </c>
      <c r="F17">
        <f>AVERAGEIF(MalatyaTablo[[#This Row],[Vefat2019]:[Vefat2017]], "&gt;0")</f>
        <v>11.666666666666666</v>
      </c>
      <c r="G17">
        <f>IF(AND(MalatyaTablo[[#This Row],[Vefat2020]]&gt;-1,MalatyaTablo[[#This Row],[Referans]]&gt;-1), MalatyaTablo[[#This Row],[Vefat2020]]-MalatyaTablo[[#This Row],[Referans]], 0)</f>
        <v>-1.6666666666666661</v>
      </c>
      <c r="H17">
        <f t="shared" si="1"/>
        <v>10.714285714285714</v>
      </c>
      <c r="I17">
        <f t="shared" si="2"/>
        <v>10.285714285714286</v>
      </c>
      <c r="J17">
        <f t="shared" si="3"/>
        <v>11</v>
      </c>
      <c r="K17">
        <f t="shared" si="4"/>
        <v>10.571428571428571</v>
      </c>
      <c r="L17">
        <f t="shared" si="5"/>
        <v>10.619047619047619</v>
      </c>
    </row>
    <row r="18" spans="1:14">
      <c r="A18" s="3" t="s">
        <v>33</v>
      </c>
      <c r="B18">
        <v>12</v>
      </c>
      <c r="C18">
        <v>8</v>
      </c>
      <c r="D18">
        <v>12</v>
      </c>
      <c r="E18">
        <v>13</v>
      </c>
      <c r="F18">
        <f>AVERAGEIF(MalatyaTablo[[#This Row],[Vefat2019]:[Vefat2017]], "&gt;0")</f>
        <v>11</v>
      </c>
      <c r="G18">
        <f>IF(AND(MalatyaTablo[[#This Row],[Vefat2020]]&gt;-1,MalatyaTablo[[#This Row],[Referans]]&gt;-1), MalatyaTablo[[#This Row],[Vefat2020]]-MalatyaTablo[[#This Row],[Referans]], 0)</f>
        <v>1</v>
      </c>
      <c r="H18">
        <f t="shared" si="1"/>
        <v>10.857142857142858</v>
      </c>
      <c r="I18">
        <f t="shared" si="2"/>
        <v>9.8571428571428577</v>
      </c>
      <c r="J18">
        <f t="shared" si="3"/>
        <v>11.142857142857142</v>
      </c>
      <c r="K18">
        <f t="shared" si="4"/>
        <v>10.714285714285714</v>
      </c>
      <c r="L18">
        <f t="shared" si="5"/>
        <v>10.571428571428571</v>
      </c>
    </row>
    <row r="19" spans="1:14">
      <c r="A19" s="3" t="s">
        <v>34</v>
      </c>
      <c r="B19">
        <v>7</v>
      </c>
      <c r="C19">
        <v>10</v>
      </c>
      <c r="D19">
        <v>13</v>
      </c>
      <c r="E19">
        <v>12</v>
      </c>
      <c r="F19">
        <f>AVERAGEIF(MalatyaTablo[[#This Row],[Vefat2019]:[Vefat2017]], "&gt;0")</f>
        <v>11.666666666666666</v>
      </c>
      <c r="G19">
        <f>IF(AND(MalatyaTablo[[#This Row],[Vefat2020]]&gt;-1,MalatyaTablo[[#This Row],[Referans]]&gt;-1), MalatyaTablo[[#This Row],[Vefat2020]]-MalatyaTablo[[#This Row],[Referans]], 0)</f>
        <v>-4.6666666666666661</v>
      </c>
      <c r="H19">
        <f t="shared" si="1"/>
        <v>10.428571428571429</v>
      </c>
      <c r="I19">
        <f t="shared" si="2"/>
        <v>10.714285714285714</v>
      </c>
      <c r="J19">
        <f t="shared" si="3"/>
        <v>11</v>
      </c>
      <c r="K19">
        <f t="shared" si="4"/>
        <v>10.571428571428571</v>
      </c>
      <c r="L19">
        <f t="shared" si="5"/>
        <v>10.761904761904761</v>
      </c>
    </row>
    <row r="20" spans="1:14">
      <c r="A20" s="3" t="s">
        <v>35</v>
      </c>
      <c r="B20">
        <v>17</v>
      </c>
      <c r="C20">
        <v>8</v>
      </c>
      <c r="D20">
        <v>10</v>
      </c>
      <c r="E20">
        <v>7</v>
      </c>
      <c r="F20">
        <f>AVERAGEIF(MalatyaTablo[[#This Row],[Vefat2019]:[Vefat2017]], "&gt;0")</f>
        <v>8.3333333333333339</v>
      </c>
      <c r="G20">
        <f>IF(AND(MalatyaTablo[[#This Row],[Vefat2020]]&gt;-1,MalatyaTablo[[#This Row],[Referans]]&gt;-1), MalatyaTablo[[#This Row],[Vefat2020]]-MalatyaTablo[[#This Row],[Referans]], 0)</f>
        <v>8.6666666666666661</v>
      </c>
      <c r="H20">
        <f t="shared" si="1"/>
        <v>11.571428571428571</v>
      </c>
      <c r="I20">
        <f t="shared" si="2"/>
        <v>10.571428571428571</v>
      </c>
      <c r="J20">
        <f t="shared" si="3"/>
        <v>11.428571428571429</v>
      </c>
      <c r="K20">
        <f t="shared" si="4"/>
        <v>9.4285714285714288</v>
      </c>
      <c r="L20">
        <f t="shared" si="5"/>
        <v>10.476190476190476</v>
      </c>
    </row>
    <row r="21" spans="1:14">
      <c r="A21" s="3" t="s">
        <v>36</v>
      </c>
      <c r="B21">
        <v>11</v>
      </c>
      <c r="C21">
        <v>12</v>
      </c>
      <c r="D21">
        <v>11</v>
      </c>
      <c r="E21">
        <v>13</v>
      </c>
      <c r="F21">
        <f>AVERAGEIF(MalatyaTablo[[#This Row],[Vefat2019]:[Vefat2017]], "&gt;0")</f>
        <v>12</v>
      </c>
      <c r="G21">
        <f>IF(AND(MalatyaTablo[[#This Row],[Vefat2020]]&gt;-1,MalatyaTablo[[#This Row],[Referans]]&gt;-1), MalatyaTablo[[#This Row],[Vefat2020]]-MalatyaTablo[[#This Row],[Referans]], 0)</f>
        <v>-1</v>
      </c>
      <c r="H21">
        <f t="shared" si="1"/>
        <v>11.857142857142858</v>
      </c>
      <c r="I21">
        <f t="shared" si="2"/>
        <v>11.428571428571429</v>
      </c>
      <c r="J21">
        <f t="shared" si="3"/>
        <v>11.714285714285714</v>
      </c>
      <c r="K21">
        <f t="shared" si="4"/>
        <v>10</v>
      </c>
      <c r="L21">
        <f t="shared" si="5"/>
        <v>11.047619047619047</v>
      </c>
    </row>
    <row r="22" spans="1:14">
      <c r="A22" s="3" t="s">
        <v>37</v>
      </c>
      <c r="B22">
        <v>17</v>
      </c>
      <c r="C22">
        <v>11</v>
      </c>
      <c r="D22">
        <v>6</v>
      </c>
      <c r="E22">
        <v>9</v>
      </c>
      <c r="F22">
        <f>AVERAGEIF(MalatyaTablo[[#This Row],[Vefat2019]:[Vefat2017]], "&gt;0")</f>
        <v>8.6666666666666661</v>
      </c>
      <c r="G22">
        <f>IF(AND(MalatyaTablo[[#This Row],[Vefat2020]]&gt;-1,MalatyaTablo[[#This Row],[Referans]]&gt;-1), MalatyaTablo[[#This Row],[Vefat2020]]-MalatyaTablo[[#This Row],[Referans]], 0)</f>
        <v>8.3333333333333339</v>
      </c>
      <c r="H22">
        <f t="shared" si="1"/>
        <v>12.285714285714286</v>
      </c>
      <c r="I22">
        <f t="shared" si="2"/>
        <v>11.142857142857142</v>
      </c>
      <c r="J22">
        <f t="shared" si="3"/>
        <v>10.428571428571429</v>
      </c>
      <c r="K22">
        <f t="shared" si="4"/>
        <v>10.571428571428571</v>
      </c>
      <c r="L22">
        <f t="shared" si="5"/>
        <v>10.714285714285714</v>
      </c>
    </row>
    <row r="23" spans="1:14">
      <c r="A23" s="3" t="s">
        <v>38</v>
      </c>
      <c r="B23">
        <v>13</v>
      </c>
      <c r="C23">
        <v>7</v>
      </c>
      <c r="D23">
        <v>12</v>
      </c>
      <c r="E23">
        <v>14</v>
      </c>
      <c r="F23">
        <f>AVERAGEIF(MalatyaTablo[[#This Row],[Vefat2019]:[Vefat2017]], "&gt;0")</f>
        <v>11</v>
      </c>
      <c r="G23">
        <f>IF(AND(MalatyaTablo[[#This Row],[Vefat2020]]&gt;-1,MalatyaTablo[[#This Row],[Referans]]&gt;-1), MalatyaTablo[[#This Row],[Vefat2020]]-MalatyaTablo[[#This Row],[Referans]], 0)</f>
        <v>2</v>
      </c>
      <c r="H23">
        <f t="shared" si="1"/>
        <v>12.428571428571429</v>
      </c>
      <c r="I23">
        <f t="shared" si="2"/>
        <v>10.142857142857142</v>
      </c>
      <c r="J23">
        <f t="shared" si="3"/>
        <v>10.857142857142858</v>
      </c>
      <c r="K23">
        <f t="shared" si="4"/>
        <v>10.857142857142858</v>
      </c>
      <c r="L23">
        <f t="shared" si="5"/>
        <v>10.619047619047619</v>
      </c>
    </row>
    <row r="24" spans="1:14">
      <c r="A24" s="3" t="s">
        <v>39</v>
      </c>
      <c r="B24">
        <v>12</v>
      </c>
      <c r="C24">
        <v>6</v>
      </c>
      <c r="D24">
        <v>9</v>
      </c>
      <c r="E24">
        <v>8</v>
      </c>
      <c r="F24">
        <f>AVERAGEIF(MalatyaTablo[[#This Row],[Vefat2019]:[Vefat2017]], "&gt;0")</f>
        <v>7.666666666666667</v>
      </c>
      <c r="G24">
        <f>IF(AND(MalatyaTablo[[#This Row],[Vefat2020]]&gt;-1,MalatyaTablo[[#This Row],[Referans]]&gt;-1), MalatyaTablo[[#This Row],[Vefat2020]]-MalatyaTablo[[#This Row],[Referans]], 0)</f>
        <v>4.333333333333333</v>
      </c>
      <c r="H24">
        <f t="shared" si="1"/>
        <v>12.714285714285714</v>
      </c>
      <c r="I24">
        <f t="shared" si="2"/>
        <v>8.8571428571428577</v>
      </c>
      <c r="J24">
        <f t="shared" si="3"/>
        <v>10.428571428571429</v>
      </c>
      <c r="K24">
        <f t="shared" si="4"/>
        <v>10.857142857142858</v>
      </c>
      <c r="L24">
        <f t="shared" si="5"/>
        <v>10.047619047619047</v>
      </c>
    </row>
    <row r="25" spans="1:14">
      <c r="A25" s="3" t="s">
        <v>40</v>
      </c>
      <c r="B25">
        <v>9</v>
      </c>
      <c r="C25">
        <v>10</v>
      </c>
      <c r="D25">
        <v>4</v>
      </c>
      <c r="E25">
        <v>14</v>
      </c>
      <c r="F25">
        <f>AVERAGEIF(MalatyaTablo[[#This Row],[Vefat2019]:[Vefat2017]], "&gt;0")</f>
        <v>9.3333333333333339</v>
      </c>
      <c r="G25">
        <f>IF(AND(MalatyaTablo[[#This Row],[Vefat2020]]&gt;-1,MalatyaTablo[[#This Row],[Referans]]&gt;-1), MalatyaTablo[[#This Row],[Vefat2020]]-MalatyaTablo[[#This Row],[Referans]], 0)</f>
        <v>-0.33333333333333393</v>
      </c>
      <c r="H25">
        <f t="shared" si="1"/>
        <v>12.285714285714286</v>
      </c>
      <c r="I25">
        <f t="shared" si="2"/>
        <v>9.1428571428571423</v>
      </c>
      <c r="J25">
        <f t="shared" si="3"/>
        <v>9.2857142857142865</v>
      </c>
      <c r="K25">
        <f t="shared" si="4"/>
        <v>11</v>
      </c>
      <c r="L25">
        <f t="shared" si="5"/>
        <v>9.8095238095238084</v>
      </c>
      <c r="N25" t="s">
        <v>5</v>
      </c>
    </row>
    <row r="26" spans="1:14">
      <c r="A26" s="3" t="s">
        <v>41</v>
      </c>
      <c r="B26">
        <v>8</v>
      </c>
      <c r="C26">
        <v>9</v>
      </c>
      <c r="D26">
        <v>9</v>
      </c>
      <c r="E26">
        <v>13</v>
      </c>
      <c r="F26">
        <f>AVERAGEIF(MalatyaTablo[[#This Row],[Vefat2019]:[Vefat2017]], "&gt;0")</f>
        <v>10.333333333333334</v>
      </c>
      <c r="G26">
        <f>IF(AND(MalatyaTablo[[#This Row],[Vefat2020]]&gt;-1,MalatyaTablo[[#This Row],[Referans]]&gt;-1), MalatyaTablo[[#This Row],[Vefat2020]]-MalatyaTablo[[#This Row],[Referans]], 0)</f>
        <v>-2.3333333333333339</v>
      </c>
      <c r="H26">
        <f t="shared" si="1"/>
        <v>12.428571428571429</v>
      </c>
      <c r="I26">
        <f t="shared" si="2"/>
        <v>9</v>
      </c>
      <c r="J26">
        <f t="shared" si="3"/>
        <v>8.7142857142857135</v>
      </c>
      <c r="K26">
        <f t="shared" si="4"/>
        <v>11.142857142857142</v>
      </c>
      <c r="L26">
        <f t="shared" si="5"/>
        <v>9.6190476190476186</v>
      </c>
      <c r="N26">
        <f>SUM(MalatyaTablo[Fark])</f>
        <v>1702.3333333333312</v>
      </c>
    </row>
    <row r="27" spans="1:14">
      <c r="A27" s="3" t="s">
        <v>42</v>
      </c>
      <c r="B27">
        <v>4</v>
      </c>
      <c r="C27">
        <v>9</v>
      </c>
      <c r="D27">
        <v>5</v>
      </c>
      <c r="E27">
        <v>8</v>
      </c>
      <c r="F27">
        <f>AVERAGEIF(MalatyaTablo[[#This Row],[Vefat2019]:[Vefat2017]], "&gt;0")</f>
        <v>7.333333333333333</v>
      </c>
      <c r="G27">
        <f>IF(AND(MalatyaTablo[[#This Row],[Vefat2020]]&gt;-1,MalatyaTablo[[#This Row],[Referans]]&gt;-1), MalatyaTablo[[#This Row],[Vefat2020]]-MalatyaTablo[[#This Row],[Referans]], 0)</f>
        <v>-3.333333333333333</v>
      </c>
      <c r="H27">
        <f t="shared" si="1"/>
        <v>10.571428571428571</v>
      </c>
      <c r="I27">
        <f t="shared" si="2"/>
        <v>9.1428571428571423</v>
      </c>
      <c r="J27">
        <f t="shared" si="3"/>
        <v>8</v>
      </c>
      <c r="K27">
        <f t="shared" si="4"/>
        <v>11.285714285714286</v>
      </c>
      <c r="L27">
        <f t="shared" si="5"/>
        <v>9.4761904761904763</v>
      </c>
    </row>
    <row r="28" spans="1:14">
      <c r="A28" s="3" t="s">
        <v>43</v>
      </c>
      <c r="B28">
        <v>13</v>
      </c>
      <c r="C28">
        <v>5</v>
      </c>
      <c r="D28">
        <v>9</v>
      </c>
      <c r="E28">
        <v>9</v>
      </c>
      <c r="F28">
        <f>AVERAGEIF(MalatyaTablo[[#This Row],[Vefat2019]:[Vefat2017]], "&gt;0")</f>
        <v>7.666666666666667</v>
      </c>
      <c r="G28">
        <f>IF(AND(MalatyaTablo[[#This Row],[Vefat2020]]&gt;-1,MalatyaTablo[[#This Row],[Referans]]&gt;-1), MalatyaTablo[[#This Row],[Vefat2020]]-MalatyaTablo[[#This Row],[Referans]], 0)</f>
        <v>5.333333333333333</v>
      </c>
      <c r="H28">
        <f t="shared" si="1"/>
        <v>10.857142857142858</v>
      </c>
      <c r="I28">
        <f t="shared" si="2"/>
        <v>8.1428571428571423</v>
      </c>
      <c r="J28">
        <f t="shared" si="3"/>
        <v>7.7142857142857144</v>
      </c>
      <c r="K28">
        <f t="shared" si="4"/>
        <v>10.714285714285714</v>
      </c>
      <c r="L28">
        <f t="shared" si="5"/>
        <v>8.8571428571428577</v>
      </c>
    </row>
    <row r="29" spans="1:14">
      <c r="A29" s="3" t="s">
        <v>44</v>
      </c>
      <c r="B29">
        <v>13</v>
      </c>
      <c r="C29">
        <v>10</v>
      </c>
      <c r="D29">
        <v>12</v>
      </c>
      <c r="E29">
        <v>10</v>
      </c>
      <c r="F29">
        <f>AVERAGEIF(MalatyaTablo[[#This Row],[Vefat2019]:[Vefat2017]], "&gt;0")</f>
        <v>10.666666666666666</v>
      </c>
      <c r="G29">
        <f>IF(AND(MalatyaTablo[[#This Row],[Vefat2020]]&gt;-1,MalatyaTablo[[#This Row],[Referans]]&gt;-1), MalatyaTablo[[#This Row],[Vefat2020]]-MalatyaTablo[[#This Row],[Referans]], 0)</f>
        <v>2.3333333333333339</v>
      </c>
      <c r="H29">
        <f t="shared" si="1"/>
        <v>10.285714285714286</v>
      </c>
      <c r="I29">
        <f t="shared" si="2"/>
        <v>8</v>
      </c>
      <c r="J29">
        <f t="shared" si="3"/>
        <v>8.5714285714285712</v>
      </c>
      <c r="K29">
        <f t="shared" si="4"/>
        <v>10.857142857142858</v>
      </c>
      <c r="L29">
        <f t="shared" si="5"/>
        <v>9.1428571428571423</v>
      </c>
    </row>
    <row r="30" spans="1:14">
      <c r="A30" s="3" t="s">
        <v>45</v>
      </c>
      <c r="B30">
        <v>10</v>
      </c>
      <c r="C30">
        <v>13</v>
      </c>
      <c r="D30">
        <v>10</v>
      </c>
      <c r="E30">
        <v>13</v>
      </c>
      <c r="F30">
        <f>AVERAGEIF(MalatyaTablo[[#This Row],[Vefat2019]:[Vefat2017]], "&gt;0")</f>
        <v>12</v>
      </c>
      <c r="G30">
        <f>IF(AND(MalatyaTablo[[#This Row],[Vefat2020]]&gt;-1,MalatyaTablo[[#This Row],[Referans]]&gt;-1), MalatyaTablo[[#This Row],[Vefat2020]]-MalatyaTablo[[#This Row],[Referans]], 0)</f>
        <v>-2</v>
      </c>
      <c r="H30">
        <f t="shared" si="1"/>
        <v>9.8571428571428577</v>
      </c>
      <c r="I30">
        <f t="shared" si="2"/>
        <v>8.8571428571428577</v>
      </c>
      <c r="J30">
        <f t="shared" si="3"/>
        <v>8.2857142857142865</v>
      </c>
      <c r="K30">
        <f t="shared" si="4"/>
        <v>10.714285714285714</v>
      </c>
      <c r="L30">
        <f t="shared" si="5"/>
        <v>9.2857142857142865</v>
      </c>
    </row>
    <row r="31" spans="1:14">
      <c r="A31" s="3" t="s">
        <v>46</v>
      </c>
      <c r="B31">
        <v>12</v>
      </c>
      <c r="C31">
        <v>18</v>
      </c>
      <c r="D31">
        <v>10</v>
      </c>
      <c r="E31">
        <v>16</v>
      </c>
      <c r="F31">
        <f>AVERAGEIF(MalatyaTablo[[#This Row],[Vefat2019]:[Vefat2017]], "&gt;0")</f>
        <v>14.666666666666666</v>
      </c>
      <c r="G31">
        <f>IF(AND(MalatyaTablo[[#This Row],[Vefat2020]]&gt;-1,MalatyaTablo[[#This Row],[Referans]]&gt;-1), MalatyaTablo[[#This Row],[Vefat2020]]-MalatyaTablo[[#This Row],[Referans]], 0)</f>
        <v>-2.6666666666666661</v>
      </c>
      <c r="H31">
        <f t="shared" si="1"/>
        <v>9.8571428571428577</v>
      </c>
      <c r="I31">
        <f t="shared" si="2"/>
        <v>10.571428571428571</v>
      </c>
      <c r="J31">
        <f t="shared" si="3"/>
        <v>8.4285714285714288</v>
      </c>
      <c r="K31">
        <f t="shared" si="4"/>
        <v>11.857142857142858</v>
      </c>
      <c r="L31">
        <f t="shared" si="5"/>
        <v>10.285714285714286</v>
      </c>
    </row>
    <row r="32" spans="1:14">
      <c r="A32" s="3" t="s">
        <v>47</v>
      </c>
      <c r="B32">
        <v>12</v>
      </c>
      <c r="C32">
        <v>15</v>
      </c>
      <c r="D32">
        <v>12</v>
      </c>
      <c r="E32">
        <v>16</v>
      </c>
      <c r="F32">
        <f>AVERAGEIF(MalatyaTablo[[#This Row],[Vefat2019]:[Vefat2017]], "&gt;0")</f>
        <v>14.333333333333334</v>
      </c>
      <c r="G32">
        <f>IF(AND(MalatyaTablo[[#This Row],[Vefat2020]]&gt;-1,MalatyaTablo[[#This Row],[Referans]]&gt;-1), MalatyaTablo[[#This Row],[Vefat2020]]-MalatyaTablo[[#This Row],[Referans]], 0)</f>
        <v>-2.3333333333333339</v>
      </c>
      <c r="H32">
        <f t="shared" si="1"/>
        <v>10.285714285714286</v>
      </c>
      <c r="I32">
        <f t="shared" si="2"/>
        <v>11.285714285714286</v>
      </c>
      <c r="J32">
        <f t="shared" si="3"/>
        <v>9.5714285714285712</v>
      </c>
      <c r="K32">
        <f t="shared" si="4"/>
        <v>12.142857142857142</v>
      </c>
      <c r="L32">
        <f t="shared" si="5"/>
        <v>11</v>
      </c>
    </row>
    <row r="33" spans="1:12">
      <c r="A33" s="3" t="s">
        <v>48</v>
      </c>
      <c r="B33">
        <v>5</v>
      </c>
      <c r="C33">
        <v>18</v>
      </c>
      <c r="D33">
        <v>10</v>
      </c>
      <c r="E33">
        <v>7</v>
      </c>
      <c r="F33">
        <f>AVERAGEIF(MalatyaTablo[[#This Row],[Vefat2019]:[Vefat2017]], "&gt;0")</f>
        <v>11.666666666666666</v>
      </c>
      <c r="G33">
        <f>IF(AND(MalatyaTablo[[#This Row],[Vefat2020]]&gt;-1,MalatyaTablo[[#This Row],[Referans]]&gt;-1), MalatyaTablo[[#This Row],[Vefat2020]]-MalatyaTablo[[#This Row],[Referans]], 0)</f>
        <v>-6.6666666666666661</v>
      </c>
      <c r="H33">
        <f t="shared" si="1"/>
        <v>9.8571428571428577</v>
      </c>
      <c r="I33">
        <f t="shared" si="2"/>
        <v>12.571428571428571</v>
      </c>
      <c r="J33">
        <f t="shared" si="3"/>
        <v>9.7142857142857135</v>
      </c>
      <c r="K33">
        <f t="shared" si="4"/>
        <v>11.285714285714286</v>
      </c>
      <c r="L33">
        <f t="shared" si="5"/>
        <v>11.19047619047619</v>
      </c>
    </row>
    <row r="34" spans="1:12">
      <c r="A34" s="3" t="s">
        <v>49</v>
      </c>
      <c r="B34">
        <v>14</v>
      </c>
      <c r="C34">
        <v>9</v>
      </c>
      <c r="D34">
        <v>8</v>
      </c>
      <c r="E34">
        <v>11</v>
      </c>
      <c r="F34">
        <f>AVERAGEIF(MalatyaTablo[[#This Row],[Vefat2019]:[Vefat2017]], "&gt;0")</f>
        <v>9.3333333333333339</v>
      </c>
      <c r="G34">
        <f>IF(AND(MalatyaTablo[[#This Row],[Vefat2020]]&gt;-1,MalatyaTablo[[#This Row],[Referans]]&gt;-1), MalatyaTablo[[#This Row],[Vefat2020]]-MalatyaTablo[[#This Row],[Referans]], 0)</f>
        <v>4.6666666666666661</v>
      </c>
      <c r="H34">
        <f t="shared" si="1"/>
        <v>11.285714285714286</v>
      </c>
      <c r="I34">
        <f t="shared" si="2"/>
        <v>12.571428571428571</v>
      </c>
      <c r="J34">
        <f t="shared" si="3"/>
        <v>10.142857142857142</v>
      </c>
      <c r="K34">
        <f t="shared" si="4"/>
        <v>11.714285714285714</v>
      </c>
      <c r="L34">
        <f t="shared" si="5"/>
        <v>11.476190476190476</v>
      </c>
    </row>
    <row r="35" spans="1:12">
      <c r="A35" s="3" t="s">
        <v>50</v>
      </c>
      <c r="B35">
        <v>12</v>
      </c>
      <c r="C35">
        <v>11</v>
      </c>
      <c r="D35">
        <v>11</v>
      </c>
      <c r="E35">
        <v>13</v>
      </c>
      <c r="F35">
        <f>AVERAGEIF(MalatyaTablo[[#This Row],[Vefat2019]:[Vefat2017]], "&gt;0")</f>
        <v>11.666666666666666</v>
      </c>
      <c r="G35">
        <f>IF(AND(MalatyaTablo[[#This Row],[Vefat2020]]&gt;-1,MalatyaTablo[[#This Row],[Referans]]&gt;-1), MalatyaTablo[[#This Row],[Vefat2020]]-MalatyaTablo[[#This Row],[Referans]], 0)</f>
        <v>0.33333333333333393</v>
      </c>
      <c r="H35">
        <f t="shared" si="1"/>
        <v>11.142857142857142</v>
      </c>
      <c r="I35">
        <f t="shared" si="2"/>
        <v>13.428571428571429</v>
      </c>
      <c r="J35">
        <f t="shared" si="3"/>
        <v>10.428571428571429</v>
      </c>
      <c r="K35">
        <f t="shared" si="4"/>
        <v>12.285714285714286</v>
      </c>
      <c r="L35">
        <f t="shared" si="5"/>
        <v>12.047619047619047</v>
      </c>
    </row>
    <row r="36" spans="1:12">
      <c r="A36" s="3" t="s">
        <v>51</v>
      </c>
      <c r="B36">
        <v>7</v>
      </c>
      <c r="C36">
        <v>10</v>
      </c>
      <c r="D36">
        <v>9</v>
      </c>
      <c r="E36">
        <v>14</v>
      </c>
      <c r="F36">
        <f>AVERAGEIF(MalatyaTablo[[#This Row],[Vefat2019]:[Vefat2017]], "&gt;0")</f>
        <v>11</v>
      </c>
      <c r="G36">
        <f>IF(AND(MalatyaTablo[[#This Row],[Vefat2020]]&gt;-1,MalatyaTablo[[#This Row],[Referans]]&gt;-1), MalatyaTablo[[#This Row],[Vefat2020]]-MalatyaTablo[[#This Row],[Referans]], 0)</f>
        <v>-4</v>
      </c>
      <c r="H36">
        <f t="shared" si="1"/>
        <v>10.285714285714286</v>
      </c>
      <c r="I36">
        <f t="shared" si="2"/>
        <v>13.428571428571429</v>
      </c>
      <c r="J36">
        <f t="shared" si="3"/>
        <v>10</v>
      </c>
      <c r="K36">
        <f t="shared" si="4"/>
        <v>12.857142857142858</v>
      </c>
      <c r="L36">
        <f t="shared" si="5"/>
        <v>12.095238095238097</v>
      </c>
    </row>
    <row r="37" spans="1:12">
      <c r="A37" s="3" t="s">
        <v>52</v>
      </c>
      <c r="B37">
        <v>14</v>
      </c>
      <c r="C37">
        <v>13</v>
      </c>
      <c r="D37">
        <v>9</v>
      </c>
      <c r="E37">
        <v>6</v>
      </c>
      <c r="F37">
        <f>AVERAGEIF(MalatyaTablo[[#This Row],[Vefat2019]:[Vefat2017]], "&gt;0")</f>
        <v>9.3333333333333339</v>
      </c>
      <c r="G37">
        <f>IF(AND(MalatyaTablo[[#This Row],[Vefat2020]]&gt;-1,MalatyaTablo[[#This Row],[Referans]]&gt;-1), MalatyaTablo[[#This Row],[Vefat2020]]-MalatyaTablo[[#This Row],[Referans]], 0)</f>
        <v>4.6666666666666661</v>
      </c>
      <c r="H37">
        <f t="shared" si="1"/>
        <v>10.857142857142858</v>
      </c>
      <c r="I37">
        <f t="shared" si="2"/>
        <v>13.428571428571429</v>
      </c>
      <c r="J37">
        <f t="shared" si="3"/>
        <v>9.8571428571428577</v>
      </c>
      <c r="K37">
        <f t="shared" si="4"/>
        <v>11.857142857142858</v>
      </c>
      <c r="L37">
        <f t="shared" si="5"/>
        <v>11.714285714285712</v>
      </c>
    </row>
    <row r="38" spans="1:12">
      <c r="A38" s="3" t="s">
        <v>53</v>
      </c>
      <c r="B38">
        <v>17</v>
      </c>
      <c r="C38">
        <v>10</v>
      </c>
      <c r="D38">
        <v>13</v>
      </c>
      <c r="E38">
        <v>7</v>
      </c>
      <c r="F38">
        <f>AVERAGEIF(MalatyaTablo[[#This Row],[Vefat2019]:[Vefat2017]], "&gt;0")</f>
        <v>10</v>
      </c>
      <c r="G38">
        <f>IF(AND(MalatyaTablo[[#This Row],[Vefat2020]]&gt;-1,MalatyaTablo[[#This Row],[Referans]]&gt;-1), MalatyaTablo[[#This Row],[Vefat2020]]-MalatyaTablo[[#This Row],[Referans]], 0)</f>
        <v>7</v>
      </c>
      <c r="H38">
        <f t="shared" si="1"/>
        <v>11.571428571428571</v>
      </c>
      <c r="I38">
        <f t="shared" si="2"/>
        <v>12.285714285714286</v>
      </c>
      <c r="J38">
        <f t="shared" si="3"/>
        <v>10.285714285714286</v>
      </c>
      <c r="K38">
        <f t="shared" si="4"/>
        <v>10.571428571428571</v>
      </c>
      <c r="L38">
        <f t="shared" si="5"/>
        <v>11.047619047619047</v>
      </c>
    </row>
    <row r="39" spans="1:12">
      <c r="A39" s="3" t="s">
        <v>54</v>
      </c>
      <c r="B39">
        <v>14</v>
      </c>
      <c r="C39">
        <v>10</v>
      </c>
      <c r="D39">
        <v>8</v>
      </c>
      <c r="E39">
        <v>16</v>
      </c>
      <c r="F39">
        <f>AVERAGEIF(MalatyaTablo[[#This Row],[Vefat2019]:[Vefat2017]], "&gt;0")</f>
        <v>11.333333333333334</v>
      </c>
      <c r="G39">
        <f>IF(AND(MalatyaTablo[[#This Row],[Vefat2020]]&gt;-1,MalatyaTablo[[#This Row],[Referans]]&gt;-1), MalatyaTablo[[#This Row],[Vefat2020]]-MalatyaTablo[[#This Row],[Referans]], 0)</f>
        <v>2.6666666666666661</v>
      </c>
      <c r="H39">
        <f t="shared" si="1"/>
        <v>11.857142857142858</v>
      </c>
      <c r="I39">
        <f t="shared" si="2"/>
        <v>11.571428571428571</v>
      </c>
      <c r="J39">
        <f t="shared" si="3"/>
        <v>9.7142857142857135</v>
      </c>
      <c r="K39">
        <f t="shared" si="4"/>
        <v>10.571428571428571</v>
      </c>
      <c r="L39">
        <f t="shared" si="5"/>
        <v>10.619047619047619</v>
      </c>
    </row>
    <row r="40" spans="1:12">
      <c r="A40" s="3" t="s">
        <v>55</v>
      </c>
      <c r="B40">
        <v>7</v>
      </c>
      <c r="C40">
        <v>14</v>
      </c>
      <c r="D40">
        <v>6</v>
      </c>
      <c r="E40">
        <v>9</v>
      </c>
      <c r="F40">
        <f>AVERAGEIF(MalatyaTablo[[#This Row],[Vefat2019]:[Vefat2017]], "&gt;0")</f>
        <v>9.6666666666666661</v>
      </c>
      <c r="G40">
        <f>IF(AND(MalatyaTablo[[#This Row],[Vefat2020]]&gt;-1,MalatyaTablo[[#This Row],[Referans]]&gt;-1), MalatyaTablo[[#This Row],[Vefat2020]]-MalatyaTablo[[#This Row],[Referans]], 0)</f>
        <v>-2.6666666666666661</v>
      </c>
      <c r="H40">
        <f t="shared" si="1"/>
        <v>12.142857142857142</v>
      </c>
      <c r="I40">
        <f t="shared" si="2"/>
        <v>11</v>
      </c>
      <c r="J40">
        <f t="shared" si="3"/>
        <v>9.1428571428571423</v>
      </c>
      <c r="K40">
        <f t="shared" si="4"/>
        <v>10.857142857142858</v>
      </c>
      <c r="L40">
        <f t="shared" si="5"/>
        <v>10.333333333333334</v>
      </c>
    </row>
    <row r="41" spans="1:12">
      <c r="A41" s="3" t="s">
        <v>56</v>
      </c>
      <c r="B41">
        <v>15</v>
      </c>
      <c r="C41">
        <v>14</v>
      </c>
      <c r="D41">
        <v>7</v>
      </c>
      <c r="E41">
        <v>12</v>
      </c>
      <c r="F41">
        <f>AVERAGEIF(MalatyaTablo[[#This Row],[Vefat2019]:[Vefat2017]], "&gt;0")</f>
        <v>11</v>
      </c>
      <c r="G41">
        <f>IF(AND(MalatyaTablo[[#This Row],[Vefat2020]]&gt;-1,MalatyaTablo[[#This Row],[Referans]]&gt;-1), MalatyaTablo[[#This Row],[Vefat2020]]-MalatyaTablo[[#This Row],[Referans]], 0)</f>
        <v>4</v>
      </c>
      <c r="H41">
        <f t="shared" si="1"/>
        <v>12.285714285714286</v>
      </c>
      <c r="I41">
        <f t="shared" si="2"/>
        <v>11.714285714285714</v>
      </c>
      <c r="J41">
        <f t="shared" si="3"/>
        <v>9</v>
      </c>
      <c r="K41">
        <f t="shared" si="4"/>
        <v>11</v>
      </c>
      <c r="L41">
        <f t="shared" si="5"/>
        <v>10.571428571428571</v>
      </c>
    </row>
    <row r="42" spans="1:12">
      <c r="A42" s="3" t="s">
        <v>57</v>
      </c>
      <c r="B42">
        <v>12</v>
      </c>
      <c r="C42">
        <v>4</v>
      </c>
      <c r="D42">
        <v>8</v>
      </c>
      <c r="E42">
        <v>10</v>
      </c>
      <c r="F42">
        <f>AVERAGEIF(MalatyaTablo[[#This Row],[Vefat2019]:[Vefat2017]], "&gt;0")</f>
        <v>7.333333333333333</v>
      </c>
      <c r="G42">
        <f>IF(AND(MalatyaTablo[[#This Row],[Vefat2020]]&gt;-1,MalatyaTablo[[#This Row],[Referans]]&gt;-1), MalatyaTablo[[#This Row],[Vefat2020]]-MalatyaTablo[[#This Row],[Referans]], 0)</f>
        <v>4.666666666666667</v>
      </c>
      <c r="H42">
        <f t="shared" si="1"/>
        <v>12.285714285714286</v>
      </c>
      <c r="I42">
        <f t="shared" si="2"/>
        <v>10.714285714285714</v>
      </c>
      <c r="J42">
        <f t="shared" si="3"/>
        <v>8.5714285714285712</v>
      </c>
      <c r="K42">
        <f t="shared" si="4"/>
        <v>10.571428571428571</v>
      </c>
      <c r="L42">
        <f t="shared" si="5"/>
        <v>9.9523809523809526</v>
      </c>
    </row>
    <row r="43" spans="1:12">
      <c r="A43" s="3" t="s">
        <v>58</v>
      </c>
      <c r="B43">
        <v>8</v>
      </c>
      <c r="C43">
        <v>10</v>
      </c>
      <c r="D43">
        <v>7</v>
      </c>
      <c r="E43">
        <v>13</v>
      </c>
      <c r="F43">
        <f>AVERAGEIF(MalatyaTablo[[#This Row],[Vefat2019]:[Vefat2017]], "&gt;0")</f>
        <v>10</v>
      </c>
      <c r="G43">
        <f>IF(AND(MalatyaTablo[[#This Row],[Vefat2020]]&gt;-1,MalatyaTablo[[#This Row],[Referans]]&gt;-1), MalatyaTablo[[#This Row],[Vefat2020]]-MalatyaTablo[[#This Row],[Referans]], 0)</f>
        <v>-2</v>
      </c>
      <c r="H43">
        <f t="shared" si="1"/>
        <v>12.428571428571429</v>
      </c>
      <c r="I43">
        <f t="shared" si="2"/>
        <v>10.714285714285714</v>
      </c>
      <c r="J43">
        <f t="shared" si="3"/>
        <v>8.2857142857142865</v>
      </c>
      <c r="K43">
        <f t="shared" si="4"/>
        <v>10.428571428571429</v>
      </c>
      <c r="L43">
        <f t="shared" si="5"/>
        <v>9.8095238095238102</v>
      </c>
    </row>
    <row r="44" spans="1:12">
      <c r="A44" s="3" t="s">
        <v>59</v>
      </c>
      <c r="B44">
        <v>8</v>
      </c>
      <c r="C44">
        <v>11</v>
      </c>
      <c r="D44">
        <v>10</v>
      </c>
      <c r="E44">
        <v>12</v>
      </c>
      <c r="F44">
        <f>AVERAGEIF(MalatyaTablo[[#This Row],[Vefat2019]:[Vefat2017]], "&gt;0")</f>
        <v>11</v>
      </c>
      <c r="G44">
        <f>IF(AND(MalatyaTablo[[#This Row],[Vefat2020]]&gt;-1,MalatyaTablo[[#This Row],[Referans]]&gt;-1), MalatyaTablo[[#This Row],[Vefat2020]]-MalatyaTablo[[#This Row],[Referans]], 0)</f>
        <v>-3</v>
      </c>
      <c r="H44">
        <f t="shared" si="1"/>
        <v>11.571428571428571</v>
      </c>
      <c r="I44">
        <f t="shared" si="2"/>
        <v>10.428571428571429</v>
      </c>
      <c r="J44">
        <f t="shared" si="3"/>
        <v>8.4285714285714288</v>
      </c>
      <c r="K44">
        <f t="shared" si="4"/>
        <v>11.285714285714286</v>
      </c>
      <c r="L44">
        <f t="shared" si="5"/>
        <v>10.047619047619049</v>
      </c>
    </row>
    <row r="45" spans="1:12">
      <c r="A45" s="3" t="s">
        <v>60</v>
      </c>
      <c r="B45">
        <v>12</v>
      </c>
      <c r="C45">
        <v>16</v>
      </c>
      <c r="D45">
        <v>9</v>
      </c>
      <c r="E45">
        <v>11</v>
      </c>
      <c r="F45">
        <f>AVERAGEIF(MalatyaTablo[[#This Row],[Vefat2019]:[Vefat2017]], "&gt;0")</f>
        <v>12</v>
      </c>
      <c r="G45">
        <f>IF(AND(MalatyaTablo[[#This Row],[Vefat2020]]&gt;-1,MalatyaTablo[[#This Row],[Referans]]&gt;-1), MalatyaTablo[[#This Row],[Vefat2020]]-MalatyaTablo[[#This Row],[Referans]], 0)</f>
        <v>0</v>
      </c>
      <c r="H45">
        <f t="shared" si="1"/>
        <v>10.857142857142858</v>
      </c>
      <c r="I45">
        <f t="shared" si="2"/>
        <v>11.285714285714286</v>
      </c>
      <c r="J45">
        <f t="shared" si="3"/>
        <v>7.8571428571428568</v>
      </c>
      <c r="K45">
        <f t="shared" si="4"/>
        <v>11.857142857142858</v>
      </c>
      <c r="L45">
        <f t="shared" si="5"/>
        <v>10.333333333333334</v>
      </c>
    </row>
    <row r="46" spans="1:12">
      <c r="A46" s="3" t="s">
        <v>61</v>
      </c>
      <c r="B46">
        <v>11</v>
      </c>
      <c r="C46">
        <v>18</v>
      </c>
      <c r="D46">
        <v>17</v>
      </c>
      <c r="E46">
        <v>10</v>
      </c>
      <c r="F46">
        <f>AVERAGEIF(MalatyaTablo[[#This Row],[Vefat2019]:[Vefat2017]], "&gt;0")</f>
        <v>15</v>
      </c>
      <c r="G46">
        <f>IF(AND(MalatyaTablo[[#This Row],[Vefat2020]]&gt;-1,MalatyaTablo[[#This Row],[Referans]]&gt;-1), MalatyaTablo[[#This Row],[Vefat2020]]-MalatyaTablo[[#This Row],[Referans]], 0)</f>
        <v>-4</v>
      </c>
      <c r="H46">
        <f t="shared" si="1"/>
        <v>10.428571428571429</v>
      </c>
      <c r="I46">
        <f t="shared" si="2"/>
        <v>12.428571428571429</v>
      </c>
      <c r="J46">
        <f t="shared" si="3"/>
        <v>9.1428571428571423</v>
      </c>
      <c r="K46">
        <f t="shared" si="4"/>
        <v>11</v>
      </c>
      <c r="L46">
        <f t="shared" si="5"/>
        <v>10.857142857142858</v>
      </c>
    </row>
    <row r="47" spans="1:12">
      <c r="A47" s="3" t="s">
        <v>62</v>
      </c>
      <c r="B47">
        <v>5</v>
      </c>
      <c r="C47">
        <v>20</v>
      </c>
      <c r="D47">
        <v>7</v>
      </c>
      <c r="E47">
        <v>7</v>
      </c>
      <c r="F47">
        <f>AVERAGEIF(MalatyaTablo[[#This Row],[Vefat2019]:[Vefat2017]], "&gt;0")</f>
        <v>11.333333333333334</v>
      </c>
      <c r="G47">
        <f>IF(AND(MalatyaTablo[[#This Row],[Vefat2020]]&gt;-1,MalatyaTablo[[#This Row],[Referans]]&gt;-1), MalatyaTablo[[#This Row],[Vefat2020]]-MalatyaTablo[[#This Row],[Referans]], 0)</f>
        <v>-6.3333333333333339</v>
      </c>
      <c r="H47">
        <f t="shared" si="1"/>
        <v>10.142857142857142</v>
      </c>
      <c r="I47">
        <f t="shared" si="2"/>
        <v>13.285714285714286</v>
      </c>
      <c r="J47">
        <f t="shared" si="3"/>
        <v>9.2857142857142865</v>
      </c>
      <c r="K47">
        <f t="shared" si="4"/>
        <v>10.714285714285714</v>
      </c>
      <c r="L47">
        <f t="shared" si="5"/>
        <v>11.095238095238093</v>
      </c>
    </row>
    <row r="48" spans="1:12">
      <c r="A48" s="3" t="s">
        <v>63</v>
      </c>
      <c r="B48">
        <v>9</v>
      </c>
      <c r="C48">
        <v>9</v>
      </c>
      <c r="D48">
        <v>8</v>
      </c>
      <c r="E48">
        <v>12</v>
      </c>
      <c r="F48">
        <f>AVERAGEIF(MalatyaTablo[[#This Row],[Vefat2019]:[Vefat2017]], "&gt;0")</f>
        <v>9.6666666666666661</v>
      </c>
      <c r="G48">
        <f>IF(AND(MalatyaTablo[[#This Row],[Vefat2020]]&gt;-1,MalatyaTablo[[#This Row],[Referans]]&gt;-1), MalatyaTablo[[#This Row],[Vefat2020]]-MalatyaTablo[[#This Row],[Referans]], 0)</f>
        <v>-0.66666666666666607</v>
      </c>
      <c r="H48">
        <f t="shared" si="1"/>
        <v>9.2857142857142865</v>
      </c>
      <c r="I48">
        <f t="shared" si="2"/>
        <v>12.571428571428571</v>
      </c>
      <c r="J48">
        <f t="shared" si="3"/>
        <v>9.4285714285714288</v>
      </c>
      <c r="K48">
        <f t="shared" si="4"/>
        <v>10.714285714285714</v>
      </c>
      <c r="L48">
        <f t="shared" si="5"/>
        <v>10.904761904761903</v>
      </c>
    </row>
    <row r="49" spans="1:12">
      <c r="A49" s="3" t="s">
        <v>64</v>
      </c>
      <c r="B49">
        <v>15</v>
      </c>
      <c r="C49">
        <v>3</v>
      </c>
      <c r="D49">
        <v>8</v>
      </c>
      <c r="E49">
        <v>11</v>
      </c>
      <c r="F49">
        <f>AVERAGEIF(MalatyaTablo[[#This Row],[Vefat2019]:[Vefat2017]], "&gt;0")</f>
        <v>7.333333333333333</v>
      </c>
      <c r="G49">
        <f>IF(AND(MalatyaTablo[[#This Row],[Vefat2020]]&gt;-1,MalatyaTablo[[#This Row],[Referans]]&gt;-1), MalatyaTablo[[#This Row],[Vefat2020]]-MalatyaTablo[[#This Row],[Referans]], 0)</f>
        <v>7.666666666666667</v>
      </c>
      <c r="H49">
        <f t="shared" si="1"/>
        <v>9.7142857142857135</v>
      </c>
      <c r="I49">
        <f t="shared" si="2"/>
        <v>12.428571428571429</v>
      </c>
      <c r="J49">
        <f t="shared" si="3"/>
        <v>9.4285714285714288</v>
      </c>
      <c r="K49">
        <f t="shared" si="4"/>
        <v>10.857142857142858</v>
      </c>
      <c r="L49">
        <f t="shared" si="5"/>
        <v>10.904761904761903</v>
      </c>
    </row>
    <row r="50" spans="1:12">
      <c r="A50" s="3" t="s">
        <v>65</v>
      </c>
      <c r="B50">
        <v>13</v>
      </c>
      <c r="C50">
        <v>7</v>
      </c>
      <c r="D50">
        <v>12</v>
      </c>
      <c r="E50">
        <v>7</v>
      </c>
      <c r="F50">
        <f>AVERAGEIF(MalatyaTablo[[#This Row],[Vefat2019]:[Vefat2017]], "&gt;0")</f>
        <v>8.6666666666666661</v>
      </c>
      <c r="G50">
        <f>IF(AND(MalatyaTablo[[#This Row],[Vefat2020]]&gt;-1,MalatyaTablo[[#This Row],[Referans]]&gt;-1), MalatyaTablo[[#This Row],[Vefat2020]]-MalatyaTablo[[#This Row],[Referans]], 0)</f>
        <v>4.3333333333333339</v>
      </c>
      <c r="H50">
        <f t="shared" si="1"/>
        <v>10.428571428571429</v>
      </c>
      <c r="I50">
        <f t="shared" si="2"/>
        <v>12</v>
      </c>
      <c r="J50">
        <f t="shared" si="3"/>
        <v>10.142857142857142</v>
      </c>
      <c r="K50">
        <f t="shared" si="4"/>
        <v>10</v>
      </c>
      <c r="L50">
        <f t="shared" si="5"/>
        <v>10.714285714285714</v>
      </c>
    </row>
    <row r="51" spans="1:12">
      <c r="A51" s="3" t="s">
        <v>66</v>
      </c>
      <c r="B51">
        <v>9</v>
      </c>
      <c r="C51">
        <v>4</v>
      </c>
      <c r="D51">
        <v>12</v>
      </c>
      <c r="E51">
        <v>6</v>
      </c>
      <c r="F51">
        <f>AVERAGEIF(MalatyaTablo[[#This Row],[Vefat2019]:[Vefat2017]], "&gt;0")</f>
        <v>7.333333333333333</v>
      </c>
      <c r="G51">
        <f>IF(AND(MalatyaTablo[[#This Row],[Vefat2020]]&gt;-1,MalatyaTablo[[#This Row],[Referans]]&gt;-1), MalatyaTablo[[#This Row],[Vefat2020]]-MalatyaTablo[[#This Row],[Referans]], 0)</f>
        <v>1.666666666666667</v>
      </c>
      <c r="H51">
        <f t="shared" si="1"/>
        <v>10.571428571428571</v>
      </c>
      <c r="I51">
        <f t="shared" si="2"/>
        <v>11</v>
      </c>
      <c r="J51">
        <f t="shared" si="3"/>
        <v>10.428571428571429</v>
      </c>
      <c r="K51">
        <f t="shared" si="4"/>
        <v>9.1428571428571423</v>
      </c>
      <c r="L51">
        <f t="shared" si="5"/>
        <v>10.19047619047619</v>
      </c>
    </row>
    <row r="52" spans="1:12">
      <c r="A52" s="3" t="s">
        <v>67</v>
      </c>
      <c r="B52">
        <v>8</v>
      </c>
      <c r="C52">
        <v>8</v>
      </c>
      <c r="D52">
        <v>5</v>
      </c>
      <c r="E52">
        <v>8</v>
      </c>
      <c r="F52">
        <f>AVERAGEIF(MalatyaTablo[[#This Row],[Vefat2019]:[Vefat2017]], "&gt;0")</f>
        <v>7</v>
      </c>
      <c r="G52">
        <f>IF(AND(MalatyaTablo[[#This Row],[Vefat2020]]&gt;-1,MalatyaTablo[[#This Row],[Referans]]&gt;-1), MalatyaTablo[[#This Row],[Vefat2020]]-MalatyaTablo[[#This Row],[Referans]], 0)</f>
        <v>1</v>
      </c>
      <c r="H52">
        <f t="shared" si="1"/>
        <v>10</v>
      </c>
      <c r="I52">
        <f t="shared" si="2"/>
        <v>9.8571428571428577</v>
      </c>
      <c r="J52">
        <f t="shared" si="3"/>
        <v>9.8571428571428577</v>
      </c>
      <c r="K52">
        <f t="shared" si="4"/>
        <v>8.7142857142857135</v>
      </c>
      <c r="L52">
        <f t="shared" si="5"/>
        <v>9.4761904761904781</v>
      </c>
    </row>
    <row r="53" spans="1:12">
      <c r="A53" s="3" t="s">
        <v>68</v>
      </c>
      <c r="B53">
        <v>7</v>
      </c>
      <c r="C53">
        <v>5</v>
      </c>
      <c r="D53">
        <v>14</v>
      </c>
      <c r="E53">
        <v>11</v>
      </c>
      <c r="F53">
        <f>AVERAGEIF(MalatyaTablo[[#This Row],[Vefat2019]:[Vefat2017]], "&gt;0")</f>
        <v>10</v>
      </c>
      <c r="G53">
        <f>IF(AND(MalatyaTablo[[#This Row],[Vefat2020]]&gt;-1,MalatyaTablo[[#This Row],[Referans]]&gt;-1), MalatyaTablo[[#This Row],[Vefat2020]]-MalatyaTablo[[#This Row],[Referans]], 0)</f>
        <v>-3</v>
      </c>
      <c r="H53">
        <f t="shared" si="1"/>
        <v>9.4285714285714288</v>
      </c>
      <c r="I53">
        <f t="shared" si="2"/>
        <v>8</v>
      </c>
      <c r="J53">
        <f t="shared" si="3"/>
        <v>9.4285714285714288</v>
      </c>
      <c r="K53">
        <f t="shared" si="4"/>
        <v>8.8571428571428577</v>
      </c>
      <c r="L53">
        <f t="shared" si="5"/>
        <v>8.7619047619047628</v>
      </c>
    </row>
    <row r="54" spans="1:12">
      <c r="A54" s="3" t="s">
        <v>69</v>
      </c>
      <c r="B54">
        <v>8</v>
      </c>
      <c r="C54">
        <v>6</v>
      </c>
      <c r="D54">
        <v>14</v>
      </c>
      <c r="E54">
        <v>12</v>
      </c>
      <c r="F54">
        <f>AVERAGEIF(MalatyaTablo[[#This Row],[Vefat2019]:[Vefat2017]], "&gt;0")</f>
        <v>10.666666666666666</v>
      </c>
      <c r="G54">
        <f>IF(AND(MalatyaTablo[[#This Row],[Vefat2020]]&gt;-1,MalatyaTablo[[#This Row],[Referans]]&gt;-1), MalatyaTablo[[#This Row],[Vefat2020]]-MalatyaTablo[[#This Row],[Referans]], 0)</f>
        <v>-2.6666666666666661</v>
      </c>
      <c r="H54">
        <f t="shared" si="1"/>
        <v>9.8571428571428577</v>
      </c>
      <c r="I54">
        <f t="shared" si="2"/>
        <v>6</v>
      </c>
      <c r="J54">
        <f t="shared" si="3"/>
        <v>10.428571428571429</v>
      </c>
      <c r="K54">
        <f t="shared" si="4"/>
        <v>9.5714285714285712</v>
      </c>
      <c r="L54">
        <f t="shared" si="5"/>
        <v>8.6666666666666661</v>
      </c>
    </row>
    <row r="55" spans="1:12">
      <c r="A55" s="3" t="s">
        <v>70</v>
      </c>
      <c r="B55">
        <v>7</v>
      </c>
      <c r="C55">
        <v>11</v>
      </c>
      <c r="D55">
        <v>7</v>
      </c>
      <c r="E55">
        <v>8</v>
      </c>
      <c r="F55">
        <f>AVERAGEIF(MalatyaTablo[[#This Row],[Vefat2019]:[Vefat2017]], "&gt;0")</f>
        <v>8.6666666666666661</v>
      </c>
      <c r="G55">
        <f>IF(AND(MalatyaTablo[[#This Row],[Vefat2020]]&gt;-1,MalatyaTablo[[#This Row],[Referans]]&gt;-1), MalatyaTablo[[#This Row],[Vefat2020]]-MalatyaTablo[[#This Row],[Referans]], 0)</f>
        <v>-1.6666666666666661</v>
      </c>
      <c r="H55">
        <f t="shared" si="1"/>
        <v>9.5714285714285712</v>
      </c>
      <c r="I55">
        <f t="shared" si="2"/>
        <v>6.2857142857142856</v>
      </c>
      <c r="J55">
        <f t="shared" si="3"/>
        <v>10.285714285714286</v>
      </c>
      <c r="K55">
        <f t="shared" si="4"/>
        <v>9</v>
      </c>
      <c r="L55">
        <f t="shared" si="5"/>
        <v>8.5238095238095219</v>
      </c>
    </row>
    <row r="56" spans="1:12">
      <c r="A56" s="3" t="s">
        <v>71</v>
      </c>
      <c r="B56">
        <v>9</v>
      </c>
      <c r="C56">
        <v>8</v>
      </c>
      <c r="D56">
        <v>7</v>
      </c>
      <c r="E56">
        <v>10</v>
      </c>
      <c r="F56">
        <f>AVERAGEIF(MalatyaTablo[[#This Row],[Vefat2019]:[Vefat2017]], "&gt;0")</f>
        <v>8.3333333333333339</v>
      </c>
      <c r="G56">
        <f>IF(AND(MalatyaTablo[[#This Row],[Vefat2020]]&gt;-1,MalatyaTablo[[#This Row],[Referans]]&gt;-1), MalatyaTablo[[#This Row],[Vefat2020]]-MalatyaTablo[[#This Row],[Referans]], 0)</f>
        <v>0.66666666666666607</v>
      </c>
      <c r="H56">
        <f t="shared" si="1"/>
        <v>8.7142857142857135</v>
      </c>
      <c r="I56">
        <f t="shared" si="2"/>
        <v>7</v>
      </c>
      <c r="J56">
        <f t="shared" si="3"/>
        <v>10.142857142857142</v>
      </c>
      <c r="K56">
        <f t="shared" si="4"/>
        <v>8.8571428571428577</v>
      </c>
      <c r="L56">
        <f t="shared" si="5"/>
        <v>8.6666666666666661</v>
      </c>
    </row>
    <row r="57" spans="1:12">
      <c r="A57" s="3" t="s">
        <v>72</v>
      </c>
      <c r="B57">
        <v>15</v>
      </c>
      <c r="C57">
        <v>11</v>
      </c>
      <c r="D57">
        <v>6</v>
      </c>
      <c r="E57">
        <v>15</v>
      </c>
      <c r="F57">
        <f>AVERAGEIF(MalatyaTablo[[#This Row],[Vefat2019]:[Vefat2017]], "&gt;0")</f>
        <v>10.666666666666666</v>
      </c>
      <c r="G57">
        <f>IF(AND(MalatyaTablo[[#This Row],[Vefat2020]]&gt;-1,MalatyaTablo[[#This Row],[Referans]]&gt;-1), MalatyaTablo[[#This Row],[Vefat2020]]-MalatyaTablo[[#This Row],[Referans]], 0)</f>
        <v>4.3333333333333339</v>
      </c>
      <c r="H57">
        <f t="shared" si="1"/>
        <v>9</v>
      </c>
      <c r="I57">
        <f t="shared" si="2"/>
        <v>7.5714285714285712</v>
      </c>
      <c r="J57">
        <f t="shared" si="3"/>
        <v>9.2857142857142865</v>
      </c>
      <c r="K57">
        <f t="shared" si="4"/>
        <v>10</v>
      </c>
      <c r="L57">
        <f t="shared" si="5"/>
        <v>8.9523809523809526</v>
      </c>
    </row>
    <row r="58" spans="1:12">
      <c r="A58" s="3" t="s">
        <v>73</v>
      </c>
      <c r="B58">
        <v>7</v>
      </c>
      <c r="C58">
        <v>15</v>
      </c>
      <c r="D58">
        <v>10</v>
      </c>
      <c r="E58">
        <v>10</v>
      </c>
      <c r="F58">
        <f>AVERAGEIF(MalatyaTablo[[#This Row],[Vefat2019]:[Vefat2017]], "&gt;0")</f>
        <v>11.666666666666666</v>
      </c>
      <c r="G58">
        <f>IF(AND(MalatyaTablo[[#This Row],[Vefat2020]]&gt;-1,MalatyaTablo[[#This Row],[Referans]]&gt;-1), MalatyaTablo[[#This Row],[Vefat2020]]-MalatyaTablo[[#This Row],[Referans]], 0)</f>
        <v>-4.6666666666666661</v>
      </c>
      <c r="H58">
        <f t="shared" si="1"/>
        <v>8.7142857142857135</v>
      </c>
      <c r="I58">
        <f t="shared" si="2"/>
        <v>9.1428571428571423</v>
      </c>
      <c r="J58">
        <f t="shared" si="3"/>
        <v>9</v>
      </c>
      <c r="K58">
        <f t="shared" si="4"/>
        <v>10.571428571428571</v>
      </c>
      <c r="L58">
        <f t="shared" si="5"/>
        <v>9.5714285714285712</v>
      </c>
    </row>
    <row r="59" spans="1:12">
      <c r="A59" s="3" t="s">
        <v>74</v>
      </c>
      <c r="B59">
        <v>11</v>
      </c>
      <c r="C59">
        <v>8</v>
      </c>
      <c r="D59">
        <v>12</v>
      </c>
      <c r="E59">
        <v>11</v>
      </c>
      <c r="F59">
        <f>AVERAGEIF(MalatyaTablo[[#This Row],[Vefat2019]:[Vefat2017]], "&gt;0")</f>
        <v>10.333333333333334</v>
      </c>
      <c r="G59">
        <f>IF(AND(MalatyaTablo[[#This Row],[Vefat2020]]&gt;-1,MalatyaTablo[[#This Row],[Referans]]&gt;-1), MalatyaTablo[[#This Row],[Vefat2020]]-MalatyaTablo[[#This Row],[Referans]], 0)</f>
        <v>0.66666666666666607</v>
      </c>
      <c r="H59">
        <f t="shared" si="1"/>
        <v>9.1428571428571423</v>
      </c>
      <c r="I59">
        <f t="shared" si="2"/>
        <v>9.1428571428571423</v>
      </c>
      <c r="J59">
        <f t="shared" si="3"/>
        <v>10</v>
      </c>
      <c r="K59">
        <f t="shared" si="4"/>
        <v>11</v>
      </c>
      <c r="L59">
        <f t="shared" si="5"/>
        <v>10.047619047619047</v>
      </c>
    </row>
    <row r="60" spans="1:12">
      <c r="A60" s="3" t="s">
        <v>75</v>
      </c>
      <c r="B60">
        <v>9</v>
      </c>
      <c r="C60">
        <v>8</v>
      </c>
      <c r="D60">
        <v>9</v>
      </c>
      <c r="E60">
        <v>12</v>
      </c>
      <c r="F60">
        <f>AVERAGEIF(MalatyaTablo[[#This Row],[Vefat2019]:[Vefat2017]], "&gt;0")</f>
        <v>9.6666666666666661</v>
      </c>
      <c r="G60">
        <f>IF(AND(MalatyaTablo[[#This Row],[Vefat2020]]&gt;-1,MalatyaTablo[[#This Row],[Referans]]&gt;-1), MalatyaTablo[[#This Row],[Vefat2020]]-MalatyaTablo[[#This Row],[Referans]], 0)</f>
        <v>-0.66666666666666607</v>
      </c>
      <c r="H60">
        <f t="shared" si="1"/>
        <v>9.4285714285714288</v>
      </c>
      <c r="I60">
        <f t="shared" si="2"/>
        <v>9.5714285714285712</v>
      </c>
      <c r="J60">
        <f t="shared" si="3"/>
        <v>9.2857142857142865</v>
      </c>
      <c r="K60">
        <f t="shared" si="4"/>
        <v>11.142857142857142</v>
      </c>
      <c r="L60">
        <f t="shared" si="5"/>
        <v>10</v>
      </c>
    </row>
    <row r="61" spans="1:12">
      <c r="A61" s="3" t="s">
        <v>76</v>
      </c>
      <c r="B61">
        <v>13</v>
      </c>
      <c r="C61">
        <v>9</v>
      </c>
      <c r="D61">
        <v>13</v>
      </c>
      <c r="E61">
        <v>5</v>
      </c>
      <c r="F61">
        <f>AVERAGEIF(MalatyaTablo[[#This Row],[Vefat2019]:[Vefat2017]], "&gt;0")</f>
        <v>9</v>
      </c>
      <c r="G61">
        <f>IF(AND(MalatyaTablo[[#This Row],[Vefat2020]]&gt;-1,MalatyaTablo[[#This Row],[Referans]]&gt;-1), MalatyaTablo[[#This Row],[Vefat2020]]-MalatyaTablo[[#This Row],[Referans]], 0)</f>
        <v>4</v>
      </c>
      <c r="H61">
        <f t="shared" si="1"/>
        <v>10.142857142857142</v>
      </c>
      <c r="I61">
        <f t="shared" si="2"/>
        <v>10</v>
      </c>
      <c r="J61">
        <f t="shared" si="3"/>
        <v>9.1428571428571423</v>
      </c>
      <c r="K61">
        <f t="shared" si="4"/>
        <v>10.142857142857142</v>
      </c>
      <c r="L61">
        <f t="shared" si="5"/>
        <v>9.761904761904761</v>
      </c>
    </row>
    <row r="62" spans="1:12">
      <c r="A62" s="3" t="s">
        <v>77</v>
      </c>
      <c r="B62">
        <v>9</v>
      </c>
      <c r="C62">
        <v>12</v>
      </c>
      <c r="D62">
        <v>11</v>
      </c>
      <c r="E62">
        <v>15</v>
      </c>
      <c r="F62">
        <f>AVERAGEIF(MalatyaTablo[[#This Row],[Vefat2019]:[Vefat2017]], "&gt;0")</f>
        <v>12.666666666666666</v>
      </c>
      <c r="G62">
        <f>IF(AND(MalatyaTablo[[#This Row],[Vefat2020]]&gt;-1,MalatyaTablo[[#This Row],[Referans]]&gt;-1), MalatyaTablo[[#This Row],[Vefat2020]]-MalatyaTablo[[#This Row],[Referans]], 0)</f>
        <v>-3.6666666666666661</v>
      </c>
      <c r="H62">
        <f t="shared" si="1"/>
        <v>10.428571428571429</v>
      </c>
      <c r="I62">
        <f t="shared" si="2"/>
        <v>10.142857142857142</v>
      </c>
      <c r="J62">
        <f t="shared" si="3"/>
        <v>9.7142857142857135</v>
      </c>
      <c r="K62">
        <f t="shared" si="4"/>
        <v>11.142857142857142</v>
      </c>
      <c r="L62">
        <f t="shared" si="5"/>
        <v>10.333333333333332</v>
      </c>
    </row>
    <row r="63" spans="1:12">
      <c r="A63" s="3" t="s">
        <v>78</v>
      </c>
      <c r="B63">
        <v>7</v>
      </c>
      <c r="C63">
        <v>11</v>
      </c>
      <c r="D63">
        <v>10</v>
      </c>
      <c r="E63">
        <v>3</v>
      </c>
      <c r="F63">
        <f>AVERAGEIF(MalatyaTablo[[#This Row],[Vefat2019]:[Vefat2017]], "&gt;0")</f>
        <v>8</v>
      </c>
      <c r="G63">
        <f>IF(AND(MalatyaTablo[[#This Row],[Vefat2020]]&gt;-1,MalatyaTablo[[#This Row],[Referans]]&gt;-1), MalatyaTablo[[#This Row],[Vefat2020]]-MalatyaTablo[[#This Row],[Referans]], 0)</f>
        <v>-1</v>
      </c>
      <c r="H63">
        <f t="shared" si="1"/>
        <v>10.142857142857142</v>
      </c>
      <c r="I63">
        <f t="shared" si="2"/>
        <v>10.571428571428571</v>
      </c>
      <c r="J63">
        <f t="shared" si="3"/>
        <v>10.142857142857142</v>
      </c>
      <c r="K63">
        <f t="shared" si="4"/>
        <v>10.142857142857142</v>
      </c>
      <c r="L63">
        <f t="shared" si="5"/>
        <v>10.285714285714286</v>
      </c>
    </row>
    <row r="64" spans="1:12">
      <c r="A64" s="3" t="s">
        <v>79</v>
      </c>
      <c r="B64">
        <v>8</v>
      </c>
      <c r="C64">
        <v>8</v>
      </c>
      <c r="D64">
        <v>10</v>
      </c>
      <c r="E64">
        <v>11</v>
      </c>
      <c r="F64">
        <f>AVERAGEIF(MalatyaTablo[[#This Row],[Vefat2019]:[Vefat2017]], "&gt;0")</f>
        <v>9.6666666666666661</v>
      </c>
      <c r="G64">
        <f>IF(AND(MalatyaTablo[[#This Row],[Vefat2020]]&gt;-1,MalatyaTablo[[#This Row],[Referans]]&gt;-1), MalatyaTablo[[#This Row],[Vefat2020]]-MalatyaTablo[[#This Row],[Referans]], 0)</f>
        <v>-1.6666666666666661</v>
      </c>
      <c r="H64">
        <f t="shared" si="1"/>
        <v>9.1428571428571423</v>
      </c>
      <c r="I64">
        <f t="shared" si="2"/>
        <v>10.142857142857142</v>
      </c>
      <c r="J64">
        <f t="shared" si="3"/>
        <v>10.714285714285714</v>
      </c>
      <c r="K64">
        <f t="shared" si="4"/>
        <v>9.5714285714285712</v>
      </c>
      <c r="L64">
        <f t="shared" si="5"/>
        <v>10.142857142857142</v>
      </c>
    </row>
    <row r="65" spans="1:12">
      <c r="A65" s="3" t="s">
        <v>80</v>
      </c>
      <c r="B65">
        <v>14</v>
      </c>
      <c r="C65">
        <v>18</v>
      </c>
      <c r="D65">
        <v>7</v>
      </c>
      <c r="E65">
        <v>9</v>
      </c>
      <c r="F65">
        <f>AVERAGEIF(MalatyaTablo[[#This Row],[Vefat2019]:[Vefat2017]], "&gt;0")</f>
        <v>11.333333333333334</v>
      </c>
      <c r="G65">
        <f>IF(AND(MalatyaTablo[[#This Row],[Vefat2020]]&gt;-1,MalatyaTablo[[#This Row],[Referans]]&gt;-1), MalatyaTablo[[#This Row],[Vefat2020]]-MalatyaTablo[[#This Row],[Referans]], 0)</f>
        <v>2.6666666666666661</v>
      </c>
      <c r="H65">
        <f t="shared" si="1"/>
        <v>10.142857142857142</v>
      </c>
      <c r="I65">
        <f t="shared" si="2"/>
        <v>10.571428571428571</v>
      </c>
      <c r="J65">
        <f t="shared" si="3"/>
        <v>10.285714285714286</v>
      </c>
      <c r="K65">
        <f t="shared" si="4"/>
        <v>9.4285714285714288</v>
      </c>
      <c r="L65">
        <f t="shared" si="5"/>
        <v>10.095238095238093</v>
      </c>
    </row>
    <row r="66" spans="1:12">
      <c r="A66" s="3" t="s">
        <v>81</v>
      </c>
      <c r="B66">
        <v>7</v>
      </c>
      <c r="C66">
        <v>8</v>
      </c>
      <c r="D66">
        <v>17</v>
      </c>
      <c r="E66">
        <v>11</v>
      </c>
      <c r="F66">
        <f>AVERAGEIF(MalatyaTablo[[#This Row],[Vefat2019]:[Vefat2017]], "&gt;0")</f>
        <v>12</v>
      </c>
      <c r="G66">
        <f>IF(AND(MalatyaTablo[[#This Row],[Vefat2020]]&gt;-1,MalatyaTablo[[#This Row],[Referans]]&gt;-1), MalatyaTablo[[#This Row],[Vefat2020]]-MalatyaTablo[[#This Row],[Referans]], 0)</f>
        <v>-5</v>
      </c>
      <c r="H66">
        <f t="shared" si="1"/>
        <v>9.5714285714285712</v>
      </c>
      <c r="I66">
        <f t="shared" si="2"/>
        <v>10.571428571428571</v>
      </c>
      <c r="J66">
        <f t="shared" si="3"/>
        <v>11</v>
      </c>
      <c r="K66">
        <f t="shared" si="4"/>
        <v>9.4285714285714288</v>
      </c>
      <c r="L66">
        <f t="shared" si="5"/>
        <v>10.333333333333332</v>
      </c>
    </row>
    <row r="67" spans="1:12">
      <c r="A67" s="3" t="s">
        <v>82</v>
      </c>
      <c r="B67">
        <v>14</v>
      </c>
      <c r="C67">
        <v>4</v>
      </c>
      <c r="D67">
        <v>5</v>
      </c>
      <c r="E67">
        <v>13</v>
      </c>
      <c r="F67">
        <f>AVERAGEIF(MalatyaTablo[[#This Row],[Vefat2019]:[Vefat2017]], "&gt;0")</f>
        <v>7.333333333333333</v>
      </c>
      <c r="G67">
        <f>IF(AND(MalatyaTablo[[#This Row],[Vefat2020]]&gt;-1,MalatyaTablo[[#This Row],[Referans]]&gt;-1), MalatyaTablo[[#This Row],[Vefat2020]]-MalatyaTablo[[#This Row],[Referans]], 0)</f>
        <v>6.666666666666667</v>
      </c>
      <c r="H67">
        <f t="shared" si="1"/>
        <v>10.285714285714286</v>
      </c>
      <c r="I67">
        <f t="shared" si="2"/>
        <v>10</v>
      </c>
      <c r="J67">
        <f t="shared" si="3"/>
        <v>10.428571428571429</v>
      </c>
      <c r="K67">
        <f t="shared" si="4"/>
        <v>9.5714285714285712</v>
      </c>
      <c r="L67">
        <f t="shared" si="5"/>
        <v>10</v>
      </c>
    </row>
    <row r="68" spans="1:12">
      <c r="A68" s="3" t="s">
        <v>83</v>
      </c>
      <c r="B68">
        <v>11</v>
      </c>
      <c r="C68">
        <v>8</v>
      </c>
      <c r="D68">
        <v>2</v>
      </c>
      <c r="E68">
        <v>8</v>
      </c>
      <c r="F68">
        <f>AVERAGEIF(MalatyaTablo[[#This Row],[Vefat2019]:[Vefat2017]], "&gt;0")</f>
        <v>6</v>
      </c>
      <c r="G68">
        <f>IF(AND(MalatyaTablo[[#This Row],[Vefat2020]]&gt;-1,MalatyaTablo[[#This Row],[Referans]]&gt;-1), MalatyaTablo[[#This Row],[Vefat2020]]-MalatyaTablo[[#This Row],[Referans]], 0)</f>
        <v>5</v>
      </c>
      <c r="H68">
        <f t="shared" si="1"/>
        <v>10</v>
      </c>
      <c r="I68">
        <f t="shared" si="2"/>
        <v>9.8571428571428577</v>
      </c>
      <c r="J68">
        <f t="shared" si="3"/>
        <v>8.8571428571428577</v>
      </c>
      <c r="K68">
        <f t="shared" si="4"/>
        <v>10</v>
      </c>
      <c r="L68">
        <f t="shared" si="5"/>
        <v>9.5714285714285712</v>
      </c>
    </row>
    <row r="69" spans="1:12">
      <c r="A69" s="3" t="s">
        <v>84</v>
      </c>
      <c r="B69">
        <v>6</v>
      </c>
      <c r="C69">
        <v>11</v>
      </c>
      <c r="D69">
        <v>12</v>
      </c>
      <c r="E69">
        <v>15</v>
      </c>
      <c r="F69">
        <f>AVERAGEIF(MalatyaTablo[[#This Row],[Vefat2019]:[Vefat2017]], "&gt;0")</f>
        <v>12.666666666666666</v>
      </c>
      <c r="G69">
        <f>IF(AND(MalatyaTablo[[#This Row],[Vefat2020]]&gt;-1,MalatyaTablo[[#This Row],[Referans]]&gt;-1), MalatyaTablo[[#This Row],[Vefat2020]]-MalatyaTablo[[#This Row],[Referans]], 0)</f>
        <v>-6.6666666666666661</v>
      </c>
      <c r="H69">
        <f t="shared" si="1"/>
        <v>9.5714285714285712</v>
      </c>
      <c r="I69">
        <f t="shared" si="2"/>
        <v>9.7142857142857135</v>
      </c>
      <c r="J69">
        <f t="shared" si="3"/>
        <v>9</v>
      </c>
      <c r="K69">
        <f t="shared" si="4"/>
        <v>10</v>
      </c>
      <c r="L69">
        <f t="shared" si="5"/>
        <v>9.5714285714285712</v>
      </c>
    </row>
    <row r="70" spans="1:12">
      <c r="A70" s="3" t="s">
        <v>85</v>
      </c>
      <c r="B70">
        <v>11</v>
      </c>
      <c r="C70">
        <v>12</v>
      </c>
      <c r="D70">
        <v>6</v>
      </c>
      <c r="E70">
        <v>13</v>
      </c>
      <c r="F70">
        <f>AVERAGEIF(MalatyaTablo[[#This Row],[Vefat2019]:[Vefat2017]], "&gt;0")</f>
        <v>10.333333333333334</v>
      </c>
      <c r="G70">
        <f>IF(AND(MalatyaTablo[[#This Row],[Vefat2020]]&gt;-1,MalatyaTablo[[#This Row],[Referans]]&gt;-1), MalatyaTablo[[#This Row],[Vefat2020]]-MalatyaTablo[[#This Row],[Referans]], 0)</f>
        <v>0.66666666666666607</v>
      </c>
      <c r="H70">
        <f t="shared" si="1"/>
        <v>10.142857142857142</v>
      </c>
      <c r="I70">
        <f t="shared" si="2"/>
        <v>9.8571428571428577</v>
      </c>
      <c r="J70">
        <f t="shared" si="3"/>
        <v>8.4285714285714288</v>
      </c>
      <c r="K70">
        <f t="shared" si="4"/>
        <v>11.428571428571429</v>
      </c>
      <c r="L70">
        <f t="shared" si="5"/>
        <v>9.9047619047619033</v>
      </c>
    </row>
    <row r="71" spans="1:12">
      <c r="A71" s="3" t="s">
        <v>86</v>
      </c>
      <c r="B71">
        <v>9</v>
      </c>
      <c r="C71">
        <v>8</v>
      </c>
      <c r="D71">
        <v>6</v>
      </c>
      <c r="E71">
        <v>10</v>
      </c>
      <c r="F71">
        <f>AVERAGEIF(MalatyaTablo[[#This Row],[Vefat2019]:[Vefat2017]], "&gt;0")</f>
        <v>8</v>
      </c>
      <c r="G71">
        <f>IF(AND(MalatyaTablo[[#This Row],[Vefat2020]]&gt;-1,MalatyaTablo[[#This Row],[Referans]]&gt;-1), MalatyaTablo[[#This Row],[Vefat2020]]-MalatyaTablo[[#This Row],[Referans]], 0)</f>
        <v>1</v>
      </c>
      <c r="H71">
        <f t="shared" si="1"/>
        <v>10.285714285714286</v>
      </c>
      <c r="I71">
        <f t="shared" si="2"/>
        <v>9.8571428571428577</v>
      </c>
      <c r="J71">
        <f t="shared" si="3"/>
        <v>7.8571428571428568</v>
      </c>
      <c r="K71">
        <f t="shared" si="4"/>
        <v>11.285714285714286</v>
      </c>
      <c r="L71">
        <f t="shared" si="5"/>
        <v>9.6666666666666679</v>
      </c>
    </row>
    <row r="72" spans="1:12">
      <c r="A72" s="3" t="s">
        <v>87</v>
      </c>
      <c r="B72">
        <v>9</v>
      </c>
      <c r="C72">
        <v>10</v>
      </c>
      <c r="D72">
        <v>13</v>
      </c>
      <c r="E72">
        <v>11</v>
      </c>
      <c r="F72">
        <f>AVERAGEIF(MalatyaTablo[[#This Row],[Vefat2019]:[Vefat2017]], "&gt;0")</f>
        <v>11.333333333333334</v>
      </c>
      <c r="G72">
        <f>IF(AND(MalatyaTablo[[#This Row],[Vefat2020]]&gt;-1,MalatyaTablo[[#This Row],[Referans]]&gt;-1), MalatyaTablo[[#This Row],[Vefat2020]]-MalatyaTablo[[#This Row],[Referans]], 0)</f>
        <v>-2.3333333333333339</v>
      </c>
      <c r="H72">
        <f t="shared" si="1"/>
        <v>9.5714285714285712</v>
      </c>
      <c r="I72">
        <f t="shared" si="2"/>
        <v>8.7142857142857135</v>
      </c>
      <c r="J72">
        <f t="shared" si="3"/>
        <v>8.7142857142857135</v>
      </c>
      <c r="K72">
        <f t="shared" si="4"/>
        <v>11.571428571428571</v>
      </c>
      <c r="L72">
        <f t="shared" si="5"/>
        <v>9.6666666666666679</v>
      </c>
    </row>
    <row r="73" spans="1:12">
      <c r="A73" s="3" t="s">
        <v>88</v>
      </c>
      <c r="B73">
        <v>8</v>
      </c>
      <c r="C73">
        <v>5</v>
      </c>
      <c r="D73">
        <v>4</v>
      </c>
      <c r="E73">
        <v>8</v>
      </c>
      <c r="F73">
        <f>AVERAGEIF(MalatyaTablo[[#This Row],[Vefat2019]:[Vefat2017]], "&gt;0")</f>
        <v>5.666666666666667</v>
      </c>
      <c r="G73">
        <f>IF(AND(MalatyaTablo[[#This Row],[Vefat2020]]&gt;-1,MalatyaTablo[[#This Row],[Referans]]&gt;-1), MalatyaTablo[[#This Row],[Vefat2020]]-MalatyaTablo[[#This Row],[Referans]], 0)</f>
        <v>2.333333333333333</v>
      </c>
      <c r="H73">
        <f t="shared" ref="H73:H136" si="6">AVERAGE(B67:B73)</f>
        <v>9.7142857142857135</v>
      </c>
      <c r="I73">
        <f t="shared" ref="I73:I136" si="7">AVERAGE(C67:C73)</f>
        <v>8.2857142857142865</v>
      </c>
      <c r="J73">
        <f t="shared" ref="J73:J136" si="8">AVERAGE(D67:D73)</f>
        <v>6.8571428571428568</v>
      </c>
      <c r="K73">
        <f t="shared" ref="K73:K136" si="9">AVERAGE(E67:E73)</f>
        <v>11.142857142857142</v>
      </c>
      <c r="L73">
        <f t="shared" ref="L73:L136" si="10">AVERAGE(F67:F73)</f>
        <v>8.7619047619047628</v>
      </c>
    </row>
    <row r="74" spans="1:12">
      <c r="A74" s="3" t="s">
        <v>89</v>
      </c>
      <c r="B74">
        <v>7</v>
      </c>
      <c r="C74">
        <v>11</v>
      </c>
      <c r="D74">
        <v>6</v>
      </c>
      <c r="E74">
        <v>12</v>
      </c>
      <c r="F74">
        <f>AVERAGEIF(MalatyaTablo[[#This Row],[Vefat2019]:[Vefat2017]], "&gt;0")</f>
        <v>9.6666666666666661</v>
      </c>
      <c r="G74">
        <f>IF(AND(MalatyaTablo[[#This Row],[Vefat2020]]&gt;-1,MalatyaTablo[[#This Row],[Referans]]&gt;-1), MalatyaTablo[[#This Row],[Vefat2020]]-MalatyaTablo[[#This Row],[Referans]], 0)</f>
        <v>-2.6666666666666661</v>
      </c>
      <c r="H74">
        <f t="shared" si="6"/>
        <v>8.7142857142857135</v>
      </c>
      <c r="I74">
        <f t="shared" si="7"/>
        <v>9.2857142857142865</v>
      </c>
      <c r="J74">
        <f t="shared" si="8"/>
        <v>7</v>
      </c>
      <c r="K74">
        <f t="shared" si="9"/>
        <v>11</v>
      </c>
      <c r="L74">
        <f t="shared" si="10"/>
        <v>9.0952380952380949</v>
      </c>
    </row>
    <row r="75" spans="1:12">
      <c r="A75" s="3" t="s">
        <v>90</v>
      </c>
      <c r="B75">
        <v>15</v>
      </c>
      <c r="C75">
        <v>12</v>
      </c>
      <c r="D75">
        <v>9</v>
      </c>
      <c r="E75">
        <v>10</v>
      </c>
      <c r="F75">
        <f>AVERAGEIF(MalatyaTablo[[#This Row],[Vefat2019]:[Vefat2017]], "&gt;0")</f>
        <v>10.333333333333334</v>
      </c>
      <c r="G75">
        <f>IF(AND(MalatyaTablo[[#This Row],[Vefat2020]]&gt;-1,MalatyaTablo[[#This Row],[Referans]]&gt;-1), MalatyaTablo[[#This Row],[Vefat2020]]-MalatyaTablo[[#This Row],[Referans]], 0)</f>
        <v>4.6666666666666661</v>
      </c>
      <c r="H75">
        <f t="shared" si="6"/>
        <v>9.2857142857142865</v>
      </c>
      <c r="I75">
        <f t="shared" si="7"/>
        <v>9.8571428571428577</v>
      </c>
      <c r="J75">
        <f t="shared" si="8"/>
        <v>8</v>
      </c>
      <c r="K75">
        <f t="shared" si="9"/>
        <v>11.285714285714286</v>
      </c>
      <c r="L75">
        <f t="shared" si="10"/>
        <v>9.7142857142857135</v>
      </c>
    </row>
    <row r="76" spans="1:12">
      <c r="A76" s="3" t="s">
        <v>91</v>
      </c>
      <c r="B76">
        <v>8</v>
      </c>
      <c r="C76">
        <v>12</v>
      </c>
      <c r="D76">
        <v>6</v>
      </c>
      <c r="E76">
        <v>10</v>
      </c>
      <c r="F76">
        <f>AVERAGEIF(MalatyaTablo[[#This Row],[Vefat2019]:[Vefat2017]], "&gt;0")</f>
        <v>9.3333333333333339</v>
      </c>
      <c r="G76">
        <f>IF(AND(MalatyaTablo[[#This Row],[Vefat2020]]&gt;-1,MalatyaTablo[[#This Row],[Referans]]&gt;-1), MalatyaTablo[[#This Row],[Vefat2020]]-MalatyaTablo[[#This Row],[Referans]], 0)</f>
        <v>-1.3333333333333339</v>
      </c>
      <c r="H76">
        <f t="shared" si="6"/>
        <v>9.5714285714285712</v>
      </c>
      <c r="I76">
        <f t="shared" si="7"/>
        <v>10</v>
      </c>
      <c r="J76">
        <f t="shared" si="8"/>
        <v>7.1428571428571432</v>
      </c>
      <c r="K76">
        <f t="shared" si="9"/>
        <v>10.571428571428571</v>
      </c>
      <c r="L76">
        <f t="shared" si="10"/>
        <v>9.238095238095239</v>
      </c>
    </row>
    <row r="77" spans="1:12">
      <c r="A77" s="3" t="s">
        <v>92</v>
      </c>
      <c r="B77">
        <v>11</v>
      </c>
      <c r="C77">
        <v>14</v>
      </c>
      <c r="D77">
        <v>9</v>
      </c>
      <c r="E77">
        <v>9</v>
      </c>
      <c r="F77">
        <f>AVERAGEIF(MalatyaTablo[[#This Row],[Vefat2019]:[Vefat2017]], "&gt;0")</f>
        <v>10.666666666666666</v>
      </c>
      <c r="G77">
        <f>IF(AND(MalatyaTablo[[#This Row],[Vefat2020]]&gt;-1,MalatyaTablo[[#This Row],[Referans]]&gt;-1), MalatyaTablo[[#This Row],[Vefat2020]]-MalatyaTablo[[#This Row],[Referans]], 0)</f>
        <v>0.33333333333333393</v>
      </c>
      <c r="H77">
        <f t="shared" si="6"/>
        <v>9.5714285714285712</v>
      </c>
      <c r="I77">
        <f t="shared" si="7"/>
        <v>10.285714285714286</v>
      </c>
      <c r="J77">
        <f t="shared" si="8"/>
        <v>7.5714285714285712</v>
      </c>
      <c r="K77">
        <f t="shared" si="9"/>
        <v>10</v>
      </c>
      <c r="L77">
        <f t="shared" si="10"/>
        <v>9.2857142857142883</v>
      </c>
    </row>
    <row r="78" spans="1:12">
      <c r="A78" s="3" t="s">
        <v>93</v>
      </c>
      <c r="B78">
        <v>14</v>
      </c>
      <c r="C78">
        <v>7</v>
      </c>
      <c r="D78">
        <v>12</v>
      </c>
      <c r="E78">
        <v>6</v>
      </c>
      <c r="F78">
        <f>AVERAGEIF(MalatyaTablo[[#This Row],[Vefat2019]:[Vefat2017]], "&gt;0")</f>
        <v>8.3333333333333339</v>
      </c>
      <c r="G78">
        <f>IF(AND(MalatyaTablo[[#This Row],[Vefat2020]]&gt;-1,MalatyaTablo[[#This Row],[Referans]]&gt;-1), MalatyaTablo[[#This Row],[Vefat2020]]-MalatyaTablo[[#This Row],[Referans]], 0)</f>
        <v>5.6666666666666661</v>
      </c>
      <c r="H78">
        <f t="shared" si="6"/>
        <v>10.285714285714286</v>
      </c>
      <c r="I78">
        <f t="shared" si="7"/>
        <v>10.142857142857142</v>
      </c>
      <c r="J78">
        <f t="shared" si="8"/>
        <v>8.4285714285714288</v>
      </c>
      <c r="K78">
        <f t="shared" si="9"/>
        <v>9.4285714285714288</v>
      </c>
      <c r="L78">
        <f t="shared" si="10"/>
        <v>9.3333333333333321</v>
      </c>
    </row>
    <row r="79" spans="1:12">
      <c r="A79" s="3" t="s">
        <v>94</v>
      </c>
      <c r="B79">
        <v>9</v>
      </c>
      <c r="C79">
        <v>5</v>
      </c>
      <c r="D79">
        <v>12</v>
      </c>
      <c r="E79">
        <v>19</v>
      </c>
      <c r="F79">
        <f>AVERAGEIF(MalatyaTablo[[#This Row],[Vefat2019]:[Vefat2017]], "&gt;0")</f>
        <v>12</v>
      </c>
      <c r="G79">
        <f>IF(AND(MalatyaTablo[[#This Row],[Vefat2020]]&gt;-1,MalatyaTablo[[#This Row],[Referans]]&gt;-1), MalatyaTablo[[#This Row],[Vefat2020]]-MalatyaTablo[[#This Row],[Referans]], 0)</f>
        <v>-3</v>
      </c>
      <c r="H79">
        <f t="shared" si="6"/>
        <v>10.285714285714286</v>
      </c>
      <c r="I79">
        <f t="shared" si="7"/>
        <v>9.4285714285714288</v>
      </c>
      <c r="J79">
        <f t="shared" si="8"/>
        <v>8.2857142857142865</v>
      </c>
      <c r="K79">
        <f t="shared" si="9"/>
        <v>10.571428571428571</v>
      </c>
      <c r="L79">
        <f t="shared" si="10"/>
        <v>9.4285714285714288</v>
      </c>
    </row>
    <row r="80" spans="1:12">
      <c r="A80" s="3" t="s">
        <v>95</v>
      </c>
      <c r="B80">
        <v>16</v>
      </c>
      <c r="C80">
        <v>9</v>
      </c>
      <c r="D80">
        <v>7</v>
      </c>
      <c r="E80">
        <v>6</v>
      </c>
      <c r="F80">
        <f>AVERAGEIF(MalatyaTablo[[#This Row],[Vefat2019]:[Vefat2017]], "&gt;0")</f>
        <v>7.333333333333333</v>
      </c>
      <c r="G80">
        <f>IF(AND(MalatyaTablo[[#This Row],[Vefat2020]]&gt;-1,MalatyaTablo[[#This Row],[Referans]]&gt;-1), MalatyaTablo[[#This Row],[Vefat2020]]-MalatyaTablo[[#This Row],[Referans]], 0)</f>
        <v>8.6666666666666679</v>
      </c>
      <c r="H80">
        <f t="shared" si="6"/>
        <v>11.428571428571429</v>
      </c>
      <c r="I80">
        <f t="shared" si="7"/>
        <v>10</v>
      </c>
      <c r="J80">
        <f t="shared" si="8"/>
        <v>8.7142857142857135</v>
      </c>
      <c r="K80">
        <f t="shared" si="9"/>
        <v>10.285714285714286</v>
      </c>
      <c r="L80">
        <f t="shared" si="10"/>
        <v>9.6666666666666679</v>
      </c>
    </row>
    <row r="81" spans="1:12">
      <c r="A81" s="3" t="s">
        <v>96</v>
      </c>
      <c r="B81">
        <v>7</v>
      </c>
      <c r="C81">
        <v>9</v>
      </c>
      <c r="D81">
        <v>4</v>
      </c>
      <c r="E81">
        <v>15</v>
      </c>
      <c r="F81">
        <f>AVERAGEIF(MalatyaTablo[[#This Row],[Vefat2019]:[Vefat2017]], "&gt;0")</f>
        <v>9.3333333333333339</v>
      </c>
      <c r="G81">
        <f>IF(AND(MalatyaTablo[[#This Row],[Vefat2020]]&gt;-1,MalatyaTablo[[#This Row],[Referans]]&gt;-1), MalatyaTablo[[#This Row],[Vefat2020]]-MalatyaTablo[[#This Row],[Referans]], 0)</f>
        <v>-2.3333333333333339</v>
      </c>
      <c r="H81">
        <f t="shared" si="6"/>
        <v>11.428571428571429</v>
      </c>
      <c r="I81">
        <f t="shared" si="7"/>
        <v>9.7142857142857135</v>
      </c>
      <c r="J81">
        <f t="shared" si="8"/>
        <v>8.4285714285714288</v>
      </c>
      <c r="K81">
        <f t="shared" si="9"/>
        <v>10.714285714285714</v>
      </c>
      <c r="L81">
        <f t="shared" si="10"/>
        <v>9.6190476190476204</v>
      </c>
    </row>
    <row r="82" spans="1:12">
      <c r="A82" s="3" t="s">
        <v>97</v>
      </c>
      <c r="B82">
        <v>9</v>
      </c>
      <c r="C82">
        <v>8</v>
      </c>
      <c r="D82">
        <v>6</v>
      </c>
      <c r="E82">
        <v>13</v>
      </c>
      <c r="F82">
        <f>AVERAGEIF(MalatyaTablo[[#This Row],[Vefat2019]:[Vefat2017]], "&gt;0")</f>
        <v>9</v>
      </c>
      <c r="G82">
        <f>IF(AND(MalatyaTablo[[#This Row],[Vefat2020]]&gt;-1,MalatyaTablo[[#This Row],[Referans]]&gt;-1), MalatyaTablo[[#This Row],[Vefat2020]]-MalatyaTablo[[#This Row],[Referans]], 0)</f>
        <v>0</v>
      </c>
      <c r="H82">
        <f t="shared" si="6"/>
        <v>10.571428571428571</v>
      </c>
      <c r="I82">
        <f t="shared" si="7"/>
        <v>9.1428571428571423</v>
      </c>
      <c r="J82">
        <f t="shared" si="8"/>
        <v>8</v>
      </c>
      <c r="K82">
        <f t="shared" si="9"/>
        <v>11.142857142857142</v>
      </c>
      <c r="L82">
        <f t="shared" si="10"/>
        <v>9.4285714285714288</v>
      </c>
    </row>
    <row r="83" spans="1:12">
      <c r="A83" s="3" t="s">
        <v>98</v>
      </c>
      <c r="B83">
        <v>19</v>
      </c>
      <c r="C83">
        <v>9</v>
      </c>
      <c r="D83">
        <v>10</v>
      </c>
      <c r="E83">
        <v>10</v>
      </c>
      <c r="F83">
        <f>AVERAGEIF(MalatyaTablo[[#This Row],[Vefat2019]:[Vefat2017]], "&gt;0")</f>
        <v>9.6666666666666661</v>
      </c>
      <c r="G83">
        <f>IF(AND(MalatyaTablo[[#This Row],[Vefat2020]]&gt;-1,MalatyaTablo[[#This Row],[Referans]]&gt;-1), MalatyaTablo[[#This Row],[Vefat2020]]-MalatyaTablo[[#This Row],[Referans]], 0)</f>
        <v>9.3333333333333339</v>
      </c>
      <c r="H83">
        <f t="shared" si="6"/>
        <v>12.142857142857142</v>
      </c>
      <c r="I83">
        <f t="shared" si="7"/>
        <v>8.7142857142857135</v>
      </c>
      <c r="J83">
        <f t="shared" si="8"/>
        <v>8.5714285714285712</v>
      </c>
      <c r="K83">
        <f t="shared" si="9"/>
        <v>11.142857142857142</v>
      </c>
      <c r="L83">
        <f t="shared" si="10"/>
        <v>9.4761904761904781</v>
      </c>
    </row>
    <row r="84" spans="1:12">
      <c r="A84" s="3" t="s">
        <v>99</v>
      </c>
      <c r="B84">
        <v>12</v>
      </c>
      <c r="C84">
        <v>7</v>
      </c>
      <c r="D84">
        <v>5</v>
      </c>
      <c r="E84">
        <v>12</v>
      </c>
      <c r="F84">
        <f>AVERAGEIF(MalatyaTablo[[#This Row],[Vefat2019]:[Vefat2017]], "&gt;0")</f>
        <v>8</v>
      </c>
      <c r="G84">
        <f>IF(AND(MalatyaTablo[[#This Row],[Vefat2020]]&gt;-1,MalatyaTablo[[#This Row],[Referans]]&gt;-1), MalatyaTablo[[#This Row],[Vefat2020]]-MalatyaTablo[[#This Row],[Referans]], 0)</f>
        <v>4</v>
      </c>
      <c r="H84">
        <f t="shared" si="6"/>
        <v>12.285714285714286</v>
      </c>
      <c r="I84">
        <f t="shared" si="7"/>
        <v>7.7142857142857144</v>
      </c>
      <c r="J84">
        <f t="shared" si="8"/>
        <v>8</v>
      </c>
      <c r="K84">
        <f t="shared" si="9"/>
        <v>11.571428571428571</v>
      </c>
      <c r="L84">
        <f t="shared" si="10"/>
        <v>9.0952380952380949</v>
      </c>
    </row>
    <row r="85" spans="1:12">
      <c r="A85" s="3" t="s">
        <v>100</v>
      </c>
      <c r="B85">
        <v>8</v>
      </c>
      <c r="C85">
        <v>4</v>
      </c>
      <c r="D85">
        <v>8</v>
      </c>
      <c r="E85">
        <v>7</v>
      </c>
      <c r="F85">
        <f>AVERAGEIF(MalatyaTablo[[#This Row],[Vefat2019]:[Vefat2017]], "&gt;0")</f>
        <v>6.333333333333333</v>
      </c>
      <c r="G85">
        <f>IF(AND(MalatyaTablo[[#This Row],[Vefat2020]]&gt;-1,MalatyaTablo[[#This Row],[Referans]]&gt;-1), MalatyaTablo[[#This Row],[Vefat2020]]-MalatyaTablo[[#This Row],[Referans]], 0)</f>
        <v>1.666666666666667</v>
      </c>
      <c r="H85">
        <f t="shared" si="6"/>
        <v>11.428571428571429</v>
      </c>
      <c r="I85">
        <f t="shared" si="7"/>
        <v>7.2857142857142856</v>
      </c>
      <c r="J85">
        <f t="shared" si="8"/>
        <v>7.4285714285714288</v>
      </c>
      <c r="K85">
        <f t="shared" si="9"/>
        <v>11.714285714285714</v>
      </c>
      <c r="L85">
        <f t="shared" si="10"/>
        <v>8.8095238095238084</v>
      </c>
    </row>
    <row r="86" spans="1:12">
      <c r="A86" s="3" t="s">
        <v>101</v>
      </c>
      <c r="B86">
        <v>9</v>
      </c>
      <c r="C86">
        <v>8</v>
      </c>
      <c r="D86">
        <v>9</v>
      </c>
      <c r="E86">
        <v>10</v>
      </c>
      <c r="F86">
        <f>AVERAGEIF(MalatyaTablo[[#This Row],[Vefat2019]:[Vefat2017]], "&gt;0")</f>
        <v>9</v>
      </c>
      <c r="G86">
        <f>IF(AND(MalatyaTablo[[#This Row],[Vefat2020]]&gt;-1,MalatyaTablo[[#This Row],[Referans]]&gt;-1), MalatyaTablo[[#This Row],[Vefat2020]]-MalatyaTablo[[#This Row],[Referans]], 0)</f>
        <v>0</v>
      </c>
      <c r="H86">
        <f t="shared" si="6"/>
        <v>11.428571428571429</v>
      </c>
      <c r="I86">
        <f t="shared" si="7"/>
        <v>7.7142857142857144</v>
      </c>
      <c r="J86">
        <f t="shared" si="8"/>
        <v>7</v>
      </c>
      <c r="K86">
        <f t="shared" si="9"/>
        <v>10.428571428571429</v>
      </c>
      <c r="L86">
        <f t="shared" si="10"/>
        <v>8.3809523809523814</v>
      </c>
    </row>
    <row r="87" spans="1:12">
      <c r="A87" s="3" t="s">
        <v>102</v>
      </c>
      <c r="B87">
        <v>20</v>
      </c>
      <c r="C87">
        <v>6</v>
      </c>
      <c r="D87">
        <v>12</v>
      </c>
      <c r="E87">
        <v>10</v>
      </c>
      <c r="F87">
        <f>AVERAGEIF(MalatyaTablo[[#This Row],[Vefat2019]:[Vefat2017]], "&gt;0")</f>
        <v>9.3333333333333339</v>
      </c>
      <c r="G87">
        <f>IF(AND(MalatyaTablo[[#This Row],[Vefat2020]]&gt;-1,MalatyaTablo[[#This Row],[Referans]]&gt;-1), MalatyaTablo[[#This Row],[Vefat2020]]-MalatyaTablo[[#This Row],[Referans]], 0)</f>
        <v>10.666666666666666</v>
      </c>
      <c r="H87">
        <f t="shared" si="6"/>
        <v>12</v>
      </c>
      <c r="I87">
        <f t="shared" si="7"/>
        <v>7.2857142857142856</v>
      </c>
      <c r="J87">
        <f t="shared" si="8"/>
        <v>7.7142857142857144</v>
      </c>
      <c r="K87">
        <f t="shared" si="9"/>
        <v>11</v>
      </c>
      <c r="L87">
        <f t="shared" si="10"/>
        <v>8.6666666666666679</v>
      </c>
    </row>
    <row r="88" spans="1:12">
      <c r="A88" s="3" t="s">
        <v>103</v>
      </c>
      <c r="B88">
        <v>9</v>
      </c>
      <c r="C88">
        <v>7</v>
      </c>
      <c r="D88">
        <v>6</v>
      </c>
      <c r="E88">
        <v>10</v>
      </c>
      <c r="F88">
        <f>AVERAGEIF(MalatyaTablo[[#This Row],[Vefat2019]:[Vefat2017]], "&gt;0")</f>
        <v>7.666666666666667</v>
      </c>
      <c r="G88">
        <f>IF(AND(MalatyaTablo[[#This Row],[Vefat2020]]&gt;-1,MalatyaTablo[[#This Row],[Referans]]&gt;-1), MalatyaTablo[[#This Row],[Vefat2020]]-MalatyaTablo[[#This Row],[Referans]], 0)</f>
        <v>1.333333333333333</v>
      </c>
      <c r="H88">
        <f t="shared" si="6"/>
        <v>12.285714285714286</v>
      </c>
      <c r="I88">
        <f t="shared" si="7"/>
        <v>7</v>
      </c>
      <c r="J88">
        <f t="shared" si="8"/>
        <v>8</v>
      </c>
      <c r="K88">
        <f t="shared" si="9"/>
        <v>10.285714285714286</v>
      </c>
      <c r="L88">
        <f t="shared" si="10"/>
        <v>8.4285714285714288</v>
      </c>
    </row>
    <row r="89" spans="1:12">
      <c r="A89" s="3" t="s">
        <v>104</v>
      </c>
      <c r="B89">
        <v>13</v>
      </c>
      <c r="C89">
        <v>5</v>
      </c>
      <c r="D89">
        <v>9</v>
      </c>
      <c r="E89">
        <v>8</v>
      </c>
      <c r="F89">
        <f>AVERAGEIF(MalatyaTablo[[#This Row],[Vefat2019]:[Vefat2017]], "&gt;0")</f>
        <v>7.333333333333333</v>
      </c>
      <c r="G89">
        <f>IF(AND(MalatyaTablo[[#This Row],[Vefat2020]]&gt;-1,MalatyaTablo[[#This Row],[Referans]]&gt;-1), MalatyaTablo[[#This Row],[Vefat2020]]-MalatyaTablo[[#This Row],[Referans]], 0)</f>
        <v>5.666666666666667</v>
      </c>
      <c r="H89">
        <f t="shared" si="6"/>
        <v>12.857142857142858</v>
      </c>
      <c r="I89">
        <f t="shared" si="7"/>
        <v>6.5714285714285712</v>
      </c>
      <c r="J89">
        <f t="shared" si="8"/>
        <v>8.4285714285714288</v>
      </c>
      <c r="K89">
        <f t="shared" si="9"/>
        <v>9.5714285714285712</v>
      </c>
      <c r="L89">
        <f t="shared" si="10"/>
        <v>8.1904761904761916</v>
      </c>
    </row>
    <row r="90" spans="1:12">
      <c r="A90" s="3" t="s">
        <v>105</v>
      </c>
      <c r="B90">
        <v>6</v>
      </c>
      <c r="C90">
        <v>8</v>
      </c>
      <c r="D90">
        <v>10</v>
      </c>
      <c r="E90">
        <v>6</v>
      </c>
      <c r="F90">
        <f>AVERAGEIF(MalatyaTablo[[#This Row],[Vefat2019]:[Vefat2017]], "&gt;0")</f>
        <v>8</v>
      </c>
      <c r="G90">
        <f>IF(AND(MalatyaTablo[[#This Row],[Vefat2020]]&gt;-1,MalatyaTablo[[#This Row],[Referans]]&gt;-1), MalatyaTablo[[#This Row],[Vefat2020]]-MalatyaTablo[[#This Row],[Referans]], 0)</f>
        <v>-2</v>
      </c>
      <c r="H90">
        <f t="shared" si="6"/>
        <v>11</v>
      </c>
      <c r="I90">
        <f t="shared" si="7"/>
        <v>6.4285714285714288</v>
      </c>
      <c r="J90">
        <f t="shared" si="8"/>
        <v>8.4285714285714288</v>
      </c>
      <c r="K90">
        <f t="shared" si="9"/>
        <v>9</v>
      </c>
      <c r="L90">
        <f t="shared" si="10"/>
        <v>7.9523809523809517</v>
      </c>
    </row>
    <row r="91" spans="1:12">
      <c r="A91" s="3" t="s">
        <v>106</v>
      </c>
      <c r="B91">
        <v>13</v>
      </c>
      <c r="C91">
        <v>10</v>
      </c>
      <c r="D91">
        <v>9</v>
      </c>
      <c r="E91">
        <v>6</v>
      </c>
      <c r="F91">
        <f>AVERAGEIF(MalatyaTablo[[#This Row],[Vefat2019]:[Vefat2017]], "&gt;0")</f>
        <v>8.3333333333333339</v>
      </c>
      <c r="G91">
        <f>IF(AND(MalatyaTablo[[#This Row],[Vefat2020]]&gt;-1,MalatyaTablo[[#This Row],[Referans]]&gt;-1), MalatyaTablo[[#This Row],[Vefat2020]]-MalatyaTablo[[#This Row],[Referans]], 0)</f>
        <v>4.6666666666666661</v>
      </c>
      <c r="H91">
        <f t="shared" si="6"/>
        <v>11.142857142857142</v>
      </c>
      <c r="I91">
        <f t="shared" si="7"/>
        <v>6.8571428571428568</v>
      </c>
      <c r="J91">
        <f t="shared" si="8"/>
        <v>9</v>
      </c>
      <c r="K91">
        <f t="shared" si="9"/>
        <v>8.1428571428571423</v>
      </c>
      <c r="L91">
        <f t="shared" si="10"/>
        <v>8</v>
      </c>
    </row>
    <row r="92" spans="1:12">
      <c r="A92" s="3" t="s">
        <v>107</v>
      </c>
      <c r="B92">
        <v>6</v>
      </c>
      <c r="C92">
        <v>15</v>
      </c>
      <c r="D92">
        <v>11</v>
      </c>
      <c r="E92">
        <v>10</v>
      </c>
      <c r="F92">
        <f>AVERAGEIF(MalatyaTablo[[#This Row],[Vefat2019]:[Vefat2017]], "&gt;0")</f>
        <v>12</v>
      </c>
      <c r="G92">
        <f>IF(AND(MalatyaTablo[[#This Row],[Vefat2020]]&gt;-1,MalatyaTablo[[#This Row],[Referans]]&gt;-1), MalatyaTablo[[#This Row],[Vefat2020]]-MalatyaTablo[[#This Row],[Referans]], 0)</f>
        <v>-6</v>
      </c>
      <c r="H92">
        <f t="shared" si="6"/>
        <v>10.857142857142858</v>
      </c>
      <c r="I92">
        <f t="shared" si="7"/>
        <v>8.4285714285714288</v>
      </c>
      <c r="J92">
        <f t="shared" si="8"/>
        <v>9.4285714285714288</v>
      </c>
      <c r="K92">
        <f t="shared" si="9"/>
        <v>8.5714285714285712</v>
      </c>
      <c r="L92">
        <f t="shared" si="10"/>
        <v>8.8095238095238102</v>
      </c>
    </row>
    <row r="93" spans="1:12">
      <c r="A93" s="3" t="s">
        <v>108</v>
      </c>
      <c r="B93">
        <v>14</v>
      </c>
      <c r="C93">
        <v>12</v>
      </c>
      <c r="D93">
        <v>9</v>
      </c>
      <c r="E93">
        <v>6</v>
      </c>
      <c r="F93">
        <f>AVERAGEIF(MalatyaTablo[[#This Row],[Vefat2019]:[Vefat2017]], "&gt;0")</f>
        <v>9</v>
      </c>
      <c r="G93">
        <f>IF(AND(MalatyaTablo[[#This Row],[Vefat2020]]&gt;-1,MalatyaTablo[[#This Row],[Referans]]&gt;-1), MalatyaTablo[[#This Row],[Vefat2020]]-MalatyaTablo[[#This Row],[Referans]], 0)</f>
        <v>5</v>
      </c>
      <c r="H93">
        <f t="shared" si="6"/>
        <v>11.571428571428571</v>
      </c>
      <c r="I93">
        <f t="shared" si="7"/>
        <v>9</v>
      </c>
      <c r="J93">
        <f t="shared" si="8"/>
        <v>9.4285714285714288</v>
      </c>
      <c r="K93">
        <f t="shared" si="9"/>
        <v>8</v>
      </c>
      <c r="L93">
        <f t="shared" si="10"/>
        <v>8.8095238095238084</v>
      </c>
    </row>
    <row r="94" spans="1:12">
      <c r="A94" s="3" t="s">
        <v>109</v>
      </c>
      <c r="B94">
        <v>5</v>
      </c>
      <c r="C94">
        <v>7</v>
      </c>
      <c r="D94">
        <v>12</v>
      </c>
      <c r="E94">
        <v>5</v>
      </c>
      <c r="F94">
        <f>AVERAGEIF(MalatyaTablo[[#This Row],[Vefat2019]:[Vefat2017]], "&gt;0")</f>
        <v>8</v>
      </c>
      <c r="G94">
        <f>IF(AND(MalatyaTablo[[#This Row],[Vefat2020]]&gt;-1,MalatyaTablo[[#This Row],[Referans]]&gt;-1), MalatyaTablo[[#This Row],[Vefat2020]]-MalatyaTablo[[#This Row],[Referans]], 0)</f>
        <v>-3</v>
      </c>
      <c r="H94">
        <f t="shared" si="6"/>
        <v>9.4285714285714288</v>
      </c>
      <c r="I94">
        <f t="shared" si="7"/>
        <v>9.1428571428571423</v>
      </c>
      <c r="J94">
        <f t="shared" si="8"/>
        <v>9.4285714285714288</v>
      </c>
      <c r="K94">
        <f t="shared" si="9"/>
        <v>7.2857142857142856</v>
      </c>
      <c r="L94">
        <f t="shared" si="10"/>
        <v>8.6190476190476186</v>
      </c>
    </row>
    <row r="95" spans="1:12">
      <c r="A95" s="3" t="s">
        <v>110</v>
      </c>
      <c r="B95">
        <v>9</v>
      </c>
      <c r="C95">
        <v>8</v>
      </c>
      <c r="D95">
        <v>5</v>
      </c>
      <c r="E95">
        <v>7</v>
      </c>
      <c r="F95">
        <f>AVERAGEIF(MalatyaTablo[[#This Row],[Vefat2019]:[Vefat2017]], "&gt;0")</f>
        <v>6.666666666666667</v>
      </c>
      <c r="G95">
        <f>IF(AND(MalatyaTablo[[#This Row],[Vefat2020]]&gt;-1,MalatyaTablo[[#This Row],[Referans]]&gt;-1), MalatyaTablo[[#This Row],[Vefat2020]]-MalatyaTablo[[#This Row],[Referans]], 0)</f>
        <v>2.333333333333333</v>
      </c>
      <c r="H95">
        <f t="shared" si="6"/>
        <v>9.4285714285714288</v>
      </c>
      <c r="I95">
        <f t="shared" si="7"/>
        <v>9.2857142857142865</v>
      </c>
      <c r="J95">
        <f t="shared" si="8"/>
        <v>9.2857142857142865</v>
      </c>
      <c r="K95">
        <f t="shared" si="9"/>
        <v>6.8571428571428568</v>
      </c>
      <c r="L95">
        <f t="shared" si="10"/>
        <v>8.4761904761904763</v>
      </c>
    </row>
    <row r="96" spans="1:12">
      <c r="A96" s="3" t="s">
        <v>111</v>
      </c>
      <c r="B96">
        <v>8</v>
      </c>
      <c r="C96">
        <v>6</v>
      </c>
      <c r="D96">
        <v>3</v>
      </c>
      <c r="E96">
        <v>8</v>
      </c>
      <c r="F96">
        <f>AVERAGEIF(MalatyaTablo[[#This Row],[Vefat2019]:[Vefat2017]], "&gt;0")</f>
        <v>5.666666666666667</v>
      </c>
      <c r="G96">
        <f>IF(AND(MalatyaTablo[[#This Row],[Vefat2020]]&gt;-1,MalatyaTablo[[#This Row],[Referans]]&gt;-1), MalatyaTablo[[#This Row],[Vefat2020]]-MalatyaTablo[[#This Row],[Referans]], 0)</f>
        <v>2.333333333333333</v>
      </c>
      <c r="H96">
        <f t="shared" si="6"/>
        <v>8.7142857142857135</v>
      </c>
      <c r="I96">
        <f t="shared" si="7"/>
        <v>9.4285714285714288</v>
      </c>
      <c r="J96">
        <f t="shared" si="8"/>
        <v>8.4285714285714288</v>
      </c>
      <c r="K96">
        <f t="shared" si="9"/>
        <v>6.8571428571428568</v>
      </c>
      <c r="L96">
        <f t="shared" si="10"/>
        <v>8.2380952380952372</v>
      </c>
    </row>
    <row r="97" spans="1:12">
      <c r="A97" s="3" t="s">
        <v>112</v>
      </c>
      <c r="B97">
        <v>10</v>
      </c>
      <c r="C97">
        <v>11</v>
      </c>
      <c r="D97">
        <v>15</v>
      </c>
      <c r="E97">
        <v>12</v>
      </c>
      <c r="F97">
        <f>AVERAGEIF(MalatyaTablo[[#This Row],[Vefat2019]:[Vefat2017]], "&gt;0")</f>
        <v>12.666666666666666</v>
      </c>
      <c r="G97">
        <f>IF(AND(MalatyaTablo[[#This Row],[Vefat2020]]&gt;-1,MalatyaTablo[[#This Row],[Referans]]&gt;-1), MalatyaTablo[[#This Row],[Vefat2020]]-MalatyaTablo[[#This Row],[Referans]], 0)</f>
        <v>-2.6666666666666661</v>
      </c>
      <c r="H97">
        <f t="shared" si="6"/>
        <v>9.2857142857142865</v>
      </c>
      <c r="I97">
        <f t="shared" si="7"/>
        <v>9.8571428571428577</v>
      </c>
      <c r="J97">
        <f t="shared" si="8"/>
        <v>9.1428571428571423</v>
      </c>
      <c r="K97">
        <f t="shared" si="9"/>
        <v>7.7142857142857144</v>
      </c>
      <c r="L97">
        <f t="shared" si="10"/>
        <v>8.9047619047619033</v>
      </c>
    </row>
    <row r="98" spans="1:12">
      <c r="A98" s="3" t="s">
        <v>113</v>
      </c>
      <c r="B98">
        <v>10</v>
      </c>
      <c r="C98">
        <v>4</v>
      </c>
      <c r="D98">
        <v>4</v>
      </c>
      <c r="E98">
        <v>18</v>
      </c>
      <c r="F98">
        <f>AVERAGEIF(MalatyaTablo[[#This Row],[Vefat2019]:[Vefat2017]], "&gt;0")</f>
        <v>8.6666666666666661</v>
      </c>
      <c r="G98">
        <f>IF(AND(MalatyaTablo[[#This Row],[Vefat2020]]&gt;-1,MalatyaTablo[[#This Row],[Referans]]&gt;-1), MalatyaTablo[[#This Row],[Vefat2020]]-MalatyaTablo[[#This Row],[Referans]], 0)</f>
        <v>1.3333333333333339</v>
      </c>
      <c r="H98">
        <f t="shared" si="6"/>
        <v>8.8571428571428577</v>
      </c>
      <c r="I98">
        <f t="shared" si="7"/>
        <v>9</v>
      </c>
      <c r="J98">
        <f t="shared" si="8"/>
        <v>8.4285714285714288</v>
      </c>
      <c r="K98">
        <f t="shared" si="9"/>
        <v>9.4285714285714288</v>
      </c>
      <c r="L98">
        <f t="shared" si="10"/>
        <v>8.9523809523809508</v>
      </c>
    </row>
    <row r="99" spans="1:12">
      <c r="A99" s="3" t="s">
        <v>114</v>
      </c>
      <c r="B99">
        <v>7</v>
      </c>
      <c r="C99">
        <v>9</v>
      </c>
      <c r="D99">
        <v>5</v>
      </c>
      <c r="E99">
        <v>10</v>
      </c>
      <c r="F99">
        <f>AVERAGEIF(MalatyaTablo[[#This Row],[Vefat2019]:[Vefat2017]], "&gt;0")</f>
        <v>8</v>
      </c>
      <c r="G99">
        <f>IF(AND(MalatyaTablo[[#This Row],[Vefat2020]]&gt;-1,MalatyaTablo[[#This Row],[Referans]]&gt;-1), MalatyaTablo[[#This Row],[Vefat2020]]-MalatyaTablo[[#This Row],[Referans]], 0)</f>
        <v>-1</v>
      </c>
      <c r="H99">
        <f t="shared" si="6"/>
        <v>9</v>
      </c>
      <c r="I99">
        <f t="shared" si="7"/>
        <v>8.1428571428571423</v>
      </c>
      <c r="J99">
        <f t="shared" si="8"/>
        <v>7.5714285714285712</v>
      </c>
      <c r="K99">
        <f t="shared" si="9"/>
        <v>9.4285714285714288</v>
      </c>
      <c r="L99">
        <f t="shared" si="10"/>
        <v>8.3809523809523814</v>
      </c>
    </row>
    <row r="100" spans="1:12">
      <c r="A100" s="3" t="s">
        <v>115</v>
      </c>
      <c r="B100">
        <v>8</v>
      </c>
      <c r="C100">
        <v>8</v>
      </c>
      <c r="D100">
        <v>10</v>
      </c>
      <c r="E100">
        <v>7</v>
      </c>
      <c r="F100">
        <f>AVERAGEIF(MalatyaTablo[[#This Row],[Vefat2019]:[Vefat2017]], "&gt;0")</f>
        <v>8.3333333333333339</v>
      </c>
      <c r="G100">
        <f>IF(AND(MalatyaTablo[[#This Row],[Vefat2020]]&gt;-1,MalatyaTablo[[#This Row],[Referans]]&gt;-1), MalatyaTablo[[#This Row],[Vefat2020]]-MalatyaTablo[[#This Row],[Referans]], 0)</f>
        <v>-0.33333333333333393</v>
      </c>
      <c r="H100">
        <f t="shared" si="6"/>
        <v>8.1428571428571423</v>
      </c>
      <c r="I100">
        <f t="shared" si="7"/>
        <v>7.5714285714285712</v>
      </c>
      <c r="J100">
        <f t="shared" si="8"/>
        <v>7.7142857142857144</v>
      </c>
      <c r="K100">
        <f t="shared" si="9"/>
        <v>9.5714285714285712</v>
      </c>
      <c r="L100">
        <f t="shared" si="10"/>
        <v>8.2857142857142865</v>
      </c>
    </row>
    <row r="101" spans="1:12">
      <c r="A101" s="3" t="s">
        <v>116</v>
      </c>
      <c r="B101">
        <v>6</v>
      </c>
      <c r="C101">
        <v>8</v>
      </c>
      <c r="D101">
        <v>8</v>
      </c>
      <c r="E101">
        <v>10</v>
      </c>
      <c r="F101">
        <f>AVERAGEIF(MalatyaTablo[[#This Row],[Vefat2019]:[Vefat2017]], "&gt;0")</f>
        <v>8.6666666666666661</v>
      </c>
      <c r="G101">
        <f>IF(AND(MalatyaTablo[[#This Row],[Vefat2020]]&gt;-1,MalatyaTablo[[#This Row],[Referans]]&gt;-1), MalatyaTablo[[#This Row],[Vefat2020]]-MalatyaTablo[[#This Row],[Referans]], 0)</f>
        <v>-2.6666666666666661</v>
      </c>
      <c r="H101">
        <f t="shared" si="6"/>
        <v>8.2857142857142865</v>
      </c>
      <c r="I101">
        <f t="shared" si="7"/>
        <v>7.7142857142857144</v>
      </c>
      <c r="J101">
        <f t="shared" si="8"/>
        <v>7.1428571428571432</v>
      </c>
      <c r="K101">
        <f t="shared" si="9"/>
        <v>10.285714285714286</v>
      </c>
      <c r="L101">
        <f t="shared" si="10"/>
        <v>8.3809523809523814</v>
      </c>
    </row>
    <row r="102" spans="1:12">
      <c r="A102" s="3" t="s">
        <v>117</v>
      </c>
      <c r="B102">
        <v>12</v>
      </c>
      <c r="C102">
        <v>6</v>
      </c>
      <c r="D102">
        <v>7</v>
      </c>
      <c r="E102">
        <v>5</v>
      </c>
      <c r="F102">
        <f>AVERAGEIF(MalatyaTablo[[#This Row],[Vefat2019]:[Vefat2017]], "&gt;0")</f>
        <v>6</v>
      </c>
      <c r="G102">
        <f>IF(AND(MalatyaTablo[[#This Row],[Vefat2020]]&gt;-1,MalatyaTablo[[#This Row],[Referans]]&gt;-1), MalatyaTablo[[#This Row],[Vefat2020]]-MalatyaTablo[[#This Row],[Referans]], 0)</f>
        <v>6</v>
      </c>
      <c r="H102">
        <f t="shared" si="6"/>
        <v>8.7142857142857135</v>
      </c>
      <c r="I102">
        <f t="shared" si="7"/>
        <v>7.4285714285714288</v>
      </c>
      <c r="J102">
        <f t="shared" si="8"/>
        <v>7.4285714285714288</v>
      </c>
      <c r="K102">
        <f t="shared" si="9"/>
        <v>10</v>
      </c>
      <c r="L102">
        <f t="shared" si="10"/>
        <v>8.2857142857142865</v>
      </c>
    </row>
    <row r="103" spans="1:12">
      <c r="A103" s="3" t="s">
        <v>118</v>
      </c>
      <c r="B103">
        <v>12</v>
      </c>
      <c r="C103">
        <v>9</v>
      </c>
      <c r="D103">
        <v>12</v>
      </c>
      <c r="E103">
        <v>10</v>
      </c>
      <c r="F103">
        <f>AVERAGEIF(MalatyaTablo[[#This Row],[Vefat2019]:[Vefat2017]], "&gt;0")</f>
        <v>10.333333333333334</v>
      </c>
      <c r="G103">
        <f>IF(AND(MalatyaTablo[[#This Row],[Vefat2020]]&gt;-1,MalatyaTablo[[#This Row],[Referans]]&gt;-1), MalatyaTablo[[#This Row],[Vefat2020]]-MalatyaTablo[[#This Row],[Referans]], 0)</f>
        <v>1.6666666666666661</v>
      </c>
      <c r="H103">
        <f t="shared" si="6"/>
        <v>9.2857142857142865</v>
      </c>
      <c r="I103">
        <f t="shared" si="7"/>
        <v>7.8571428571428568</v>
      </c>
      <c r="J103">
        <f t="shared" si="8"/>
        <v>8.7142857142857135</v>
      </c>
      <c r="K103">
        <f t="shared" si="9"/>
        <v>10.285714285714286</v>
      </c>
      <c r="L103">
        <f t="shared" si="10"/>
        <v>8.9523809523809526</v>
      </c>
    </row>
    <row r="104" spans="1:12">
      <c r="A104" s="3" t="s">
        <v>119</v>
      </c>
      <c r="B104">
        <v>13</v>
      </c>
      <c r="C104">
        <v>11</v>
      </c>
      <c r="D104">
        <v>4</v>
      </c>
      <c r="E104">
        <v>5</v>
      </c>
      <c r="F104">
        <f>AVERAGEIF(MalatyaTablo[[#This Row],[Vefat2019]:[Vefat2017]], "&gt;0")</f>
        <v>6.666666666666667</v>
      </c>
      <c r="G104">
        <f>IF(AND(MalatyaTablo[[#This Row],[Vefat2020]]&gt;-1,MalatyaTablo[[#This Row],[Referans]]&gt;-1), MalatyaTablo[[#This Row],[Vefat2020]]-MalatyaTablo[[#This Row],[Referans]], 0)</f>
        <v>6.333333333333333</v>
      </c>
      <c r="H104">
        <f t="shared" si="6"/>
        <v>9.7142857142857135</v>
      </c>
      <c r="I104">
        <f t="shared" si="7"/>
        <v>7.8571428571428568</v>
      </c>
      <c r="J104">
        <f t="shared" si="8"/>
        <v>7.1428571428571432</v>
      </c>
      <c r="K104">
        <f t="shared" si="9"/>
        <v>9.2857142857142865</v>
      </c>
      <c r="L104">
        <f t="shared" si="10"/>
        <v>8.0952380952380949</v>
      </c>
    </row>
    <row r="105" spans="1:12">
      <c r="A105" s="3" t="s">
        <v>120</v>
      </c>
      <c r="B105">
        <v>6</v>
      </c>
      <c r="C105">
        <v>9</v>
      </c>
      <c r="D105">
        <v>9</v>
      </c>
      <c r="E105">
        <v>3</v>
      </c>
      <c r="F105">
        <f>AVERAGEIF(MalatyaTablo[[#This Row],[Vefat2019]:[Vefat2017]], "&gt;0")</f>
        <v>7</v>
      </c>
      <c r="G105">
        <f>IF(AND(MalatyaTablo[[#This Row],[Vefat2020]]&gt;-1,MalatyaTablo[[#This Row],[Referans]]&gt;-1), MalatyaTablo[[#This Row],[Vefat2020]]-MalatyaTablo[[#This Row],[Referans]], 0)</f>
        <v>-1</v>
      </c>
      <c r="H105">
        <f t="shared" si="6"/>
        <v>9.1428571428571423</v>
      </c>
      <c r="I105">
        <f t="shared" si="7"/>
        <v>8.5714285714285712</v>
      </c>
      <c r="J105">
        <f t="shared" si="8"/>
        <v>7.8571428571428568</v>
      </c>
      <c r="K105">
        <f t="shared" si="9"/>
        <v>7.1428571428571432</v>
      </c>
      <c r="L105">
        <f t="shared" si="10"/>
        <v>7.8571428571428568</v>
      </c>
    </row>
    <row r="106" spans="1:12">
      <c r="A106" s="3" t="s">
        <v>121</v>
      </c>
      <c r="B106">
        <v>12</v>
      </c>
      <c r="C106">
        <v>6</v>
      </c>
      <c r="D106">
        <v>12</v>
      </c>
      <c r="E106">
        <v>6</v>
      </c>
      <c r="F106">
        <f>AVERAGEIF(MalatyaTablo[[#This Row],[Vefat2019]:[Vefat2017]], "&gt;0")</f>
        <v>8</v>
      </c>
      <c r="G106">
        <f>IF(AND(MalatyaTablo[[#This Row],[Vefat2020]]&gt;-1,MalatyaTablo[[#This Row],[Referans]]&gt;-1), MalatyaTablo[[#This Row],[Vefat2020]]-MalatyaTablo[[#This Row],[Referans]], 0)</f>
        <v>4</v>
      </c>
      <c r="H106">
        <f t="shared" si="6"/>
        <v>9.8571428571428577</v>
      </c>
      <c r="I106">
        <f t="shared" si="7"/>
        <v>8.1428571428571423</v>
      </c>
      <c r="J106">
        <f t="shared" si="8"/>
        <v>8.8571428571428577</v>
      </c>
      <c r="K106">
        <f t="shared" si="9"/>
        <v>6.5714285714285712</v>
      </c>
      <c r="L106">
        <f t="shared" si="10"/>
        <v>7.8571428571428568</v>
      </c>
    </row>
    <row r="107" spans="1:12">
      <c r="A107" s="3" t="s">
        <v>122</v>
      </c>
      <c r="B107">
        <v>12</v>
      </c>
      <c r="C107">
        <v>11</v>
      </c>
      <c r="D107">
        <v>7</v>
      </c>
      <c r="E107">
        <v>7</v>
      </c>
      <c r="F107">
        <f>AVERAGEIF(MalatyaTablo[[#This Row],[Vefat2019]:[Vefat2017]], "&gt;0")</f>
        <v>8.3333333333333339</v>
      </c>
      <c r="G107">
        <f>IF(AND(MalatyaTablo[[#This Row],[Vefat2020]]&gt;-1,MalatyaTablo[[#This Row],[Referans]]&gt;-1), MalatyaTablo[[#This Row],[Vefat2020]]-MalatyaTablo[[#This Row],[Referans]], 0)</f>
        <v>3.6666666666666661</v>
      </c>
      <c r="H107">
        <f t="shared" si="6"/>
        <v>10.428571428571429</v>
      </c>
      <c r="I107">
        <f t="shared" si="7"/>
        <v>8.5714285714285712</v>
      </c>
      <c r="J107">
        <f t="shared" si="8"/>
        <v>8.4285714285714288</v>
      </c>
      <c r="K107">
        <f t="shared" si="9"/>
        <v>6.5714285714285712</v>
      </c>
      <c r="L107">
        <f t="shared" si="10"/>
        <v>7.8571428571428585</v>
      </c>
    </row>
    <row r="108" spans="1:12">
      <c r="A108" s="3" t="s">
        <v>123</v>
      </c>
      <c r="B108">
        <v>16</v>
      </c>
      <c r="C108">
        <v>8</v>
      </c>
      <c r="D108">
        <v>15</v>
      </c>
      <c r="E108">
        <v>12</v>
      </c>
      <c r="F108">
        <f>AVERAGEIF(MalatyaTablo[[#This Row],[Vefat2019]:[Vefat2017]], "&gt;0")</f>
        <v>11.666666666666666</v>
      </c>
      <c r="G108">
        <f>IF(AND(MalatyaTablo[[#This Row],[Vefat2020]]&gt;-1,MalatyaTablo[[#This Row],[Referans]]&gt;-1), MalatyaTablo[[#This Row],[Vefat2020]]-MalatyaTablo[[#This Row],[Referans]], 0)</f>
        <v>4.3333333333333339</v>
      </c>
      <c r="H108">
        <f t="shared" si="6"/>
        <v>11.857142857142858</v>
      </c>
      <c r="I108">
        <f t="shared" si="7"/>
        <v>8.5714285714285712</v>
      </c>
      <c r="J108">
        <f t="shared" si="8"/>
        <v>9.4285714285714288</v>
      </c>
      <c r="K108">
        <f t="shared" si="9"/>
        <v>6.8571428571428568</v>
      </c>
      <c r="L108">
        <f t="shared" si="10"/>
        <v>8.2857142857142865</v>
      </c>
    </row>
    <row r="109" spans="1:12">
      <c r="A109" s="3" t="s">
        <v>124</v>
      </c>
      <c r="B109">
        <v>11</v>
      </c>
      <c r="C109">
        <v>6</v>
      </c>
      <c r="D109">
        <v>6</v>
      </c>
      <c r="E109">
        <v>16</v>
      </c>
      <c r="F109">
        <f>AVERAGEIF(MalatyaTablo[[#This Row],[Vefat2019]:[Vefat2017]], "&gt;0")</f>
        <v>9.3333333333333339</v>
      </c>
      <c r="G109">
        <f>IF(AND(MalatyaTablo[[#This Row],[Vefat2020]]&gt;-1,MalatyaTablo[[#This Row],[Referans]]&gt;-1), MalatyaTablo[[#This Row],[Vefat2020]]-MalatyaTablo[[#This Row],[Referans]], 0)</f>
        <v>1.6666666666666661</v>
      </c>
      <c r="H109">
        <f t="shared" si="6"/>
        <v>11.714285714285714</v>
      </c>
      <c r="I109">
        <f t="shared" si="7"/>
        <v>8.5714285714285712</v>
      </c>
      <c r="J109">
        <f t="shared" si="8"/>
        <v>9.2857142857142865</v>
      </c>
      <c r="K109">
        <f t="shared" si="9"/>
        <v>8.4285714285714288</v>
      </c>
      <c r="L109">
        <f t="shared" si="10"/>
        <v>8.7619047619047628</v>
      </c>
    </row>
    <row r="110" spans="1:12">
      <c r="A110" s="3" t="s">
        <v>125</v>
      </c>
      <c r="B110">
        <v>12</v>
      </c>
      <c r="C110">
        <v>10</v>
      </c>
      <c r="D110">
        <v>8</v>
      </c>
      <c r="E110">
        <v>4</v>
      </c>
      <c r="F110">
        <f>AVERAGEIF(MalatyaTablo[[#This Row],[Vefat2019]:[Vefat2017]], "&gt;0")</f>
        <v>7.333333333333333</v>
      </c>
      <c r="G110">
        <f>IF(AND(MalatyaTablo[[#This Row],[Vefat2020]]&gt;-1,MalatyaTablo[[#This Row],[Referans]]&gt;-1), MalatyaTablo[[#This Row],[Vefat2020]]-MalatyaTablo[[#This Row],[Referans]], 0)</f>
        <v>4.666666666666667</v>
      </c>
      <c r="H110">
        <f t="shared" si="6"/>
        <v>11.714285714285714</v>
      </c>
      <c r="I110">
        <f t="shared" si="7"/>
        <v>8.7142857142857135</v>
      </c>
      <c r="J110">
        <f t="shared" si="8"/>
        <v>8.7142857142857135</v>
      </c>
      <c r="K110">
        <f t="shared" si="9"/>
        <v>7.5714285714285712</v>
      </c>
      <c r="L110">
        <f t="shared" si="10"/>
        <v>8.3333333333333339</v>
      </c>
    </row>
    <row r="111" spans="1:12">
      <c r="A111" s="3" t="s">
        <v>126</v>
      </c>
      <c r="B111">
        <v>11</v>
      </c>
      <c r="C111">
        <v>14</v>
      </c>
      <c r="D111">
        <v>10</v>
      </c>
      <c r="E111">
        <v>9</v>
      </c>
      <c r="F111">
        <f>AVERAGEIF(MalatyaTablo[[#This Row],[Vefat2019]:[Vefat2017]], "&gt;0")</f>
        <v>11</v>
      </c>
      <c r="G111">
        <f>IF(AND(MalatyaTablo[[#This Row],[Vefat2020]]&gt;-1,MalatyaTablo[[#This Row],[Referans]]&gt;-1), MalatyaTablo[[#This Row],[Vefat2020]]-MalatyaTablo[[#This Row],[Referans]], 0)</f>
        <v>0</v>
      </c>
      <c r="H111">
        <f t="shared" si="6"/>
        <v>11.428571428571429</v>
      </c>
      <c r="I111">
        <f t="shared" si="7"/>
        <v>9.1428571428571423</v>
      </c>
      <c r="J111">
        <f t="shared" si="8"/>
        <v>9.5714285714285712</v>
      </c>
      <c r="K111">
        <f t="shared" si="9"/>
        <v>8.1428571428571423</v>
      </c>
      <c r="L111">
        <f t="shared" si="10"/>
        <v>8.9523809523809526</v>
      </c>
    </row>
    <row r="112" spans="1:12">
      <c r="A112" s="3" t="s">
        <v>127</v>
      </c>
      <c r="B112">
        <v>13</v>
      </c>
      <c r="C112">
        <v>12</v>
      </c>
      <c r="D112">
        <v>12</v>
      </c>
      <c r="E112">
        <v>8</v>
      </c>
      <c r="F112">
        <f>AVERAGEIF(MalatyaTablo[[#This Row],[Vefat2019]:[Vefat2017]], "&gt;0")</f>
        <v>10.666666666666666</v>
      </c>
      <c r="G112">
        <f>IF(AND(MalatyaTablo[[#This Row],[Vefat2020]]&gt;-1,MalatyaTablo[[#This Row],[Referans]]&gt;-1), MalatyaTablo[[#This Row],[Vefat2020]]-MalatyaTablo[[#This Row],[Referans]], 0)</f>
        <v>2.3333333333333339</v>
      </c>
      <c r="H112">
        <f t="shared" si="6"/>
        <v>12.428571428571429</v>
      </c>
      <c r="I112">
        <f t="shared" si="7"/>
        <v>9.5714285714285712</v>
      </c>
      <c r="J112">
        <f t="shared" si="8"/>
        <v>10</v>
      </c>
      <c r="K112">
        <f t="shared" si="9"/>
        <v>8.8571428571428577</v>
      </c>
      <c r="L112">
        <f t="shared" si="10"/>
        <v>9.4761904761904781</v>
      </c>
    </row>
    <row r="113" spans="1:12">
      <c r="A113" s="3" t="s">
        <v>128</v>
      </c>
      <c r="B113">
        <v>15</v>
      </c>
      <c r="C113">
        <v>5</v>
      </c>
      <c r="D113">
        <v>6</v>
      </c>
      <c r="E113">
        <v>9</v>
      </c>
      <c r="F113">
        <f>AVERAGEIF(MalatyaTablo[[#This Row],[Vefat2019]:[Vefat2017]], "&gt;0")</f>
        <v>6.666666666666667</v>
      </c>
      <c r="G113">
        <f>IF(AND(MalatyaTablo[[#This Row],[Vefat2020]]&gt;-1,MalatyaTablo[[#This Row],[Referans]]&gt;-1), MalatyaTablo[[#This Row],[Vefat2020]]-MalatyaTablo[[#This Row],[Referans]], 0)</f>
        <v>8.3333333333333321</v>
      </c>
      <c r="H113">
        <f t="shared" si="6"/>
        <v>12.857142857142858</v>
      </c>
      <c r="I113">
        <f t="shared" si="7"/>
        <v>9.4285714285714288</v>
      </c>
      <c r="J113">
        <f t="shared" si="8"/>
        <v>9.1428571428571423</v>
      </c>
      <c r="K113">
        <f t="shared" si="9"/>
        <v>9.2857142857142865</v>
      </c>
      <c r="L113">
        <f t="shared" si="10"/>
        <v>9.2857142857142865</v>
      </c>
    </row>
    <row r="114" spans="1:12">
      <c r="A114" s="3" t="s">
        <v>129</v>
      </c>
      <c r="B114">
        <v>11</v>
      </c>
      <c r="C114">
        <v>6</v>
      </c>
      <c r="D114">
        <v>16</v>
      </c>
      <c r="E114">
        <v>8</v>
      </c>
      <c r="F114">
        <f>AVERAGEIF(MalatyaTablo[[#This Row],[Vefat2019]:[Vefat2017]], "&gt;0")</f>
        <v>10</v>
      </c>
      <c r="G114">
        <f>IF(AND(MalatyaTablo[[#This Row],[Vefat2020]]&gt;-1,MalatyaTablo[[#This Row],[Referans]]&gt;-1), MalatyaTablo[[#This Row],[Vefat2020]]-MalatyaTablo[[#This Row],[Referans]], 0)</f>
        <v>1</v>
      </c>
      <c r="H114">
        <f t="shared" si="6"/>
        <v>12.714285714285714</v>
      </c>
      <c r="I114">
        <f t="shared" si="7"/>
        <v>8.7142857142857135</v>
      </c>
      <c r="J114">
        <f t="shared" si="8"/>
        <v>10.428571428571429</v>
      </c>
      <c r="K114">
        <f t="shared" si="9"/>
        <v>9.4285714285714288</v>
      </c>
      <c r="L114">
        <f t="shared" si="10"/>
        <v>9.5238095238095219</v>
      </c>
    </row>
    <row r="115" spans="1:12">
      <c r="A115" s="3" t="s">
        <v>130</v>
      </c>
      <c r="B115">
        <v>12</v>
      </c>
      <c r="C115">
        <v>10</v>
      </c>
      <c r="D115">
        <v>6</v>
      </c>
      <c r="E115">
        <v>5</v>
      </c>
      <c r="F115">
        <f>AVERAGEIF(MalatyaTablo[[#This Row],[Vefat2019]:[Vefat2017]], "&gt;0")</f>
        <v>7</v>
      </c>
      <c r="G115">
        <f>IF(AND(MalatyaTablo[[#This Row],[Vefat2020]]&gt;-1,MalatyaTablo[[#This Row],[Referans]]&gt;-1), MalatyaTablo[[#This Row],[Vefat2020]]-MalatyaTablo[[#This Row],[Referans]], 0)</f>
        <v>5</v>
      </c>
      <c r="H115">
        <f t="shared" si="6"/>
        <v>12.142857142857142</v>
      </c>
      <c r="I115">
        <f t="shared" si="7"/>
        <v>9</v>
      </c>
      <c r="J115">
        <f t="shared" si="8"/>
        <v>9.1428571428571423</v>
      </c>
      <c r="K115">
        <f t="shared" si="9"/>
        <v>8.4285714285714288</v>
      </c>
      <c r="L115">
        <f t="shared" si="10"/>
        <v>8.8571428571428577</v>
      </c>
    </row>
    <row r="116" spans="1:12">
      <c r="A116" s="3" t="s">
        <v>131</v>
      </c>
      <c r="B116">
        <v>7</v>
      </c>
      <c r="C116">
        <v>7</v>
      </c>
      <c r="D116">
        <v>11</v>
      </c>
      <c r="E116">
        <v>10</v>
      </c>
      <c r="F116">
        <f>AVERAGEIF(MalatyaTablo[[#This Row],[Vefat2019]:[Vefat2017]], "&gt;0")</f>
        <v>9.3333333333333339</v>
      </c>
      <c r="G116">
        <f>IF(AND(MalatyaTablo[[#This Row],[Vefat2020]]&gt;-1,MalatyaTablo[[#This Row],[Referans]]&gt;-1), MalatyaTablo[[#This Row],[Vefat2020]]-MalatyaTablo[[#This Row],[Referans]], 0)</f>
        <v>-2.3333333333333339</v>
      </c>
      <c r="H116">
        <f t="shared" si="6"/>
        <v>11.571428571428571</v>
      </c>
      <c r="I116">
        <f t="shared" si="7"/>
        <v>9.1428571428571423</v>
      </c>
      <c r="J116">
        <f t="shared" si="8"/>
        <v>9.8571428571428577</v>
      </c>
      <c r="K116">
        <f t="shared" si="9"/>
        <v>7.5714285714285712</v>
      </c>
      <c r="L116">
        <f t="shared" si="10"/>
        <v>8.8571428571428577</v>
      </c>
    </row>
    <row r="117" spans="1:12">
      <c r="A117" s="3" t="s">
        <v>132</v>
      </c>
      <c r="B117">
        <v>5</v>
      </c>
      <c r="C117">
        <v>10</v>
      </c>
      <c r="D117">
        <v>8</v>
      </c>
      <c r="E117">
        <v>8</v>
      </c>
      <c r="F117">
        <f>AVERAGEIF(MalatyaTablo[[#This Row],[Vefat2019]:[Vefat2017]], "&gt;0")</f>
        <v>8.6666666666666661</v>
      </c>
      <c r="G117">
        <f>IF(AND(MalatyaTablo[[#This Row],[Vefat2020]]&gt;-1,MalatyaTablo[[#This Row],[Referans]]&gt;-1), MalatyaTablo[[#This Row],[Vefat2020]]-MalatyaTablo[[#This Row],[Referans]], 0)</f>
        <v>-3.6666666666666661</v>
      </c>
      <c r="H117">
        <f t="shared" si="6"/>
        <v>10.571428571428571</v>
      </c>
      <c r="I117">
        <f t="shared" si="7"/>
        <v>9.1428571428571423</v>
      </c>
      <c r="J117">
        <f t="shared" si="8"/>
        <v>9.8571428571428577</v>
      </c>
      <c r="K117">
        <f t="shared" si="9"/>
        <v>8.1428571428571423</v>
      </c>
      <c r="L117">
        <f t="shared" si="10"/>
        <v>9.0476190476190474</v>
      </c>
    </row>
    <row r="118" spans="1:12">
      <c r="A118" s="3" t="s">
        <v>133</v>
      </c>
      <c r="B118">
        <v>7</v>
      </c>
      <c r="C118">
        <v>15</v>
      </c>
      <c r="D118">
        <v>12</v>
      </c>
      <c r="E118">
        <v>10</v>
      </c>
      <c r="F118">
        <f>AVERAGEIF(MalatyaTablo[[#This Row],[Vefat2019]:[Vefat2017]], "&gt;0")</f>
        <v>12.333333333333334</v>
      </c>
      <c r="G118">
        <f>IF(AND(MalatyaTablo[[#This Row],[Vefat2020]]&gt;-1,MalatyaTablo[[#This Row],[Referans]]&gt;-1), MalatyaTablo[[#This Row],[Vefat2020]]-MalatyaTablo[[#This Row],[Referans]], 0)</f>
        <v>-5.3333333333333339</v>
      </c>
      <c r="H118">
        <f t="shared" si="6"/>
        <v>10</v>
      </c>
      <c r="I118">
        <f t="shared" si="7"/>
        <v>9.2857142857142865</v>
      </c>
      <c r="J118">
        <f t="shared" si="8"/>
        <v>10.142857142857142</v>
      </c>
      <c r="K118">
        <f t="shared" si="9"/>
        <v>8.2857142857142865</v>
      </c>
      <c r="L118">
        <f t="shared" si="10"/>
        <v>9.2380952380952372</v>
      </c>
    </row>
    <row r="119" spans="1:12">
      <c r="A119" s="3" t="s">
        <v>134</v>
      </c>
      <c r="B119">
        <v>8</v>
      </c>
      <c r="C119">
        <v>12</v>
      </c>
      <c r="D119">
        <v>9</v>
      </c>
      <c r="E119">
        <v>11</v>
      </c>
      <c r="F119">
        <f>AVERAGEIF(MalatyaTablo[[#This Row],[Vefat2019]:[Vefat2017]], "&gt;0")</f>
        <v>10.666666666666666</v>
      </c>
      <c r="G119">
        <f>IF(AND(MalatyaTablo[[#This Row],[Vefat2020]]&gt;-1,MalatyaTablo[[#This Row],[Referans]]&gt;-1), MalatyaTablo[[#This Row],[Vefat2020]]-MalatyaTablo[[#This Row],[Referans]], 0)</f>
        <v>-2.6666666666666661</v>
      </c>
      <c r="H119">
        <f t="shared" si="6"/>
        <v>9.2857142857142865</v>
      </c>
      <c r="I119">
        <f t="shared" si="7"/>
        <v>9.2857142857142865</v>
      </c>
      <c r="J119">
        <f t="shared" si="8"/>
        <v>9.7142857142857135</v>
      </c>
      <c r="K119">
        <f t="shared" si="9"/>
        <v>8.7142857142857135</v>
      </c>
      <c r="L119">
        <f t="shared" si="10"/>
        <v>9.238095238095239</v>
      </c>
    </row>
    <row r="120" spans="1:12">
      <c r="A120" s="3" t="s">
        <v>135</v>
      </c>
      <c r="B120">
        <v>9</v>
      </c>
      <c r="C120">
        <v>8</v>
      </c>
      <c r="D120">
        <v>16</v>
      </c>
      <c r="E120">
        <v>8</v>
      </c>
      <c r="F120">
        <f>AVERAGEIF(MalatyaTablo[[#This Row],[Vefat2019]:[Vefat2017]], "&gt;0")</f>
        <v>10.666666666666666</v>
      </c>
      <c r="G120">
        <f>IF(AND(MalatyaTablo[[#This Row],[Vefat2020]]&gt;-1,MalatyaTablo[[#This Row],[Referans]]&gt;-1), MalatyaTablo[[#This Row],[Vefat2020]]-MalatyaTablo[[#This Row],[Referans]], 0)</f>
        <v>-1.6666666666666661</v>
      </c>
      <c r="H120">
        <f t="shared" si="6"/>
        <v>8.4285714285714288</v>
      </c>
      <c r="I120">
        <f t="shared" si="7"/>
        <v>9.7142857142857135</v>
      </c>
      <c r="J120">
        <f t="shared" si="8"/>
        <v>11.142857142857142</v>
      </c>
      <c r="K120">
        <f t="shared" si="9"/>
        <v>8.5714285714285712</v>
      </c>
      <c r="L120">
        <f t="shared" si="10"/>
        <v>9.8095238095238102</v>
      </c>
    </row>
    <row r="121" spans="1:12">
      <c r="A121" s="3" t="s">
        <v>136</v>
      </c>
      <c r="B121">
        <v>10</v>
      </c>
      <c r="C121">
        <v>6</v>
      </c>
      <c r="D121">
        <v>7</v>
      </c>
      <c r="E121">
        <v>10</v>
      </c>
      <c r="F121">
        <f>AVERAGEIF(MalatyaTablo[[#This Row],[Vefat2019]:[Vefat2017]], "&gt;0")</f>
        <v>7.666666666666667</v>
      </c>
      <c r="G121">
        <f>IF(AND(MalatyaTablo[[#This Row],[Vefat2020]]&gt;-1,MalatyaTablo[[#This Row],[Referans]]&gt;-1), MalatyaTablo[[#This Row],[Vefat2020]]-MalatyaTablo[[#This Row],[Referans]], 0)</f>
        <v>2.333333333333333</v>
      </c>
      <c r="H121">
        <f t="shared" si="6"/>
        <v>8.2857142857142865</v>
      </c>
      <c r="I121">
        <f t="shared" si="7"/>
        <v>9.7142857142857135</v>
      </c>
      <c r="J121">
        <f t="shared" si="8"/>
        <v>9.8571428571428577</v>
      </c>
      <c r="K121">
        <f t="shared" si="9"/>
        <v>8.8571428571428577</v>
      </c>
      <c r="L121">
        <f t="shared" si="10"/>
        <v>9.4761904761904763</v>
      </c>
    </row>
    <row r="122" spans="1:12">
      <c r="A122" s="3" t="s">
        <v>137</v>
      </c>
      <c r="B122">
        <v>5</v>
      </c>
      <c r="C122">
        <v>9</v>
      </c>
      <c r="D122">
        <v>7</v>
      </c>
      <c r="E122">
        <v>5</v>
      </c>
      <c r="F122">
        <f>AVERAGEIF(MalatyaTablo[[#This Row],[Vefat2019]:[Vefat2017]], "&gt;0")</f>
        <v>7</v>
      </c>
      <c r="G122">
        <f>IF(AND(MalatyaTablo[[#This Row],[Vefat2020]]&gt;-1,MalatyaTablo[[#This Row],[Referans]]&gt;-1), MalatyaTablo[[#This Row],[Vefat2020]]-MalatyaTablo[[#This Row],[Referans]], 0)</f>
        <v>-2</v>
      </c>
      <c r="H122">
        <f t="shared" si="6"/>
        <v>7.2857142857142856</v>
      </c>
      <c r="I122">
        <f t="shared" si="7"/>
        <v>9.5714285714285712</v>
      </c>
      <c r="J122">
        <f t="shared" si="8"/>
        <v>10</v>
      </c>
      <c r="K122">
        <f t="shared" si="9"/>
        <v>8.8571428571428577</v>
      </c>
      <c r="L122">
        <f t="shared" si="10"/>
        <v>9.4761904761904763</v>
      </c>
    </row>
    <row r="123" spans="1:12">
      <c r="A123" s="3" t="s">
        <v>138</v>
      </c>
      <c r="B123">
        <v>7</v>
      </c>
      <c r="C123">
        <v>17</v>
      </c>
      <c r="D123">
        <v>6</v>
      </c>
      <c r="E123">
        <v>10</v>
      </c>
      <c r="F123">
        <f>AVERAGEIF(MalatyaTablo[[#This Row],[Vefat2019]:[Vefat2017]], "&gt;0")</f>
        <v>11</v>
      </c>
      <c r="G123">
        <f>IF(AND(MalatyaTablo[[#This Row],[Vefat2020]]&gt;-1,MalatyaTablo[[#This Row],[Referans]]&gt;-1), MalatyaTablo[[#This Row],[Vefat2020]]-MalatyaTablo[[#This Row],[Referans]], 0)</f>
        <v>-4</v>
      </c>
      <c r="H123">
        <f t="shared" si="6"/>
        <v>7.2857142857142856</v>
      </c>
      <c r="I123">
        <f t="shared" si="7"/>
        <v>11</v>
      </c>
      <c r="J123">
        <f t="shared" si="8"/>
        <v>9.2857142857142865</v>
      </c>
      <c r="K123">
        <f t="shared" si="9"/>
        <v>8.8571428571428577</v>
      </c>
      <c r="L123">
        <f t="shared" si="10"/>
        <v>9.7142857142857135</v>
      </c>
    </row>
    <row r="124" spans="1:12">
      <c r="A124" s="3" t="s">
        <v>139</v>
      </c>
      <c r="B124">
        <v>7</v>
      </c>
      <c r="C124">
        <v>6</v>
      </c>
      <c r="D124">
        <v>14</v>
      </c>
      <c r="E124">
        <v>11</v>
      </c>
      <c r="F124">
        <f>AVERAGEIF(MalatyaTablo[[#This Row],[Vefat2019]:[Vefat2017]], "&gt;0")</f>
        <v>10.333333333333334</v>
      </c>
      <c r="G124">
        <f>IF(AND(MalatyaTablo[[#This Row],[Vefat2020]]&gt;-1,MalatyaTablo[[#This Row],[Referans]]&gt;-1), MalatyaTablo[[#This Row],[Vefat2020]]-MalatyaTablo[[#This Row],[Referans]], 0)</f>
        <v>-3.3333333333333339</v>
      </c>
      <c r="H124">
        <f t="shared" si="6"/>
        <v>7.5714285714285712</v>
      </c>
      <c r="I124">
        <f t="shared" si="7"/>
        <v>10.428571428571429</v>
      </c>
      <c r="J124">
        <f t="shared" si="8"/>
        <v>10.142857142857142</v>
      </c>
      <c r="K124">
        <f t="shared" si="9"/>
        <v>9.2857142857142865</v>
      </c>
      <c r="L124">
        <f t="shared" si="10"/>
        <v>9.9523809523809508</v>
      </c>
    </row>
    <row r="125" spans="1:12">
      <c r="A125" s="3" t="s">
        <v>140</v>
      </c>
      <c r="B125">
        <v>9</v>
      </c>
      <c r="C125">
        <v>12</v>
      </c>
      <c r="D125">
        <v>8</v>
      </c>
      <c r="E125">
        <v>11</v>
      </c>
      <c r="F125">
        <f>AVERAGEIF(MalatyaTablo[[#This Row],[Vefat2019]:[Vefat2017]], "&gt;0")</f>
        <v>10.333333333333334</v>
      </c>
      <c r="G125">
        <f>IF(AND(MalatyaTablo[[#This Row],[Vefat2020]]&gt;-1,MalatyaTablo[[#This Row],[Referans]]&gt;-1), MalatyaTablo[[#This Row],[Vefat2020]]-MalatyaTablo[[#This Row],[Referans]], 0)</f>
        <v>-1.3333333333333339</v>
      </c>
      <c r="H125">
        <f t="shared" si="6"/>
        <v>7.8571428571428568</v>
      </c>
      <c r="I125">
        <f t="shared" si="7"/>
        <v>10</v>
      </c>
      <c r="J125">
        <f t="shared" si="8"/>
        <v>9.5714285714285712</v>
      </c>
      <c r="K125">
        <f t="shared" si="9"/>
        <v>9.4285714285714288</v>
      </c>
      <c r="L125">
        <f t="shared" si="10"/>
        <v>9.6666666666666679</v>
      </c>
    </row>
    <row r="126" spans="1:12">
      <c r="A126" s="3" t="s">
        <v>141</v>
      </c>
      <c r="B126">
        <v>10</v>
      </c>
      <c r="C126">
        <v>10</v>
      </c>
      <c r="D126">
        <v>7</v>
      </c>
      <c r="E126">
        <v>12</v>
      </c>
      <c r="F126">
        <f>AVERAGEIF(MalatyaTablo[[#This Row],[Vefat2019]:[Vefat2017]], "&gt;0")</f>
        <v>9.6666666666666661</v>
      </c>
      <c r="G126">
        <f>IF(AND(MalatyaTablo[[#This Row],[Vefat2020]]&gt;-1,MalatyaTablo[[#This Row],[Referans]]&gt;-1), MalatyaTablo[[#This Row],[Vefat2020]]-MalatyaTablo[[#This Row],[Referans]], 0)</f>
        <v>0.33333333333333393</v>
      </c>
      <c r="H126">
        <f t="shared" si="6"/>
        <v>8.1428571428571423</v>
      </c>
      <c r="I126">
        <f t="shared" si="7"/>
        <v>9.7142857142857135</v>
      </c>
      <c r="J126">
        <f t="shared" si="8"/>
        <v>9.2857142857142865</v>
      </c>
      <c r="K126">
        <f t="shared" si="9"/>
        <v>9.5714285714285712</v>
      </c>
      <c r="L126">
        <f t="shared" si="10"/>
        <v>9.5238095238095237</v>
      </c>
    </row>
    <row r="127" spans="1:12">
      <c r="A127" s="3" t="s">
        <v>142</v>
      </c>
      <c r="B127">
        <v>5</v>
      </c>
      <c r="C127">
        <v>6</v>
      </c>
      <c r="D127">
        <v>9</v>
      </c>
      <c r="E127">
        <v>9</v>
      </c>
      <c r="F127">
        <f>AVERAGEIF(MalatyaTablo[[#This Row],[Vefat2019]:[Vefat2017]], "&gt;0")</f>
        <v>8</v>
      </c>
      <c r="G127">
        <f>IF(AND(MalatyaTablo[[#This Row],[Vefat2020]]&gt;-1,MalatyaTablo[[#This Row],[Referans]]&gt;-1), MalatyaTablo[[#This Row],[Vefat2020]]-MalatyaTablo[[#This Row],[Referans]], 0)</f>
        <v>-3</v>
      </c>
      <c r="H127">
        <f t="shared" si="6"/>
        <v>7.5714285714285712</v>
      </c>
      <c r="I127">
        <f t="shared" si="7"/>
        <v>9.4285714285714288</v>
      </c>
      <c r="J127">
        <f t="shared" si="8"/>
        <v>8.2857142857142865</v>
      </c>
      <c r="K127">
        <f t="shared" si="9"/>
        <v>9.7142857142857135</v>
      </c>
      <c r="L127">
        <f t="shared" si="10"/>
        <v>9.1428571428571423</v>
      </c>
    </row>
    <row r="128" spans="1:12">
      <c r="A128" s="3" t="s">
        <v>143</v>
      </c>
      <c r="B128">
        <v>7</v>
      </c>
      <c r="C128">
        <v>6</v>
      </c>
      <c r="D128">
        <v>7</v>
      </c>
      <c r="E128">
        <v>8</v>
      </c>
      <c r="F128">
        <f>AVERAGEIF(MalatyaTablo[[#This Row],[Vefat2019]:[Vefat2017]], "&gt;0")</f>
        <v>7</v>
      </c>
      <c r="G128">
        <f>IF(AND(MalatyaTablo[[#This Row],[Vefat2020]]&gt;-1,MalatyaTablo[[#This Row],[Referans]]&gt;-1), MalatyaTablo[[#This Row],[Vefat2020]]-MalatyaTablo[[#This Row],[Referans]], 0)</f>
        <v>0</v>
      </c>
      <c r="H128">
        <f t="shared" si="6"/>
        <v>7.1428571428571432</v>
      </c>
      <c r="I128">
        <f t="shared" si="7"/>
        <v>9.4285714285714288</v>
      </c>
      <c r="J128">
        <f t="shared" si="8"/>
        <v>8.2857142857142865</v>
      </c>
      <c r="K128">
        <f t="shared" si="9"/>
        <v>9.4285714285714288</v>
      </c>
      <c r="L128">
        <f t="shared" si="10"/>
        <v>9.0476190476190474</v>
      </c>
    </row>
    <row r="129" spans="1:12">
      <c r="A129" s="3" t="s">
        <v>144</v>
      </c>
      <c r="B129">
        <v>8</v>
      </c>
      <c r="C129">
        <v>12</v>
      </c>
      <c r="D129">
        <v>6</v>
      </c>
      <c r="E129">
        <v>3</v>
      </c>
      <c r="F129">
        <f>AVERAGEIF(MalatyaTablo[[#This Row],[Vefat2019]:[Vefat2017]], "&gt;0")</f>
        <v>7</v>
      </c>
      <c r="G129">
        <f>IF(AND(MalatyaTablo[[#This Row],[Vefat2020]]&gt;-1,MalatyaTablo[[#This Row],[Referans]]&gt;-1), MalatyaTablo[[#This Row],[Vefat2020]]-MalatyaTablo[[#This Row],[Referans]], 0)</f>
        <v>1</v>
      </c>
      <c r="H129">
        <f t="shared" si="6"/>
        <v>7.5714285714285712</v>
      </c>
      <c r="I129">
        <f t="shared" si="7"/>
        <v>9.8571428571428577</v>
      </c>
      <c r="J129">
        <f t="shared" si="8"/>
        <v>8.1428571428571423</v>
      </c>
      <c r="K129">
        <f t="shared" si="9"/>
        <v>9.1428571428571423</v>
      </c>
      <c r="L129">
        <f t="shared" si="10"/>
        <v>9.0476190476190474</v>
      </c>
    </row>
    <row r="130" spans="1:12">
      <c r="A130" s="3" t="s">
        <v>145</v>
      </c>
      <c r="B130">
        <v>8</v>
      </c>
      <c r="C130">
        <v>9</v>
      </c>
      <c r="D130">
        <v>8</v>
      </c>
      <c r="E130">
        <v>8</v>
      </c>
      <c r="F130">
        <f>AVERAGEIF(MalatyaTablo[[#This Row],[Vefat2019]:[Vefat2017]], "&gt;0")</f>
        <v>8.3333333333333339</v>
      </c>
      <c r="G130">
        <f>IF(AND(MalatyaTablo[[#This Row],[Vefat2020]]&gt;-1,MalatyaTablo[[#This Row],[Referans]]&gt;-1), MalatyaTablo[[#This Row],[Vefat2020]]-MalatyaTablo[[#This Row],[Referans]], 0)</f>
        <v>-0.33333333333333393</v>
      </c>
      <c r="H130">
        <f t="shared" si="6"/>
        <v>7.7142857142857144</v>
      </c>
      <c r="I130">
        <f t="shared" si="7"/>
        <v>8.7142857142857135</v>
      </c>
      <c r="J130">
        <f t="shared" si="8"/>
        <v>8.4285714285714288</v>
      </c>
      <c r="K130">
        <f t="shared" si="9"/>
        <v>8.8571428571428577</v>
      </c>
      <c r="L130">
        <f t="shared" si="10"/>
        <v>8.6666666666666679</v>
      </c>
    </row>
    <row r="131" spans="1:12">
      <c r="A131" s="3" t="s">
        <v>146</v>
      </c>
      <c r="B131">
        <v>10</v>
      </c>
      <c r="C131">
        <v>4</v>
      </c>
      <c r="D131">
        <v>11</v>
      </c>
      <c r="E131">
        <v>10</v>
      </c>
      <c r="F131">
        <f>AVERAGEIF(MalatyaTablo[[#This Row],[Vefat2019]:[Vefat2017]], "&gt;0")</f>
        <v>8.3333333333333339</v>
      </c>
      <c r="G131">
        <f>IF(AND(MalatyaTablo[[#This Row],[Vefat2020]]&gt;-1,MalatyaTablo[[#This Row],[Referans]]&gt;-1), MalatyaTablo[[#This Row],[Vefat2020]]-MalatyaTablo[[#This Row],[Referans]], 0)</f>
        <v>1.6666666666666661</v>
      </c>
      <c r="H131">
        <f t="shared" si="6"/>
        <v>8.1428571428571423</v>
      </c>
      <c r="I131">
        <f t="shared" si="7"/>
        <v>8.4285714285714288</v>
      </c>
      <c r="J131">
        <f t="shared" si="8"/>
        <v>8</v>
      </c>
      <c r="K131">
        <f t="shared" si="9"/>
        <v>8.7142857142857135</v>
      </c>
      <c r="L131">
        <f t="shared" si="10"/>
        <v>8.3809523809523814</v>
      </c>
    </row>
    <row r="132" spans="1:12">
      <c r="A132" s="3" t="s">
        <v>147</v>
      </c>
      <c r="B132">
        <v>11</v>
      </c>
      <c r="C132">
        <v>11</v>
      </c>
      <c r="D132">
        <v>5</v>
      </c>
      <c r="E132">
        <v>8</v>
      </c>
      <c r="F132">
        <f>AVERAGEIF(MalatyaTablo[[#This Row],[Vefat2019]:[Vefat2017]], "&gt;0")</f>
        <v>8</v>
      </c>
      <c r="G132">
        <f>IF(AND(MalatyaTablo[[#This Row],[Vefat2020]]&gt;-1,MalatyaTablo[[#This Row],[Referans]]&gt;-1), MalatyaTablo[[#This Row],[Vefat2020]]-MalatyaTablo[[#This Row],[Referans]], 0)</f>
        <v>3</v>
      </c>
      <c r="H132">
        <f t="shared" si="6"/>
        <v>8.4285714285714288</v>
      </c>
      <c r="I132">
        <f t="shared" si="7"/>
        <v>8.2857142857142865</v>
      </c>
      <c r="J132">
        <f t="shared" si="8"/>
        <v>7.5714285714285712</v>
      </c>
      <c r="K132">
        <f t="shared" si="9"/>
        <v>8.2857142857142865</v>
      </c>
      <c r="L132">
        <f t="shared" si="10"/>
        <v>8.0476190476190474</v>
      </c>
    </row>
    <row r="133" spans="1:12">
      <c r="A133" s="3" t="s">
        <v>148</v>
      </c>
      <c r="B133">
        <v>4</v>
      </c>
      <c r="C133">
        <v>10</v>
      </c>
      <c r="D133">
        <v>7</v>
      </c>
      <c r="E133">
        <v>14</v>
      </c>
      <c r="F133">
        <f>AVERAGEIF(MalatyaTablo[[#This Row],[Vefat2019]:[Vefat2017]], "&gt;0")</f>
        <v>10.333333333333334</v>
      </c>
      <c r="G133">
        <f>IF(AND(MalatyaTablo[[#This Row],[Vefat2020]]&gt;-1,MalatyaTablo[[#This Row],[Referans]]&gt;-1), MalatyaTablo[[#This Row],[Vefat2020]]-MalatyaTablo[[#This Row],[Referans]], 0)</f>
        <v>-6.3333333333333339</v>
      </c>
      <c r="H133">
        <f t="shared" si="6"/>
        <v>7.5714285714285712</v>
      </c>
      <c r="I133">
        <f t="shared" si="7"/>
        <v>8.2857142857142865</v>
      </c>
      <c r="J133">
        <f t="shared" si="8"/>
        <v>7.5714285714285712</v>
      </c>
      <c r="K133">
        <f t="shared" si="9"/>
        <v>8.5714285714285712</v>
      </c>
      <c r="L133">
        <f t="shared" si="10"/>
        <v>8.1428571428571441</v>
      </c>
    </row>
    <row r="134" spans="1:12">
      <c r="A134" s="3" t="s">
        <v>149</v>
      </c>
      <c r="B134">
        <v>14</v>
      </c>
      <c r="C134">
        <v>11</v>
      </c>
      <c r="D134">
        <v>5</v>
      </c>
      <c r="E134">
        <v>9</v>
      </c>
      <c r="F134">
        <f>AVERAGEIF(MalatyaTablo[[#This Row],[Vefat2019]:[Vefat2017]], "&gt;0")</f>
        <v>8.3333333333333339</v>
      </c>
      <c r="G134">
        <f>IF(AND(MalatyaTablo[[#This Row],[Vefat2020]]&gt;-1,MalatyaTablo[[#This Row],[Referans]]&gt;-1), MalatyaTablo[[#This Row],[Vefat2020]]-MalatyaTablo[[#This Row],[Referans]], 0)</f>
        <v>5.6666666666666661</v>
      </c>
      <c r="H134">
        <f t="shared" si="6"/>
        <v>8.8571428571428577</v>
      </c>
      <c r="I134">
        <f t="shared" si="7"/>
        <v>9</v>
      </c>
      <c r="J134">
        <f t="shared" si="8"/>
        <v>7</v>
      </c>
      <c r="K134">
        <f t="shared" si="9"/>
        <v>8.5714285714285712</v>
      </c>
      <c r="L134">
        <f t="shared" si="10"/>
        <v>8.1904761904761916</v>
      </c>
    </row>
    <row r="135" spans="1:12">
      <c r="A135" s="3" t="s">
        <v>150</v>
      </c>
      <c r="B135">
        <v>8</v>
      </c>
      <c r="C135">
        <v>7</v>
      </c>
      <c r="D135">
        <v>10</v>
      </c>
      <c r="E135">
        <v>14</v>
      </c>
      <c r="F135">
        <f>AVERAGEIF(MalatyaTablo[[#This Row],[Vefat2019]:[Vefat2017]], "&gt;0")</f>
        <v>10.333333333333334</v>
      </c>
      <c r="G135">
        <f>IF(AND(MalatyaTablo[[#This Row],[Vefat2020]]&gt;-1,MalatyaTablo[[#This Row],[Referans]]&gt;-1), MalatyaTablo[[#This Row],[Vefat2020]]-MalatyaTablo[[#This Row],[Referans]], 0)</f>
        <v>-2.3333333333333339</v>
      </c>
      <c r="H135">
        <f t="shared" si="6"/>
        <v>9</v>
      </c>
      <c r="I135">
        <f t="shared" si="7"/>
        <v>9.1428571428571423</v>
      </c>
      <c r="J135">
        <f t="shared" si="8"/>
        <v>7.4285714285714288</v>
      </c>
      <c r="K135">
        <f t="shared" si="9"/>
        <v>9.4285714285714288</v>
      </c>
      <c r="L135">
        <f t="shared" si="10"/>
        <v>8.6666666666666679</v>
      </c>
    </row>
    <row r="136" spans="1:12">
      <c r="A136" s="3" t="s">
        <v>151</v>
      </c>
      <c r="B136">
        <v>11</v>
      </c>
      <c r="C136">
        <v>12</v>
      </c>
      <c r="D136">
        <v>8</v>
      </c>
      <c r="E136">
        <v>8</v>
      </c>
      <c r="F136">
        <f>AVERAGEIF(MalatyaTablo[[#This Row],[Vefat2019]:[Vefat2017]], "&gt;0")</f>
        <v>9.3333333333333339</v>
      </c>
      <c r="G136">
        <f>IF(AND(MalatyaTablo[[#This Row],[Vefat2020]]&gt;-1,MalatyaTablo[[#This Row],[Referans]]&gt;-1), MalatyaTablo[[#This Row],[Vefat2020]]-MalatyaTablo[[#This Row],[Referans]], 0)</f>
        <v>1.6666666666666661</v>
      </c>
      <c r="H136">
        <f t="shared" si="6"/>
        <v>9.4285714285714288</v>
      </c>
      <c r="I136">
        <f t="shared" si="7"/>
        <v>9.1428571428571423</v>
      </c>
      <c r="J136">
        <f t="shared" si="8"/>
        <v>7.7142857142857144</v>
      </c>
      <c r="K136">
        <f t="shared" si="9"/>
        <v>10.142857142857142</v>
      </c>
      <c r="L136">
        <f t="shared" si="10"/>
        <v>9.0000000000000018</v>
      </c>
    </row>
    <row r="137" spans="1:12">
      <c r="A137" s="3" t="s">
        <v>152</v>
      </c>
      <c r="B137">
        <v>8</v>
      </c>
      <c r="C137">
        <v>16</v>
      </c>
      <c r="D137">
        <v>8</v>
      </c>
      <c r="E137">
        <v>13</v>
      </c>
      <c r="F137">
        <f>AVERAGEIF(MalatyaTablo[[#This Row],[Vefat2019]:[Vefat2017]], "&gt;0")</f>
        <v>12.333333333333334</v>
      </c>
      <c r="G137">
        <f>IF(AND(MalatyaTablo[[#This Row],[Vefat2020]]&gt;-1,MalatyaTablo[[#This Row],[Referans]]&gt;-1), MalatyaTablo[[#This Row],[Vefat2020]]-MalatyaTablo[[#This Row],[Referans]], 0)</f>
        <v>-4.3333333333333339</v>
      </c>
      <c r="H137">
        <f t="shared" ref="H137:H200" si="11">AVERAGE(B131:B137)</f>
        <v>9.4285714285714288</v>
      </c>
      <c r="I137">
        <f t="shared" ref="I137:I200" si="12">AVERAGE(C131:C137)</f>
        <v>10.142857142857142</v>
      </c>
      <c r="J137">
        <f t="shared" ref="J137:J200" si="13">AVERAGE(D131:D137)</f>
        <v>7.7142857142857144</v>
      </c>
      <c r="K137">
        <f t="shared" ref="K137:K200" si="14">AVERAGE(E131:E137)</f>
        <v>10.857142857142858</v>
      </c>
      <c r="L137">
        <f t="shared" ref="L137:L200" si="15">AVERAGE(F131:F137)</f>
        <v>9.571428571428573</v>
      </c>
    </row>
    <row r="138" spans="1:12">
      <c r="A138" s="3" t="s">
        <v>153</v>
      </c>
      <c r="B138">
        <v>6</v>
      </c>
      <c r="C138">
        <v>8</v>
      </c>
      <c r="D138">
        <v>12</v>
      </c>
      <c r="E138">
        <v>10</v>
      </c>
      <c r="F138">
        <f>AVERAGEIF(MalatyaTablo[[#This Row],[Vefat2019]:[Vefat2017]], "&gt;0")</f>
        <v>10</v>
      </c>
      <c r="G138">
        <f>IF(AND(MalatyaTablo[[#This Row],[Vefat2020]]&gt;-1,MalatyaTablo[[#This Row],[Referans]]&gt;-1), MalatyaTablo[[#This Row],[Vefat2020]]-MalatyaTablo[[#This Row],[Referans]], 0)</f>
        <v>-4</v>
      </c>
      <c r="H138">
        <f t="shared" si="11"/>
        <v>8.8571428571428577</v>
      </c>
      <c r="I138">
        <f t="shared" si="12"/>
        <v>10.714285714285714</v>
      </c>
      <c r="J138">
        <f t="shared" si="13"/>
        <v>7.8571428571428568</v>
      </c>
      <c r="K138">
        <f t="shared" si="14"/>
        <v>10.857142857142858</v>
      </c>
      <c r="L138">
        <f t="shared" si="15"/>
        <v>9.809523809523812</v>
      </c>
    </row>
    <row r="139" spans="1:12">
      <c r="A139" s="3" t="s">
        <v>154</v>
      </c>
      <c r="B139">
        <v>15</v>
      </c>
      <c r="C139">
        <v>10</v>
      </c>
      <c r="D139">
        <v>11</v>
      </c>
      <c r="E139">
        <v>9</v>
      </c>
      <c r="F139">
        <f>AVERAGEIF(MalatyaTablo[[#This Row],[Vefat2019]:[Vefat2017]], "&gt;0")</f>
        <v>10</v>
      </c>
      <c r="G139">
        <f>IF(AND(MalatyaTablo[[#This Row],[Vefat2020]]&gt;-1,MalatyaTablo[[#This Row],[Referans]]&gt;-1), MalatyaTablo[[#This Row],[Vefat2020]]-MalatyaTablo[[#This Row],[Referans]], 0)</f>
        <v>5</v>
      </c>
      <c r="H139">
        <f t="shared" si="11"/>
        <v>9.4285714285714288</v>
      </c>
      <c r="I139">
        <f t="shared" si="12"/>
        <v>10.571428571428571</v>
      </c>
      <c r="J139">
        <f t="shared" si="13"/>
        <v>8.7142857142857135</v>
      </c>
      <c r="K139">
        <f t="shared" si="14"/>
        <v>11</v>
      </c>
      <c r="L139">
        <f t="shared" si="15"/>
        <v>10.095238095238097</v>
      </c>
    </row>
    <row r="140" spans="1:12">
      <c r="A140" s="3" t="s">
        <v>155</v>
      </c>
      <c r="B140">
        <v>12</v>
      </c>
      <c r="C140">
        <v>6</v>
      </c>
      <c r="D140">
        <v>12</v>
      </c>
      <c r="E140">
        <v>9</v>
      </c>
      <c r="F140">
        <f>AVERAGEIF(MalatyaTablo[[#This Row],[Vefat2019]:[Vefat2017]], "&gt;0")</f>
        <v>9</v>
      </c>
      <c r="G140">
        <f>IF(AND(MalatyaTablo[[#This Row],[Vefat2020]]&gt;-1,MalatyaTablo[[#This Row],[Referans]]&gt;-1), MalatyaTablo[[#This Row],[Vefat2020]]-MalatyaTablo[[#This Row],[Referans]], 0)</f>
        <v>3</v>
      </c>
      <c r="H140">
        <f t="shared" si="11"/>
        <v>10.571428571428571</v>
      </c>
      <c r="I140">
        <f t="shared" si="12"/>
        <v>10</v>
      </c>
      <c r="J140">
        <f t="shared" si="13"/>
        <v>9.4285714285714288</v>
      </c>
      <c r="K140">
        <f t="shared" si="14"/>
        <v>10.285714285714286</v>
      </c>
      <c r="L140">
        <f t="shared" si="15"/>
        <v>9.9047619047619069</v>
      </c>
    </row>
    <row r="141" spans="1:12">
      <c r="A141" s="3" t="s">
        <v>156</v>
      </c>
      <c r="B141">
        <v>4</v>
      </c>
      <c r="C141">
        <v>9</v>
      </c>
      <c r="D141">
        <v>6</v>
      </c>
      <c r="E141">
        <v>11</v>
      </c>
      <c r="F141">
        <f>AVERAGEIF(MalatyaTablo[[#This Row],[Vefat2019]:[Vefat2017]], "&gt;0")</f>
        <v>8.6666666666666661</v>
      </c>
      <c r="G141">
        <f>IF(AND(MalatyaTablo[[#This Row],[Vefat2020]]&gt;-1,MalatyaTablo[[#This Row],[Referans]]&gt;-1), MalatyaTablo[[#This Row],[Vefat2020]]-MalatyaTablo[[#This Row],[Referans]], 0)</f>
        <v>-4.6666666666666661</v>
      </c>
      <c r="H141">
        <f t="shared" si="11"/>
        <v>9.1428571428571423</v>
      </c>
      <c r="I141">
        <f t="shared" si="12"/>
        <v>9.7142857142857135</v>
      </c>
      <c r="J141">
        <f t="shared" si="13"/>
        <v>9.5714285714285712</v>
      </c>
      <c r="K141">
        <f t="shared" si="14"/>
        <v>10.571428571428571</v>
      </c>
      <c r="L141">
        <f t="shared" si="15"/>
        <v>9.9523809523809526</v>
      </c>
    </row>
    <row r="142" spans="1:12">
      <c r="A142" s="3" t="s">
        <v>157</v>
      </c>
      <c r="B142">
        <v>6</v>
      </c>
      <c r="C142">
        <v>12</v>
      </c>
      <c r="D142">
        <v>8</v>
      </c>
      <c r="E142">
        <v>16</v>
      </c>
      <c r="F142">
        <f>AVERAGEIF(MalatyaTablo[[#This Row],[Vefat2019]:[Vefat2017]], "&gt;0")</f>
        <v>12</v>
      </c>
      <c r="G142">
        <f>IF(AND(MalatyaTablo[[#This Row],[Vefat2020]]&gt;-1,MalatyaTablo[[#This Row],[Referans]]&gt;-1), MalatyaTablo[[#This Row],[Vefat2020]]-MalatyaTablo[[#This Row],[Referans]], 0)</f>
        <v>-6</v>
      </c>
      <c r="H142">
        <f t="shared" si="11"/>
        <v>8.8571428571428577</v>
      </c>
      <c r="I142">
        <f t="shared" si="12"/>
        <v>10.428571428571429</v>
      </c>
      <c r="J142">
        <f t="shared" si="13"/>
        <v>9.2857142857142865</v>
      </c>
      <c r="K142">
        <f t="shared" si="14"/>
        <v>10.857142857142858</v>
      </c>
      <c r="L142">
        <f t="shared" si="15"/>
        <v>10.190476190476192</v>
      </c>
    </row>
    <row r="143" spans="1:12">
      <c r="A143" s="3" t="s">
        <v>158</v>
      </c>
      <c r="B143">
        <v>4</v>
      </c>
      <c r="C143">
        <v>7</v>
      </c>
      <c r="D143">
        <v>10</v>
      </c>
      <c r="E143">
        <v>10</v>
      </c>
      <c r="F143">
        <f>AVERAGEIF(MalatyaTablo[[#This Row],[Vefat2019]:[Vefat2017]], "&gt;0")</f>
        <v>9</v>
      </c>
      <c r="G143">
        <f>IF(AND(MalatyaTablo[[#This Row],[Vefat2020]]&gt;-1,MalatyaTablo[[#This Row],[Referans]]&gt;-1), MalatyaTablo[[#This Row],[Vefat2020]]-MalatyaTablo[[#This Row],[Referans]], 0)</f>
        <v>-5</v>
      </c>
      <c r="H143">
        <f t="shared" si="11"/>
        <v>7.8571428571428568</v>
      </c>
      <c r="I143">
        <f t="shared" si="12"/>
        <v>9.7142857142857135</v>
      </c>
      <c r="J143">
        <f t="shared" si="13"/>
        <v>9.5714285714285712</v>
      </c>
      <c r="K143">
        <f t="shared" si="14"/>
        <v>11.142857142857142</v>
      </c>
      <c r="L143">
        <f t="shared" si="15"/>
        <v>10.142857142857142</v>
      </c>
    </row>
    <row r="144" spans="1:12">
      <c r="A144" s="3" t="s">
        <v>159</v>
      </c>
      <c r="B144">
        <v>9</v>
      </c>
      <c r="C144">
        <v>13</v>
      </c>
      <c r="D144">
        <v>4</v>
      </c>
      <c r="E144">
        <v>9</v>
      </c>
      <c r="F144">
        <f>AVERAGEIF(MalatyaTablo[[#This Row],[Vefat2019]:[Vefat2017]], "&gt;0")</f>
        <v>8.6666666666666661</v>
      </c>
      <c r="G144">
        <f>IF(AND(MalatyaTablo[[#This Row],[Vefat2020]]&gt;-1,MalatyaTablo[[#This Row],[Referans]]&gt;-1), MalatyaTablo[[#This Row],[Vefat2020]]-MalatyaTablo[[#This Row],[Referans]], 0)</f>
        <v>0.33333333333333393</v>
      </c>
      <c r="H144">
        <f t="shared" si="11"/>
        <v>8</v>
      </c>
      <c r="I144">
        <f t="shared" si="12"/>
        <v>9.2857142857142865</v>
      </c>
      <c r="J144">
        <f t="shared" si="13"/>
        <v>9</v>
      </c>
      <c r="K144">
        <f t="shared" si="14"/>
        <v>10.571428571428571</v>
      </c>
      <c r="L144">
        <f t="shared" si="15"/>
        <v>9.6190476190476186</v>
      </c>
    </row>
    <row r="145" spans="1:12">
      <c r="A145" s="3" t="s">
        <v>160</v>
      </c>
      <c r="B145">
        <v>9</v>
      </c>
      <c r="C145">
        <v>11</v>
      </c>
      <c r="D145">
        <v>8</v>
      </c>
      <c r="E145">
        <v>9</v>
      </c>
      <c r="F145">
        <f>AVERAGEIF(MalatyaTablo[[#This Row],[Vefat2019]:[Vefat2017]], "&gt;0")</f>
        <v>9.3333333333333339</v>
      </c>
      <c r="G145">
        <f>IF(AND(MalatyaTablo[[#This Row],[Vefat2020]]&gt;-1,MalatyaTablo[[#This Row],[Referans]]&gt;-1), MalatyaTablo[[#This Row],[Vefat2020]]-MalatyaTablo[[#This Row],[Referans]], 0)</f>
        <v>-0.33333333333333393</v>
      </c>
      <c r="H145">
        <f t="shared" si="11"/>
        <v>8.4285714285714288</v>
      </c>
      <c r="I145">
        <f t="shared" si="12"/>
        <v>9.7142857142857135</v>
      </c>
      <c r="J145">
        <f t="shared" si="13"/>
        <v>8.4285714285714288</v>
      </c>
      <c r="K145">
        <f t="shared" si="14"/>
        <v>10.428571428571429</v>
      </c>
      <c r="L145">
        <f t="shared" si="15"/>
        <v>9.5238095238095219</v>
      </c>
    </row>
    <row r="146" spans="1:12">
      <c r="A146" s="3" t="s">
        <v>161</v>
      </c>
      <c r="B146">
        <v>8</v>
      </c>
      <c r="C146">
        <v>5</v>
      </c>
      <c r="D146">
        <v>12</v>
      </c>
      <c r="E146">
        <v>8</v>
      </c>
      <c r="F146">
        <f>AVERAGEIF(MalatyaTablo[[#This Row],[Vefat2019]:[Vefat2017]], "&gt;0")</f>
        <v>8.3333333333333339</v>
      </c>
      <c r="G146">
        <f>IF(AND(MalatyaTablo[[#This Row],[Vefat2020]]&gt;-1,MalatyaTablo[[#This Row],[Referans]]&gt;-1), MalatyaTablo[[#This Row],[Vefat2020]]-MalatyaTablo[[#This Row],[Referans]], 0)</f>
        <v>-0.33333333333333393</v>
      </c>
      <c r="H146">
        <f t="shared" si="11"/>
        <v>7.4285714285714288</v>
      </c>
      <c r="I146">
        <f t="shared" si="12"/>
        <v>9</v>
      </c>
      <c r="J146">
        <f t="shared" si="13"/>
        <v>8.5714285714285712</v>
      </c>
      <c r="K146">
        <f t="shared" si="14"/>
        <v>10.285714285714286</v>
      </c>
      <c r="L146">
        <f t="shared" si="15"/>
        <v>9.2857142857142865</v>
      </c>
    </row>
    <row r="147" spans="1:12">
      <c r="A147" s="3" t="s">
        <v>162</v>
      </c>
      <c r="B147">
        <v>6</v>
      </c>
      <c r="C147">
        <v>7</v>
      </c>
      <c r="D147">
        <v>8</v>
      </c>
      <c r="E147">
        <v>17</v>
      </c>
      <c r="F147">
        <f>AVERAGEIF(MalatyaTablo[[#This Row],[Vefat2019]:[Vefat2017]], "&gt;0")</f>
        <v>10.666666666666666</v>
      </c>
      <c r="G147">
        <f>IF(AND(MalatyaTablo[[#This Row],[Vefat2020]]&gt;-1,MalatyaTablo[[#This Row],[Referans]]&gt;-1), MalatyaTablo[[#This Row],[Vefat2020]]-MalatyaTablo[[#This Row],[Referans]], 0)</f>
        <v>-4.6666666666666661</v>
      </c>
      <c r="H147">
        <f t="shared" si="11"/>
        <v>6.5714285714285712</v>
      </c>
      <c r="I147">
        <f t="shared" si="12"/>
        <v>9.1428571428571423</v>
      </c>
      <c r="J147">
        <f t="shared" si="13"/>
        <v>8</v>
      </c>
      <c r="K147">
        <f t="shared" si="14"/>
        <v>11.428571428571429</v>
      </c>
      <c r="L147">
        <f t="shared" si="15"/>
        <v>9.5238095238095237</v>
      </c>
    </row>
    <row r="148" spans="1:12">
      <c r="A148" s="3" t="s">
        <v>163</v>
      </c>
      <c r="B148">
        <v>10</v>
      </c>
      <c r="C148">
        <v>6</v>
      </c>
      <c r="D148">
        <v>4</v>
      </c>
      <c r="E148">
        <v>7</v>
      </c>
      <c r="F148">
        <f>AVERAGEIF(MalatyaTablo[[#This Row],[Vefat2019]:[Vefat2017]], "&gt;0")</f>
        <v>5.666666666666667</v>
      </c>
      <c r="G148">
        <f>IF(AND(MalatyaTablo[[#This Row],[Vefat2020]]&gt;-1,MalatyaTablo[[#This Row],[Referans]]&gt;-1), MalatyaTablo[[#This Row],[Vefat2020]]-MalatyaTablo[[#This Row],[Referans]], 0)</f>
        <v>4.333333333333333</v>
      </c>
      <c r="H148">
        <f t="shared" si="11"/>
        <v>7.4285714285714288</v>
      </c>
      <c r="I148">
        <f t="shared" si="12"/>
        <v>8.7142857142857135</v>
      </c>
      <c r="J148">
        <f t="shared" si="13"/>
        <v>7.7142857142857144</v>
      </c>
      <c r="K148">
        <f t="shared" si="14"/>
        <v>10.857142857142858</v>
      </c>
      <c r="L148">
        <f t="shared" si="15"/>
        <v>9.0952380952380949</v>
      </c>
    </row>
    <row r="149" spans="1:12">
      <c r="A149" s="3" t="s">
        <v>164</v>
      </c>
      <c r="B149">
        <v>8</v>
      </c>
      <c r="C149">
        <v>8</v>
      </c>
      <c r="D149">
        <v>13</v>
      </c>
      <c r="E149">
        <v>6</v>
      </c>
      <c r="F149">
        <f>AVERAGEIF(MalatyaTablo[[#This Row],[Vefat2019]:[Vefat2017]], "&gt;0")</f>
        <v>9</v>
      </c>
      <c r="G149">
        <f>IF(AND(MalatyaTablo[[#This Row],[Vefat2020]]&gt;-1,MalatyaTablo[[#This Row],[Referans]]&gt;-1), MalatyaTablo[[#This Row],[Vefat2020]]-MalatyaTablo[[#This Row],[Referans]], 0)</f>
        <v>-1</v>
      </c>
      <c r="H149">
        <f t="shared" si="11"/>
        <v>7.7142857142857144</v>
      </c>
      <c r="I149">
        <f t="shared" si="12"/>
        <v>8.1428571428571423</v>
      </c>
      <c r="J149">
        <f t="shared" si="13"/>
        <v>8.4285714285714288</v>
      </c>
      <c r="K149">
        <f t="shared" si="14"/>
        <v>9.4285714285714288</v>
      </c>
      <c r="L149">
        <f t="shared" si="15"/>
        <v>8.6666666666666661</v>
      </c>
    </row>
    <row r="150" spans="1:12">
      <c r="A150" s="3" t="s">
        <v>165</v>
      </c>
      <c r="B150">
        <v>7</v>
      </c>
      <c r="C150">
        <v>12</v>
      </c>
      <c r="D150">
        <v>7</v>
      </c>
      <c r="E150">
        <v>11</v>
      </c>
      <c r="F150">
        <f>AVERAGEIF(MalatyaTablo[[#This Row],[Vefat2019]:[Vefat2017]], "&gt;0")</f>
        <v>10</v>
      </c>
      <c r="G150">
        <f>IF(AND(MalatyaTablo[[#This Row],[Vefat2020]]&gt;-1,MalatyaTablo[[#This Row],[Referans]]&gt;-1), MalatyaTablo[[#This Row],[Vefat2020]]-MalatyaTablo[[#This Row],[Referans]], 0)</f>
        <v>-3</v>
      </c>
      <c r="H150">
        <f t="shared" si="11"/>
        <v>8.1428571428571423</v>
      </c>
      <c r="I150">
        <f t="shared" si="12"/>
        <v>8.8571428571428577</v>
      </c>
      <c r="J150">
        <f t="shared" si="13"/>
        <v>8</v>
      </c>
      <c r="K150">
        <f t="shared" si="14"/>
        <v>9.5714285714285712</v>
      </c>
      <c r="L150">
        <f t="shared" si="15"/>
        <v>8.8095238095238084</v>
      </c>
    </row>
    <row r="151" spans="1:12">
      <c r="A151" s="3" t="s">
        <v>166</v>
      </c>
      <c r="B151">
        <v>4</v>
      </c>
      <c r="C151">
        <v>9</v>
      </c>
      <c r="D151">
        <v>13</v>
      </c>
      <c r="E151">
        <v>15</v>
      </c>
      <c r="F151">
        <f>AVERAGEIF(MalatyaTablo[[#This Row],[Vefat2019]:[Vefat2017]], "&gt;0")</f>
        <v>12.333333333333334</v>
      </c>
      <c r="G151">
        <f>IF(AND(MalatyaTablo[[#This Row],[Vefat2020]]&gt;-1,MalatyaTablo[[#This Row],[Referans]]&gt;-1), MalatyaTablo[[#This Row],[Vefat2020]]-MalatyaTablo[[#This Row],[Referans]], 0)</f>
        <v>-8.3333333333333339</v>
      </c>
      <c r="H151">
        <f t="shared" si="11"/>
        <v>7.4285714285714288</v>
      </c>
      <c r="I151">
        <f t="shared" si="12"/>
        <v>8.2857142857142865</v>
      </c>
      <c r="J151">
        <f t="shared" si="13"/>
        <v>9.2857142857142865</v>
      </c>
      <c r="K151">
        <f t="shared" si="14"/>
        <v>10.428571428571429</v>
      </c>
      <c r="L151">
        <f t="shared" si="15"/>
        <v>9.3333333333333321</v>
      </c>
    </row>
    <row r="152" spans="1:12">
      <c r="A152" s="3" t="s">
        <v>167</v>
      </c>
      <c r="B152">
        <v>10</v>
      </c>
      <c r="C152">
        <v>11</v>
      </c>
      <c r="D152">
        <v>8</v>
      </c>
      <c r="E152">
        <v>7</v>
      </c>
      <c r="F152">
        <f>AVERAGEIF(MalatyaTablo[[#This Row],[Vefat2019]:[Vefat2017]], "&gt;0")</f>
        <v>8.6666666666666661</v>
      </c>
      <c r="G152">
        <f>IF(AND(MalatyaTablo[[#This Row],[Vefat2020]]&gt;-1,MalatyaTablo[[#This Row],[Referans]]&gt;-1), MalatyaTablo[[#This Row],[Vefat2020]]-MalatyaTablo[[#This Row],[Referans]], 0)</f>
        <v>1.3333333333333339</v>
      </c>
      <c r="H152">
        <f t="shared" si="11"/>
        <v>7.5714285714285712</v>
      </c>
      <c r="I152">
        <f t="shared" si="12"/>
        <v>8.2857142857142865</v>
      </c>
      <c r="J152">
        <f t="shared" si="13"/>
        <v>9.2857142857142865</v>
      </c>
      <c r="K152">
        <f t="shared" si="14"/>
        <v>10.142857142857142</v>
      </c>
      <c r="L152">
        <f t="shared" si="15"/>
        <v>9.238095238095239</v>
      </c>
    </row>
    <row r="153" spans="1:12">
      <c r="A153" s="3" t="s">
        <v>168</v>
      </c>
      <c r="B153">
        <v>10</v>
      </c>
      <c r="C153">
        <v>13</v>
      </c>
      <c r="D153">
        <v>11</v>
      </c>
      <c r="E153">
        <v>11</v>
      </c>
      <c r="F153">
        <f>AVERAGEIF(MalatyaTablo[[#This Row],[Vefat2019]:[Vefat2017]], "&gt;0")</f>
        <v>11.666666666666666</v>
      </c>
      <c r="G153">
        <f>IF(AND(MalatyaTablo[[#This Row],[Vefat2020]]&gt;-1,MalatyaTablo[[#This Row],[Referans]]&gt;-1), MalatyaTablo[[#This Row],[Vefat2020]]-MalatyaTablo[[#This Row],[Referans]], 0)</f>
        <v>-1.6666666666666661</v>
      </c>
      <c r="H153">
        <f t="shared" si="11"/>
        <v>7.8571428571428568</v>
      </c>
      <c r="I153">
        <f t="shared" si="12"/>
        <v>9.4285714285714288</v>
      </c>
      <c r="J153">
        <f t="shared" si="13"/>
        <v>9.1428571428571423</v>
      </c>
      <c r="K153">
        <f t="shared" si="14"/>
        <v>10.571428571428571</v>
      </c>
      <c r="L153">
        <f t="shared" si="15"/>
        <v>9.7142857142857135</v>
      </c>
    </row>
    <row r="154" spans="1:12">
      <c r="A154" s="3" t="s">
        <v>169</v>
      </c>
      <c r="B154">
        <v>8</v>
      </c>
      <c r="C154">
        <v>7</v>
      </c>
      <c r="D154">
        <v>10</v>
      </c>
      <c r="E154">
        <v>13</v>
      </c>
      <c r="F154">
        <f>AVERAGEIF(MalatyaTablo[[#This Row],[Vefat2019]:[Vefat2017]], "&gt;0")</f>
        <v>10</v>
      </c>
      <c r="G154">
        <f>IF(AND(MalatyaTablo[[#This Row],[Vefat2020]]&gt;-1,MalatyaTablo[[#This Row],[Referans]]&gt;-1), MalatyaTablo[[#This Row],[Vefat2020]]-MalatyaTablo[[#This Row],[Referans]], 0)</f>
        <v>-2</v>
      </c>
      <c r="H154">
        <f t="shared" si="11"/>
        <v>8.1428571428571423</v>
      </c>
      <c r="I154">
        <f t="shared" si="12"/>
        <v>9.4285714285714288</v>
      </c>
      <c r="J154">
        <f t="shared" si="13"/>
        <v>9.4285714285714288</v>
      </c>
      <c r="K154">
        <f t="shared" si="14"/>
        <v>10</v>
      </c>
      <c r="L154">
        <f t="shared" si="15"/>
        <v>9.6190476190476186</v>
      </c>
    </row>
    <row r="155" spans="1:12">
      <c r="A155" s="3" t="s">
        <v>170</v>
      </c>
      <c r="B155">
        <v>12</v>
      </c>
      <c r="C155">
        <v>8</v>
      </c>
      <c r="D155">
        <v>13</v>
      </c>
      <c r="E155">
        <v>14</v>
      </c>
      <c r="F155">
        <f>AVERAGEIF(MalatyaTablo[[#This Row],[Vefat2019]:[Vefat2017]], "&gt;0")</f>
        <v>11.666666666666666</v>
      </c>
      <c r="G155">
        <f>IF(AND(MalatyaTablo[[#This Row],[Vefat2020]]&gt;-1,MalatyaTablo[[#This Row],[Referans]]&gt;-1), MalatyaTablo[[#This Row],[Vefat2020]]-MalatyaTablo[[#This Row],[Referans]], 0)</f>
        <v>0.33333333333333393</v>
      </c>
      <c r="H155">
        <f t="shared" si="11"/>
        <v>8.4285714285714288</v>
      </c>
      <c r="I155">
        <f t="shared" si="12"/>
        <v>9.7142857142857135</v>
      </c>
      <c r="J155">
        <f t="shared" si="13"/>
        <v>10.714285714285714</v>
      </c>
      <c r="K155">
        <f t="shared" si="14"/>
        <v>11</v>
      </c>
      <c r="L155">
        <f t="shared" si="15"/>
        <v>10.476190476190476</v>
      </c>
    </row>
    <row r="156" spans="1:12">
      <c r="A156" s="3" t="s">
        <v>171</v>
      </c>
      <c r="B156">
        <v>6</v>
      </c>
      <c r="C156">
        <v>6</v>
      </c>
      <c r="D156">
        <v>9</v>
      </c>
      <c r="E156">
        <v>10</v>
      </c>
      <c r="F156">
        <f>AVERAGEIF(MalatyaTablo[[#This Row],[Vefat2019]:[Vefat2017]], "&gt;0")</f>
        <v>8.3333333333333339</v>
      </c>
      <c r="G156">
        <f>IF(AND(MalatyaTablo[[#This Row],[Vefat2020]]&gt;-1,MalatyaTablo[[#This Row],[Referans]]&gt;-1), MalatyaTablo[[#This Row],[Vefat2020]]-MalatyaTablo[[#This Row],[Referans]], 0)</f>
        <v>-2.3333333333333339</v>
      </c>
      <c r="H156">
        <f t="shared" si="11"/>
        <v>8.1428571428571423</v>
      </c>
      <c r="I156">
        <f t="shared" si="12"/>
        <v>9.4285714285714288</v>
      </c>
      <c r="J156">
        <f t="shared" si="13"/>
        <v>10.142857142857142</v>
      </c>
      <c r="K156">
        <f t="shared" si="14"/>
        <v>11.571428571428571</v>
      </c>
      <c r="L156">
        <f t="shared" si="15"/>
        <v>10.38095238095238</v>
      </c>
    </row>
    <row r="157" spans="1:12">
      <c r="A157" s="3" t="s">
        <v>172</v>
      </c>
      <c r="B157">
        <v>5</v>
      </c>
      <c r="C157">
        <v>18</v>
      </c>
      <c r="D157">
        <v>6</v>
      </c>
      <c r="E157">
        <v>6</v>
      </c>
      <c r="F157">
        <f>AVERAGEIF(MalatyaTablo[[#This Row],[Vefat2019]:[Vefat2017]], "&gt;0")</f>
        <v>10</v>
      </c>
      <c r="G157">
        <f>IF(AND(MalatyaTablo[[#This Row],[Vefat2020]]&gt;-1,MalatyaTablo[[#This Row],[Referans]]&gt;-1), MalatyaTablo[[#This Row],[Vefat2020]]-MalatyaTablo[[#This Row],[Referans]], 0)</f>
        <v>-5</v>
      </c>
      <c r="H157">
        <f t="shared" si="11"/>
        <v>7.8571428571428568</v>
      </c>
      <c r="I157">
        <f t="shared" si="12"/>
        <v>10.285714285714286</v>
      </c>
      <c r="J157">
        <f t="shared" si="13"/>
        <v>10</v>
      </c>
      <c r="K157">
        <f t="shared" si="14"/>
        <v>10.857142857142858</v>
      </c>
      <c r="L157">
        <f t="shared" si="15"/>
        <v>10.38095238095238</v>
      </c>
    </row>
    <row r="158" spans="1:12">
      <c r="A158" s="3" t="s">
        <v>173</v>
      </c>
      <c r="B158">
        <v>10</v>
      </c>
      <c r="C158">
        <v>8</v>
      </c>
      <c r="D158">
        <v>9</v>
      </c>
      <c r="E158">
        <v>4</v>
      </c>
      <c r="F158">
        <f>AVERAGEIF(MalatyaTablo[[#This Row],[Vefat2019]:[Vefat2017]], "&gt;0")</f>
        <v>7</v>
      </c>
      <c r="G158">
        <f>IF(AND(MalatyaTablo[[#This Row],[Vefat2020]]&gt;-1,MalatyaTablo[[#This Row],[Referans]]&gt;-1), MalatyaTablo[[#This Row],[Vefat2020]]-MalatyaTablo[[#This Row],[Referans]], 0)</f>
        <v>3</v>
      </c>
      <c r="H158">
        <f t="shared" si="11"/>
        <v>8.7142857142857135</v>
      </c>
      <c r="I158">
        <f t="shared" si="12"/>
        <v>10.142857142857142</v>
      </c>
      <c r="J158">
        <f t="shared" si="13"/>
        <v>9.4285714285714288</v>
      </c>
      <c r="K158">
        <f t="shared" si="14"/>
        <v>9.2857142857142865</v>
      </c>
      <c r="L158">
        <f t="shared" si="15"/>
        <v>9.6190476190476204</v>
      </c>
    </row>
    <row r="159" spans="1:12">
      <c r="A159" s="3" t="s">
        <v>174</v>
      </c>
      <c r="B159">
        <v>8</v>
      </c>
      <c r="C159">
        <v>10</v>
      </c>
      <c r="D159">
        <v>12</v>
      </c>
      <c r="E159">
        <v>7</v>
      </c>
      <c r="F159">
        <f>AVERAGEIF(MalatyaTablo[[#This Row],[Vefat2019]:[Vefat2017]], "&gt;0")</f>
        <v>9.6666666666666661</v>
      </c>
      <c r="G159">
        <f>IF(AND(MalatyaTablo[[#This Row],[Vefat2020]]&gt;-1,MalatyaTablo[[#This Row],[Referans]]&gt;-1), MalatyaTablo[[#This Row],[Vefat2020]]-MalatyaTablo[[#This Row],[Referans]], 0)</f>
        <v>-1.6666666666666661</v>
      </c>
      <c r="H159">
        <f t="shared" si="11"/>
        <v>8.4285714285714288</v>
      </c>
      <c r="I159">
        <f t="shared" si="12"/>
        <v>10</v>
      </c>
      <c r="J159">
        <f t="shared" si="13"/>
        <v>10</v>
      </c>
      <c r="K159">
        <f t="shared" si="14"/>
        <v>9.2857142857142865</v>
      </c>
      <c r="L159">
        <f t="shared" si="15"/>
        <v>9.761904761904761</v>
      </c>
    </row>
    <row r="160" spans="1:12">
      <c r="A160" s="3" t="s">
        <v>175</v>
      </c>
      <c r="B160">
        <v>5</v>
      </c>
      <c r="C160">
        <v>7</v>
      </c>
      <c r="D160">
        <v>7</v>
      </c>
      <c r="E160">
        <v>8</v>
      </c>
      <c r="F160">
        <f>AVERAGEIF(MalatyaTablo[[#This Row],[Vefat2019]:[Vefat2017]], "&gt;0")</f>
        <v>7.333333333333333</v>
      </c>
      <c r="G160">
        <f>IF(AND(MalatyaTablo[[#This Row],[Vefat2020]]&gt;-1,MalatyaTablo[[#This Row],[Referans]]&gt;-1), MalatyaTablo[[#This Row],[Vefat2020]]-MalatyaTablo[[#This Row],[Referans]], 0)</f>
        <v>-2.333333333333333</v>
      </c>
      <c r="H160">
        <f t="shared" si="11"/>
        <v>7.7142857142857144</v>
      </c>
      <c r="I160">
        <f t="shared" si="12"/>
        <v>9.1428571428571423</v>
      </c>
      <c r="J160">
        <f t="shared" si="13"/>
        <v>9.4285714285714288</v>
      </c>
      <c r="K160">
        <f t="shared" si="14"/>
        <v>8.8571428571428577</v>
      </c>
      <c r="L160">
        <f t="shared" si="15"/>
        <v>9.1428571428571423</v>
      </c>
    </row>
    <row r="161" spans="1:12">
      <c r="A161" s="3" t="s">
        <v>176</v>
      </c>
      <c r="B161">
        <v>9</v>
      </c>
      <c r="C161">
        <v>10</v>
      </c>
      <c r="D161">
        <v>5</v>
      </c>
      <c r="E161">
        <v>2</v>
      </c>
      <c r="F161">
        <f>AVERAGEIF(MalatyaTablo[[#This Row],[Vefat2019]:[Vefat2017]], "&gt;0")</f>
        <v>5.666666666666667</v>
      </c>
      <c r="G161">
        <f>IF(AND(MalatyaTablo[[#This Row],[Vefat2020]]&gt;-1,MalatyaTablo[[#This Row],[Referans]]&gt;-1), MalatyaTablo[[#This Row],[Vefat2020]]-MalatyaTablo[[#This Row],[Referans]], 0)</f>
        <v>3.333333333333333</v>
      </c>
      <c r="H161">
        <f t="shared" si="11"/>
        <v>7.8571428571428568</v>
      </c>
      <c r="I161">
        <f t="shared" si="12"/>
        <v>9.5714285714285712</v>
      </c>
      <c r="J161">
        <f t="shared" si="13"/>
        <v>8.7142857142857135</v>
      </c>
      <c r="K161">
        <f t="shared" si="14"/>
        <v>7.2857142857142856</v>
      </c>
      <c r="L161">
        <f t="shared" si="15"/>
        <v>8.5238095238095237</v>
      </c>
    </row>
    <row r="162" spans="1:12">
      <c r="A162" s="3" t="s">
        <v>177</v>
      </c>
      <c r="B162">
        <v>8</v>
      </c>
      <c r="C162">
        <v>14</v>
      </c>
      <c r="D162">
        <v>10</v>
      </c>
      <c r="E162">
        <v>9</v>
      </c>
      <c r="F162">
        <f>AVERAGEIF(MalatyaTablo[[#This Row],[Vefat2019]:[Vefat2017]], "&gt;0")</f>
        <v>11</v>
      </c>
      <c r="G162">
        <f>IF(AND(MalatyaTablo[[#This Row],[Vefat2020]]&gt;-1,MalatyaTablo[[#This Row],[Referans]]&gt;-1), MalatyaTablo[[#This Row],[Vefat2020]]-MalatyaTablo[[#This Row],[Referans]], 0)</f>
        <v>-3</v>
      </c>
      <c r="H162">
        <f t="shared" si="11"/>
        <v>7.2857142857142856</v>
      </c>
      <c r="I162">
        <f t="shared" si="12"/>
        <v>10.428571428571429</v>
      </c>
      <c r="J162">
        <f t="shared" si="13"/>
        <v>8.2857142857142865</v>
      </c>
      <c r="K162">
        <f t="shared" si="14"/>
        <v>6.5714285714285712</v>
      </c>
      <c r="L162">
        <f t="shared" si="15"/>
        <v>8.4285714285714288</v>
      </c>
    </row>
    <row r="163" spans="1:12">
      <c r="A163" s="3" t="s">
        <v>178</v>
      </c>
      <c r="B163">
        <v>9</v>
      </c>
      <c r="C163">
        <v>11</v>
      </c>
      <c r="D163">
        <v>10</v>
      </c>
      <c r="E163">
        <v>5</v>
      </c>
      <c r="F163">
        <f>AVERAGEIF(MalatyaTablo[[#This Row],[Vefat2019]:[Vefat2017]], "&gt;0")</f>
        <v>8.6666666666666661</v>
      </c>
      <c r="G163">
        <f>IF(AND(MalatyaTablo[[#This Row],[Vefat2020]]&gt;-1,MalatyaTablo[[#This Row],[Referans]]&gt;-1), MalatyaTablo[[#This Row],[Vefat2020]]-MalatyaTablo[[#This Row],[Referans]], 0)</f>
        <v>0.33333333333333393</v>
      </c>
      <c r="H163">
        <f t="shared" si="11"/>
        <v>7.7142857142857144</v>
      </c>
      <c r="I163">
        <f t="shared" si="12"/>
        <v>11.142857142857142</v>
      </c>
      <c r="J163">
        <f t="shared" si="13"/>
        <v>8.4285714285714288</v>
      </c>
      <c r="K163">
        <f t="shared" si="14"/>
        <v>5.8571428571428568</v>
      </c>
      <c r="L163">
        <f t="shared" si="15"/>
        <v>8.4761904761904763</v>
      </c>
    </row>
    <row r="164" spans="1:12">
      <c r="A164" s="3" t="s">
        <v>179</v>
      </c>
      <c r="B164">
        <v>9</v>
      </c>
      <c r="C164">
        <v>5</v>
      </c>
      <c r="D164">
        <v>6</v>
      </c>
      <c r="E164">
        <v>3</v>
      </c>
      <c r="F164">
        <f>AVERAGEIF(MalatyaTablo[[#This Row],[Vefat2019]:[Vefat2017]], "&gt;0")</f>
        <v>4.666666666666667</v>
      </c>
      <c r="G164">
        <f>IF(AND(MalatyaTablo[[#This Row],[Vefat2020]]&gt;-1,MalatyaTablo[[#This Row],[Referans]]&gt;-1), MalatyaTablo[[#This Row],[Vefat2020]]-MalatyaTablo[[#This Row],[Referans]], 0)</f>
        <v>4.333333333333333</v>
      </c>
      <c r="H164">
        <f t="shared" si="11"/>
        <v>8.2857142857142865</v>
      </c>
      <c r="I164">
        <f t="shared" si="12"/>
        <v>9.2857142857142865</v>
      </c>
      <c r="J164">
        <f t="shared" si="13"/>
        <v>8.4285714285714288</v>
      </c>
      <c r="K164">
        <f t="shared" si="14"/>
        <v>5.4285714285714288</v>
      </c>
      <c r="L164">
        <f t="shared" si="15"/>
        <v>7.7142857142857135</v>
      </c>
    </row>
    <row r="165" spans="1:12">
      <c r="A165" s="3" t="s">
        <v>180</v>
      </c>
      <c r="B165">
        <v>7</v>
      </c>
      <c r="C165">
        <v>11</v>
      </c>
      <c r="D165">
        <v>9</v>
      </c>
      <c r="E165">
        <v>8</v>
      </c>
      <c r="F165">
        <f>AVERAGEIF(MalatyaTablo[[#This Row],[Vefat2019]:[Vefat2017]], "&gt;0")</f>
        <v>9.3333333333333339</v>
      </c>
      <c r="G165">
        <f>IF(AND(MalatyaTablo[[#This Row],[Vefat2020]]&gt;-1,MalatyaTablo[[#This Row],[Referans]]&gt;-1), MalatyaTablo[[#This Row],[Vefat2020]]-MalatyaTablo[[#This Row],[Referans]], 0)</f>
        <v>-2.3333333333333339</v>
      </c>
      <c r="H165">
        <f t="shared" si="11"/>
        <v>7.8571428571428568</v>
      </c>
      <c r="I165">
        <f t="shared" si="12"/>
        <v>9.7142857142857135</v>
      </c>
      <c r="J165">
        <f t="shared" si="13"/>
        <v>8.4285714285714288</v>
      </c>
      <c r="K165">
        <f t="shared" si="14"/>
        <v>6</v>
      </c>
      <c r="L165">
        <f t="shared" si="15"/>
        <v>8.0476190476190474</v>
      </c>
    </row>
    <row r="166" spans="1:12">
      <c r="A166" s="3" t="s">
        <v>181</v>
      </c>
      <c r="B166">
        <v>7</v>
      </c>
      <c r="C166">
        <v>8</v>
      </c>
      <c r="D166">
        <v>4</v>
      </c>
      <c r="E166">
        <v>11</v>
      </c>
      <c r="F166">
        <f>AVERAGEIF(MalatyaTablo[[#This Row],[Vefat2019]:[Vefat2017]], "&gt;0")</f>
        <v>7.666666666666667</v>
      </c>
      <c r="G166">
        <f>IF(AND(MalatyaTablo[[#This Row],[Vefat2020]]&gt;-1,MalatyaTablo[[#This Row],[Referans]]&gt;-1), MalatyaTablo[[#This Row],[Vefat2020]]-MalatyaTablo[[#This Row],[Referans]], 0)</f>
        <v>-0.66666666666666696</v>
      </c>
      <c r="H166">
        <f t="shared" si="11"/>
        <v>7.7142857142857144</v>
      </c>
      <c r="I166">
        <f t="shared" si="12"/>
        <v>9.4285714285714288</v>
      </c>
      <c r="J166">
        <f t="shared" si="13"/>
        <v>7.2857142857142856</v>
      </c>
      <c r="K166">
        <f t="shared" si="14"/>
        <v>6.5714285714285712</v>
      </c>
      <c r="L166">
        <f t="shared" si="15"/>
        <v>7.761904761904761</v>
      </c>
    </row>
    <row r="167" spans="1:12">
      <c r="A167" s="3" t="s">
        <v>182</v>
      </c>
      <c r="B167">
        <v>8</v>
      </c>
      <c r="C167">
        <v>10</v>
      </c>
      <c r="D167">
        <v>9</v>
      </c>
      <c r="E167">
        <v>8</v>
      </c>
      <c r="F167">
        <f>AVERAGEIF(MalatyaTablo[[#This Row],[Vefat2019]:[Vefat2017]], "&gt;0")</f>
        <v>9</v>
      </c>
      <c r="G167">
        <f>IF(AND(MalatyaTablo[[#This Row],[Vefat2020]]&gt;-1,MalatyaTablo[[#This Row],[Referans]]&gt;-1), MalatyaTablo[[#This Row],[Vefat2020]]-MalatyaTablo[[#This Row],[Referans]], 0)</f>
        <v>-1</v>
      </c>
      <c r="H167">
        <f t="shared" si="11"/>
        <v>8.1428571428571423</v>
      </c>
      <c r="I167">
        <f t="shared" si="12"/>
        <v>9.8571428571428577</v>
      </c>
      <c r="J167">
        <f t="shared" si="13"/>
        <v>7.5714285714285712</v>
      </c>
      <c r="K167">
        <f t="shared" si="14"/>
        <v>6.5714285714285712</v>
      </c>
      <c r="L167">
        <f t="shared" si="15"/>
        <v>8</v>
      </c>
    </row>
    <row r="168" spans="1:12">
      <c r="A168" s="3" t="s">
        <v>183</v>
      </c>
      <c r="B168">
        <v>2</v>
      </c>
      <c r="C168">
        <v>5</v>
      </c>
      <c r="D168">
        <v>10</v>
      </c>
      <c r="E168">
        <v>5</v>
      </c>
      <c r="F168">
        <f>AVERAGEIF(MalatyaTablo[[#This Row],[Vefat2019]:[Vefat2017]], "&gt;0")</f>
        <v>6.666666666666667</v>
      </c>
      <c r="G168">
        <f>IF(AND(MalatyaTablo[[#This Row],[Vefat2020]]&gt;-1,MalatyaTablo[[#This Row],[Referans]]&gt;-1), MalatyaTablo[[#This Row],[Vefat2020]]-MalatyaTablo[[#This Row],[Referans]], 0)</f>
        <v>-4.666666666666667</v>
      </c>
      <c r="H168">
        <f t="shared" si="11"/>
        <v>7.1428571428571432</v>
      </c>
      <c r="I168">
        <f t="shared" si="12"/>
        <v>9.1428571428571423</v>
      </c>
      <c r="J168">
        <f t="shared" si="13"/>
        <v>8.2857142857142865</v>
      </c>
      <c r="K168">
        <f t="shared" si="14"/>
        <v>7</v>
      </c>
      <c r="L168">
        <f t="shared" si="15"/>
        <v>8.1428571428571423</v>
      </c>
    </row>
    <row r="169" spans="1:12">
      <c r="A169" s="3" t="s">
        <v>184</v>
      </c>
      <c r="B169">
        <v>10</v>
      </c>
      <c r="C169">
        <v>11</v>
      </c>
      <c r="D169">
        <v>14</v>
      </c>
      <c r="E169">
        <v>7</v>
      </c>
      <c r="F169">
        <f>AVERAGEIF(MalatyaTablo[[#This Row],[Vefat2019]:[Vefat2017]], "&gt;0")</f>
        <v>10.666666666666666</v>
      </c>
      <c r="G169">
        <f>IF(AND(MalatyaTablo[[#This Row],[Vefat2020]]&gt;-1,MalatyaTablo[[#This Row],[Referans]]&gt;-1), MalatyaTablo[[#This Row],[Vefat2020]]-MalatyaTablo[[#This Row],[Referans]], 0)</f>
        <v>-0.66666666666666607</v>
      </c>
      <c r="H169">
        <f t="shared" si="11"/>
        <v>7.4285714285714288</v>
      </c>
      <c r="I169">
        <f t="shared" si="12"/>
        <v>8.7142857142857135</v>
      </c>
      <c r="J169">
        <f t="shared" si="13"/>
        <v>8.8571428571428577</v>
      </c>
      <c r="K169">
        <f t="shared" si="14"/>
        <v>6.7142857142857144</v>
      </c>
      <c r="L169">
        <f t="shared" si="15"/>
        <v>8.0952380952380931</v>
      </c>
    </row>
    <row r="170" spans="1:12">
      <c r="A170" s="3" t="s">
        <v>185</v>
      </c>
      <c r="B170">
        <v>9</v>
      </c>
      <c r="C170">
        <v>9</v>
      </c>
      <c r="D170">
        <v>5</v>
      </c>
      <c r="E170">
        <v>5</v>
      </c>
      <c r="F170">
        <f>AVERAGEIF(MalatyaTablo[[#This Row],[Vefat2019]:[Vefat2017]], "&gt;0")</f>
        <v>6.333333333333333</v>
      </c>
      <c r="G170">
        <f>IF(AND(MalatyaTablo[[#This Row],[Vefat2020]]&gt;-1,MalatyaTablo[[#This Row],[Referans]]&gt;-1), MalatyaTablo[[#This Row],[Vefat2020]]-MalatyaTablo[[#This Row],[Referans]], 0)</f>
        <v>2.666666666666667</v>
      </c>
      <c r="H170">
        <f t="shared" si="11"/>
        <v>7.4285714285714288</v>
      </c>
      <c r="I170">
        <f t="shared" si="12"/>
        <v>8.4285714285714288</v>
      </c>
      <c r="J170">
        <f t="shared" si="13"/>
        <v>8.1428571428571423</v>
      </c>
      <c r="K170">
        <f t="shared" si="14"/>
        <v>6.7142857142857144</v>
      </c>
      <c r="L170">
        <f t="shared" si="15"/>
        <v>7.7619047619047619</v>
      </c>
    </row>
    <row r="171" spans="1:12">
      <c r="A171" s="3" t="s">
        <v>186</v>
      </c>
      <c r="B171">
        <v>4</v>
      </c>
      <c r="C171">
        <v>7</v>
      </c>
      <c r="D171">
        <v>14</v>
      </c>
      <c r="E171">
        <v>11</v>
      </c>
      <c r="F171">
        <f>AVERAGEIF(MalatyaTablo[[#This Row],[Vefat2019]:[Vefat2017]], "&gt;0")</f>
        <v>10.666666666666666</v>
      </c>
      <c r="G171">
        <f>IF(AND(MalatyaTablo[[#This Row],[Vefat2020]]&gt;-1,MalatyaTablo[[#This Row],[Referans]]&gt;-1), MalatyaTablo[[#This Row],[Vefat2020]]-MalatyaTablo[[#This Row],[Referans]], 0)</f>
        <v>-6.6666666666666661</v>
      </c>
      <c r="H171">
        <f t="shared" si="11"/>
        <v>6.7142857142857144</v>
      </c>
      <c r="I171">
        <f t="shared" si="12"/>
        <v>8.7142857142857135</v>
      </c>
      <c r="J171">
        <f t="shared" si="13"/>
        <v>9.2857142857142865</v>
      </c>
      <c r="K171">
        <f t="shared" si="14"/>
        <v>7.8571428571428568</v>
      </c>
      <c r="L171">
        <f t="shared" si="15"/>
        <v>8.6190476190476186</v>
      </c>
    </row>
    <row r="172" spans="1:12">
      <c r="A172" s="3" t="s">
        <v>187</v>
      </c>
      <c r="B172">
        <v>8</v>
      </c>
      <c r="C172">
        <v>6</v>
      </c>
      <c r="D172">
        <v>6</v>
      </c>
      <c r="E172">
        <v>8</v>
      </c>
      <c r="F172">
        <f>AVERAGEIF(MalatyaTablo[[#This Row],[Vefat2019]:[Vefat2017]], "&gt;0")</f>
        <v>6.666666666666667</v>
      </c>
      <c r="G172">
        <f>IF(AND(MalatyaTablo[[#This Row],[Vefat2020]]&gt;-1,MalatyaTablo[[#This Row],[Referans]]&gt;-1), MalatyaTablo[[#This Row],[Vefat2020]]-MalatyaTablo[[#This Row],[Referans]], 0)</f>
        <v>1.333333333333333</v>
      </c>
      <c r="H172">
        <f t="shared" si="11"/>
        <v>6.8571428571428568</v>
      </c>
      <c r="I172">
        <f t="shared" si="12"/>
        <v>8</v>
      </c>
      <c r="J172">
        <f t="shared" si="13"/>
        <v>8.8571428571428577</v>
      </c>
      <c r="K172">
        <f t="shared" si="14"/>
        <v>7.8571428571428568</v>
      </c>
      <c r="L172">
        <f t="shared" si="15"/>
        <v>8.2380952380952372</v>
      </c>
    </row>
    <row r="173" spans="1:12">
      <c r="A173" s="3" t="s">
        <v>188</v>
      </c>
      <c r="B173">
        <v>7</v>
      </c>
      <c r="C173">
        <v>11</v>
      </c>
      <c r="D173">
        <v>15</v>
      </c>
      <c r="E173">
        <v>7</v>
      </c>
      <c r="F173">
        <f>AVERAGEIF(MalatyaTablo[[#This Row],[Vefat2019]:[Vefat2017]], "&gt;0")</f>
        <v>11</v>
      </c>
      <c r="G173">
        <f>IF(AND(MalatyaTablo[[#This Row],[Vefat2020]]&gt;-1,MalatyaTablo[[#This Row],[Referans]]&gt;-1), MalatyaTablo[[#This Row],[Vefat2020]]-MalatyaTablo[[#This Row],[Referans]], 0)</f>
        <v>-4</v>
      </c>
      <c r="H173">
        <f t="shared" si="11"/>
        <v>6.8571428571428568</v>
      </c>
      <c r="I173">
        <f t="shared" si="12"/>
        <v>8.4285714285714288</v>
      </c>
      <c r="J173">
        <f t="shared" si="13"/>
        <v>10.428571428571429</v>
      </c>
      <c r="K173">
        <f t="shared" si="14"/>
        <v>7.2857142857142856</v>
      </c>
      <c r="L173">
        <f t="shared" si="15"/>
        <v>8.7142857142857135</v>
      </c>
    </row>
    <row r="174" spans="1:12">
      <c r="A174" s="3" t="s">
        <v>189</v>
      </c>
      <c r="B174">
        <v>5</v>
      </c>
      <c r="C174">
        <v>7</v>
      </c>
      <c r="D174">
        <v>9</v>
      </c>
      <c r="E174">
        <v>9</v>
      </c>
      <c r="F174">
        <f>AVERAGEIF(MalatyaTablo[[#This Row],[Vefat2019]:[Vefat2017]], "&gt;0")</f>
        <v>8.3333333333333339</v>
      </c>
      <c r="G174">
        <f>IF(AND(MalatyaTablo[[#This Row],[Vefat2020]]&gt;-1,MalatyaTablo[[#This Row],[Referans]]&gt;-1), MalatyaTablo[[#This Row],[Vefat2020]]-MalatyaTablo[[#This Row],[Referans]], 0)</f>
        <v>-3.3333333333333339</v>
      </c>
      <c r="H174">
        <f t="shared" si="11"/>
        <v>6.4285714285714288</v>
      </c>
      <c r="I174">
        <f t="shared" si="12"/>
        <v>8</v>
      </c>
      <c r="J174">
        <f t="shared" si="13"/>
        <v>10.428571428571429</v>
      </c>
      <c r="K174">
        <f t="shared" si="14"/>
        <v>7.4285714285714288</v>
      </c>
      <c r="L174">
        <f t="shared" si="15"/>
        <v>8.6190476190476186</v>
      </c>
    </row>
    <row r="175" spans="1:12">
      <c r="A175" s="3" t="s">
        <v>190</v>
      </c>
      <c r="B175">
        <v>11</v>
      </c>
      <c r="C175">
        <v>7</v>
      </c>
      <c r="D175">
        <v>10</v>
      </c>
      <c r="E175">
        <v>2</v>
      </c>
      <c r="F175">
        <f>AVERAGEIF(MalatyaTablo[[#This Row],[Vefat2019]:[Vefat2017]], "&gt;0")</f>
        <v>6.333333333333333</v>
      </c>
      <c r="G175">
        <f>IF(AND(MalatyaTablo[[#This Row],[Vefat2020]]&gt;-1,MalatyaTablo[[#This Row],[Referans]]&gt;-1), MalatyaTablo[[#This Row],[Vefat2020]]-MalatyaTablo[[#This Row],[Referans]], 0)</f>
        <v>4.666666666666667</v>
      </c>
      <c r="H175">
        <f t="shared" si="11"/>
        <v>7.7142857142857144</v>
      </c>
      <c r="I175">
        <f t="shared" si="12"/>
        <v>8.2857142857142865</v>
      </c>
      <c r="J175">
        <f t="shared" si="13"/>
        <v>10.428571428571429</v>
      </c>
      <c r="K175">
        <f t="shared" si="14"/>
        <v>7</v>
      </c>
      <c r="L175">
        <f t="shared" si="15"/>
        <v>8.5714285714285712</v>
      </c>
    </row>
    <row r="176" spans="1:12">
      <c r="A176" s="3" t="s">
        <v>191</v>
      </c>
      <c r="B176">
        <v>8</v>
      </c>
      <c r="C176">
        <v>21</v>
      </c>
      <c r="D176">
        <v>9</v>
      </c>
      <c r="E176">
        <v>13</v>
      </c>
      <c r="F176">
        <f>AVERAGEIF(MalatyaTablo[[#This Row],[Vefat2019]:[Vefat2017]], "&gt;0")</f>
        <v>14.333333333333334</v>
      </c>
      <c r="G176">
        <f>IF(AND(MalatyaTablo[[#This Row],[Vefat2020]]&gt;-1,MalatyaTablo[[#This Row],[Referans]]&gt;-1), MalatyaTablo[[#This Row],[Vefat2020]]-MalatyaTablo[[#This Row],[Referans]], 0)</f>
        <v>-6.3333333333333339</v>
      </c>
      <c r="H176">
        <f t="shared" si="11"/>
        <v>7.4285714285714288</v>
      </c>
      <c r="I176">
        <f t="shared" si="12"/>
        <v>9.7142857142857135</v>
      </c>
      <c r="J176">
        <f t="shared" si="13"/>
        <v>9.7142857142857135</v>
      </c>
      <c r="K176">
        <f t="shared" si="14"/>
        <v>7.8571428571428568</v>
      </c>
      <c r="L176">
        <f t="shared" si="15"/>
        <v>9.0952380952380967</v>
      </c>
    </row>
    <row r="177" spans="1:12">
      <c r="A177" s="3" t="s">
        <v>192</v>
      </c>
      <c r="B177">
        <v>10</v>
      </c>
      <c r="C177">
        <v>8</v>
      </c>
      <c r="D177">
        <v>9</v>
      </c>
      <c r="E177">
        <v>10</v>
      </c>
      <c r="F177">
        <f>AVERAGEIF(MalatyaTablo[[#This Row],[Vefat2019]:[Vefat2017]], "&gt;0")</f>
        <v>9</v>
      </c>
      <c r="G177">
        <f>IF(AND(MalatyaTablo[[#This Row],[Vefat2020]]&gt;-1,MalatyaTablo[[#This Row],[Referans]]&gt;-1), MalatyaTablo[[#This Row],[Vefat2020]]-MalatyaTablo[[#This Row],[Referans]], 0)</f>
        <v>1</v>
      </c>
      <c r="H177">
        <f t="shared" si="11"/>
        <v>7.5714285714285712</v>
      </c>
      <c r="I177">
        <f t="shared" si="12"/>
        <v>9.5714285714285712</v>
      </c>
      <c r="J177">
        <f t="shared" si="13"/>
        <v>10.285714285714286</v>
      </c>
      <c r="K177">
        <f t="shared" si="14"/>
        <v>8.5714285714285712</v>
      </c>
      <c r="L177">
        <f t="shared" si="15"/>
        <v>9.4761904761904781</v>
      </c>
    </row>
    <row r="178" spans="1:12">
      <c r="A178" s="3" t="s">
        <v>193</v>
      </c>
      <c r="B178">
        <v>9</v>
      </c>
      <c r="C178">
        <v>6</v>
      </c>
      <c r="D178">
        <v>5</v>
      </c>
      <c r="E178">
        <v>7</v>
      </c>
      <c r="F178">
        <f>AVERAGEIF(MalatyaTablo[[#This Row],[Vefat2019]:[Vefat2017]], "&gt;0")</f>
        <v>6</v>
      </c>
      <c r="G178">
        <f>IF(AND(MalatyaTablo[[#This Row],[Vefat2020]]&gt;-1,MalatyaTablo[[#This Row],[Referans]]&gt;-1), MalatyaTablo[[#This Row],[Vefat2020]]-MalatyaTablo[[#This Row],[Referans]], 0)</f>
        <v>3</v>
      </c>
      <c r="H178">
        <f t="shared" si="11"/>
        <v>8.2857142857142865</v>
      </c>
      <c r="I178">
        <f t="shared" si="12"/>
        <v>9.4285714285714288</v>
      </c>
      <c r="J178">
        <f t="shared" si="13"/>
        <v>9</v>
      </c>
      <c r="K178">
        <f t="shared" si="14"/>
        <v>8</v>
      </c>
      <c r="L178">
        <f t="shared" si="15"/>
        <v>8.8095238095238102</v>
      </c>
    </row>
    <row r="179" spans="1:12">
      <c r="A179" s="3" t="s">
        <v>194</v>
      </c>
      <c r="B179">
        <v>6</v>
      </c>
      <c r="C179">
        <v>11</v>
      </c>
      <c r="D179">
        <v>6</v>
      </c>
      <c r="E179">
        <v>7</v>
      </c>
      <c r="F179">
        <f>AVERAGEIF(MalatyaTablo[[#This Row],[Vefat2019]:[Vefat2017]], "&gt;0")</f>
        <v>8</v>
      </c>
      <c r="G179">
        <f>IF(AND(MalatyaTablo[[#This Row],[Vefat2020]]&gt;-1,MalatyaTablo[[#This Row],[Referans]]&gt;-1), MalatyaTablo[[#This Row],[Vefat2020]]-MalatyaTablo[[#This Row],[Referans]], 0)</f>
        <v>-2</v>
      </c>
      <c r="H179">
        <f t="shared" si="11"/>
        <v>8</v>
      </c>
      <c r="I179">
        <f t="shared" si="12"/>
        <v>10.142857142857142</v>
      </c>
      <c r="J179">
        <f t="shared" si="13"/>
        <v>9</v>
      </c>
      <c r="K179">
        <f t="shared" si="14"/>
        <v>7.8571428571428568</v>
      </c>
      <c r="L179">
        <f t="shared" si="15"/>
        <v>9</v>
      </c>
    </row>
    <row r="180" spans="1:12">
      <c r="A180" s="3" t="s">
        <v>195</v>
      </c>
      <c r="B180">
        <v>5</v>
      </c>
      <c r="C180">
        <v>7</v>
      </c>
      <c r="D180">
        <v>4</v>
      </c>
      <c r="E180">
        <v>13</v>
      </c>
      <c r="F180">
        <f>AVERAGEIF(MalatyaTablo[[#This Row],[Vefat2019]:[Vefat2017]], "&gt;0")</f>
        <v>8</v>
      </c>
      <c r="G180">
        <f>IF(AND(MalatyaTablo[[#This Row],[Vefat2020]]&gt;-1,MalatyaTablo[[#This Row],[Referans]]&gt;-1), MalatyaTablo[[#This Row],[Vefat2020]]-MalatyaTablo[[#This Row],[Referans]], 0)</f>
        <v>-3</v>
      </c>
      <c r="H180">
        <f t="shared" si="11"/>
        <v>7.7142857142857144</v>
      </c>
      <c r="I180">
        <f t="shared" si="12"/>
        <v>9.5714285714285712</v>
      </c>
      <c r="J180">
        <f t="shared" si="13"/>
        <v>7.4285714285714288</v>
      </c>
      <c r="K180">
        <f t="shared" si="14"/>
        <v>8.7142857142857135</v>
      </c>
      <c r="L180">
        <f t="shared" si="15"/>
        <v>8.5714285714285712</v>
      </c>
    </row>
    <row r="181" spans="1:12">
      <c r="A181" s="3" t="s">
        <v>196</v>
      </c>
      <c r="B181">
        <v>5</v>
      </c>
      <c r="C181">
        <v>9</v>
      </c>
      <c r="D181">
        <v>5</v>
      </c>
      <c r="E181">
        <v>17</v>
      </c>
      <c r="F181">
        <f>AVERAGEIF(MalatyaTablo[[#This Row],[Vefat2019]:[Vefat2017]], "&gt;0")</f>
        <v>10.333333333333334</v>
      </c>
      <c r="G181">
        <f>IF(AND(MalatyaTablo[[#This Row],[Vefat2020]]&gt;-1,MalatyaTablo[[#This Row],[Referans]]&gt;-1), MalatyaTablo[[#This Row],[Vefat2020]]-MalatyaTablo[[#This Row],[Referans]], 0)</f>
        <v>-5.3333333333333339</v>
      </c>
      <c r="H181">
        <f t="shared" si="11"/>
        <v>7.7142857142857144</v>
      </c>
      <c r="I181">
        <f t="shared" si="12"/>
        <v>9.8571428571428577</v>
      </c>
      <c r="J181">
        <f t="shared" si="13"/>
        <v>6.8571428571428568</v>
      </c>
      <c r="K181">
        <f t="shared" si="14"/>
        <v>9.8571428571428577</v>
      </c>
      <c r="L181">
        <f t="shared" si="15"/>
        <v>8.8571428571428577</v>
      </c>
    </row>
    <row r="182" spans="1:12">
      <c r="A182" s="3" t="s">
        <v>197</v>
      </c>
      <c r="B182">
        <v>11</v>
      </c>
      <c r="C182">
        <v>8</v>
      </c>
      <c r="D182">
        <v>8</v>
      </c>
      <c r="E182">
        <v>15</v>
      </c>
      <c r="F182">
        <f>AVERAGEIF(MalatyaTablo[[#This Row],[Vefat2019]:[Vefat2017]], "&gt;0")</f>
        <v>10.333333333333334</v>
      </c>
      <c r="G182">
        <f>IF(AND(MalatyaTablo[[#This Row],[Vefat2020]]&gt;-1,MalatyaTablo[[#This Row],[Referans]]&gt;-1), MalatyaTablo[[#This Row],[Vefat2020]]-MalatyaTablo[[#This Row],[Referans]], 0)</f>
        <v>0.66666666666666607</v>
      </c>
      <c r="H182">
        <f t="shared" si="11"/>
        <v>7.7142857142857144</v>
      </c>
      <c r="I182">
        <f t="shared" si="12"/>
        <v>10</v>
      </c>
      <c r="J182">
        <f t="shared" si="13"/>
        <v>6.5714285714285712</v>
      </c>
      <c r="K182">
        <f t="shared" si="14"/>
        <v>11.714285714285714</v>
      </c>
      <c r="L182">
        <f t="shared" si="15"/>
        <v>9.4285714285714288</v>
      </c>
    </row>
    <row r="183" spans="1:12">
      <c r="A183" s="3" t="s">
        <v>198</v>
      </c>
      <c r="B183">
        <v>8</v>
      </c>
      <c r="C183">
        <v>11</v>
      </c>
      <c r="D183">
        <v>10</v>
      </c>
      <c r="E183">
        <v>8</v>
      </c>
      <c r="F183">
        <f>AVERAGEIF(MalatyaTablo[[#This Row],[Vefat2019]:[Vefat2017]], "&gt;0")</f>
        <v>9.6666666666666661</v>
      </c>
      <c r="G183">
        <f>IF(AND(MalatyaTablo[[#This Row],[Vefat2020]]&gt;-1,MalatyaTablo[[#This Row],[Referans]]&gt;-1), MalatyaTablo[[#This Row],[Vefat2020]]-MalatyaTablo[[#This Row],[Referans]], 0)</f>
        <v>-1.6666666666666661</v>
      </c>
      <c r="H183">
        <f t="shared" si="11"/>
        <v>7.7142857142857144</v>
      </c>
      <c r="I183">
        <f t="shared" si="12"/>
        <v>8.5714285714285712</v>
      </c>
      <c r="J183">
        <f t="shared" si="13"/>
        <v>6.7142857142857144</v>
      </c>
      <c r="K183">
        <f t="shared" si="14"/>
        <v>11</v>
      </c>
      <c r="L183">
        <f t="shared" si="15"/>
        <v>8.7619047619047628</v>
      </c>
    </row>
    <row r="184" spans="1:12">
      <c r="A184" s="3" t="s">
        <v>199</v>
      </c>
      <c r="B184">
        <v>7</v>
      </c>
      <c r="C184">
        <v>9</v>
      </c>
      <c r="D184">
        <v>11</v>
      </c>
      <c r="E184">
        <v>12</v>
      </c>
      <c r="F184">
        <f>AVERAGEIF(MalatyaTablo[[#This Row],[Vefat2019]:[Vefat2017]], "&gt;0")</f>
        <v>10.666666666666666</v>
      </c>
      <c r="G184">
        <f>IF(AND(MalatyaTablo[[#This Row],[Vefat2020]]&gt;-1,MalatyaTablo[[#This Row],[Referans]]&gt;-1), MalatyaTablo[[#This Row],[Vefat2020]]-MalatyaTablo[[#This Row],[Referans]], 0)</f>
        <v>-3.6666666666666661</v>
      </c>
      <c r="H184">
        <f t="shared" si="11"/>
        <v>7.2857142857142856</v>
      </c>
      <c r="I184">
        <f t="shared" si="12"/>
        <v>8.7142857142857135</v>
      </c>
      <c r="J184">
        <f t="shared" si="13"/>
        <v>7</v>
      </c>
      <c r="K184">
        <f t="shared" si="14"/>
        <v>11.285714285714286</v>
      </c>
      <c r="L184">
        <f t="shared" si="15"/>
        <v>9</v>
      </c>
    </row>
    <row r="185" spans="1:12">
      <c r="A185" s="3" t="s">
        <v>200</v>
      </c>
      <c r="B185">
        <v>13</v>
      </c>
      <c r="C185">
        <v>12</v>
      </c>
      <c r="D185">
        <v>9</v>
      </c>
      <c r="E185">
        <v>12</v>
      </c>
      <c r="F185">
        <f>AVERAGEIF(MalatyaTablo[[#This Row],[Vefat2019]:[Vefat2017]], "&gt;0")</f>
        <v>11</v>
      </c>
      <c r="G185">
        <f>IF(AND(MalatyaTablo[[#This Row],[Vefat2020]]&gt;-1,MalatyaTablo[[#This Row],[Referans]]&gt;-1), MalatyaTablo[[#This Row],[Vefat2020]]-MalatyaTablo[[#This Row],[Referans]], 0)</f>
        <v>2</v>
      </c>
      <c r="H185">
        <f t="shared" si="11"/>
        <v>7.8571428571428568</v>
      </c>
      <c r="I185">
        <f t="shared" si="12"/>
        <v>9.5714285714285712</v>
      </c>
      <c r="J185">
        <f t="shared" si="13"/>
        <v>7.5714285714285712</v>
      </c>
      <c r="K185">
        <f t="shared" si="14"/>
        <v>12</v>
      </c>
      <c r="L185">
        <f t="shared" si="15"/>
        <v>9.7142857142857135</v>
      </c>
    </row>
    <row r="186" spans="1:12">
      <c r="A186" s="3" t="s">
        <v>201</v>
      </c>
      <c r="B186">
        <v>9</v>
      </c>
      <c r="C186">
        <v>10</v>
      </c>
      <c r="D186">
        <v>9</v>
      </c>
      <c r="E186">
        <v>14</v>
      </c>
      <c r="F186">
        <f>AVERAGEIF(MalatyaTablo[[#This Row],[Vefat2019]:[Vefat2017]], "&gt;0")</f>
        <v>11</v>
      </c>
      <c r="G186">
        <f>IF(AND(MalatyaTablo[[#This Row],[Vefat2020]]&gt;-1,MalatyaTablo[[#This Row],[Referans]]&gt;-1), MalatyaTablo[[#This Row],[Vefat2020]]-MalatyaTablo[[#This Row],[Referans]], 0)</f>
        <v>-2</v>
      </c>
      <c r="H186">
        <f t="shared" si="11"/>
        <v>8.2857142857142865</v>
      </c>
      <c r="I186">
        <f t="shared" si="12"/>
        <v>9.4285714285714288</v>
      </c>
      <c r="J186">
        <f t="shared" si="13"/>
        <v>8</v>
      </c>
      <c r="K186">
        <f t="shared" si="14"/>
        <v>13</v>
      </c>
      <c r="L186">
        <f t="shared" si="15"/>
        <v>10.142857142857142</v>
      </c>
    </row>
    <row r="187" spans="1:12">
      <c r="A187" s="3" t="s">
        <v>202</v>
      </c>
      <c r="B187">
        <v>17</v>
      </c>
      <c r="C187">
        <v>7</v>
      </c>
      <c r="D187">
        <v>11</v>
      </c>
      <c r="E187">
        <v>16</v>
      </c>
      <c r="F187">
        <f>AVERAGEIF(MalatyaTablo[[#This Row],[Vefat2019]:[Vefat2017]], "&gt;0")</f>
        <v>11.333333333333334</v>
      </c>
      <c r="G187">
        <f>IF(AND(MalatyaTablo[[#This Row],[Vefat2020]]&gt;-1,MalatyaTablo[[#This Row],[Referans]]&gt;-1), MalatyaTablo[[#This Row],[Vefat2020]]-MalatyaTablo[[#This Row],[Referans]], 0)</f>
        <v>5.6666666666666661</v>
      </c>
      <c r="H187">
        <f t="shared" si="11"/>
        <v>10</v>
      </c>
      <c r="I187">
        <f t="shared" si="12"/>
        <v>9.4285714285714288</v>
      </c>
      <c r="J187">
        <f t="shared" si="13"/>
        <v>9</v>
      </c>
      <c r="K187">
        <f t="shared" si="14"/>
        <v>13.428571428571429</v>
      </c>
      <c r="L187">
        <f t="shared" si="15"/>
        <v>10.619047619047619</v>
      </c>
    </row>
    <row r="188" spans="1:12">
      <c r="A188" s="3" t="s">
        <v>203</v>
      </c>
      <c r="B188">
        <v>6</v>
      </c>
      <c r="C188">
        <v>6</v>
      </c>
      <c r="D188">
        <v>10</v>
      </c>
      <c r="E188">
        <v>10</v>
      </c>
      <c r="F188">
        <f>AVERAGEIF(MalatyaTablo[[#This Row],[Vefat2019]:[Vefat2017]], "&gt;0")</f>
        <v>8.6666666666666661</v>
      </c>
      <c r="G188">
        <f>IF(AND(MalatyaTablo[[#This Row],[Vefat2020]]&gt;-1,MalatyaTablo[[#This Row],[Referans]]&gt;-1), MalatyaTablo[[#This Row],[Vefat2020]]-MalatyaTablo[[#This Row],[Referans]], 0)</f>
        <v>-2.6666666666666661</v>
      </c>
      <c r="H188">
        <f t="shared" si="11"/>
        <v>10.142857142857142</v>
      </c>
      <c r="I188">
        <f t="shared" si="12"/>
        <v>9</v>
      </c>
      <c r="J188">
        <f t="shared" si="13"/>
        <v>9.7142857142857135</v>
      </c>
      <c r="K188">
        <f t="shared" si="14"/>
        <v>12.428571428571429</v>
      </c>
      <c r="L188">
        <f t="shared" si="15"/>
        <v>10.380952380952381</v>
      </c>
    </row>
    <row r="189" spans="1:12">
      <c r="A189" s="3" t="s">
        <v>204</v>
      </c>
      <c r="B189">
        <v>11</v>
      </c>
      <c r="C189">
        <v>6</v>
      </c>
      <c r="D189">
        <v>6</v>
      </c>
      <c r="E189">
        <v>7</v>
      </c>
      <c r="F189">
        <f>AVERAGEIF(MalatyaTablo[[#This Row],[Vefat2019]:[Vefat2017]], "&gt;0")</f>
        <v>6.333333333333333</v>
      </c>
      <c r="G189">
        <f>IF(AND(MalatyaTablo[[#This Row],[Vefat2020]]&gt;-1,MalatyaTablo[[#This Row],[Referans]]&gt;-1), MalatyaTablo[[#This Row],[Vefat2020]]-MalatyaTablo[[#This Row],[Referans]], 0)</f>
        <v>4.666666666666667</v>
      </c>
      <c r="H189">
        <f t="shared" si="11"/>
        <v>10.142857142857142</v>
      </c>
      <c r="I189">
        <f t="shared" si="12"/>
        <v>8.7142857142857135</v>
      </c>
      <c r="J189">
        <f t="shared" si="13"/>
        <v>9.4285714285714288</v>
      </c>
      <c r="K189">
        <f t="shared" si="14"/>
        <v>11.285714285714286</v>
      </c>
      <c r="L189">
        <f t="shared" si="15"/>
        <v>9.8095238095238084</v>
      </c>
    </row>
    <row r="190" spans="1:12">
      <c r="A190" s="3" t="s">
        <v>205</v>
      </c>
      <c r="B190">
        <v>7</v>
      </c>
      <c r="C190">
        <v>8</v>
      </c>
      <c r="D190">
        <v>12</v>
      </c>
      <c r="E190">
        <v>14</v>
      </c>
      <c r="F190">
        <f>AVERAGEIF(MalatyaTablo[[#This Row],[Vefat2019]:[Vefat2017]], "&gt;0")</f>
        <v>11.333333333333334</v>
      </c>
      <c r="G190">
        <f>IF(AND(MalatyaTablo[[#This Row],[Vefat2020]]&gt;-1,MalatyaTablo[[#This Row],[Referans]]&gt;-1), MalatyaTablo[[#This Row],[Vefat2020]]-MalatyaTablo[[#This Row],[Referans]], 0)</f>
        <v>-4.3333333333333339</v>
      </c>
      <c r="H190">
        <f t="shared" si="11"/>
        <v>10</v>
      </c>
      <c r="I190">
        <f t="shared" si="12"/>
        <v>8.2857142857142865</v>
      </c>
      <c r="J190">
        <f t="shared" si="13"/>
        <v>9.7142857142857135</v>
      </c>
      <c r="K190">
        <f t="shared" si="14"/>
        <v>12.142857142857142</v>
      </c>
      <c r="L190">
        <f t="shared" si="15"/>
        <v>10.047619047619047</v>
      </c>
    </row>
    <row r="191" spans="1:12">
      <c r="A191" s="3" t="s">
        <v>206</v>
      </c>
      <c r="B191">
        <v>15</v>
      </c>
      <c r="C191">
        <v>10</v>
      </c>
      <c r="D191">
        <v>7</v>
      </c>
      <c r="E191">
        <v>16</v>
      </c>
      <c r="F191">
        <f>AVERAGEIF(MalatyaTablo[[#This Row],[Vefat2019]:[Vefat2017]], "&gt;0")</f>
        <v>11</v>
      </c>
      <c r="G191">
        <f>IF(AND(MalatyaTablo[[#This Row],[Vefat2020]]&gt;-1,MalatyaTablo[[#This Row],[Referans]]&gt;-1), MalatyaTablo[[#This Row],[Vefat2020]]-MalatyaTablo[[#This Row],[Referans]], 0)</f>
        <v>4</v>
      </c>
      <c r="H191">
        <f t="shared" si="11"/>
        <v>11.142857142857142</v>
      </c>
      <c r="I191">
        <f t="shared" si="12"/>
        <v>8.4285714285714288</v>
      </c>
      <c r="J191">
        <f t="shared" si="13"/>
        <v>9.1428571428571423</v>
      </c>
      <c r="K191">
        <f t="shared" si="14"/>
        <v>12.714285714285714</v>
      </c>
      <c r="L191">
        <f t="shared" si="15"/>
        <v>10.095238095238097</v>
      </c>
    </row>
    <row r="192" spans="1:12">
      <c r="A192" s="3" t="s">
        <v>207</v>
      </c>
      <c r="B192">
        <v>10</v>
      </c>
      <c r="C192">
        <v>5</v>
      </c>
      <c r="D192">
        <v>4</v>
      </c>
      <c r="E192">
        <v>11</v>
      </c>
      <c r="F192">
        <f>AVERAGEIF(MalatyaTablo[[#This Row],[Vefat2019]:[Vefat2017]], "&gt;0")</f>
        <v>6.666666666666667</v>
      </c>
      <c r="G192">
        <f>IF(AND(MalatyaTablo[[#This Row],[Vefat2020]]&gt;-1,MalatyaTablo[[#This Row],[Referans]]&gt;-1), MalatyaTablo[[#This Row],[Vefat2020]]-MalatyaTablo[[#This Row],[Referans]], 0)</f>
        <v>3.333333333333333</v>
      </c>
      <c r="H192">
        <f t="shared" si="11"/>
        <v>10.714285714285714</v>
      </c>
      <c r="I192">
        <f t="shared" si="12"/>
        <v>7.4285714285714288</v>
      </c>
      <c r="J192">
        <f t="shared" si="13"/>
        <v>8.4285714285714288</v>
      </c>
      <c r="K192">
        <f t="shared" si="14"/>
        <v>12.571428571428571</v>
      </c>
      <c r="L192">
        <f t="shared" si="15"/>
        <v>9.4761904761904781</v>
      </c>
    </row>
    <row r="193" spans="1:12">
      <c r="A193" s="3" t="s">
        <v>208</v>
      </c>
      <c r="B193">
        <v>8</v>
      </c>
      <c r="C193">
        <v>10</v>
      </c>
      <c r="D193">
        <v>7</v>
      </c>
      <c r="E193">
        <v>6</v>
      </c>
      <c r="F193">
        <f>AVERAGEIF(MalatyaTablo[[#This Row],[Vefat2019]:[Vefat2017]], "&gt;0")</f>
        <v>7.666666666666667</v>
      </c>
      <c r="G193">
        <f>IF(AND(MalatyaTablo[[#This Row],[Vefat2020]]&gt;-1,MalatyaTablo[[#This Row],[Referans]]&gt;-1), MalatyaTablo[[#This Row],[Vefat2020]]-MalatyaTablo[[#This Row],[Referans]], 0)</f>
        <v>0.33333333333333304</v>
      </c>
      <c r="H193">
        <f t="shared" si="11"/>
        <v>10.571428571428571</v>
      </c>
      <c r="I193">
        <f t="shared" si="12"/>
        <v>7.4285714285714288</v>
      </c>
      <c r="J193">
        <f t="shared" si="13"/>
        <v>8.1428571428571423</v>
      </c>
      <c r="K193">
        <f t="shared" si="14"/>
        <v>11.428571428571429</v>
      </c>
      <c r="L193">
        <f t="shared" si="15"/>
        <v>8.9999999999999982</v>
      </c>
    </row>
    <row r="194" spans="1:12">
      <c r="A194" s="3" t="s">
        <v>209</v>
      </c>
      <c r="B194">
        <v>15</v>
      </c>
      <c r="C194">
        <v>6</v>
      </c>
      <c r="D194">
        <v>14</v>
      </c>
      <c r="E194">
        <v>10</v>
      </c>
      <c r="F194">
        <f>AVERAGEIF(MalatyaTablo[[#This Row],[Vefat2019]:[Vefat2017]], "&gt;0")</f>
        <v>10</v>
      </c>
      <c r="G194">
        <f>IF(AND(MalatyaTablo[[#This Row],[Vefat2020]]&gt;-1,MalatyaTablo[[#This Row],[Referans]]&gt;-1), MalatyaTablo[[#This Row],[Vefat2020]]-MalatyaTablo[[#This Row],[Referans]], 0)</f>
        <v>5</v>
      </c>
      <c r="H194">
        <f t="shared" si="11"/>
        <v>10.285714285714286</v>
      </c>
      <c r="I194">
        <f t="shared" si="12"/>
        <v>7.2857142857142856</v>
      </c>
      <c r="J194">
        <f t="shared" si="13"/>
        <v>8.5714285714285712</v>
      </c>
      <c r="K194">
        <f t="shared" si="14"/>
        <v>10.571428571428571</v>
      </c>
      <c r="L194">
        <f t="shared" si="15"/>
        <v>8.8095238095238084</v>
      </c>
    </row>
    <row r="195" spans="1:12">
      <c r="A195" s="3" t="s">
        <v>210</v>
      </c>
      <c r="B195">
        <v>16</v>
      </c>
      <c r="C195">
        <v>6</v>
      </c>
      <c r="D195">
        <v>11</v>
      </c>
      <c r="E195">
        <v>10</v>
      </c>
      <c r="F195">
        <f>AVERAGEIF(MalatyaTablo[[#This Row],[Vefat2019]:[Vefat2017]], "&gt;0")</f>
        <v>9</v>
      </c>
      <c r="G195">
        <f>IF(AND(MalatyaTablo[[#This Row],[Vefat2020]]&gt;-1,MalatyaTablo[[#This Row],[Referans]]&gt;-1), MalatyaTablo[[#This Row],[Vefat2020]]-MalatyaTablo[[#This Row],[Referans]], 0)</f>
        <v>7</v>
      </c>
      <c r="H195">
        <f t="shared" si="11"/>
        <v>11.714285714285714</v>
      </c>
      <c r="I195">
        <f t="shared" si="12"/>
        <v>7.2857142857142856</v>
      </c>
      <c r="J195">
        <f t="shared" si="13"/>
        <v>8.7142857142857135</v>
      </c>
      <c r="K195">
        <f t="shared" si="14"/>
        <v>10.571428571428571</v>
      </c>
      <c r="L195">
        <f t="shared" si="15"/>
        <v>8.8571428571428577</v>
      </c>
    </row>
    <row r="196" spans="1:12">
      <c r="A196" s="3" t="s">
        <v>211</v>
      </c>
      <c r="B196">
        <v>14</v>
      </c>
      <c r="C196">
        <v>6</v>
      </c>
      <c r="D196">
        <v>10</v>
      </c>
      <c r="E196">
        <v>14</v>
      </c>
      <c r="F196">
        <f>AVERAGEIF(MalatyaTablo[[#This Row],[Vefat2019]:[Vefat2017]], "&gt;0")</f>
        <v>10</v>
      </c>
      <c r="G196">
        <f>IF(AND(MalatyaTablo[[#This Row],[Vefat2020]]&gt;-1,MalatyaTablo[[#This Row],[Referans]]&gt;-1), MalatyaTablo[[#This Row],[Vefat2020]]-MalatyaTablo[[#This Row],[Referans]], 0)</f>
        <v>4</v>
      </c>
      <c r="H196">
        <f t="shared" si="11"/>
        <v>12.142857142857142</v>
      </c>
      <c r="I196">
        <f t="shared" si="12"/>
        <v>7.2857142857142856</v>
      </c>
      <c r="J196">
        <f t="shared" si="13"/>
        <v>9.2857142857142865</v>
      </c>
      <c r="K196">
        <f t="shared" si="14"/>
        <v>11.571428571428571</v>
      </c>
      <c r="L196">
        <f t="shared" si="15"/>
        <v>9.3809523809523814</v>
      </c>
    </row>
    <row r="197" spans="1:12">
      <c r="A197" s="3" t="s">
        <v>212</v>
      </c>
      <c r="B197">
        <v>8</v>
      </c>
      <c r="C197">
        <v>7</v>
      </c>
      <c r="D197">
        <v>7</v>
      </c>
      <c r="E197">
        <v>9</v>
      </c>
      <c r="F197">
        <f>AVERAGEIF(MalatyaTablo[[#This Row],[Vefat2019]:[Vefat2017]], "&gt;0")</f>
        <v>7.666666666666667</v>
      </c>
      <c r="G197">
        <f>IF(AND(MalatyaTablo[[#This Row],[Vefat2020]]&gt;-1,MalatyaTablo[[#This Row],[Referans]]&gt;-1), MalatyaTablo[[#This Row],[Vefat2020]]-MalatyaTablo[[#This Row],[Referans]], 0)</f>
        <v>0.33333333333333304</v>
      </c>
      <c r="H197">
        <f t="shared" si="11"/>
        <v>12.285714285714286</v>
      </c>
      <c r="I197">
        <f t="shared" si="12"/>
        <v>7.1428571428571432</v>
      </c>
      <c r="J197">
        <f t="shared" si="13"/>
        <v>8.5714285714285712</v>
      </c>
      <c r="K197">
        <f t="shared" si="14"/>
        <v>10.857142857142858</v>
      </c>
      <c r="L197">
        <f t="shared" si="15"/>
        <v>8.8571428571428577</v>
      </c>
    </row>
    <row r="198" spans="1:12">
      <c r="A198" s="3" t="s">
        <v>213</v>
      </c>
      <c r="B198">
        <v>7</v>
      </c>
      <c r="C198">
        <v>10</v>
      </c>
      <c r="D198">
        <v>10</v>
      </c>
      <c r="E198">
        <v>9</v>
      </c>
      <c r="F198">
        <f>AVERAGEIF(MalatyaTablo[[#This Row],[Vefat2019]:[Vefat2017]], "&gt;0")</f>
        <v>9.6666666666666661</v>
      </c>
      <c r="G198">
        <f>IF(AND(MalatyaTablo[[#This Row],[Vefat2020]]&gt;-1,MalatyaTablo[[#This Row],[Referans]]&gt;-1), MalatyaTablo[[#This Row],[Vefat2020]]-MalatyaTablo[[#This Row],[Referans]], 0)</f>
        <v>-2.6666666666666661</v>
      </c>
      <c r="H198">
        <f t="shared" si="11"/>
        <v>11.142857142857142</v>
      </c>
      <c r="I198">
        <f t="shared" si="12"/>
        <v>7.1428571428571432</v>
      </c>
      <c r="J198">
        <f t="shared" si="13"/>
        <v>9</v>
      </c>
      <c r="K198">
        <f t="shared" si="14"/>
        <v>9.8571428571428577</v>
      </c>
      <c r="L198">
        <f t="shared" si="15"/>
        <v>8.6666666666666661</v>
      </c>
    </row>
    <row r="199" spans="1:12">
      <c r="A199" s="3" t="s">
        <v>214</v>
      </c>
      <c r="B199">
        <v>10</v>
      </c>
      <c r="C199">
        <v>10</v>
      </c>
      <c r="D199">
        <v>14</v>
      </c>
      <c r="E199">
        <v>8</v>
      </c>
      <c r="F199">
        <f>AVERAGEIF(MalatyaTablo[[#This Row],[Vefat2019]:[Vefat2017]], "&gt;0")</f>
        <v>10.666666666666666</v>
      </c>
      <c r="G199">
        <f>IF(AND(MalatyaTablo[[#This Row],[Vefat2020]]&gt;-1,MalatyaTablo[[#This Row],[Referans]]&gt;-1), MalatyaTablo[[#This Row],[Vefat2020]]-MalatyaTablo[[#This Row],[Referans]], 0)</f>
        <v>-0.66666666666666607</v>
      </c>
      <c r="H199">
        <f t="shared" si="11"/>
        <v>11.142857142857142</v>
      </c>
      <c r="I199">
        <f t="shared" si="12"/>
        <v>7.8571428571428568</v>
      </c>
      <c r="J199">
        <f t="shared" si="13"/>
        <v>10.428571428571429</v>
      </c>
      <c r="K199">
        <f t="shared" si="14"/>
        <v>9.4285714285714288</v>
      </c>
      <c r="L199">
        <f t="shared" si="15"/>
        <v>9.238095238095239</v>
      </c>
    </row>
    <row r="200" spans="1:12">
      <c r="A200" s="3" t="s">
        <v>215</v>
      </c>
      <c r="B200">
        <v>15</v>
      </c>
      <c r="C200">
        <v>11</v>
      </c>
      <c r="D200">
        <v>9</v>
      </c>
      <c r="E200">
        <v>6</v>
      </c>
      <c r="F200">
        <f>AVERAGEIF(MalatyaTablo[[#This Row],[Vefat2019]:[Vefat2017]], "&gt;0")</f>
        <v>8.6666666666666661</v>
      </c>
      <c r="G200">
        <f>IF(AND(MalatyaTablo[[#This Row],[Vefat2020]]&gt;-1,MalatyaTablo[[#This Row],[Referans]]&gt;-1), MalatyaTablo[[#This Row],[Vefat2020]]-MalatyaTablo[[#This Row],[Referans]], 0)</f>
        <v>6.3333333333333339</v>
      </c>
      <c r="H200">
        <f t="shared" si="11"/>
        <v>12.142857142857142</v>
      </c>
      <c r="I200">
        <f t="shared" si="12"/>
        <v>8</v>
      </c>
      <c r="J200">
        <f t="shared" si="13"/>
        <v>10.714285714285714</v>
      </c>
      <c r="K200">
        <f t="shared" si="14"/>
        <v>9.4285714285714288</v>
      </c>
      <c r="L200">
        <f t="shared" si="15"/>
        <v>9.3809523809523796</v>
      </c>
    </row>
    <row r="201" spans="1:12">
      <c r="A201" s="3" t="s">
        <v>216</v>
      </c>
      <c r="B201">
        <v>8</v>
      </c>
      <c r="C201">
        <v>4</v>
      </c>
      <c r="D201">
        <v>8</v>
      </c>
      <c r="E201">
        <v>8</v>
      </c>
      <c r="F201">
        <f>AVERAGEIF(MalatyaTablo[[#This Row],[Vefat2019]:[Vefat2017]], "&gt;0")</f>
        <v>6.666666666666667</v>
      </c>
      <c r="G201">
        <f>IF(AND(MalatyaTablo[[#This Row],[Vefat2020]]&gt;-1,MalatyaTablo[[#This Row],[Referans]]&gt;-1), MalatyaTablo[[#This Row],[Vefat2020]]-MalatyaTablo[[#This Row],[Referans]], 0)</f>
        <v>1.333333333333333</v>
      </c>
      <c r="H201">
        <f t="shared" ref="H201:H253" si="16">AVERAGE(B195:B201)</f>
        <v>11.142857142857142</v>
      </c>
      <c r="I201">
        <f t="shared" ref="I201:I257" si="17">AVERAGE(C195:C201)</f>
        <v>7.7142857142857144</v>
      </c>
      <c r="J201">
        <f t="shared" ref="J201:J257" si="18">AVERAGE(D195:D201)</f>
        <v>9.8571428571428577</v>
      </c>
      <c r="K201">
        <f t="shared" ref="K201:K257" si="19">AVERAGE(E195:E201)</f>
        <v>9.1428571428571423</v>
      </c>
      <c r="L201">
        <f t="shared" ref="L201:L253" si="20">AVERAGE(F195:F201)</f>
        <v>8.9047619047619033</v>
      </c>
    </row>
    <row r="202" spans="1:12">
      <c r="A202" s="3" t="s">
        <v>217</v>
      </c>
      <c r="B202">
        <v>12</v>
      </c>
      <c r="C202">
        <v>10</v>
      </c>
      <c r="D202">
        <v>7</v>
      </c>
      <c r="E202">
        <v>7</v>
      </c>
      <c r="F202">
        <f>AVERAGEIF(MalatyaTablo[[#This Row],[Vefat2019]:[Vefat2017]], "&gt;0")</f>
        <v>8</v>
      </c>
      <c r="G202">
        <f>IF(AND(MalatyaTablo[[#This Row],[Vefat2020]]&gt;-1,MalatyaTablo[[#This Row],[Referans]]&gt;-1), MalatyaTablo[[#This Row],[Vefat2020]]-MalatyaTablo[[#This Row],[Referans]], 0)</f>
        <v>4</v>
      </c>
      <c r="H202">
        <f t="shared" si="16"/>
        <v>10.571428571428571</v>
      </c>
      <c r="I202">
        <f t="shared" si="17"/>
        <v>8.2857142857142865</v>
      </c>
      <c r="J202">
        <f t="shared" si="18"/>
        <v>9.2857142857142865</v>
      </c>
      <c r="K202">
        <f t="shared" si="19"/>
        <v>8.7142857142857135</v>
      </c>
      <c r="L202">
        <f t="shared" si="20"/>
        <v>8.761904761904761</v>
      </c>
    </row>
    <row r="203" spans="1:12">
      <c r="A203" s="3" t="s">
        <v>218</v>
      </c>
      <c r="B203">
        <v>11</v>
      </c>
      <c r="C203">
        <v>10</v>
      </c>
      <c r="D203">
        <v>6</v>
      </c>
      <c r="E203">
        <v>6</v>
      </c>
      <c r="F203">
        <f>AVERAGEIF(MalatyaTablo[[#This Row],[Vefat2019]:[Vefat2017]], "&gt;0")</f>
        <v>7.333333333333333</v>
      </c>
      <c r="G203">
        <f>IF(AND(MalatyaTablo[[#This Row],[Vefat2020]]&gt;-1,MalatyaTablo[[#This Row],[Referans]]&gt;-1), MalatyaTablo[[#This Row],[Vefat2020]]-MalatyaTablo[[#This Row],[Referans]], 0)</f>
        <v>3.666666666666667</v>
      </c>
      <c r="H203">
        <f t="shared" si="16"/>
        <v>10.142857142857142</v>
      </c>
      <c r="I203">
        <f t="shared" si="17"/>
        <v>8.8571428571428577</v>
      </c>
      <c r="J203">
        <f t="shared" si="18"/>
        <v>8.7142857142857135</v>
      </c>
      <c r="K203">
        <f t="shared" si="19"/>
        <v>7.5714285714285712</v>
      </c>
      <c r="L203">
        <f t="shared" si="20"/>
        <v>8.3809523809523814</v>
      </c>
    </row>
    <row r="204" spans="1:12">
      <c r="A204" s="3" t="s">
        <v>219</v>
      </c>
      <c r="B204">
        <v>13</v>
      </c>
      <c r="C204">
        <v>6</v>
      </c>
      <c r="D204">
        <v>4</v>
      </c>
      <c r="E204">
        <v>11</v>
      </c>
      <c r="F204">
        <f>AVERAGEIF(MalatyaTablo[[#This Row],[Vefat2019]:[Vefat2017]], "&gt;0")</f>
        <v>7</v>
      </c>
      <c r="G204">
        <f>IF(AND(MalatyaTablo[[#This Row],[Vefat2020]]&gt;-1,MalatyaTablo[[#This Row],[Referans]]&gt;-1), MalatyaTablo[[#This Row],[Vefat2020]]-MalatyaTablo[[#This Row],[Referans]], 0)</f>
        <v>6</v>
      </c>
      <c r="H204">
        <f t="shared" si="16"/>
        <v>10.857142857142858</v>
      </c>
      <c r="I204">
        <f t="shared" si="17"/>
        <v>8.7142857142857135</v>
      </c>
      <c r="J204">
        <f t="shared" si="18"/>
        <v>8.2857142857142865</v>
      </c>
      <c r="K204">
        <f t="shared" si="19"/>
        <v>7.8571428571428568</v>
      </c>
      <c r="L204">
        <f t="shared" si="20"/>
        <v>8.2857142857142865</v>
      </c>
    </row>
    <row r="205" spans="1:12">
      <c r="A205" s="3" t="s">
        <v>220</v>
      </c>
      <c r="B205">
        <v>12</v>
      </c>
      <c r="C205">
        <v>8</v>
      </c>
      <c r="D205">
        <v>6</v>
      </c>
      <c r="E205">
        <v>6</v>
      </c>
      <c r="F205">
        <f>AVERAGEIF(MalatyaTablo[[#This Row],[Vefat2019]:[Vefat2017]], "&gt;0")</f>
        <v>6.666666666666667</v>
      </c>
      <c r="G205">
        <f>IF(AND(MalatyaTablo[[#This Row],[Vefat2020]]&gt;-1,MalatyaTablo[[#This Row],[Referans]]&gt;-1), MalatyaTablo[[#This Row],[Vefat2020]]-MalatyaTablo[[#This Row],[Referans]], 0)</f>
        <v>5.333333333333333</v>
      </c>
      <c r="H205">
        <f t="shared" si="16"/>
        <v>11.571428571428571</v>
      </c>
      <c r="I205">
        <f t="shared" si="17"/>
        <v>8.4285714285714288</v>
      </c>
      <c r="J205">
        <f t="shared" si="18"/>
        <v>7.7142857142857144</v>
      </c>
      <c r="K205">
        <f t="shared" si="19"/>
        <v>7.4285714285714288</v>
      </c>
      <c r="L205">
        <f t="shared" si="20"/>
        <v>7.8571428571428568</v>
      </c>
    </row>
    <row r="206" spans="1:12">
      <c r="A206" s="3" t="s">
        <v>221</v>
      </c>
      <c r="B206">
        <v>10</v>
      </c>
      <c r="C206">
        <v>8</v>
      </c>
      <c r="D206">
        <v>7</v>
      </c>
      <c r="E206">
        <v>8</v>
      </c>
      <c r="F206">
        <f>AVERAGEIF(MalatyaTablo[[#This Row],[Vefat2019]:[Vefat2017]], "&gt;0")</f>
        <v>7.666666666666667</v>
      </c>
      <c r="G206">
        <f>IF(AND(MalatyaTablo[[#This Row],[Vefat2020]]&gt;-1,MalatyaTablo[[#This Row],[Referans]]&gt;-1), MalatyaTablo[[#This Row],[Vefat2020]]-MalatyaTablo[[#This Row],[Referans]], 0)</f>
        <v>2.333333333333333</v>
      </c>
      <c r="H206">
        <f t="shared" si="16"/>
        <v>11.571428571428571</v>
      </c>
      <c r="I206">
        <f t="shared" si="17"/>
        <v>8.1428571428571423</v>
      </c>
      <c r="J206">
        <f t="shared" si="18"/>
        <v>6.7142857142857144</v>
      </c>
      <c r="K206">
        <f t="shared" si="19"/>
        <v>7.4285714285714288</v>
      </c>
      <c r="L206">
        <f t="shared" si="20"/>
        <v>7.4285714285714279</v>
      </c>
    </row>
    <row r="207" spans="1:12">
      <c r="A207" s="3" t="s">
        <v>222</v>
      </c>
      <c r="B207">
        <v>12</v>
      </c>
      <c r="C207">
        <v>11</v>
      </c>
      <c r="D207">
        <v>11</v>
      </c>
      <c r="E207">
        <v>6</v>
      </c>
      <c r="F207">
        <f>AVERAGEIF(MalatyaTablo[[#This Row],[Vefat2019]:[Vefat2017]], "&gt;0")</f>
        <v>9.3333333333333339</v>
      </c>
      <c r="G207">
        <f>IF(AND(MalatyaTablo[[#This Row],[Vefat2020]]&gt;-1,MalatyaTablo[[#This Row],[Referans]]&gt;-1), MalatyaTablo[[#This Row],[Vefat2020]]-MalatyaTablo[[#This Row],[Referans]], 0)</f>
        <v>2.6666666666666661</v>
      </c>
      <c r="H207">
        <f t="shared" si="16"/>
        <v>11.142857142857142</v>
      </c>
      <c r="I207">
        <f t="shared" si="17"/>
        <v>8.1428571428571423</v>
      </c>
      <c r="J207">
        <f t="shared" si="18"/>
        <v>7</v>
      </c>
      <c r="K207">
        <f t="shared" si="19"/>
        <v>7.4285714285714288</v>
      </c>
      <c r="L207">
        <f t="shared" si="20"/>
        <v>7.5238095238095237</v>
      </c>
    </row>
    <row r="208" spans="1:12">
      <c r="A208" s="3" t="s">
        <v>223</v>
      </c>
      <c r="B208">
        <v>11</v>
      </c>
      <c r="C208">
        <v>9</v>
      </c>
      <c r="D208">
        <v>15</v>
      </c>
      <c r="E208">
        <v>7</v>
      </c>
      <c r="F208">
        <f>AVERAGEIF(MalatyaTablo[[#This Row],[Vefat2019]:[Vefat2017]], "&gt;0")</f>
        <v>10.333333333333334</v>
      </c>
      <c r="G208">
        <f>IF(AND(MalatyaTablo[[#This Row],[Vefat2020]]&gt;-1,MalatyaTablo[[#This Row],[Referans]]&gt;-1), MalatyaTablo[[#This Row],[Vefat2020]]-MalatyaTablo[[#This Row],[Referans]], 0)</f>
        <v>0.66666666666666607</v>
      </c>
      <c r="H208">
        <f t="shared" si="16"/>
        <v>11.571428571428571</v>
      </c>
      <c r="I208">
        <f t="shared" si="17"/>
        <v>8.8571428571428577</v>
      </c>
      <c r="J208">
        <f t="shared" si="18"/>
        <v>8</v>
      </c>
      <c r="K208">
        <f t="shared" si="19"/>
        <v>7.2857142857142856</v>
      </c>
      <c r="L208">
        <f t="shared" si="20"/>
        <v>8.0476190476190474</v>
      </c>
    </row>
    <row r="209" spans="1:12">
      <c r="A209" s="3" t="s">
        <v>224</v>
      </c>
      <c r="B209">
        <v>13</v>
      </c>
      <c r="C209">
        <v>8</v>
      </c>
      <c r="D209">
        <v>5</v>
      </c>
      <c r="E209">
        <v>5</v>
      </c>
      <c r="F209">
        <f>AVERAGEIF(MalatyaTablo[[#This Row],[Vefat2019]:[Vefat2017]], "&gt;0")</f>
        <v>6</v>
      </c>
      <c r="G209">
        <f>IF(AND(MalatyaTablo[[#This Row],[Vefat2020]]&gt;-1,MalatyaTablo[[#This Row],[Referans]]&gt;-1), MalatyaTablo[[#This Row],[Vefat2020]]-MalatyaTablo[[#This Row],[Referans]], 0)</f>
        <v>7</v>
      </c>
      <c r="H209">
        <f t="shared" si="16"/>
        <v>11.714285714285714</v>
      </c>
      <c r="I209">
        <f t="shared" si="17"/>
        <v>8.5714285714285712</v>
      </c>
      <c r="J209">
        <f t="shared" si="18"/>
        <v>7.7142857142857144</v>
      </c>
      <c r="K209">
        <f t="shared" si="19"/>
        <v>7</v>
      </c>
      <c r="L209">
        <f t="shared" si="20"/>
        <v>7.7619047619047619</v>
      </c>
    </row>
    <row r="210" spans="1:12">
      <c r="A210" s="3" t="s">
        <v>225</v>
      </c>
      <c r="B210">
        <v>8</v>
      </c>
      <c r="C210">
        <v>12</v>
      </c>
      <c r="D210">
        <v>8</v>
      </c>
      <c r="E210">
        <v>8</v>
      </c>
      <c r="F210">
        <f>AVERAGEIF(MalatyaTablo[[#This Row],[Vefat2019]:[Vefat2017]], "&gt;0")</f>
        <v>9.3333333333333339</v>
      </c>
      <c r="G210">
        <f>IF(AND(MalatyaTablo[[#This Row],[Vefat2020]]&gt;-1,MalatyaTablo[[#This Row],[Referans]]&gt;-1), MalatyaTablo[[#This Row],[Vefat2020]]-MalatyaTablo[[#This Row],[Referans]], 0)</f>
        <v>-1.3333333333333339</v>
      </c>
      <c r="H210">
        <f t="shared" si="16"/>
        <v>11.285714285714286</v>
      </c>
      <c r="I210">
        <f t="shared" si="17"/>
        <v>8.8571428571428577</v>
      </c>
      <c r="J210">
        <f t="shared" si="18"/>
        <v>8</v>
      </c>
      <c r="K210">
        <f t="shared" si="19"/>
        <v>7.2857142857142856</v>
      </c>
      <c r="L210">
        <f t="shared" si="20"/>
        <v>8.0476190476190492</v>
      </c>
    </row>
    <row r="211" spans="1:12">
      <c r="A211" s="3" t="s">
        <v>226</v>
      </c>
      <c r="B211">
        <v>12</v>
      </c>
      <c r="C211">
        <v>6</v>
      </c>
      <c r="D211">
        <v>13</v>
      </c>
      <c r="E211">
        <v>7</v>
      </c>
      <c r="F211">
        <f>AVERAGEIF(MalatyaTablo[[#This Row],[Vefat2019]:[Vefat2017]], "&gt;0")</f>
        <v>8.6666666666666661</v>
      </c>
      <c r="G211">
        <f>IF(AND(MalatyaTablo[[#This Row],[Vefat2020]]&gt;-1,MalatyaTablo[[#This Row],[Referans]]&gt;-1), MalatyaTablo[[#This Row],[Vefat2020]]-MalatyaTablo[[#This Row],[Referans]], 0)</f>
        <v>3.3333333333333339</v>
      </c>
      <c r="H211">
        <f t="shared" si="16"/>
        <v>11.142857142857142</v>
      </c>
      <c r="I211">
        <f t="shared" si="17"/>
        <v>8.8571428571428577</v>
      </c>
      <c r="J211">
        <f t="shared" si="18"/>
        <v>9.2857142857142865</v>
      </c>
      <c r="K211">
        <f t="shared" si="19"/>
        <v>6.7142857142857144</v>
      </c>
      <c r="L211">
        <f t="shared" si="20"/>
        <v>8.2857142857142865</v>
      </c>
    </row>
    <row r="212" spans="1:12">
      <c r="A212" s="3" t="s">
        <v>227</v>
      </c>
      <c r="B212">
        <v>10</v>
      </c>
      <c r="C212">
        <v>12</v>
      </c>
      <c r="D212">
        <v>13</v>
      </c>
      <c r="E212">
        <v>5</v>
      </c>
      <c r="F212">
        <f>AVERAGEIF(MalatyaTablo[[#This Row],[Vefat2019]:[Vefat2017]], "&gt;0")</f>
        <v>10</v>
      </c>
      <c r="G212">
        <f>IF(AND(MalatyaTablo[[#This Row],[Vefat2020]]&gt;-1,MalatyaTablo[[#This Row],[Referans]]&gt;-1), MalatyaTablo[[#This Row],[Vefat2020]]-MalatyaTablo[[#This Row],[Referans]], 0)</f>
        <v>0</v>
      </c>
      <c r="H212">
        <f t="shared" si="16"/>
        <v>10.857142857142858</v>
      </c>
      <c r="I212">
        <f t="shared" si="17"/>
        <v>9.4285714285714288</v>
      </c>
      <c r="J212">
        <f t="shared" si="18"/>
        <v>10.285714285714286</v>
      </c>
      <c r="K212">
        <f t="shared" si="19"/>
        <v>6.5714285714285712</v>
      </c>
      <c r="L212">
        <f t="shared" si="20"/>
        <v>8.7619047619047628</v>
      </c>
    </row>
    <row r="213" spans="1:12">
      <c r="A213" s="3" t="s">
        <v>228</v>
      </c>
      <c r="B213">
        <v>16</v>
      </c>
      <c r="C213">
        <v>10</v>
      </c>
      <c r="D213">
        <v>11</v>
      </c>
      <c r="E213">
        <v>10</v>
      </c>
      <c r="F213">
        <f>AVERAGEIF(MalatyaTablo[[#This Row],[Vefat2019]:[Vefat2017]], "&gt;0")</f>
        <v>10.333333333333334</v>
      </c>
      <c r="G213">
        <f>IF(AND(MalatyaTablo[[#This Row],[Vefat2020]]&gt;-1,MalatyaTablo[[#This Row],[Referans]]&gt;-1), MalatyaTablo[[#This Row],[Vefat2020]]-MalatyaTablo[[#This Row],[Referans]], 0)</f>
        <v>5.6666666666666661</v>
      </c>
      <c r="H213">
        <f t="shared" si="16"/>
        <v>11.714285714285714</v>
      </c>
      <c r="I213">
        <f t="shared" si="17"/>
        <v>9.7142857142857135</v>
      </c>
      <c r="J213">
        <f t="shared" si="18"/>
        <v>10.857142857142858</v>
      </c>
      <c r="K213">
        <f t="shared" si="19"/>
        <v>6.8571428571428568</v>
      </c>
      <c r="L213">
        <f t="shared" si="20"/>
        <v>9.1428571428571423</v>
      </c>
    </row>
    <row r="214" spans="1:12">
      <c r="A214" s="3" t="s">
        <v>229</v>
      </c>
      <c r="B214">
        <v>11</v>
      </c>
      <c r="C214">
        <v>9</v>
      </c>
      <c r="D214">
        <v>16</v>
      </c>
      <c r="E214">
        <v>13</v>
      </c>
      <c r="F214">
        <f>AVERAGEIF(MalatyaTablo[[#This Row],[Vefat2019]:[Vefat2017]], "&gt;0")</f>
        <v>12.666666666666666</v>
      </c>
      <c r="G214">
        <f>IF(AND(MalatyaTablo[[#This Row],[Vefat2020]]&gt;-1,MalatyaTablo[[#This Row],[Referans]]&gt;-1), MalatyaTablo[[#This Row],[Vefat2020]]-MalatyaTablo[[#This Row],[Referans]], 0)</f>
        <v>-1.6666666666666661</v>
      </c>
      <c r="H214">
        <f t="shared" si="16"/>
        <v>11.571428571428571</v>
      </c>
      <c r="I214">
        <f t="shared" si="17"/>
        <v>9.4285714285714288</v>
      </c>
      <c r="J214">
        <f t="shared" si="18"/>
        <v>11.571428571428571</v>
      </c>
      <c r="K214">
        <f t="shared" si="19"/>
        <v>7.8571428571428568</v>
      </c>
      <c r="L214">
        <f t="shared" si="20"/>
        <v>9.6190476190476204</v>
      </c>
    </row>
    <row r="215" spans="1:12">
      <c r="A215" s="3" t="s">
        <v>230</v>
      </c>
      <c r="B215">
        <v>14</v>
      </c>
      <c r="C215">
        <v>16</v>
      </c>
      <c r="D215">
        <v>11</v>
      </c>
      <c r="E215">
        <v>5</v>
      </c>
      <c r="F215">
        <f>AVERAGEIF(MalatyaTablo[[#This Row],[Vefat2019]:[Vefat2017]], "&gt;0")</f>
        <v>10.666666666666666</v>
      </c>
      <c r="G215">
        <f>IF(AND(MalatyaTablo[[#This Row],[Vefat2020]]&gt;-1,MalatyaTablo[[#This Row],[Referans]]&gt;-1), MalatyaTablo[[#This Row],[Vefat2020]]-MalatyaTablo[[#This Row],[Referans]], 0)</f>
        <v>3.3333333333333339</v>
      </c>
      <c r="H215">
        <f t="shared" si="16"/>
        <v>12</v>
      </c>
      <c r="I215">
        <f t="shared" si="17"/>
        <v>10.428571428571429</v>
      </c>
      <c r="J215">
        <f t="shared" si="18"/>
        <v>11</v>
      </c>
      <c r="K215">
        <f t="shared" si="19"/>
        <v>7.5714285714285712</v>
      </c>
      <c r="L215">
        <f t="shared" si="20"/>
        <v>9.6666666666666679</v>
      </c>
    </row>
    <row r="216" spans="1:12">
      <c r="A216" s="3" t="s">
        <v>231</v>
      </c>
      <c r="B216">
        <v>9</v>
      </c>
      <c r="C216">
        <v>10</v>
      </c>
      <c r="D216">
        <v>7</v>
      </c>
      <c r="E216">
        <v>13</v>
      </c>
      <c r="F216">
        <f>AVERAGEIF(MalatyaTablo[[#This Row],[Vefat2019]:[Vefat2017]], "&gt;0")</f>
        <v>10</v>
      </c>
      <c r="G216">
        <f>IF(AND(MalatyaTablo[[#This Row],[Vefat2020]]&gt;-1,MalatyaTablo[[#This Row],[Referans]]&gt;-1), MalatyaTablo[[#This Row],[Vefat2020]]-MalatyaTablo[[#This Row],[Referans]], 0)</f>
        <v>-1</v>
      </c>
      <c r="H216">
        <f t="shared" si="16"/>
        <v>11.428571428571429</v>
      </c>
      <c r="I216">
        <f t="shared" si="17"/>
        <v>10.714285714285714</v>
      </c>
      <c r="J216">
        <f t="shared" si="18"/>
        <v>11.285714285714286</v>
      </c>
      <c r="K216">
        <f t="shared" si="19"/>
        <v>8.7142857142857135</v>
      </c>
      <c r="L216">
        <f t="shared" si="20"/>
        <v>10.238095238095237</v>
      </c>
    </row>
    <row r="217" spans="1:12">
      <c r="A217" s="3" t="s">
        <v>232</v>
      </c>
      <c r="B217">
        <v>13</v>
      </c>
      <c r="C217">
        <v>12</v>
      </c>
      <c r="D217">
        <v>7</v>
      </c>
      <c r="E217">
        <v>13</v>
      </c>
      <c r="F217">
        <f>AVERAGEIF(MalatyaTablo[[#This Row],[Vefat2019]:[Vefat2017]], "&gt;0")</f>
        <v>10.666666666666666</v>
      </c>
      <c r="G217">
        <f>IF(AND(MalatyaTablo[[#This Row],[Vefat2020]]&gt;-1,MalatyaTablo[[#This Row],[Referans]]&gt;-1), MalatyaTablo[[#This Row],[Vefat2020]]-MalatyaTablo[[#This Row],[Referans]], 0)</f>
        <v>2.3333333333333339</v>
      </c>
      <c r="H217">
        <f t="shared" si="16"/>
        <v>12.142857142857142</v>
      </c>
      <c r="I217">
        <f t="shared" si="17"/>
        <v>10.714285714285714</v>
      </c>
      <c r="J217">
        <f t="shared" si="18"/>
        <v>11.142857142857142</v>
      </c>
      <c r="K217">
        <f t="shared" si="19"/>
        <v>9.4285714285714288</v>
      </c>
      <c r="L217">
        <f t="shared" si="20"/>
        <v>10.428571428571429</v>
      </c>
    </row>
    <row r="218" spans="1:12">
      <c r="A218" s="3" t="s">
        <v>233</v>
      </c>
      <c r="B218">
        <v>9</v>
      </c>
      <c r="C218">
        <v>11</v>
      </c>
      <c r="D218">
        <v>12</v>
      </c>
      <c r="E218">
        <v>9</v>
      </c>
      <c r="F218">
        <f>AVERAGEIF(MalatyaTablo[[#This Row],[Vefat2019]:[Vefat2017]], "&gt;0")</f>
        <v>10.666666666666666</v>
      </c>
      <c r="G218">
        <f>IF(AND(MalatyaTablo[[#This Row],[Vefat2020]]&gt;-1,MalatyaTablo[[#This Row],[Referans]]&gt;-1), MalatyaTablo[[#This Row],[Vefat2020]]-MalatyaTablo[[#This Row],[Referans]], 0)</f>
        <v>-1.6666666666666661</v>
      </c>
      <c r="H218">
        <f t="shared" si="16"/>
        <v>11.714285714285714</v>
      </c>
      <c r="I218">
        <f t="shared" si="17"/>
        <v>11.428571428571429</v>
      </c>
      <c r="J218">
        <f t="shared" si="18"/>
        <v>11</v>
      </c>
      <c r="K218">
        <f t="shared" si="19"/>
        <v>9.7142857142857135</v>
      </c>
      <c r="L218">
        <f t="shared" si="20"/>
        <v>10.714285714285714</v>
      </c>
    </row>
    <row r="219" spans="1:12">
      <c r="A219" s="3" t="s">
        <v>234</v>
      </c>
      <c r="B219">
        <v>18</v>
      </c>
      <c r="C219">
        <v>10</v>
      </c>
      <c r="D219">
        <v>8</v>
      </c>
      <c r="E219">
        <v>11</v>
      </c>
      <c r="F219">
        <f>AVERAGEIF(MalatyaTablo[[#This Row],[Vefat2019]:[Vefat2017]], "&gt;0")</f>
        <v>9.6666666666666661</v>
      </c>
      <c r="G219">
        <f>IF(AND(MalatyaTablo[[#This Row],[Vefat2020]]&gt;-1,MalatyaTablo[[#This Row],[Referans]]&gt;-1), MalatyaTablo[[#This Row],[Vefat2020]]-MalatyaTablo[[#This Row],[Referans]], 0)</f>
        <v>8.3333333333333339</v>
      </c>
      <c r="H219">
        <f t="shared" si="16"/>
        <v>12.857142857142858</v>
      </c>
      <c r="I219">
        <f t="shared" si="17"/>
        <v>11.142857142857142</v>
      </c>
      <c r="J219">
        <f t="shared" si="18"/>
        <v>10.285714285714286</v>
      </c>
      <c r="K219">
        <f t="shared" si="19"/>
        <v>10.571428571428571</v>
      </c>
      <c r="L219">
        <f t="shared" si="20"/>
        <v>10.666666666666668</v>
      </c>
    </row>
    <row r="220" spans="1:12">
      <c r="A220" s="3" t="s">
        <v>235</v>
      </c>
      <c r="B220">
        <v>13</v>
      </c>
      <c r="C220">
        <v>9</v>
      </c>
      <c r="D220">
        <v>14</v>
      </c>
      <c r="E220">
        <v>9</v>
      </c>
      <c r="F220">
        <f>AVERAGEIF(MalatyaTablo[[#This Row],[Vefat2019]:[Vefat2017]], "&gt;0")</f>
        <v>10.666666666666666</v>
      </c>
      <c r="G220">
        <f>IF(AND(MalatyaTablo[[#This Row],[Vefat2020]]&gt;-1,MalatyaTablo[[#This Row],[Referans]]&gt;-1), MalatyaTablo[[#This Row],[Vefat2020]]-MalatyaTablo[[#This Row],[Referans]], 0)</f>
        <v>2.3333333333333339</v>
      </c>
      <c r="H220">
        <f t="shared" si="16"/>
        <v>12.428571428571429</v>
      </c>
      <c r="I220">
        <f t="shared" si="17"/>
        <v>11</v>
      </c>
      <c r="J220">
        <f t="shared" si="18"/>
        <v>10.714285714285714</v>
      </c>
      <c r="K220">
        <f t="shared" si="19"/>
        <v>10.428571428571429</v>
      </c>
      <c r="L220">
        <f t="shared" si="20"/>
        <v>10.714285714285714</v>
      </c>
    </row>
    <row r="221" spans="1:12">
      <c r="A221" s="3" t="s">
        <v>236</v>
      </c>
      <c r="B221">
        <v>17</v>
      </c>
      <c r="C221">
        <v>9</v>
      </c>
      <c r="D221">
        <v>11</v>
      </c>
      <c r="E221">
        <v>8</v>
      </c>
      <c r="F221">
        <f>AVERAGEIF(MalatyaTablo[[#This Row],[Vefat2019]:[Vefat2017]], "&gt;0")</f>
        <v>9.3333333333333339</v>
      </c>
      <c r="G221">
        <f>IF(AND(MalatyaTablo[[#This Row],[Vefat2020]]&gt;-1,MalatyaTablo[[#This Row],[Referans]]&gt;-1), MalatyaTablo[[#This Row],[Vefat2020]]-MalatyaTablo[[#This Row],[Referans]], 0)</f>
        <v>7.6666666666666661</v>
      </c>
      <c r="H221">
        <f t="shared" si="16"/>
        <v>13.285714285714286</v>
      </c>
      <c r="I221">
        <f t="shared" si="17"/>
        <v>11</v>
      </c>
      <c r="J221">
        <f t="shared" si="18"/>
        <v>10</v>
      </c>
      <c r="K221">
        <f t="shared" si="19"/>
        <v>9.7142857142857135</v>
      </c>
      <c r="L221">
        <f t="shared" si="20"/>
        <v>10.238095238095237</v>
      </c>
    </row>
    <row r="222" spans="1:12">
      <c r="A222" s="3" t="s">
        <v>237</v>
      </c>
      <c r="B222">
        <v>15</v>
      </c>
      <c r="C222">
        <v>9</v>
      </c>
      <c r="D222">
        <v>12</v>
      </c>
      <c r="E222">
        <v>8</v>
      </c>
      <c r="F222">
        <f>AVERAGEIF(MalatyaTablo[[#This Row],[Vefat2019]:[Vefat2017]], "&gt;0")</f>
        <v>9.6666666666666661</v>
      </c>
      <c r="G222">
        <f>IF(AND(MalatyaTablo[[#This Row],[Vefat2020]]&gt;-1,MalatyaTablo[[#This Row],[Referans]]&gt;-1), MalatyaTablo[[#This Row],[Vefat2020]]-MalatyaTablo[[#This Row],[Referans]], 0)</f>
        <v>5.3333333333333339</v>
      </c>
      <c r="H222">
        <f t="shared" si="16"/>
        <v>13.428571428571429</v>
      </c>
      <c r="I222">
        <f t="shared" si="17"/>
        <v>10</v>
      </c>
      <c r="J222">
        <f t="shared" si="18"/>
        <v>10.142857142857142</v>
      </c>
      <c r="K222">
        <f t="shared" si="19"/>
        <v>10.142857142857142</v>
      </c>
      <c r="L222">
        <f t="shared" si="20"/>
        <v>10.095238095238093</v>
      </c>
    </row>
    <row r="223" spans="1:12">
      <c r="A223" s="3" t="s">
        <v>238</v>
      </c>
      <c r="B223">
        <v>13</v>
      </c>
      <c r="C223">
        <v>12</v>
      </c>
      <c r="D223">
        <v>8</v>
      </c>
      <c r="E223">
        <v>9</v>
      </c>
      <c r="F223">
        <f>AVERAGEIF(MalatyaTablo[[#This Row],[Vefat2019]:[Vefat2017]], "&gt;0")</f>
        <v>9.6666666666666661</v>
      </c>
      <c r="G223">
        <f>IF(AND(MalatyaTablo[[#This Row],[Vefat2020]]&gt;-1,MalatyaTablo[[#This Row],[Referans]]&gt;-1), MalatyaTablo[[#This Row],[Vefat2020]]-MalatyaTablo[[#This Row],[Referans]], 0)</f>
        <v>3.3333333333333339</v>
      </c>
      <c r="H223">
        <f t="shared" si="16"/>
        <v>14</v>
      </c>
      <c r="I223">
        <f t="shared" si="17"/>
        <v>10.285714285714286</v>
      </c>
      <c r="J223">
        <f t="shared" si="18"/>
        <v>10.285714285714286</v>
      </c>
      <c r="K223">
        <f t="shared" si="19"/>
        <v>9.5714285714285712</v>
      </c>
      <c r="L223">
        <f t="shared" si="20"/>
        <v>10.047619047619047</v>
      </c>
    </row>
    <row r="224" spans="1:12">
      <c r="A224" s="3" t="s">
        <v>239</v>
      </c>
      <c r="B224">
        <v>10</v>
      </c>
      <c r="C224">
        <v>8</v>
      </c>
      <c r="D224">
        <v>7</v>
      </c>
      <c r="E224">
        <v>9</v>
      </c>
      <c r="F224">
        <f>AVERAGEIF(MalatyaTablo[[#This Row],[Vefat2019]:[Vefat2017]], "&gt;0")</f>
        <v>8</v>
      </c>
      <c r="G224">
        <f>IF(AND(MalatyaTablo[[#This Row],[Vefat2020]]&gt;-1,MalatyaTablo[[#This Row],[Referans]]&gt;-1), MalatyaTablo[[#This Row],[Vefat2020]]-MalatyaTablo[[#This Row],[Referans]], 0)</f>
        <v>2</v>
      </c>
      <c r="H224">
        <f t="shared" si="16"/>
        <v>13.571428571428571</v>
      </c>
      <c r="I224">
        <f t="shared" si="17"/>
        <v>9.7142857142857135</v>
      </c>
      <c r="J224">
        <f t="shared" si="18"/>
        <v>10.285714285714286</v>
      </c>
      <c r="K224">
        <f t="shared" si="19"/>
        <v>9</v>
      </c>
      <c r="L224">
        <f t="shared" si="20"/>
        <v>9.6666666666666661</v>
      </c>
    </row>
    <row r="225" spans="1:12">
      <c r="A225" s="3" t="s">
        <v>240</v>
      </c>
      <c r="B225">
        <v>16</v>
      </c>
      <c r="C225">
        <v>9</v>
      </c>
      <c r="D225">
        <v>9</v>
      </c>
      <c r="E225">
        <v>8</v>
      </c>
      <c r="F225">
        <f>AVERAGEIF(MalatyaTablo[[#This Row],[Vefat2019]:[Vefat2017]], "&gt;0")</f>
        <v>8.6666666666666661</v>
      </c>
      <c r="G225">
        <f>IF(AND(MalatyaTablo[[#This Row],[Vefat2020]]&gt;-1,MalatyaTablo[[#This Row],[Referans]]&gt;-1), MalatyaTablo[[#This Row],[Vefat2020]]-MalatyaTablo[[#This Row],[Referans]], 0)</f>
        <v>7.3333333333333339</v>
      </c>
      <c r="H225">
        <f t="shared" si="16"/>
        <v>14.571428571428571</v>
      </c>
      <c r="I225">
        <f t="shared" si="17"/>
        <v>9.4285714285714288</v>
      </c>
      <c r="J225">
        <f t="shared" si="18"/>
        <v>9.8571428571428577</v>
      </c>
      <c r="K225">
        <f t="shared" si="19"/>
        <v>8.8571428571428577</v>
      </c>
      <c r="L225">
        <f t="shared" si="20"/>
        <v>9.3809523809523796</v>
      </c>
    </row>
    <row r="226" spans="1:12">
      <c r="A226" s="3" t="s">
        <v>241</v>
      </c>
      <c r="B226">
        <v>18</v>
      </c>
      <c r="C226">
        <v>18</v>
      </c>
      <c r="D226">
        <v>5</v>
      </c>
      <c r="E226">
        <v>9</v>
      </c>
      <c r="F226">
        <f>AVERAGEIF(MalatyaTablo[[#This Row],[Vefat2019]:[Vefat2017]], "&gt;0")</f>
        <v>10.666666666666666</v>
      </c>
      <c r="G226">
        <f>IF(AND(MalatyaTablo[[#This Row],[Vefat2020]]&gt;-1,MalatyaTablo[[#This Row],[Referans]]&gt;-1), MalatyaTablo[[#This Row],[Vefat2020]]-MalatyaTablo[[#This Row],[Referans]], 0)</f>
        <v>7.3333333333333339</v>
      </c>
      <c r="H226">
        <f t="shared" si="16"/>
        <v>14.571428571428571</v>
      </c>
      <c r="I226">
        <f t="shared" si="17"/>
        <v>10.571428571428571</v>
      </c>
      <c r="J226">
        <f t="shared" si="18"/>
        <v>9.4285714285714288</v>
      </c>
      <c r="K226">
        <f t="shared" si="19"/>
        <v>8.5714285714285712</v>
      </c>
      <c r="L226">
        <f t="shared" si="20"/>
        <v>9.5238095238095219</v>
      </c>
    </row>
    <row r="227" spans="1:12">
      <c r="A227" s="3" t="s">
        <v>242</v>
      </c>
      <c r="B227">
        <v>10</v>
      </c>
      <c r="C227">
        <v>10</v>
      </c>
      <c r="D227">
        <v>12</v>
      </c>
      <c r="E227">
        <v>11</v>
      </c>
      <c r="F227">
        <f>AVERAGEIF(MalatyaTablo[[#This Row],[Vefat2019]:[Vefat2017]], "&gt;0")</f>
        <v>11</v>
      </c>
      <c r="G227">
        <f>IF(AND(MalatyaTablo[[#This Row],[Vefat2020]]&gt;-1,MalatyaTablo[[#This Row],[Referans]]&gt;-1), MalatyaTablo[[#This Row],[Vefat2020]]-MalatyaTablo[[#This Row],[Referans]], 0)</f>
        <v>-1</v>
      </c>
      <c r="H227">
        <f t="shared" si="16"/>
        <v>14.142857142857142</v>
      </c>
      <c r="I227">
        <f t="shared" si="17"/>
        <v>10.714285714285714</v>
      </c>
      <c r="J227">
        <f t="shared" si="18"/>
        <v>9.1428571428571423</v>
      </c>
      <c r="K227">
        <f t="shared" si="19"/>
        <v>8.8571428571428577</v>
      </c>
      <c r="L227">
        <f t="shared" si="20"/>
        <v>9.5714285714285712</v>
      </c>
    </row>
    <row r="228" spans="1:12">
      <c r="A228" s="3" t="s">
        <v>243</v>
      </c>
      <c r="B228">
        <v>11</v>
      </c>
      <c r="C228">
        <v>14</v>
      </c>
      <c r="D228">
        <v>10</v>
      </c>
      <c r="E228">
        <v>7</v>
      </c>
      <c r="F228">
        <f>AVERAGEIF(MalatyaTablo[[#This Row],[Vefat2019]:[Vefat2017]], "&gt;0")</f>
        <v>10.333333333333334</v>
      </c>
      <c r="G228">
        <f>IF(AND(MalatyaTablo[[#This Row],[Vefat2020]]&gt;-1,MalatyaTablo[[#This Row],[Referans]]&gt;-1), MalatyaTablo[[#This Row],[Vefat2020]]-MalatyaTablo[[#This Row],[Referans]], 0)</f>
        <v>0.66666666666666607</v>
      </c>
      <c r="H228">
        <f t="shared" si="16"/>
        <v>13.285714285714286</v>
      </c>
      <c r="I228">
        <f t="shared" si="17"/>
        <v>11.428571428571429</v>
      </c>
      <c r="J228">
        <f t="shared" si="18"/>
        <v>9</v>
      </c>
      <c r="K228">
        <f t="shared" si="19"/>
        <v>8.7142857142857135</v>
      </c>
      <c r="L228">
        <f t="shared" si="20"/>
        <v>9.7142857142857135</v>
      </c>
    </row>
    <row r="229" spans="1:12">
      <c r="A229" s="3" t="s">
        <v>244</v>
      </c>
      <c r="B229">
        <v>19</v>
      </c>
      <c r="C229">
        <v>7</v>
      </c>
      <c r="D229">
        <v>4</v>
      </c>
      <c r="E229">
        <v>6</v>
      </c>
      <c r="F229">
        <f>AVERAGEIF(MalatyaTablo[[#This Row],[Vefat2019]:[Vefat2017]], "&gt;0")</f>
        <v>5.666666666666667</v>
      </c>
      <c r="G229">
        <f>IF(AND(MalatyaTablo[[#This Row],[Vefat2020]]&gt;-1,MalatyaTablo[[#This Row],[Referans]]&gt;-1), MalatyaTablo[[#This Row],[Vefat2020]]-MalatyaTablo[[#This Row],[Referans]], 0)</f>
        <v>13.333333333333332</v>
      </c>
      <c r="H229">
        <f t="shared" si="16"/>
        <v>13.857142857142858</v>
      </c>
      <c r="I229">
        <f t="shared" si="17"/>
        <v>11.142857142857142</v>
      </c>
      <c r="J229">
        <f t="shared" si="18"/>
        <v>7.8571428571428568</v>
      </c>
      <c r="K229">
        <f t="shared" si="19"/>
        <v>8.4285714285714288</v>
      </c>
      <c r="L229">
        <f t="shared" si="20"/>
        <v>9.1428571428571423</v>
      </c>
    </row>
    <row r="230" spans="1:12">
      <c r="A230" s="3" t="s">
        <v>245</v>
      </c>
      <c r="B230">
        <v>23</v>
      </c>
      <c r="C230">
        <v>10</v>
      </c>
      <c r="D230">
        <v>6</v>
      </c>
      <c r="E230">
        <v>8</v>
      </c>
      <c r="F230">
        <f>AVERAGEIF(MalatyaTablo[[#This Row],[Vefat2019]:[Vefat2017]], "&gt;0")</f>
        <v>8</v>
      </c>
      <c r="G230">
        <f>IF(AND(MalatyaTablo[[#This Row],[Vefat2020]]&gt;-1,MalatyaTablo[[#This Row],[Referans]]&gt;-1), MalatyaTablo[[#This Row],[Vefat2020]]-MalatyaTablo[[#This Row],[Referans]], 0)</f>
        <v>15</v>
      </c>
      <c r="H230">
        <f t="shared" si="16"/>
        <v>15.285714285714286</v>
      </c>
      <c r="I230">
        <f t="shared" si="17"/>
        <v>10.857142857142858</v>
      </c>
      <c r="J230">
        <f t="shared" si="18"/>
        <v>7.5714285714285712</v>
      </c>
      <c r="K230">
        <f t="shared" si="19"/>
        <v>8.2857142857142865</v>
      </c>
      <c r="L230">
        <f t="shared" si="20"/>
        <v>8.9047619047619033</v>
      </c>
    </row>
    <row r="231" spans="1:12">
      <c r="A231" s="3" t="s">
        <v>246</v>
      </c>
      <c r="B231">
        <v>10</v>
      </c>
      <c r="C231">
        <v>8</v>
      </c>
      <c r="D231">
        <v>9</v>
      </c>
      <c r="E231">
        <v>14</v>
      </c>
      <c r="F231">
        <f>AVERAGEIF(MalatyaTablo[[#This Row],[Vefat2019]:[Vefat2017]], "&gt;0")</f>
        <v>10.333333333333334</v>
      </c>
      <c r="G231">
        <f>IF(AND(MalatyaTablo[[#This Row],[Vefat2020]]&gt;-1,MalatyaTablo[[#This Row],[Referans]]&gt;-1), MalatyaTablo[[#This Row],[Vefat2020]]-MalatyaTablo[[#This Row],[Referans]], 0)</f>
        <v>-0.33333333333333393</v>
      </c>
      <c r="H231">
        <f t="shared" si="16"/>
        <v>15.285714285714286</v>
      </c>
      <c r="I231">
        <f t="shared" si="17"/>
        <v>10.857142857142858</v>
      </c>
      <c r="J231">
        <f t="shared" si="18"/>
        <v>7.8571428571428568</v>
      </c>
      <c r="K231">
        <f t="shared" si="19"/>
        <v>9</v>
      </c>
      <c r="L231">
        <f t="shared" si="20"/>
        <v>9.2380952380952372</v>
      </c>
    </row>
    <row r="232" spans="1:12">
      <c r="A232" s="3" t="s">
        <v>247</v>
      </c>
      <c r="B232">
        <v>21</v>
      </c>
      <c r="C232">
        <v>7</v>
      </c>
      <c r="D232">
        <v>7</v>
      </c>
      <c r="E232">
        <v>14</v>
      </c>
      <c r="F232">
        <f>AVERAGEIF(MalatyaTablo[[#This Row],[Vefat2019]:[Vefat2017]], "&gt;0")</f>
        <v>9.3333333333333339</v>
      </c>
      <c r="G232">
        <f>IF(AND(MalatyaTablo[[#This Row],[Vefat2020]]&gt;-1,MalatyaTablo[[#This Row],[Referans]]&gt;-1), MalatyaTablo[[#This Row],[Vefat2020]]-MalatyaTablo[[#This Row],[Referans]], 0)</f>
        <v>11.666666666666666</v>
      </c>
      <c r="H232">
        <f t="shared" si="16"/>
        <v>16</v>
      </c>
      <c r="I232">
        <f t="shared" si="17"/>
        <v>10.571428571428571</v>
      </c>
      <c r="J232">
        <f t="shared" si="18"/>
        <v>7.5714285714285712</v>
      </c>
      <c r="K232">
        <f t="shared" si="19"/>
        <v>9.8571428571428577</v>
      </c>
      <c r="L232">
        <f t="shared" si="20"/>
        <v>9.3333333333333321</v>
      </c>
    </row>
    <row r="233" spans="1:12">
      <c r="A233" s="3" t="s">
        <v>248</v>
      </c>
      <c r="B233">
        <v>24</v>
      </c>
      <c r="C233">
        <v>4</v>
      </c>
      <c r="D233">
        <v>11</v>
      </c>
      <c r="E233">
        <v>13</v>
      </c>
      <c r="F233">
        <f>AVERAGEIF(MalatyaTablo[[#This Row],[Vefat2019]:[Vefat2017]], "&gt;0")</f>
        <v>9.3333333333333339</v>
      </c>
      <c r="G233">
        <f>IF(AND(MalatyaTablo[[#This Row],[Vefat2020]]&gt;-1,MalatyaTablo[[#This Row],[Referans]]&gt;-1), MalatyaTablo[[#This Row],[Vefat2020]]-MalatyaTablo[[#This Row],[Referans]], 0)</f>
        <v>14.666666666666666</v>
      </c>
      <c r="H233">
        <f t="shared" si="16"/>
        <v>16.857142857142858</v>
      </c>
      <c r="I233">
        <f t="shared" si="17"/>
        <v>8.5714285714285712</v>
      </c>
      <c r="J233">
        <f t="shared" si="18"/>
        <v>8.4285714285714288</v>
      </c>
      <c r="K233">
        <f t="shared" si="19"/>
        <v>10.428571428571429</v>
      </c>
      <c r="L233">
        <f t="shared" si="20"/>
        <v>9.1428571428571423</v>
      </c>
    </row>
    <row r="234" spans="1:12">
      <c r="A234" s="3" t="s">
        <v>249</v>
      </c>
      <c r="B234">
        <v>11</v>
      </c>
      <c r="C234">
        <v>5</v>
      </c>
      <c r="D234">
        <v>10</v>
      </c>
      <c r="E234">
        <v>11</v>
      </c>
      <c r="F234">
        <f>AVERAGEIF(MalatyaTablo[[#This Row],[Vefat2019]:[Vefat2017]], "&gt;0")</f>
        <v>8.6666666666666661</v>
      </c>
      <c r="G234">
        <f>IF(AND(MalatyaTablo[[#This Row],[Vefat2020]]&gt;-1,MalatyaTablo[[#This Row],[Referans]]&gt;-1), MalatyaTablo[[#This Row],[Vefat2020]]-MalatyaTablo[[#This Row],[Referans]], 0)</f>
        <v>2.3333333333333339</v>
      </c>
      <c r="H234">
        <f t="shared" si="16"/>
        <v>17</v>
      </c>
      <c r="I234">
        <f t="shared" si="17"/>
        <v>7.8571428571428568</v>
      </c>
      <c r="J234">
        <f t="shared" si="18"/>
        <v>8.1428571428571423</v>
      </c>
      <c r="K234">
        <f t="shared" si="19"/>
        <v>10.428571428571429</v>
      </c>
      <c r="L234">
        <f t="shared" si="20"/>
        <v>8.8095238095238102</v>
      </c>
    </row>
    <row r="235" spans="1:12">
      <c r="A235" s="3" t="s">
        <v>250</v>
      </c>
      <c r="B235">
        <v>10</v>
      </c>
      <c r="C235">
        <v>8</v>
      </c>
      <c r="D235">
        <v>6</v>
      </c>
      <c r="E235">
        <v>13</v>
      </c>
      <c r="F235">
        <f>AVERAGEIF(MalatyaTablo[[#This Row],[Vefat2019]:[Vefat2017]], "&gt;0")</f>
        <v>9</v>
      </c>
      <c r="G235">
        <f>IF(AND(MalatyaTablo[[#This Row],[Vefat2020]]&gt;-1,MalatyaTablo[[#This Row],[Referans]]&gt;-1), MalatyaTablo[[#This Row],[Vefat2020]]-MalatyaTablo[[#This Row],[Referans]], 0)</f>
        <v>1</v>
      </c>
      <c r="H235">
        <f t="shared" si="16"/>
        <v>16.857142857142858</v>
      </c>
      <c r="I235">
        <f t="shared" si="17"/>
        <v>7</v>
      </c>
      <c r="J235">
        <f t="shared" si="18"/>
        <v>7.5714285714285712</v>
      </c>
      <c r="K235">
        <f t="shared" si="19"/>
        <v>11.285714285714286</v>
      </c>
      <c r="L235">
        <f t="shared" si="20"/>
        <v>8.6190476190476186</v>
      </c>
    </row>
    <row r="236" spans="1:12">
      <c r="A236" s="3" t="s">
        <v>251</v>
      </c>
      <c r="B236">
        <v>27</v>
      </c>
      <c r="C236">
        <v>6</v>
      </c>
      <c r="D236">
        <v>11</v>
      </c>
      <c r="E236">
        <v>13</v>
      </c>
      <c r="F236">
        <f>AVERAGEIF(MalatyaTablo[[#This Row],[Vefat2019]:[Vefat2017]], "&gt;0")</f>
        <v>10</v>
      </c>
      <c r="G236">
        <f>IF(AND(MalatyaTablo[[#This Row],[Vefat2020]]&gt;-1,MalatyaTablo[[#This Row],[Referans]]&gt;-1), MalatyaTablo[[#This Row],[Vefat2020]]-MalatyaTablo[[#This Row],[Referans]], 0)</f>
        <v>17</v>
      </c>
      <c r="H236">
        <f t="shared" si="16"/>
        <v>18</v>
      </c>
      <c r="I236">
        <f t="shared" si="17"/>
        <v>6.8571428571428568</v>
      </c>
      <c r="J236">
        <f t="shared" si="18"/>
        <v>8.5714285714285712</v>
      </c>
      <c r="K236">
        <f t="shared" si="19"/>
        <v>12.285714285714286</v>
      </c>
      <c r="L236">
        <f t="shared" si="20"/>
        <v>9.238095238095239</v>
      </c>
    </row>
    <row r="237" spans="1:12">
      <c r="A237" s="3" t="s">
        <v>252</v>
      </c>
      <c r="B237">
        <v>20</v>
      </c>
      <c r="C237">
        <v>7</v>
      </c>
      <c r="D237">
        <v>14</v>
      </c>
      <c r="E237">
        <v>8</v>
      </c>
      <c r="F237">
        <f>AVERAGEIF(MalatyaTablo[[#This Row],[Vefat2019]:[Vefat2017]], "&gt;0")</f>
        <v>9.6666666666666661</v>
      </c>
      <c r="G237">
        <f>IF(AND(MalatyaTablo[[#This Row],[Vefat2020]]&gt;-1,MalatyaTablo[[#This Row],[Referans]]&gt;-1), MalatyaTablo[[#This Row],[Vefat2020]]-MalatyaTablo[[#This Row],[Referans]], 0)</f>
        <v>10.333333333333334</v>
      </c>
      <c r="H237">
        <f t="shared" si="16"/>
        <v>17.571428571428573</v>
      </c>
      <c r="I237">
        <f t="shared" si="17"/>
        <v>6.4285714285714288</v>
      </c>
      <c r="J237">
        <f t="shared" si="18"/>
        <v>9.7142857142857135</v>
      </c>
      <c r="K237">
        <f t="shared" si="19"/>
        <v>12.285714285714286</v>
      </c>
      <c r="L237">
        <f t="shared" si="20"/>
        <v>9.4761904761904763</v>
      </c>
    </row>
    <row r="238" spans="1:12">
      <c r="A238" s="3" t="s">
        <v>253</v>
      </c>
      <c r="B238">
        <v>20</v>
      </c>
      <c r="C238">
        <v>8</v>
      </c>
      <c r="D238">
        <v>15</v>
      </c>
      <c r="E238">
        <v>5</v>
      </c>
      <c r="F238">
        <f>AVERAGEIF(MalatyaTablo[[#This Row],[Vefat2019]:[Vefat2017]], "&gt;0")</f>
        <v>9.3333333333333339</v>
      </c>
      <c r="G238">
        <f>IF(AND(MalatyaTablo[[#This Row],[Vefat2020]]&gt;-1,MalatyaTablo[[#This Row],[Referans]]&gt;-1), MalatyaTablo[[#This Row],[Vefat2020]]-MalatyaTablo[[#This Row],[Referans]], 0)</f>
        <v>10.666666666666666</v>
      </c>
      <c r="H238">
        <f t="shared" si="16"/>
        <v>19</v>
      </c>
      <c r="I238">
        <f t="shared" si="17"/>
        <v>6.4285714285714288</v>
      </c>
      <c r="J238">
        <f t="shared" si="18"/>
        <v>10.571428571428571</v>
      </c>
      <c r="K238">
        <f t="shared" si="19"/>
        <v>11</v>
      </c>
      <c r="L238">
        <f t="shared" si="20"/>
        <v>9.3333333333333321</v>
      </c>
    </row>
    <row r="239" spans="1:12">
      <c r="A239" s="3" t="s">
        <v>254</v>
      </c>
      <c r="B239">
        <v>18</v>
      </c>
      <c r="C239">
        <v>7</v>
      </c>
      <c r="D239">
        <v>15</v>
      </c>
      <c r="E239">
        <v>12</v>
      </c>
      <c r="F239">
        <f>AVERAGEIF(MalatyaTablo[[#This Row],[Vefat2019]:[Vefat2017]], "&gt;0")</f>
        <v>11.333333333333334</v>
      </c>
      <c r="G239">
        <f>IF(AND(MalatyaTablo[[#This Row],[Vefat2020]]&gt;-1,MalatyaTablo[[#This Row],[Referans]]&gt;-1), MalatyaTablo[[#This Row],[Vefat2020]]-MalatyaTablo[[#This Row],[Referans]], 0)</f>
        <v>6.6666666666666661</v>
      </c>
      <c r="H239">
        <f t="shared" si="16"/>
        <v>18.571428571428573</v>
      </c>
      <c r="I239">
        <f t="shared" si="17"/>
        <v>6.4285714285714288</v>
      </c>
      <c r="J239">
        <f t="shared" si="18"/>
        <v>11.714285714285714</v>
      </c>
      <c r="K239">
        <f t="shared" si="19"/>
        <v>10.714285714285714</v>
      </c>
      <c r="L239">
        <f t="shared" si="20"/>
        <v>9.6190476190476186</v>
      </c>
    </row>
    <row r="240" spans="1:12">
      <c r="A240" s="3" t="s">
        <v>255</v>
      </c>
      <c r="B240">
        <v>23</v>
      </c>
      <c r="C240">
        <v>12</v>
      </c>
      <c r="D240">
        <v>17</v>
      </c>
      <c r="E240">
        <v>7</v>
      </c>
      <c r="F240">
        <f>AVERAGEIF(MalatyaTablo[[#This Row],[Vefat2019]:[Vefat2017]], "&gt;0")</f>
        <v>12</v>
      </c>
      <c r="G240">
        <f>IF(AND(MalatyaTablo[[#This Row],[Vefat2020]]&gt;-1,MalatyaTablo[[#This Row],[Referans]]&gt;-1), MalatyaTablo[[#This Row],[Vefat2020]]-MalatyaTablo[[#This Row],[Referans]], 0)</f>
        <v>11</v>
      </c>
      <c r="H240">
        <f t="shared" si="16"/>
        <v>18.428571428571427</v>
      </c>
      <c r="I240">
        <f t="shared" si="17"/>
        <v>7.5714285714285712</v>
      </c>
      <c r="J240">
        <f t="shared" si="18"/>
        <v>12.571428571428571</v>
      </c>
      <c r="K240">
        <f t="shared" si="19"/>
        <v>9.8571428571428577</v>
      </c>
      <c r="L240">
        <f t="shared" si="20"/>
        <v>10</v>
      </c>
    </row>
    <row r="241" spans="1:12">
      <c r="A241" s="3" t="s">
        <v>256</v>
      </c>
      <c r="B241">
        <v>19</v>
      </c>
      <c r="C241">
        <v>7</v>
      </c>
      <c r="D241">
        <v>8</v>
      </c>
      <c r="E241">
        <v>8</v>
      </c>
      <c r="F241">
        <f>AVERAGEIF(MalatyaTablo[[#This Row],[Vefat2019]:[Vefat2017]], "&gt;0")</f>
        <v>7.666666666666667</v>
      </c>
      <c r="G241">
        <f>IF(AND(MalatyaTablo[[#This Row],[Vefat2020]]&gt;-1,MalatyaTablo[[#This Row],[Referans]]&gt;-1), MalatyaTablo[[#This Row],[Vefat2020]]-MalatyaTablo[[#This Row],[Referans]], 0)</f>
        <v>11.333333333333332</v>
      </c>
      <c r="H241">
        <f t="shared" si="16"/>
        <v>19.571428571428573</v>
      </c>
      <c r="I241">
        <f t="shared" si="17"/>
        <v>7.8571428571428568</v>
      </c>
      <c r="J241">
        <f t="shared" si="18"/>
        <v>12.285714285714286</v>
      </c>
      <c r="K241">
        <f t="shared" si="19"/>
        <v>9.4285714285714288</v>
      </c>
      <c r="L241">
        <f t="shared" si="20"/>
        <v>9.8571428571428577</v>
      </c>
    </row>
    <row r="242" spans="1:12">
      <c r="A242" s="3" t="s">
        <v>257</v>
      </c>
      <c r="B242">
        <v>22</v>
      </c>
      <c r="C242">
        <v>10</v>
      </c>
      <c r="D242">
        <v>12</v>
      </c>
      <c r="E242">
        <v>14</v>
      </c>
      <c r="F242">
        <f>AVERAGEIF(MalatyaTablo[[#This Row],[Vefat2019]:[Vefat2017]], "&gt;0")</f>
        <v>12</v>
      </c>
      <c r="G242">
        <f>IF(AND(MalatyaTablo[[#This Row],[Vefat2020]]&gt;-1,MalatyaTablo[[#This Row],[Referans]]&gt;-1), MalatyaTablo[[#This Row],[Vefat2020]]-MalatyaTablo[[#This Row],[Referans]], 0)</f>
        <v>10</v>
      </c>
      <c r="H242">
        <f t="shared" si="16"/>
        <v>21.285714285714285</v>
      </c>
      <c r="I242">
        <f t="shared" si="17"/>
        <v>8.1428571428571423</v>
      </c>
      <c r="J242">
        <f t="shared" si="18"/>
        <v>13.142857142857142</v>
      </c>
      <c r="K242">
        <f t="shared" si="19"/>
        <v>9.5714285714285712</v>
      </c>
      <c r="L242">
        <f t="shared" si="20"/>
        <v>10.285714285714286</v>
      </c>
    </row>
    <row r="243" spans="1:12">
      <c r="A243" s="3" t="s">
        <v>258</v>
      </c>
      <c r="B243">
        <v>18</v>
      </c>
      <c r="C243">
        <v>11</v>
      </c>
      <c r="D243">
        <v>11</v>
      </c>
      <c r="E243">
        <v>11</v>
      </c>
      <c r="F243">
        <f>AVERAGEIF(MalatyaTablo[[#This Row],[Vefat2019]:[Vefat2017]], "&gt;0")</f>
        <v>11</v>
      </c>
      <c r="G243">
        <f>IF(AND(MalatyaTablo[[#This Row],[Vefat2020]]&gt;-1,MalatyaTablo[[#This Row],[Referans]]&gt;-1), MalatyaTablo[[#This Row],[Vefat2020]]-MalatyaTablo[[#This Row],[Referans]], 0)</f>
        <v>7</v>
      </c>
      <c r="H243">
        <f t="shared" si="16"/>
        <v>20</v>
      </c>
      <c r="I243">
        <f t="shared" si="17"/>
        <v>8.8571428571428577</v>
      </c>
      <c r="J243">
        <f t="shared" si="18"/>
        <v>13.142857142857142</v>
      </c>
      <c r="K243">
        <f t="shared" si="19"/>
        <v>9.2857142857142865</v>
      </c>
      <c r="L243">
        <f t="shared" si="20"/>
        <v>10.428571428571429</v>
      </c>
    </row>
    <row r="244" spans="1:12">
      <c r="A244" s="3" t="s">
        <v>259</v>
      </c>
      <c r="B244">
        <v>17</v>
      </c>
      <c r="C244">
        <v>7</v>
      </c>
      <c r="D244">
        <v>8</v>
      </c>
      <c r="E244">
        <v>4</v>
      </c>
      <c r="F244">
        <f>AVERAGEIF(MalatyaTablo[[#This Row],[Vefat2019]:[Vefat2017]], "&gt;0")</f>
        <v>6.333333333333333</v>
      </c>
      <c r="G244">
        <f>IF(AND(MalatyaTablo[[#This Row],[Vefat2020]]&gt;-1,MalatyaTablo[[#This Row],[Referans]]&gt;-1), MalatyaTablo[[#This Row],[Vefat2020]]-MalatyaTablo[[#This Row],[Referans]], 0)</f>
        <v>10.666666666666668</v>
      </c>
      <c r="H244">
        <f t="shared" si="16"/>
        <v>19.571428571428573</v>
      </c>
      <c r="I244">
        <f t="shared" si="17"/>
        <v>8.8571428571428577</v>
      </c>
      <c r="J244">
        <f t="shared" si="18"/>
        <v>12.285714285714286</v>
      </c>
      <c r="K244">
        <f t="shared" si="19"/>
        <v>8.7142857142857135</v>
      </c>
      <c r="L244">
        <f t="shared" si="20"/>
        <v>9.9523809523809526</v>
      </c>
    </row>
    <row r="245" spans="1:12">
      <c r="A245" s="3" t="s">
        <v>260</v>
      </c>
      <c r="B245">
        <v>13</v>
      </c>
      <c r="C245">
        <v>8</v>
      </c>
      <c r="D245">
        <v>3</v>
      </c>
      <c r="E245">
        <v>6</v>
      </c>
      <c r="F245">
        <f>AVERAGEIF(MalatyaTablo[[#This Row],[Vefat2019]:[Vefat2017]], "&gt;0")</f>
        <v>5.666666666666667</v>
      </c>
      <c r="G245">
        <f>IF(AND(MalatyaTablo[[#This Row],[Vefat2020]]&gt;-1,MalatyaTablo[[#This Row],[Referans]]&gt;-1), MalatyaTablo[[#This Row],[Vefat2020]]-MalatyaTablo[[#This Row],[Referans]], 0)</f>
        <v>7.333333333333333</v>
      </c>
      <c r="H245">
        <f t="shared" si="16"/>
        <v>18.571428571428573</v>
      </c>
      <c r="I245">
        <f t="shared" si="17"/>
        <v>8.8571428571428577</v>
      </c>
      <c r="J245">
        <f t="shared" si="18"/>
        <v>10.571428571428571</v>
      </c>
      <c r="K245">
        <f t="shared" si="19"/>
        <v>8.8571428571428577</v>
      </c>
      <c r="L245">
        <f t="shared" si="20"/>
        <v>9.4285714285714288</v>
      </c>
    </row>
    <row r="246" spans="1:12">
      <c r="A246" s="3" t="s">
        <v>261</v>
      </c>
      <c r="B246">
        <v>23</v>
      </c>
      <c r="C246">
        <v>9</v>
      </c>
      <c r="D246">
        <v>11</v>
      </c>
      <c r="E246">
        <v>14</v>
      </c>
      <c r="F246">
        <f>AVERAGEIF(MalatyaTablo[[#This Row],[Vefat2019]:[Vefat2017]], "&gt;0")</f>
        <v>11.333333333333334</v>
      </c>
      <c r="G246">
        <f>IF(AND(MalatyaTablo[[#This Row],[Vefat2020]]&gt;-1,MalatyaTablo[[#This Row],[Referans]]&gt;-1), MalatyaTablo[[#This Row],[Vefat2020]]-MalatyaTablo[[#This Row],[Referans]], 0)</f>
        <v>11.666666666666666</v>
      </c>
      <c r="H246">
        <f t="shared" si="16"/>
        <v>19.285714285714285</v>
      </c>
      <c r="I246">
        <f t="shared" si="17"/>
        <v>9.1428571428571423</v>
      </c>
      <c r="J246">
        <f t="shared" si="18"/>
        <v>10</v>
      </c>
      <c r="K246">
        <f t="shared" si="19"/>
        <v>9.1428571428571423</v>
      </c>
      <c r="L246">
        <f t="shared" si="20"/>
        <v>9.4285714285714288</v>
      </c>
    </row>
    <row r="247" spans="1:12">
      <c r="A247" s="3" t="s">
        <v>262</v>
      </c>
      <c r="B247">
        <v>22</v>
      </c>
      <c r="C247">
        <v>11</v>
      </c>
      <c r="D247">
        <v>9</v>
      </c>
      <c r="E247">
        <v>9</v>
      </c>
      <c r="F247">
        <f>AVERAGEIF(MalatyaTablo[[#This Row],[Vefat2019]:[Vefat2017]], "&gt;0")</f>
        <v>9.6666666666666661</v>
      </c>
      <c r="G247">
        <f>IF(AND(MalatyaTablo[[#This Row],[Vefat2020]]&gt;-1,MalatyaTablo[[#This Row],[Referans]]&gt;-1), MalatyaTablo[[#This Row],[Vefat2020]]-MalatyaTablo[[#This Row],[Referans]], 0)</f>
        <v>12.333333333333334</v>
      </c>
      <c r="H247">
        <f t="shared" si="16"/>
        <v>19.142857142857142</v>
      </c>
      <c r="I247">
        <f t="shared" si="17"/>
        <v>9</v>
      </c>
      <c r="J247">
        <f t="shared" si="18"/>
        <v>8.8571428571428577</v>
      </c>
      <c r="K247">
        <f t="shared" si="19"/>
        <v>9.4285714285714288</v>
      </c>
      <c r="L247">
        <f t="shared" si="20"/>
        <v>9.0952380952380949</v>
      </c>
    </row>
    <row r="248" spans="1:12">
      <c r="A248" s="3" t="s">
        <v>263</v>
      </c>
      <c r="B248">
        <v>25</v>
      </c>
      <c r="C248">
        <v>13</v>
      </c>
      <c r="D248">
        <v>6</v>
      </c>
      <c r="E248">
        <v>10</v>
      </c>
      <c r="F248">
        <f>AVERAGEIF(MalatyaTablo[[#This Row],[Vefat2019]:[Vefat2017]], "&gt;0")</f>
        <v>9.6666666666666661</v>
      </c>
      <c r="G248">
        <f>IF(AND(MalatyaTablo[[#This Row],[Vefat2020]]&gt;-1,MalatyaTablo[[#This Row],[Referans]]&gt;-1), MalatyaTablo[[#This Row],[Vefat2020]]-MalatyaTablo[[#This Row],[Referans]], 0)</f>
        <v>15.333333333333334</v>
      </c>
      <c r="H248">
        <f t="shared" si="16"/>
        <v>20</v>
      </c>
      <c r="I248">
        <f t="shared" si="17"/>
        <v>9.8571428571428577</v>
      </c>
      <c r="J248">
        <f t="shared" si="18"/>
        <v>8.5714285714285712</v>
      </c>
      <c r="K248">
        <f t="shared" si="19"/>
        <v>9.7142857142857135</v>
      </c>
      <c r="L248">
        <f t="shared" si="20"/>
        <v>9.3809523809523814</v>
      </c>
    </row>
    <row r="249" spans="1:12">
      <c r="A249" s="3" t="s">
        <v>264</v>
      </c>
      <c r="B249">
        <v>26</v>
      </c>
      <c r="C249">
        <v>10</v>
      </c>
      <c r="D249">
        <v>9</v>
      </c>
      <c r="E249">
        <v>17</v>
      </c>
      <c r="F249">
        <f>AVERAGEIF(MalatyaTablo[[#This Row],[Vefat2019]:[Vefat2017]], "&gt;0")</f>
        <v>12</v>
      </c>
      <c r="G249">
        <f>IF(AND(MalatyaTablo[[#This Row],[Vefat2020]]&gt;-1,MalatyaTablo[[#This Row],[Referans]]&gt;-1), MalatyaTablo[[#This Row],[Vefat2020]]-MalatyaTablo[[#This Row],[Referans]], 0)</f>
        <v>14</v>
      </c>
      <c r="H249">
        <f t="shared" si="16"/>
        <v>20.571428571428573</v>
      </c>
      <c r="I249">
        <f t="shared" si="17"/>
        <v>9.8571428571428577</v>
      </c>
      <c r="J249">
        <f t="shared" si="18"/>
        <v>8.1428571428571423</v>
      </c>
      <c r="K249">
        <f t="shared" si="19"/>
        <v>10.142857142857142</v>
      </c>
      <c r="L249">
        <f t="shared" si="20"/>
        <v>9.3809523809523796</v>
      </c>
    </row>
    <row r="250" spans="1:12">
      <c r="A250" s="3" t="s">
        <v>265</v>
      </c>
      <c r="B250">
        <v>30</v>
      </c>
      <c r="C250">
        <v>12</v>
      </c>
      <c r="D250">
        <v>8</v>
      </c>
      <c r="E250">
        <v>8</v>
      </c>
      <c r="F250">
        <f>AVERAGEIF(MalatyaTablo[[#This Row],[Vefat2019]:[Vefat2017]], "&gt;0")</f>
        <v>9.3333333333333339</v>
      </c>
      <c r="G250">
        <f>IF(AND(MalatyaTablo[[#This Row],[Vefat2020]]&gt;-1,MalatyaTablo[[#This Row],[Referans]]&gt;-1), MalatyaTablo[[#This Row],[Vefat2020]]-MalatyaTablo[[#This Row],[Referans]], 0)</f>
        <v>20.666666666666664</v>
      </c>
      <c r="H250">
        <f t="shared" si="16"/>
        <v>22.285714285714285</v>
      </c>
      <c r="I250">
        <f t="shared" si="17"/>
        <v>10</v>
      </c>
      <c r="J250">
        <f t="shared" si="18"/>
        <v>7.7142857142857144</v>
      </c>
      <c r="K250">
        <f t="shared" si="19"/>
        <v>9.7142857142857135</v>
      </c>
      <c r="L250">
        <f t="shared" si="20"/>
        <v>9.1428571428571423</v>
      </c>
    </row>
    <row r="251" spans="1:12">
      <c r="A251" s="3" t="s">
        <v>266</v>
      </c>
      <c r="B251">
        <v>35</v>
      </c>
      <c r="C251">
        <v>7</v>
      </c>
      <c r="D251">
        <v>12</v>
      </c>
      <c r="E251">
        <v>5</v>
      </c>
      <c r="F251">
        <f>AVERAGEIF(MalatyaTablo[[#This Row],[Vefat2019]:[Vefat2017]], "&gt;0")</f>
        <v>8</v>
      </c>
      <c r="G251">
        <f>IF(AND(MalatyaTablo[[#This Row],[Vefat2020]]&gt;-1,MalatyaTablo[[#This Row],[Referans]]&gt;-1), MalatyaTablo[[#This Row],[Vefat2020]]-MalatyaTablo[[#This Row],[Referans]], 0)</f>
        <v>27</v>
      </c>
      <c r="H251">
        <f t="shared" si="16"/>
        <v>24.857142857142858</v>
      </c>
      <c r="I251">
        <f t="shared" si="17"/>
        <v>10</v>
      </c>
      <c r="J251">
        <f t="shared" si="18"/>
        <v>8.2857142857142865</v>
      </c>
      <c r="K251">
        <f t="shared" si="19"/>
        <v>9.8571428571428577</v>
      </c>
      <c r="L251">
        <f t="shared" si="20"/>
        <v>9.3809523809523796</v>
      </c>
    </row>
    <row r="252" spans="1:12">
      <c r="A252" s="3" t="s">
        <v>267</v>
      </c>
      <c r="B252">
        <v>24</v>
      </c>
      <c r="C252">
        <v>11</v>
      </c>
      <c r="D252">
        <v>12</v>
      </c>
      <c r="E252">
        <v>14</v>
      </c>
      <c r="F252">
        <f>AVERAGEIF(MalatyaTablo[[#This Row],[Vefat2019]:[Vefat2017]], "&gt;0")</f>
        <v>12.333333333333334</v>
      </c>
      <c r="G252">
        <f>IF(AND(MalatyaTablo[[#This Row],[Vefat2020]]&gt;-1,MalatyaTablo[[#This Row],[Referans]]&gt;-1), MalatyaTablo[[#This Row],[Vefat2020]]-MalatyaTablo[[#This Row],[Referans]], 0)</f>
        <v>11.666666666666666</v>
      </c>
      <c r="H252">
        <f t="shared" si="16"/>
        <v>26.428571428571427</v>
      </c>
      <c r="I252">
        <f t="shared" si="17"/>
        <v>10.428571428571429</v>
      </c>
      <c r="J252">
        <f t="shared" si="18"/>
        <v>9.5714285714285712</v>
      </c>
      <c r="K252">
        <f t="shared" si="19"/>
        <v>11</v>
      </c>
      <c r="L252">
        <f t="shared" si="20"/>
        <v>10.333333333333332</v>
      </c>
    </row>
    <row r="253" spans="1:12">
      <c r="A253" s="3" t="s">
        <v>268</v>
      </c>
      <c r="B253">
        <v>19</v>
      </c>
      <c r="C253">
        <v>12</v>
      </c>
      <c r="D253">
        <v>10</v>
      </c>
      <c r="E253">
        <v>10</v>
      </c>
      <c r="F253">
        <f>AVERAGEIF(MalatyaTablo[[#This Row],[Vefat2019]:[Vefat2017]], "&gt;0")</f>
        <v>10.666666666666666</v>
      </c>
      <c r="G253">
        <f>IF(AND(MalatyaTablo[[#This Row],[Vefat2020]]&gt;-1,MalatyaTablo[[#This Row],[Referans]]&gt;-1), MalatyaTablo[[#This Row],[Vefat2020]]-MalatyaTablo[[#This Row],[Referans]], 0)</f>
        <v>8.3333333333333339</v>
      </c>
      <c r="H253">
        <f t="shared" si="16"/>
        <v>25.857142857142858</v>
      </c>
      <c r="I253">
        <f t="shared" si="17"/>
        <v>10.857142857142858</v>
      </c>
      <c r="J253">
        <f t="shared" si="18"/>
        <v>9.4285714285714288</v>
      </c>
      <c r="K253">
        <f t="shared" si="19"/>
        <v>10.428571428571429</v>
      </c>
      <c r="L253">
        <f t="shared" si="20"/>
        <v>10.238095238095239</v>
      </c>
    </row>
    <row r="254" spans="1:12">
      <c r="A254" s="3" t="s">
        <v>269</v>
      </c>
      <c r="B254">
        <v>31</v>
      </c>
      <c r="C254">
        <v>11</v>
      </c>
      <c r="D254">
        <v>11</v>
      </c>
      <c r="E254">
        <v>11</v>
      </c>
      <c r="F254">
        <f>AVERAGEIF(MalatyaTablo[[#This Row],[Vefat2019]:[Vefat2017]], "&gt;0")</f>
        <v>11</v>
      </c>
      <c r="G254">
        <f>IF(AND(MalatyaTablo[[#This Row],[Vefat2020]]&gt;-1,MalatyaTablo[[#This Row],[Referans]]&gt;-1), MalatyaTablo[[#This Row],[Vefat2020]]-MalatyaTablo[[#This Row],[Referans]], 0)</f>
        <v>20</v>
      </c>
      <c r="H254">
        <f>AVERAGE(B248:B254)</f>
        <v>27.142857142857142</v>
      </c>
      <c r="I254">
        <f t="shared" si="17"/>
        <v>10.857142857142858</v>
      </c>
      <c r="J254">
        <f t="shared" si="18"/>
        <v>9.7142857142857135</v>
      </c>
      <c r="K254">
        <f t="shared" si="19"/>
        <v>10.714285714285714</v>
      </c>
      <c r="L254">
        <f>AVERAGE(F248:F254)</f>
        <v>10.428571428571429</v>
      </c>
    </row>
    <row r="255" spans="1:12">
      <c r="A255" s="3" t="s">
        <v>270</v>
      </c>
      <c r="B255">
        <v>27</v>
      </c>
      <c r="C255">
        <v>8</v>
      </c>
      <c r="D255">
        <v>8</v>
      </c>
      <c r="E255">
        <v>10</v>
      </c>
      <c r="F255">
        <f>AVERAGEIF(MalatyaTablo[[#This Row],[Vefat2019]:[Vefat2017]], "&gt;0")</f>
        <v>8.6666666666666661</v>
      </c>
      <c r="G255">
        <f>IF(AND(MalatyaTablo[[#This Row],[Vefat2020]]&gt;-1,MalatyaTablo[[#This Row],[Referans]]&gt;-1), MalatyaTablo[[#This Row],[Vefat2020]]-MalatyaTablo[[#This Row],[Referans]], 0)</f>
        <v>18.333333333333336</v>
      </c>
      <c r="H255">
        <f t="shared" ref="H255:H257" si="21">AVERAGE(B249:B255)</f>
        <v>27.428571428571427</v>
      </c>
      <c r="I255">
        <f t="shared" si="17"/>
        <v>10.142857142857142</v>
      </c>
      <c r="J255">
        <f t="shared" si="18"/>
        <v>10</v>
      </c>
      <c r="K255">
        <f t="shared" si="19"/>
        <v>10.714285714285714</v>
      </c>
      <c r="L255">
        <f t="shared" ref="L255:L257" si="22">AVERAGE(F249:F255)</f>
        <v>10.285714285714286</v>
      </c>
    </row>
    <row r="256" spans="1:12">
      <c r="A256" s="3" t="s">
        <v>271</v>
      </c>
      <c r="B256">
        <v>12</v>
      </c>
      <c r="C256">
        <v>3</v>
      </c>
      <c r="D256">
        <v>6</v>
      </c>
      <c r="E256">
        <v>12</v>
      </c>
      <c r="F256">
        <f>AVERAGEIF(MalatyaTablo[[#This Row],[Vefat2019]:[Vefat2017]], "&gt;0")</f>
        <v>7</v>
      </c>
      <c r="G256">
        <f>IF(AND(MalatyaTablo[[#This Row],[Vefat2020]]&gt;-1,MalatyaTablo[[#This Row],[Referans]]&gt;-1), MalatyaTablo[[#This Row],[Vefat2020]]-MalatyaTablo[[#This Row],[Referans]], 0)</f>
        <v>5</v>
      </c>
      <c r="H256">
        <f t="shared" si="21"/>
        <v>25.428571428571427</v>
      </c>
      <c r="I256">
        <f t="shared" si="17"/>
        <v>9.1428571428571423</v>
      </c>
      <c r="J256">
        <f t="shared" si="18"/>
        <v>9.5714285714285712</v>
      </c>
      <c r="K256">
        <f t="shared" si="19"/>
        <v>10</v>
      </c>
      <c r="L256">
        <f t="shared" si="22"/>
        <v>9.5714285714285712</v>
      </c>
    </row>
    <row r="257" spans="1:12">
      <c r="A257" s="3" t="s">
        <v>272</v>
      </c>
      <c r="B257">
        <v>18</v>
      </c>
      <c r="C257">
        <v>8</v>
      </c>
      <c r="D257">
        <v>7</v>
      </c>
      <c r="E257">
        <v>3</v>
      </c>
      <c r="F257">
        <f>AVERAGEIF(MalatyaTablo[[#This Row],[Vefat2019]:[Vefat2017]], "&gt;0")</f>
        <v>6</v>
      </c>
      <c r="G257">
        <f>IF(AND(MalatyaTablo[[#This Row],[Vefat2020]]&gt;-1,MalatyaTablo[[#This Row],[Referans]]&gt;-1), MalatyaTablo[[#This Row],[Vefat2020]]-MalatyaTablo[[#This Row],[Referans]], 0)</f>
        <v>12</v>
      </c>
      <c r="H257">
        <f t="shared" si="21"/>
        <v>23.714285714285715</v>
      </c>
      <c r="I257">
        <f t="shared" si="17"/>
        <v>8.5714285714285712</v>
      </c>
      <c r="J257">
        <f t="shared" si="18"/>
        <v>9.4285714285714288</v>
      </c>
      <c r="K257">
        <f t="shared" si="19"/>
        <v>9.2857142857142865</v>
      </c>
      <c r="L257">
        <f t="shared" si="22"/>
        <v>9.0952380952380949</v>
      </c>
    </row>
    <row r="258" spans="1:12">
      <c r="A258" s="3" t="s">
        <v>273</v>
      </c>
      <c r="B258">
        <v>31</v>
      </c>
      <c r="C258">
        <v>6</v>
      </c>
      <c r="D258">
        <v>6</v>
      </c>
      <c r="E258">
        <v>4</v>
      </c>
      <c r="F258" s="1">
        <f>AVERAGEIF(MalatyaTablo[[#This Row],[Vefat2019]:[Vefat2017]], "&gt;0")</f>
        <v>5.333333333333333</v>
      </c>
      <c r="G258" s="1">
        <f>IF(AND(MalatyaTablo[[#This Row],[Vefat2020]]&gt;-1,MalatyaTablo[[#This Row],[Referans]]&gt;-1), MalatyaTablo[[#This Row],[Vefat2020]]-MalatyaTablo[[#This Row],[Referans]], 0)</f>
        <v>25.666666666666668</v>
      </c>
      <c r="H258">
        <f t="shared" ref="H258:H268" si="23">AVERAGE(B252:B258)</f>
        <v>23.142857142857142</v>
      </c>
      <c r="I258">
        <f t="shared" ref="I258:I268" si="24">AVERAGE(C252:C258)</f>
        <v>8.4285714285714288</v>
      </c>
      <c r="J258">
        <f t="shared" ref="J258:J268" si="25">AVERAGE(D252:D258)</f>
        <v>8.5714285714285712</v>
      </c>
      <c r="K258">
        <f t="shared" ref="K258:K268" si="26">AVERAGE(E252:E258)</f>
        <v>9.1428571428571423</v>
      </c>
      <c r="L258">
        <f t="shared" ref="L258:L268" si="27">AVERAGE(F252:F258)</f>
        <v>8.7142857142857135</v>
      </c>
    </row>
    <row r="259" spans="1:12">
      <c r="A259" s="3" t="s">
        <v>274</v>
      </c>
      <c r="B259">
        <v>30</v>
      </c>
      <c r="C259">
        <v>16</v>
      </c>
      <c r="D259">
        <v>14</v>
      </c>
      <c r="E259">
        <v>11</v>
      </c>
      <c r="F259" s="1">
        <f>AVERAGEIF(MalatyaTablo[[#This Row],[Vefat2019]:[Vefat2017]], "&gt;0")</f>
        <v>13.666666666666666</v>
      </c>
      <c r="G259" s="1">
        <f>IF(AND(MalatyaTablo[[#This Row],[Vefat2020]]&gt;-1,MalatyaTablo[[#This Row],[Referans]]&gt;-1), MalatyaTablo[[#This Row],[Vefat2020]]-MalatyaTablo[[#This Row],[Referans]], 0)</f>
        <v>16.333333333333336</v>
      </c>
      <c r="H259">
        <f t="shared" si="23"/>
        <v>24</v>
      </c>
      <c r="I259">
        <f t="shared" si="24"/>
        <v>9.1428571428571423</v>
      </c>
      <c r="J259">
        <f t="shared" si="25"/>
        <v>8.8571428571428577</v>
      </c>
      <c r="K259">
        <f t="shared" si="26"/>
        <v>8.7142857142857135</v>
      </c>
      <c r="L259">
        <f t="shared" si="27"/>
        <v>8.9047619047619033</v>
      </c>
    </row>
    <row r="260" spans="1:12">
      <c r="A260" s="3" t="s">
        <v>275</v>
      </c>
      <c r="B260">
        <v>22</v>
      </c>
      <c r="C260">
        <v>7</v>
      </c>
      <c r="D260">
        <v>11</v>
      </c>
      <c r="E260">
        <v>16</v>
      </c>
      <c r="F260" s="1">
        <f>AVERAGEIF(MalatyaTablo[[#This Row],[Vefat2019]:[Vefat2017]], "&gt;0")</f>
        <v>11.333333333333334</v>
      </c>
      <c r="G260" s="1">
        <f>IF(AND(MalatyaTablo[[#This Row],[Vefat2020]]&gt;-1,MalatyaTablo[[#This Row],[Referans]]&gt;-1), MalatyaTablo[[#This Row],[Vefat2020]]-MalatyaTablo[[#This Row],[Referans]], 0)</f>
        <v>10.666666666666666</v>
      </c>
      <c r="H260">
        <f t="shared" si="23"/>
        <v>24.428571428571427</v>
      </c>
      <c r="I260">
        <f t="shared" si="24"/>
        <v>8.4285714285714288</v>
      </c>
      <c r="J260">
        <f t="shared" si="25"/>
        <v>9</v>
      </c>
      <c r="K260">
        <f t="shared" si="26"/>
        <v>9.5714285714285712</v>
      </c>
      <c r="L260">
        <f t="shared" si="27"/>
        <v>9</v>
      </c>
    </row>
    <row r="261" spans="1:12">
      <c r="A261" s="3" t="s">
        <v>276</v>
      </c>
      <c r="B261">
        <v>19</v>
      </c>
      <c r="C261">
        <v>12</v>
      </c>
      <c r="D261">
        <v>12</v>
      </c>
      <c r="E261">
        <v>15</v>
      </c>
      <c r="F261" s="1">
        <f>AVERAGEIF(MalatyaTablo[[#This Row],[Vefat2019]:[Vefat2017]], "&gt;0")</f>
        <v>13</v>
      </c>
      <c r="G261" s="1">
        <f>IF(AND(MalatyaTablo[[#This Row],[Vefat2020]]&gt;-1,MalatyaTablo[[#This Row],[Referans]]&gt;-1), MalatyaTablo[[#This Row],[Vefat2020]]-MalatyaTablo[[#This Row],[Referans]], 0)</f>
        <v>6</v>
      </c>
      <c r="H261">
        <f t="shared" si="23"/>
        <v>22.714285714285715</v>
      </c>
      <c r="I261">
        <f t="shared" si="24"/>
        <v>8.5714285714285712</v>
      </c>
      <c r="J261">
        <f t="shared" si="25"/>
        <v>9.1428571428571423</v>
      </c>
      <c r="K261">
        <f t="shared" si="26"/>
        <v>10.142857142857142</v>
      </c>
      <c r="L261">
        <f t="shared" si="27"/>
        <v>9.2857142857142865</v>
      </c>
    </row>
    <row r="262" spans="1:12">
      <c r="A262" s="3" t="s">
        <v>277</v>
      </c>
      <c r="B262">
        <v>26</v>
      </c>
      <c r="C262">
        <v>4</v>
      </c>
      <c r="D262">
        <v>7</v>
      </c>
      <c r="E262">
        <v>7</v>
      </c>
      <c r="F262" s="1">
        <f>AVERAGEIF(MalatyaTablo[[#This Row],[Vefat2019]:[Vefat2017]], "&gt;0")</f>
        <v>6</v>
      </c>
      <c r="G262" s="1">
        <f>IF(AND(MalatyaTablo[[#This Row],[Vefat2020]]&gt;-1,MalatyaTablo[[#This Row],[Referans]]&gt;-1), MalatyaTablo[[#This Row],[Vefat2020]]-MalatyaTablo[[#This Row],[Referans]], 0)</f>
        <v>20</v>
      </c>
      <c r="H262">
        <f t="shared" si="23"/>
        <v>22.571428571428573</v>
      </c>
      <c r="I262">
        <f t="shared" si="24"/>
        <v>8</v>
      </c>
      <c r="J262">
        <f t="shared" si="25"/>
        <v>9</v>
      </c>
      <c r="K262">
        <f t="shared" si="26"/>
        <v>9.7142857142857135</v>
      </c>
      <c r="L262">
        <f t="shared" si="27"/>
        <v>8.9047619047619051</v>
      </c>
    </row>
    <row r="263" spans="1:12">
      <c r="A263" s="3" t="s">
        <v>278</v>
      </c>
      <c r="B263">
        <v>26</v>
      </c>
      <c r="C263">
        <v>6</v>
      </c>
      <c r="D263">
        <v>7</v>
      </c>
      <c r="E263">
        <v>7</v>
      </c>
      <c r="F263" s="1">
        <f>AVERAGEIF(MalatyaTablo[[#This Row],[Vefat2019]:[Vefat2017]], "&gt;0")</f>
        <v>6.666666666666667</v>
      </c>
      <c r="G263" s="1">
        <f>IF(AND(MalatyaTablo[[#This Row],[Vefat2020]]&gt;-1,MalatyaTablo[[#This Row],[Referans]]&gt;-1), MalatyaTablo[[#This Row],[Vefat2020]]-MalatyaTablo[[#This Row],[Referans]], 0)</f>
        <v>19.333333333333332</v>
      </c>
      <c r="H263">
        <f t="shared" si="23"/>
        <v>24.571428571428573</v>
      </c>
      <c r="I263">
        <f t="shared" si="24"/>
        <v>8.4285714285714288</v>
      </c>
      <c r="J263">
        <f t="shared" si="25"/>
        <v>9.1428571428571423</v>
      </c>
      <c r="K263">
        <f t="shared" si="26"/>
        <v>9</v>
      </c>
      <c r="L263">
        <f t="shared" si="27"/>
        <v>8.8571428571428577</v>
      </c>
    </row>
    <row r="264" spans="1:12">
      <c r="A264" s="3" t="s">
        <v>279</v>
      </c>
      <c r="B264">
        <v>22</v>
      </c>
      <c r="C264">
        <v>7</v>
      </c>
      <c r="D264">
        <v>5</v>
      </c>
      <c r="E264">
        <v>9</v>
      </c>
      <c r="F264" s="1">
        <f>AVERAGEIF(MalatyaTablo[[#This Row],[Vefat2019]:[Vefat2017]], "&gt;0")</f>
        <v>7</v>
      </c>
      <c r="G264" s="1">
        <f>IF(AND(MalatyaTablo[[#This Row],[Vefat2020]]&gt;-1,MalatyaTablo[[#This Row],[Referans]]&gt;-1), MalatyaTablo[[#This Row],[Vefat2020]]-MalatyaTablo[[#This Row],[Referans]], 0)</f>
        <v>15</v>
      </c>
      <c r="H264">
        <f t="shared" si="23"/>
        <v>25.142857142857142</v>
      </c>
      <c r="I264">
        <f t="shared" si="24"/>
        <v>8.2857142857142865</v>
      </c>
      <c r="J264">
        <f t="shared" si="25"/>
        <v>8.8571428571428577</v>
      </c>
      <c r="K264">
        <f t="shared" si="26"/>
        <v>9.8571428571428577</v>
      </c>
      <c r="L264">
        <f t="shared" si="27"/>
        <v>9</v>
      </c>
    </row>
    <row r="265" spans="1:12">
      <c r="A265" s="3" t="s">
        <v>280</v>
      </c>
      <c r="B265">
        <v>32</v>
      </c>
      <c r="C265">
        <v>10</v>
      </c>
      <c r="D265">
        <v>14</v>
      </c>
      <c r="E265">
        <v>9</v>
      </c>
      <c r="F265" s="1">
        <f>AVERAGEIF(MalatyaTablo[[#This Row],[Vefat2019]:[Vefat2017]], "&gt;0")</f>
        <v>11</v>
      </c>
      <c r="G265" s="1">
        <f>IF(AND(MalatyaTablo[[#This Row],[Vefat2020]]&gt;-1,MalatyaTablo[[#This Row],[Referans]]&gt;-1), MalatyaTablo[[#This Row],[Vefat2020]]-MalatyaTablo[[#This Row],[Referans]], 0)</f>
        <v>21</v>
      </c>
      <c r="H265">
        <f t="shared" si="23"/>
        <v>25.285714285714285</v>
      </c>
      <c r="I265">
        <f t="shared" si="24"/>
        <v>8.8571428571428577</v>
      </c>
      <c r="J265">
        <f t="shared" si="25"/>
        <v>10</v>
      </c>
      <c r="K265">
        <f t="shared" si="26"/>
        <v>10.571428571428571</v>
      </c>
      <c r="L265">
        <f t="shared" si="27"/>
        <v>9.8095238095238084</v>
      </c>
    </row>
    <row r="266" spans="1:12">
      <c r="A266" s="3" t="s">
        <v>281</v>
      </c>
      <c r="B266">
        <v>16</v>
      </c>
      <c r="C266">
        <v>6</v>
      </c>
      <c r="D266">
        <v>9</v>
      </c>
      <c r="E266">
        <v>4</v>
      </c>
      <c r="F266" s="1">
        <f>AVERAGEIF(MalatyaTablo[[#This Row],[Vefat2019]:[Vefat2017]], "&gt;0")</f>
        <v>6.333333333333333</v>
      </c>
      <c r="G266" s="1">
        <f>IF(AND(MalatyaTablo[[#This Row],[Vefat2020]]&gt;-1,MalatyaTablo[[#This Row],[Referans]]&gt;-1), MalatyaTablo[[#This Row],[Vefat2020]]-MalatyaTablo[[#This Row],[Referans]], 0)</f>
        <v>9.6666666666666679</v>
      </c>
      <c r="H266">
        <f t="shared" si="23"/>
        <v>23.285714285714285</v>
      </c>
      <c r="I266">
        <f t="shared" si="24"/>
        <v>7.4285714285714288</v>
      </c>
      <c r="J266">
        <f t="shared" si="25"/>
        <v>9.2857142857142865</v>
      </c>
      <c r="K266">
        <f t="shared" si="26"/>
        <v>9.5714285714285712</v>
      </c>
      <c r="L266">
        <f t="shared" si="27"/>
        <v>8.7619047619047628</v>
      </c>
    </row>
    <row r="267" spans="1:12">
      <c r="A267" s="3" t="s">
        <v>282</v>
      </c>
      <c r="B267">
        <v>18</v>
      </c>
      <c r="C267">
        <v>13</v>
      </c>
      <c r="D267">
        <v>4</v>
      </c>
      <c r="E267">
        <v>8</v>
      </c>
      <c r="F267" s="1">
        <f>AVERAGEIF(MalatyaTablo[[#This Row],[Vefat2019]:[Vefat2017]], "&gt;0")</f>
        <v>8.3333333333333339</v>
      </c>
      <c r="G267" s="1">
        <f>IF(AND(MalatyaTablo[[#This Row],[Vefat2020]]&gt;-1,MalatyaTablo[[#This Row],[Referans]]&gt;-1), MalatyaTablo[[#This Row],[Vefat2020]]-MalatyaTablo[[#This Row],[Referans]], 0)</f>
        <v>9.6666666666666661</v>
      </c>
      <c r="H267">
        <f t="shared" si="23"/>
        <v>22.714285714285715</v>
      </c>
      <c r="I267">
        <f t="shared" si="24"/>
        <v>8.2857142857142865</v>
      </c>
      <c r="J267">
        <f t="shared" si="25"/>
        <v>8.2857142857142865</v>
      </c>
      <c r="K267">
        <f t="shared" si="26"/>
        <v>8.4285714285714288</v>
      </c>
      <c r="L267">
        <f t="shared" si="27"/>
        <v>8.3333333333333339</v>
      </c>
    </row>
    <row r="268" spans="1:12">
      <c r="A268" s="3" t="s">
        <v>283</v>
      </c>
      <c r="B268">
        <v>10</v>
      </c>
      <c r="C268">
        <v>7</v>
      </c>
      <c r="D268">
        <v>7</v>
      </c>
      <c r="E268">
        <v>4</v>
      </c>
      <c r="F268" s="1">
        <f>AVERAGEIF(MalatyaTablo[[#This Row],[Vefat2019]:[Vefat2017]], "&gt;0")</f>
        <v>6</v>
      </c>
      <c r="G268" s="1">
        <f>IF(AND(MalatyaTablo[[#This Row],[Vefat2020]]&gt;-1,MalatyaTablo[[#This Row],[Referans]]&gt;-1), MalatyaTablo[[#This Row],[Vefat2020]]-MalatyaTablo[[#This Row],[Referans]], 0)</f>
        <v>4</v>
      </c>
      <c r="H268">
        <f t="shared" si="23"/>
        <v>21.428571428571427</v>
      </c>
      <c r="I268">
        <f t="shared" si="24"/>
        <v>7.5714285714285712</v>
      </c>
      <c r="J268">
        <f t="shared" si="25"/>
        <v>7.5714285714285712</v>
      </c>
      <c r="K268">
        <f t="shared" si="26"/>
        <v>6.8571428571428568</v>
      </c>
      <c r="L268">
        <f t="shared" si="27"/>
        <v>7.3333333333333339</v>
      </c>
    </row>
    <row r="269" spans="1:12">
      <c r="A269" s="3" t="s">
        <v>284</v>
      </c>
      <c r="B269">
        <v>25</v>
      </c>
      <c r="C269">
        <v>12</v>
      </c>
      <c r="D269">
        <v>9</v>
      </c>
      <c r="E269">
        <v>2</v>
      </c>
      <c r="F269" s="1">
        <f>AVERAGEIF(MalatyaTablo[[#This Row],[Vefat2019]:[Vefat2017]], "&gt;0")</f>
        <v>7.666666666666667</v>
      </c>
      <c r="G269" s="1">
        <f>IF(AND(MalatyaTablo[[#This Row],[Vefat2020]]&gt;-1,MalatyaTablo[[#This Row],[Referans]]&gt;-1), MalatyaTablo[[#This Row],[Vefat2020]]-MalatyaTablo[[#This Row],[Referans]], 0)</f>
        <v>17.333333333333332</v>
      </c>
      <c r="H269">
        <f t="shared" ref="H269:H283" si="28">AVERAGE(B263:B269)</f>
        <v>21.285714285714285</v>
      </c>
      <c r="I269">
        <f t="shared" ref="I269:I283" si="29">AVERAGE(C263:C269)</f>
        <v>8.7142857142857135</v>
      </c>
      <c r="J269">
        <f t="shared" ref="J269:J283" si="30">AVERAGE(D263:D269)</f>
        <v>7.8571428571428568</v>
      </c>
      <c r="K269">
        <f t="shared" ref="K269:K283" si="31">AVERAGE(E263:E269)</f>
        <v>6.1428571428571432</v>
      </c>
      <c r="L269">
        <f t="shared" ref="L269:L283" si="32">AVERAGE(F263:F269)</f>
        <v>7.5714285714285712</v>
      </c>
    </row>
    <row r="270" spans="1:12">
      <c r="A270" s="3" t="s">
        <v>285</v>
      </c>
      <c r="B270">
        <v>23</v>
      </c>
      <c r="C270">
        <v>6</v>
      </c>
      <c r="D270">
        <v>7</v>
      </c>
      <c r="E270">
        <v>15</v>
      </c>
      <c r="F270" s="1">
        <f>AVERAGEIF(MalatyaTablo[[#This Row],[Vefat2019]:[Vefat2017]], "&gt;0")</f>
        <v>9.3333333333333339</v>
      </c>
      <c r="G270" s="1">
        <f>IF(AND(MalatyaTablo[[#This Row],[Vefat2020]]&gt;-1,MalatyaTablo[[#This Row],[Referans]]&gt;-1), MalatyaTablo[[#This Row],[Vefat2020]]-MalatyaTablo[[#This Row],[Referans]], 0)</f>
        <v>13.666666666666666</v>
      </c>
      <c r="H270">
        <f t="shared" si="28"/>
        <v>20.857142857142858</v>
      </c>
      <c r="I270">
        <f t="shared" si="29"/>
        <v>8.7142857142857135</v>
      </c>
      <c r="J270">
        <f t="shared" si="30"/>
        <v>7.8571428571428568</v>
      </c>
      <c r="K270">
        <f t="shared" si="31"/>
        <v>7.2857142857142856</v>
      </c>
      <c r="L270">
        <f t="shared" si="32"/>
        <v>7.9523809523809517</v>
      </c>
    </row>
    <row r="271" spans="1:12">
      <c r="A271" s="3" t="s">
        <v>286</v>
      </c>
      <c r="B271">
        <v>24</v>
      </c>
      <c r="C271">
        <v>6</v>
      </c>
      <c r="D271">
        <v>9</v>
      </c>
      <c r="E271">
        <v>7</v>
      </c>
      <c r="F271" s="1">
        <f>AVERAGEIF(MalatyaTablo[[#This Row],[Vefat2019]:[Vefat2017]], "&gt;0")</f>
        <v>7.333333333333333</v>
      </c>
      <c r="G271" s="1">
        <f>IF(AND(MalatyaTablo[[#This Row],[Vefat2020]]&gt;-1,MalatyaTablo[[#This Row],[Referans]]&gt;-1), MalatyaTablo[[#This Row],[Vefat2020]]-MalatyaTablo[[#This Row],[Referans]], 0)</f>
        <v>16.666666666666668</v>
      </c>
      <c r="H271">
        <f t="shared" si="28"/>
        <v>21.142857142857142</v>
      </c>
      <c r="I271">
        <f t="shared" si="29"/>
        <v>8.5714285714285712</v>
      </c>
      <c r="J271">
        <f t="shared" si="30"/>
        <v>8.4285714285714288</v>
      </c>
      <c r="K271">
        <f t="shared" si="31"/>
        <v>7</v>
      </c>
      <c r="L271">
        <f t="shared" si="32"/>
        <v>8</v>
      </c>
    </row>
    <row r="272" spans="1:12">
      <c r="A272" s="3" t="s">
        <v>287</v>
      </c>
      <c r="B272">
        <v>12</v>
      </c>
      <c r="C272">
        <v>12</v>
      </c>
      <c r="D272">
        <v>7</v>
      </c>
      <c r="E272">
        <v>3</v>
      </c>
      <c r="F272" s="1">
        <f>AVERAGEIF(MalatyaTablo[[#This Row],[Vefat2019]:[Vefat2017]], "&gt;0")</f>
        <v>7.333333333333333</v>
      </c>
      <c r="G272" s="1">
        <f>IF(AND(MalatyaTablo[[#This Row],[Vefat2020]]&gt;-1,MalatyaTablo[[#This Row],[Referans]]&gt;-1), MalatyaTablo[[#This Row],[Vefat2020]]-MalatyaTablo[[#This Row],[Referans]], 0)</f>
        <v>4.666666666666667</v>
      </c>
      <c r="H272">
        <f t="shared" si="28"/>
        <v>18.285714285714285</v>
      </c>
      <c r="I272">
        <f t="shared" si="29"/>
        <v>8.8571428571428577</v>
      </c>
      <c r="J272">
        <f t="shared" si="30"/>
        <v>7.4285714285714288</v>
      </c>
      <c r="K272">
        <f t="shared" si="31"/>
        <v>6.1428571428571432</v>
      </c>
      <c r="L272">
        <f t="shared" si="32"/>
        <v>7.4761904761904772</v>
      </c>
    </row>
    <row r="273" spans="1:12">
      <c r="A273" s="3" t="s">
        <v>288</v>
      </c>
      <c r="B273">
        <v>9</v>
      </c>
      <c r="C273">
        <v>14</v>
      </c>
      <c r="D273">
        <v>8</v>
      </c>
      <c r="E273">
        <v>12</v>
      </c>
      <c r="F273" s="1">
        <f>AVERAGEIF(MalatyaTablo[[#This Row],[Vefat2019]:[Vefat2017]], "&gt;0")</f>
        <v>11.333333333333334</v>
      </c>
      <c r="G273" s="1">
        <f>IF(AND(MalatyaTablo[[#This Row],[Vefat2020]]&gt;-1,MalatyaTablo[[#This Row],[Referans]]&gt;-1), MalatyaTablo[[#This Row],[Vefat2020]]-MalatyaTablo[[#This Row],[Referans]], 0)</f>
        <v>-2.3333333333333339</v>
      </c>
      <c r="H273">
        <f t="shared" si="28"/>
        <v>17.285714285714285</v>
      </c>
      <c r="I273">
        <f t="shared" si="29"/>
        <v>10</v>
      </c>
      <c r="J273">
        <f t="shared" si="30"/>
        <v>7.2857142857142856</v>
      </c>
      <c r="K273">
        <f t="shared" si="31"/>
        <v>7.2857142857142856</v>
      </c>
      <c r="L273">
        <f t="shared" si="32"/>
        <v>8.1904761904761916</v>
      </c>
    </row>
    <row r="274" spans="1:12">
      <c r="A274" s="3" t="s">
        <v>289</v>
      </c>
      <c r="B274">
        <v>19</v>
      </c>
      <c r="C274">
        <v>3</v>
      </c>
      <c r="D274">
        <v>12</v>
      </c>
      <c r="E274">
        <v>10</v>
      </c>
      <c r="F274" s="1">
        <f>AVERAGEIF(MalatyaTablo[[#This Row],[Vefat2019]:[Vefat2017]], "&gt;0")</f>
        <v>8.3333333333333339</v>
      </c>
      <c r="G274" s="1">
        <f>IF(AND(MalatyaTablo[[#This Row],[Vefat2020]]&gt;-1,MalatyaTablo[[#This Row],[Referans]]&gt;-1), MalatyaTablo[[#This Row],[Vefat2020]]-MalatyaTablo[[#This Row],[Referans]], 0)</f>
        <v>10.666666666666666</v>
      </c>
      <c r="H274">
        <f t="shared" si="28"/>
        <v>17.428571428571427</v>
      </c>
      <c r="I274">
        <f t="shared" si="29"/>
        <v>8.5714285714285712</v>
      </c>
      <c r="J274">
        <f t="shared" si="30"/>
        <v>8.4285714285714288</v>
      </c>
      <c r="K274">
        <f t="shared" si="31"/>
        <v>7.5714285714285712</v>
      </c>
      <c r="L274">
        <f t="shared" si="32"/>
        <v>8.1904761904761916</v>
      </c>
    </row>
    <row r="275" spans="1:12">
      <c r="A275" s="3" t="s">
        <v>290</v>
      </c>
      <c r="B275">
        <v>18</v>
      </c>
      <c r="C275">
        <v>8</v>
      </c>
      <c r="D275">
        <v>6</v>
      </c>
      <c r="E275">
        <v>10</v>
      </c>
      <c r="F275" s="1">
        <f>AVERAGEIF(MalatyaTablo[[#This Row],[Vefat2019]:[Vefat2017]], "&gt;0")</f>
        <v>8</v>
      </c>
      <c r="G275" s="1">
        <f>IF(AND(MalatyaTablo[[#This Row],[Vefat2020]]&gt;-1,MalatyaTablo[[#This Row],[Referans]]&gt;-1), MalatyaTablo[[#This Row],[Vefat2020]]-MalatyaTablo[[#This Row],[Referans]], 0)</f>
        <v>10</v>
      </c>
      <c r="H275">
        <f t="shared" si="28"/>
        <v>18.571428571428573</v>
      </c>
      <c r="I275">
        <f t="shared" si="29"/>
        <v>8.7142857142857135</v>
      </c>
      <c r="J275">
        <f t="shared" si="30"/>
        <v>8.2857142857142865</v>
      </c>
      <c r="K275">
        <f t="shared" si="31"/>
        <v>8.4285714285714288</v>
      </c>
      <c r="L275">
        <f t="shared" si="32"/>
        <v>8.4761904761904763</v>
      </c>
    </row>
    <row r="276" spans="1:12">
      <c r="A276" s="3" t="s">
        <v>291</v>
      </c>
      <c r="B276">
        <v>21</v>
      </c>
      <c r="C276">
        <v>8</v>
      </c>
      <c r="D276">
        <v>12</v>
      </c>
      <c r="E276">
        <v>10</v>
      </c>
      <c r="F276" s="1">
        <f>AVERAGEIF(MalatyaTablo[[#This Row],[Vefat2019]:[Vefat2017]], "&gt;0")</f>
        <v>10</v>
      </c>
      <c r="G276" s="1">
        <f>IF(AND(MalatyaTablo[[#This Row],[Vefat2020]]&gt;-1,MalatyaTablo[[#This Row],[Referans]]&gt;-1), MalatyaTablo[[#This Row],[Vefat2020]]-MalatyaTablo[[#This Row],[Referans]], 0)</f>
        <v>11</v>
      </c>
      <c r="H276">
        <f t="shared" si="28"/>
        <v>18</v>
      </c>
      <c r="I276">
        <f t="shared" si="29"/>
        <v>8.1428571428571423</v>
      </c>
      <c r="J276">
        <f t="shared" si="30"/>
        <v>8.7142857142857135</v>
      </c>
      <c r="K276">
        <f t="shared" si="31"/>
        <v>9.5714285714285712</v>
      </c>
      <c r="L276">
        <f t="shared" si="32"/>
        <v>8.8095238095238102</v>
      </c>
    </row>
    <row r="277" spans="1:12">
      <c r="A277" s="3" t="s">
        <v>292</v>
      </c>
      <c r="B277">
        <v>27</v>
      </c>
      <c r="C277">
        <v>12</v>
      </c>
      <c r="D277">
        <v>7</v>
      </c>
      <c r="E277">
        <v>8</v>
      </c>
      <c r="F277" s="1">
        <f>AVERAGEIF(MalatyaTablo[[#This Row],[Vefat2019]:[Vefat2017]], "&gt;0")</f>
        <v>9</v>
      </c>
      <c r="G277" s="1">
        <f>IF(AND(MalatyaTablo[[#This Row],[Vefat2020]]&gt;-1,MalatyaTablo[[#This Row],[Referans]]&gt;-1), MalatyaTablo[[#This Row],[Vefat2020]]-MalatyaTablo[[#This Row],[Referans]], 0)</f>
        <v>18</v>
      </c>
      <c r="H277">
        <f t="shared" si="28"/>
        <v>18.571428571428573</v>
      </c>
      <c r="I277">
        <f t="shared" si="29"/>
        <v>9</v>
      </c>
      <c r="J277">
        <f t="shared" si="30"/>
        <v>8.7142857142857135</v>
      </c>
      <c r="K277">
        <f t="shared" si="31"/>
        <v>8.5714285714285712</v>
      </c>
      <c r="L277">
        <f t="shared" si="32"/>
        <v>8.7619047619047628</v>
      </c>
    </row>
    <row r="278" spans="1:12">
      <c r="A278" s="3" t="s">
        <v>293</v>
      </c>
      <c r="B278">
        <v>15</v>
      </c>
      <c r="C278">
        <v>14</v>
      </c>
      <c r="D278">
        <v>6</v>
      </c>
      <c r="E278">
        <v>6</v>
      </c>
      <c r="F278" s="1">
        <f>AVERAGEIF(MalatyaTablo[[#This Row],[Vefat2019]:[Vefat2017]], "&gt;0")</f>
        <v>8.6666666666666661</v>
      </c>
      <c r="G278" s="1">
        <f>IF(AND(MalatyaTablo[[#This Row],[Vefat2020]]&gt;-1,MalatyaTablo[[#This Row],[Referans]]&gt;-1), MalatyaTablo[[#This Row],[Vefat2020]]-MalatyaTablo[[#This Row],[Referans]], 0)</f>
        <v>6.3333333333333339</v>
      </c>
      <c r="H278">
        <f t="shared" si="28"/>
        <v>17.285714285714285</v>
      </c>
      <c r="I278">
        <f t="shared" si="29"/>
        <v>10.142857142857142</v>
      </c>
      <c r="J278">
        <f t="shared" si="30"/>
        <v>8.2857142857142865</v>
      </c>
      <c r="K278">
        <f t="shared" si="31"/>
        <v>8.4285714285714288</v>
      </c>
      <c r="L278">
        <f t="shared" si="32"/>
        <v>8.9523809523809526</v>
      </c>
    </row>
    <row r="279" spans="1:12">
      <c r="A279" s="3" t="s">
        <v>294</v>
      </c>
      <c r="B279">
        <v>14</v>
      </c>
      <c r="C279">
        <v>18</v>
      </c>
      <c r="D279">
        <v>8</v>
      </c>
      <c r="E279">
        <v>9</v>
      </c>
      <c r="F279" s="1">
        <f>AVERAGEIF(MalatyaTablo[[#This Row],[Vefat2019]:[Vefat2017]], "&gt;0")</f>
        <v>11.666666666666666</v>
      </c>
      <c r="G279" s="1">
        <f>IF(AND(MalatyaTablo[[#This Row],[Vefat2020]]&gt;-1,MalatyaTablo[[#This Row],[Referans]]&gt;-1), MalatyaTablo[[#This Row],[Vefat2020]]-MalatyaTablo[[#This Row],[Referans]], 0)</f>
        <v>2.3333333333333339</v>
      </c>
      <c r="H279">
        <f t="shared" si="28"/>
        <v>17.571428571428573</v>
      </c>
      <c r="I279">
        <f t="shared" si="29"/>
        <v>11</v>
      </c>
      <c r="J279">
        <f t="shared" si="30"/>
        <v>8.4285714285714288</v>
      </c>
      <c r="K279">
        <f t="shared" si="31"/>
        <v>9.2857142857142865</v>
      </c>
      <c r="L279">
        <f t="shared" si="32"/>
        <v>9.5714285714285712</v>
      </c>
    </row>
    <row r="280" spans="1:12">
      <c r="A280" s="3" t="s">
        <v>295</v>
      </c>
      <c r="B280">
        <v>13</v>
      </c>
      <c r="C280">
        <v>7</v>
      </c>
      <c r="D280">
        <v>4</v>
      </c>
      <c r="E280">
        <v>12</v>
      </c>
      <c r="F280" s="1">
        <f>AVERAGEIF(MalatyaTablo[[#This Row],[Vefat2019]:[Vefat2017]], "&gt;0")</f>
        <v>7.666666666666667</v>
      </c>
      <c r="G280" s="1">
        <f>IF(AND(MalatyaTablo[[#This Row],[Vefat2020]]&gt;-1,MalatyaTablo[[#This Row],[Referans]]&gt;-1), MalatyaTablo[[#This Row],[Vefat2020]]-MalatyaTablo[[#This Row],[Referans]], 0)</f>
        <v>5.333333333333333</v>
      </c>
      <c r="H280">
        <f t="shared" si="28"/>
        <v>18.142857142857142</v>
      </c>
      <c r="I280">
        <f t="shared" si="29"/>
        <v>10</v>
      </c>
      <c r="J280">
        <f t="shared" si="30"/>
        <v>7.8571428571428568</v>
      </c>
      <c r="K280">
        <f t="shared" si="31"/>
        <v>9.2857142857142865</v>
      </c>
      <c r="L280">
        <f t="shared" si="32"/>
        <v>9.0476190476190474</v>
      </c>
    </row>
    <row r="281" spans="1:12">
      <c r="A281" s="3" t="s">
        <v>296</v>
      </c>
      <c r="B281">
        <v>19</v>
      </c>
      <c r="C281">
        <v>10</v>
      </c>
      <c r="D281">
        <v>10</v>
      </c>
      <c r="E281">
        <v>6</v>
      </c>
      <c r="F281" s="1">
        <f>AVERAGEIF(MalatyaTablo[[#This Row],[Vefat2019]:[Vefat2017]], "&gt;0")</f>
        <v>8.6666666666666661</v>
      </c>
      <c r="G281" s="1">
        <f>IF(AND(MalatyaTablo[[#This Row],[Vefat2020]]&gt;-1,MalatyaTablo[[#This Row],[Referans]]&gt;-1), MalatyaTablo[[#This Row],[Vefat2020]]-MalatyaTablo[[#This Row],[Referans]], 0)</f>
        <v>10.333333333333334</v>
      </c>
      <c r="H281">
        <f t="shared" si="28"/>
        <v>18.142857142857142</v>
      </c>
      <c r="I281">
        <f t="shared" si="29"/>
        <v>11</v>
      </c>
      <c r="J281">
        <f t="shared" si="30"/>
        <v>7.5714285714285712</v>
      </c>
      <c r="K281">
        <f t="shared" si="31"/>
        <v>8.7142857142857135</v>
      </c>
      <c r="L281">
        <f t="shared" si="32"/>
        <v>9.0952380952380931</v>
      </c>
    </row>
    <row r="282" spans="1:12">
      <c r="A282" s="3" t="s">
        <v>297</v>
      </c>
      <c r="B282">
        <v>14</v>
      </c>
      <c r="C282">
        <v>6</v>
      </c>
      <c r="D282">
        <v>10</v>
      </c>
      <c r="E282">
        <v>10</v>
      </c>
      <c r="F282" s="1">
        <f>AVERAGEIF(MalatyaTablo[[#This Row],[Vefat2019]:[Vefat2017]], "&gt;0")</f>
        <v>8.6666666666666661</v>
      </c>
      <c r="G282" s="1">
        <f>IF(AND(MalatyaTablo[[#This Row],[Vefat2020]]&gt;-1,MalatyaTablo[[#This Row],[Referans]]&gt;-1), MalatyaTablo[[#This Row],[Vefat2020]]-MalatyaTablo[[#This Row],[Referans]], 0)</f>
        <v>5.3333333333333339</v>
      </c>
      <c r="H282">
        <f t="shared" si="28"/>
        <v>17.571428571428573</v>
      </c>
      <c r="I282">
        <f t="shared" si="29"/>
        <v>10.714285714285714</v>
      </c>
      <c r="J282">
        <f t="shared" si="30"/>
        <v>8.1428571428571423</v>
      </c>
      <c r="K282">
        <f t="shared" si="31"/>
        <v>8.7142857142857135</v>
      </c>
      <c r="L282">
        <f t="shared" si="32"/>
        <v>9.1904761904761898</v>
      </c>
    </row>
    <row r="283" spans="1:12">
      <c r="A283" s="3" t="s">
        <v>298</v>
      </c>
      <c r="B283">
        <v>12</v>
      </c>
      <c r="C283">
        <v>10</v>
      </c>
      <c r="D283">
        <v>12</v>
      </c>
      <c r="E283">
        <v>7</v>
      </c>
      <c r="F283" s="1">
        <f>AVERAGEIF(MalatyaTablo[[#This Row],[Vefat2019]:[Vefat2017]], "&gt;0")</f>
        <v>9.6666666666666661</v>
      </c>
      <c r="G283" s="1">
        <f>IF(AND(MalatyaTablo[[#This Row],[Vefat2020]]&gt;-1,MalatyaTablo[[#This Row],[Referans]]&gt;-1), MalatyaTablo[[#This Row],[Vefat2020]]-MalatyaTablo[[#This Row],[Referans]], 0)</f>
        <v>2.3333333333333339</v>
      </c>
      <c r="H283">
        <f t="shared" si="28"/>
        <v>16.285714285714285</v>
      </c>
      <c r="I283">
        <f t="shared" si="29"/>
        <v>11</v>
      </c>
      <c r="J283">
        <f t="shared" si="30"/>
        <v>8.1428571428571423</v>
      </c>
      <c r="K283">
        <f t="shared" si="31"/>
        <v>8.2857142857142865</v>
      </c>
      <c r="L283">
        <f t="shared" si="32"/>
        <v>9.1428571428571406</v>
      </c>
    </row>
    <row r="284" spans="1:12">
      <c r="A284" s="3" t="s">
        <v>299</v>
      </c>
      <c r="B284">
        <v>20</v>
      </c>
      <c r="C284">
        <v>6</v>
      </c>
      <c r="D284">
        <v>8</v>
      </c>
      <c r="E284">
        <v>8</v>
      </c>
      <c r="F284" s="1">
        <f>AVERAGEIF(MalatyaTablo[[#This Row],[Vefat2019]:[Vefat2017]], "&gt;0")</f>
        <v>7.333333333333333</v>
      </c>
      <c r="G284" s="1">
        <f>IF(AND(MalatyaTablo[[#This Row],[Vefat2020]]&gt;-1,MalatyaTablo[[#This Row],[Referans]]&gt;-1), MalatyaTablo[[#This Row],[Vefat2020]]-MalatyaTablo[[#This Row],[Referans]], 0)</f>
        <v>12.666666666666668</v>
      </c>
      <c r="H284">
        <f t="shared" ref="H284:H319" si="33">AVERAGE(B278:B284)</f>
        <v>15.285714285714286</v>
      </c>
      <c r="I284">
        <f t="shared" ref="I284:I319" si="34">AVERAGE(C278:C284)</f>
        <v>10.142857142857142</v>
      </c>
      <c r="J284">
        <f t="shared" ref="J284:J319" si="35">AVERAGE(D278:D284)</f>
        <v>8.2857142857142865</v>
      </c>
      <c r="K284">
        <f t="shared" ref="K284:K319" si="36">AVERAGE(E278:E284)</f>
        <v>8.2857142857142865</v>
      </c>
      <c r="L284">
        <f t="shared" ref="L284:L319" si="37">AVERAGE(F278:F284)</f>
        <v>8.9047619047619033</v>
      </c>
    </row>
    <row r="285" spans="1:12">
      <c r="A285" s="3" t="s">
        <v>300</v>
      </c>
      <c r="B285">
        <v>16</v>
      </c>
      <c r="C285">
        <v>5</v>
      </c>
      <c r="D285">
        <v>8</v>
      </c>
      <c r="E285">
        <v>8</v>
      </c>
      <c r="F285" s="1">
        <f>AVERAGEIF(MalatyaTablo[[#This Row],[Vefat2019]:[Vefat2017]], "&gt;0")</f>
        <v>7</v>
      </c>
      <c r="G285" s="1">
        <f>IF(AND(MalatyaTablo[[#This Row],[Vefat2020]]&gt;-1,MalatyaTablo[[#This Row],[Referans]]&gt;-1), MalatyaTablo[[#This Row],[Vefat2020]]-MalatyaTablo[[#This Row],[Referans]], 0)</f>
        <v>9</v>
      </c>
      <c r="H285">
        <f t="shared" si="33"/>
        <v>15.428571428571429</v>
      </c>
      <c r="I285">
        <f t="shared" si="34"/>
        <v>8.8571428571428577</v>
      </c>
      <c r="J285">
        <f t="shared" si="35"/>
        <v>8.5714285714285712</v>
      </c>
      <c r="K285">
        <f t="shared" si="36"/>
        <v>8.5714285714285712</v>
      </c>
      <c r="L285">
        <f t="shared" si="37"/>
        <v>8.6666666666666661</v>
      </c>
    </row>
    <row r="286" spans="1:12">
      <c r="A286" s="3" t="s">
        <v>301</v>
      </c>
      <c r="B286">
        <v>18</v>
      </c>
      <c r="C286">
        <v>6</v>
      </c>
      <c r="D286">
        <v>3</v>
      </c>
      <c r="E286">
        <v>10</v>
      </c>
      <c r="F286" s="1">
        <f>AVERAGEIF(MalatyaTablo[[#This Row],[Vefat2019]:[Vefat2017]], "&gt;0")</f>
        <v>6.333333333333333</v>
      </c>
      <c r="G286" s="1">
        <f>IF(AND(MalatyaTablo[[#This Row],[Vefat2020]]&gt;-1,MalatyaTablo[[#This Row],[Referans]]&gt;-1), MalatyaTablo[[#This Row],[Vefat2020]]-MalatyaTablo[[#This Row],[Referans]], 0)</f>
        <v>11.666666666666668</v>
      </c>
      <c r="H286">
        <f t="shared" si="33"/>
        <v>16</v>
      </c>
      <c r="I286">
        <f t="shared" si="34"/>
        <v>7.1428571428571432</v>
      </c>
      <c r="J286">
        <f t="shared" si="35"/>
        <v>7.8571428571428568</v>
      </c>
      <c r="K286">
        <f t="shared" si="36"/>
        <v>8.7142857142857135</v>
      </c>
      <c r="L286">
        <f t="shared" si="37"/>
        <v>7.9047619047619051</v>
      </c>
    </row>
    <row r="287" spans="1:12">
      <c r="A287" s="3" t="s">
        <v>302</v>
      </c>
      <c r="B287">
        <v>13</v>
      </c>
      <c r="C287">
        <v>6</v>
      </c>
      <c r="D287">
        <v>7</v>
      </c>
      <c r="E287">
        <v>8</v>
      </c>
      <c r="F287" s="1">
        <f>AVERAGEIF(MalatyaTablo[[#This Row],[Vefat2019]:[Vefat2017]], "&gt;0")</f>
        <v>7</v>
      </c>
      <c r="G287" s="1">
        <f>IF(AND(MalatyaTablo[[#This Row],[Vefat2020]]&gt;-1,MalatyaTablo[[#This Row],[Referans]]&gt;-1), MalatyaTablo[[#This Row],[Vefat2020]]-MalatyaTablo[[#This Row],[Referans]], 0)</f>
        <v>6</v>
      </c>
      <c r="H287">
        <f t="shared" si="33"/>
        <v>16</v>
      </c>
      <c r="I287">
        <f t="shared" si="34"/>
        <v>7</v>
      </c>
      <c r="J287">
        <f t="shared" si="35"/>
        <v>8.2857142857142865</v>
      </c>
      <c r="K287">
        <f t="shared" si="36"/>
        <v>8.1428571428571423</v>
      </c>
      <c r="L287">
        <f t="shared" si="37"/>
        <v>7.8095238095238102</v>
      </c>
    </row>
    <row r="288" spans="1:12">
      <c r="A288" s="3" t="s">
        <v>303</v>
      </c>
      <c r="B288">
        <v>11</v>
      </c>
      <c r="C288">
        <v>8</v>
      </c>
      <c r="D288">
        <v>13</v>
      </c>
      <c r="E288">
        <v>7</v>
      </c>
      <c r="F288" s="1">
        <f>AVERAGEIF(MalatyaTablo[[#This Row],[Vefat2019]:[Vefat2017]], "&gt;0")</f>
        <v>9.3333333333333339</v>
      </c>
      <c r="G288" s="1">
        <f>IF(AND(MalatyaTablo[[#This Row],[Vefat2020]]&gt;-1,MalatyaTablo[[#This Row],[Referans]]&gt;-1), MalatyaTablo[[#This Row],[Vefat2020]]-MalatyaTablo[[#This Row],[Referans]], 0)</f>
        <v>1.6666666666666661</v>
      </c>
      <c r="H288">
        <f t="shared" si="33"/>
        <v>14.857142857142858</v>
      </c>
      <c r="I288">
        <f t="shared" si="34"/>
        <v>6.7142857142857144</v>
      </c>
      <c r="J288">
        <f t="shared" si="35"/>
        <v>8.7142857142857135</v>
      </c>
      <c r="K288">
        <f t="shared" si="36"/>
        <v>8.2857142857142865</v>
      </c>
      <c r="L288">
        <f t="shared" si="37"/>
        <v>7.9047619047619051</v>
      </c>
    </row>
    <row r="289" spans="1:12">
      <c r="A289" s="3" t="s">
        <v>304</v>
      </c>
      <c r="B289">
        <v>26</v>
      </c>
      <c r="C289">
        <v>11</v>
      </c>
      <c r="D289">
        <v>6</v>
      </c>
      <c r="E289">
        <v>11</v>
      </c>
      <c r="F289" s="1">
        <f>AVERAGEIF(MalatyaTablo[[#This Row],[Vefat2019]:[Vefat2017]], "&gt;0")</f>
        <v>9.3333333333333339</v>
      </c>
      <c r="G289" s="1">
        <f>IF(AND(MalatyaTablo[[#This Row],[Vefat2020]]&gt;-1,MalatyaTablo[[#This Row],[Referans]]&gt;-1), MalatyaTablo[[#This Row],[Vefat2020]]-MalatyaTablo[[#This Row],[Referans]], 0)</f>
        <v>16.666666666666664</v>
      </c>
      <c r="H289">
        <f t="shared" si="33"/>
        <v>16.571428571428573</v>
      </c>
      <c r="I289">
        <f t="shared" si="34"/>
        <v>7.4285714285714288</v>
      </c>
      <c r="J289">
        <f t="shared" si="35"/>
        <v>8.1428571428571423</v>
      </c>
      <c r="K289">
        <f t="shared" si="36"/>
        <v>8.4285714285714288</v>
      </c>
      <c r="L289">
        <f t="shared" si="37"/>
        <v>8</v>
      </c>
    </row>
    <row r="290" spans="1:12">
      <c r="A290" s="3" t="s">
        <v>305</v>
      </c>
      <c r="B290">
        <v>16</v>
      </c>
      <c r="C290">
        <v>9</v>
      </c>
      <c r="D290">
        <v>11</v>
      </c>
      <c r="E290">
        <v>8</v>
      </c>
      <c r="F290" s="1">
        <f>AVERAGEIF(MalatyaTablo[[#This Row],[Vefat2019]:[Vefat2017]], "&gt;0")</f>
        <v>9.3333333333333339</v>
      </c>
      <c r="G290" s="1">
        <f>IF(AND(MalatyaTablo[[#This Row],[Vefat2020]]&gt;-1,MalatyaTablo[[#This Row],[Referans]]&gt;-1), MalatyaTablo[[#This Row],[Vefat2020]]-MalatyaTablo[[#This Row],[Referans]], 0)</f>
        <v>6.6666666666666661</v>
      </c>
      <c r="H290">
        <f t="shared" si="33"/>
        <v>17.142857142857142</v>
      </c>
      <c r="I290">
        <f t="shared" si="34"/>
        <v>7.2857142857142856</v>
      </c>
      <c r="J290">
        <f t="shared" si="35"/>
        <v>8</v>
      </c>
      <c r="K290">
        <f t="shared" si="36"/>
        <v>8.5714285714285712</v>
      </c>
      <c r="L290">
        <f t="shared" si="37"/>
        <v>7.9523809523809534</v>
      </c>
    </row>
    <row r="291" spans="1:12">
      <c r="A291" s="3" t="s">
        <v>306</v>
      </c>
      <c r="B291">
        <v>15</v>
      </c>
      <c r="C291">
        <v>10</v>
      </c>
      <c r="D291">
        <v>12</v>
      </c>
      <c r="E291">
        <v>8</v>
      </c>
      <c r="F291" s="1">
        <f>AVERAGEIF(MalatyaTablo[[#This Row],[Vefat2019]:[Vefat2017]], "&gt;0")</f>
        <v>10</v>
      </c>
      <c r="G291" s="1">
        <f>IF(AND(MalatyaTablo[[#This Row],[Vefat2020]]&gt;-1,MalatyaTablo[[#This Row],[Referans]]&gt;-1), MalatyaTablo[[#This Row],[Vefat2020]]-MalatyaTablo[[#This Row],[Referans]], 0)</f>
        <v>5</v>
      </c>
      <c r="H291">
        <f t="shared" si="33"/>
        <v>16.428571428571427</v>
      </c>
      <c r="I291">
        <f t="shared" si="34"/>
        <v>7.8571428571428568</v>
      </c>
      <c r="J291">
        <f t="shared" si="35"/>
        <v>8.5714285714285712</v>
      </c>
      <c r="K291">
        <f t="shared" si="36"/>
        <v>8.5714285714285712</v>
      </c>
      <c r="L291">
        <f t="shared" si="37"/>
        <v>8.3333333333333339</v>
      </c>
    </row>
    <row r="292" spans="1:12">
      <c r="A292" s="3" t="s">
        <v>307</v>
      </c>
      <c r="B292">
        <v>23</v>
      </c>
      <c r="C292">
        <v>16</v>
      </c>
      <c r="D292">
        <v>9</v>
      </c>
      <c r="E292">
        <v>9</v>
      </c>
      <c r="F292" s="1">
        <f>AVERAGEIF(MalatyaTablo[[#This Row],[Vefat2019]:[Vefat2017]], "&gt;0")</f>
        <v>11.333333333333334</v>
      </c>
      <c r="G292" s="1">
        <f>IF(AND(MalatyaTablo[[#This Row],[Vefat2020]]&gt;-1,MalatyaTablo[[#This Row],[Referans]]&gt;-1), MalatyaTablo[[#This Row],[Vefat2020]]-MalatyaTablo[[#This Row],[Referans]], 0)</f>
        <v>11.666666666666666</v>
      </c>
      <c r="H292">
        <f t="shared" si="33"/>
        <v>17.428571428571427</v>
      </c>
      <c r="I292">
        <f t="shared" si="34"/>
        <v>9.4285714285714288</v>
      </c>
      <c r="J292">
        <f t="shared" si="35"/>
        <v>8.7142857142857135</v>
      </c>
      <c r="K292">
        <f t="shared" si="36"/>
        <v>8.7142857142857135</v>
      </c>
      <c r="L292">
        <f t="shared" si="37"/>
        <v>8.9523809523809526</v>
      </c>
    </row>
    <row r="293" spans="1:12">
      <c r="A293" s="3" t="s">
        <v>308</v>
      </c>
      <c r="B293">
        <v>16</v>
      </c>
      <c r="C293">
        <v>11</v>
      </c>
      <c r="D293">
        <v>6</v>
      </c>
      <c r="E293">
        <v>8</v>
      </c>
      <c r="F293" s="1">
        <f>AVERAGEIF(MalatyaTablo[[#This Row],[Vefat2019]:[Vefat2017]], "&gt;0")</f>
        <v>8.3333333333333339</v>
      </c>
      <c r="G293" s="1">
        <f>IF(AND(MalatyaTablo[[#This Row],[Vefat2020]]&gt;-1,MalatyaTablo[[#This Row],[Referans]]&gt;-1), MalatyaTablo[[#This Row],[Vefat2020]]-MalatyaTablo[[#This Row],[Referans]], 0)</f>
        <v>7.6666666666666661</v>
      </c>
      <c r="H293">
        <f t="shared" si="33"/>
        <v>17.142857142857142</v>
      </c>
      <c r="I293">
        <f t="shared" si="34"/>
        <v>10.142857142857142</v>
      </c>
      <c r="J293">
        <f t="shared" si="35"/>
        <v>9.1428571428571423</v>
      </c>
      <c r="K293">
        <f t="shared" si="36"/>
        <v>8.4285714285714288</v>
      </c>
      <c r="L293">
        <f t="shared" si="37"/>
        <v>9.238095238095239</v>
      </c>
    </row>
    <row r="294" spans="1:12">
      <c r="A294" s="3" t="s">
        <v>309</v>
      </c>
      <c r="B294">
        <v>18</v>
      </c>
      <c r="C294">
        <v>9</v>
      </c>
      <c r="D294">
        <v>6</v>
      </c>
      <c r="E294">
        <v>9</v>
      </c>
      <c r="F294" s="1">
        <f>AVERAGEIF(MalatyaTablo[[#This Row],[Vefat2019]:[Vefat2017]], "&gt;0")</f>
        <v>8</v>
      </c>
      <c r="G294" s="1">
        <f>IF(AND(MalatyaTablo[[#This Row],[Vefat2020]]&gt;-1,MalatyaTablo[[#This Row],[Referans]]&gt;-1), MalatyaTablo[[#This Row],[Vefat2020]]-MalatyaTablo[[#This Row],[Referans]], 0)</f>
        <v>10</v>
      </c>
      <c r="H294">
        <f t="shared" si="33"/>
        <v>17.857142857142858</v>
      </c>
      <c r="I294">
        <f t="shared" si="34"/>
        <v>10.571428571428571</v>
      </c>
      <c r="J294">
        <f t="shared" si="35"/>
        <v>9</v>
      </c>
      <c r="K294">
        <f t="shared" si="36"/>
        <v>8.5714285714285712</v>
      </c>
      <c r="L294">
        <f t="shared" si="37"/>
        <v>9.3809523809523814</v>
      </c>
    </row>
    <row r="295" spans="1:12">
      <c r="A295" s="3" t="s">
        <v>310</v>
      </c>
      <c r="B295">
        <v>13</v>
      </c>
      <c r="C295">
        <v>7</v>
      </c>
      <c r="D295">
        <v>8</v>
      </c>
      <c r="E295">
        <v>12</v>
      </c>
      <c r="F295" s="1">
        <f>AVERAGEIF(MalatyaTablo[[#This Row],[Vefat2019]:[Vefat2017]], "&gt;0")</f>
        <v>9</v>
      </c>
      <c r="G295" s="1">
        <f>IF(AND(MalatyaTablo[[#This Row],[Vefat2020]]&gt;-1,MalatyaTablo[[#This Row],[Referans]]&gt;-1), MalatyaTablo[[#This Row],[Vefat2020]]-MalatyaTablo[[#This Row],[Referans]], 0)</f>
        <v>4</v>
      </c>
      <c r="H295">
        <f t="shared" si="33"/>
        <v>18.142857142857142</v>
      </c>
      <c r="I295">
        <f t="shared" si="34"/>
        <v>10.428571428571429</v>
      </c>
      <c r="J295">
        <f t="shared" si="35"/>
        <v>8.2857142857142865</v>
      </c>
      <c r="K295">
        <f t="shared" si="36"/>
        <v>9.2857142857142865</v>
      </c>
      <c r="L295">
        <f t="shared" si="37"/>
        <v>9.3333333333333339</v>
      </c>
    </row>
    <row r="296" spans="1:12">
      <c r="A296" s="3" t="s">
        <v>311</v>
      </c>
      <c r="B296">
        <v>14</v>
      </c>
      <c r="C296">
        <v>13</v>
      </c>
      <c r="D296">
        <v>13</v>
      </c>
      <c r="E296">
        <v>10</v>
      </c>
      <c r="F296" s="1">
        <f>AVERAGEIF(MalatyaTablo[[#This Row],[Vefat2019]:[Vefat2017]], "&gt;0")</f>
        <v>12</v>
      </c>
      <c r="G296" s="1">
        <f>IF(AND(MalatyaTablo[[#This Row],[Vefat2020]]&gt;-1,MalatyaTablo[[#This Row],[Referans]]&gt;-1), MalatyaTablo[[#This Row],[Vefat2020]]-MalatyaTablo[[#This Row],[Referans]], 0)</f>
        <v>2</v>
      </c>
      <c r="H296">
        <f t="shared" si="33"/>
        <v>16.428571428571427</v>
      </c>
      <c r="I296">
        <f t="shared" si="34"/>
        <v>10.714285714285714</v>
      </c>
      <c r="J296">
        <f t="shared" si="35"/>
        <v>9.2857142857142865</v>
      </c>
      <c r="K296">
        <f t="shared" si="36"/>
        <v>9.1428571428571423</v>
      </c>
      <c r="L296">
        <f t="shared" si="37"/>
        <v>9.7142857142857135</v>
      </c>
    </row>
    <row r="297" spans="1:12">
      <c r="A297" s="3" t="s">
        <v>312</v>
      </c>
      <c r="B297">
        <v>23</v>
      </c>
      <c r="C297">
        <v>4</v>
      </c>
      <c r="D297">
        <v>5</v>
      </c>
      <c r="E297">
        <v>6</v>
      </c>
      <c r="F297" s="1">
        <f>AVERAGEIF(MalatyaTablo[[#This Row],[Vefat2019]:[Vefat2017]], "&gt;0")</f>
        <v>5</v>
      </c>
      <c r="G297" s="1">
        <f>IF(AND(MalatyaTablo[[#This Row],[Vefat2020]]&gt;-1,MalatyaTablo[[#This Row],[Referans]]&gt;-1), MalatyaTablo[[#This Row],[Vefat2020]]-MalatyaTablo[[#This Row],[Referans]], 0)</f>
        <v>18</v>
      </c>
      <c r="H297">
        <f t="shared" si="33"/>
        <v>17.428571428571427</v>
      </c>
      <c r="I297">
        <f t="shared" si="34"/>
        <v>10</v>
      </c>
      <c r="J297">
        <f t="shared" si="35"/>
        <v>8.4285714285714288</v>
      </c>
      <c r="K297">
        <f t="shared" si="36"/>
        <v>8.8571428571428577</v>
      </c>
      <c r="L297">
        <f t="shared" si="37"/>
        <v>9.0952380952380967</v>
      </c>
    </row>
    <row r="298" spans="1:12">
      <c r="A298" s="3" t="s">
        <v>313</v>
      </c>
      <c r="B298">
        <v>14</v>
      </c>
      <c r="C298">
        <v>7</v>
      </c>
      <c r="D298">
        <v>8</v>
      </c>
      <c r="E298">
        <v>7</v>
      </c>
      <c r="F298" s="1">
        <f>AVERAGEIF(MalatyaTablo[[#This Row],[Vefat2019]:[Vefat2017]], "&gt;0")</f>
        <v>7.333333333333333</v>
      </c>
      <c r="G298" s="1">
        <f>IF(AND(MalatyaTablo[[#This Row],[Vefat2020]]&gt;-1,MalatyaTablo[[#This Row],[Referans]]&gt;-1), MalatyaTablo[[#This Row],[Vefat2020]]-MalatyaTablo[[#This Row],[Referans]], 0)</f>
        <v>6.666666666666667</v>
      </c>
      <c r="H298">
        <f t="shared" si="33"/>
        <v>17.285714285714285</v>
      </c>
      <c r="I298">
        <f t="shared" si="34"/>
        <v>9.5714285714285712</v>
      </c>
      <c r="J298">
        <f t="shared" si="35"/>
        <v>7.8571428571428568</v>
      </c>
      <c r="K298">
        <f t="shared" si="36"/>
        <v>8.7142857142857135</v>
      </c>
      <c r="L298">
        <f t="shared" si="37"/>
        <v>8.7142857142857153</v>
      </c>
    </row>
    <row r="299" spans="1:12">
      <c r="A299" s="3" t="s">
        <v>314</v>
      </c>
      <c r="B299">
        <v>18</v>
      </c>
      <c r="C299">
        <v>9</v>
      </c>
      <c r="D299">
        <v>17</v>
      </c>
      <c r="E299">
        <v>12</v>
      </c>
      <c r="F299" s="1">
        <f>AVERAGEIF(MalatyaTablo[[#This Row],[Vefat2019]:[Vefat2017]], "&gt;0")</f>
        <v>12.666666666666666</v>
      </c>
      <c r="G299" s="1">
        <f>IF(AND(MalatyaTablo[[#This Row],[Vefat2020]]&gt;-1,MalatyaTablo[[#This Row],[Referans]]&gt;-1), MalatyaTablo[[#This Row],[Vefat2020]]-MalatyaTablo[[#This Row],[Referans]], 0)</f>
        <v>5.3333333333333339</v>
      </c>
      <c r="H299">
        <f t="shared" si="33"/>
        <v>16.571428571428573</v>
      </c>
      <c r="I299">
        <f t="shared" si="34"/>
        <v>8.5714285714285712</v>
      </c>
      <c r="J299">
        <f t="shared" si="35"/>
        <v>9</v>
      </c>
      <c r="K299">
        <f t="shared" si="36"/>
        <v>9.1428571428571423</v>
      </c>
      <c r="L299">
        <f t="shared" si="37"/>
        <v>8.9047619047619051</v>
      </c>
    </row>
    <row r="300" spans="1:12">
      <c r="A300" s="3" t="s">
        <v>315</v>
      </c>
      <c r="B300">
        <v>16</v>
      </c>
      <c r="C300">
        <v>6</v>
      </c>
      <c r="D300">
        <v>7</v>
      </c>
      <c r="E300">
        <v>7</v>
      </c>
      <c r="F300" s="1">
        <f>AVERAGEIF(MalatyaTablo[[#This Row],[Vefat2019]:[Vefat2017]], "&gt;0")</f>
        <v>6.666666666666667</v>
      </c>
      <c r="G300" s="1">
        <f>IF(AND(MalatyaTablo[[#This Row],[Vefat2020]]&gt;-1,MalatyaTablo[[#This Row],[Referans]]&gt;-1), MalatyaTablo[[#This Row],[Vefat2020]]-MalatyaTablo[[#This Row],[Referans]], 0)</f>
        <v>9.3333333333333321</v>
      </c>
      <c r="H300">
        <f t="shared" si="33"/>
        <v>16.571428571428573</v>
      </c>
      <c r="I300">
        <f t="shared" si="34"/>
        <v>7.8571428571428568</v>
      </c>
      <c r="J300">
        <f t="shared" si="35"/>
        <v>9.1428571428571423</v>
      </c>
      <c r="K300">
        <f t="shared" si="36"/>
        <v>9</v>
      </c>
      <c r="L300">
        <f t="shared" si="37"/>
        <v>8.6666666666666661</v>
      </c>
    </row>
    <row r="301" spans="1:12">
      <c r="A301" s="3" t="s">
        <v>316</v>
      </c>
      <c r="B301">
        <v>14</v>
      </c>
      <c r="C301">
        <v>13</v>
      </c>
      <c r="D301">
        <v>6</v>
      </c>
      <c r="E301">
        <v>8</v>
      </c>
      <c r="F301" s="1">
        <f>AVERAGEIF(MalatyaTablo[[#This Row],[Vefat2019]:[Vefat2017]], "&gt;0")</f>
        <v>9</v>
      </c>
      <c r="G301" s="1">
        <f>IF(AND(MalatyaTablo[[#This Row],[Vefat2020]]&gt;-1,MalatyaTablo[[#This Row],[Referans]]&gt;-1), MalatyaTablo[[#This Row],[Vefat2020]]-MalatyaTablo[[#This Row],[Referans]], 0)</f>
        <v>5</v>
      </c>
      <c r="H301">
        <f t="shared" si="33"/>
        <v>16</v>
      </c>
      <c r="I301">
        <f t="shared" si="34"/>
        <v>8.4285714285714288</v>
      </c>
      <c r="J301">
        <f t="shared" si="35"/>
        <v>9.1428571428571423</v>
      </c>
      <c r="K301">
        <f t="shared" si="36"/>
        <v>8.8571428571428577</v>
      </c>
      <c r="L301">
        <f t="shared" si="37"/>
        <v>8.8095238095238084</v>
      </c>
    </row>
    <row r="302" spans="1:12">
      <c r="A302" s="3" t="s">
        <v>317</v>
      </c>
      <c r="B302">
        <v>21</v>
      </c>
      <c r="C302">
        <v>8</v>
      </c>
      <c r="D302">
        <v>7</v>
      </c>
      <c r="E302">
        <v>6</v>
      </c>
      <c r="F302" s="1">
        <f>AVERAGEIF(MalatyaTablo[[#This Row],[Vefat2019]:[Vefat2017]], "&gt;0")</f>
        <v>7</v>
      </c>
      <c r="G302" s="1">
        <f>IF(AND(MalatyaTablo[[#This Row],[Vefat2020]]&gt;-1,MalatyaTablo[[#This Row],[Referans]]&gt;-1), MalatyaTablo[[#This Row],[Vefat2020]]-MalatyaTablo[[#This Row],[Referans]], 0)</f>
        <v>14</v>
      </c>
      <c r="H302">
        <f t="shared" si="33"/>
        <v>17.142857142857142</v>
      </c>
      <c r="I302">
        <f t="shared" si="34"/>
        <v>8.5714285714285712</v>
      </c>
      <c r="J302">
        <f t="shared" si="35"/>
        <v>9</v>
      </c>
      <c r="K302">
        <f t="shared" si="36"/>
        <v>8</v>
      </c>
      <c r="L302">
        <f t="shared" si="37"/>
        <v>8.5238095238095237</v>
      </c>
    </row>
    <row r="303" spans="1:12">
      <c r="A303" s="3" t="s">
        <v>318</v>
      </c>
      <c r="B303">
        <v>19</v>
      </c>
      <c r="C303">
        <v>13</v>
      </c>
      <c r="D303">
        <v>11</v>
      </c>
      <c r="E303">
        <v>11</v>
      </c>
      <c r="F303" s="1">
        <f>AVERAGEIF(MalatyaTablo[[#This Row],[Vefat2019]:[Vefat2017]], "&gt;0")</f>
        <v>11.666666666666666</v>
      </c>
      <c r="G303" s="1">
        <f>IF(AND(MalatyaTablo[[#This Row],[Vefat2020]]&gt;-1,MalatyaTablo[[#This Row],[Referans]]&gt;-1), MalatyaTablo[[#This Row],[Vefat2020]]-MalatyaTablo[[#This Row],[Referans]], 0)</f>
        <v>7.3333333333333339</v>
      </c>
      <c r="H303">
        <f t="shared" si="33"/>
        <v>17.857142857142858</v>
      </c>
      <c r="I303">
        <f t="shared" si="34"/>
        <v>8.5714285714285712</v>
      </c>
      <c r="J303">
        <f t="shared" si="35"/>
        <v>8.7142857142857135</v>
      </c>
      <c r="K303">
        <f t="shared" si="36"/>
        <v>8.1428571428571423</v>
      </c>
      <c r="L303">
        <f t="shared" si="37"/>
        <v>8.4761904761904763</v>
      </c>
    </row>
    <row r="304" spans="1:12">
      <c r="A304" s="3" t="s">
        <v>319</v>
      </c>
      <c r="B304">
        <v>24</v>
      </c>
      <c r="C304">
        <v>6</v>
      </c>
      <c r="D304">
        <v>8</v>
      </c>
      <c r="E304">
        <v>6</v>
      </c>
      <c r="F304" s="1">
        <f>AVERAGEIF(MalatyaTablo[[#This Row],[Vefat2019]:[Vefat2017]], "&gt;0")</f>
        <v>6.666666666666667</v>
      </c>
      <c r="G304" s="1">
        <f>IF(AND(MalatyaTablo[[#This Row],[Vefat2020]]&gt;-1,MalatyaTablo[[#This Row],[Referans]]&gt;-1), MalatyaTablo[[#This Row],[Vefat2020]]-MalatyaTablo[[#This Row],[Referans]], 0)</f>
        <v>17.333333333333332</v>
      </c>
      <c r="H304">
        <f t="shared" si="33"/>
        <v>18</v>
      </c>
      <c r="I304">
        <f t="shared" si="34"/>
        <v>8.8571428571428577</v>
      </c>
      <c r="J304">
        <f t="shared" si="35"/>
        <v>9.1428571428571423</v>
      </c>
      <c r="K304">
        <f t="shared" si="36"/>
        <v>8.1428571428571423</v>
      </c>
      <c r="L304">
        <f t="shared" si="37"/>
        <v>8.7142857142857135</v>
      </c>
    </row>
    <row r="305" spans="1:12">
      <c r="A305" s="3" t="s">
        <v>320</v>
      </c>
      <c r="B305">
        <v>12</v>
      </c>
      <c r="C305">
        <v>7</v>
      </c>
      <c r="D305">
        <v>7</v>
      </c>
      <c r="E305">
        <v>6</v>
      </c>
      <c r="F305" s="1">
        <f>AVERAGEIF(MalatyaTablo[[#This Row],[Vefat2019]:[Vefat2017]], "&gt;0")</f>
        <v>6.666666666666667</v>
      </c>
      <c r="G305" s="1">
        <f>IF(AND(MalatyaTablo[[#This Row],[Vefat2020]]&gt;-1,MalatyaTablo[[#This Row],[Referans]]&gt;-1), MalatyaTablo[[#This Row],[Vefat2020]]-MalatyaTablo[[#This Row],[Referans]], 0)</f>
        <v>5.333333333333333</v>
      </c>
      <c r="H305">
        <f t="shared" si="33"/>
        <v>17.714285714285715</v>
      </c>
      <c r="I305">
        <f t="shared" si="34"/>
        <v>8.8571428571428577</v>
      </c>
      <c r="J305">
        <f t="shared" si="35"/>
        <v>9</v>
      </c>
      <c r="K305">
        <f t="shared" si="36"/>
        <v>8</v>
      </c>
      <c r="L305">
        <f t="shared" si="37"/>
        <v>8.6190476190476168</v>
      </c>
    </row>
    <row r="306" spans="1:12">
      <c r="A306" s="3" t="s">
        <v>321</v>
      </c>
      <c r="B306">
        <v>19</v>
      </c>
      <c r="C306">
        <v>8</v>
      </c>
      <c r="D306">
        <v>9</v>
      </c>
      <c r="E306">
        <v>5</v>
      </c>
      <c r="F306" s="1">
        <f>AVERAGEIF(MalatyaTablo[[#This Row],[Vefat2019]:[Vefat2017]], "&gt;0")</f>
        <v>7.333333333333333</v>
      </c>
      <c r="G306" s="1">
        <f>IF(AND(MalatyaTablo[[#This Row],[Vefat2020]]&gt;-1,MalatyaTablo[[#This Row],[Referans]]&gt;-1), MalatyaTablo[[#This Row],[Vefat2020]]-MalatyaTablo[[#This Row],[Referans]], 0)</f>
        <v>11.666666666666668</v>
      </c>
      <c r="H306">
        <f t="shared" si="33"/>
        <v>17.857142857142858</v>
      </c>
      <c r="I306">
        <f t="shared" si="34"/>
        <v>8.7142857142857135</v>
      </c>
      <c r="J306">
        <f t="shared" si="35"/>
        <v>7.8571428571428568</v>
      </c>
      <c r="K306">
        <f t="shared" si="36"/>
        <v>7</v>
      </c>
      <c r="L306">
        <f t="shared" si="37"/>
        <v>7.8571428571428568</v>
      </c>
    </row>
    <row r="307" spans="1:12">
      <c r="A307" s="3" t="s">
        <v>322</v>
      </c>
      <c r="B307">
        <v>21</v>
      </c>
      <c r="C307">
        <v>4</v>
      </c>
      <c r="D307">
        <v>13</v>
      </c>
      <c r="E307">
        <v>14</v>
      </c>
      <c r="F307" s="1">
        <f>AVERAGEIF(MalatyaTablo[[#This Row],[Vefat2019]:[Vefat2017]], "&gt;0")</f>
        <v>10.333333333333334</v>
      </c>
      <c r="G307" s="1">
        <f>IF(AND(MalatyaTablo[[#This Row],[Vefat2020]]&gt;-1,MalatyaTablo[[#This Row],[Referans]]&gt;-1), MalatyaTablo[[#This Row],[Vefat2020]]-MalatyaTablo[[#This Row],[Referans]], 0)</f>
        <v>10.666666666666666</v>
      </c>
      <c r="H307">
        <f t="shared" si="33"/>
        <v>18.571428571428573</v>
      </c>
      <c r="I307">
        <f t="shared" si="34"/>
        <v>8.4285714285714288</v>
      </c>
      <c r="J307">
        <f t="shared" si="35"/>
        <v>8.7142857142857135</v>
      </c>
      <c r="K307">
        <f t="shared" si="36"/>
        <v>8</v>
      </c>
      <c r="L307">
        <f t="shared" si="37"/>
        <v>8.3809523809523814</v>
      </c>
    </row>
    <row r="308" spans="1:12">
      <c r="A308" s="3" t="s">
        <v>323</v>
      </c>
      <c r="B308">
        <v>18</v>
      </c>
      <c r="C308">
        <v>11</v>
      </c>
      <c r="D308">
        <v>10</v>
      </c>
      <c r="E308">
        <v>9</v>
      </c>
      <c r="F308" s="1">
        <f>AVERAGEIF(MalatyaTablo[[#This Row],[Vefat2019]:[Vefat2017]], "&gt;0")</f>
        <v>10</v>
      </c>
      <c r="G308" s="1">
        <f>IF(AND(MalatyaTablo[[#This Row],[Vefat2020]]&gt;-1,MalatyaTablo[[#This Row],[Referans]]&gt;-1), MalatyaTablo[[#This Row],[Vefat2020]]-MalatyaTablo[[#This Row],[Referans]], 0)</f>
        <v>8</v>
      </c>
      <c r="H308">
        <f t="shared" si="33"/>
        <v>19.142857142857142</v>
      </c>
      <c r="I308">
        <f t="shared" si="34"/>
        <v>8.1428571428571423</v>
      </c>
      <c r="J308">
        <f t="shared" si="35"/>
        <v>9.2857142857142865</v>
      </c>
      <c r="K308">
        <f t="shared" si="36"/>
        <v>8.1428571428571423</v>
      </c>
      <c r="L308">
        <f t="shared" si="37"/>
        <v>8.5238095238095237</v>
      </c>
    </row>
    <row r="309" spans="1:12">
      <c r="A309" s="3" t="s">
        <v>324</v>
      </c>
      <c r="B309">
        <v>10</v>
      </c>
      <c r="C309">
        <v>6</v>
      </c>
      <c r="D309">
        <v>9</v>
      </c>
      <c r="E309">
        <v>4</v>
      </c>
      <c r="F309" s="1">
        <f>AVERAGEIF(MalatyaTablo[[#This Row],[Vefat2019]:[Vefat2017]], "&gt;0")</f>
        <v>6.333333333333333</v>
      </c>
      <c r="G309" s="1">
        <f>IF(AND(MalatyaTablo[[#This Row],[Vefat2020]]&gt;-1,MalatyaTablo[[#This Row],[Referans]]&gt;-1), MalatyaTablo[[#This Row],[Vefat2020]]-MalatyaTablo[[#This Row],[Referans]], 0)</f>
        <v>3.666666666666667</v>
      </c>
      <c r="H309">
        <f t="shared" si="33"/>
        <v>17.571428571428573</v>
      </c>
      <c r="I309">
        <f t="shared" si="34"/>
        <v>7.8571428571428568</v>
      </c>
      <c r="J309">
        <f t="shared" si="35"/>
        <v>9.5714285714285712</v>
      </c>
      <c r="K309">
        <f t="shared" si="36"/>
        <v>7.8571428571428568</v>
      </c>
      <c r="L309">
        <f t="shared" si="37"/>
        <v>8.4285714285714288</v>
      </c>
    </row>
    <row r="310" spans="1:12">
      <c r="A310" s="3" t="s">
        <v>325</v>
      </c>
      <c r="B310">
        <v>17</v>
      </c>
      <c r="C310">
        <v>8</v>
      </c>
      <c r="D310">
        <v>11</v>
      </c>
      <c r="E310">
        <v>9</v>
      </c>
      <c r="F310" s="1">
        <f>AVERAGEIF(MalatyaTablo[[#This Row],[Vefat2019]:[Vefat2017]], "&gt;0")</f>
        <v>9.3333333333333339</v>
      </c>
      <c r="G310" s="1">
        <f>IF(AND(MalatyaTablo[[#This Row],[Vefat2020]]&gt;-1,MalatyaTablo[[#This Row],[Referans]]&gt;-1), MalatyaTablo[[#This Row],[Vefat2020]]-MalatyaTablo[[#This Row],[Referans]], 0)</f>
        <v>7.6666666666666661</v>
      </c>
      <c r="H310">
        <f t="shared" si="33"/>
        <v>17.285714285714285</v>
      </c>
      <c r="I310">
        <f t="shared" si="34"/>
        <v>7.1428571428571432</v>
      </c>
      <c r="J310">
        <f t="shared" si="35"/>
        <v>9.5714285714285712</v>
      </c>
      <c r="K310">
        <f t="shared" si="36"/>
        <v>7.5714285714285712</v>
      </c>
      <c r="L310">
        <f t="shared" si="37"/>
        <v>8.0952380952380967</v>
      </c>
    </row>
    <row r="311" spans="1:12">
      <c r="A311" s="3" t="s">
        <v>326</v>
      </c>
      <c r="B311">
        <v>23</v>
      </c>
      <c r="C311">
        <v>5</v>
      </c>
      <c r="D311">
        <v>9</v>
      </c>
      <c r="E311">
        <v>9</v>
      </c>
      <c r="F311" s="1">
        <f>AVERAGEIF(MalatyaTablo[[#This Row],[Vefat2019]:[Vefat2017]], "&gt;0")</f>
        <v>7.666666666666667</v>
      </c>
      <c r="G311" s="1">
        <f>IF(AND(MalatyaTablo[[#This Row],[Vefat2020]]&gt;-1,MalatyaTablo[[#This Row],[Referans]]&gt;-1), MalatyaTablo[[#This Row],[Vefat2020]]-MalatyaTablo[[#This Row],[Referans]], 0)</f>
        <v>15.333333333333332</v>
      </c>
      <c r="H311">
        <f t="shared" si="33"/>
        <v>17.142857142857142</v>
      </c>
      <c r="I311">
        <f t="shared" si="34"/>
        <v>7</v>
      </c>
      <c r="J311">
        <f t="shared" si="35"/>
        <v>9.7142857142857135</v>
      </c>
      <c r="K311">
        <f t="shared" si="36"/>
        <v>8</v>
      </c>
      <c r="L311">
        <f t="shared" si="37"/>
        <v>8.238095238095239</v>
      </c>
    </row>
    <row r="312" spans="1:12">
      <c r="A312" s="3" t="s">
        <v>327</v>
      </c>
      <c r="B312">
        <v>16</v>
      </c>
      <c r="C312">
        <v>12</v>
      </c>
      <c r="D312">
        <v>10</v>
      </c>
      <c r="E312">
        <v>10</v>
      </c>
      <c r="F312" s="1">
        <f>AVERAGEIF(MalatyaTablo[[#This Row],[Vefat2019]:[Vefat2017]], "&gt;0")</f>
        <v>10.666666666666666</v>
      </c>
      <c r="G312" s="1">
        <f>IF(AND(MalatyaTablo[[#This Row],[Vefat2020]]&gt;-1,MalatyaTablo[[#This Row],[Referans]]&gt;-1), MalatyaTablo[[#This Row],[Vefat2020]]-MalatyaTablo[[#This Row],[Referans]], 0)</f>
        <v>5.3333333333333339</v>
      </c>
      <c r="H312">
        <f t="shared" si="33"/>
        <v>17.714285714285715</v>
      </c>
      <c r="I312">
        <f t="shared" si="34"/>
        <v>7.7142857142857144</v>
      </c>
      <c r="J312">
        <f t="shared" si="35"/>
        <v>10.142857142857142</v>
      </c>
      <c r="K312">
        <f t="shared" si="36"/>
        <v>8.5714285714285712</v>
      </c>
      <c r="L312">
        <f t="shared" si="37"/>
        <v>8.8095238095238084</v>
      </c>
    </row>
    <row r="313" spans="1:12">
      <c r="A313" s="3" t="s">
        <v>328</v>
      </c>
      <c r="B313">
        <v>16</v>
      </c>
      <c r="C313">
        <v>8</v>
      </c>
      <c r="D313">
        <v>2</v>
      </c>
      <c r="E313">
        <v>14</v>
      </c>
      <c r="F313" s="1">
        <f>AVERAGEIF(MalatyaTablo[[#This Row],[Vefat2019]:[Vefat2017]], "&gt;0")</f>
        <v>8</v>
      </c>
      <c r="G313" s="1">
        <f>IF(AND(MalatyaTablo[[#This Row],[Vefat2020]]&gt;-1,MalatyaTablo[[#This Row],[Referans]]&gt;-1), MalatyaTablo[[#This Row],[Vefat2020]]-MalatyaTablo[[#This Row],[Referans]], 0)</f>
        <v>8</v>
      </c>
      <c r="H313">
        <f t="shared" si="33"/>
        <v>17.285714285714285</v>
      </c>
      <c r="I313">
        <f t="shared" si="34"/>
        <v>7.7142857142857144</v>
      </c>
      <c r="J313">
        <f t="shared" si="35"/>
        <v>9.1428571428571423</v>
      </c>
      <c r="K313">
        <f t="shared" si="36"/>
        <v>9.8571428571428577</v>
      </c>
      <c r="L313">
        <f t="shared" si="37"/>
        <v>8.9047619047619033</v>
      </c>
    </row>
    <row r="314" spans="1:12">
      <c r="A314" s="3" t="s">
        <v>329</v>
      </c>
      <c r="B314">
        <v>12</v>
      </c>
      <c r="C314">
        <v>8</v>
      </c>
      <c r="D314">
        <v>8</v>
      </c>
      <c r="E314">
        <v>13</v>
      </c>
      <c r="F314" s="1">
        <f>AVERAGEIF(MalatyaTablo[[#This Row],[Vefat2019]:[Vefat2017]], "&gt;0")</f>
        <v>9.6666666666666661</v>
      </c>
      <c r="G314" s="1">
        <f>IF(AND(MalatyaTablo[[#This Row],[Vefat2020]]&gt;-1,MalatyaTablo[[#This Row],[Referans]]&gt;-1), MalatyaTablo[[#This Row],[Vefat2020]]-MalatyaTablo[[#This Row],[Referans]], 0)</f>
        <v>2.3333333333333339</v>
      </c>
      <c r="H314">
        <f t="shared" si="33"/>
        <v>16</v>
      </c>
      <c r="I314">
        <f t="shared" si="34"/>
        <v>8.2857142857142865</v>
      </c>
      <c r="J314">
        <f t="shared" si="35"/>
        <v>8.4285714285714288</v>
      </c>
      <c r="K314">
        <f t="shared" si="36"/>
        <v>9.7142857142857135</v>
      </c>
      <c r="L314">
        <f t="shared" si="37"/>
        <v>8.8095238095238084</v>
      </c>
    </row>
    <row r="315" spans="1:12">
      <c r="A315" s="3" t="s">
        <v>330</v>
      </c>
      <c r="B315">
        <v>12</v>
      </c>
      <c r="C315">
        <v>6</v>
      </c>
      <c r="D315">
        <v>17</v>
      </c>
      <c r="E315">
        <v>9</v>
      </c>
      <c r="F315" s="1">
        <f>AVERAGEIF(MalatyaTablo[[#This Row],[Vefat2019]:[Vefat2017]], "&gt;0")</f>
        <v>10.666666666666666</v>
      </c>
      <c r="G315" s="1">
        <f>IF(AND(MalatyaTablo[[#This Row],[Vefat2020]]&gt;-1,MalatyaTablo[[#This Row],[Referans]]&gt;-1), MalatyaTablo[[#This Row],[Vefat2020]]-MalatyaTablo[[#This Row],[Referans]], 0)</f>
        <v>1.3333333333333339</v>
      </c>
      <c r="H315">
        <f t="shared" si="33"/>
        <v>15.142857142857142</v>
      </c>
      <c r="I315">
        <f t="shared" si="34"/>
        <v>7.5714285714285712</v>
      </c>
      <c r="J315">
        <f t="shared" si="35"/>
        <v>9.4285714285714288</v>
      </c>
      <c r="K315">
        <f t="shared" si="36"/>
        <v>9.7142857142857135</v>
      </c>
      <c r="L315">
        <f t="shared" si="37"/>
        <v>8.9047619047619033</v>
      </c>
    </row>
    <row r="316" spans="1:12">
      <c r="A316" s="3" t="s">
        <v>331</v>
      </c>
      <c r="B316">
        <v>13</v>
      </c>
      <c r="C316">
        <v>10</v>
      </c>
      <c r="D316">
        <v>12</v>
      </c>
      <c r="E316">
        <v>8</v>
      </c>
      <c r="F316" s="1">
        <f>AVERAGEIF(MalatyaTablo[[#This Row],[Vefat2019]:[Vefat2017]], "&gt;0")</f>
        <v>10</v>
      </c>
      <c r="G316" s="1">
        <f>IF(AND(MalatyaTablo[[#This Row],[Vefat2020]]&gt;-1,MalatyaTablo[[#This Row],[Referans]]&gt;-1), MalatyaTablo[[#This Row],[Vefat2020]]-MalatyaTablo[[#This Row],[Referans]], 0)</f>
        <v>3</v>
      </c>
      <c r="H316">
        <f t="shared" si="33"/>
        <v>15.571428571428571</v>
      </c>
      <c r="I316">
        <f t="shared" si="34"/>
        <v>8.1428571428571423</v>
      </c>
      <c r="J316">
        <f t="shared" si="35"/>
        <v>9.8571428571428577</v>
      </c>
      <c r="K316">
        <f t="shared" si="36"/>
        <v>10.285714285714286</v>
      </c>
      <c r="L316">
        <f t="shared" si="37"/>
        <v>9.4285714285714288</v>
      </c>
    </row>
    <row r="317" spans="1:12">
      <c r="A317" s="3" t="s">
        <v>332</v>
      </c>
      <c r="B317">
        <v>20</v>
      </c>
      <c r="C317">
        <v>9</v>
      </c>
      <c r="D317">
        <v>10</v>
      </c>
      <c r="E317">
        <v>12</v>
      </c>
      <c r="F317" s="1">
        <f>AVERAGEIF(MalatyaTablo[[#This Row],[Vefat2019]:[Vefat2017]], "&gt;0")</f>
        <v>10.333333333333334</v>
      </c>
      <c r="G317" s="1">
        <f>IF(AND(MalatyaTablo[[#This Row],[Vefat2020]]&gt;-1,MalatyaTablo[[#This Row],[Referans]]&gt;-1), MalatyaTablo[[#This Row],[Vefat2020]]-MalatyaTablo[[#This Row],[Referans]], 0)</f>
        <v>9.6666666666666661</v>
      </c>
      <c r="H317">
        <f t="shared" si="33"/>
        <v>16</v>
      </c>
      <c r="I317">
        <f t="shared" si="34"/>
        <v>8.2857142857142865</v>
      </c>
      <c r="J317">
        <f t="shared" si="35"/>
        <v>9.7142857142857135</v>
      </c>
      <c r="K317">
        <f t="shared" si="36"/>
        <v>10.714285714285714</v>
      </c>
      <c r="L317">
        <f t="shared" si="37"/>
        <v>9.5714285714285712</v>
      </c>
    </row>
    <row r="318" spans="1:12">
      <c r="A318" s="3" t="s">
        <v>333</v>
      </c>
      <c r="B318">
        <v>28</v>
      </c>
      <c r="C318">
        <v>10</v>
      </c>
      <c r="D318">
        <v>11</v>
      </c>
      <c r="E318">
        <v>12</v>
      </c>
      <c r="F318" s="1">
        <f>AVERAGEIF(MalatyaTablo[[#This Row],[Vefat2019]:[Vefat2017]], "&gt;0")</f>
        <v>11</v>
      </c>
      <c r="G318" s="1">
        <f>IF(AND(MalatyaTablo[[#This Row],[Vefat2020]]&gt;-1,MalatyaTablo[[#This Row],[Referans]]&gt;-1), MalatyaTablo[[#This Row],[Vefat2020]]-MalatyaTablo[[#This Row],[Referans]], 0)</f>
        <v>17</v>
      </c>
      <c r="H318">
        <f t="shared" si="33"/>
        <v>16.714285714285715</v>
      </c>
      <c r="I318">
        <f t="shared" si="34"/>
        <v>9</v>
      </c>
      <c r="J318">
        <f t="shared" si="35"/>
        <v>10</v>
      </c>
      <c r="K318">
        <f t="shared" si="36"/>
        <v>11.142857142857142</v>
      </c>
      <c r="L318">
        <f t="shared" si="37"/>
        <v>10.047619047619047</v>
      </c>
    </row>
    <row r="319" spans="1:12">
      <c r="A319" s="3" t="s">
        <v>334</v>
      </c>
      <c r="B319">
        <v>12</v>
      </c>
      <c r="C319">
        <v>9</v>
      </c>
      <c r="D319">
        <v>9</v>
      </c>
      <c r="E319">
        <v>7</v>
      </c>
      <c r="F319" s="1">
        <f>AVERAGEIF(MalatyaTablo[[#This Row],[Vefat2019]:[Vefat2017]], "&gt;0")</f>
        <v>8.3333333333333339</v>
      </c>
      <c r="G319" s="1">
        <f>IF(AND(MalatyaTablo[[#This Row],[Vefat2020]]&gt;-1,MalatyaTablo[[#This Row],[Referans]]&gt;-1), MalatyaTablo[[#This Row],[Vefat2020]]-MalatyaTablo[[#This Row],[Referans]], 0)</f>
        <v>3.6666666666666661</v>
      </c>
      <c r="H319">
        <f t="shared" si="33"/>
        <v>16.142857142857142</v>
      </c>
      <c r="I319">
        <f t="shared" si="34"/>
        <v>8.5714285714285712</v>
      </c>
      <c r="J319">
        <f t="shared" si="35"/>
        <v>9.8571428571428577</v>
      </c>
      <c r="K319">
        <f t="shared" si="36"/>
        <v>10.714285714285714</v>
      </c>
      <c r="L319">
        <f t="shared" si="37"/>
        <v>9.7142857142857135</v>
      </c>
    </row>
    <row r="320" spans="1:12">
      <c r="A320" s="3" t="s">
        <v>335</v>
      </c>
      <c r="B320">
        <v>21</v>
      </c>
      <c r="C320">
        <v>7</v>
      </c>
      <c r="D320">
        <v>10</v>
      </c>
      <c r="E320">
        <v>7</v>
      </c>
      <c r="F320" s="1">
        <f>AVERAGEIF(MalatyaTablo[[#This Row],[Vefat2019]:[Vefat2017]], "&gt;0")</f>
        <v>8</v>
      </c>
      <c r="G320" s="1">
        <f>IF(AND(MalatyaTablo[[#This Row],[Vefat2020]]&gt;-1,MalatyaTablo[[#This Row],[Referans]]&gt;-1), MalatyaTablo[[#This Row],[Vefat2020]]-MalatyaTablo[[#This Row],[Referans]], 0)</f>
        <v>13</v>
      </c>
      <c r="H320">
        <f t="shared" ref="H320:H353" si="38">AVERAGE(B314:B320)</f>
        <v>16.857142857142858</v>
      </c>
      <c r="I320">
        <f t="shared" ref="I320:I353" si="39">AVERAGE(C314:C320)</f>
        <v>8.4285714285714288</v>
      </c>
      <c r="J320">
        <f t="shared" ref="J320:J353" si="40">AVERAGE(D314:D320)</f>
        <v>11</v>
      </c>
      <c r="K320">
        <f t="shared" ref="K320:K353" si="41">AVERAGE(E314:E320)</f>
        <v>9.7142857142857135</v>
      </c>
      <c r="L320">
        <f t="shared" ref="L320:L353" si="42">AVERAGE(F314:F320)</f>
        <v>9.7142857142857135</v>
      </c>
    </row>
    <row r="321" spans="1:12">
      <c r="A321" s="3" t="s">
        <v>336</v>
      </c>
      <c r="B321">
        <v>14</v>
      </c>
      <c r="C321">
        <v>13</v>
      </c>
      <c r="D321">
        <v>7</v>
      </c>
      <c r="E321">
        <v>10</v>
      </c>
      <c r="F321" s="1">
        <f>AVERAGEIF(MalatyaTablo[[#This Row],[Vefat2019]:[Vefat2017]], "&gt;0")</f>
        <v>10</v>
      </c>
      <c r="G321" s="1">
        <f>IF(AND(MalatyaTablo[[#This Row],[Vefat2020]]&gt;-1,MalatyaTablo[[#This Row],[Referans]]&gt;-1), MalatyaTablo[[#This Row],[Vefat2020]]-MalatyaTablo[[#This Row],[Referans]], 0)</f>
        <v>4</v>
      </c>
      <c r="H321">
        <f t="shared" si="38"/>
        <v>17.142857142857142</v>
      </c>
      <c r="I321">
        <f t="shared" si="39"/>
        <v>9.1428571428571423</v>
      </c>
      <c r="J321">
        <f t="shared" si="40"/>
        <v>10.857142857142858</v>
      </c>
      <c r="K321">
        <f t="shared" si="41"/>
        <v>9.2857142857142865</v>
      </c>
      <c r="L321">
        <f t="shared" si="42"/>
        <v>9.7619047619047628</v>
      </c>
    </row>
    <row r="322" spans="1:12">
      <c r="A322" s="3" t="s">
        <v>337</v>
      </c>
      <c r="B322">
        <v>17</v>
      </c>
      <c r="C322">
        <v>9</v>
      </c>
      <c r="D322">
        <v>7</v>
      </c>
      <c r="E322">
        <v>4</v>
      </c>
      <c r="F322" s="1">
        <f>AVERAGEIF(MalatyaTablo[[#This Row],[Vefat2019]:[Vefat2017]], "&gt;0")</f>
        <v>6.666666666666667</v>
      </c>
      <c r="G322" s="1">
        <f>IF(AND(MalatyaTablo[[#This Row],[Vefat2020]]&gt;-1,MalatyaTablo[[#This Row],[Referans]]&gt;-1), MalatyaTablo[[#This Row],[Vefat2020]]-MalatyaTablo[[#This Row],[Referans]], 0)</f>
        <v>10.333333333333332</v>
      </c>
      <c r="H322">
        <f t="shared" si="38"/>
        <v>17.857142857142858</v>
      </c>
      <c r="I322">
        <f t="shared" si="39"/>
        <v>9.5714285714285712</v>
      </c>
      <c r="J322">
        <f t="shared" si="40"/>
        <v>9.4285714285714288</v>
      </c>
      <c r="K322">
        <f t="shared" si="41"/>
        <v>8.5714285714285712</v>
      </c>
      <c r="L322">
        <f t="shared" si="42"/>
        <v>9.1904761904761916</v>
      </c>
    </row>
    <row r="323" spans="1:12">
      <c r="A323" s="3" t="s">
        <v>338</v>
      </c>
      <c r="B323">
        <v>20</v>
      </c>
      <c r="C323">
        <v>10</v>
      </c>
      <c r="D323">
        <v>16</v>
      </c>
      <c r="E323">
        <v>9</v>
      </c>
      <c r="F323" s="1">
        <f>AVERAGEIF(MalatyaTablo[[#This Row],[Vefat2019]:[Vefat2017]], "&gt;0")</f>
        <v>11.666666666666666</v>
      </c>
      <c r="G323" s="1">
        <f>IF(AND(MalatyaTablo[[#This Row],[Vefat2020]]&gt;-1,MalatyaTablo[[#This Row],[Referans]]&gt;-1), MalatyaTablo[[#This Row],[Vefat2020]]-MalatyaTablo[[#This Row],[Referans]], 0)</f>
        <v>8.3333333333333339</v>
      </c>
      <c r="H323">
        <f t="shared" si="38"/>
        <v>18.857142857142858</v>
      </c>
      <c r="I323">
        <f t="shared" si="39"/>
        <v>9.5714285714285712</v>
      </c>
      <c r="J323">
        <f t="shared" si="40"/>
        <v>10</v>
      </c>
      <c r="K323">
        <f t="shared" si="41"/>
        <v>8.7142857142857135</v>
      </c>
      <c r="L323">
        <f t="shared" si="42"/>
        <v>9.4285714285714288</v>
      </c>
    </row>
    <row r="324" spans="1:12">
      <c r="A324" s="3" t="s">
        <v>339</v>
      </c>
      <c r="B324">
        <v>19</v>
      </c>
      <c r="C324">
        <v>9</v>
      </c>
      <c r="D324">
        <v>7</v>
      </c>
      <c r="E324">
        <v>9</v>
      </c>
      <c r="F324" s="1">
        <f>AVERAGEIF(MalatyaTablo[[#This Row],[Vefat2019]:[Vefat2017]], "&gt;0")</f>
        <v>8.3333333333333339</v>
      </c>
      <c r="G324" s="1">
        <f>IF(AND(MalatyaTablo[[#This Row],[Vefat2020]]&gt;-1,MalatyaTablo[[#This Row],[Referans]]&gt;-1), MalatyaTablo[[#This Row],[Vefat2020]]-MalatyaTablo[[#This Row],[Referans]], 0)</f>
        <v>10.666666666666666</v>
      </c>
      <c r="H324">
        <f t="shared" si="38"/>
        <v>18.714285714285715</v>
      </c>
      <c r="I324">
        <f t="shared" si="39"/>
        <v>9.5714285714285712</v>
      </c>
      <c r="J324">
        <f t="shared" si="40"/>
        <v>9.5714285714285712</v>
      </c>
      <c r="K324">
        <f t="shared" si="41"/>
        <v>8.2857142857142865</v>
      </c>
      <c r="L324">
        <f t="shared" si="42"/>
        <v>9.1428571428571423</v>
      </c>
    </row>
    <row r="325" spans="1:12">
      <c r="A325" s="3" t="s">
        <v>340</v>
      </c>
      <c r="B325">
        <v>16</v>
      </c>
      <c r="C325">
        <v>10</v>
      </c>
      <c r="D325">
        <v>11</v>
      </c>
      <c r="E325">
        <v>13</v>
      </c>
      <c r="F325" s="1">
        <f>AVERAGEIF(MalatyaTablo[[#This Row],[Vefat2019]:[Vefat2017]], "&gt;0")</f>
        <v>11.333333333333334</v>
      </c>
      <c r="G325" s="1">
        <f>IF(AND(MalatyaTablo[[#This Row],[Vefat2020]]&gt;-1,MalatyaTablo[[#This Row],[Referans]]&gt;-1), MalatyaTablo[[#This Row],[Vefat2020]]-MalatyaTablo[[#This Row],[Referans]], 0)</f>
        <v>4.6666666666666661</v>
      </c>
      <c r="H325">
        <f t="shared" si="38"/>
        <v>17</v>
      </c>
      <c r="I325">
        <f t="shared" si="39"/>
        <v>9.5714285714285712</v>
      </c>
      <c r="J325">
        <f t="shared" si="40"/>
        <v>9.5714285714285712</v>
      </c>
      <c r="K325">
        <f t="shared" si="41"/>
        <v>8.4285714285714288</v>
      </c>
      <c r="L325">
        <f t="shared" si="42"/>
        <v>9.1904761904761898</v>
      </c>
    </row>
    <row r="326" spans="1:12">
      <c r="A326" s="3" t="s">
        <v>341</v>
      </c>
      <c r="B326">
        <v>23</v>
      </c>
      <c r="C326">
        <v>11</v>
      </c>
      <c r="D326">
        <v>19</v>
      </c>
      <c r="E326">
        <v>7</v>
      </c>
      <c r="F326" s="1">
        <f>AVERAGEIF(MalatyaTablo[[#This Row],[Vefat2019]:[Vefat2017]], "&gt;0")</f>
        <v>12.333333333333334</v>
      </c>
      <c r="G326" s="1">
        <f>IF(AND(MalatyaTablo[[#This Row],[Vefat2020]]&gt;-1,MalatyaTablo[[#This Row],[Referans]]&gt;-1), MalatyaTablo[[#This Row],[Vefat2020]]-MalatyaTablo[[#This Row],[Referans]], 0)</f>
        <v>10.666666666666666</v>
      </c>
      <c r="H326">
        <f t="shared" si="38"/>
        <v>18.571428571428573</v>
      </c>
      <c r="I326">
        <f t="shared" si="39"/>
        <v>9.8571428571428577</v>
      </c>
      <c r="J326">
        <f t="shared" si="40"/>
        <v>11</v>
      </c>
      <c r="K326">
        <f t="shared" si="41"/>
        <v>8.4285714285714288</v>
      </c>
      <c r="L326">
        <f t="shared" si="42"/>
        <v>9.7619047619047628</v>
      </c>
    </row>
    <row r="327" spans="1:12">
      <c r="A327" s="3" t="s">
        <v>342</v>
      </c>
      <c r="B327">
        <v>16</v>
      </c>
      <c r="C327">
        <v>10</v>
      </c>
      <c r="D327">
        <v>15</v>
      </c>
      <c r="E327">
        <v>4</v>
      </c>
      <c r="F327" s="1">
        <f>AVERAGEIF(MalatyaTablo[[#This Row],[Vefat2019]:[Vefat2017]], "&gt;0")</f>
        <v>9.6666666666666661</v>
      </c>
      <c r="G327" s="1">
        <f>IF(AND(MalatyaTablo[[#This Row],[Vefat2020]]&gt;-1,MalatyaTablo[[#This Row],[Referans]]&gt;-1), MalatyaTablo[[#This Row],[Vefat2020]]-MalatyaTablo[[#This Row],[Referans]], 0)</f>
        <v>6.3333333333333339</v>
      </c>
      <c r="H327">
        <f t="shared" si="38"/>
        <v>17.857142857142858</v>
      </c>
      <c r="I327">
        <f t="shared" si="39"/>
        <v>10.285714285714286</v>
      </c>
      <c r="J327">
        <f t="shared" si="40"/>
        <v>11.714285714285714</v>
      </c>
      <c r="K327">
        <f t="shared" si="41"/>
        <v>8</v>
      </c>
      <c r="L327">
        <f t="shared" si="42"/>
        <v>10.000000000000002</v>
      </c>
    </row>
    <row r="328" spans="1:12">
      <c r="A328" s="3" t="s">
        <v>343</v>
      </c>
      <c r="B328">
        <v>18</v>
      </c>
      <c r="C328">
        <v>11</v>
      </c>
      <c r="D328">
        <v>12</v>
      </c>
      <c r="E328">
        <v>7</v>
      </c>
      <c r="F328" s="1">
        <f>AVERAGEIF(MalatyaTablo[[#This Row],[Vefat2019]:[Vefat2017]], "&gt;0")</f>
        <v>10</v>
      </c>
      <c r="G328" s="1">
        <f>IF(AND(MalatyaTablo[[#This Row],[Vefat2020]]&gt;-1,MalatyaTablo[[#This Row],[Referans]]&gt;-1), MalatyaTablo[[#This Row],[Vefat2020]]-MalatyaTablo[[#This Row],[Referans]], 0)</f>
        <v>8</v>
      </c>
      <c r="H328">
        <f t="shared" si="38"/>
        <v>18.428571428571427</v>
      </c>
      <c r="I328">
        <f t="shared" si="39"/>
        <v>10</v>
      </c>
      <c r="J328">
        <f t="shared" si="40"/>
        <v>12.428571428571429</v>
      </c>
      <c r="K328">
        <f t="shared" si="41"/>
        <v>7.5714285714285712</v>
      </c>
      <c r="L328">
        <f t="shared" si="42"/>
        <v>10</v>
      </c>
    </row>
    <row r="329" spans="1:12">
      <c r="A329" s="3" t="s">
        <v>344</v>
      </c>
      <c r="B329">
        <v>19</v>
      </c>
      <c r="C329">
        <v>16</v>
      </c>
      <c r="D329">
        <v>8</v>
      </c>
      <c r="E329">
        <v>12</v>
      </c>
      <c r="F329" s="1">
        <f>AVERAGEIF(MalatyaTablo[[#This Row],[Vefat2019]:[Vefat2017]], "&gt;0")</f>
        <v>12</v>
      </c>
      <c r="G329" s="1">
        <f>IF(AND(MalatyaTablo[[#This Row],[Vefat2020]]&gt;-1,MalatyaTablo[[#This Row],[Referans]]&gt;-1), MalatyaTablo[[#This Row],[Vefat2020]]-MalatyaTablo[[#This Row],[Referans]], 0)</f>
        <v>7</v>
      </c>
      <c r="H329">
        <f t="shared" si="38"/>
        <v>18.714285714285715</v>
      </c>
      <c r="I329">
        <f t="shared" si="39"/>
        <v>11</v>
      </c>
      <c r="J329">
        <f t="shared" si="40"/>
        <v>12.571428571428571</v>
      </c>
      <c r="K329">
        <f t="shared" si="41"/>
        <v>8.7142857142857135</v>
      </c>
      <c r="L329">
        <f t="shared" si="42"/>
        <v>10.761904761904763</v>
      </c>
    </row>
    <row r="330" spans="1:12">
      <c r="A330" s="3" t="s">
        <v>345</v>
      </c>
      <c r="B330">
        <v>23</v>
      </c>
      <c r="C330">
        <v>10</v>
      </c>
      <c r="D330">
        <v>11</v>
      </c>
      <c r="E330">
        <v>2</v>
      </c>
      <c r="F330" s="1">
        <f>AVERAGEIF(MalatyaTablo[[#This Row],[Vefat2019]:[Vefat2017]], "&gt;0")</f>
        <v>7.666666666666667</v>
      </c>
      <c r="G330" s="1">
        <f>IF(AND(MalatyaTablo[[#This Row],[Vefat2020]]&gt;-1,MalatyaTablo[[#This Row],[Referans]]&gt;-1), MalatyaTablo[[#This Row],[Vefat2020]]-MalatyaTablo[[#This Row],[Referans]], 0)</f>
        <v>15.333333333333332</v>
      </c>
      <c r="H330">
        <f t="shared" si="38"/>
        <v>19.142857142857142</v>
      </c>
      <c r="I330">
        <f t="shared" si="39"/>
        <v>11</v>
      </c>
      <c r="J330">
        <f t="shared" si="40"/>
        <v>11.857142857142858</v>
      </c>
      <c r="K330">
        <f t="shared" si="41"/>
        <v>7.7142857142857144</v>
      </c>
      <c r="L330">
        <f t="shared" si="42"/>
        <v>10.19047619047619</v>
      </c>
    </row>
    <row r="331" spans="1:12">
      <c r="A331" s="3" t="s">
        <v>346</v>
      </c>
      <c r="B331">
        <v>19</v>
      </c>
      <c r="C331">
        <v>5</v>
      </c>
      <c r="D331">
        <v>8</v>
      </c>
      <c r="E331">
        <v>8</v>
      </c>
      <c r="F331" s="1">
        <f>AVERAGEIF(MalatyaTablo[[#This Row],[Vefat2019]:[Vefat2017]], "&gt;0")</f>
        <v>7</v>
      </c>
      <c r="G331" s="1">
        <f>IF(AND(MalatyaTablo[[#This Row],[Vefat2020]]&gt;-1,MalatyaTablo[[#This Row],[Referans]]&gt;-1), MalatyaTablo[[#This Row],[Vefat2020]]-MalatyaTablo[[#This Row],[Referans]], 0)</f>
        <v>12</v>
      </c>
      <c r="H331">
        <f t="shared" si="38"/>
        <v>19.142857142857142</v>
      </c>
      <c r="I331">
        <f t="shared" si="39"/>
        <v>10.428571428571429</v>
      </c>
      <c r="J331">
        <f t="shared" si="40"/>
        <v>12</v>
      </c>
      <c r="K331">
        <f t="shared" si="41"/>
        <v>7.5714285714285712</v>
      </c>
      <c r="L331">
        <f t="shared" si="42"/>
        <v>10</v>
      </c>
    </row>
    <row r="332" spans="1:12">
      <c r="A332" s="3" t="s">
        <v>347</v>
      </c>
      <c r="B332">
        <v>19</v>
      </c>
      <c r="C332">
        <v>16</v>
      </c>
      <c r="D332">
        <v>6</v>
      </c>
      <c r="E332">
        <v>7</v>
      </c>
      <c r="F332" s="1">
        <f>AVERAGEIF(MalatyaTablo[[#This Row],[Vefat2019]:[Vefat2017]], "&gt;0")</f>
        <v>9.6666666666666661</v>
      </c>
      <c r="G332" s="1">
        <f>IF(AND(MalatyaTablo[[#This Row],[Vefat2020]]&gt;-1,MalatyaTablo[[#This Row],[Referans]]&gt;-1), MalatyaTablo[[#This Row],[Vefat2020]]-MalatyaTablo[[#This Row],[Referans]], 0)</f>
        <v>9.3333333333333339</v>
      </c>
      <c r="H332">
        <f t="shared" si="38"/>
        <v>19.571428571428573</v>
      </c>
      <c r="I332">
        <f t="shared" si="39"/>
        <v>11.285714285714286</v>
      </c>
      <c r="J332">
        <f t="shared" si="40"/>
        <v>11.285714285714286</v>
      </c>
      <c r="K332">
        <f t="shared" si="41"/>
        <v>6.7142857142857144</v>
      </c>
      <c r="L332">
        <f t="shared" si="42"/>
        <v>9.761904761904761</v>
      </c>
    </row>
    <row r="333" spans="1:12">
      <c r="A333" s="3" t="s">
        <v>348</v>
      </c>
      <c r="B333">
        <v>17</v>
      </c>
      <c r="C333">
        <v>10</v>
      </c>
      <c r="D333">
        <v>7</v>
      </c>
      <c r="E333">
        <v>9</v>
      </c>
      <c r="F333" s="1">
        <f>AVERAGEIF(MalatyaTablo[[#This Row],[Vefat2019]:[Vefat2017]], "&gt;0")</f>
        <v>8.6666666666666661</v>
      </c>
      <c r="G333" s="1">
        <f>IF(AND(MalatyaTablo[[#This Row],[Vefat2020]]&gt;-1,MalatyaTablo[[#This Row],[Referans]]&gt;-1), MalatyaTablo[[#This Row],[Vefat2020]]-MalatyaTablo[[#This Row],[Referans]], 0)</f>
        <v>8.3333333333333339</v>
      </c>
      <c r="H333">
        <f t="shared" si="38"/>
        <v>18.714285714285715</v>
      </c>
      <c r="I333">
        <f t="shared" si="39"/>
        <v>11.142857142857142</v>
      </c>
      <c r="J333">
        <f t="shared" si="40"/>
        <v>9.5714285714285712</v>
      </c>
      <c r="K333">
        <f t="shared" si="41"/>
        <v>7</v>
      </c>
      <c r="L333">
        <f t="shared" si="42"/>
        <v>9.2380952380952372</v>
      </c>
    </row>
    <row r="334" spans="1:12">
      <c r="A334" s="3" t="s">
        <v>349</v>
      </c>
      <c r="B334">
        <v>23</v>
      </c>
      <c r="C334">
        <v>7</v>
      </c>
      <c r="D334">
        <v>12</v>
      </c>
      <c r="E334">
        <v>16</v>
      </c>
      <c r="F334" s="1">
        <f>AVERAGEIF(MalatyaTablo[[#This Row],[Vefat2019]:[Vefat2017]], "&gt;0")</f>
        <v>11.666666666666666</v>
      </c>
      <c r="G334" s="1">
        <f>IF(AND(MalatyaTablo[[#This Row],[Vefat2020]]&gt;-1,MalatyaTablo[[#This Row],[Referans]]&gt;-1), MalatyaTablo[[#This Row],[Vefat2020]]-MalatyaTablo[[#This Row],[Referans]], 0)</f>
        <v>11.333333333333334</v>
      </c>
      <c r="H334">
        <f t="shared" si="38"/>
        <v>19.714285714285715</v>
      </c>
      <c r="I334">
        <f t="shared" si="39"/>
        <v>10.714285714285714</v>
      </c>
      <c r="J334">
        <f t="shared" si="40"/>
        <v>9.1428571428571423</v>
      </c>
      <c r="K334">
        <f t="shared" si="41"/>
        <v>8.7142857142857135</v>
      </c>
      <c r="L334">
        <f t="shared" si="42"/>
        <v>9.5238095238095237</v>
      </c>
    </row>
    <row r="335" spans="1:12">
      <c r="A335" s="3" t="s">
        <v>350</v>
      </c>
      <c r="B335">
        <v>15</v>
      </c>
      <c r="C335">
        <v>9</v>
      </c>
      <c r="D335">
        <v>7</v>
      </c>
      <c r="E335">
        <v>8</v>
      </c>
      <c r="F335" s="1">
        <f>AVERAGEIF(MalatyaTablo[[#This Row],[Vefat2019]:[Vefat2017]], "&gt;0")</f>
        <v>8</v>
      </c>
      <c r="G335" s="1">
        <f>IF(AND(MalatyaTablo[[#This Row],[Vefat2020]]&gt;-1,MalatyaTablo[[#This Row],[Referans]]&gt;-1), MalatyaTablo[[#This Row],[Vefat2020]]-MalatyaTablo[[#This Row],[Referans]], 0)</f>
        <v>7</v>
      </c>
      <c r="H335">
        <f t="shared" si="38"/>
        <v>19.285714285714285</v>
      </c>
      <c r="I335">
        <f t="shared" si="39"/>
        <v>10.428571428571429</v>
      </c>
      <c r="J335">
        <f t="shared" si="40"/>
        <v>8.4285714285714288</v>
      </c>
      <c r="K335">
        <f t="shared" si="41"/>
        <v>8.8571428571428577</v>
      </c>
      <c r="L335">
        <f t="shared" si="42"/>
        <v>9.2380952380952372</v>
      </c>
    </row>
    <row r="336" spans="1:12">
      <c r="A336" s="3" t="s">
        <v>351</v>
      </c>
      <c r="B336">
        <v>23</v>
      </c>
      <c r="C336">
        <v>4</v>
      </c>
      <c r="D336">
        <v>7</v>
      </c>
      <c r="E336">
        <v>9</v>
      </c>
      <c r="F336" s="1">
        <f>AVERAGEIF(MalatyaTablo[[#This Row],[Vefat2019]:[Vefat2017]], "&gt;0")</f>
        <v>6.666666666666667</v>
      </c>
      <c r="G336" s="1">
        <f>IF(AND(MalatyaTablo[[#This Row],[Vefat2020]]&gt;-1,MalatyaTablo[[#This Row],[Referans]]&gt;-1), MalatyaTablo[[#This Row],[Vefat2020]]-MalatyaTablo[[#This Row],[Referans]], 0)</f>
        <v>16.333333333333332</v>
      </c>
      <c r="H336">
        <f t="shared" si="38"/>
        <v>19.857142857142858</v>
      </c>
      <c r="I336">
        <f t="shared" si="39"/>
        <v>8.7142857142857135</v>
      </c>
      <c r="J336">
        <f t="shared" si="40"/>
        <v>8.2857142857142865</v>
      </c>
      <c r="K336">
        <f t="shared" si="41"/>
        <v>8.4285714285714288</v>
      </c>
      <c r="L336">
        <f t="shared" si="42"/>
        <v>8.4761904761904763</v>
      </c>
    </row>
    <row r="337" spans="1:12">
      <c r="A337" s="3" t="s">
        <v>352</v>
      </c>
      <c r="B337">
        <v>31</v>
      </c>
      <c r="C337">
        <v>13</v>
      </c>
      <c r="D337">
        <v>9</v>
      </c>
      <c r="E337">
        <v>4</v>
      </c>
      <c r="F337" s="1">
        <f>AVERAGEIF(MalatyaTablo[[#This Row],[Vefat2019]:[Vefat2017]], "&gt;0")</f>
        <v>8.6666666666666661</v>
      </c>
      <c r="G337" s="1">
        <f>IF(AND(MalatyaTablo[[#This Row],[Vefat2020]]&gt;-1,MalatyaTablo[[#This Row],[Referans]]&gt;-1), MalatyaTablo[[#This Row],[Vefat2020]]-MalatyaTablo[[#This Row],[Referans]], 0)</f>
        <v>22.333333333333336</v>
      </c>
      <c r="H337">
        <f t="shared" si="38"/>
        <v>21</v>
      </c>
      <c r="I337">
        <f t="shared" si="39"/>
        <v>9.1428571428571423</v>
      </c>
      <c r="J337">
        <f t="shared" si="40"/>
        <v>8</v>
      </c>
      <c r="K337">
        <f t="shared" si="41"/>
        <v>8.7142857142857135</v>
      </c>
      <c r="L337">
        <f t="shared" si="42"/>
        <v>8.6190476190476168</v>
      </c>
    </row>
    <row r="338" spans="1:12">
      <c r="A338" s="3" t="s">
        <v>353</v>
      </c>
      <c r="B338">
        <v>15</v>
      </c>
      <c r="C338">
        <v>13</v>
      </c>
      <c r="D338">
        <v>5</v>
      </c>
      <c r="E338">
        <v>12</v>
      </c>
      <c r="F338" s="1">
        <f>AVERAGEIF(MalatyaTablo[[#This Row],[Vefat2019]:[Vefat2017]], "&gt;0")</f>
        <v>10</v>
      </c>
      <c r="G338" s="1">
        <f>IF(AND(MalatyaTablo[[#This Row],[Vefat2020]]&gt;-1,MalatyaTablo[[#This Row],[Referans]]&gt;-1), MalatyaTablo[[#This Row],[Vefat2020]]-MalatyaTablo[[#This Row],[Referans]], 0)</f>
        <v>5</v>
      </c>
      <c r="H338">
        <f t="shared" si="38"/>
        <v>20.428571428571427</v>
      </c>
      <c r="I338">
        <f t="shared" si="39"/>
        <v>10.285714285714286</v>
      </c>
      <c r="J338">
        <f t="shared" si="40"/>
        <v>7.5714285714285712</v>
      </c>
      <c r="K338">
        <f t="shared" si="41"/>
        <v>9.2857142857142865</v>
      </c>
      <c r="L338">
        <f t="shared" si="42"/>
        <v>9.0476190476190474</v>
      </c>
    </row>
    <row r="339" spans="1:12">
      <c r="A339" s="3" t="s">
        <v>354</v>
      </c>
      <c r="B339">
        <v>19</v>
      </c>
      <c r="C339">
        <v>6</v>
      </c>
      <c r="D339">
        <v>3</v>
      </c>
      <c r="E339">
        <v>11</v>
      </c>
      <c r="F339" s="1">
        <f>AVERAGEIF(MalatyaTablo[[#This Row],[Vefat2019]:[Vefat2017]], "&gt;0")</f>
        <v>6.666666666666667</v>
      </c>
      <c r="G339" s="1">
        <f>IF(AND(MalatyaTablo[[#This Row],[Vefat2020]]&gt;-1,MalatyaTablo[[#This Row],[Referans]]&gt;-1), MalatyaTablo[[#This Row],[Vefat2020]]-MalatyaTablo[[#This Row],[Referans]], 0)</f>
        <v>12.333333333333332</v>
      </c>
      <c r="H339">
        <f t="shared" si="38"/>
        <v>20.428571428571427</v>
      </c>
      <c r="I339">
        <f t="shared" si="39"/>
        <v>8.8571428571428577</v>
      </c>
      <c r="J339">
        <f t="shared" si="40"/>
        <v>7.1428571428571432</v>
      </c>
      <c r="K339">
        <f t="shared" si="41"/>
        <v>9.8571428571428577</v>
      </c>
      <c r="L339">
        <f t="shared" si="42"/>
        <v>8.6190476190476186</v>
      </c>
    </row>
    <row r="340" spans="1:12">
      <c r="A340" s="3" t="s">
        <v>355</v>
      </c>
      <c r="B340">
        <v>20</v>
      </c>
      <c r="C340">
        <v>12</v>
      </c>
      <c r="D340">
        <v>10</v>
      </c>
      <c r="E340">
        <v>9</v>
      </c>
      <c r="F340" s="1">
        <f>AVERAGEIF(MalatyaTablo[[#This Row],[Vefat2019]:[Vefat2017]], "&gt;0")</f>
        <v>10.333333333333334</v>
      </c>
      <c r="G340" s="1">
        <f>IF(AND(MalatyaTablo[[#This Row],[Vefat2020]]&gt;-1,MalatyaTablo[[#This Row],[Referans]]&gt;-1), MalatyaTablo[[#This Row],[Vefat2020]]-MalatyaTablo[[#This Row],[Referans]], 0)</f>
        <v>9.6666666666666661</v>
      </c>
      <c r="H340">
        <f t="shared" si="38"/>
        <v>20.857142857142858</v>
      </c>
      <c r="I340">
        <f t="shared" si="39"/>
        <v>9.1428571428571423</v>
      </c>
      <c r="J340">
        <f t="shared" si="40"/>
        <v>7.5714285714285712</v>
      </c>
      <c r="K340">
        <f t="shared" si="41"/>
        <v>9.8571428571428577</v>
      </c>
      <c r="L340">
        <f t="shared" si="42"/>
        <v>8.8571428571428577</v>
      </c>
    </row>
    <row r="341" spans="1:12">
      <c r="A341" s="3" t="s">
        <v>356</v>
      </c>
      <c r="B341">
        <v>18</v>
      </c>
      <c r="C341">
        <v>8</v>
      </c>
      <c r="D341">
        <v>6</v>
      </c>
      <c r="E341">
        <v>9</v>
      </c>
      <c r="F341" s="1">
        <f>AVERAGEIF(MalatyaTablo[[#This Row],[Vefat2019]:[Vefat2017]], "&gt;0")</f>
        <v>7.666666666666667</v>
      </c>
      <c r="G341" s="1">
        <f>IF(AND(MalatyaTablo[[#This Row],[Vefat2020]]&gt;-1,MalatyaTablo[[#This Row],[Referans]]&gt;-1), MalatyaTablo[[#This Row],[Vefat2020]]-MalatyaTablo[[#This Row],[Referans]], 0)</f>
        <v>10.333333333333332</v>
      </c>
      <c r="H341">
        <f t="shared" si="38"/>
        <v>20.142857142857142</v>
      </c>
      <c r="I341">
        <f t="shared" si="39"/>
        <v>9.2857142857142865</v>
      </c>
      <c r="J341">
        <f t="shared" si="40"/>
        <v>6.7142857142857144</v>
      </c>
      <c r="K341">
        <f t="shared" si="41"/>
        <v>8.8571428571428577</v>
      </c>
      <c r="L341">
        <f t="shared" si="42"/>
        <v>8.2857142857142865</v>
      </c>
    </row>
    <row r="342" spans="1:12">
      <c r="A342" s="3" t="s">
        <v>357</v>
      </c>
      <c r="B342">
        <v>15</v>
      </c>
      <c r="C342">
        <v>6</v>
      </c>
      <c r="D342">
        <v>14</v>
      </c>
      <c r="E342">
        <v>10</v>
      </c>
      <c r="F342" s="1">
        <f>AVERAGEIF(MalatyaTablo[[#This Row],[Vefat2019]:[Vefat2017]], "&gt;0")</f>
        <v>10</v>
      </c>
      <c r="G342" s="1">
        <f>IF(AND(MalatyaTablo[[#This Row],[Vefat2020]]&gt;-1,MalatyaTablo[[#This Row],[Referans]]&gt;-1), MalatyaTablo[[#This Row],[Vefat2020]]-MalatyaTablo[[#This Row],[Referans]], 0)</f>
        <v>5</v>
      </c>
      <c r="H342">
        <f t="shared" si="38"/>
        <v>20.142857142857142</v>
      </c>
      <c r="I342">
        <f t="shared" si="39"/>
        <v>8.8571428571428577</v>
      </c>
      <c r="J342">
        <f t="shared" si="40"/>
        <v>7.7142857142857144</v>
      </c>
      <c r="K342">
        <f t="shared" si="41"/>
        <v>9.1428571428571423</v>
      </c>
      <c r="L342">
        <f t="shared" si="42"/>
        <v>8.5714285714285712</v>
      </c>
    </row>
    <row r="343" spans="1:12">
      <c r="A343" s="3" t="s">
        <v>358</v>
      </c>
      <c r="B343">
        <v>25</v>
      </c>
      <c r="C343">
        <v>11</v>
      </c>
      <c r="D343">
        <v>4</v>
      </c>
      <c r="E343">
        <v>5</v>
      </c>
      <c r="F343" s="1">
        <f>AVERAGEIF(MalatyaTablo[[#This Row],[Vefat2019]:[Vefat2017]], "&gt;0")</f>
        <v>6.666666666666667</v>
      </c>
      <c r="G343" s="1">
        <f>IF(AND(MalatyaTablo[[#This Row],[Vefat2020]]&gt;-1,MalatyaTablo[[#This Row],[Referans]]&gt;-1), MalatyaTablo[[#This Row],[Vefat2020]]-MalatyaTablo[[#This Row],[Referans]], 0)</f>
        <v>18.333333333333332</v>
      </c>
      <c r="H343">
        <f t="shared" si="38"/>
        <v>20.428571428571427</v>
      </c>
      <c r="I343">
        <f t="shared" si="39"/>
        <v>9.8571428571428577</v>
      </c>
      <c r="J343">
        <f t="shared" si="40"/>
        <v>7.2857142857142856</v>
      </c>
      <c r="K343">
        <f t="shared" si="41"/>
        <v>8.5714285714285712</v>
      </c>
      <c r="L343">
        <f t="shared" si="42"/>
        <v>8.5714285714285712</v>
      </c>
    </row>
    <row r="344" spans="1:12">
      <c r="A344" s="3" t="s">
        <v>359</v>
      </c>
      <c r="B344">
        <v>14</v>
      </c>
      <c r="C344">
        <v>8</v>
      </c>
      <c r="D344">
        <v>3</v>
      </c>
      <c r="E344">
        <v>6</v>
      </c>
      <c r="F344" s="1">
        <f>AVERAGEIF(MalatyaTablo[[#This Row],[Vefat2019]:[Vefat2017]], "&gt;0")</f>
        <v>5.666666666666667</v>
      </c>
      <c r="G344" s="1">
        <f>IF(AND(MalatyaTablo[[#This Row],[Vefat2020]]&gt;-1,MalatyaTablo[[#This Row],[Referans]]&gt;-1), MalatyaTablo[[#This Row],[Vefat2020]]-MalatyaTablo[[#This Row],[Referans]], 0)</f>
        <v>8.3333333333333321</v>
      </c>
      <c r="H344">
        <f t="shared" si="38"/>
        <v>18</v>
      </c>
      <c r="I344">
        <f t="shared" si="39"/>
        <v>9.1428571428571423</v>
      </c>
      <c r="J344">
        <f t="shared" si="40"/>
        <v>6.4285714285714288</v>
      </c>
      <c r="K344">
        <f t="shared" si="41"/>
        <v>8.8571428571428577</v>
      </c>
      <c r="L344">
        <f t="shared" si="42"/>
        <v>8.1428571428571423</v>
      </c>
    </row>
    <row r="345" spans="1:12">
      <c r="A345" s="3" t="s">
        <v>360</v>
      </c>
      <c r="B345">
        <v>21</v>
      </c>
      <c r="C345">
        <v>9</v>
      </c>
      <c r="D345">
        <v>7</v>
      </c>
      <c r="E345">
        <v>8</v>
      </c>
      <c r="F345" s="1">
        <f>AVERAGEIF(MalatyaTablo[[#This Row],[Vefat2019]:[Vefat2017]], "&gt;0")</f>
        <v>8</v>
      </c>
      <c r="G345" s="1">
        <f>IF(AND(MalatyaTablo[[#This Row],[Vefat2020]]&gt;-1,MalatyaTablo[[#This Row],[Referans]]&gt;-1), MalatyaTablo[[#This Row],[Vefat2020]]-MalatyaTablo[[#This Row],[Referans]], 0)</f>
        <v>13</v>
      </c>
      <c r="H345">
        <f t="shared" si="38"/>
        <v>18.857142857142858</v>
      </c>
      <c r="I345">
        <f t="shared" si="39"/>
        <v>8.5714285714285712</v>
      </c>
      <c r="J345">
        <f t="shared" si="40"/>
        <v>6.7142857142857144</v>
      </c>
      <c r="K345">
        <f t="shared" si="41"/>
        <v>8.2857142857142865</v>
      </c>
      <c r="L345">
        <f t="shared" si="42"/>
        <v>7.8571428571428568</v>
      </c>
    </row>
    <row r="346" spans="1:12">
      <c r="A346" s="3" t="s">
        <v>361</v>
      </c>
      <c r="B346">
        <v>16</v>
      </c>
      <c r="C346">
        <v>8</v>
      </c>
      <c r="D346">
        <v>9</v>
      </c>
      <c r="E346">
        <v>13</v>
      </c>
      <c r="F346" s="1">
        <f>AVERAGEIF(MalatyaTablo[[#This Row],[Vefat2019]:[Vefat2017]], "&gt;0")</f>
        <v>10</v>
      </c>
      <c r="G346" s="1">
        <f>IF(AND(MalatyaTablo[[#This Row],[Vefat2020]]&gt;-1,MalatyaTablo[[#This Row],[Referans]]&gt;-1), MalatyaTablo[[#This Row],[Vefat2020]]-MalatyaTablo[[#This Row],[Referans]], 0)</f>
        <v>6</v>
      </c>
      <c r="H346">
        <f t="shared" si="38"/>
        <v>18.428571428571427</v>
      </c>
      <c r="I346">
        <f t="shared" si="39"/>
        <v>8.8571428571428577</v>
      </c>
      <c r="J346">
        <f t="shared" si="40"/>
        <v>7.5714285714285712</v>
      </c>
      <c r="K346">
        <f t="shared" si="41"/>
        <v>8.5714285714285712</v>
      </c>
      <c r="L346">
        <f t="shared" si="42"/>
        <v>8.3333333333333321</v>
      </c>
    </row>
    <row r="347" spans="1:12">
      <c r="A347" s="3" t="s">
        <v>362</v>
      </c>
      <c r="B347">
        <v>16</v>
      </c>
      <c r="C347">
        <v>8</v>
      </c>
      <c r="D347">
        <v>12</v>
      </c>
      <c r="E347">
        <v>12</v>
      </c>
      <c r="F347" s="1">
        <f>AVERAGEIF(MalatyaTablo[[#This Row],[Vefat2019]:[Vefat2017]], "&gt;0")</f>
        <v>10.666666666666666</v>
      </c>
      <c r="G347" s="1">
        <f>IF(AND(MalatyaTablo[[#This Row],[Vefat2020]]&gt;-1,MalatyaTablo[[#This Row],[Referans]]&gt;-1), MalatyaTablo[[#This Row],[Vefat2020]]-MalatyaTablo[[#This Row],[Referans]], 0)</f>
        <v>5.3333333333333339</v>
      </c>
      <c r="H347">
        <f t="shared" si="38"/>
        <v>17.857142857142858</v>
      </c>
      <c r="I347">
        <f t="shared" si="39"/>
        <v>8.2857142857142865</v>
      </c>
      <c r="J347">
        <f t="shared" si="40"/>
        <v>7.8571428571428568</v>
      </c>
      <c r="K347">
        <f t="shared" si="41"/>
        <v>9</v>
      </c>
      <c r="L347">
        <f t="shared" si="42"/>
        <v>8.3809523809523814</v>
      </c>
    </row>
    <row r="348" spans="1:12">
      <c r="A348" s="3" t="s">
        <v>363</v>
      </c>
      <c r="B348">
        <v>21</v>
      </c>
      <c r="C348">
        <v>9</v>
      </c>
      <c r="D348">
        <v>6</v>
      </c>
      <c r="E348">
        <v>15</v>
      </c>
      <c r="F348" s="1">
        <f>AVERAGEIF(MalatyaTablo[[#This Row],[Vefat2019]:[Vefat2017]], "&gt;0")</f>
        <v>10</v>
      </c>
      <c r="G348" s="1">
        <f>IF(AND(MalatyaTablo[[#This Row],[Vefat2020]]&gt;-1,MalatyaTablo[[#This Row],[Referans]]&gt;-1), MalatyaTablo[[#This Row],[Vefat2020]]-MalatyaTablo[[#This Row],[Referans]], 0)</f>
        <v>11</v>
      </c>
      <c r="H348">
        <f t="shared" si="38"/>
        <v>18.285714285714285</v>
      </c>
      <c r="I348">
        <f t="shared" si="39"/>
        <v>8.4285714285714288</v>
      </c>
      <c r="J348">
        <f t="shared" si="40"/>
        <v>7.8571428571428568</v>
      </c>
      <c r="K348">
        <f t="shared" si="41"/>
        <v>9.8571428571428577</v>
      </c>
      <c r="L348">
        <f t="shared" si="42"/>
        <v>8.7142857142857135</v>
      </c>
    </row>
    <row r="349" spans="1:12">
      <c r="A349" s="3" t="s">
        <v>364</v>
      </c>
      <c r="B349">
        <v>24</v>
      </c>
      <c r="C349">
        <v>9</v>
      </c>
      <c r="D349">
        <v>6</v>
      </c>
      <c r="E349">
        <v>10</v>
      </c>
      <c r="F349" s="1">
        <f>AVERAGEIF(MalatyaTablo[[#This Row],[Vefat2019]:[Vefat2017]], "&gt;0")</f>
        <v>8.3333333333333339</v>
      </c>
      <c r="G349" s="1">
        <f>IF(AND(MalatyaTablo[[#This Row],[Vefat2020]]&gt;-1,MalatyaTablo[[#This Row],[Referans]]&gt;-1), MalatyaTablo[[#This Row],[Vefat2020]]-MalatyaTablo[[#This Row],[Referans]], 0)</f>
        <v>15.666666666666666</v>
      </c>
      <c r="H349">
        <f t="shared" si="38"/>
        <v>19.571428571428573</v>
      </c>
      <c r="I349">
        <f t="shared" si="39"/>
        <v>8.8571428571428577</v>
      </c>
      <c r="J349">
        <f t="shared" si="40"/>
        <v>6.7142857142857144</v>
      </c>
      <c r="K349">
        <f t="shared" si="41"/>
        <v>9.8571428571428577</v>
      </c>
      <c r="L349">
        <f t="shared" si="42"/>
        <v>8.4761904761904763</v>
      </c>
    </row>
    <row r="350" spans="1:12">
      <c r="A350" s="3" t="s">
        <v>365</v>
      </c>
      <c r="B350">
        <v>22</v>
      </c>
      <c r="C350">
        <v>6</v>
      </c>
      <c r="D350">
        <v>9</v>
      </c>
      <c r="E350">
        <v>15</v>
      </c>
      <c r="F350" s="1">
        <f>AVERAGEIF(MalatyaTablo[[#This Row],[Vefat2019]:[Vefat2017]], "&gt;0")</f>
        <v>10</v>
      </c>
      <c r="G350" s="1">
        <f>IF(AND(MalatyaTablo[[#This Row],[Vefat2020]]&gt;-1,MalatyaTablo[[#This Row],[Referans]]&gt;-1), MalatyaTablo[[#This Row],[Vefat2020]]-MalatyaTablo[[#This Row],[Referans]], 0)</f>
        <v>12</v>
      </c>
      <c r="H350">
        <f t="shared" si="38"/>
        <v>19.142857142857142</v>
      </c>
      <c r="I350">
        <f t="shared" si="39"/>
        <v>8.1428571428571423</v>
      </c>
      <c r="J350">
        <f t="shared" si="40"/>
        <v>7.4285714285714288</v>
      </c>
      <c r="K350">
        <f t="shared" si="41"/>
        <v>11.285714285714286</v>
      </c>
      <c r="L350">
        <f t="shared" si="42"/>
        <v>8.9523809523809526</v>
      </c>
    </row>
    <row r="351" spans="1:12">
      <c r="A351" s="3" t="s">
        <v>366</v>
      </c>
      <c r="B351">
        <v>13</v>
      </c>
      <c r="C351">
        <v>9</v>
      </c>
      <c r="D351">
        <v>9</v>
      </c>
      <c r="E351">
        <v>9</v>
      </c>
      <c r="F351" s="1">
        <f>AVERAGEIF(MalatyaTablo[[#This Row],[Vefat2019]:[Vefat2017]], "&gt;0")</f>
        <v>9</v>
      </c>
      <c r="G351" s="1">
        <f>IF(AND(MalatyaTablo[[#This Row],[Vefat2020]]&gt;-1,MalatyaTablo[[#This Row],[Referans]]&gt;-1), MalatyaTablo[[#This Row],[Vefat2020]]-MalatyaTablo[[#This Row],[Referans]], 0)</f>
        <v>4</v>
      </c>
      <c r="H351">
        <f t="shared" si="38"/>
        <v>19</v>
      </c>
      <c r="I351">
        <f t="shared" si="39"/>
        <v>8.2857142857142865</v>
      </c>
      <c r="J351">
        <f t="shared" si="40"/>
        <v>8.2857142857142865</v>
      </c>
      <c r="K351">
        <f t="shared" si="41"/>
        <v>11.714285714285714</v>
      </c>
      <c r="L351">
        <f t="shared" si="42"/>
        <v>9.4285714285714288</v>
      </c>
    </row>
    <row r="352" spans="1:12">
      <c r="A352" s="3" t="s">
        <v>367</v>
      </c>
      <c r="B352">
        <v>10</v>
      </c>
      <c r="C352">
        <v>3</v>
      </c>
      <c r="D352">
        <v>10</v>
      </c>
      <c r="E352">
        <v>18</v>
      </c>
      <c r="F352" s="1">
        <f>AVERAGEIF(MalatyaTablo[[#This Row],[Vefat2019]:[Vefat2017]], "&gt;0")</f>
        <v>10.333333333333334</v>
      </c>
      <c r="G352" s="1">
        <f>IF(AND(MalatyaTablo[[#This Row],[Vefat2020]]&gt;-1,MalatyaTablo[[#This Row],[Referans]]&gt;-1), MalatyaTablo[[#This Row],[Vefat2020]]-MalatyaTablo[[#This Row],[Referans]], 0)</f>
        <v>-0.33333333333333393</v>
      </c>
      <c r="H352">
        <f t="shared" si="38"/>
        <v>17.428571428571427</v>
      </c>
      <c r="I352">
        <f t="shared" si="39"/>
        <v>7.4285714285714288</v>
      </c>
      <c r="J352">
        <f t="shared" si="40"/>
        <v>8.7142857142857135</v>
      </c>
      <c r="K352">
        <f t="shared" si="41"/>
        <v>13.142857142857142</v>
      </c>
      <c r="L352">
        <f t="shared" si="42"/>
        <v>9.761904761904761</v>
      </c>
    </row>
    <row r="353" spans="1:12">
      <c r="A353" s="3" t="s">
        <v>368</v>
      </c>
      <c r="B353">
        <v>9</v>
      </c>
      <c r="C353">
        <v>10</v>
      </c>
      <c r="D353">
        <v>7</v>
      </c>
      <c r="E353">
        <v>15</v>
      </c>
      <c r="F353" s="1">
        <f>AVERAGEIF(MalatyaTablo[[#This Row],[Vefat2019]:[Vefat2017]], "&gt;0")</f>
        <v>10.666666666666666</v>
      </c>
      <c r="G353" s="1">
        <f>IF(AND(MalatyaTablo[[#This Row],[Vefat2020]]&gt;-1,MalatyaTablo[[#This Row],[Referans]]&gt;-1), MalatyaTablo[[#This Row],[Vefat2020]]-MalatyaTablo[[#This Row],[Referans]], 0)</f>
        <v>-1.6666666666666661</v>
      </c>
      <c r="H353">
        <f t="shared" si="38"/>
        <v>16.428571428571427</v>
      </c>
      <c r="I353">
        <f t="shared" si="39"/>
        <v>7.7142857142857144</v>
      </c>
      <c r="J353">
        <f t="shared" si="40"/>
        <v>8.4285714285714288</v>
      </c>
      <c r="K353">
        <f t="shared" si="41"/>
        <v>13.428571428571429</v>
      </c>
      <c r="L353">
        <f t="shared" si="42"/>
        <v>9.8571428571428577</v>
      </c>
    </row>
    <row r="354" spans="1:12">
      <c r="A354" s="3" t="s">
        <v>369</v>
      </c>
      <c r="B354">
        <v>13</v>
      </c>
      <c r="C354">
        <v>11</v>
      </c>
      <c r="D354">
        <v>9</v>
      </c>
      <c r="E354">
        <v>10</v>
      </c>
      <c r="F354" s="1">
        <f>AVERAGEIF(MalatyaTablo[[#This Row],[Vefat2019]:[Vefat2017]], "&gt;0")</f>
        <v>10</v>
      </c>
      <c r="G354" s="1">
        <f>IF(AND(MalatyaTablo[[#This Row],[Vefat2020]]&gt;-1,MalatyaTablo[[#This Row],[Referans]]&gt;-1), MalatyaTablo[[#This Row],[Vefat2020]]-MalatyaTablo[[#This Row],[Referans]], 0)</f>
        <v>3</v>
      </c>
      <c r="H354">
        <f t="shared" ref="H354:H388" si="43">AVERAGE(B348:B354)</f>
        <v>16</v>
      </c>
      <c r="I354">
        <f t="shared" ref="I354:I388" si="44">AVERAGE(C348:C354)</f>
        <v>8.1428571428571423</v>
      </c>
      <c r="J354">
        <f t="shared" ref="J354:J388" si="45">AVERAGE(D348:D354)</f>
        <v>8</v>
      </c>
      <c r="K354">
        <f t="shared" ref="K354:K388" si="46">AVERAGE(E348:E354)</f>
        <v>13.142857142857142</v>
      </c>
      <c r="L354">
        <f t="shared" ref="L354:L388" si="47">AVERAGE(F348:F354)</f>
        <v>9.7619047619047628</v>
      </c>
    </row>
    <row r="355" spans="1:12">
      <c r="A355" s="3" t="s">
        <v>370</v>
      </c>
      <c r="B355">
        <v>19</v>
      </c>
      <c r="C355">
        <v>4</v>
      </c>
      <c r="D355">
        <v>7</v>
      </c>
      <c r="E355">
        <v>5</v>
      </c>
      <c r="F355" s="1">
        <f>AVERAGEIF(MalatyaTablo[[#This Row],[Vefat2019]:[Vefat2017]], "&gt;0")</f>
        <v>5.333333333333333</v>
      </c>
      <c r="G355" s="1">
        <f>IF(AND(MalatyaTablo[[#This Row],[Vefat2020]]&gt;-1,MalatyaTablo[[#This Row],[Referans]]&gt;-1), MalatyaTablo[[#This Row],[Vefat2020]]-MalatyaTablo[[#This Row],[Referans]], 0)</f>
        <v>13.666666666666668</v>
      </c>
      <c r="H355">
        <f t="shared" si="43"/>
        <v>15.714285714285714</v>
      </c>
      <c r="I355">
        <f t="shared" si="44"/>
        <v>7.4285714285714288</v>
      </c>
      <c r="J355">
        <f t="shared" si="45"/>
        <v>8.1428571428571423</v>
      </c>
      <c r="K355">
        <f t="shared" si="46"/>
        <v>11.714285714285714</v>
      </c>
      <c r="L355">
        <f t="shared" si="47"/>
        <v>9.0952380952380967</v>
      </c>
    </row>
    <row r="356" spans="1:12">
      <c r="A356" s="3" t="s">
        <v>371</v>
      </c>
      <c r="B356">
        <v>26</v>
      </c>
      <c r="C356">
        <v>8</v>
      </c>
      <c r="D356">
        <v>11</v>
      </c>
      <c r="E356">
        <v>6</v>
      </c>
      <c r="F356" s="1">
        <f>AVERAGEIF(MalatyaTablo[[#This Row],[Vefat2019]:[Vefat2017]], "&gt;0")</f>
        <v>8.3333333333333339</v>
      </c>
      <c r="G356" s="1">
        <f>IF(AND(MalatyaTablo[[#This Row],[Vefat2020]]&gt;-1,MalatyaTablo[[#This Row],[Referans]]&gt;-1), MalatyaTablo[[#This Row],[Vefat2020]]-MalatyaTablo[[#This Row],[Referans]], 0)</f>
        <v>17.666666666666664</v>
      </c>
      <c r="H356">
        <f t="shared" si="43"/>
        <v>16</v>
      </c>
      <c r="I356">
        <f t="shared" si="44"/>
        <v>7.2857142857142856</v>
      </c>
      <c r="J356">
        <f t="shared" si="45"/>
        <v>8.8571428571428577</v>
      </c>
      <c r="K356">
        <f t="shared" si="46"/>
        <v>11.142857142857142</v>
      </c>
      <c r="L356">
        <f t="shared" si="47"/>
        <v>9.0952380952380967</v>
      </c>
    </row>
    <row r="357" spans="1:12">
      <c r="A357" s="3" t="s">
        <v>372</v>
      </c>
      <c r="B357">
        <v>20</v>
      </c>
      <c r="C357">
        <v>11</v>
      </c>
      <c r="D357">
        <v>7</v>
      </c>
      <c r="E357">
        <v>6</v>
      </c>
      <c r="F357" s="1">
        <f>AVERAGEIF(MalatyaTablo[[#This Row],[Vefat2019]:[Vefat2017]], "&gt;0")</f>
        <v>8</v>
      </c>
      <c r="G357" s="1">
        <f>IF(AND(MalatyaTablo[[#This Row],[Vefat2020]]&gt;-1,MalatyaTablo[[#This Row],[Referans]]&gt;-1), MalatyaTablo[[#This Row],[Vefat2020]]-MalatyaTablo[[#This Row],[Referans]], 0)</f>
        <v>12</v>
      </c>
      <c r="H357">
        <f t="shared" si="43"/>
        <v>15.714285714285714</v>
      </c>
      <c r="I357">
        <f t="shared" si="44"/>
        <v>8</v>
      </c>
      <c r="J357">
        <f t="shared" si="45"/>
        <v>8.5714285714285712</v>
      </c>
      <c r="K357">
        <f t="shared" si="46"/>
        <v>9.8571428571428577</v>
      </c>
      <c r="L357">
        <f t="shared" si="47"/>
        <v>8.8095238095238102</v>
      </c>
    </row>
    <row r="358" spans="1:12">
      <c r="A358" s="3" t="s">
        <v>373</v>
      </c>
      <c r="B358">
        <v>16</v>
      </c>
      <c r="C358">
        <v>26</v>
      </c>
      <c r="D358">
        <v>7</v>
      </c>
      <c r="E358">
        <v>7</v>
      </c>
      <c r="F358" s="1">
        <f>AVERAGEIF(MalatyaTablo[[#This Row],[Vefat2019]:[Vefat2017]], "&gt;0")</f>
        <v>13.333333333333334</v>
      </c>
      <c r="G358" s="1">
        <f>IF(AND(MalatyaTablo[[#This Row],[Vefat2020]]&gt;-1,MalatyaTablo[[#This Row],[Referans]]&gt;-1), MalatyaTablo[[#This Row],[Vefat2020]]-MalatyaTablo[[#This Row],[Referans]], 0)</f>
        <v>2.6666666666666661</v>
      </c>
      <c r="H358">
        <f t="shared" si="43"/>
        <v>16.142857142857142</v>
      </c>
      <c r="I358">
        <f t="shared" si="44"/>
        <v>10.428571428571429</v>
      </c>
      <c r="J358">
        <f t="shared" si="45"/>
        <v>8.2857142857142865</v>
      </c>
      <c r="K358">
        <f t="shared" si="46"/>
        <v>9.5714285714285712</v>
      </c>
      <c r="L358">
        <f t="shared" si="47"/>
        <v>9.4285714285714288</v>
      </c>
    </row>
    <row r="359" spans="1:12">
      <c r="A359" s="3" t="s">
        <v>374</v>
      </c>
      <c r="B359">
        <v>10</v>
      </c>
      <c r="C359">
        <v>10</v>
      </c>
      <c r="D359">
        <v>14</v>
      </c>
      <c r="E359">
        <v>9</v>
      </c>
      <c r="F359" s="1">
        <f>AVERAGEIF(MalatyaTablo[[#This Row],[Vefat2019]:[Vefat2017]], "&gt;0")</f>
        <v>11</v>
      </c>
      <c r="G359" s="1">
        <f>IF(AND(MalatyaTablo[[#This Row],[Vefat2020]]&gt;-1,MalatyaTablo[[#This Row],[Referans]]&gt;-1), MalatyaTablo[[#This Row],[Vefat2020]]-MalatyaTablo[[#This Row],[Referans]], 0)</f>
        <v>-1</v>
      </c>
      <c r="H359">
        <f t="shared" si="43"/>
        <v>16.142857142857142</v>
      </c>
      <c r="I359">
        <f t="shared" si="44"/>
        <v>11.428571428571429</v>
      </c>
      <c r="J359">
        <f t="shared" si="45"/>
        <v>8.8571428571428577</v>
      </c>
      <c r="K359">
        <f t="shared" si="46"/>
        <v>8.2857142857142865</v>
      </c>
      <c r="L359">
        <f t="shared" si="47"/>
        <v>9.5238095238095219</v>
      </c>
    </row>
    <row r="360" spans="1:12">
      <c r="A360" s="3" t="s">
        <v>375</v>
      </c>
      <c r="B360">
        <v>18</v>
      </c>
      <c r="C360">
        <v>13</v>
      </c>
      <c r="D360">
        <v>9</v>
      </c>
      <c r="E360">
        <v>10</v>
      </c>
      <c r="F360" s="1">
        <f>AVERAGEIF(MalatyaTablo[[#This Row],[Vefat2019]:[Vefat2017]], "&gt;0")</f>
        <v>10.666666666666666</v>
      </c>
      <c r="G360" s="1">
        <f>IF(AND(MalatyaTablo[[#This Row],[Vefat2020]]&gt;-1,MalatyaTablo[[#This Row],[Referans]]&gt;-1), MalatyaTablo[[#This Row],[Vefat2020]]-MalatyaTablo[[#This Row],[Referans]], 0)</f>
        <v>7.3333333333333339</v>
      </c>
      <c r="H360">
        <f t="shared" si="43"/>
        <v>17.428571428571427</v>
      </c>
      <c r="I360">
        <f t="shared" si="44"/>
        <v>11.857142857142858</v>
      </c>
      <c r="J360">
        <f t="shared" si="45"/>
        <v>9.1428571428571423</v>
      </c>
      <c r="K360">
        <f t="shared" si="46"/>
        <v>7.5714285714285712</v>
      </c>
      <c r="L360">
        <f t="shared" si="47"/>
        <v>9.5238095238095237</v>
      </c>
    </row>
    <row r="361" spans="1:12">
      <c r="A361" s="3" t="s">
        <v>376</v>
      </c>
      <c r="B361">
        <v>13</v>
      </c>
      <c r="C361">
        <v>6</v>
      </c>
      <c r="D361">
        <v>6</v>
      </c>
      <c r="E361">
        <v>8</v>
      </c>
      <c r="F361" s="1">
        <f>AVERAGEIF(MalatyaTablo[[#This Row],[Vefat2019]:[Vefat2017]], "&gt;0")</f>
        <v>6.666666666666667</v>
      </c>
      <c r="G361" s="1">
        <f>IF(AND(MalatyaTablo[[#This Row],[Vefat2020]]&gt;-1,MalatyaTablo[[#This Row],[Referans]]&gt;-1), MalatyaTablo[[#This Row],[Vefat2020]]-MalatyaTablo[[#This Row],[Referans]], 0)</f>
        <v>6.333333333333333</v>
      </c>
      <c r="H361">
        <f t="shared" si="43"/>
        <v>17.428571428571427</v>
      </c>
      <c r="I361">
        <f t="shared" si="44"/>
        <v>11.142857142857142</v>
      </c>
      <c r="J361">
        <f t="shared" si="45"/>
        <v>8.7142857142857135</v>
      </c>
      <c r="K361">
        <f t="shared" si="46"/>
        <v>7.2857142857142856</v>
      </c>
      <c r="L361">
        <f t="shared" si="47"/>
        <v>9.0476190476190474</v>
      </c>
    </row>
    <row r="362" spans="1:12">
      <c r="A362" s="3" t="s">
        <v>377</v>
      </c>
      <c r="B362">
        <v>12</v>
      </c>
      <c r="C362">
        <v>15</v>
      </c>
      <c r="D362">
        <v>13</v>
      </c>
      <c r="E362">
        <v>6</v>
      </c>
      <c r="F362" s="1">
        <f>AVERAGEIF(MalatyaTablo[[#This Row],[Vefat2019]:[Vefat2017]], "&gt;0")</f>
        <v>11.333333333333334</v>
      </c>
      <c r="G362" s="1">
        <f>IF(AND(MalatyaTablo[[#This Row],[Vefat2020]]&gt;-1,MalatyaTablo[[#This Row],[Referans]]&gt;-1), MalatyaTablo[[#This Row],[Vefat2020]]-MalatyaTablo[[#This Row],[Referans]], 0)</f>
        <v>0.66666666666666607</v>
      </c>
      <c r="H362">
        <f t="shared" si="43"/>
        <v>16.428571428571427</v>
      </c>
      <c r="I362">
        <f t="shared" si="44"/>
        <v>12.714285714285714</v>
      </c>
      <c r="J362">
        <f t="shared" si="45"/>
        <v>9.5714285714285712</v>
      </c>
      <c r="K362">
        <f t="shared" si="46"/>
        <v>7.4285714285714288</v>
      </c>
      <c r="L362">
        <f t="shared" si="47"/>
        <v>9.9047619047619033</v>
      </c>
    </row>
    <row r="363" spans="1:12">
      <c r="A363" s="3" t="s">
        <v>378</v>
      </c>
      <c r="B363">
        <v>16</v>
      </c>
      <c r="C363">
        <v>7</v>
      </c>
      <c r="D363">
        <v>13</v>
      </c>
      <c r="E363">
        <v>12</v>
      </c>
      <c r="F363" s="1">
        <f>AVERAGEIF(MalatyaTablo[[#This Row],[Vefat2019]:[Vefat2017]], "&gt;0")</f>
        <v>10.666666666666666</v>
      </c>
      <c r="G363" s="1">
        <f>IF(AND(MalatyaTablo[[#This Row],[Vefat2020]]&gt;-1,MalatyaTablo[[#This Row],[Referans]]&gt;-1), MalatyaTablo[[#This Row],[Vefat2020]]-MalatyaTablo[[#This Row],[Referans]], 0)</f>
        <v>5.3333333333333339</v>
      </c>
      <c r="H363">
        <f t="shared" si="43"/>
        <v>15</v>
      </c>
      <c r="I363">
        <f t="shared" si="44"/>
        <v>12.571428571428571</v>
      </c>
      <c r="J363">
        <f t="shared" si="45"/>
        <v>9.8571428571428577</v>
      </c>
      <c r="K363">
        <f t="shared" si="46"/>
        <v>8.2857142857142865</v>
      </c>
      <c r="L363">
        <f t="shared" si="47"/>
        <v>10.238095238095239</v>
      </c>
    </row>
    <row r="364" spans="1:12">
      <c r="A364" s="3" t="s">
        <v>379</v>
      </c>
      <c r="B364">
        <v>9</v>
      </c>
      <c r="C364">
        <v>8</v>
      </c>
      <c r="D364">
        <v>8</v>
      </c>
      <c r="E364">
        <v>9</v>
      </c>
      <c r="F364" s="1">
        <f>AVERAGEIF(MalatyaTablo[[#This Row],[Vefat2019]:[Vefat2017]], "&gt;0")</f>
        <v>8.3333333333333339</v>
      </c>
      <c r="G364" s="1">
        <f>IF(AND(MalatyaTablo[[#This Row],[Vefat2020]]&gt;-1,MalatyaTablo[[#This Row],[Referans]]&gt;-1), MalatyaTablo[[#This Row],[Vefat2020]]-MalatyaTablo[[#This Row],[Referans]], 0)</f>
        <v>0.66666666666666607</v>
      </c>
      <c r="H364">
        <f t="shared" si="43"/>
        <v>13.428571428571429</v>
      </c>
      <c r="I364">
        <f t="shared" si="44"/>
        <v>12.142857142857142</v>
      </c>
      <c r="J364">
        <f t="shared" si="45"/>
        <v>10</v>
      </c>
      <c r="K364">
        <f t="shared" si="46"/>
        <v>8.7142857142857135</v>
      </c>
      <c r="L364">
        <f t="shared" si="47"/>
        <v>10.285714285714286</v>
      </c>
    </row>
    <row r="365" spans="1:12">
      <c r="A365" s="3" t="s">
        <v>380</v>
      </c>
      <c r="B365">
        <v>11</v>
      </c>
      <c r="C365">
        <v>8</v>
      </c>
      <c r="D365">
        <v>13</v>
      </c>
      <c r="E365">
        <v>7</v>
      </c>
      <c r="F365" s="1">
        <f>AVERAGEIF(MalatyaTablo[[#This Row],[Vefat2019]:[Vefat2017]], "&gt;0")</f>
        <v>9.3333333333333339</v>
      </c>
      <c r="G365" s="1">
        <f>IF(AND(MalatyaTablo[[#This Row],[Vefat2020]]&gt;-1,MalatyaTablo[[#This Row],[Referans]]&gt;-1), MalatyaTablo[[#This Row],[Vefat2020]]-MalatyaTablo[[#This Row],[Referans]], 0)</f>
        <v>1.6666666666666661</v>
      </c>
      <c r="H365">
        <f t="shared" si="43"/>
        <v>12.714285714285714</v>
      </c>
      <c r="I365">
        <f t="shared" si="44"/>
        <v>9.5714285714285712</v>
      </c>
      <c r="J365">
        <f t="shared" si="45"/>
        <v>10.857142857142858</v>
      </c>
      <c r="K365">
        <f t="shared" si="46"/>
        <v>8.7142857142857135</v>
      </c>
      <c r="L365">
        <f t="shared" si="47"/>
        <v>9.7142857142857135</v>
      </c>
    </row>
    <row r="366" spans="1:12">
      <c r="A366" s="3" t="s">
        <v>381</v>
      </c>
      <c r="B366">
        <v>20</v>
      </c>
      <c r="C366">
        <v>7</v>
      </c>
      <c r="D366">
        <v>5</v>
      </c>
      <c r="E366">
        <v>8</v>
      </c>
      <c r="F366" s="1">
        <f>AVERAGEIF(MalatyaTablo[[#This Row],[Vefat2019]:[Vefat2017]], "&gt;0")</f>
        <v>6.666666666666667</v>
      </c>
      <c r="G366" s="1">
        <f>IF(AND(MalatyaTablo[[#This Row],[Vefat2020]]&gt;-1,MalatyaTablo[[#This Row],[Referans]]&gt;-1), MalatyaTablo[[#This Row],[Vefat2020]]-MalatyaTablo[[#This Row],[Referans]], 0)</f>
        <v>13.333333333333332</v>
      </c>
      <c r="H366">
        <f t="shared" si="43"/>
        <v>14.142857142857142</v>
      </c>
      <c r="I366">
        <f t="shared" si="44"/>
        <v>9.1428571428571423</v>
      </c>
      <c r="J366">
        <f t="shared" si="45"/>
        <v>9.5714285714285712</v>
      </c>
      <c r="K366">
        <f t="shared" si="46"/>
        <v>8.5714285714285712</v>
      </c>
      <c r="L366">
        <f t="shared" si="47"/>
        <v>9.0952380952380949</v>
      </c>
    </row>
    <row r="367" spans="1:12">
      <c r="A367" s="3" t="s">
        <v>382</v>
      </c>
      <c r="B367">
        <v>18</v>
      </c>
      <c r="C367">
        <v>11</v>
      </c>
      <c r="D367">
        <v>11</v>
      </c>
      <c r="E367">
        <v>7</v>
      </c>
      <c r="F367" s="1">
        <f>AVERAGEIF(MalatyaTablo[[#This Row],[Vefat2019]:[Vefat2017]], "&gt;0")</f>
        <v>9.6666666666666661</v>
      </c>
      <c r="G367" s="1">
        <f>IF(AND(MalatyaTablo[[#This Row],[Vefat2020]]&gt;-1,MalatyaTablo[[#This Row],[Referans]]&gt;-1), MalatyaTablo[[#This Row],[Vefat2020]]-MalatyaTablo[[#This Row],[Referans]], 0)</f>
        <v>8.3333333333333339</v>
      </c>
      <c r="H367">
        <f t="shared" si="43"/>
        <v>14.142857142857142</v>
      </c>
      <c r="I367">
        <f t="shared" si="44"/>
        <v>8.8571428571428577</v>
      </c>
      <c r="J367">
        <f t="shared" si="45"/>
        <v>9.8571428571428577</v>
      </c>
      <c r="K367">
        <f t="shared" si="46"/>
        <v>8.1428571428571423</v>
      </c>
      <c r="L367">
        <f t="shared" si="47"/>
        <v>8.9523809523809526</v>
      </c>
    </row>
    <row r="368" spans="1:12">
      <c r="A368" s="3" t="s">
        <v>383</v>
      </c>
      <c r="B368">
        <v>17</v>
      </c>
      <c r="C368">
        <v>10</v>
      </c>
      <c r="D368">
        <v>12</v>
      </c>
      <c r="E368">
        <v>9</v>
      </c>
      <c r="F368" s="1">
        <f>AVERAGEIF(MalatyaTablo[[#This Row],[Vefat2019]:[Vefat2017]], "&gt;0")</f>
        <v>10.333333333333334</v>
      </c>
      <c r="G368" s="1">
        <f>IF(AND(MalatyaTablo[[#This Row],[Vefat2020]]&gt;-1,MalatyaTablo[[#This Row],[Referans]]&gt;-1), MalatyaTablo[[#This Row],[Vefat2020]]-MalatyaTablo[[#This Row],[Referans]], 0)</f>
        <v>6.6666666666666661</v>
      </c>
      <c r="H368">
        <f t="shared" si="43"/>
        <v>14.714285714285714</v>
      </c>
      <c r="I368">
        <f t="shared" si="44"/>
        <v>9.4285714285714288</v>
      </c>
      <c r="J368">
        <f t="shared" si="45"/>
        <v>10.714285714285714</v>
      </c>
      <c r="K368">
        <f t="shared" si="46"/>
        <v>8.2857142857142865</v>
      </c>
      <c r="L368">
        <f t="shared" si="47"/>
        <v>9.4761904761904763</v>
      </c>
    </row>
    <row r="369" spans="1:12">
      <c r="A369" s="3" t="s">
        <v>384</v>
      </c>
      <c r="B369">
        <v>13</v>
      </c>
      <c r="C369">
        <v>7</v>
      </c>
      <c r="D369">
        <v>15</v>
      </c>
      <c r="E369">
        <v>8</v>
      </c>
      <c r="F369" s="1">
        <f>AVERAGEIF(MalatyaTablo[[#This Row],[Vefat2019]:[Vefat2017]], "&gt;0")</f>
        <v>10</v>
      </c>
      <c r="G369" s="1">
        <f>IF(AND(MalatyaTablo[[#This Row],[Vefat2020]]&gt;-1,MalatyaTablo[[#This Row],[Referans]]&gt;-1), MalatyaTablo[[#This Row],[Vefat2020]]-MalatyaTablo[[#This Row],[Referans]], 0)</f>
        <v>3</v>
      </c>
      <c r="H369">
        <f t="shared" si="43"/>
        <v>14.857142857142858</v>
      </c>
      <c r="I369">
        <f t="shared" si="44"/>
        <v>8.2857142857142865</v>
      </c>
      <c r="J369">
        <f t="shared" si="45"/>
        <v>11</v>
      </c>
      <c r="K369">
        <f t="shared" si="46"/>
        <v>8.5714285714285712</v>
      </c>
      <c r="L369">
        <f t="shared" si="47"/>
        <v>9.2857142857142865</v>
      </c>
    </row>
    <row r="370" spans="1:12">
      <c r="A370" s="3" t="s">
        <v>385</v>
      </c>
      <c r="B370">
        <v>13</v>
      </c>
      <c r="C370">
        <v>8</v>
      </c>
      <c r="D370">
        <v>10</v>
      </c>
      <c r="E370">
        <v>8</v>
      </c>
      <c r="F370" s="1">
        <f>AVERAGEIF(MalatyaTablo[[#This Row],[Vefat2019]:[Vefat2017]], "&gt;0")</f>
        <v>8.6666666666666661</v>
      </c>
      <c r="G370" s="1">
        <f>IF(AND(MalatyaTablo[[#This Row],[Vefat2020]]&gt;-1,MalatyaTablo[[#This Row],[Referans]]&gt;-1), MalatyaTablo[[#This Row],[Vefat2020]]-MalatyaTablo[[#This Row],[Referans]], 0)</f>
        <v>4.3333333333333339</v>
      </c>
      <c r="H370">
        <f t="shared" si="43"/>
        <v>14.428571428571429</v>
      </c>
      <c r="I370">
        <f t="shared" si="44"/>
        <v>8.4285714285714288</v>
      </c>
      <c r="J370">
        <f t="shared" si="45"/>
        <v>10.571428571428571</v>
      </c>
      <c r="K370">
        <f t="shared" si="46"/>
        <v>8</v>
      </c>
      <c r="L370">
        <f t="shared" si="47"/>
        <v>9</v>
      </c>
    </row>
    <row r="371" spans="1:12">
      <c r="A371" s="3" t="s">
        <v>386</v>
      </c>
      <c r="B371">
        <v>10</v>
      </c>
      <c r="C371">
        <v>17</v>
      </c>
      <c r="D371">
        <v>5</v>
      </c>
      <c r="E371">
        <v>6</v>
      </c>
      <c r="F371" s="1">
        <f>AVERAGEIF(MalatyaTablo[[#This Row],[Vefat2019]:[Vefat2017]], "&gt;0")</f>
        <v>9.3333333333333339</v>
      </c>
      <c r="G371" s="1">
        <f>IF(AND(MalatyaTablo[[#This Row],[Vefat2020]]&gt;-1,MalatyaTablo[[#This Row],[Referans]]&gt;-1), MalatyaTablo[[#This Row],[Vefat2020]]-MalatyaTablo[[#This Row],[Referans]], 0)</f>
        <v>0.66666666666666607</v>
      </c>
      <c r="H371">
        <f t="shared" si="43"/>
        <v>14.571428571428571</v>
      </c>
      <c r="I371">
        <f t="shared" si="44"/>
        <v>9.7142857142857135</v>
      </c>
      <c r="J371">
        <f t="shared" si="45"/>
        <v>10.142857142857142</v>
      </c>
      <c r="K371">
        <f t="shared" si="46"/>
        <v>7.5714285714285712</v>
      </c>
      <c r="L371">
        <f t="shared" si="47"/>
        <v>9.1428571428571423</v>
      </c>
    </row>
    <row r="372" spans="1:12">
      <c r="A372" s="3" t="s">
        <v>387</v>
      </c>
      <c r="B372">
        <v>12</v>
      </c>
      <c r="C372">
        <v>8</v>
      </c>
      <c r="D372">
        <v>11</v>
      </c>
      <c r="E372">
        <v>6</v>
      </c>
      <c r="F372" s="1">
        <f>AVERAGEIF(MalatyaTablo[[#This Row],[Vefat2019]:[Vefat2017]], "&gt;0")</f>
        <v>8.3333333333333339</v>
      </c>
      <c r="G372" s="1">
        <f>IF(AND(MalatyaTablo[[#This Row],[Vefat2020]]&gt;-1,MalatyaTablo[[#This Row],[Referans]]&gt;-1), MalatyaTablo[[#This Row],[Vefat2020]]-MalatyaTablo[[#This Row],[Referans]], 0)</f>
        <v>3.6666666666666661</v>
      </c>
      <c r="H372">
        <f t="shared" si="43"/>
        <v>14.714285714285714</v>
      </c>
      <c r="I372">
        <f t="shared" si="44"/>
        <v>9.7142857142857135</v>
      </c>
      <c r="J372">
        <f t="shared" si="45"/>
        <v>9.8571428571428577</v>
      </c>
      <c r="K372">
        <f t="shared" si="46"/>
        <v>7.4285714285714288</v>
      </c>
      <c r="L372">
        <f t="shared" si="47"/>
        <v>9</v>
      </c>
    </row>
    <row r="373" spans="1:12">
      <c r="A373" s="3" t="s">
        <v>388</v>
      </c>
      <c r="B373">
        <v>9</v>
      </c>
      <c r="C373">
        <v>16</v>
      </c>
      <c r="D373">
        <v>11</v>
      </c>
      <c r="E373">
        <v>18</v>
      </c>
      <c r="F373" s="1">
        <f>AVERAGEIF(MalatyaTablo[[#This Row],[Vefat2019]:[Vefat2017]], "&gt;0")</f>
        <v>15</v>
      </c>
      <c r="G373" s="1">
        <f>IF(AND(MalatyaTablo[[#This Row],[Vefat2020]]&gt;-1,MalatyaTablo[[#This Row],[Referans]]&gt;-1), MalatyaTablo[[#This Row],[Vefat2020]]-MalatyaTablo[[#This Row],[Referans]], 0)</f>
        <v>-6</v>
      </c>
      <c r="H373">
        <f t="shared" si="43"/>
        <v>13.142857142857142</v>
      </c>
      <c r="I373">
        <f t="shared" si="44"/>
        <v>11</v>
      </c>
      <c r="J373">
        <f t="shared" si="45"/>
        <v>10.714285714285714</v>
      </c>
      <c r="K373">
        <f t="shared" si="46"/>
        <v>8.8571428571428577</v>
      </c>
      <c r="L373">
        <f t="shared" si="47"/>
        <v>10.190476190476192</v>
      </c>
    </row>
    <row r="374" spans="1:12">
      <c r="A374" s="3" t="s">
        <v>389</v>
      </c>
      <c r="B374">
        <v>15</v>
      </c>
      <c r="C374">
        <v>10</v>
      </c>
      <c r="D374">
        <v>16</v>
      </c>
      <c r="E374">
        <v>9</v>
      </c>
      <c r="F374" s="1">
        <f>AVERAGEIF(MalatyaTablo[[#This Row],[Vefat2019]:[Vefat2017]], "&gt;0")</f>
        <v>11.666666666666666</v>
      </c>
      <c r="G374" s="1">
        <f>IF(AND(MalatyaTablo[[#This Row],[Vefat2020]]&gt;-1,MalatyaTablo[[#This Row],[Referans]]&gt;-1), MalatyaTablo[[#This Row],[Vefat2020]]-MalatyaTablo[[#This Row],[Referans]], 0)</f>
        <v>3.3333333333333339</v>
      </c>
      <c r="H374">
        <f t="shared" si="43"/>
        <v>12.714285714285714</v>
      </c>
      <c r="I374">
        <f t="shared" si="44"/>
        <v>10.857142857142858</v>
      </c>
      <c r="J374">
        <f t="shared" si="45"/>
        <v>11.428571428571429</v>
      </c>
      <c r="K374">
        <f t="shared" si="46"/>
        <v>9.1428571428571423</v>
      </c>
      <c r="L374">
        <f t="shared" si="47"/>
        <v>10.476190476190478</v>
      </c>
    </row>
    <row r="375" spans="1:12">
      <c r="A375" s="3" t="s">
        <v>390</v>
      </c>
      <c r="B375">
        <v>17</v>
      </c>
      <c r="C375">
        <v>9</v>
      </c>
      <c r="D375">
        <v>11</v>
      </c>
      <c r="E375">
        <v>5</v>
      </c>
      <c r="F375" s="1">
        <f>AVERAGEIF(MalatyaTablo[[#This Row],[Vefat2019]:[Vefat2017]], "&gt;0")</f>
        <v>8.3333333333333339</v>
      </c>
      <c r="G375" s="1">
        <f>IF(AND(MalatyaTablo[[#This Row],[Vefat2020]]&gt;-1,MalatyaTablo[[#This Row],[Referans]]&gt;-1), MalatyaTablo[[#This Row],[Vefat2020]]-MalatyaTablo[[#This Row],[Referans]], 0)</f>
        <v>8.6666666666666661</v>
      </c>
      <c r="H375">
        <f t="shared" si="43"/>
        <v>12.714285714285714</v>
      </c>
      <c r="I375">
        <f t="shared" si="44"/>
        <v>10.714285714285714</v>
      </c>
      <c r="J375">
        <f t="shared" si="45"/>
        <v>11.285714285714286</v>
      </c>
      <c r="K375">
        <f t="shared" si="46"/>
        <v>8.5714285714285712</v>
      </c>
      <c r="L375">
        <f t="shared" si="47"/>
        <v>10.19047619047619</v>
      </c>
    </row>
    <row r="376" spans="1:12">
      <c r="A376" s="3" t="s">
        <v>391</v>
      </c>
      <c r="B376">
        <v>8</v>
      </c>
      <c r="C376">
        <v>11</v>
      </c>
      <c r="D376">
        <v>11</v>
      </c>
      <c r="E376">
        <v>11</v>
      </c>
      <c r="F376" s="1">
        <f>AVERAGEIF(MalatyaTablo[[#This Row],[Vefat2019]:[Vefat2017]], "&gt;0")</f>
        <v>11</v>
      </c>
      <c r="G376" s="1">
        <f>IF(AND(MalatyaTablo[[#This Row],[Vefat2020]]&gt;-1,MalatyaTablo[[#This Row],[Referans]]&gt;-1), MalatyaTablo[[#This Row],[Vefat2020]]-MalatyaTablo[[#This Row],[Referans]], 0)</f>
        <v>-3</v>
      </c>
      <c r="H376">
        <f t="shared" si="43"/>
        <v>12</v>
      </c>
      <c r="I376">
        <f t="shared" si="44"/>
        <v>11.285714285714286</v>
      </c>
      <c r="J376">
        <f t="shared" si="45"/>
        <v>10.714285714285714</v>
      </c>
      <c r="K376">
        <f t="shared" si="46"/>
        <v>9</v>
      </c>
      <c r="L376">
        <f t="shared" si="47"/>
        <v>10.333333333333334</v>
      </c>
    </row>
    <row r="377" spans="1:12">
      <c r="A377" s="3" t="s">
        <v>392</v>
      </c>
      <c r="B377">
        <v>16</v>
      </c>
      <c r="C377">
        <v>10</v>
      </c>
      <c r="D377">
        <v>4</v>
      </c>
      <c r="E377">
        <v>14</v>
      </c>
      <c r="F377" s="1">
        <f>AVERAGEIF(MalatyaTablo[[#This Row],[Vefat2019]:[Vefat2017]], "&gt;0")</f>
        <v>9.3333333333333339</v>
      </c>
      <c r="G377" s="1">
        <f>IF(AND(MalatyaTablo[[#This Row],[Vefat2020]]&gt;-1,MalatyaTablo[[#This Row],[Referans]]&gt;-1), MalatyaTablo[[#This Row],[Vefat2020]]-MalatyaTablo[[#This Row],[Referans]], 0)</f>
        <v>6.6666666666666661</v>
      </c>
      <c r="H377">
        <f t="shared" si="43"/>
        <v>12.428571428571429</v>
      </c>
      <c r="I377">
        <f t="shared" si="44"/>
        <v>11.571428571428571</v>
      </c>
      <c r="J377">
        <f t="shared" si="45"/>
        <v>9.8571428571428577</v>
      </c>
      <c r="K377">
        <f t="shared" si="46"/>
        <v>9.8571428571428577</v>
      </c>
      <c r="L377">
        <f t="shared" si="47"/>
        <v>10.428571428571429</v>
      </c>
    </row>
    <row r="378" spans="1:12">
      <c r="A378" s="3" t="s">
        <v>393</v>
      </c>
      <c r="B378">
        <v>6</v>
      </c>
      <c r="C378">
        <v>9</v>
      </c>
      <c r="D378">
        <v>9</v>
      </c>
      <c r="E378">
        <v>7</v>
      </c>
      <c r="F378" s="1">
        <f>AVERAGEIF(MalatyaTablo[[#This Row],[Vefat2019]:[Vefat2017]], "&gt;0")</f>
        <v>8.3333333333333339</v>
      </c>
      <c r="G378" s="1">
        <f>IF(AND(MalatyaTablo[[#This Row],[Vefat2020]]&gt;-1,MalatyaTablo[[#This Row],[Referans]]&gt;-1), MalatyaTablo[[#This Row],[Vefat2020]]-MalatyaTablo[[#This Row],[Referans]], 0)</f>
        <v>-2.3333333333333339</v>
      </c>
      <c r="H378">
        <f t="shared" si="43"/>
        <v>11.857142857142858</v>
      </c>
      <c r="I378">
        <f t="shared" si="44"/>
        <v>10.428571428571429</v>
      </c>
      <c r="J378">
        <f t="shared" si="45"/>
        <v>10.428571428571429</v>
      </c>
      <c r="K378">
        <f t="shared" si="46"/>
        <v>10</v>
      </c>
      <c r="L378">
        <f t="shared" si="47"/>
        <v>10.285714285714286</v>
      </c>
    </row>
    <row r="379" spans="1:12">
      <c r="A379" s="3" t="s">
        <v>394</v>
      </c>
      <c r="B379">
        <v>10</v>
      </c>
      <c r="C379">
        <v>9</v>
      </c>
      <c r="D379">
        <v>6</v>
      </c>
      <c r="E379">
        <v>9</v>
      </c>
      <c r="F379" s="1">
        <f>AVERAGEIF(MalatyaTablo[[#This Row],[Vefat2019]:[Vefat2017]], "&gt;0")</f>
        <v>8</v>
      </c>
      <c r="G379" s="1">
        <f>IF(AND(MalatyaTablo[[#This Row],[Vefat2020]]&gt;-1,MalatyaTablo[[#This Row],[Referans]]&gt;-1), MalatyaTablo[[#This Row],[Vefat2020]]-MalatyaTablo[[#This Row],[Referans]], 0)</f>
        <v>2</v>
      </c>
      <c r="H379">
        <f t="shared" si="43"/>
        <v>11.571428571428571</v>
      </c>
      <c r="I379">
        <f t="shared" si="44"/>
        <v>10.571428571428571</v>
      </c>
      <c r="J379">
        <f t="shared" si="45"/>
        <v>9.7142857142857135</v>
      </c>
      <c r="K379">
        <f t="shared" si="46"/>
        <v>10.428571428571429</v>
      </c>
      <c r="L379">
        <f t="shared" si="47"/>
        <v>10.238095238095239</v>
      </c>
    </row>
    <row r="380" spans="1:12">
      <c r="A380" s="3" t="s">
        <v>395</v>
      </c>
      <c r="B380">
        <v>10</v>
      </c>
      <c r="C380">
        <v>14</v>
      </c>
      <c r="D380">
        <v>13</v>
      </c>
      <c r="E380">
        <v>15</v>
      </c>
      <c r="F380" s="1">
        <f>AVERAGEIF(MalatyaTablo[[#This Row],[Vefat2019]:[Vefat2017]], "&gt;0")</f>
        <v>14</v>
      </c>
      <c r="G380" s="1">
        <f>IF(AND(MalatyaTablo[[#This Row],[Vefat2020]]&gt;-1,MalatyaTablo[[#This Row],[Referans]]&gt;-1), MalatyaTablo[[#This Row],[Vefat2020]]-MalatyaTablo[[#This Row],[Referans]], 0)</f>
        <v>-4</v>
      </c>
      <c r="H380">
        <f t="shared" si="43"/>
        <v>11.714285714285714</v>
      </c>
      <c r="I380">
        <f t="shared" si="44"/>
        <v>10.285714285714286</v>
      </c>
      <c r="J380">
        <f t="shared" si="45"/>
        <v>10</v>
      </c>
      <c r="K380">
        <f t="shared" si="46"/>
        <v>10</v>
      </c>
      <c r="L380">
        <f t="shared" si="47"/>
        <v>10.095238095238097</v>
      </c>
    </row>
    <row r="381" spans="1:12">
      <c r="A381" s="3" t="s">
        <v>396</v>
      </c>
      <c r="B381">
        <v>6</v>
      </c>
      <c r="C381">
        <v>12</v>
      </c>
      <c r="D381">
        <v>14</v>
      </c>
      <c r="E381">
        <v>9</v>
      </c>
      <c r="F381" s="1">
        <f>AVERAGEIF(MalatyaTablo[[#This Row],[Vefat2019]:[Vefat2017]], "&gt;0")</f>
        <v>11.666666666666666</v>
      </c>
      <c r="G381" s="1">
        <f>IF(AND(MalatyaTablo[[#This Row],[Vefat2020]]&gt;-1,MalatyaTablo[[#This Row],[Referans]]&gt;-1), MalatyaTablo[[#This Row],[Vefat2020]]-MalatyaTablo[[#This Row],[Referans]], 0)</f>
        <v>-5.6666666666666661</v>
      </c>
      <c r="H381">
        <f t="shared" si="43"/>
        <v>10.428571428571429</v>
      </c>
      <c r="I381">
        <f t="shared" si="44"/>
        <v>10.571428571428571</v>
      </c>
      <c r="J381">
        <f t="shared" si="45"/>
        <v>9.7142857142857135</v>
      </c>
      <c r="K381">
        <f t="shared" si="46"/>
        <v>10</v>
      </c>
      <c r="L381">
        <f t="shared" si="47"/>
        <v>10.095238095238097</v>
      </c>
    </row>
    <row r="382" spans="1:12">
      <c r="A382" s="3" t="s">
        <v>397</v>
      </c>
      <c r="B382">
        <v>7</v>
      </c>
      <c r="C382">
        <v>10</v>
      </c>
      <c r="D382">
        <v>15</v>
      </c>
      <c r="E382">
        <v>12</v>
      </c>
      <c r="F382" s="1">
        <f>AVERAGEIF(MalatyaTablo[[#This Row],[Vefat2019]:[Vefat2017]], "&gt;0")</f>
        <v>12.333333333333334</v>
      </c>
      <c r="G382" s="1">
        <f>IF(AND(MalatyaTablo[[#This Row],[Vefat2020]]&gt;-1,MalatyaTablo[[#This Row],[Referans]]&gt;-1), MalatyaTablo[[#This Row],[Vefat2020]]-MalatyaTablo[[#This Row],[Referans]], 0)</f>
        <v>-5.3333333333333339</v>
      </c>
      <c r="H382">
        <f t="shared" si="43"/>
        <v>9</v>
      </c>
      <c r="I382">
        <f t="shared" si="44"/>
        <v>10.714285714285714</v>
      </c>
      <c r="J382">
        <f t="shared" si="45"/>
        <v>10.285714285714286</v>
      </c>
      <c r="K382">
        <f t="shared" si="46"/>
        <v>11</v>
      </c>
      <c r="L382">
        <f t="shared" si="47"/>
        <v>10.666666666666668</v>
      </c>
    </row>
    <row r="383" spans="1:12">
      <c r="A383" s="3" t="s">
        <v>398</v>
      </c>
      <c r="B383">
        <v>16</v>
      </c>
      <c r="C383">
        <v>12</v>
      </c>
      <c r="D383">
        <v>8</v>
      </c>
      <c r="E383">
        <v>12</v>
      </c>
      <c r="F383" s="1">
        <f>AVERAGEIF(MalatyaTablo[[#This Row],[Vefat2019]:[Vefat2017]], "&gt;0")</f>
        <v>10.666666666666666</v>
      </c>
      <c r="G383" s="1">
        <f>IF(AND(MalatyaTablo[[#This Row],[Vefat2020]]&gt;-1,MalatyaTablo[[#This Row],[Referans]]&gt;-1), MalatyaTablo[[#This Row],[Vefat2020]]-MalatyaTablo[[#This Row],[Referans]], 0)</f>
        <v>5.3333333333333339</v>
      </c>
      <c r="H383">
        <f t="shared" si="43"/>
        <v>10.142857142857142</v>
      </c>
      <c r="I383">
        <f t="shared" si="44"/>
        <v>10.857142857142858</v>
      </c>
      <c r="J383">
        <f t="shared" si="45"/>
        <v>9.8571428571428577</v>
      </c>
      <c r="K383">
        <f t="shared" si="46"/>
        <v>11.142857142857142</v>
      </c>
      <c r="L383">
        <f t="shared" si="47"/>
        <v>10.61904761904762</v>
      </c>
    </row>
    <row r="384" spans="1:12">
      <c r="A384" s="3" t="s">
        <v>399</v>
      </c>
      <c r="B384">
        <v>15</v>
      </c>
      <c r="C384">
        <v>7</v>
      </c>
      <c r="D384">
        <v>10</v>
      </c>
      <c r="E384">
        <v>13</v>
      </c>
      <c r="F384" s="1">
        <f>AVERAGEIF(MalatyaTablo[[#This Row],[Vefat2019]:[Vefat2017]], "&gt;0")</f>
        <v>10</v>
      </c>
      <c r="G384" s="1">
        <f>IF(AND(MalatyaTablo[[#This Row],[Vefat2020]]&gt;-1,MalatyaTablo[[#This Row],[Referans]]&gt;-1), MalatyaTablo[[#This Row],[Vefat2020]]-MalatyaTablo[[#This Row],[Referans]], 0)</f>
        <v>5</v>
      </c>
      <c r="H384">
        <f t="shared" si="43"/>
        <v>10</v>
      </c>
      <c r="I384">
        <f t="shared" si="44"/>
        <v>10.428571428571429</v>
      </c>
      <c r="J384">
        <f t="shared" si="45"/>
        <v>10.714285714285714</v>
      </c>
      <c r="K384">
        <f t="shared" si="46"/>
        <v>11</v>
      </c>
      <c r="L384">
        <f t="shared" si="47"/>
        <v>10.714285714285714</v>
      </c>
    </row>
    <row r="385" spans="1:12">
      <c r="A385" s="3" t="s">
        <v>400</v>
      </c>
      <c r="B385">
        <v>13</v>
      </c>
      <c r="C385">
        <v>17</v>
      </c>
      <c r="D385">
        <v>8</v>
      </c>
      <c r="E385">
        <v>10</v>
      </c>
      <c r="F385" s="1">
        <f>AVERAGEIF(MalatyaTablo[[#This Row],[Vefat2019]:[Vefat2017]], "&gt;0")</f>
        <v>11.666666666666666</v>
      </c>
      <c r="G385" s="1">
        <f>IF(AND(MalatyaTablo[[#This Row],[Vefat2020]]&gt;-1,MalatyaTablo[[#This Row],[Referans]]&gt;-1), MalatyaTablo[[#This Row],[Vefat2020]]-MalatyaTablo[[#This Row],[Referans]], 0)</f>
        <v>1.3333333333333339</v>
      </c>
      <c r="H385">
        <f t="shared" si="43"/>
        <v>11</v>
      </c>
      <c r="I385">
        <f t="shared" si="44"/>
        <v>11.571428571428571</v>
      </c>
      <c r="J385">
        <f t="shared" si="45"/>
        <v>10.571428571428571</v>
      </c>
      <c r="K385">
        <f t="shared" si="46"/>
        <v>11.428571428571429</v>
      </c>
      <c r="L385">
        <f t="shared" si="47"/>
        <v>11.19047619047619</v>
      </c>
    </row>
    <row r="386" spans="1:12">
      <c r="A386" s="3" t="s">
        <v>401</v>
      </c>
      <c r="B386">
        <v>9</v>
      </c>
      <c r="C386">
        <v>11</v>
      </c>
      <c r="D386">
        <v>12</v>
      </c>
      <c r="E386">
        <v>11</v>
      </c>
      <c r="F386" s="1">
        <f>AVERAGEIF(MalatyaTablo[[#This Row],[Vefat2019]:[Vefat2017]], "&gt;0")</f>
        <v>11.333333333333334</v>
      </c>
      <c r="G386" s="1">
        <f>IF(AND(MalatyaTablo[[#This Row],[Vefat2020]]&gt;-1,MalatyaTablo[[#This Row],[Referans]]&gt;-1), MalatyaTablo[[#This Row],[Vefat2020]]-MalatyaTablo[[#This Row],[Referans]], 0)</f>
        <v>-2.3333333333333339</v>
      </c>
      <c r="H386">
        <f t="shared" si="43"/>
        <v>10.857142857142858</v>
      </c>
      <c r="I386">
        <f t="shared" si="44"/>
        <v>11.857142857142858</v>
      </c>
      <c r="J386">
        <f t="shared" si="45"/>
        <v>11.428571428571429</v>
      </c>
      <c r="K386">
        <f t="shared" si="46"/>
        <v>11.714285714285714</v>
      </c>
      <c r="L386">
        <f t="shared" si="47"/>
        <v>11.666666666666666</v>
      </c>
    </row>
    <row r="387" spans="1:12">
      <c r="A387" s="3" t="s">
        <v>402</v>
      </c>
      <c r="B387">
        <v>9</v>
      </c>
      <c r="C387">
        <v>17</v>
      </c>
      <c r="D387">
        <v>11</v>
      </c>
      <c r="E387">
        <v>6</v>
      </c>
      <c r="F387" s="1">
        <f>AVERAGEIF(MalatyaTablo[[#This Row],[Vefat2019]:[Vefat2017]], "&gt;0")</f>
        <v>11.333333333333334</v>
      </c>
      <c r="G387" s="1">
        <f>IF(AND(MalatyaTablo[[#This Row],[Vefat2020]]&gt;-1,MalatyaTablo[[#This Row],[Referans]]&gt;-1), MalatyaTablo[[#This Row],[Vefat2020]]-MalatyaTablo[[#This Row],[Referans]], 0)</f>
        <v>-2.3333333333333339</v>
      </c>
      <c r="H387">
        <f t="shared" si="43"/>
        <v>10.714285714285714</v>
      </c>
      <c r="I387">
        <f t="shared" si="44"/>
        <v>12.285714285714286</v>
      </c>
      <c r="J387">
        <f t="shared" si="45"/>
        <v>11.142857142857142</v>
      </c>
      <c r="K387">
        <f t="shared" si="46"/>
        <v>10.428571428571429</v>
      </c>
      <c r="L387">
        <f t="shared" si="47"/>
        <v>11.285714285714283</v>
      </c>
    </row>
    <row r="388" spans="1:12">
      <c r="A388" s="3" t="s">
        <v>403</v>
      </c>
      <c r="B388">
        <v>6</v>
      </c>
      <c r="C388">
        <v>13</v>
      </c>
      <c r="D388">
        <v>7</v>
      </c>
      <c r="E388">
        <v>12</v>
      </c>
      <c r="F388" s="1">
        <f>AVERAGEIF(MalatyaTablo[[#This Row],[Vefat2019]:[Vefat2017]], "&gt;0")</f>
        <v>10.666666666666666</v>
      </c>
      <c r="G388" s="1">
        <f>IF(AND(MalatyaTablo[[#This Row],[Vefat2020]]&gt;-1,MalatyaTablo[[#This Row],[Referans]]&gt;-1), MalatyaTablo[[#This Row],[Vefat2020]]-MalatyaTablo[[#This Row],[Referans]], 0)</f>
        <v>-4.6666666666666661</v>
      </c>
      <c r="H388">
        <f t="shared" si="43"/>
        <v>10.714285714285714</v>
      </c>
      <c r="I388">
        <f t="shared" si="44"/>
        <v>12.428571428571429</v>
      </c>
      <c r="J388">
        <f t="shared" si="45"/>
        <v>10.142857142857142</v>
      </c>
      <c r="K388">
        <f t="shared" si="46"/>
        <v>10.857142857142858</v>
      </c>
      <c r="L388">
        <f t="shared" si="47"/>
        <v>11.142857142857142</v>
      </c>
    </row>
    <row r="389" spans="1:12">
      <c r="A389" s="3" t="s">
        <v>404</v>
      </c>
      <c r="B389">
        <v>1</v>
      </c>
      <c r="C389">
        <v>12</v>
      </c>
      <c r="D389">
        <v>6</v>
      </c>
      <c r="E389">
        <v>9</v>
      </c>
      <c r="F389" s="1">
        <f>AVERAGEIF(MalatyaTablo[[#This Row],[Vefat2019]:[Vefat2017]], "&gt;0")</f>
        <v>9</v>
      </c>
      <c r="G389" s="1">
        <f>IF(AND(MalatyaTablo[[#This Row],[Vefat2020]]&gt;-1,MalatyaTablo[[#This Row],[Referans]]&gt;-1), MalatyaTablo[[#This Row],[Vefat2020]]-MalatyaTablo[[#This Row],[Referans]], 0)</f>
        <v>-8</v>
      </c>
      <c r="H389">
        <f t="shared" ref="H389:H429" si="48">AVERAGE(B383:B389)</f>
        <v>9.8571428571428577</v>
      </c>
      <c r="I389">
        <f t="shared" ref="I389:I429" si="49">AVERAGE(C383:C389)</f>
        <v>12.714285714285714</v>
      </c>
      <c r="J389">
        <f t="shared" ref="J389:J429" si="50">AVERAGE(D383:D389)</f>
        <v>8.8571428571428577</v>
      </c>
      <c r="K389">
        <f t="shared" ref="K389:K429" si="51">AVERAGE(E383:E389)</f>
        <v>10.428571428571429</v>
      </c>
      <c r="L389">
        <f t="shared" ref="L389:L429" si="52">AVERAGE(F383:F389)</f>
        <v>10.666666666666668</v>
      </c>
    </row>
    <row r="390" spans="1:12">
      <c r="A390" s="3" t="s">
        <v>405</v>
      </c>
      <c r="B390">
        <v>12</v>
      </c>
      <c r="C390">
        <v>9</v>
      </c>
      <c r="D390">
        <v>10</v>
      </c>
      <c r="E390">
        <v>4</v>
      </c>
      <c r="F390" s="1">
        <f>AVERAGEIF(MalatyaTablo[[#This Row],[Vefat2019]:[Vefat2017]], "&gt;0")</f>
        <v>7.666666666666667</v>
      </c>
      <c r="G390" s="1">
        <f>IF(AND(MalatyaTablo[[#This Row],[Vefat2020]]&gt;-1,MalatyaTablo[[#This Row],[Referans]]&gt;-1), MalatyaTablo[[#This Row],[Vefat2020]]-MalatyaTablo[[#This Row],[Referans]], 0)</f>
        <v>4.333333333333333</v>
      </c>
      <c r="H390">
        <f t="shared" si="48"/>
        <v>9.2857142857142865</v>
      </c>
      <c r="I390">
        <f t="shared" si="49"/>
        <v>12.285714285714286</v>
      </c>
      <c r="J390">
        <f t="shared" si="50"/>
        <v>9.1428571428571423</v>
      </c>
      <c r="K390">
        <f t="shared" si="51"/>
        <v>9.2857142857142865</v>
      </c>
      <c r="L390">
        <f t="shared" si="52"/>
        <v>10.238095238095239</v>
      </c>
    </row>
    <row r="391" spans="1:12">
      <c r="A391" s="3" t="s">
        <v>406</v>
      </c>
      <c r="B391">
        <v>14</v>
      </c>
      <c r="C391">
        <v>8</v>
      </c>
      <c r="D391">
        <v>9</v>
      </c>
      <c r="E391">
        <v>9</v>
      </c>
      <c r="F391" s="1">
        <f>AVERAGEIF(MalatyaTablo[[#This Row],[Vefat2019]:[Vefat2017]], "&gt;0")</f>
        <v>8.6666666666666661</v>
      </c>
      <c r="G391" s="1">
        <f>IF(AND(MalatyaTablo[[#This Row],[Vefat2020]]&gt;-1,MalatyaTablo[[#This Row],[Referans]]&gt;-1), MalatyaTablo[[#This Row],[Vefat2020]]-MalatyaTablo[[#This Row],[Referans]], 0)</f>
        <v>5.3333333333333339</v>
      </c>
      <c r="H391">
        <f t="shared" si="48"/>
        <v>9.1428571428571423</v>
      </c>
      <c r="I391">
        <f t="shared" si="49"/>
        <v>12.428571428571429</v>
      </c>
      <c r="J391">
        <f t="shared" si="50"/>
        <v>9</v>
      </c>
      <c r="K391">
        <f t="shared" si="51"/>
        <v>8.7142857142857135</v>
      </c>
      <c r="L391">
        <f t="shared" si="52"/>
        <v>10.047619047619047</v>
      </c>
    </row>
    <row r="392" spans="1:12">
      <c r="A392" s="3" t="s">
        <v>407</v>
      </c>
      <c r="B392">
        <v>13</v>
      </c>
      <c r="C392">
        <v>4</v>
      </c>
      <c r="D392">
        <v>9</v>
      </c>
      <c r="E392">
        <v>5</v>
      </c>
      <c r="F392" s="1">
        <f>AVERAGEIF(MalatyaTablo[[#This Row],[Vefat2019]:[Vefat2017]], "&gt;0")</f>
        <v>6</v>
      </c>
      <c r="G392" s="1">
        <f>IF(AND(MalatyaTablo[[#This Row],[Vefat2020]]&gt;-1,MalatyaTablo[[#This Row],[Referans]]&gt;-1), MalatyaTablo[[#This Row],[Vefat2020]]-MalatyaTablo[[#This Row],[Referans]], 0)</f>
        <v>7</v>
      </c>
      <c r="H392">
        <f t="shared" si="48"/>
        <v>9.1428571428571423</v>
      </c>
      <c r="I392">
        <f t="shared" si="49"/>
        <v>10.571428571428571</v>
      </c>
      <c r="J392">
        <f t="shared" si="50"/>
        <v>9.1428571428571423</v>
      </c>
      <c r="K392">
        <f t="shared" si="51"/>
        <v>8</v>
      </c>
      <c r="L392">
        <f t="shared" si="52"/>
        <v>9.2380952380952372</v>
      </c>
    </row>
    <row r="393" spans="1:12">
      <c r="A393" s="3" t="s">
        <v>408</v>
      </c>
      <c r="B393">
        <v>11</v>
      </c>
      <c r="C393">
        <v>13</v>
      </c>
      <c r="D393">
        <v>5</v>
      </c>
      <c r="E393">
        <v>9</v>
      </c>
      <c r="F393" s="1">
        <f>AVERAGEIF(MalatyaTablo[[#This Row],[Vefat2019]:[Vefat2017]], "&gt;0")</f>
        <v>9</v>
      </c>
      <c r="G393" s="1">
        <f>IF(AND(MalatyaTablo[[#This Row],[Vefat2020]]&gt;-1,MalatyaTablo[[#This Row],[Referans]]&gt;-1), MalatyaTablo[[#This Row],[Vefat2020]]-MalatyaTablo[[#This Row],[Referans]], 0)</f>
        <v>2</v>
      </c>
      <c r="H393">
        <f t="shared" si="48"/>
        <v>9.4285714285714288</v>
      </c>
      <c r="I393">
        <f t="shared" si="49"/>
        <v>10.857142857142858</v>
      </c>
      <c r="J393">
        <f t="shared" si="50"/>
        <v>8.1428571428571423</v>
      </c>
      <c r="K393">
        <f t="shared" si="51"/>
        <v>7.7142857142857144</v>
      </c>
      <c r="L393">
        <f t="shared" si="52"/>
        <v>8.9047619047619033</v>
      </c>
    </row>
    <row r="394" spans="1:12">
      <c r="A394" s="3" t="s">
        <v>409</v>
      </c>
      <c r="B394">
        <v>7</v>
      </c>
      <c r="C394">
        <v>13</v>
      </c>
      <c r="D394">
        <v>10</v>
      </c>
      <c r="E394">
        <v>12</v>
      </c>
      <c r="F394" s="1">
        <f>AVERAGEIF(MalatyaTablo[[#This Row],[Vefat2019]:[Vefat2017]], "&gt;0")</f>
        <v>11.666666666666666</v>
      </c>
      <c r="G394" s="1">
        <f>IF(AND(MalatyaTablo[[#This Row],[Vefat2020]]&gt;-1,MalatyaTablo[[#This Row],[Referans]]&gt;-1), MalatyaTablo[[#This Row],[Vefat2020]]-MalatyaTablo[[#This Row],[Referans]], 0)</f>
        <v>-4.6666666666666661</v>
      </c>
      <c r="H394">
        <f t="shared" si="48"/>
        <v>9.1428571428571423</v>
      </c>
      <c r="I394">
        <f t="shared" si="49"/>
        <v>10.285714285714286</v>
      </c>
      <c r="J394">
        <f t="shared" si="50"/>
        <v>8</v>
      </c>
      <c r="K394">
        <f t="shared" si="51"/>
        <v>8.5714285714285712</v>
      </c>
      <c r="L394">
        <f t="shared" si="52"/>
        <v>8.9523809523809526</v>
      </c>
    </row>
    <row r="395" spans="1:12">
      <c r="A395" s="3" t="s">
        <v>410</v>
      </c>
      <c r="B395">
        <v>4</v>
      </c>
      <c r="C395">
        <v>10</v>
      </c>
      <c r="D395">
        <v>13</v>
      </c>
      <c r="E395">
        <v>10</v>
      </c>
      <c r="F395" s="1">
        <f>AVERAGEIF(MalatyaTablo[[#This Row],[Vefat2019]:[Vefat2017]], "&gt;0")</f>
        <v>11</v>
      </c>
      <c r="G395" s="1">
        <f>IF(AND(MalatyaTablo[[#This Row],[Vefat2020]]&gt;-1,MalatyaTablo[[#This Row],[Referans]]&gt;-1), MalatyaTablo[[#This Row],[Vefat2020]]-MalatyaTablo[[#This Row],[Referans]], 0)</f>
        <v>-7</v>
      </c>
      <c r="H395">
        <f t="shared" si="48"/>
        <v>8.8571428571428577</v>
      </c>
      <c r="I395">
        <f t="shared" si="49"/>
        <v>9.8571428571428577</v>
      </c>
      <c r="J395">
        <f t="shared" si="50"/>
        <v>8.8571428571428577</v>
      </c>
      <c r="K395">
        <f t="shared" si="51"/>
        <v>8.2857142857142865</v>
      </c>
      <c r="L395">
        <f t="shared" si="52"/>
        <v>9</v>
      </c>
    </row>
    <row r="396" spans="1:12">
      <c r="A396" s="3" t="s">
        <v>411</v>
      </c>
      <c r="B396">
        <v>9</v>
      </c>
      <c r="C396">
        <v>12</v>
      </c>
      <c r="D396">
        <v>18</v>
      </c>
      <c r="E396">
        <v>10</v>
      </c>
      <c r="F396" s="1">
        <f>AVERAGEIF(MalatyaTablo[[#This Row],[Vefat2019]:[Vefat2017]], "&gt;0")</f>
        <v>13.333333333333334</v>
      </c>
      <c r="G396" s="1">
        <f>IF(AND(MalatyaTablo[[#This Row],[Vefat2020]]&gt;-1,MalatyaTablo[[#This Row],[Referans]]&gt;-1), MalatyaTablo[[#This Row],[Vefat2020]]-MalatyaTablo[[#This Row],[Referans]], 0)</f>
        <v>-4.3333333333333339</v>
      </c>
      <c r="H396">
        <f t="shared" si="48"/>
        <v>10</v>
      </c>
      <c r="I396">
        <f t="shared" si="49"/>
        <v>9.8571428571428577</v>
      </c>
      <c r="J396">
        <f t="shared" si="50"/>
        <v>10.571428571428571</v>
      </c>
      <c r="K396">
        <f t="shared" si="51"/>
        <v>8.4285714285714288</v>
      </c>
      <c r="L396">
        <f t="shared" si="52"/>
        <v>9.6190476190476186</v>
      </c>
    </row>
    <row r="397" spans="1:12">
      <c r="A397" s="3" t="s">
        <v>412</v>
      </c>
      <c r="B397">
        <v>17</v>
      </c>
      <c r="C397">
        <v>12</v>
      </c>
      <c r="D397">
        <v>15</v>
      </c>
      <c r="E397">
        <v>12</v>
      </c>
      <c r="F397" s="1">
        <f>AVERAGEIF(MalatyaTablo[[#This Row],[Vefat2019]:[Vefat2017]], "&gt;0")</f>
        <v>13</v>
      </c>
      <c r="G397" s="1">
        <f>IF(AND(MalatyaTablo[[#This Row],[Vefat2020]]&gt;-1,MalatyaTablo[[#This Row],[Referans]]&gt;-1), MalatyaTablo[[#This Row],[Vefat2020]]-MalatyaTablo[[#This Row],[Referans]], 0)</f>
        <v>4</v>
      </c>
      <c r="H397">
        <f t="shared" si="48"/>
        <v>10.714285714285714</v>
      </c>
      <c r="I397">
        <f t="shared" si="49"/>
        <v>10.285714285714286</v>
      </c>
      <c r="J397">
        <f t="shared" si="50"/>
        <v>11.285714285714286</v>
      </c>
      <c r="K397">
        <f t="shared" si="51"/>
        <v>9.5714285714285712</v>
      </c>
      <c r="L397">
        <f t="shared" si="52"/>
        <v>10.38095238095238</v>
      </c>
    </row>
    <row r="398" spans="1:12">
      <c r="A398" s="3" t="s">
        <v>413</v>
      </c>
      <c r="B398">
        <v>14</v>
      </c>
      <c r="C398">
        <v>5</v>
      </c>
      <c r="D398">
        <v>18</v>
      </c>
      <c r="E398">
        <v>10</v>
      </c>
      <c r="F398" s="1">
        <f>AVERAGEIF(MalatyaTablo[[#This Row],[Vefat2019]:[Vefat2017]], "&gt;0")</f>
        <v>11</v>
      </c>
      <c r="G398" s="1">
        <f>IF(AND(MalatyaTablo[[#This Row],[Vefat2020]]&gt;-1,MalatyaTablo[[#This Row],[Referans]]&gt;-1), MalatyaTablo[[#This Row],[Vefat2020]]-MalatyaTablo[[#This Row],[Referans]], 0)</f>
        <v>3</v>
      </c>
      <c r="H398">
        <f t="shared" si="48"/>
        <v>10.714285714285714</v>
      </c>
      <c r="I398">
        <f t="shared" si="49"/>
        <v>9.8571428571428577</v>
      </c>
      <c r="J398">
        <f t="shared" si="50"/>
        <v>12.571428571428571</v>
      </c>
      <c r="K398">
        <f t="shared" si="51"/>
        <v>9.7142857142857135</v>
      </c>
      <c r="L398">
        <f t="shared" si="52"/>
        <v>10.714285714285714</v>
      </c>
    </row>
    <row r="399" spans="1:12">
      <c r="A399" s="3" t="s">
        <v>414</v>
      </c>
      <c r="B399">
        <v>8</v>
      </c>
      <c r="C399">
        <v>14</v>
      </c>
      <c r="D399">
        <v>9</v>
      </c>
      <c r="E399">
        <v>8</v>
      </c>
      <c r="F399" s="1">
        <f>AVERAGEIF(MalatyaTablo[[#This Row],[Vefat2019]:[Vefat2017]], "&gt;0")</f>
        <v>10.333333333333334</v>
      </c>
      <c r="G399" s="1">
        <f>IF(AND(MalatyaTablo[[#This Row],[Vefat2020]]&gt;-1,MalatyaTablo[[#This Row],[Referans]]&gt;-1), MalatyaTablo[[#This Row],[Vefat2020]]-MalatyaTablo[[#This Row],[Referans]], 0)</f>
        <v>-2.3333333333333339</v>
      </c>
      <c r="H399">
        <f t="shared" si="48"/>
        <v>10</v>
      </c>
      <c r="I399">
        <f t="shared" si="49"/>
        <v>11.285714285714286</v>
      </c>
      <c r="J399">
        <f t="shared" si="50"/>
        <v>12.571428571428571</v>
      </c>
      <c r="K399">
        <f t="shared" si="51"/>
        <v>10.142857142857142</v>
      </c>
      <c r="L399">
        <f t="shared" si="52"/>
        <v>11.333333333333332</v>
      </c>
    </row>
    <row r="400" spans="1:12">
      <c r="A400" s="3" t="s">
        <v>415</v>
      </c>
      <c r="B400">
        <v>14</v>
      </c>
      <c r="C400">
        <v>12</v>
      </c>
      <c r="D400">
        <v>11</v>
      </c>
      <c r="E400">
        <v>11</v>
      </c>
      <c r="F400" s="1">
        <f>AVERAGEIF(MalatyaTablo[[#This Row],[Vefat2019]:[Vefat2017]], "&gt;0")</f>
        <v>11.333333333333334</v>
      </c>
      <c r="G400" s="1">
        <f>IF(AND(MalatyaTablo[[#This Row],[Vefat2020]]&gt;-1,MalatyaTablo[[#This Row],[Referans]]&gt;-1), MalatyaTablo[[#This Row],[Vefat2020]]-MalatyaTablo[[#This Row],[Referans]], 0)</f>
        <v>2.6666666666666661</v>
      </c>
      <c r="H400">
        <f t="shared" si="48"/>
        <v>10.428571428571429</v>
      </c>
      <c r="I400">
        <f t="shared" si="49"/>
        <v>11.142857142857142</v>
      </c>
      <c r="J400">
        <f t="shared" si="50"/>
        <v>13.428571428571429</v>
      </c>
      <c r="K400">
        <f t="shared" si="51"/>
        <v>10.428571428571429</v>
      </c>
      <c r="L400">
        <f t="shared" si="52"/>
        <v>11.666666666666666</v>
      </c>
    </row>
    <row r="401" spans="1:12">
      <c r="A401" s="3" t="s">
        <v>416</v>
      </c>
      <c r="B401">
        <v>12</v>
      </c>
      <c r="C401">
        <v>7</v>
      </c>
      <c r="D401">
        <v>10</v>
      </c>
      <c r="E401">
        <v>9</v>
      </c>
      <c r="F401" s="1">
        <f>AVERAGEIF(MalatyaTablo[[#This Row],[Vefat2019]:[Vefat2017]], "&gt;0")</f>
        <v>8.6666666666666661</v>
      </c>
      <c r="G401" s="1">
        <f>IF(AND(MalatyaTablo[[#This Row],[Vefat2020]]&gt;-1,MalatyaTablo[[#This Row],[Referans]]&gt;-1), MalatyaTablo[[#This Row],[Vefat2020]]-MalatyaTablo[[#This Row],[Referans]], 0)</f>
        <v>3.3333333333333339</v>
      </c>
      <c r="H401">
        <f t="shared" si="48"/>
        <v>11.142857142857142</v>
      </c>
      <c r="I401">
        <f t="shared" si="49"/>
        <v>10.285714285714286</v>
      </c>
      <c r="J401">
        <f t="shared" si="50"/>
        <v>13.428571428571429</v>
      </c>
      <c r="K401">
        <f t="shared" si="51"/>
        <v>10</v>
      </c>
      <c r="L401">
        <f t="shared" si="52"/>
        <v>11.238095238095239</v>
      </c>
    </row>
    <row r="402" spans="1:12">
      <c r="A402" s="3" t="s">
        <v>417</v>
      </c>
      <c r="B402">
        <v>15</v>
      </c>
      <c r="C402">
        <v>14</v>
      </c>
      <c r="D402">
        <v>13</v>
      </c>
      <c r="E402">
        <v>9</v>
      </c>
      <c r="F402" s="1">
        <f>AVERAGEIF(MalatyaTablo[[#This Row],[Vefat2019]:[Vefat2017]], "&gt;0")</f>
        <v>12</v>
      </c>
      <c r="G402" s="1">
        <f>IF(AND(MalatyaTablo[[#This Row],[Vefat2020]]&gt;-1,MalatyaTablo[[#This Row],[Referans]]&gt;-1), MalatyaTablo[[#This Row],[Vefat2020]]-MalatyaTablo[[#This Row],[Referans]], 0)</f>
        <v>3</v>
      </c>
      <c r="H402">
        <f t="shared" si="48"/>
        <v>12.714285714285714</v>
      </c>
      <c r="I402">
        <f t="shared" si="49"/>
        <v>10.857142857142858</v>
      </c>
      <c r="J402">
        <f t="shared" si="50"/>
        <v>13.428571428571429</v>
      </c>
      <c r="K402">
        <f t="shared" si="51"/>
        <v>9.8571428571428577</v>
      </c>
      <c r="L402">
        <f t="shared" si="52"/>
        <v>11.380952380952381</v>
      </c>
    </row>
    <row r="403" spans="1:12">
      <c r="A403" s="3" t="s">
        <v>418</v>
      </c>
      <c r="B403">
        <v>11</v>
      </c>
      <c r="C403">
        <v>17</v>
      </c>
      <c r="D403">
        <v>10</v>
      </c>
      <c r="E403">
        <v>13</v>
      </c>
      <c r="F403" s="1">
        <f>AVERAGEIF(MalatyaTablo[[#This Row],[Vefat2019]:[Vefat2017]], "&gt;0")</f>
        <v>13.333333333333334</v>
      </c>
      <c r="G403" s="1">
        <f>IF(AND(MalatyaTablo[[#This Row],[Vefat2020]]&gt;-1,MalatyaTablo[[#This Row],[Referans]]&gt;-1), MalatyaTablo[[#This Row],[Vefat2020]]-MalatyaTablo[[#This Row],[Referans]], 0)</f>
        <v>-2.3333333333333339</v>
      </c>
      <c r="H403">
        <f t="shared" si="48"/>
        <v>13</v>
      </c>
      <c r="I403">
        <f t="shared" si="49"/>
        <v>11.571428571428571</v>
      </c>
      <c r="J403">
        <f t="shared" si="50"/>
        <v>12.285714285714286</v>
      </c>
      <c r="K403">
        <f t="shared" si="51"/>
        <v>10.285714285714286</v>
      </c>
      <c r="L403">
        <f t="shared" si="52"/>
        <v>11.380952380952381</v>
      </c>
    </row>
    <row r="404" spans="1:12">
      <c r="A404" s="3" t="s">
        <v>419</v>
      </c>
      <c r="B404">
        <v>14</v>
      </c>
      <c r="C404">
        <v>14</v>
      </c>
      <c r="D404">
        <v>10</v>
      </c>
      <c r="E404">
        <v>8</v>
      </c>
      <c r="F404" s="1">
        <f>AVERAGEIF(MalatyaTablo[[#This Row],[Vefat2019]:[Vefat2017]], "&gt;0")</f>
        <v>10.666666666666666</v>
      </c>
      <c r="G404" s="1">
        <f>IF(AND(MalatyaTablo[[#This Row],[Vefat2020]]&gt;-1,MalatyaTablo[[#This Row],[Referans]]&gt;-1), MalatyaTablo[[#This Row],[Vefat2020]]-MalatyaTablo[[#This Row],[Referans]], 0)</f>
        <v>3.3333333333333339</v>
      </c>
      <c r="H404">
        <f t="shared" si="48"/>
        <v>12.571428571428571</v>
      </c>
      <c r="I404">
        <f t="shared" si="49"/>
        <v>11.857142857142858</v>
      </c>
      <c r="J404">
        <f t="shared" si="50"/>
        <v>11.571428571428571</v>
      </c>
      <c r="K404">
        <f t="shared" si="51"/>
        <v>9.7142857142857135</v>
      </c>
      <c r="L404">
        <f t="shared" si="52"/>
        <v>11.047619047619049</v>
      </c>
    </row>
    <row r="405" spans="1:12">
      <c r="A405" s="3" t="s">
        <v>420</v>
      </c>
      <c r="B405">
        <v>7</v>
      </c>
      <c r="C405">
        <v>7</v>
      </c>
      <c r="D405">
        <v>14</v>
      </c>
      <c r="E405">
        <v>6</v>
      </c>
      <c r="F405" s="1">
        <f>AVERAGEIF(MalatyaTablo[[#This Row],[Vefat2019]:[Vefat2017]], "&gt;0")</f>
        <v>9</v>
      </c>
      <c r="G405" s="1">
        <f>IF(AND(MalatyaTablo[[#This Row],[Vefat2020]]&gt;-1,MalatyaTablo[[#This Row],[Referans]]&gt;-1), MalatyaTablo[[#This Row],[Vefat2020]]-MalatyaTablo[[#This Row],[Referans]], 0)</f>
        <v>-2</v>
      </c>
      <c r="H405">
        <f t="shared" si="48"/>
        <v>11.571428571428571</v>
      </c>
      <c r="I405">
        <f t="shared" si="49"/>
        <v>12.142857142857142</v>
      </c>
      <c r="J405">
        <f t="shared" si="50"/>
        <v>11</v>
      </c>
      <c r="K405">
        <f t="shared" si="51"/>
        <v>9.1428571428571423</v>
      </c>
      <c r="L405">
        <f t="shared" si="52"/>
        <v>10.761904761904763</v>
      </c>
    </row>
    <row r="406" spans="1:12">
      <c r="A406" s="3" t="s">
        <v>421</v>
      </c>
      <c r="B406">
        <v>14</v>
      </c>
      <c r="C406">
        <v>15</v>
      </c>
      <c r="D406">
        <v>14</v>
      </c>
      <c r="E406">
        <v>7</v>
      </c>
      <c r="F406" s="1">
        <f>AVERAGEIF(MalatyaTablo[[#This Row],[Vefat2019]:[Vefat2017]], "&gt;0")</f>
        <v>12</v>
      </c>
      <c r="G406" s="1">
        <f>IF(AND(MalatyaTablo[[#This Row],[Vefat2020]]&gt;-1,MalatyaTablo[[#This Row],[Referans]]&gt;-1), MalatyaTablo[[#This Row],[Vefat2020]]-MalatyaTablo[[#This Row],[Referans]], 0)</f>
        <v>2</v>
      </c>
      <c r="H406">
        <f t="shared" si="48"/>
        <v>12.428571428571429</v>
      </c>
      <c r="I406">
        <f t="shared" si="49"/>
        <v>12.285714285714286</v>
      </c>
      <c r="J406">
        <f t="shared" si="50"/>
        <v>11.714285714285714</v>
      </c>
      <c r="K406">
        <f t="shared" si="51"/>
        <v>9</v>
      </c>
      <c r="L406">
        <f t="shared" si="52"/>
        <v>11</v>
      </c>
    </row>
    <row r="407" spans="1:12">
      <c r="A407" s="3" t="s">
        <v>422</v>
      </c>
      <c r="B407">
        <v>10</v>
      </c>
      <c r="C407">
        <v>12</v>
      </c>
      <c r="D407">
        <v>4</v>
      </c>
      <c r="E407">
        <v>8</v>
      </c>
      <c r="F407" s="1">
        <f>AVERAGEIF(MalatyaTablo[[#This Row],[Vefat2019]:[Vefat2017]], "&gt;0")</f>
        <v>8</v>
      </c>
      <c r="G407" s="1">
        <f>IF(AND(MalatyaTablo[[#This Row],[Vefat2020]]&gt;-1,MalatyaTablo[[#This Row],[Referans]]&gt;-1), MalatyaTablo[[#This Row],[Vefat2020]]-MalatyaTablo[[#This Row],[Referans]], 0)</f>
        <v>2</v>
      </c>
      <c r="H407">
        <f t="shared" si="48"/>
        <v>11.857142857142858</v>
      </c>
      <c r="I407">
        <f t="shared" si="49"/>
        <v>12.285714285714286</v>
      </c>
      <c r="J407">
        <f t="shared" si="50"/>
        <v>10.714285714285714</v>
      </c>
      <c r="K407">
        <f t="shared" si="51"/>
        <v>8.5714285714285712</v>
      </c>
      <c r="L407">
        <f t="shared" si="52"/>
        <v>10.523809523809522</v>
      </c>
    </row>
    <row r="408" spans="1:12">
      <c r="A408" s="3" t="s">
        <v>423</v>
      </c>
      <c r="B408">
        <v>4</v>
      </c>
      <c r="C408">
        <v>8</v>
      </c>
      <c r="D408">
        <v>10</v>
      </c>
      <c r="E408">
        <v>7</v>
      </c>
      <c r="F408" s="1">
        <f>AVERAGEIF(MalatyaTablo[[#This Row],[Vefat2019]:[Vefat2017]], "&gt;0")</f>
        <v>8.3333333333333339</v>
      </c>
      <c r="G408" s="1">
        <f>IF(AND(MalatyaTablo[[#This Row],[Vefat2020]]&gt;-1,MalatyaTablo[[#This Row],[Referans]]&gt;-1), MalatyaTablo[[#This Row],[Vefat2020]]-MalatyaTablo[[#This Row],[Referans]], 0)</f>
        <v>-4.3333333333333339</v>
      </c>
      <c r="H408">
        <f t="shared" si="48"/>
        <v>10.714285714285714</v>
      </c>
      <c r="I408">
        <f t="shared" si="49"/>
        <v>12.428571428571429</v>
      </c>
      <c r="J408">
        <f t="shared" si="50"/>
        <v>10.714285714285714</v>
      </c>
      <c r="K408">
        <f t="shared" si="51"/>
        <v>8.2857142857142865</v>
      </c>
      <c r="L408">
        <f t="shared" si="52"/>
        <v>10.476190476190476</v>
      </c>
    </row>
    <row r="409" spans="1:12">
      <c r="A409" s="3" t="s">
        <v>424</v>
      </c>
      <c r="B409">
        <v>13</v>
      </c>
      <c r="C409">
        <v>8</v>
      </c>
      <c r="D409">
        <v>11</v>
      </c>
      <c r="E409">
        <v>10</v>
      </c>
      <c r="F409" s="1">
        <f>AVERAGEIF(MalatyaTablo[[#This Row],[Vefat2019]:[Vefat2017]], "&gt;0")</f>
        <v>9.6666666666666661</v>
      </c>
      <c r="G409" s="1">
        <f>IF(AND(MalatyaTablo[[#This Row],[Vefat2020]]&gt;-1,MalatyaTablo[[#This Row],[Referans]]&gt;-1), MalatyaTablo[[#This Row],[Vefat2020]]-MalatyaTablo[[#This Row],[Referans]], 0)</f>
        <v>3.3333333333333339</v>
      </c>
      <c r="H409">
        <f t="shared" si="48"/>
        <v>10.428571428571429</v>
      </c>
      <c r="I409">
        <f t="shared" si="49"/>
        <v>11.571428571428571</v>
      </c>
      <c r="J409">
        <f t="shared" si="50"/>
        <v>10.428571428571429</v>
      </c>
      <c r="K409">
        <f t="shared" si="51"/>
        <v>8.4285714285714288</v>
      </c>
      <c r="L409">
        <f t="shared" si="52"/>
        <v>10.142857142857142</v>
      </c>
    </row>
    <row r="410" spans="1:12">
      <c r="A410" s="3" t="s">
        <v>425</v>
      </c>
      <c r="B410">
        <v>21</v>
      </c>
      <c r="C410">
        <v>12</v>
      </c>
      <c r="D410">
        <v>16</v>
      </c>
      <c r="E410">
        <v>9</v>
      </c>
      <c r="F410" s="1">
        <f>AVERAGEIF(MalatyaTablo[[#This Row],[Vefat2019]:[Vefat2017]], "&gt;0")</f>
        <v>12.333333333333334</v>
      </c>
      <c r="G410" s="1">
        <f>IF(AND(MalatyaTablo[[#This Row],[Vefat2020]]&gt;-1,MalatyaTablo[[#This Row],[Referans]]&gt;-1), MalatyaTablo[[#This Row],[Vefat2020]]-MalatyaTablo[[#This Row],[Referans]], 0)</f>
        <v>8.6666666666666661</v>
      </c>
      <c r="H410">
        <f t="shared" si="48"/>
        <v>11.857142857142858</v>
      </c>
      <c r="I410">
        <f t="shared" si="49"/>
        <v>10.857142857142858</v>
      </c>
      <c r="J410">
        <f t="shared" si="50"/>
        <v>11.285714285714286</v>
      </c>
      <c r="K410">
        <f t="shared" si="51"/>
        <v>7.8571428571428568</v>
      </c>
      <c r="L410">
        <f t="shared" si="52"/>
        <v>10</v>
      </c>
    </row>
    <row r="411" spans="1:12">
      <c r="A411" s="3" t="s">
        <v>426</v>
      </c>
      <c r="B411">
        <v>11</v>
      </c>
      <c r="C411">
        <v>11</v>
      </c>
      <c r="D411">
        <v>18</v>
      </c>
      <c r="E411">
        <v>17</v>
      </c>
      <c r="F411" s="1">
        <f>AVERAGEIF(MalatyaTablo[[#This Row],[Vefat2019]:[Vefat2017]], "&gt;0")</f>
        <v>15.333333333333334</v>
      </c>
      <c r="G411" s="1">
        <f>IF(AND(MalatyaTablo[[#This Row],[Vefat2020]]&gt;-1,MalatyaTablo[[#This Row],[Referans]]&gt;-1), MalatyaTablo[[#This Row],[Vefat2020]]-MalatyaTablo[[#This Row],[Referans]], 0)</f>
        <v>-4.3333333333333339</v>
      </c>
      <c r="H411">
        <f t="shared" si="48"/>
        <v>11.428571428571429</v>
      </c>
      <c r="I411">
        <f t="shared" si="49"/>
        <v>10.428571428571429</v>
      </c>
      <c r="J411">
        <f t="shared" si="50"/>
        <v>12.428571428571429</v>
      </c>
      <c r="K411">
        <f t="shared" si="51"/>
        <v>9.1428571428571423</v>
      </c>
      <c r="L411">
        <f t="shared" si="52"/>
        <v>10.666666666666668</v>
      </c>
    </row>
    <row r="412" spans="1:12">
      <c r="A412" s="3" t="s">
        <v>427</v>
      </c>
      <c r="B412">
        <v>10</v>
      </c>
      <c r="C412">
        <v>5</v>
      </c>
      <c r="D412">
        <v>20</v>
      </c>
      <c r="E412">
        <v>7</v>
      </c>
      <c r="F412" s="1">
        <f>AVERAGEIF(MalatyaTablo[[#This Row],[Vefat2019]:[Vefat2017]], "&gt;0")</f>
        <v>10.666666666666666</v>
      </c>
      <c r="G412" s="1">
        <f>IF(AND(MalatyaTablo[[#This Row],[Vefat2020]]&gt;-1,MalatyaTablo[[#This Row],[Referans]]&gt;-1), MalatyaTablo[[#This Row],[Vefat2020]]-MalatyaTablo[[#This Row],[Referans]], 0)</f>
        <v>-0.66666666666666607</v>
      </c>
      <c r="H412">
        <f t="shared" si="48"/>
        <v>11.857142857142858</v>
      </c>
      <c r="I412">
        <f t="shared" si="49"/>
        <v>10.142857142857142</v>
      </c>
      <c r="J412">
        <f t="shared" si="50"/>
        <v>13.285714285714286</v>
      </c>
      <c r="K412">
        <f t="shared" si="51"/>
        <v>9.2857142857142865</v>
      </c>
      <c r="L412">
        <f t="shared" si="52"/>
        <v>10.904761904761907</v>
      </c>
    </row>
    <row r="413" spans="1:12">
      <c r="A413" s="3" t="s">
        <v>428</v>
      </c>
      <c r="B413">
        <v>12</v>
      </c>
      <c r="C413">
        <v>9</v>
      </c>
      <c r="D413">
        <v>9</v>
      </c>
      <c r="E413">
        <v>8</v>
      </c>
      <c r="F413" s="1">
        <f>AVERAGEIF(MalatyaTablo[[#This Row],[Vefat2019]:[Vefat2017]], "&gt;0")</f>
        <v>8.6666666666666661</v>
      </c>
      <c r="G413" s="1">
        <f>IF(AND(MalatyaTablo[[#This Row],[Vefat2020]]&gt;-1,MalatyaTablo[[#This Row],[Referans]]&gt;-1), MalatyaTablo[[#This Row],[Vefat2020]]-MalatyaTablo[[#This Row],[Referans]], 0)</f>
        <v>3.3333333333333339</v>
      </c>
      <c r="H413">
        <f t="shared" si="48"/>
        <v>11.571428571428571</v>
      </c>
      <c r="I413">
        <f t="shared" si="49"/>
        <v>9.2857142857142865</v>
      </c>
      <c r="J413">
        <f t="shared" si="50"/>
        <v>12.571428571428571</v>
      </c>
      <c r="K413">
        <f t="shared" si="51"/>
        <v>9.4285714285714288</v>
      </c>
      <c r="L413">
        <f t="shared" si="52"/>
        <v>10.428571428571431</v>
      </c>
    </row>
    <row r="414" spans="1:12">
      <c r="A414" s="3" t="s">
        <v>429</v>
      </c>
      <c r="B414">
        <v>10</v>
      </c>
      <c r="C414">
        <v>15</v>
      </c>
      <c r="D414">
        <v>3</v>
      </c>
      <c r="E414">
        <v>8</v>
      </c>
      <c r="F414" s="1">
        <f>AVERAGEIF(MalatyaTablo[[#This Row],[Vefat2019]:[Vefat2017]], "&gt;0")</f>
        <v>8.6666666666666661</v>
      </c>
      <c r="G414" s="1">
        <f>IF(AND(MalatyaTablo[[#This Row],[Vefat2020]]&gt;-1,MalatyaTablo[[#This Row],[Referans]]&gt;-1), MalatyaTablo[[#This Row],[Vefat2020]]-MalatyaTablo[[#This Row],[Referans]], 0)</f>
        <v>1.3333333333333339</v>
      </c>
      <c r="H414">
        <f t="shared" si="48"/>
        <v>11.571428571428571</v>
      </c>
      <c r="I414">
        <f t="shared" si="49"/>
        <v>9.7142857142857135</v>
      </c>
      <c r="J414">
        <f t="shared" si="50"/>
        <v>12.428571428571429</v>
      </c>
      <c r="K414">
        <f t="shared" si="51"/>
        <v>9.4285714285714288</v>
      </c>
      <c r="L414">
        <f t="shared" si="52"/>
        <v>10.523809523809524</v>
      </c>
    </row>
    <row r="415" spans="1:12">
      <c r="A415" s="3" t="s">
        <v>430</v>
      </c>
      <c r="B415">
        <v>11</v>
      </c>
      <c r="C415">
        <v>13</v>
      </c>
      <c r="D415">
        <v>7</v>
      </c>
      <c r="E415">
        <v>12</v>
      </c>
      <c r="F415" s="1">
        <f>AVERAGEIF(MalatyaTablo[[#This Row],[Vefat2019]:[Vefat2017]], "&gt;0")</f>
        <v>10.666666666666666</v>
      </c>
      <c r="G415" s="1">
        <f>IF(AND(MalatyaTablo[[#This Row],[Vefat2020]]&gt;-1,MalatyaTablo[[#This Row],[Referans]]&gt;-1), MalatyaTablo[[#This Row],[Vefat2020]]-MalatyaTablo[[#This Row],[Referans]], 0)</f>
        <v>0.33333333333333393</v>
      </c>
      <c r="H415">
        <f t="shared" si="48"/>
        <v>12.571428571428571</v>
      </c>
      <c r="I415">
        <f t="shared" si="49"/>
        <v>10.428571428571429</v>
      </c>
      <c r="J415">
        <f t="shared" si="50"/>
        <v>12</v>
      </c>
      <c r="K415">
        <f t="shared" si="51"/>
        <v>10.142857142857142</v>
      </c>
      <c r="L415">
        <f t="shared" si="52"/>
        <v>10.857142857142858</v>
      </c>
    </row>
    <row r="416" spans="1:12">
      <c r="A416" s="3" t="s">
        <v>431</v>
      </c>
      <c r="B416">
        <v>10</v>
      </c>
      <c r="C416">
        <v>9</v>
      </c>
      <c r="D416">
        <v>4</v>
      </c>
      <c r="E416">
        <v>12</v>
      </c>
      <c r="F416" s="1">
        <f>AVERAGEIF(MalatyaTablo[[#This Row],[Vefat2019]:[Vefat2017]], "&gt;0")</f>
        <v>8.3333333333333339</v>
      </c>
      <c r="G416" s="1">
        <f>IF(AND(MalatyaTablo[[#This Row],[Vefat2020]]&gt;-1,MalatyaTablo[[#This Row],[Referans]]&gt;-1), MalatyaTablo[[#This Row],[Vefat2020]]-MalatyaTablo[[#This Row],[Referans]], 0)</f>
        <v>1.6666666666666661</v>
      </c>
      <c r="H416">
        <f t="shared" si="48"/>
        <v>12.142857142857142</v>
      </c>
      <c r="I416">
        <f t="shared" si="49"/>
        <v>10.571428571428571</v>
      </c>
      <c r="J416">
        <f t="shared" si="50"/>
        <v>11</v>
      </c>
      <c r="K416">
        <f t="shared" si="51"/>
        <v>10.428571428571429</v>
      </c>
      <c r="L416">
        <f t="shared" si="52"/>
        <v>10.666666666666666</v>
      </c>
    </row>
    <row r="417" spans="1:12">
      <c r="A417" s="3" t="s">
        <v>432</v>
      </c>
      <c r="B417">
        <v>10</v>
      </c>
      <c r="C417">
        <v>8</v>
      </c>
      <c r="D417">
        <v>8</v>
      </c>
      <c r="E417">
        <v>5</v>
      </c>
      <c r="F417" s="1">
        <f>AVERAGEIF(MalatyaTablo[[#This Row],[Vefat2019]:[Vefat2017]], "&gt;0")</f>
        <v>7</v>
      </c>
      <c r="G417" s="1">
        <f>IF(AND(MalatyaTablo[[#This Row],[Vefat2020]]&gt;-1,MalatyaTablo[[#This Row],[Referans]]&gt;-1), MalatyaTablo[[#This Row],[Vefat2020]]-MalatyaTablo[[#This Row],[Referans]], 0)</f>
        <v>3</v>
      </c>
      <c r="H417">
        <f t="shared" si="48"/>
        <v>10.571428571428571</v>
      </c>
      <c r="I417">
        <f t="shared" si="49"/>
        <v>10</v>
      </c>
      <c r="J417">
        <f t="shared" si="50"/>
        <v>9.8571428571428577</v>
      </c>
      <c r="K417">
        <f t="shared" si="51"/>
        <v>9.8571428571428577</v>
      </c>
      <c r="L417">
        <f t="shared" si="52"/>
        <v>9.9047619047619033</v>
      </c>
    </row>
    <row r="418" spans="1:12">
      <c r="A418" s="3" t="s">
        <v>433</v>
      </c>
      <c r="B418">
        <v>11</v>
      </c>
      <c r="C418">
        <v>7</v>
      </c>
      <c r="D418">
        <v>5</v>
      </c>
      <c r="E418">
        <v>14</v>
      </c>
      <c r="F418" s="1">
        <f>AVERAGEIF(MalatyaTablo[[#This Row],[Vefat2019]:[Vefat2017]], "&gt;0")</f>
        <v>8.6666666666666661</v>
      </c>
      <c r="G418" s="1">
        <f>IF(AND(MalatyaTablo[[#This Row],[Vefat2020]]&gt;-1,MalatyaTablo[[#This Row],[Referans]]&gt;-1), MalatyaTablo[[#This Row],[Vefat2020]]-MalatyaTablo[[#This Row],[Referans]], 0)</f>
        <v>2.3333333333333339</v>
      </c>
      <c r="H418">
        <f t="shared" si="48"/>
        <v>10.571428571428571</v>
      </c>
      <c r="I418">
        <f t="shared" si="49"/>
        <v>9.4285714285714288</v>
      </c>
      <c r="J418">
        <f t="shared" si="50"/>
        <v>8</v>
      </c>
      <c r="K418">
        <f t="shared" si="51"/>
        <v>9.4285714285714288</v>
      </c>
      <c r="L418">
        <f t="shared" si="52"/>
        <v>8.9523809523809526</v>
      </c>
    </row>
    <row r="419" spans="1:12">
      <c r="A419" s="3" t="s">
        <v>434</v>
      </c>
      <c r="B419">
        <v>8</v>
      </c>
      <c r="C419">
        <v>8</v>
      </c>
      <c r="D419">
        <v>6</v>
      </c>
      <c r="E419">
        <v>14</v>
      </c>
      <c r="F419" s="1">
        <f>AVERAGEIF(MalatyaTablo[[#This Row],[Vefat2019]:[Vefat2017]], "&gt;0")</f>
        <v>9.3333333333333339</v>
      </c>
      <c r="G419" s="1">
        <f>IF(AND(MalatyaTablo[[#This Row],[Vefat2020]]&gt;-1,MalatyaTablo[[#This Row],[Referans]]&gt;-1), MalatyaTablo[[#This Row],[Vefat2020]]-MalatyaTablo[[#This Row],[Referans]], 0)</f>
        <v>-1.3333333333333339</v>
      </c>
      <c r="H419">
        <f t="shared" si="48"/>
        <v>10.285714285714286</v>
      </c>
      <c r="I419">
        <f t="shared" si="49"/>
        <v>9.8571428571428577</v>
      </c>
      <c r="J419">
        <f t="shared" si="50"/>
        <v>6</v>
      </c>
      <c r="K419">
        <f t="shared" si="51"/>
        <v>10.428571428571429</v>
      </c>
      <c r="L419">
        <f t="shared" si="52"/>
        <v>8.7619047619047628</v>
      </c>
    </row>
    <row r="420" spans="1:12">
      <c r="A420" s="3" t="s">
        <v>435</v>
      </c>
      <c r="B420">
        <v>11</v>
      </c>
      <c r="C420">
        <v>7</v>
      </c>
      <c r="D420">
        <v>11</v>
      </c>
      <c r="E420">
        <v>7</v>
      </c>
      <c r="F420" s="1">
        <f>AVERAGEIF(MalatyaTablo[[#This Row],[Vefat2019]:[Vefat2017]], "&gt;0")</f>
        <v>8.3333333333333339</v>
      </c>
      <c r="G420" s="1">
        <f>IF(AND(MalatyaTablo[[#This Row],[Vefat2020]]&gt;-1,MalatyaTablo[[#This Row],[Referans]]&gt;-1), MalatyaTablo[[#This Row],[Vefat2020]]-MalatyaTablo[[#This Row],[Referans]], 0)</f>
        <v>2.6666666666666661</v>
      </c>
      <c r="H420">
        <f t="shared" si="48"/>
        <v>10.142857142857142</v>
      </c>
      <c r="I420">
        <f t="shared" si="49"/>
        <v>9.5714285714285712</v>
      </c>
      <c r="J420">
        <f t="shared" si="50"/>
        <v>6.2857142857142856</v>
      </c>
      <c r="K420">
        <f t="shared" si="51"/>
        <v>10.285714285714286</v>
      </c>
      <c r="L420">
        <f t="shared" si="52"/>
        <v>8.7142857142857135</v>
      </c>
    </row>
    <row r="421" spans="1:12">
      <c r="A421" s="3" t="s">
        <v>436</v>
      </c>
      <c r="B421">
        <v>10</v>
      </c>
      <c r="C421">
        <v>9</v>
      </c>
      <c r="D421">
        <v>8</v>
      </c>
      <c r="E421">
        <v>7</v>
      </c>
      <c r="F421" s="1">
        <f>AVERAGEIF(MalatyaTablo[[#This Row],[Vefat2019]:[Vefat2017]], "&gt;0")</f>
        <v>8</v>
      </c>
      <c r="G421" s="1">
        <f>IF(AND(MalatyaTablo[[#This Row],[Vefat2020]]&gt;-1,MalatyaTablo[[#This Row],[Referans]]&gt;-1), MalatyaTablo[[#This Row],[Vefat2020]]-MalatyaTablo[[#This Row],[Referans]], 0)</f>
        <v>2</v>
      </c>
      <c r="H421">
        <f t="shared" si="48"/>
        <v>10.142857142857142</v>
      </c>
      <c r="I421">
        <f t="shared" si="49"/>
        <v>8.7142857142857135</v>
      </c>
      <c r="J421">
        <f t="shared" si="50"/>
        <v>7</v>
      </c>
      <c r="K421">
        <f t="shared" si="51"/>
        <v>10.142857142857142</v>
      </c>
      <c r="L421">
        <f t="shared" si="52"/>
        <v>8.6190476190476186</v>
      </c>
    </row>
    <row r="422" spans="1:12">
      <c r="A422" s="3" t="s">
        <v>437</v>
      </c>
      <c r="B422">
        <v>5</v>
      </c>
      <c r="C422">
        <v>15</v>
      </c>
      <c r="D422">
        <v>11</v>
      </c>
      <c r="E422">
        <v>6</v>
      </c>
      <c r="F422" s="1">
        <f>AVERAGEIF(MalatyaTablo[[#This Row],[Vefat2019]:[Vefat2017]], "&gt;0")</f>
        <v>10.666666666666666</v>
      </c>
      <c r="G422" s="1">
        <f>IF(AND(MalatyaTablo[[#This Row],[Vefat2020]]&gt;-1,MalatyaTablo[[#This Row],[Referans]]&gt;-1), MalatyaTablo[[#This Row],[Vefat2020]]-MalatyaTablo[[#This Row],[Referans]], 0)</f>
        <v>-5.6666666666666661</v>
      </c>
      <c r="H422">
        <f t="shared" si="48"/>
        <v>9.2857142857142865</v>
      </c>
      <c r="I422">
        <f t="shared" si="49"/>
        <v>9</v>
      </c>
      <c r="J422">
        <f t="shared" si="50"/>
        <v>7.5714285714285712</v>
      </c>
      <c r="K422">
        <f t="shared" si="51"/>
        <v>9.2857142857142865</v>
      </c>
      <c r="L422">
        <f t="shared" si="52"/>
        <v>8.6190476190476186</v>
      </c>
    </row>
    <row r="423" spans="1:12">
      <c r="A423" s="3" t="s">
        <v>438</v>
      </c>
      <c r="B423">
        <v>8</v>
      </c>
      <c r="C423">
        <v>7</v>
      </c>
      <c r="D423">
        <v>15</v>
      </c>
      <c r="E423">
        <v>10</v>
      </c>
      <c r="F423" s="1">
        <f>AVERAGEIF(MalatyaTablo[[#This Row],[Vefat2019]:[Vefat2017]], "&gt;0")</f>
        <v>10.666666666666666</v>
      </c>
      <c r="G423" s="1">
        <f>IF(AND(MalatyaTablo[[#This Row],[Vefat2020]]&gt;-1,MalatyaTablo[[#This Row],[Referans]]&gt;-1), MalatyaTablo[[#This Row],[Vefat2020]]-MalatyaTablo[[#This Row],[Referans]], 0)</f>
        <v>-2.6666666666666661</v>
      </c>
      <c r="H423">
        <f t="shared" si="48"/>
        <v>9</v>
      </c>
      <c r="I423">
        <f t="shared" si="49"/>
        <v>8.7142857142857135</v>
      </c>
      <c r="J423">
        <f t="shared" si="50"/>
        <v>9.1428571428571423</v>
      </c>
      <c r="K423">
        <f t="shared" si="51"/>
        <v>9</v>
      </c>
      <c r="L423">
        <f t="shared" si="52"/>
        <v>8.9523809523809526</v>
      </c>
    </row>
    <row r="424" spans="1:12">
      <c r="A424" s="3" t="s">
        <v>439</v>
      </c>
      <c r="B424">
        <v>15</v>
      </c>
      <c r="C424">
        <v>11</v>
      </c>
      <c r="D424">
        <v>8</v>
      </c>
      <c r="E424">
        <v>12</v>
      </c>
      <c r="F424" s="1">
        <f>AVERAGEIF(MalatyaTablo[[#This Row],[Vefat2019]:[Vefat2017]], "&gt;0")</f>
        <v>10.333333333333334</v>
      </c>
      <c r="G424" s="1">
        <f>IF(AND(MalatyaTablo[[#This Row],[Vefat2020]]&gt;-1,MalatyaTablo[[#This Row],[Referans]]&gt;-1), MalatyaTablo[[#This Row],[Vefat2020]]-MalatyaTablo[[#This Row],[Referans]], 0)</f>
        <v>4.6666666666666661</v>
      </c>
      <c r="H424">
        <f t="shared" si="48"/>
        <v>9.7142857142857135</v>
      </c>
      <c r="I424">
        <f t="shared" si="49"/>
        <v>9.1428571428571423</v>
      </c>
      <c r="J424">
        <f t="shared" si="50"/>
        <v>9.1428571428571423</v>
      </c>
      <c r="K424">
        <f t="shared" si="51"/>
        <v>10</v>
      </c>
      <c r="L424">
        <f t="shared" si="52"/>
        <v>9.4285714285714288</v>
      </c>
    </row>
    <row r="425" spans="1:12">
      <c r="A425" s="3" t="s">
        <v>440</v>
      </c>
      <c r="B425">
        <v>9</v>
      </c>
      <c r="C425">
        <v>9</v>
      </c>
      <c r="D425">
        <v>8</v>
      </c>
      <c r="E425">
        <v>9</v>
      </c>
      <c r="F425" s="1">
        <f>AVERAGEIF(MalatyaTablo[[#This Row],[Vefat2019]:[Vefat2017]], "&gt;0")</f>
        <v>8.6666666666666661</v>
      </c>
      <c r="G425" s="1">
        <f>IF(AND(MalatyaTablo[[#This Row],[Vefat2020]]&gt;-1,MalatyaTablo[[#This Row],[Referans]]&gt;-1), MalatyaTablo[[#This Row],[Vefat2020]]-MalatyaTablo[[#This Row],[Referans]], 0)</f>
        <v>0.33333333333333393</v>
      </c>
      <c r="H425">
        <f t="shared" si="48"/>
        <v>9.4285714285714288</v>
      </c>
      <c r="I425">
        <f t="shared" si="49"/>
        <v>9.4285714285714288</v>
      </c>
      <c r="J425">
        <f t="shared" si="50"/>
        <v>9.5714285714285712</v>
      </c>
      <c r="K425">
        <f t="shared" si="51"/>
        <v>9.2857142857142865</v>
      </c>
      <c r="L425">
        <f t="shared" si="52"/>
        <v>9.4285714285714288</v>
      </c>
    </row>
    <row r="426" spans="1:12">
      <c r="A426" s="3" t="s">
        <v>441</v>
      </c>
      <c r="B426">
        <v>8</v>
      </c>
      <c r="C426">
        <v>13</v>
      </c>
      <c r="D426">
        <v>9</v>
      </c>
      <c r="E426">
        <v>13</v>
      </c>
      <c r="F426" s="1">
        <f>AVERAGEIF(MalatyaTablo[[#This Row],[Vefat2019]:[Vefat2017]], "&gt;0")</f>
        <v>11.666666666666666</v>
      </c>
      <c r="G426" s="1">
        <f>IF(AND(MalatyaTablo[[#This Row],[Vefat2020]]&gt;-1,MalatyaTablo[[#This Row],[Referans]]&gt;-1), MalatyaTablo[[#This Row],[Vefat2020]]-MalatyaTablo[[#This Row],[Referans]], 0)</f>
        <v>-3.6666666666666661</v>
      </c>
      <c r="H426">
        <f t="shared" si="48"/>
        <v>9.4285714285714288</v>
      </c>
      <c r="I426">
        <f t="shared" si="49"/>
        <v>10.142857142857142</v>
      </c>
      <c r="J426">
        <f t="shared" si="50"/>
        <v>10</v>
      </c>
      <c r="K426">
        <f t="shared" si="51"/>
        <v>9.1428571428571423</v>
      </c>
      <c r="L426">
        <f t="shared" si="52"/>
        <v>9.761904761904761</v>
      </c>
    </row>
    <row r="427" spans="1:12">
      <c r="A427" s="3" t="s">
        <v>442</v>
      </c>
      <c r="B427">
        <v>17</v>
      </c>
      <c r="C427">
        <v>9</v>
      </c>
      <c r="D427">
        <v>12</v>
      </c>
      <c r="E427">
        <v>11</v>
      </c>
      <c r="F427" s="1">
        <f>AVERAGEIF(MalatyaTablo[[#This Row],[Vefat2019]:[Vefat2017]], "&gt;0")</f>
        <v>10.666666666666666</v>
      </c>
      <c r="G427" s="1">
        <f>IF(AND(MalatyaTablo[[#This Row],[Vefat2020]]&gt;-1,MalatyaTablo[[#This Row],[Referans]]&gt;-1), MalatyaTablo[[#This Row],[Vefat2020]]-MalatyaTablo[[#This Row],[Referans]], 0)</f>
        <v>6.3333333333333339</v>
      </c>
      <c r="H427">
        <f t="shared" si="48"/>
        <v>10.285714285714286</v>
      </c>
      <c r="I427">
        <f t="shared" si="49"/>
        <v>10.428571428571429</v>
      </c>
      <c r="J427">
        <f t="shared" si="50"/>
        <v>10.142857142857142</v>
      </c>
      <c r="K427">
        <f t="shared" si="51"/>
        <v>9.7142857142857135</v>
      </c>
      <c r="L427">
        <f t="shared" si="52"/>
        <v>10.095238095238093</v>
      </c>
    </row>
    <row r="428" spans="1:12">
      <c r="A428" s="3" t="s">
        <v>443</v>
      </c>
      <c r="B428">
        <v>5</v>
      </c>
      <c r="C428">
        <v>7</v>
      </c>
      <c r="D428">
        <v>11</v>
      </c>
      <c r="E428">
        <v>10</v>
      </c>
      <c r="F428" s="1">
        <f>AVERAGEIF(MalatyaTablo[[#This Row],[Vefat2019]:[Vefat2017]], "&gt;0")</f>
        <v>9.3333333333333339</v>
      </c>
      <c r="G428" s="1">
        <f>IF(AND(MalatyaTablo[[#This Row],[Vefat2020]]&gt;-1,MalatyaTablo[[#This Row],[Referans]]&gt;-1), MalatyaTablo[[#This Row],[Vefat2020]]-MalatyaTablo[[#This Row],[Referans]], 0)</f>
        <v>-4.3333333333333339</v>
      </c>
      <c r="H428">
        <f t="shared" si="48"/>
        <v>9.5714285714285712</v>
      </c>
      <c r="I428">
        <f t="shared" si="49"/>
        <v>10.142857142857142</v>
      </c>
      <c r="J428">
        <f t="shared" si="50"/>
        <v>10.571428571428571</v>
      </c>
      <c r="K428">
        <f t="shared" si="51"/>
        <v>10.142857142857142</v>
      </c>
      <c r="L428">
        <f t="shared" si="52"/>
        <v>10.285714285714283</v>
      </c>
    </row>
    <row r="429" spans="1:12">
      <c r="A429" s="3" t="s">
        <v>444</v>
      </c>
      <c r="B429">
        <v>1</v>
      </c>
      <c r="C429">
        <v>8</v>
      </c>
      <c r="D429">
        <v>8</v>
      </c>
      <c r="E429">
        <v>10</v>
      </c>
      <c r="F429" s="1">
        <f>AVERAGEIF(MalatyaTablo[[#This Row],[Vefat2019]:[Vefat2017]], "&gt;0")</f>
        <v>8.6666666666666661</v>
      </c>
      <c r="G429" s="1">
        <f>IF(AND(MalatyaTablo[[#This Row],[Vefat2020]]&gt;-1,MalatyaTablo[[#This Row],[Referans]]&gt;-1), MalatyaTablo[[#This Row],[Vefat2020]]-MalatyaTablo[[#This Row],[Referans]], 0)</f>
        <v>-7.6666666666666661</v>
      </c>
      <c r="H429">
        <f t="shared" si="48"/>
        <v>9</v>
      </c>
      <c r="I429">
        <f t="shared" si="49"/>
        <v>9.1428571428571423</v>
      </c>
      <c r="J429">
        <f t="shared" si="50"/>
        <v>10.142857142857142</v>
      </c>
      <c r="K429">
        <f t="shared" si="51"/>
        <v>10.714285714285714</v>
      </c>
      <c r="L429">
        <f t="shared" si="52"/>
        <v>10</v>
      </c>
    </row>
    <row r="430" spans="1:12">
      <c r="A430" s="3" t="s">
        <v>447</v>
      </c>
      <c r="B430">
        <v>10</v>
      </c>
      <c r="C430">
        <v>14</v>
      </c>
      <c r="D430">
        <v>18</v>
      </c>
      <c r="E430">
        <v>7</v>
      </c>
      <c r="F430" s="1">
        <f>AVERAGEIF(MalatyaTablo[[#This Row],[Vefat2019]:[Vefat2017]], "&gt;0")</f>
        <v>13</v>
      </c>
      <c r="G430" s="1">
        <f>IF(AND(MalatyaTablo[[#This Row],[Vefat2020]]&gt;-1,MalatyaTablo[[#This Row],[Referans]]&gt;-1), MalatyaTablo[[#This Row],[Vefat2020]]-MalatyaTablo[[#This Row],[Referans]], 0)</f>
        <v>-3</v>
      </c>
      <c r="H430">
        <f t="shared" ref="H430:H481" si="53">AVERAGE(B424:B430)</f>
        <v>9.2857142857142865</v>
      </c>
      <c r="I430">
        <f t="shared" ref="I430:I481" si="54">AVERAGE(C424:C430)</f>
        <v>10.142857142857142</v>
      </c>
      <c r="J430">
        <f t="shared" ref="J430:J481" si="55">AVERAGE(D424:D430)</f>
        <v>10.571428571428571</v>
      </c>
      <c r="K430">
        <f t="shared" ref="K430:K481" si="56">AVERAGE(E424:E430)</f>
        <v>10.285714285714286</v>
      </c>
      <c r="L430">
        <f t="shared" ref="L430:L481" si="57">AVERAGE(F424:F430)</f>
        <v>10.333333333333332</v>
      </c>
    </row>
    <row r="431" spans="1:12">
      <c r="A431" s="3" t="s">
        <v>448</v>
      </c>
      <c r="B431">
        <v>4</v>
      </c>
      <c r="C431">
        <v>7</v>
      </c>
      <c r="D431">
        <v>8</v>
      </c>
      <c r="E431">
        <v>17</v>
      </c>
      <c r="F431" s="1">
        <f>AVERAGEIF(MalatyaTablo[[#This Row],[Vefat2019]:[Vefat2017]], "&gt;0")</f>
        <v>10.666666666666666</v>
      </c>
      <c r="G431" s="1">
        <f>IF(AND(MalatyaTablo[[#This Row],[Vefat2020]]&gt;-1,MalatyaTablo[[#This Row],[Referans]]&gt;-1), MalatyaTablo[[#This Row],[Vefat2020]]-MalatyaTablo[[#This Row],[Referans]], 0)</f>
        <v>-6.6666666666666661</v>
      </c>
      <c r="H431">
        <f t="shared" si="53"/>
        <v>7.7142857142857144</v>
      </c>
      <c r="I431">
        <f t="shared" si="54"/>
        <v>9.5714285714285712</v>
      </c>
      <c r="J431">
        <f t="shared" si="55"/>
        <v>10.571428571428571</v>
      </c>
      <c r="K431">
        <f t="shared" si="56"/>
        <v>11</v>
      </c>
      <c r="L431">
        <f t="shared" si="57"/>
        <v>10.380952380952381</v>
      </c>
    </row>
    <row r="432" spans="1:12">
      <c r="A432" s="3" t="s">
        <v>449</v>
      </c>
      <c r="B432">
        <v>8</v>
      </c>
      <c r="C432">
        <v>14</v>
      </c>
      <c r="D432">
        <v>4</v>
      </c>
      <c r="E432">
        <v>5</v>
      </c>
      <c r="F432" s="1">
        <f>AVERAGEIF(MalatyaTablo[[#This Row],[Vefat2019]:[Vefat2017]], "&gt;0")</f>
        <v>7.666666666666667</v>
      </c>
      <c r="G432" s="1">
        <f>IF(AND(MalatyaTablo[[#This Row],[Vefat2020]]&gt;-1,MalatyaTablo[[#This Row],[Referans]]&gt;-1), MalatyaTablo[[#This Row],[Vefat2020]]-MalatyaTablo[[#This Row],[Referans]], 0)</f>
        <v>0.33333333333333304</v>
      </c>
      <c r="H432">
        <f t="shared" si="53"/>
        <v>7.5714285714285712</v>
      </c>
      <c r="I432">
        <f t="shared" si="54"/>
        <v>10.285714285714286</v>
      </c>
      <c r="J432">
        <f t="shared" si="55"/>
        <v>10</v>
      </c>
      <c r="K432">
        <f t="shared" si="56"/>
        <v>10.428571428571429</v>
      </c>
      <c r="L432">
        <f t="shared" si="57"/>
        <v>10.238095238095237</v>
      </c>
    </row>
    <row r="433" spans="1:12">
      <c r="A433" s="3" t="s">
        <v>450</v>
      </c>
      <c r="B433">
        <v>15</v>
      </c>
      <c r="C433">
        <v>11</v>
      </c>
      <c r="D433">
        <v>8</v>
      </c>
      <c r="E433">
        <v>2</v>
      </c>
      <c r="F433" s="1">
        <f>AVERAGEIF(MalatyaTablo[[#This Row],[Vefat2019]:[Vefat2017]], "&gt;0")</f>
        <v>7</v>
      </c>
      <c r="G433" s="1">
        <f>IF(AND(MalatyaTablo[[#This Row],[Vefat2020]]&gt;-1,MalatyaTablo[[#This Row],[Referans]]&gt;-1), MalatyaTablo[[#This Row],[Vefat2020]]-MalatyaTablo[[#This Row],[Referans]], 0)</f>
        <v>8</v>
      </c>
      <c r="H433">
        <f t="shared" si="53"/>
        <v>8.5714285714285712</v>
      </c>
      <c r="I433">
        <f t="shared" si="54"/>
        <v>10</v>
      </c>
      <c r="J433">
        <f t="shared" si="55"/>
        <v>9.8571428571428577</v>
      </c>
      <c r="K433">
        <f t="shared" si="56"/>
        <v>8.8571428571428577</v>
      </c>
      <c r="L433">
        <f t="shared" si="57"/>
        <v>9.5714285714285712</v>
      </c>
    </row>
    <row r="434" spans="1:12">
      <c r="A434" s="3" t="s">
        <v>451</v>
      </c>
      <c r="B434">
        <v>11</v>
      </c>
      <c r="C434">
        <v>6</v>
      </c>
      <c r="D434">
        <v>11</v>
      </c>
      <c r="E434">
        <v>12</v>
      </c>
      <c r="F434" s="1">
        <f>AVERAGEIF(MalatyaTablo[[#This Row],[Vefat2019]:[Vefat2017]], "&gt;0")</f>
        <v>9.6666666666666661</v>
      </c>
      <c r="G434" s="1">
        <f>IF(AND(MalatyaTablo[[#This Row],[Vefat2020]]&gt;-1,MalatyaTablo[[#This Row],[Referans]]&gt;-1), MalatyaTablo[[#This Row],[Vefat2020]]-MalatyaTablo[[#This Row],[Referans]], 0)</f>
        <v>1.3333333333333339</v>
      </c>
      <c r="H434">
        <f t="shared" si="53"/>
        <v>7.7142857142857144</v>
      </c>
      <c r="I434">
        <f t="shared" si="54"/>
        <v>9.5714285714285712</v>
      </c>
      <c r="J434">
        <f t="shared" si="55"/>
        <v>9.7142857142857135</v>
      </c>
      <c r="K434">
        <f t="shared" si="56"/>
        <v>9</v>
      </c>
      <c r="L434">
        <f t="shared" si="57"/>
        <v>9.4285714285714288</v>
      </c>
    </row>
    <row r="435" spans="1:12">
      <c r="A435" s="3" t="s">
        <v>452</v>
      </c>
      <c r="B435">
        <v>7</v>
      </c>
      <c r="C435">
        <v>11</v>
      </c>
      <c r="D435">
        <v>12</v>
      </c>
      <c r="E435">
        <v>6</v>
      </c>
      <c r="F435" s="1">
        <f>AVERAGEIF(MalatyaTablo[[#This Row],[Vefat2019]:[Vefat2017]], "&gt;0")</f>
        <v>9.6666666666666661</v>
      </c>
      <c r="G435" s="1">
        <f>IF(AND(MalatyaTablo[[#This Row],[Vefat2020]]&gt;-1,MalatyaTablo[[#This Row],[Referans]]&gt;-1), MalatyaTablo[[#This Row],[Vefat2020]]-MalatyaTablo[[#This Row],[Referans]], 0)</f>
        <v>-2.6666666666666661</v>
      </c>
      <c r="H435">
        <f t="shared" si="53"/>
        <v>8</v>
      </c>
      <c r="I435">
        <f t="shared" si="54"/>
        <v>10.142857142857142</v>
      </c>
      <c r="J435">
        <f t="shared" si="55"/>
        <v>9.8571428571428577</v>
      </c>
      <c r="K435">
        <f t="shared" si="56"/>
        <v>8.4285714285714288</v>
      </c>
      <c r="L435">
        <f t="shared" si="57"/>
        <v>9.4761904761904763</v>
      </c>
    </row>
    <row r="436" spans="1:12">
      <c r="A436" s="3" t="s">
        <v>453</v>
      </c>
      <c r="B436">
        <v>13</v>
      </c>
      <c r="C436">
        <v>9</v>
      </c>
      <c r="D436">
        <v>8</v>
      </c>
      <c r="E436">
        <v>6</v>
      </c>
      <c r="F436" s="1">
        <f>AVERAGEIF(MalatyaTablo[[#This Row],[Vefat2019]:[Vefat2017]], "&gt;0")</f>
        <v>7.666666666666667</v>
      </c>
      <c r="G436" s="1">
        <f>IF(AND(MalatyaTablo[[#This Row],[Vefat2020]]&gt;-1,MalatyaTablo[[#This Row],[Referans]]&gt;-1), MalatyaTablo[[#This Row],[Vefat2020]]-MalatyaTablo[[#This Row],[Referans]], 0)</f>
        <v>5.333333333333333</v>
      </c>
      <c r="H436">
        <f t="shared" si="53"/>
        <v>9.7142857142857135</v>
      </c>
      <c r="I436">
        <f t="shared" si="54"/>
        <v>10.285714285714286</v>
      </c>
      <c r="J436">
        <f t="shared" si="55"/>
        <v>9.8571428571428577</v>
      </c>
      <c r="K436">
        <f t="shared" si="56"/>
        <v>7.8571428571428568</v>
      </c>
      <c r="L436">
        <f t="shared" si="57"/>
        <v>9.3333333333333321</v>
      </c>
    </row>
    <row r="437" spans="1:12">
      <c r="A437" s="3" t="s">
        <v>454</v>
      </c>
      <c r="B437">
        <v>9</v>
      </c>
      <c r="C437">
        <v>9</v>
      </c>
      <c r="D437">
        <v>10</v>
      </c>
      <c r="E437">
        <v>13</v>
      </c>
      <c r="F437" s="1">
        <f>AVERAGEIF(MalatyaTablo[[#This Row],[Vefat2019]:[Vefat2017]], "&gt;0")</f>
        <v>10.666666666666666</v>
      </c>
      <c r="G437" s="1">
        <f>IF(AND(MalatyaTablo[[#This Row],[Vefat2020]]&gt;-1,MalatyaTablo[[#This Row],[Referans]]&gt;-1), MalatyaTablo[[#This Row],[Vefat2020]]-MalatyaTablo[[#This Row],[Referans]], 0)</f>
        <v>-1.6666666666666661</v>
      </c>
      <c r="H437">
        <f t="shared" si="53"/>
        <v>9.5714285714285712</v>
      </c>
      <c r="I437">
        <f t="shared" si="54"/>
        <v>9.5714285714285712</v>
      </c>
      <c r="J437">
        <f t="shared" si="55"/>
        <v>8.7142857142857135</v>
      </c>
      <c r="K437">
        <f t="shared" si="56"/>
        <v>8.7142857142857135</v>
      </c>
      <c r="L437">
        <f t="shared" si="57"/>
        <v>8.9999999999999982</v>
      </c>
    </row>
    <row r="438" spans="1:12">
      <c r="A438" s="3" t="s">
        <v>455</v>
      </c>
      <c r="B438">
        <v>5</v>
      </c>
      <c r="C438">
        <v>8</v>
      </c>
      <c r="D438">
        <v>5</v>
      </c>
      <c r="E438">
        <v>4</v>
      </c>
      <c r="F438" s="1">
        <f>AVERAGEIF(MalatyaTablo[[#This Row],[Vefat2019]:[Vefat2017]], "&gt;0")</f>
        <v>5.666666666666667</v>
      </c>
      <c r="G438" s="1">
        <f>IF(AND(MalatyaTablo[[#This Row],[Vefat2020]]&gt;-1,MalatyaTablo[[#This Row],[Referans]]&gt;-1), MalatyaTablo[[#This Row],[Vefat2020]]-MalatyaTablo[[#This Row],[Referans]], 0)</f>
        <v>-0.66666666666666696</v>
      </c>
      <c r="H438">
        <f t="shared" si="53"/>
        <v>9.7142857142857135</v>
      </c>
      <c r="I438">
        <f t="shared" si="54"/>
        <v>9.7142857142857135</v>
      </c>
      <c r="J438">
        <f t="shared" si="55"/>
        <v>8.2857142857142865</v>
      </c>
      <c r="K438">
        <f t="shared" si="56"/>
        <v>6.8571428571428568</v>
      </c>
      <c r="L438">
        <f t="shared" si="57"/>
        <v>8.2857142857142847</v>
      </c>
    </row>
    <row r="439" spans="1:12">
      <c r="A439" s="3" t="s">
        <v>456</v>
      </c>
      <c r="B439">
        <v>11</v>
      </c>
      <c r="C439">
        <v>7</v>
      </c>
      <c r="D439">
        <v>11</v>
      </c>
      <c r="E439">
        <v>6</v>
      </c>
      <c r="F439" s="1">
        <f>AVERAGEIF(MalatyaTablo[[#This Row],[Vefat2019]:[Vefat2017]], "&gt;0")</f>
        <v>8</v>
      </c>
      <c r="G439" s="1">
        <f>IF(AND(MalatyaTablo[[#This Row],[Vefat2020]]&gt;-1,MalatyaTablo[[#This Row],[Referans]]&gt;-1), MalatyaTablo[[#This Row],[Vefat2020]]-MalatyaTablo[[#This Row],[Referans]], 0)</f>
        <v>3</v>
      </c>
      <c r="H439">
        <f t="shared" si="53"/>
        <v>10.142857142857142</v>
      </c>
      <c r="I439">
        <f t="shared" si="54"/>
        <v>8.7142857142857135</v>
      </c>
      <c r="J439">
        <f t="shared" si="55"/>
        <v>9.2857142857142865</v>
      </c>
      <c r="K439">
        <f t="shared" si="56"/>
        <v>7</v>
      </c>
      <c r="L439">
        <f t="shared" si="57"/>
        <v>8.3333333333333321</v>
      </c>
    </row>
    <row r="440" spans="1:12">
      <c r="A440" s="3" t="s">
        <v>457</v>
      </c>
      <c r="B440">
        <v>10</v>
      </c>
      <c r="C440">
        <v>15</v>
      </c>
      <c r="D440">
        <v>12</v>
      </c>
      <c r="E440">
        <v>9</v>
      </c>
      <c r="F440" s="1">
        <f>AVERAGEIF(MalatyaTablo[[#This Row],[Vefat2019]:[Vefat2017]], "&gt;0")</f>
        <v>12</v>
      </c>
      <c r="G440" s="1">
        <f>IF(AND(MalatyaTablo[[#This Row],[Vefat2020]]&gt;-1,MalatyaTablo[[#This Row],[Referans]]&gt;-1), MalatyaTablo[[#This Row],[Vefat2020]]-MalatyaTablo[[#This Row],[Referans]], 0)</f>
        <v>-2</v>
      </c>
      <c r="H440">
        <f t="shared" si="53"/>
        <v>9.4285714285714288</v>
      </c>
      <c r="I440">
        <f t="shared" si="54"/>
        <v>9.2857142857142865</v>
      </c>
      <c r="J440">
        <f t="shared" si="55"/>
        <v>9.8571428571428577</v>
      </c>
      <c r="K440">
        <f t="shared" si="56"/>
        <v>8</v>
      </c>
      <c r="L440">
        <f t="shared" si="57"/>
        <v>9.0476190476190474</v>
      </c>
    </row>
    <row r="441" spans="1:12">
      <c r="A441" s="3" t="s">
        <v>458</v>
      </c>
      <c r="B441">
        <v>11</v>
      </c>
      <c r="C441">
        <v>8</v>
      </c>
      <c r="D441">
        <v>12</v>
      </c>
      <c r="E441">
        <v>6</v>
      </c>
      <c r="F441" s="1">
        <f>AVERAGEIF(MalatyaTablo[[#This Row],[Vefat2019]:[Vefat2017]], "&gt;0")</f>
        <v>8.6666666666666661</v>
      </c>
      <c r="G441" s="1">
        <f>IF(AND(MalatyaTablo[[#This Row],[Vefat2020]]&gt;-1,MalatyaTablo[[#This Row],[Referans]]&gt;-1), MalatyaTablo[[#This Row],[Vefat2020]]-MalatyaTablo[[#This Row],[Referans]], 0)</f>
        <v>2.3333333333333339</v>
      </c>
      <c r="H441">
        <f t="shared" si="53"/>
        <v>9.4285714285714288</v>
      </c>
      <c r="I441">
        <f t="shared" si="54"/>
        <v>9.5714285714285712</v>
      </c>
      <c r="J441">
        <f t="shared" si="55"/>
        <v>10</v>
      </c>
      <c r="K441">
        <f t="shared" si="56"/>
        <v>7.1428571428571432</v>
      </c>
      <c r="L441">
        <f t="shared" si="57"/>
        <v>8.9047619047619033</v>
      </c>
    </row>
    <row r="442" spans="1:12">
      <c r="A442" s="3" t="s">
        <v>459</v>
      </c>
      <c r="B442">
        <v>11</v>
      </c>
      <c r="C442">
        <v>11</v>
      </c>
      <c r="D442">
        <v>14</v>
      </c>
      <c r="E442">
        <v>9</v>
      </c>
      <c r="F442" s="1">
        <f>AVERAGEIF(MalatyaTablo[[#This Row],[Vefat2019]:[Vefat2017]], "&gt;0")</f>
        <v>11.333333333333334</v>
      </c>
      <c r="G442" s="1">
        <f>IF(AND(MalatyaTablo[[#This Row],[Vefat2020]]&gt;-1,MalatyaTablo[[#This Row],[Referans]]&gt;-1), MalatyaTablo[[#This Row],[Vefat2020]]-MalatyaTablo[[#This Row],[Referans]], 0)</f>
        <v>-0.33333333333333393</v>
      </c>
      <c r="H442">
        <f t="shared" si="53"/>
        <v>10</v>
      </c>
      <c r="I442">
        <f t="shared" si="54"/>
        <v>9.5714285714285712</v>
      </c>
      <c r="J442">
        <f t="shared" si="55"/>
        <v>10.285714285714286</v>
      </c>
      <c r="K442">
        <f t="shared" si="56"/>
        <v>7.5714285714285712</v>
      </c>
      <c r="L442">
        <f t="shared" si="57"/>
        <v>9.1428571428571423</v>
      </c>
    </row>
    <row r="443" spans="1:12">
      <c r="A443" s="3" t="s">
        <v>460</v>
      </c>
      <c r="B443">
        <v>15</v>
      </c>
      <c r="C443">
        <v>14</v>
      </c>
      <c r="D443">
        <v>7</v>
      </c>
      <c r="E443">
        <v>12</v>
      </c>
      <c r="F443" s="1">
        <f>AVERAGEIF(MalatyaTablo[[#This Row],[Vefat2019]:[Vefat2017]], "&gt;0")</f>
        <v>11</v>
      </c>
      <c r="G443" s="1">
        <f>IF(AND(MalatyaTablo[[#This Row],[Vefat2020]]&gt;-1,MalatyaTablo[[#This Row],[Referans]]&gt;-1), MalatyaTablo[[#This Row],[Vefat2020]]-MalatyaTablo[[#This Row],[Referans]], 0)</f>
        <v>4</v>
      </c>
      <c r="H443">
        <f t="shared" si="53"/>
        <v>10.285714285714286</v>
      </c>
      <c r="I443">
        <f t="shared" si="54"/>
        <v>10.285714285714286</v>
      </c>
      <c r="J443">
        <f t="shared" si="55"/>
        <v>10.142857142857142</v>
      </c>
      <c r="K443">
        <f t="shared" si="56"/>
        <v>8.4285714285714288</v>
      </c>
      <c r="L443">
        <f t="shared" si="57"/>
        <v>9.6190476190476186</v>
      </c>
    </row>
    <row r="444" spans="1:12">
      <c r="A444" s="3" t="s">
        <v>461</v>
      </c>
      <c r="B444">
        <v>12</v>
      </c>
      <c r="C444">
        <v>9</v>
      </c>
      <c r="D444">
        <v>5</v>
      </c>
      <c r="E444">
        <v>12</v>
      </c>
      <c r="F444" s="1">
        <f>AVERAGEIF(MalatyaTablo[[#This Row],[Vefat2019]:[Vefat2017]], "&gt;0")</f>
        <v>8.6666666666666661</v>
      </c>
      <c r="G444" s="1">
        <f>IF(AND(MalatyaTablo[[#This Row],[Vefat2020]]&gt;-1,MalatyaTablo[[#This Row],[Referans]]&gt;-1), MalatyaTablo[[#This Row],[Vefat2020]]-MalatyaTablo[[#This Row],[Referans]], 0)</f>
        <v>3.3333333333333339</v>
      </c>
      <c r="H444">
        <f t="shared" si="53"/>
        <v>10.714285714285714</v>
      </c>
      <c r="I444">
        <f t="shared" si="54"/>
        <v>10.285714285714286</v>
      </c>
      <c r="J444">
        <f t="shared" si="55"/>
        <v>9.4285714285714288</v>
      </c>
      <c r="K444">
        <f t="shared" si="56"/>
        <v>8.2857142857142865</v>
      </c>
      <c r="L444">
        <f t="shared" si="57"/>
        <v>9.3333333333333339</v>
      </c>
    </row>
    <row r="445" spans="1:12">
      <c r="A445" s="3" t="s">
        <v>462</v>
      </c>
      <c r="B445">
        <v>13</v>
      </c>
      <c r="C445">
        <v>16</v>
      </c>
      <c r="D445">
        <v>9</v>
      </c>
      <c r="E445">
        <v>7</v>
      </c>
      <c r="F445" s="1">
        <f>AVERAGEIF(MalatyaTablo[[#This Row],[Vefat2019]:[Vefat2017]], "&gt;0")</f>
        <v>10.666666666666666</v>
      </c>
      <c r="G445" s="1">
        <f>IF(AND(MalatyaTablo[[#This Row],[Vefat2020]]&gt;-1,MalatyaTablo[[#This Row],[Referans]]&gt;-1), MalatyaTablo[[#This Row],[Vefat2020]]-MalatyaTablo[[#This Row],[Referans]], 0)</f>
        <v>2.3333333333333339</v>
      </c>
      <c r="H445">
        <f t="shared" si="53"/>
        <v>11.857142857142858</v>
      </c>
      <c r="I445">
        <f t="shared" si="54"/>
        <v>11.428571428571429</v>
      </c>
      <c r="J445">
        <f t="shared" si="55"/>
        <v>10</v>
      </c>
      <c r="K445">
        <f t="shared" si="56"/>
        <v>8.7142857142857135</v>
      </c>
      <c r="L445">
        <f t="shared" si="57"/>
        <v>10.047619047619047</v>
      </c>
    </row>
    <row r="446" spans="1:12">
      <c r="A446" s="3" t="s">
        <v>463</v>
      </c>
      <c r="B446">
        <v>5</v>
      </c>
      <c r="C446">
        <v>7</v>
      </c>
      <c r="D446">
        <v>9</v>
      </c>
      <c r="E446">
        <v>4</v>
      </c>
      <c r="F446" s="1">
        <f>AVERAGEIF(MalatyaTablo[[#This Row],[Vefat2019]:[Vefat2017]], "&gt;0")</f>
        <v>6.666666666666667</v>
      </c>
      <c r="G446" s="1">
        <f>IF(AND(MalatyaTablo[[#This Row],[Vefat2020]]&gt;-1,MalatyaTablo[[#This Row],[Referans]]&gt;-1), MalatyaTablo[[#This Row],[Vefat2020]]-MalatyaTablo[[#This Row],[Referans]], 0)</f>
        <v>-1.666666666666667</v>
      </c>
      <c r="H446">
        <f t="shared" si="53"/>
        <v>11</v>
      </c>
      <c r="I446">
        <f t="shared" si="54"/>
        <v>11.428571428571429</v>
      </c>
      <c r="J446">
        <f t="shared" si="55"/>
        <v>9.7142857142857135</v>
      </c>
      <c r="K446">
        <f t="shared" si="56"/>
        <v>8.4285714285714288</v>
      </c>
      <c r="L446">
        <f t="shared" si="57"/>
        <v>9.8571428571428577</v>
      </c>
    </row>
    <row r="447" spans="1:12">
      <c r="A447" s="3" t="s">
        <v>464</v>
      </c>
      <c r="B447">
        <v>11</v>
      </c>
      <c r="C447">
        <v>9</v>
      </c>
      <c r="D447">
        <v>8</v>
      </c>
      <c r="E447">
        <v>6</v>
      </c>
      <c r="F447" s="1">
        <f>AVERAGEIF(MalatyaTablo[[#This Row],[Vefat2019]:[Vefat2017]], "&gt;0")</f>
        <v>7.666666666666667</v>
      </c>
      <c r="G447" s="1">
        <f>IF(AND(MalatyaTablo[[#This Row],[Vefat2020]]&gt;-1,MalatyaTablo[[#This Row],[Referans]]&gt;-1), MalatyaTablo[[#This Row],[Vefat2020]]-MalatyaTablo[[#This Row],[Referans]], 0)</f>
        <v>3.333333333333333</v>
      </c>
      <c r="H447">
        <f t="shared" si="53"/>
        <v>11.142857142857142</v>
      </c>
      <c r="I447">
        <f t="shared" si="54"/>
        <v>10.571428571428571</v>
      </c>
      <c r="J447">
        <f t="shared" si="55"/>
        <v>9.1428571428571423</v>
      </c>
      <c r="K447">
        <f t="shared" si="56"/>
        <v>8</v>
      </c>
      <c r="L447">
        <f t="shared" si="57"/>
        <v>9.2380952380952372</v>
      </c>
    </row>
    <row r="448" spans="1:12">
      <c r="A448" s="3" t="s">
        <v>465</v>
      </c>
      <c r="B448">
        <v>12</v>
      </c>
      <c r="C448">
        <v>19</v>
      </c>
      <c r="D448">
        <v>9</v>
      </c>
      <c r="E448">
        <v>10</v>
      </c>
      <c r="F448" s="1">
        <f>AVERAGEIF(MalatyaTablo[[#This Row],[Vefat2019]:[Vefat2017]], "&gt;0")</f>
        <v>12.666666666666666</v>
      </c>
      <c r="G448" s="1">
        <f>IF(AND(MalatyaTablo[[#This Row],[Vefat2020]]&gt;-1,MalatyaTablo[[#This Row],[Referans]]&gt;-1), MalatyaTablo[[#This Row],[Vefat2020]]-MalatyaTablo[[#This Row],[Referans]], 0)</f>
        <v>-0.66666666666666607</v>
      </c>
      <c r="H448">
        <f t="shared" si="53"/>
        <v>11.285714285714286</v>
      </c>
      <c r="I448">
        <f t="shared" si="54"/>
        <v>12.142857142857142</v>
      </c>
      <c r="J448">
        <f t="shared" si="55"/>
        <v>8.7142857142857135</v>
      </c>
      <c r="K448">
        <f t="shared" si="56"/>
        <v>8.5714285714285712</v>
      </c>
      <c r="L448">
        <f t="shared" si="57"/>
        <v>9.8095238095238084</v>
      </c>
    </row>
    <row r="449" spans="1:12">
      <c r="A449" s="3" t="s">
        <v>466</v>
      </c>
      <c r="B449">
        <v>15</v>
      </c>
      <c r="C449">
        <v>12</v>
      </c>
      <c r="D449">
        <v>7</v>
      </c>
      <c r="E449">
        <v>5</v>
      </c>
      <c r="F449" s="1">
        <f>AVERAGEIF(MalatyaTablo[[#This Row],[Vefat2019]:[Vefat2017]], "&gt;0")</f>
        <v>8</v>
      </c>
      <c r="G449" s="1">
        <f>IF(AND(MalatyaTablo[[#This Row],[Vefat2020]]&gt;-1,MalatyaTablo[[#This Row],[Referans]]&gt;-1), MalatyaTablo[[#This Row],[Vefat2020]]-MalatyaTablo[[#This Row],[Referans]], 0)</f>
        <v>7</v>
      </c>
      <c r="H449">
        <f t="shared" si="53"/>
        <v>11.857142857142858</v>
      </c>
      <c r="I449">
        <f t="shared" si="54"/>
        <v>12.285714285714286</v>
      </c>
      <c r="J449">
        <f t="shared" si="55"/>
        <v>7.7142857142857144</v>
      </c>
      <c r="K449">
        <f t="shared" si="56"/>
        <v>8</v>
      </c>
      <c r="L449">
        <f t="shared" si="57"/>
        <v>9.3333333333333304</v>
      </c>
    </row>
    <row r="450" spans="1:12">
      <c r="A450" s="3" t="s">
        <v>467</v>
      </c>
      <c r="B450">
        <v>8</v>
      </c>
      <c r="C450">
        <v>8</v>
      </c>
      <c r="D450">
        <v>4</v>
      </c>
      <c r="E450">
        <v>8</v>
      </c>
      <c r="F450" s="1">
        <f>AVERAGEIF(MalatyaTablo[[#This Row],[Vefat2019]:[Vefat2017]], "&gt;0")</f>
        <v>6.666666666666667</v>
      </c>
      <c r="G450" s="1">
        <f>IF(AND(MalatyaTablo[[#This Row],[Vefat2020]]&gt;-1,MalatyaTablo[[#This Row],[Referans]]&gt;-1), MalatyaTablo[[#This Row],[Vefat2020]]-MalatyaTablo[[#This Row],[Referans]], 0)</f>
        <v>1.333333333333333</v>
      </c>
      <c r="H450">
        <f t="shared" si="53"/>
        <v>10.857142857142858</v>
      </c>
      <c r="I450">
        <f t="shared" si="54"/>
        <v>11.428571428571429</v>
      </c>
      <c r="J450">
        <f t="shared" si="55"/>
        <v>7.2857142857142856</v>
      </c>
      <c r="K450">
        <f t="shared" si="56"/>
        <v>7.4285714285714288</v>
      </c>
      <c r="L450">
        <f t="shared" si="57"/>
        <v>8.7142857142857135</v>
      </c>
    </row>
    <row r="451" spans="1:12">
      <c r="A451" s="3" t="s">
        <v>468</v>
      </c>
      <c r="B451">
        <v>11</v>
      </c>
      <c r="C451">
        <v>9</v>
      </c>
      <c r="D451">
        <v>8</v>
      </c>
      <c r="E451">
        <v>9</v>
      </c>
      <c r="F451" s="1">
        <f>AVERAGEIF(MalatyaTablo[[#This Row],[Vefat2019]:[Vefat2017]], "&gt;0")</f>
        <v>8.6666666666666661</v>
      </c>
      <c r="G451" s="1">
        <f>IF(AND(MalatyaTablo[[#This Row],[Vefat2020]]&gt;-1,MalatyaTablo[[#This Row],[Referans]]&gt;-1), MalatyaTablo[[#This Row],[Vefat2020]]-MalatyaTablo[[#This Row],[Referans]], 0)</f>
        <v>2.3333333333333339</v>
      </c>
      <c r="H451">
        <f t="shared" si="53"/>
        <v>10.714285714285714</v>
      </c>
      <c r="I451">
        <f t="shared" si="54"/>
        <v>11.428571428571429</v>
      </c>
      <c r="J451">
        <f t="shared" si="55"/>
        <v>7.7142857142857144</v>
      </c>
      <c r="K451">
        <f t="shared" si="56"/>
        <v>7</v>
      </c>
      <c r="L451">
        <f t="shared" si="57"/>
        <v>8.7142857142857135</v>
      </c>
    </row>
    <row r="452" spans="1:12">
      <c r="A452" s="3" t="s">
        <v>469</v>
      </c>
      <c r="B452">
        <v>9</v>
      </c>
      <c r="C452">
        <v>20</v>
      </c>
      <c r="D452">
        <v>6</v>
      </c>
      <c r="E452">
        <v>12</v>
      </c>
      <c r="F452" s="1">
        <f>AVERAGEIF(MalatyaTablo[[#This Row],[Vefat2019]:[Vefat2017]], "&gt;0")</f>
        <v>12.666666666666666</v>
      </c>
      <c r="G452" s="1">
        <f>IF(AND(MalatyaTablo[[#This Row],[Vefat2020]]&gt;-1,MalatyaTablo[[#This Row],[Referans]]&gt;-1), MalatyaTablo[[#This Row],[Vefat2020]]-MalatyaTablo[[#This Row],[Referans]], 0)</f>
        <v>-3.6666666666666661</v>
      </c>
      <c r="H452">
        <f t="shared" si="53"/>
        <v>10.142857142857142</v>
      </c>
      <c r="I452">
        <f t="shared" si="54"/>
        <v>12</v>
      </c>
      <c r="J452">
        <f t="shared" si="55"/>
        <v>7.2857142857142856</v>
      </c>
      <c r="K452">
        <f t="shared" si="56"/>
        <v>7.7142857142857144</v>
      </c>
      <c r="L452">
        <f t="shared" si="57"/>
        <v>8.9999999999999982</v>
      </c>
    </row>
    <row r="453" spans="1:12">
      <c r="A453" s="3" t="s">
        <v>470</v>
      </c>
      <c r="B453">
        <v>6</v>
      </c>
      <c r="C453">
        <v>9</v>
      </c>
      <c r="D453">
        <v>7</v>
      </c>
      <c r="E453">
        <v>6</v>
      </c>
      <c r="F453" s="1">
        <f>AVERAGEIF(MalatyaTablo[[#This Row],[Vefat2019]:[Vefat2017]], "&gt;0")</f>
        <v>7.333333333333333</v>
      </c>
      <c r="G453" s="1">
        <f>IF(AND(MalatyaTablo[[#This Row],[Vefat2020]]&gt;-1,MalatyaTablo[[#This Row],[Referans]]&gt;-1), MalatyaTablo[[#This Row],[Vefat2020]]-MalatyaTablo[[#This Row],[Referans]], 0)</f>
        <v>-1.333333333333333</v>
      </c>
      <c r="H453">
        <f t="shared" si="53"/>
        <v>10.285714285714286</v>
      </c>
      <c r="I453">
        <f t="shared" si="54"/>
        <v>12.285714285714286</v>
      </c>
      <c r="J453">
        <f t="shared" si="55"/>
        <v>7</v>
      </c>
      <c r="K453">
        <f t="shared" si="56"/>
        <v>8</v>
      </c>
      <c r="L453">
        <f t="shared" si="57"/>
        <v>9.0952380952380949</v>
      </c>
    </row>
    <row r="454" spans="1:12">
      <c r="A454" s="3" t="s">
        <v>471</v>
      </c>
      <c r="B454">
        <v>13</v>
      </c>
      <c r="C454">
        <v>13</v>
      </c>
      <c r="D454">
        <v>5</v>
      </c>
      <c r="E454">
        <v>9</v>
      </c>
      <c r="F454" s="1">
        <f>AVERAGEIF(MalatyaTablo[[#This Row],[Vefat2019]:[Vefat2017]], "&gt;0")</f>
        <v>9</v>
      </c>
      <c r="G454" s="1">
        <f>IF(AND(MalatyaTablo[[#This Row],[Vefat2020]]&gt;-1,MalatyaTablo[[#This Row],[Referans]]&gt;-1), MalatyaTablo[[#This Row],[Vefat2020]]-MalatyaTablo[[#This Row],[Referans]], 0)</f>
        <v>4</v>
      </c>
      <c r="H454">
        <f t="shared" si="53"/>
        <v>10.571428571428571</v>
      </c>
      <c r="I454">
        <f t="shared" si="54"/>
        <v>12.857142857142858</v>
      </c>
      <c r="J454">
        <f t="shared" si="55"/>
        <v>6.5714285714285712</v>
      </c>
      <c r="K454">
        <f t="shared" si="56"/>
        <v>8.4285714285714288</v>
      </c>
      <c r="L454">
        <f t="shared" si="57"/>
        <v>9.2857142857142865</v>
      </c>
    </row>
    <row r="455" spans="1:12">
      <c r="A455" s="3" t="s">
        <v>472</v>
      </c>
      <c r="B455">
        <v>15</v>
      </c>
      <c r="C455">
        <v>6</v>
      </c>
      <c r="D455">
        <v>8</v>
      </c>
      <c r="E455">
        <v>10</v>
      </c>
      <c r="F455" s="1">
        <f>AVERAGEIF(MalatyaTablo[[#This Row],[Vefat2019]:[Vefat2017]], "&gt;0")</f>
        <v>8</v>
      </c>
      <c r="G455" s="1">
        <f>IF(AND(MalatyaTablo[[#This Row],[Vefat2020]]&gt;-1,MalatyaTablo[[#This Row],[Referans]]&gt;-1), MalatyaTablo[[#This Row],[Vefat2020]]-MalatyaTablo[[#This Row],[Referans]], 0)</f>
        <v>7</v>
      </c>
      <c r="H455">
        <f t="shared" si="53"/>
        <v>11</v>
      </c>
      <c r="I455">
        <f t="shared" si="54"/>
        <v>11</v>
      </c>
      <c r="J455">
        <f t="shared" si="55"/>
        <v>6.4285714285714288</v>
      </c>
      <c r="K455">
        <f t="shared" si="56"/>
        <v>8.4285714285714288</v>
      </c>
      <c r="L455">
        <f t="shared" si="57"/>
        <v>8.6190476190476186</v>
      </c>
    </row>
    <row r="456" spans="1:12">
      <c r="A456" s="3" t="s">
        <v>473</v>
      </c>
      <c r="B456">
        <v>20</v>
      </c>
      <c r="C456">
        <v>13</v>
      </c>
      <c r="D456">
        <v>10</v>
      </c>
      <c r="E456">
        <v>9</v>
      </c>
      <c r="F456" s="1">
        <f>AVERAGEIF(MalatyaTablo[[#This Row],[Vefat2019]:[Vefat2017]], "&gt;0")</f>
        <v>10.666666666666666</v>
      </c>
      <c r="G456" s="1">
        <f>IF(AND(MalatyaTablo[[#This Row],[Vefat2020]]&gt;-1,MalatyaTablo[[#This Row],[Referans]]&gt;-1), MalatyaTablo[[#This Row],[Vefat2020]]-MalatyaTablo[[#This Row],[Referans]], 0)</f>
        <v>9.3333333333333339</v>
      </c>
      <c r="H456">
        <f t="shared" si="53"/>
        <v>11.714285714285714</v>
      </c>
      <c r="I456">
        <f t="shared" si="54"/>
        <v>11.142857142857142</v>
      </c>
      <c r="J456">
        <f t="shared" si="55"/>
        <v>6.8571428571428568</v>
      </c>
      <c r="K456">
        <f t="shared" si="56"/>
        <v>9</v>
      </c>
      <c r="L456">
        <f t="shared" si="57"/>
        <v>9</v>
      </c>
    </row>
    <row r="457" spans="1:12">
      <c r="A457" s="3" t="s">
        <v>474</v>
      </c>
      <c r="B457">
        <v>15</v>
      </c>
      <c r="C457">
        <v>6</v>
      </c>
      <c r="D457">
        <v>15</v>
      </c>
      <c r="E457">
        <v>11</v>
      </c>
      <c r="F457" s="1">
        <f>AVERAGEIF(MalatyaTablo[[#This Row],[Vefat2019]:[Vefat2017]], "&gt;0")</f>
        <v>10.666666666666666</v>
      </c>
      <c r="G457" s="1">
        <f>IF(AND(MalatyaTablo[[#This Row],[Vefat2020]]&gt;-1,MalatyaTablo[[#This Row],[Referans]]&gt;-1), MalatyaTablo[[#This Row],[Vefat2020]]-MalatyaTablo[[#This Row],[Referans]], 0)</f>
        <v>4.3333333333333339</v>
      </c>
      <c r="H457">
        <f t="shared" si="53"/>
        <v>12.714285714285714</v>
      </c>
      <c r="I457">
        <f t="shared" si="54"/>
        <v>10.857142857142858</v>
      </c>
      <c r="J457">
        <f t="shared" si="55"/>
        <v>8.4285714285714288</v>
      </c>
      <c r="K457">
        <f t="shared" si="56"/>
        <v>9.4285714285714288</v>
      </c>
      <c r="L457">
        <f t="shared" si="57"/>
        <v>9.5714285714285712</v>
      </c>
    </row>
    <row r="458" spans="1:12">
      <c r="A458" s="3" t="s">
        <v>475</v>
      </c>
      <c r="B458">
        <v>11</v>
      </c>
      <c r="C458">
        <v>14</v>
      </c>
      <c r="D458">
        <v>12</v>
      </c>
      <c r="E458">
        <v>9</v>
      </c>
      <c r="F458" s="1">
        <f>AVERAGEIF(MalatyaTablo[[#This Row],[Vefat2019]:[Vefat2017]], "&gt;0")</f>
        <v>11.666666666666666</v>
      </c>
      <c r="G458" s="1">
        <f>IF(AND(MalatyaTablo[[#This Row],[Vefat2020]]&gt;-1,MalatyaTablo[[#This Row],[Referans]]&gt;-1), MalatyaTablo[[#This Row],[Vefat2020]]-MalatyaTablo[[#This Row],[Referans]], 0)</f>
        <v>-0.66666666666666607</v>
      </c>
      <c r="H458">
        <f t="shared" si="53"/>
        <v>12.714285714285714</v>
      </c>
      <c r="I458">
        <f t="shared" si="54"/>
        <v>11.571428571428571</v>
      </c>
      <c r="J458">
        <f t="shared" si="55"/>
        <v>9</v>
      </c>
      <c r="K458">
        <f t="shared" si="56"/>
        <v>9.4285714285714288</v>
      </c>
      <c r="L458">
        <f t="shared" si="57"/>
        <v>10</v>
      </c>
    </row>
    <row r="459" spans="1:12">
      <c r="A459" s="3" t="s">
        <v>476</v>
      </c>
      <c r="B459">
        <v>10</v>
      </c>
      <c r="C459">
        <v>5</v>
      </c>
      <c r="D459">
        <v>7</v>
      </c>
      <c r="E459">
        <v>12</v>
      </c>
      <c r="F459" s="1">
        <f>AVERAGEIF(MalatyaTablo[[#This Row],[Vefat2019]:[Vefat2017]], "&gt;0")</f>
        <v>8</v>
      </c>
      <c r="G459" s="1">
        <f>IF(AND(MalatyaTablo[[#This Row],[Vefat2020]]&gt;-1,MalatyaTablo[[#This Row],[Referans]]&gt;-1), MalatyaTablo[[#This Row],[Vefat2020]]-MalatyaTablo[[#This Row],[Referans]], 0)</f>
        <v>2</v>
      </c>
      <c r="H459">
        <f t="shared" si="53"/>
        <v>12.857142857142858</v>
      </c>
      <c r="I459">
        <f t="shared" si="54"/>
        <v>9.4285714285714288</v>
      </c>
      <c r="J459">
        <f t="shared" si="55"/>
        <v>9.1428571428571423</v>
      </c>
      <c r="K459">
        <f t="shared" si="56"/>
        <v>9.4285714285714288</v>
      </c>
      <c r="L459">
        <f t="shared" si="57"/>
        <v>9.3333333333333321</v>
      </c>
    </row>
    <row r="460" spans="1:12">
      <c r="A460" s="3" t="s">
        <v>477</v>
      </c>
      <c r="B460">
        <v>19</v>
      </c>
      <c r="C460">
        <v>9</v>
      </c>
      <c r="D460">
        <v>8</v>
      </c>
      <c r="E460">
        <v>5</v>
      </c>
      <c r="F460" s="1">
        <f>AVERAGEIF(MalatyaTablo[[#This Row],[Vefat2019]:[Vefat2017]], "&gt;0")</f>
        <v>7.333333333333333</v>
      </c>
      <c r="G460" s="1">
        <f>IF(AND(MalatyaTablo[[#This Row],[Vefat2020]]&gt;-1,MalatyaTablo[[#This Row],[Referans]]&gt;-1), MalatyaTablo[[#This Row],[Vefat2020]]-MalatyaTablo[[#This Row],[Referans]], 0)</f>
        <v>11.666666666666668</v>
      </c>
      <c r="H460">
        <f t="shared" si="53"/>
        <v>14.714285714285714</v>
      </c>
      <c r="I460">
        <f t="shared" si="54"/>
        <v>9.4285714285714288</v>
      </c>
      <c r="J460">
        <f t="shared" si="55"/>
        <v>9.2857142857142865</v>
      </c>
      <c r="K460">
        <f t="shared" si="56"/>
        <v>9.2857142857142865</v>
      </c>
      <c r="L460">
        <f t="shared" si="57"/>
        <v>9.3333333333333321</v>
      </c>
    </row>
    <row r="461" spans="1:12">
      <c r="A461" s="3" t="s">
        <v>478</v>
      </c>
      <c r="B461">
        <v>12</v>
      </c>
      <c r="C461">
        <v>8</v>
      </c>
      <c r="D461">
        <v>6</v>
      </c>
      <c r="E461">
        <v>3</v>
      </c>
      <c r="F461" s="1">
        <f>AVERAGEIF(MalatyaTablo[[#This Row],[Vefat2019]:[Vefat2017]], "&gt;0")</f>
        <v>5.666666666666667</v>
      </c>
      <c r="G461" s="1">
        <f>IF(AND(MalatyaTablo[[#This Row],[Vefat2020]]&gt;-1,MalatyaTablo[[#This Row],[Referans]]&gt;-1), MalatyaTablo[[#This Row],[Vefat2020]]-MalatyaTablo[[#This Row],[Referans]], 0)</f>
        <v>6.333333333333333</v>
      </c>
      <c r="H461">
        <f t="shared" si="53"/>
        <v>14.571428571428571</v>
      </c>
      <c r="I461">
        <f t="shared" si="54"/>
        <v>8.7142857142857135</v>
      </c>
      <c r="J461">
        <f t="shared" si="55"/>
        <v>9.4285714285714288</v>
      </c>
      <c r="K461">
        <f t="shared" si="56"/>
        <v>8.4285714285714288</v>
      </c>
      <c r="L461">
        <f t="shared" si="57"/>
        <v>8.8571428571428559</v>
      </c>
    </row>
    <row r="462" spans="1:12">
      <c r="A462" s="3" t="s">
        <v>479</v>
      </c>
      <c r="B462">
        <v>18</v>
      </c>
      <c r="C462">
        <v>10</v>
      </c>
      <c r="D462">
        <v>11</v>
      </c>
      <c r="E462">
        <v>15</v>
      </c>
      <c r="F462" s="1">
        <f>AVERAGEIF(MalatyaTablo[[#This Row],[Vefat2019]:[Vefat2017]], "&gt;0")</f>
        <v>12</v>
      </c>
      <c r="G462" s="1">
        <f>IF(AND(MalatyaTablo[[#This Row],[Vefat2020]]&gt;-1,MalatyaTablo[[#This Row],[Referans]]&gt;-1), MalatyaTablo[[#This Row],[Vefat2020]]-MalatyaTablo[[#This Row],[Referans]], 0)</f>
        <v>6</v>
      </c>
      <c r="H462">
        <f t="shared" si="53"/>
        <v>15</v>
      </c>
      <c r="I462">
        <f t="shared" si="54"/>
        <v>9.2857142857142865</v>
      </c>
      <c r="J462">
        <f t="shared" si="55"/>
        <v>9.8571428571428577</v>
      </c>
      <c r="K462">
        <f t="shared" si="56"/>
        <v>9.1428571428571423</v>
      </c>
      <c r="L462">
        <f t="shared" si="57"/>
        <v>9.4285714285714288</v>
      </c>
    </row>
    <row r="463" spans="1:12">
      <c r="A463" s="3" t="s">
        <v>480</v>
      </c>
      <c r="B463">
        <v>5</v>
      </c>
      <c r="C463">
        <v>10</v>
      </c>
      <c r="D463">
        <v>4</v>
      </c>
      <c r="E463">
        <v>4</v>
      </c>
      <c r="F463" s="1">
        <f>AVERAGEIF(MalatyaTablo[[#This Row],[Vefat2019]:[Vefat2017]], "&gt;0")</f>
        <v>6</v>
      </c>
      <c r="G463" s="1">
        <f>IF(AND(MalatyaTablo[[#This Row],[Vefat2020]]&gt;-1,MalatyaTablo[[#This Row],[Referans]]&gt;-1), MalatyaTablo[[#This Row],[Vefat2020]]-MalatyaTablo[[#This Row],[Referans]], 0)</f>
        <v>-1</v>
      </c>
      <c r="H463">
        <f t="shared" si="53"/>
        <v>12.857142857142858</v>
      </c>
      <c r="I463">
        <f t="shared" si="54"/>
        <v>8.8571428571428577</v>
      </c>
      <c r="J463">
        <f t="shared" si="55"/>
        <v>9</v>
      </c>
      <c r="K463">
        <f t="shared" si="56"/>
        <v>8.4285714285714288</v>
      </c>
      <c r="L463">
        <f t="shared" si="57"/>
        <v>8.761904761904761</v>
      </c>
    </row>
    <row r="464" spans="1:12">
      <c r="A464" s="3" t="s">
        <v>481</v>
      </c>
      <c r="B464">
        <v>18</v>
      </c>
      <c r="C464">
        <v>7</v>
      </c>
      <c r="D464">
        <v>9</v>
      </c>
      <c r="E464">
        <v>5</v>
      </c>
      <c r="F464" s="1">
        <f>AVERAGEIF(MalatyaTablo[[#This Row],[Vefat2019]:[Vefat2017]], "&gt;0")</f>
        <v>7</v>
      </c>
      <c r="G464" s="1">
        <f>IF(AND(MalatyaTablo[[#This Row],[Vefat2020]]&gt;-1,MalatyaTablo[[#This Row],[Referans]]&gt;-1), MalatyaTablo[[#This Row],[Vefat2020]]-MalatyaTablo[[#This Row],[Referans]], 0)</f>
        <v>11</v>
      </c>
      <c r="H464">
        <f t="shared" si="53"/>
        <v>13.285714285714286</v>
      </c>
      <c r="I464">
        <f t="shared" si="54"/>
        <v>9</v>
      </c>
      <c r="J464">
        <f t="shared" si="55"/>
        <v>8.1428571428571423</v>
      </c>
      <c r="K464">
        <f t="shared" si="56"/>
        <v>7.5714285714285712</v>
      </c>
      <c r="L464">
        <f t="shared" si="57"/>
        <v>8.2380952380952372</v>
      </c>
    </row>
    <row r="465" spans="1:12">
      <c r="A465" s="3" t="s">
        <v>482</v>
      </c>
      <c r="B465">
        <v>14</v>
      </c>
      <c r="C465">
        <v>8</v>
      </c>
      <c r="D465">
        <v>8</v>
      </c>
      <c r="E465">
        <v>10</v>
      </c>
      <c r="F465" s="1">
        <f>AVERAGEIF(MalatyaTablo[[#This Row],[Vefat2019]:[Vefat2017]], "&gt;0")</f>
        <v>8.6666666666666661</v>
      </c>
      <c r="G465" s="1">
        <f>IF(AND(MalatyaTablo[[#This Row],[Vefat2020]]&gt;-1,MalatyaTablo[[#This Row],[Referans]]&gt;-1), MalatyaTablo[[#This Row],[Vefat2020]]-MalatyaTablo[[#This Row],[Referans]], 0)</f>
        <v>5.3333333333333339</v>
      </c>
      <c r="H465">
        <f t="shared" si="53"/>
        <v>13.714285714285714</v>
      </c>
      <c r="I465">
        <f t="shared" si="54"/>
        <v>8.1428571428571423</v>
      </c>
      <c r="J465">
        <f t="shared" si="55"/>
        <v>7.5714285714285712</v>
      </c>
      <c r="K465">
        <f t="shared" si="56"/>
        <v>7.7142857142857144</v>
      </c>
      <c r="L465">
        <f t="shared" si="57"/>
        <v>7.8095238095238093</v>
      </c>
    </row>
    <row r="466" spans="1:12">
      <c r="A466" s="3" t="s">
        <v>483</v>
      </c>
      <c r="B466">
        <v>11</v>
      </c>
      <c r="C466">
        <v>6</v>
      </c>
      <c r="D466">
        <v>8</v>
      </c>
      <c r="E466">
        <v>8</v>
      </c>
      <c r="F466" s="1">
        <f>AVERAGEIF(MalatyaTablo[[#This Row],[Vefat2019]:[Vefat2017]], "&gt;0")</f>
        <v>7.333333333333333</v>
      </c>
      <c r="G466" s="1">
        <f>IF(AND(MalatyaTablo[[#This Row],[Vefat2020]]&gt;-1,MalatyaTablo[[#This Row],[Referans]]&gt;-1), MalatyaTablo[[#This Row],[Vefat2020]]-MalatyaTablo[[#This Row],[Referans]], 0)</f>
        <v>3.666666666666667</v>
      </c>
      <c r="H466">
        <f t="shared" si="53"/>
        <v>13.857142857142858</v>
      </c>
      <c r="I466">
        <f t="shared" si="54"/>
        <v>8.2857142857142865</v>
      </c>
      <c r="J466">
        <f t="shared" si="55"/>
        <v>7.7142857142857144</v>
      </c>
      <c r="K466">
        <f t="shared" si="56"/>
        <v>7.1428571428571432</v>
      </c>
      <c r="L466">
        <f t="shared" si="57"/>
        <v>7.7142857142857144</v>
      </c>
    </row>
    <row r="467" spans="1:12">
      <c r="A467" s="3" t="s">
        <v>484</v>
      </c>
      <c r="B467">
        <v>15</v>
      </c>
      <c r="C467">
        <v>12</v>
      </c>
      <c r="D467">
        <v>6</v>
      </c>
      <c r="E467">
        <v>7</v>
      </c>
      <c r="F467" s="1">
        <f>AVERAGEIF(MalatyaTablo[[#This Row],[Vefat2019]:[Vefat2017]], "&gt;0")</f>
        <v>8.3333333333333339</v>
      </c>
      <c r="G467" s="1">
        <f>IF(AND(MalatyaTablo[[#This Row],[Vefat2020]]&gt;-1,MalatyaTablo[[#This Row],[Referans]]&gt;-1), MalatyaTablo[[#This Row],[Vefat2020]]-MalatyaTablo[[#This Row],[Referans]], 0)</f>
        <v>6.6666666666666661</v>
      </c>
      <c r="H467">
        <f t="shared" si="53"/>
        <v>13.285714285714286</v>
      </c>
      <c r="I467">
        <f t="shared" si="54"/>
        <v>8.7142857142857135</v>
      </c>
      <c r="J467">
        <f t="shared" si="55"/>
        <v>7.4285714285714288</v>
      </c>
      <c r="K467">
        <f t="shared" si="56"/>
        <v>7.4285714285714288</v>
      </c>
      <c r="L467">
        <f t="shared" si="57"/>
        <v>7.8571428571428585</v>
      </c>
    </row>
    <row r="468" spans="1:12">
      <c r="A468" s="3" t="s">
        <v>485</v>
      </c>
      <c r="B468">
        <v>21</v>
      </c>
      <c r="C468">
        <v>12</v>
      </c>
      <c r="D468">
        <v>9</v>
      </c>
      <c r="E468">
        <v>12</v>
      </c>
      <c r="F468" s="1">
        <f>AVERAGEIF(MalatyaTablo[[#This Row],[Vefat2019]:[Vefat2017]], "&gt;0")</f>
        <v>11</v>
      </c>
      <c r="G468" s="1">
        <f>IF(AND(MalatyaTablo[[#This Row],[Vefat2020]]&gt;-1,MalatyaTablo[[#This Row],[Referans]]&gt;-1), MalatyaTablo[[#This Row],[Vefat2020]]-MalatyaTablo[[#This Row],[Referans]], 0)</f>
        <v>10</v>
      </c>
      <c r="H468">
        <f t="shared" si="53"/>
        <v>14.571428571428571</v>
      </c>
      <c r="I468">
        <f t="shared" si="54"/>
        <v>9.2857142857142865</v>
      </c>
      <c r="J468">
        <f t="shared" si="55"/>
        <v>7.8571428571428568</v>
      </c>
      <c r="K468">
        <f t="shared" si="56"/>
        <v>8.7142857142857135</v>
      </c>
      <c r="L468">
        <f t="shared" si="57"/>
        <v>8.6190476190476186</v>
      </c>
    </row>
    <row r="469" spans="1:12">
      <c r="A469" s="3" t="s">
        <v>486</v>
      </c>
      <c r="B469">
        <v>15</v>
      </c>
      <c r="C469">
        <v>13</v>
      </c>
      <c r="D469">
        <v>11</v>
      </c>
      <c r="E469">
        <v>4</v>
      </c>
      <c r="F469" s="1">
        <f>AVERAGEIF(MalatyaTablo[[#This Row],[Vefat2019]:[Vefat2017]], "&gt;0")</f>
        <v>9.3333333333333339</v>
      </c>
      <c r="G469" s="1">
        <f>IF(AND(MalatyaTablo[[#This Row],[Vefat2020]]&gt;-1,MalatyaTablo[[#This Row],[Referans]]&gt;-1), MalatyaTablo[[#This Row],[Vefat2020]]-MalatyaTablo[[#This Row],[Referans]], 0)</f>
        <v>5.6666666666666661</v>
      </c>
      <c r="H469">
        <f t="shared" si="53"/>
        <v>14.142857142857142</v>
      </c>
      <c r="I469">
        <f t="shared" si="54"/>
        <v>9.7142857142857135</v>
      </c>
      <c r="J469">
        <f t="shared" si="55"/>
        <v>7.8571428571428568</v>
      </c>
      <c r="K469">
        <f t="shared" si="56"/>
        <v>7.1428571428571432</v>
      </c>
      <c r="L469">
        <f t="shared" si="57"/>
        <v>8.2380952380952372</v>
      </c>
    </row>
    <row r="470" spans="1:12">
      <c r="A470" s="3" t="s">
        <v>487</v>
      </c>
      <c r="B470">
        <v>13</v>
      </c>
      <c r="C470">
        <v>7</v>
      </c>
      <c r="D470">
        <v>9</v>
      </c>
      <c r="E470">
        <v>9</v>
      </c>
      <c r="F470" s="1">
        <f>AVERAGEIF(MalatyaTablo[[#This Row],[Vefat2019]:[Vefat2017]], "&gt;0")</f>
        <v>8.3333333333333339</v>
      </c>
      <c r="G470" s="1">
        <f>IF(AND(MalatyaTablo[[#This Row],[Vefat2020]]&gt;-1,MalatyaTablo[[#This Row],[Referans]]&gt;-1), MalatyaTablo[[#This Row],[Vefat2020]]-MalatyaTablo[[#This Row],[Referans]], 0)</f>
        <v>4.6666666666666661</v>
      </c>
      <c r="H470">
        <f t="shared" si="53"/>
        <v>15.285714285714286</v>
      </c>
      <c r="I470">
        <f t="shared" si="54"/>
        <v>9.2857142857142865</v>
      </c>
      <c r="J470">
        <f t="shared" si="55"/>
        <v>8.5714285714285712</v>
      </c>
      <c r="K470">
        <f t="shared" si="56"/>
        <v>7.8571428571428568</v>
      </c>
      <c r="L470">
        <f t="shared" si="57"/>
        <v>8.571428571428573</v>
      </c>
    </row>
    <row r="471" spans="1:12">
      <c r="A471" s="3" t="s">
        <v>488</v>
      </c>
      <c r="B471">
        <v>23</v>
      </c>
      <c r="C471">
        <v>12</v>
      </c>
      <c r="D471">
        <v>6</v>
      </c>
      <c r="E471">
        <v>12</v>
      </c>
      <c r="F471" s="1">
        <f>AVERAGEIF(MalatyaTablo[[#This Row],[Vefat2019]:[Vefat2017]], "&gt;0")</f>
        <v>10</v>
      </c>
      <c r="G471" s="1">
        <f>IF(AND(MalatyaTablo[[#This Row],[Vefat2020]]&gt;-1,MalatyaTablo[[#This Row],[Referans]]&gt;-1), MalatyaTablo[[#This Row],[Vefat2020]]-MalatyaTablo[[#This Row],[Referans]], 0)</f>
        <v>13</v>
      </c>
      <c r="H471">
        <f t="shared" si="53"/>
        <v>16</v>
      </c>
      <c r="I471">
        <f t="shared" si="54"/>
        <v>10</v>
      </c>
      <c r="J471">
        <f t="shared" si="55"/>
        <v>8.1428571428571423</v>
      </c>
      <c r="K471">
        <f t="shared" si="56"/>
        <v>8.8571428571428577</v>
      </c>
      <c r="L471">
        <f t="shared" si="57"/>
        <v>9.0000000000000018</v>
      </c>
    </row>
    <row r="472" spans="1:12">
      <c r="A472" s="3" t="s">
        <v>489</v>
      </c>
      <c r="B472">
        <v>15</v>
      </c>
      <c r="C472">
        <v>12</v>
      </c>
      <c r="D472">
        <v>11</v>
      </c>
      <c r="E472">
        <v>7</v>
      </c>
      <c r="F472" s="1">
        <f>AVERAGEIF(MalatyaTablo[[#This Row],[Vefat2019]:[Vefat2017]], "&gt;0")</f>
        <v>10</v>
      </c>
      <c r="G472" s="1">
        <f>IF(AND(MalatyaTablo[[#This Row],[Vefat2020]]&gt;-1,MalatyaTablo[[#This Row],[Referans]]&gt;-1), MalatyaTablo[[#This Row],[Vefat2020]]-MalatyaTablo[[#This Row],[Referans]], 0)</f>
        <v>5</v>
      </c>
      <c r="H472">
        <f t="shared" si="53"/>
        <v>16.142857142857142</v>
      </c>
      <c r="I472">
        <f t="shared" si="54"/>
        <v>10.571428571428571</v>
      </c>
      <c r="J472">
        <f t="shared" si="55"/>
        <v>8.5714285714285712</v>
      </c>
      <c r="K472">
        <f t="shared" si="56"/>
        <v>8.4285714285714288</v>
      </c>
      <c r="L472">
        <f t="shared" si="57"/>
        <v>9.1904761904761916</v>
      </c>
    </row>
    <row r="473" spans="1:12">
      <c r="A473" s="3" t="s">
        <v>490</v>
      </c>
      <c r="B473">
        <v>17</v>
      </c>
      <c r="C473">
        <v>16</v>
      </c>
      <c r="D473">
        <v>8</v>
      </c>
      <c r="E473">
        <v>15</v>
      </c>
      <c r="F473" s="1">
        <f>AVERAGEIF(MalatyaTablo[[#This Row],[Vefat2019]:[Vefat2017]], "&gt;0")</f>
        <v>13</v>
      </c>
      <c r="G473" s="1">
        <f>IF(AND(MalatyaTablo[[#This Row],[Vefat2020]]&gt;-1,MalatyaTablo[[#This Row],[Referans]]&gt;-1), MalatyaTablo[[#This Row],[Vefat2020]]-MalatyaTablo[[#This Row],[Referans]], 0)</f>
        <v>4</v>
      </c>
      <c r="H473">
        <f t="shared" si="53"/>
        <v>17</v>
      </c>
      <c r="I473">
        <f t="shared" si="54"/>
        <v>12</v>
      </c>
      <c r="J473">
        <f t="shared" si="55"/>
        <v>8.5714285714285712</v>
      </c>
      <c r="K473">
        <f t="shared" si="56"/>
        <v>9.4285714285714288</v>
      </c>
      <c r="L473">
        <f t="shared" si="57"/>
        <v>10</v>
      </c>
    </row>
    <row r="474" spans="1:12">
      <c r="A474" s="3" t="s">
        <v>491</v>
      </c>
      <c r="B474">
        <v>10</v>
      </c>
      <c r="C474">
        <v>11</v>
      </c>
      <c r="D474">
        <v>6</v>
      </c>
      <c r="E474">
        <v>6</v>
      </c>
      <c r="F474" s="1">
        <f>AVERAGEIF(MalatyaTablo[[#This Row],[Vefat2019]:[Vefat2017]], "&gt;0")</f>
        <v>7.666666666666667</v>
      </c>
      <c r="G474" s="1">
        <f>IF(AND(MalatyaTablo[[#This Row],[Vefat2020]]&gt;-1,MalatyaTablo[[#This Row],[Referans]]&gt;-1), MalatyaTablo[[#This Row],[Vefat2020]]-MalatyaTablo[[#This Row],[Referans]], 0)</f>
        <v>2.333333333333333</v>
      </c>
      <c r="H474">
        <f t="shared" si="53"/>
        <v>16.285714285714285</v>
      </c>
      <c r="I474">
        <f t="shared" si="54"/>
        <v>11.857142857142858</v>
      </c>
      <c r="J474">
        <f t="shared" si="55"/>
        <v>8.5714285714285712</v>
      </c>
      <c r="K474">
        <f t="shared" si="56"/>
        <v>9.2857142857142865</v>
      </c>
      <c r="L474">
        <f t="shared" si="57"/>
        <v>9.9047619047619069</v>
      </c>
    </row>
    <row r="475" spans="1:12">
      <c r="A475" s="3" t="s">
        <v>492</v>
      </c>
      <c r="B475">
        <v>29</v>
      </c>
      <c r="C475">
        <v>12</v>
      </c>
      <c r="D475">
        <v>10</v>
      </c>
      <c r="E475">
        <v>8</v>
      </c>
      <c r="F475" s="1">
        <f>AVERAGEIF(MalatyaTablo[[#This Row],[Vefat2019]:[Vefat2017]], "&gt;0")</f>
        <v>10</v>
      </c>
      <c r="G475" s="1">
        <f>IF(AND(MalatyaTablo[[#This Row],[Vefat2020]]&gt;-1,MalatyaTablo[[#This Row],[Referans]]&gt;-1), MalatyaTablo[[#This Row],[Vefat2020]]-MalatyaTablo[[#This Row],[Referans]], 0)</f>
        <v>19</v>
      </c>
      <c r="H475">
        <f t="shared" si="53"/>
        <v>17.428571428571427</v>
      </c>
      <c r="I475">
        <f t="shared" si="54"/>
        <v>11.857142857142858</v>
      </c>
      <c r="J475">
        <f t="shared" si="55"/>
        <v>8.7142857142857135</v>
      </c>
      <c r="K475">
        <f t="shared" si="56"/>
        <v>8.7142857142857135</v>
      </c>
      <c r="L475">
        <f t="shared" si="57"/>
        <v>9.7619047619047628</v>
      </c>
    </row>
    <row r="476" spans="1:12">
      <c r="A476" s="3" t="s">
        <v>493</v>
      </c>
      <c r="B476">
        <v>21</v>
      </c>
      <c r="C476">
        <v>11</v>
      </c>
      <c r="D476">
        <v>14</v>
      </c>
      <c r="E476">
        <v>10</v>
      </c>
      <c r="F476" s="1">
        <f>AVERAGEIF(MalatyaTablo[[#This Row],[Vefat2019]:[Vefat2017]], "&gt;0")</f>
        <v>11.666666666666666</v>
      </c>
      <c r="G476" s="1">
        <f>IF(AND(MalatyaTablo[[#This Row],[Vefat2020]]&gt;-1,MalatyaTablo[[#This Row],[Referans]]&gt;-1), MalatyaTablo[[#This Row],[Vefat2020]]-MalatyaTablo[[#This Row],[Referans]], 0)</f>
        <v>9.3333333333333339</v>
      </c>
      <c r="H476">
        <f t="shared" si="53"/>
        <v>18.285714285714285</v>
      </c>
      <c r="I476">
        <f t="shared" si="54"/>
        <v>11.571428571428571</v>
      </c>
      <c r="J476">
        <f t="shared" si="55"/>
        <v>9.1428571428571423</v>
      </c>
      <c r="K476">
        <f t="shared" si="56"/>
        <v>9.5714285714285712</v>
      </c>
      <c r="L476">
        <f t="shared" si="57"/>
        <v>10.095238095238097</v>
      </c>
    </row>
    <row r="477" spans="1:12">
      <c r="A477" s="3" t="s">
        <v>494</v>
      </c>
      <c r="B477">
        <v>16</v>
      </c>
      <c r="C477">
        <v>13</v>
      </c>
      <c r="D477">
        <v>12</v>
      </c>
      <c r="E477">
        <v>12</v>
      </c>
      <c r="F477" s="1">
        <f>AVERAGEIF(MalatyaTablo[[#This Row],[Vefat2019]:[Vefat2017]], "&gt;0")</f>
        <v>12.333333333333334</v>
      </c>
      <c r="G477" s="1">
        <f>IF(AND(MalatyaTablo[[#This Row],[Vefat2020]]&gt;-1,MalatyaTablo[[#This Row],[Referans]]&gt;-1), MalatyaTablo[[#This Row],[Vefat2020]]-MalatyaTablo[[#This Row],[Referans]], 0)</f>
        <v>3.6666666666666661</v>
      </c>
      <c r="H477">
        <f t="shared" si="53"/>
        <v>18.714285714285715</v>
      </c>
      <c r="I477">
        <f t="shared" si="54"/>
        <v>12.428571428571429</v>
      </c>
      <c r="J477">
        <f t="shared" si="55"/>
        <v>9.5714285714285712</v>
      </c>
      <c r="K477">
        <f t="shared" si="56"/>
        <v>10</v>
      </c>
      <c r="L477">
        <f t="shared" si="57"/>
        <v>10.666666666666666</v>
      </c>
    </row>
    <row r="478" spans="1:12">
      <c r="A478" s="3" t="s">
        <v>495</v>
      </c>
      <c r="B478">
        <v>9</v>
      </c>
      <c r="C478">
        <v>15</v>
      </c>
      <c r="D478">
        <v>5</v>
      </c>
      <c r="E478">
        <v>6</v>
      </c>
      <c r="F478" s="1">
        <f>AVERAGEIF(MalatyaTablo[[#This Row],[Vefat2019]:[Vefat2017]], "&gt;0")</f>
        <v>8.6666666666666661</v>
      </c>
      <c r="G478" s="1">
        <f>IF(AND(MalatyaTablo[[#This Row],[Vefat2020]]&gt;-1,MalatyaTablo[[#This Row],[Referans]]&gt;-1), MalatyaTablo[[#This Row],[Vefat2020]]-MalatyaTablo[[#This Row],[Referans]], 0)</f>
        <v>0.33333333333333393</v>
      </c>
      <c r="H478">
        <f t="shared" si="53"/>
        <v>16.714285714285715</v>
      </c>
      <c r="I478">
        <f t="shared" si="54"/>
        <v>12.857142857142858</v>
      </c>
      <c r="J478">
        <f t="shared" si="55"/>
        <v>9.4285714285714288</v>
      </c>
      <c r="K478">
        <f t="shared" si="56"/>
        <v>9.1428571428571423</v>
      </c>
      <c r="L478">
        <f t="shared" si="57"/>
        <v>10.476190476190478</v>
      </c>
    </row>
    <row r="479" spans="1:12">
      <c r="A479" s="3" t="s">
        <v>496</v>
      </c>
      <c r="B479">
        <v>21</v>
      </c>
      <c r="C479">
        <v>11</v>
      </c>
      <c r="D479">
        <v>6</v>
      </c>
      <c r="E479">
        <v>16</v>
      </c>
      <c r="F479" s="1">
        <f>AVERAGEIF(MalatyaTablo[[#This Row],[Vefat2019]:[Vefat2017]], "&gt;0")</f>
        <v>11</v>
      </c>
      <c r="G479" s="1">
        <f>IF(AND(MalatyaTablo[[#This Row],[Vefat2020]]&gt;-1,MalatyaTablo[[#This Row],[Referans]]&gt;-1), MalatyaTablo[[#This Row],[Vefat2020]]-MalatyaTablo[[#This Row],[Referans]], 0)</f>
        <v>10</v>
      </c>
      <c r="H479">
        <f t="shared" si="53"/>
        <v>17.571428571428573</v>
      </c>
      <c r="I479">
        <f t="shared" si="54"/>
        <v>12.714285714285714</v>
      </c>
      <c r="J479">
        <f t="shared" si="55"/>
        <v>8.7142857142857135</v>
      </c>
      <c r="K479">
        <f t="shared" si="56"/>
        <v>10.428571428571429</v>
      </c>
      <c r="L479">
        <f t="shared" si="57"/>
        <v>10.61904761904762</v>
      </c>
    </row>
    <row r="480" spans="1:12">
      <c r="A480" s="3" t="s">
        <v>497</v>
      </c>
      <c r="B480">
        <v>14</v>
      </c>
      <c r="C480">
        <v>12</v>
      </c>
      <c r="D480">
        <v>10</v>
      </c>
      <c r="E480">
        <v>6</v>
      </c>
      <c r="F480" s="1">
        <f>AVERAGEIF(MalatyaTablo[[#This Row],[Vefat2019]:[Vefat2017]], "&gt;0")</f>
        <v>9.3333333333333339</v>
      </c>
      <c r="G480" s="1">
        <f>IF(AND(MalatyaTablo[[#This Row],[Vefat2020]]&gt;-1,MalatyaTablo[[#This Row],[Referans]]&gt;-1), MalatyaTablo[[#This Row],[Vefat2020]]-MalatyaTablo[[#This Row],[Referans]], 0)</f>
        <v>4.6666666666666661</v>
      </c>
      <c r="H480">
        <f t="shared" si="53"/>
        <v>17.142857142857142</v>
      </c>
      <c r="I480">
        <f t="shared" si="54"/>
        <v>12.142857142857142</v>
      </c>
      <c r="J480">
        <f t="shared" si="55"/>
        <v>9</v>
      </c>
      <c r="K480">
        <f t="shared" si="56"/>
        <v>9.1428571428571423</v>
      </c>
      <c r="L480">
        <f t="shared" si="57"/>
        <v>10.095238095238097</v>
      </c>
    </row>
    <row r="481" spans="1:12">
      <c r="A481" s="3" t="s">
        <v>498</v>
      </c>
      <c r="B481">
        <v>10</v>
      </c>
      <c r="C481">
        <v>7</v>
      </c>
      <c r="D481">
        <v>7</v>
      </c>
      <c r="E481">
        <v>11</v>
      </c>
      <c r="F481" s="1">
        <f>AVERAGEIF(MalatyaTablo[[#This Row],[Vefat2019]:[Vefat2017]], "&gt;0")</f>
        <v>8.3333333333333339</v>
      </c>
      <c r="G481" s="1">
        <f>IF(AND(MalatyaTablo[[#This Row],[Vefat2020]]&gt;-1,MalatyaTablo[[#This Row],[Referans]]&gt;-1), MalatyaTablo[[#This Row],[Vefat2020]]-MalatyaTablo[[#This Row],[Referans]], 0)</f>
        <v>1.6666666666666661</v>
      </c>
      <c r="H481">
        <f t="shared" si="53"/>
        <v>17.142857142857142</v>
      </c>
      <c r="I481">
        <f t="shared" si="54"/>
        <v>11.571428571428571</v>
      </c>
      <c r="J481">
        <f t="shared" si="55"/>
        <v>9.1428571428571423</v>
      </c>
      <c r="K481">
        <f t="shared" si="56"/>
        <v>9.8571428571428577</v>
      </c>
      <c r="L481">
        <f t="shared" si="57"/>
        <v>10.19047619047619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B9B3B-D19A-496F-BD20-04E28C2DC608}">
  <sheetPr codeName="Sheet5"/>
  <dimension ref="A1:N481"/>
  <sheetViews>
    <sheetView zoomScale="70" zoomScaleNormal="70" workbookViewId="0">
      <selection activeCell="H429" sqref="H429:L481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25</v>
      </c>
      <c r="C2">
        <v>25</v>
      </c>
      <c r="D2">
        <v>14</v>
      </c>
      <c r="E2">
        <v>15</v>
      </c>
      <c r="F2">
        <f>SakaryaTablo[[#This Row],[Vefat2019]]</f>
        <v>25</v>
      </c>
      <c r="G2">
        <f>IF(AND(SakaryaTablo[[#This Row],[Vefat2020]]&gt;-1,SakaryaTablo[[#This Row],[Referans]]&gt;-1), SakaryaTablo[[#This Row],[Vefat2020]]-SakaryaTablo[[#This Row],[Referans]], 0)</f>
        <v>0</v>
      </c>
    </row>
    <row r="3" spans="1:12">
      <c r="A3" s="3" t="s">
        <v>18</v>
      </c>
      <c r="B3">
        <v>21</v>
      </c>
      <c r="C3">
        <v>21</v>
      </c>
      <c r="D3">
        <v>10</v>
      </c>
      <c r="E3">
        <v>23</v>
      </c>
      <c r="F3">
        <f>SakaryaTablo[[#This Row],[Vefat2019]]</f>
        <v>21</v>
      </c>
      <c r="G3">
        <f>IF(AND(SakaryaTablo[[#This Row],[Vefat2020]]&gt;-1,SakaryaTablo[[#This Row],[Referans]]&gt;-1), SakaryaTablo[[#This Row],[Vefat2020]]-SakaryaTablo[[#This Row],[Referans]], 0)</f>
        <v>0</v>
      </c>
    </row>
    <row r="4" spans="1:12">
      <c r="A4" s="3" t="s">
        <v>19</v>
      </c>
      <c r="B4">
        <v>17</v>
      </c>
      <c r="C4">
        <v>26</v>
      </c>
      <c r="D4">
        <v>13</v>
      </c>
      <c r="E4">
        <v>12</v>
      </c>
      <c r="F4">
        <f>SakaryaTablo[[#This Row],[Vefat2019]]</f>
        <v>26</v>
      </c>
      <c r="G4">
        <f>IF(AND(SakaryaTablo[[#This Row],[Vefat2020]]&gt;-1,SakaryaTablo[[#This Row],[Referans]]&gt;-1), SakaryaTablo[[#This Row],[Vefat2020]]-SakaryaTablo[[#This Row],[Referans]], 0)</f>
        <v>-9</v>
      </c>
    </row>
    <row r="5" spans="1:12">
      <c r="A5" s="3" t="s">
        <v>20</v>
      </c>
      <c r="B5">
        <v>23</v>
      </c>
      <c r="C5">
        <v>12</v>
      </c>
      <c r="D5">
        <v>12</v>
      </c>
      <c r="E5">
        <v>10</v>
      </c>
      <c r="F5">
        <f>SakaryaTablo[[#This Row],[Vefat2019]]</f>
        <v>12</v>
      </c>
      <c r="G5">
        <f>IF(AND(SakaryaTablo[[#This Row],[Vefat2020]]&gt;-1,SakaryaTablo[[#This Row],[Referans]]&gt;-1), SakaryaTablo[[#This Row],[Vefat2020]]-SakaryaTablo[[#This Row],[Referans]], 0)</f>
        <v>11</v>
      </c>
    </row>
    <row r="6" spans="1:12">
      <c r="A6" s="3" t="s">
        <v>21</v>
      </c>
      <c r="B6">
        <v>18</v>
      </c>
      <c r="C6">
        <v>24</v>
      </c>
      <c r="D6">
        <v>14</v>
      </c>
      <c r="E6">
        <v>11</v>
      </c>
      <c r="F6">
        <f>SakaryaTablo[[#This Row],[Vefat2019]]</f>
        <v>24</v>
      </c>
      <c r="G6">
        <f>IF(AND(SakaryaTablo[[#This Row],[Vefat2020]]&gt;-1,SakaryaTablo[[#This Row],[Referans]]&gt;-1), SakaryaTablo[[#This Row],[Vefat2020]]-SakaryaTablo[[#This Row],[Referans]], 0)</f>
        <v>-6</v>
      </c>
    </row>
    <row r="7" spans="1:12">
      <c r="A7" s="3" t="s">
        <v>22</v>
      </c>
      <c r="B7">
        <v>16</v>
      </c>
      <c r="C7">
        <v>17</v>
      </c>
      <c r="D7">
        <v>17</v>
      </c>
      <c r="E7">
        <v>13</v>
      </c>
      <c r="F7">
        <f>SakaryaTablo[[#This Row],[Vefat2019]]</f>
        <v>17</v>
      </c>
      <c r="G7">
        <f>IF(AND(SakaryaTablo[[#This Row],[Vefat2020]]&gt;-1,SakaryaTablo[[#This Row],[Referans]]&gt;-1), SakaryaTablo[[#This Row],[Vefat2020]]-SakaryaTablo[[#This Row],[Referans]], 0)</f>
        <v>-1</v>
      </c>
    </row>
    <row r="8" spans="1:12">
      <c r="A8" s="3" t="s">
        <v>23</v>
      </c>
      <c r="B8">
        <v>21</v>
      </c>
      <c r="C8">
        <v>21</v>
      </c>
      <c r="D8">
        <v>14</v>
      </c>
      <c r="E8">
        <v>8</v>
      </c>
      <c r="F8">
        <f>SakaryaTablo[[#This Row],[Vefat2019]]</f>
        <v>21</v>
      </c>
      <c r="G8">
        <f>IF(AND(SakaryaTablo[[#This Row],[Vefat2020]]&gt;-1,SakaryaTablo[[#This Row],[Referans]]&gt;-1), SakaryaTablo[[#This Row],[Vefat2020]]-SakaryaTablo[[#This Row],[Referans]], 0)</f>
        <v>0</v>
      </c>
      <c r="H8">
        <f>AVERAGE(B2:B8)</f>
        <v>20.142857142857142</v>
      </c>
      <c r="I8">
        <f t="shared" ref="I8:K8" si="0">AVERAGE(C2:C8)</f>
        <v>20.857142857142858</v>
      </c>
      <c r="J8">
        <f t="shared" si="0"/>
        <v>13.428571428571429</v>
      </c>
      <c r="K8">
        <f t="shared" si="0"/>
        <v>13.142857142857142</v>
      </c>
      <c r="L8">
        <f>AVERAGE(F2:F8)</f>
        <v>20.857142857142858</v>
      </c>
    </row>
    <row r="9" spans="1:12">
      <c r="A9" s="3" t="s">
        <v>24</v>
      </c>
      <c r="B9">
        <v>29</v>
      </c>
      <c r="C9">
        <v>26</v>
      </c>
      <c r="D9">
        <v>13</v>
      </c>
      <c r="E9">
        <v>17</v>
      </c>
      <c r="F9">
        <f>SakaryaTablo[[#This Row],[Vefat2019]]</f>
        <v>26</v>
      </c>
      <c r="G9">
        <f>IF(AND(SakaryaTablo[[#This Row],[Vefat2020]]&gt;-1,SakaryaTablo[[#This Row],[Referans]]&gt;-1), SakaryaTablo[[#This Row],[Vefat2020]]-SakaryaTablo[[#This Row],[Referans]], 0)</f>
        <v>3</v>
      </c>
      <c r="H9">
        <f t="shared" ref="H9:H72" si="1">AVERAGE(B3:B9)</f>
        <v>20.714285714285715</v>
      </c>
      <c r="I9">
        <f t="shared" ref="I9:I72" si="2">AVERAGE(C3:C9)</f>
        <v>21</v>
      </c>
      <c r="J9">
        <f t="shared" ref="J9:J72" si="3">AVERAGE(D3:D9)</f>
        <v>13.285714285714286</v>
      </c>
      <c r="K9">
        <f t="shared" ref="K9:K72" si="4">AVERAGE(E3:E9)</f>
        <v>13.428571428571429</v>
      </c>
      <c r="L9">
        <f t="shared" ref="L9:L72" si="5">AVERAGE(F3:F9)</f>
        <v>21</v>
      </c>
    </row>
    <row r="10" spans="1:12">
      <c r="A10" s="3" t="s">
        <v>25</v>
      </c>
      <c r="B10">
        <v>30</v>
      </c>
      <c r="C10">
        <v>21</v>
      </c>
      <c r="D10">
        <v>14</v>
      </c>
      <c r="E10">
        <v>17</v>
      </c>
      <c r="F10">
        <f>SakaryaTablo[[#This Row],[Vefat2019]]</f>
        <v>21</v>
      </c>
      <c r="G10">
        <f>IF(AND(SakaryaTablo[[#This Row],[Vefat2020]]&gt;-1,SakaryaTablo[[#This Row],[Referans]]&gt;-1), SakaryaTablo[[#This Row],[Vefat2020]]-SakaryaTablo[[#This Row],[Referans]], 0)</f>
        <v>9</v>
      </c>
      <c r="H10">
        <f t="shared" si="1"/>
        <v>22</v>
      </c>
      <c r="I10">
        <f t="shared" si="2"/>
        <v>21</v>
      </c>
      <c r="J10">
        <f t="shared" si="3"/>
        <v>13.857142857142858</v>
      </c>
      <c r="K10">
        <f t="shared" si="4"/>
        <v>12.571428571428571</v>
      </c>
      <c r="L10">
        <f t="shared" si="5"/>
        <v>21</v>
      </c>
    </row>
    <row r="11" spans="1:12">
      <c r="A11" s="3" t="s">
        <v>26</v>
      </c>
      <c r="B11">
        <v>26</v>
      </c>
      <c r="C11">
        <v>18</v>
      </c>
      <c r="D11">
        <v>12</v>
      </c>
      <c r="E11">
        <v>10</v>
      </c>
      <c r="F11">
        <f>SakaryaTablo[[#This Row],[Vefat2019]]</f>
        <v>18</v>
      </c>
      <c r="G11">
        <f>IF(AND(SakaryaTablo[[#This Row],[Vefat2020]]&gt;-1,SakaryaTablo[[#This Row],[Referans]]&gt;-1), SakaryaTablo[[#This Row],[Vefat2020]]-SakaryaTablo[[#This Row],[Referans]], 0)</f>
        <v>8</v>
      </c>
      <c r="H11">
        <f t="shared" si="1"/>
        <v>23.285714285714285</v>
      </c>
      <c r="I11">
        <f t="shared" si="2"/>
        <v>19.857142857142858</v>
      </c>
      <c r="J11">
        <f t="shared" si="3"/>
        <v>13.714285714285714</v>
      </c>
      <c r="K11">
        <f t="shared" si="4"/>
        <v>12.285714285714286</v>
      </c>
      <c r="L11">
        <f t="shared" si="5"/>
        <v>19.857142857142858</v>
      </c>
    </row>
    <row r="12" spans="1:12">
      <c r="A12" s="3" t="s">
        <v>27</v>
      </c>
      <c r="B12">
        <v>21</v>
      </c>
      <c r="C12">
        <v>22</v>
      </c>
      <c r="D12">
        <v>11</v>
      </c>
      <c r="E12">
        <v>22</v>
      </c>
      <c r="F12">
        <f>SakaryaTablo[[#This Row],[Vefat2019]]</f>
        <v>22</v>
      </c>
      <c r="G12">
        <f>IF(AND(SakaryaTablo[[#This Row],[Vefat2020]]&gt;-1,SakaryaTablo[[#This Row],[Referans]]&gt;-1), SakaryaTablo[[#This Row],[Vefat2020]]-SakaryaTablo[[#This Row],[Referans]], 0)</f>
        <v>-1</v>
      </c>
      <c r="H12">
        <f t="shared" si="1"/>
        <v>23</v>
      </c>
      <c r="I12">
        <f t="shared" si="2"/>
        <v>21.285714285714285</v>
      </c>
      <c r="J12">
        <f t="shared" si="3"/>
        <v>13.571428571428571</v>
      </c>
      <c r="K12">
        <f t="shared" si="4"/>
        <v>14</v>
      </c>
      <c r="L12">
        <f t="shared" si="5"/>
        <v>21.285714285714285</v>
      </c>
    </row>
    <row r="13" spans="1:12">
      <c r="A13" s="3" t="s">
        <v>28</v>
      </c>
      <c r="B13">
        <v>25</v>
      </c>
      <c r="C13">
        <v>18</v>
      </c>
      <c r="D13">
        <v>17</v>
      </c>
      <c r="E13">
        <v>22</v>
      </c>
      <c r="F13">
        <f>SakaryaTablo[[#This Row],[Vefat2019]]</f>
        <v>18</v>
      </c>
      <c r="G13">
        <f>IF(AND(SakaryaTablo[[#This Row],[Vefat2020]]&gt;-1,SakaryaTablo[[#This Row],[Referans]]&gt;-1), SakaryaTablo[[#This Row],[Vefat2020]]-SakaryaTablo[[#This Row],[Referans]], 0)</f>
        <v>7</v>
      </c>
      <c r="H13">
        <f t="shared" si="1"/>
        <v>24</v>
      </c>
      <c r="I13">
        <f t="shared" si="2"/>
        <v>20.428571428571427</v>
      </c>
      <c r="J13">
        <f t="shared" si="3"/>
        <v>14</v>
      </c>
      <c r="K13">
        <f t="shared" si="4"/>
        <v>15.571428571428571</v>
      </c>
      <c r="L13">
        <f t="shared" si="5"/>
        <v>20.428571428571427</v>
      </c>
    </row>
    <row r="14" spans="1:12">
      <c r="A14" s="3" t="s">
        <v>29</v>
      </c>
      <c r="B14">
        <v>22</v>
      </c>
      <c r="C14">
        <v>24</v>
      </c>
      <c r="D14">
        <v>15</v>
      </c>
      <c r="E14">
        <v>14</v>
      </c>
      <c r="F14">
        <f>SakaryaTablo[[#This Row],[Vefat2019]]</f>
        <v>24</v>
      </c>
      <c r="G14">
        <f>IF(AND(SakaryaTablo[[#This Row],[Vefat2020]]&gt;-1,SakaryaTablo[[#This Row],[Referans]]&gt;-1), SakaryaTablo[[#This Row],[Vefat2020]]-SakaryaTablo[[#This Row],[Referans]], 0)</f>
        <v>-2</v>
      </c>
      <c r="H14">
        <f t="shared" si="1"/>
        <v>24.857142857142858</v>
      </c>
      <c r="I14">
        <f t="shared" si="2"/>
        <v>21.428571428571427</v>
      </c>
      <c r="J14">
        <f t="shared" si="3"/>
        <v>13.714285714285714</v>
      </c>
      <c r="K14">
        <f t="shared" si="4"/>
        <v>15.714285714285714</v>
      </c>
      <c r="L14">
        <f t="shared" si="5"/>
        <v>21.428571428571427</v>
      </c>
    </row>
    <row r="15" spans="1:12">
      <c r="A15" s="3" t="s">
        <v>30</v>
      </c>
      <c r="B15">
        <v>28</v>
      </c>
      <c r="C15">
        <v>26</v>
      </c>
      <c r="D15">
        <v>15</v>
      </c>
      <c r="E15">
        <v>14</v>
      </c>
      <c r="F15">
        <f>SakaryaTablo[[#This Row],[Vefat2019]]</f>
        <v>26</v>
      </c>
      <c r="G15">
        <f>IF(AND(SakaryaTablo[[#This Row],[Vefat2020]]&gt;-1,SakaryaTablo[[#This Row],[Referans]]&gt;-1), SakaryaTablo[[#This Row],[Vefat2020]]-SakaryaTablo[[#This Row],[Referans]], 0)</f>
        <v>2</v>
      </c>
      <c r="H15">
        <f t="shared" si="1"/>
        <v>25.857142857142858</v>
      </c>
      <c r="I15">
        <f t="shared" si="2"/>
        <v>22.142857142857142</v>
      </c>
      <c r="J15">
        <f t="shared" si="3"/>
        <v>13.857142857142858</v>
      </c>
      <c r="K15">
        <f t="shared" si="4"/>
        <v>16.571428571428573</v>
      </c>
      <c r="L15">
        <f t="shared" si="5"/>
        <v>22.142857142857142</v>
      </c>
    </row>
    <row r="16" spans="1:12">
      <c r="A16" s="3" t="s">
        <v>31</v>
      </c>
      <c r="B16">
        <v>27</v>
      </c>
      <c r="C16">
        <v>22</v>
      </c>
      <c r="D16">
        <v>9</v>
      </c>
      <c r="E16">
        <v>15</v>
      </c>
      <c r="F16">
        <f>SakaryaTablo[[#This Row],[Vefat2019]]</f>
        <v>22</v>
      </c>
      <c r="G16">
        <f>IF(AND(SakaryaTablo[[#This Row],[Vefat2020]]&gt;-1,SakaryaTablo[[#This Row],[Referans]]&gt;-1), SakaryaTablo[[#This Row],[Vefat2020]]-SakaryaTablo[[#This Row],[Referans]], 0)</f>
        <v>5</v>
      </c>
      <c r="H16">
        <f t="shared" si="1"/>
        <v>25.571428571428573</v>
      </c>
      <c r="I16">
        <f t="shared" si="2"/>
        <v>21.571428571428573</v>
      </c>
      <c r="J16">
        <f t="shared" si="3"/>
        <v>13.285714285714286</v>
      </c>
      <c r="K16">
        <f t="shared" si="4"/>
        <v>16.285714285714285</v>
      </c>
      <c r="L16">
        <f t="shared" si="5"/>
        <v>21.571428571428573</v>
      </c>
    </row>
    <row r="17" spans="1:14">
      <c r="A17" s="3" t="s">
        <v>32</v>
      </c>
      <c r="B17">
        <v>35</v>
      </c>
      <c r="C17">
        <v>24</v>
      </c>
      <c r="D17">
        <v>14</v>
      </c>
      <c r="E17">
        <v>15</v>
      </c>
      <c r="F17">
        <f>SakaryaTablo[[#This Row],[Vefat2019]]</f>
        <v>24</v>
      </c>
      <c r="G17">
        <f>IF(AND(SakaryaTablo[[#This Row],[Vefat2020]]&gt;-1,SakaryaTablo[[#This Row],[Referans]]&gt;-1), SakaryaTablo[[#This Row],[Vefat2020]]-SakaryaTablo[[#This Row],[Referans]], 0)</f>
        <v>11</v>
      </c>
      <c r="H17">
        <f t="shared" si="1"/>
        <v>26.285714285714285</v>
      </c>
      <c r="I17">
        <f t="shared" si="2"/>
        <v>22</v>
      </c>
      <c r="J17">
        <f t="shared" si="3"/>
        <v>13.285714285714286</v>
      </c>
      <c r="K17">
        <f t="shared" si="4"/>
        <v>16</v>
      </c>
      <c r="L17">
        <f t="shared" si="5"/>
        <v>22</v>
      </c>
    </row>
    <row r="18" spans="1:14">
      <c r="A18" s="3" t="s">
        <v>33</v>
      </c>
      <c r="B18">
        <v>23</v>
      </c>
      <c r="C18">
        <v>21</v>
      </c>
      <c r="D18">
        <v>21</v>
      </c>
      <c r="E18">
        <v>13</v>
      </c>
      <c r="F18">
        <f>SakaryaTablo[[#This Row],[Vefat2019]]</f>
        <v>21</v>
      </c>
      <c r="G18">
        <f>IF(AND(SakaryaTablo[[#This Row],[Vefat2020]]&gt;-1,SakaryaTablo[[#This Row],[Referans]]&gt;-1), SakaryaTablo[[#This Row],[Vefat2020]]-SakaryaTablo[[#This Row],[Referans]], 0)</f>
        <v>2</v>
      </c>
      <c r="H18">
        <f t="shared" si="1"/>
        <v>25.857142857142858</v>
      </c>
      <c r="I18">
        <f t="shared" si="2"/>
        <v>22.428571428571427</v>
      </c>
      <c r="J18">
        <f t="shared" si="3"/>
        <v>14.571428571428571</v>
      </c>
      <c r="K18">
        <f t="shared" si="4"/>
        <v>16.428571428571427</v>
      </c>
      <c r="L18">
        <f t="shared" si="5"/>
        <v>22.428571428571427</v>
      </c>
    </row>
    <row r="19" spans="1:14">
      <c r="A19" s="3" t="s">
        <v>34</v>
      </c>
      <c r="B19">
        <v>23</v>
      </c>
      <c r="C19">
        <v>22</v>
      </c>
      <c r="D19">
        <v>15</v>
      </c>
      <c r="E19">
        <v>14</v>
      </c>
      <c r="F19">
        <f>SakaryaTablo[[#This Row],[Vefat2019]]</f>
        <v>22</v>
      </c>
      <c r="G19">
        <f>IF(AND(SakaryaTablo[[#This Row],[Vefat2020]]&gt;-1,SakaryaTablo[[#This Row],[Referans]]&gt;-1), SakaryaTablo[[#This Row],[Vefat2020]]-SakaryaTablo[[#This Row],[Referans]], 0)</f>
        <v>1</v>
      </c>
      <c r="H19">
        <f t="shared" si="1"/>
        <v>26.142857142857142</v>
      </c>
      <c r="I19">
        <f t="shared" si="2"/>
        <v>22.428571428571427</v>
      </c>
      <c r="J19">
        <f t="shared" si="3"/>
        <v>15.142857142857142</v>
      </c>
      <c r="K19">
        <f t="shared" si="4"/>
        <v>15.285714285714286</v>
      </c>
      <c r="L19">
        <f t="shared" si="5"/>
        <v>22.428571428571427</v>
      </c>
    </row>
    <row r="20" spans="1:14">
      <c r="A20" s="3" t="s">
        <v>35</v>
      </c>
      <c r="B20">
        <v>20</v>
      </c>
      <c r="C20">
        <v>18</v>
      </c>
      <c r="D20">
        <v>8</v>
      </c>
      <c r="E20">
        <v>6</v>
      </c>
      <c r="F20">
        <f>SakaryaTablo[[#This Row],[Vefat2019]]</f>
        <v>18</v>
      </c>
      <c r="G20">
        <f>IF(AND(SakaryaTablo[[#This Row],[Vefat2020]]&gt;-1,SakaryaTablo[[#This Row],[Referans]]&gt;-1), SakaryaTablo[[#This Row],[Vefat2020]]-SakaryaTablo[[#This Row],[Referans]], 0)</f>
        <v>2</v>
      </c>
      <c r="H20">
        <f t="shared" si="1"/>
        <v>25.428571428571427</v>
      </c>
      <c r="I20">
        <f t="shared" si="2"/>
        <v>22.428571428571427</v>
      </c>
      <c r="J20">
        <f t="shared" si="3"/>
        <v>13.857142857142858</v>
      </c>
      <c r="K20">
        <f t="shared" si="4"/>
        <v>13</v>
      </c>
      <c r="L20">
        <f t="shared" si="5"/>
        <v>22.428571428571427</v>
      </c>
    </row>
    <row r="21" spans="1:14">
      <c r="A21" s="3" t="s">
        <v>36</v>
      </c>
      <c r="B21">
        <v>28</v>
      </c>
      <c r="C21">
        <v>19</v>
      </c>
      <c r="D21">
        <v>15</v>
      </c>
      <c r="E21">
        <v>18</v>
      </c>
      <c r="F21">
        <f>SakaryaTablo[[#This Row],[Vefat2019]]</f>
        <v>19</v>
      </c>
      <c r="G21">
        <f>IF(AND(SakaryaTablo[[#This Row],[Vefat2020]]&gt;-1,SakaryaTablo[[#This Row],[Referans]]&gt;-1), SakaryaTablo[[#This Row],[Vefat2020]]-SakaryaTablo[[#This Row],[Referans]], 0)</f>
        <v>9</v>
      </c>
      <c r="H21">
        <f t="shared" si="1"/>
        <v>26.285714285714285</v>
      </c>
      <c r="I21">
        <f t="shared" si="2"/>
        <v>21.714285714285715</v>
      </c>
      <c r="J21">
        <f t="shared" si="3"/>
        <v>13.857142857142858</v>
      </c>
      <c r="K21">
        <f t="shared" si="4"/>
        <v>13.571428571428571</v>
      </c>
      <c r="L21">
        <f t="shared" si="5"/>
        <v>21.714285714285715</v>
      </c>
    </row>
    <row r="22" spans="1:14">
      <c r="A22" s="3" t="s">
        <v>37</v>
      </c>
      <c r="B22">
        <v>26</v>
      </c>
      <c r="C22">
        <v>19</v>
      </c>
      <c r="D22">
        <v>12</v>
      </c>
      <c r="E22">
        <v>12</v>
      </c>
      <c r="F22">
        <f>SakaryaTablo[[#This Row],[Vefat2019]]</f>
        <v>19</v>
      </c>
      <c r="G22">
        <f>IF(AND(SakaryaTablo[[#This Row],[Vefat2020]]&gt;-1,SakaryaTablo[[#This Row],[Referans]]&gt;-1), SakaryaTablo[[#This Row],[Vefat2020]]-SakaryaTablo[[#This Row],[Referans]], 0)</f>
        <v>7</v>
      </c>
      <c r="H22">
        <f t="shared" si="1"/>
        <v>26</v>
      </c>
      <c r="I22">
        <f t="shared" si="2"/>
        <v>20.714285714285715</v>
      </c>
      <c r="J22">
        <f t="shared" si="3"/>
        <v>13.428571428571429</v>
      </c>
      <c r="K22">
        <f t="shared" si="4"/>
        <v>13.285714285714286</v>
      </c>
      <c r="L22">
        <f t="shared" si="5"/>
        <v>20.714285714285715</v>
      </c>
    </row>
    <row r="23" spans="1:14">
      <c r="A23" s="3" t="s">
        <v>38</v>
      </c>
      <c r="B23">
        <v>22</v>
      </c>
      <c r="C23">
        <v>27</v>
      </c>
      <c r="D23">
        <v>13</v>
      </c>
      <c r="E23">
        <v>22</v>
      </c>
      <c r="F23">
        <f>SakaryaTablo[[#This Row],[Vefat2019]]</f>
        <v>27</v>
      </c>
      <c r="G23">
        <f>IF(AND(SakaryaTablo[[#This Row],[Vefat2020]]&gt;-1,SakaryaTablo[[#This Row],[Referans]]&gt;-1), SakaryaTablo[[#This Row],[Vefat2020]]-SakaryaTablo[[#This Row],[Referans]], 0)</f>
        <v>-5</v>
      </c>
      <c r="H23">
        <f t="shared" si="1"/>
        <v>25.285714285714285</v>
      </c>
      <c r="I23">
        <f t="shared" si="2"/>
        <v>21.428571428571427</v>
      </c>
      <c r="J23">
        <f t="shared" si="3"/>
        <v>14</v>
      </c>
      <c r="K23">
        <f t="shared" si="4"/>
        <v>14.285714285714286</v>
      </c>
      <c r="L23">
        <f t="shared" si="5"/>
        <v>21.428571428571427</v>
      </c>
    </row>
    <row r="24" spans="1:14">
      <c r="A24" s="3" t="s">
        <v>39</v>
      </c>
      <c r="B24">
        <v>25</v>
      </c>
      <c r="C24">
        <v>28</v>
      </c>
      <c r="D24">
        <v>12</v>
      </c>
      <c r="E24">
        <v>8</v>
      </c>
      <c r="F24">
        <f>SakaryaTablo[[#This Row],[Vefat2019]]</f>
        <v>28</v>
      </c>
      <c r="G24">
        <f>IF(AND(SakaryaTablo[[#This Row],[Vefat2020]]&gt;-1,SakaryaTablo[[#This Row],[Referans]]&gt;-1), SakaryaTablo[[#This Row],[Vefat2020]]-SakaryaTablo[[#This Row],[Referans]], 0)</f>
        <v>-3</v>
      </c>
      <c r="H24">
        <f t="shared" si="1"/>
        <v>23.857142857142858</v>
      </c>
      <c r="I24">
        <f t="shared" si="2"/>
        <v>22</v>
      </c>
      <c r="J24">
        <f t="shared" si="3"/>
        <v>13.714285714285714</v>
      </c>
      <c r="K24">
        <f t="shared" si="4"/>
        <v>13.285714285714286</v>
      </c>
      <c r="L24">
        <f t="shared" si="5"/>
        <v>22</v>
      </c>
    </row>
    <row r="25" spans="1:14">
      <c r="A25" s="3" t="s">
        <v>40</v>
      </c>
      <c r="B25">
        <v>22</v>
      </c>
      <c r="C25">
        <v>26</v>
      </c>
      <c r="D25">
        <v>18</v>
      </c>
      <c r="E25">
        <v>13</v>
      </c>
      <c r="F25">
        <f>SakaryaTablo[[#This Row],[Vefat2019]]</f>
        <v>26</v>
      </c>
      <c r="G25">
        <f>IF(AND(SakaryaTablo[[#This Row],[Vefat2020]]&gt;-1,SakaryaTablo[[#This Row],[Referans]]&gt;-1), SakaryaTablo[[#This Row],[Vefat2020]]-SakaryaTablo[[#This Row],[Referans]], 0)</f>
        <v>-4</v>
      </c>
      <c r="H25">
        <f t="shared" si="1"/>
        <v>23.714285714285715</v>
      </c>
      <c r="I25">
        <f t="shared" si="2"/>
        <v>22.714285714285715</v>
      </c>
      <c r="J25">
        <f t="shared" si="3"/>
        <v>13.285714285714286</v>
      </c>
      <c r="K25">
        <f t="shared" si="4"/>
        <v>13.285714285714286</v>
      </c>
      <c r="L25">
        <f t="shared" si="5"/>
        <v>22.714285714285715</v>
      </c>
      <c r="N25" t="s">
        <v>5</v>
      </c>
    </row>
    <row r="26" spans="1:14">
      <c r="A26" s="3" t="s">
        <v>41</v>
      </c>
      <c r="B26">
        <v>26</v>
      </c>
      <c r="C26">
        <v>19</v>
      </c>
      <c r="D26">
        <v>12</v>
      </c>
      <c r="E26">
        <v>15</v>
      </c>
      <c r="F26">
        <f>SakaryaTablo[[#This Row],[Vefat2019]]</f>
        <v>19</v>
      </c>
      <c r="G26">
        <f>IF(AND(SakaryaTablo[[#This Row],[Vefat2020]]&gt;-1,SakaryaTablo[[#This Row],[Referans]]&gt;-1), SakaryaTablo[[#This Row],[Vefat2020]]-SakaryaTablo[[#This Row],[Referans]], 0)</f>
        <v>7</v>
      </c>
      <c r="H26">
        <f t="shared" si="1"/>
        <v>24.142857142857142</v>
      </c>
      <c r="I26">
        <f t="shared" si="2"/>
        <v>22.285714285714285</v>
      </c>
      <c r="J26">
        <f t="shared" si="3"/>
        <v>12.857142857142858</v>
      </c>
      <c r="K26">
        <f t="shared" si="4"/>
        <v>13.428571428571429</v>
      </c>
      <c r="L26">
        <f t="shared" si="5"/>
        <v>22.285714285714285</v>
      </c>
      <c r="N26">
        <f>SUM(SakaryaTablo[Fark])</f>
        <v>1842</v>
      </c>
    </row>
    <row r="27" spans="1:14">
      <c r="A27" s="3" t="s">
        <v>42</v>
      </c>
      <c r="B27">
        <v>22</v>
      </c>
      <c r="C27">
        <v>22</v>
      </c>
      <c r="D27">
        <v>5</v>
      </c>
      <c r="E27">
        <v>21</v>
      </c>
      <c r="F27">
        <f>SakaryaTablo[[#This Row],[Vefat2019]]</f>
        <v>22</v>
      </c>
      <c r="G27">
        <f>IF(AND(SakaryaTablo[[#This Row],[Vefat2020]]&gt;-1,SakaryaTablo[[#This Row],[Referans]]&gt;-1), SakaryaTablo[[#This Row],[Vefat2020]]-SakaryaTablo[[#This Row],[Referans]], 0)</f>
        <v>0</v>
      </c>
      <c r="H27">
        <f t="shared" si="1"/>
        <v>24.428571428571427</v>
      </c>
      <c r="I27">
        <f t="shared" si="2"/>
        <v>22.857142857142858</v>
      </c>
      <c r="J27">
        <f t="shared" si="3"/>
        <v>12.428571428571429</v>
      </c>
      <c r="K27">
        <f t="shared" si="4"/>
        <v>15.571428571428571</v>
      </c>
      <c r="L27">
        <f t="shared" si="5"/>
        <v>22.857142857142858</v>
      </c>
    </row>
    <row r="28" spans="1:14">
      <c r="A28" s="3" t="s">
        <v>43</v>
      </c>
      <c r="B28">
        <v>26</v>
      </c>
      <c r="C28">
        <v>29</v>
      </c>
      <c r="D28">
        <v>9</v>
      </c>
      <c r="E28">
        <v>17</v>
      </c>
      <c r="F28">
        <f>SakaryaTablo[[#This Row],[Vefat2019]]</f>
        <v>29</v>
      </c>
      <c r="G28">
        <f>IF(AND(SakaryaTablo[[#This Row],[Vefat2020]]&gt;-1,SakaryaTablo[[#This Row],[Referans]]&gt;-1), SakaryaTablo[[#This Row],[Vefat2020]]-SakaryaTablo[[#This Row],[Referans]], 0)</f>
        <v>-3</v>
      </c>
      <c r="H28">
        <f t="shared" si="1"/>
        <v>24.142857142857142</v>
      </c>
      <c r="I28">
        <f t="shared" si="2"/>
        <v>24.285714285714285</v>
      </c>
      <c r="J28">
        <f t="shared" si="3"/>
        <v>11.571428571428571</v>
      </c>
      <c r="K28">
        <f t="shared" si="4"/>
        <v>15.428571428571429</v>
      </c>
      <c r="L28">
        <f t="shared" si="5"/>
        <v>24.285714285714285</v>
      </c>
    </row>
    <row r="29" spans="1:14">
      <c r="A29" s="3" t="s">
        <v>44</v>
      </c>
      <c r="B29">
        <v>33</v>
      </c>
      <c r="C29">
        <v>22</v>
      </c>
      <c r="D29">
        <v>22</v>
      </c>
      <c r="E29">
        <v>8</v>
      </c>
      <c r="F29">
        <f>SakaryaTablo[[#This Row],[Vefat2019]]</f>
        <v>22</v>
      </c>
      <c r="G29">
        <f>IF(AND(SakaryaTablo[[#This Row],[Vefat2020]]&gt;-1,SakaryaTablo[[#This Row],[Referans]]&gt;-1), SakaryaTablo[[#This Row],[Vefat2020]]-SakaryaTablo[[#This Row],[Referans]], 0)</f>
        <v>11</v>
      </c>
      <c r="H29">
        <f t="shared" si="1"/>
        <v>25.142857142857142</v>
      </c>
      <c r="I29">
        <f t="shared" si="2"/>
        <v>24.714285714285715</v>
      </c>
      <c r="J29">
        <f t="shared" si="3"/>
        <v>13</v>
      </c>
      <c r="K29">
        <f t="shared" si="4"/>
        <v>14.857142857142858</v>
      </c>
      <c r="L29">
        <f t="shared" si="5"/>
        <v>24.714285714285715</v>
      </c>
    </row>
    <row r="30" spans="1:14">
      <c r="A30" s="3" t="s">
        <v>45</v>
      </c>
      <c r="B30">
        <v>27</v>
      </c>
      <c r="C30">
        <v>31</v>
      </c>
      <c r="D30">
        <v>12</v>
      </c>
      <c r="E30">
        <v>13</v>
      </c>
      <c r="F30">
        <f>SakaryaTablo[[#This Row],[Vefat2019]]</f>
        <v>31</v>
      </c>
      <c r="G30">
        <f>IF(AND(SakaryaTablo[[#This Row],[Vefat2020]]&gt;-1,SakaryaTablo[[#This Row],[Referans]]&gt;-1), SakaryaTablo[[#This Row],[Vefat2020]]-SakaryaTablo[[#This Row],[Referans]], 0)</f>
        <v>-4</v>
      </c>
      <c r="H30">
        <f t="shared" si="1"/>
        <v>25.857142857142858</v>
      </c>
      <c r="I30">
        <f t="shared" si="2"/>
        <v>25.285714285714285</v>
      </c>
      <c r="J30">
        <f t="shared" si="3"/>
        <v>12.857142857142858</v>
      </c>
      <c r="K30">
        <f t="shared" si="4"/>
        <v>13.571428571428571</v>
      </c>
      <c r="L30">
        <f t="shared" si="5"/>
        <v>25.285714285714285</v>
      </c>
    </row>
    <row r="31" spans="1:14">
      <c r="A31" s="3" t="s">
        <v>46</v>
      </c>
      <c r="B31">
        <v>24</v>
      </c>
      <c r="C31">
        <v>29</v>
      </c>
      <c r="D31">
        <v>15</v>
      </c>
      <c r="E31">
        <v>11</v>
      </c>
      <c r="F31">
        <f>SakaryaTablo[[#This Row],[Vefat2019]]</f>
        <v>29</v>
      </c>
      <c r="G31">
        <f>IF(AND(SakaryaTablo[[#This Row],[Vefat2020]]&gt;-1,SakaryaTablo[[#This Row],[Referans]]&gt;-1), SakaryaTablo[[#This Row],[Vefat2020]]-SakaryaTablo[[#This Row],[Referans]], 0)</f>
        <v>-5</v>
      </c>
      <c r="H31">
        <f t="shared" si="1"/>
        <v>25.714285714285715</v>
      </c>
      <c r="I31">
        <f t="shared" si="2"/>
        <v>25.428571428571427</v>
      </c>
      <c r="J31">
        <f t="shared" si="3"/>
        <v>13.285714285714286</v>
      </c>
      <c r="K31">
        <f t="shared" si="4"/>
        <v>14</v>
      </c>
      <c r="L31">
        <f t="shared" si="5"/>
        <v>25.428571428571427</v>
      </c>
    </row>
    <row r="32" spans="1:14">
      <c r="A32" s="3" t="s">
        <v>47</v>
      </c>
      <c r="B32">
        <v>19</v>
      </c>
      <c r="C32">
        <v>21</v>
      </c>
      <c r="D32">
        <v>12</v>
      </c>
      <c r="E32">
        <v>15</v>
      </c>
      <c r="F32">
        <f>SakaryaTablo[[#This Row],[Vefat2019]]</f>
        <v>21</v>
      </c>
      <c r="G32">
        <f>IF(AND(SakaryaTablo[[#This Row],[Vefat2020]]&gt;-1,SakaryaTablo[[#This Row],[Referans]]&gt;-1), SakaryaTablo[[#This Row],[Vefat2020]]-SakaryaTablo[[#This Row],[Referans]], 0)</f>
        <v>-2</v>
      </c>
      <c r="H32">
        <f t="shared" si="1"/>
        <v>25.285714285714285</v>
      </c>
      <c r="I32">
        <f t="shared" si="2"/>
        <v>24.714285714285715</v>
      </c>
      <c r="J32">
        <f t="shared" si="3"/>
        <v>12.428571428571429</v>
      </c>
      <c r="K32">
        <f t="shared" si="4"/>
        <v>14.285714285714286</v>
      </c>
      <c r="L32">
        <f t="shared" si="5"/>
        <v>24.714285714285715</v>
      </c>
    </row>
    <row r="33" spans="1:12">
      <c r="A33" s="3" t="s">
        <v>48</v>
      </c>
      <c r="B33">
        <v>27</v>
      </c>
      <c r="C33">
        <v>25</v>
      </c>
      <c r="D33">
        <v>17</v>
      </c>
      <c r="E33">
        <v>11</v>
      </c>
      <c r="F33">
        <f>SakaryaTablo[[#This Row],[Vefat2019]]</f>
        <v>25</v>
      </c>
      <c r="G33">
        <f>IF(AND(SakaryaTablo[[#This Row],[Vefat2020]]&gt;-1,SakaryaTablo[[#This Row],[Referans]]&gt;-1), SakaryaTablo[[#This Row],[Vefat2020]]-SakaryaTablo[[#This Row],[Referans]], 0)</f>
        <v>2</v>
      </c>
      <c r="H33">
        <f t="shared" si="1"/>
        <v>25.428571428571427</v>
      </c>
      <c r="I33">
        <f t="shared" si="2"/>
        <v>25.571428571428573</v>
      </c>
      <c r="J33">
        <f t="shared" si="3"/>
        <v>13.142857142857142</v>
      </c>
      <c r="K33">
        <f t="shared" si="4"/>
        <v>13.714285714285714</v>
      </c>
      <c r="L33">
        <f t="shared" si="5"/>
        <v>25.571428571428573</v>
      </c>
    </row>
    <row r="34" spans="1:12">
      <c r="A34" s="3" t="s">
        <v>49</v>
      </c>
      <c r="B34">
        <v>26</v>
      </c>
      <c r="C34">
        <v>26</v>
      </c>
      <c r="D34">
        <v>15</v>
      </c>
      <c r="E34">
        <v>10</v>
      </c>
      <c r="F34">
        <f>SakaryaTablo[[#This Row],[Vefat2019]]</f>
        <v>26</v>
      </c>
      <c r="G34">
        <f>IF(AND(SakaryaTablo[[#This Row],[Vefat2020]]&gt;-1,SakaryaTablo[[#This Row],[Referans]]&gt;-1), SakaryaTablo[[#This Row],[Vefat2020]]-SakaryaTablo[[#This Row],[Referans]], 0)</f>
        <v>0</v>
      </c>
      <c r="H34">
        <f t="shared" si="1"/>
        <v>26</v>
      </c>
      <c r="I34">
        <f t="shared" si="2"/>
        <v>26.142857142857142</v>
      </c>
      <c r="J34">
        <f t="shared" si="3"/>
        <v>14.571428571428571</v>
      </c>
      <c r="K34">
        <f t="shared" si="4"/>
        <v>12.142857142857142</v>
      </c>
      <c r="L34">
        <f t="shared" si="5"/>
        <v>26.142857142857142</v>
      </c>
    </row>
    <row r="35" spans="1:12">
      <c r="A35" s="3" t="s">
        <v>50</v>
      </c>
      <c r="B35">
        <v>22</v>
      </c>
      <c r="C35">
        <v>21</v>
      </c>
      <c r="D35">
        <v>11</v>
      </c>
      <c r="E35">
        <v>11</v>
      </c>
      <c r="F35">
        <f>SakaryaTablo[[#This Row],[Vefat2019]]</f>
        <v>21</v>
      </c>
      <c r="G35">
        <f>IF(AND(SakaryaTablo[[#This Row],[Vefat2020]]&gt;-1,SakaryaTablo[[#This Row],[Referans]]&gt;-1), SakaryaTablo[[#This Row],[Vefat2020]]-SakaryaTablo[[#This Row],[Referans]], 0)</f>
        <v>1</v>
      </c>
      <c r="H35">
        <f t="shared" si="1"/>
        <v>25.428571428571427</v>
      </c>
      <c r="I35">
        <f t="shared" si="2"/>
        <v>25</v>
      </c>
      <c r="J35">
        <f t="shared" si="3"/>
        <v>14.857142857142858</v>
      </c>
      <c r="K35">
        <f t="shared" si="4"/>
        <v>11.285714285714286</v>
      </c>
      <c r="L35">
        <f t="shared" si="5"/>
        <v>25</v>
      </c>
    </row>
    <row r="36" spans="1:12">
      <c r="A36" s="3" t="s">
        <v>51</v>
      </c>
      <c r="B36">
        <v>19</v>
      </c>
      <c r="C36">
        <v>35</v>
      </c>
      <c r="D36">
        <v>10</v>
      </c>
      <c r="E36">
        <v>11</v>
      </c>
      <c r="F36">
        <f>SakaryaTablo[[#This Row],[Vefat2019]]</f>
        <v>35</v>
      </c>
      <c r="G36">
        <f>IF(AND(SakaryaTablo[[#This Row],[Vefat2020]]&gt;-1,SakaryaTablo[[#This Row],[Referans]]&gt;-1), SakaryaTablo[[#This Row],[Vefat2020]]-SakaryaTablo[[#This Row],[Referans]], 0)</f>
        <v>-16</v>
      </c>
      <c r="H36">
        <f t="shared" si="1"/>
        <v>23.428571428571427</v>
      </c>
      <c r="I36">
        <f t="shared" si="2"/>
        <v>26.857142857142858</v>
      </c>
      <c r="J36">
        <f t="shared" si="3"/>
        <v>13.142857142857142</v>
      </c>
      <c r="K36">
        <f t="shared" si="4"/>
        <v>11.714285714285714</v>
      </c>
      <c r="L36">
        <f t="shared" si="5"/>
        <v>26.857142857142858</v>
      </c>
    </row>
    <row r="37" spans="1:12">
      <c r="A37" s="3" t="s">
        <v>52</v>
      </c>
      <c r="B37">
        <v>19</v>
      </c>
      <c r="C37">
        <v>18</v>
      </c>
      <c r="D37">
        <v>11</v>
      </c>
      <c r="E37">
        <v>12</v>
      </c>
      <c r="F37">
        <f>SakaryaTablo[[#This Row],[Vefat2019]]</f>
        <v>18</v>
      </c>
      <c r="G37">
        <f>IF(AND(SakaryaTablo[[#This Row],[Vefat2020]]&gt;-1,SakaryaTablo[[#This Row],[Referans]]&gt;-1), SakaryaTablo[[#This Row],[Vefat2020]]-SakaryaTablo[[#This Row],[Referans]], 0)</f>
        <v>1</v>
      </c>
      <c r="H37">
        <f t="shared" si="1"/>
        <v>22.285714285714285</v>
      </c>
      <c r="I37">
        <f t="shared" si="2"/>
        <v>25</v>
      </c>
      <c r="J37">
        <f t="shared" si="3"/>
        <v>13</v>
      </c>
      <c r="K37">
        <f t="shared" si="4"/>
        <v>11.571428571428571</v>
      </c>
      <c r="L37">
        <f t="shared" si="5"/>
        <v>25</v>
      </c>
    </row>
    <row r="38" spans="1:12">
      <c r="A38" s="3" t="s">
        <v>53</v>
      </c>
      <c r="B38">
        <v>26</v>
      </c>
      <c r="C38">
        <v>31</v>
      </c>
      <c r="D38">
        <v>16</v>
      </c>
      <c r="E38">
        <v>12</v>
      </c>
      <c r="F38">
        <f>SakaryaTablo[[#This Row],[Vefat2019]]</f>
        <v>31</v>
      </c>
      <c r="G38">
        <f>IF(AND(SakaryaTablo[[#This Row],[Vefat2020]]&gt;-1,SakaryaTablo[[#This Row],[Referans]]&gt;-1), SakaryaTablo[[#This Row],[Vefat2020]]-SakaryaTablo[[#This Row],[Referans]], 0)</f>
        <v>-5</v>
      </c>
      <c r="H38">
        <f t="shared" si="1"/>
        <v>22.571428571428573</v>
      </c>
      <c r="I38">
        <f t="shared" si="2"/>
        <v>25.285714285714285</v>
      </c>
      <c r="J38">
        <f t="shared" si="3"/>
        <v>13.142857142857142</v>
      </c>
      <c r="K38">
        <f t="shared" si="4"/>
        <v>11.714285714285714</v>
      </c>
      <c r="L38">
        <f t="shared" si="5"/>
        <v>25.285714285714285</v>
      </c>
    </row>
    <row r="39" spans="1:12">
      <c r="A39" s="3" t="s">
        <v>54</v>
      </c>
      <c r="B39">
        <v>24</v>
      </c>
      <c r="C39">
        <v>19</v>
      </c>
      <c r="D39">
        <v>8</v>
      </c>
      <c r="E39">
        <v>9</v>
      </c>
      <c r="F39">
        <f>SakaryaTablo[[#This Row],[Vefat2019]]</f>
        <v>19</v>
      </c>
      <c r="G39">
        <f>IF(AND(SakaryaTablo[[#This Row],[Vefat2020]]&gt;-1,SakaryaTablo[[#This Row],[Referans]]&gt;-1), SakaryaTablo[[#This Row],[Vefat2020]]-SakaryaTablo[[#This Row],[Referans]], 0)</f>
        <v>5</v>
      </c>
      <c r="H39">
        <f t="shared" si="1"/>
        <v>23.285714285714285</v>
      </c>
      <c r="I39">
        <f t="shared" si="2"/>
        <v>25</v>
      </c>
      <c r="J39">
        <f t="shared" si="3"/>
        <v>12.571428571428571</v>
      </c>
      <c r="K39">
        <f t="shared" si="4"/>
        <v>10.857142857142858</v>
      </c>
      <c r="L39">
        <f t="shared" si="5"/>
        <v>25</v>
      </c>
    </row>
    <row r="40" spans="1:12">
      <c r="A40" s="3" t="s">
        <v>55</v>
      </c>
      <c r="B40">
        <v>20</v>
      </c>
      <c r="C40">
        <v>22</v>
      </c>
      <c r="D40">
        <v>17</v>
      </c>
      <c r="E40">
        <v>7</v>
      </c>
      <c r="F40">
        <f>SakaryaTablo[[#This Row],[Vefat2019]]</f>
        <v>22</v>
      </c>
      <c r="G40">
        <f>IF(AND(SakaryaTablo[[#This Row],[Vefat2020]]&gt;-1,SakaryaTablo[[#This Row],[Referans]]&gt;-1), SakaryaTablo[[#This Row],[Vefat2020]]-SakaryaTablo[[#This Row],[Referans]], 0)</f>
        <v>-2</v>
      </c>
      <c r="H40">
        <f t="shared" si="1"/>
        <v>22.285714285714285</v>
      </c>
      <c r="I40">
        <f t="shared" si="2"/>
        <v>24.571428571428573</v>
      </c>
      <c r="J40">
        <f t="shared" si="3"/>
        <v>12.571428571428571</v>
      </c>
      <c r="K40">
        <f t="shared" si="4"/>
        <v>10.285714285714286</v>
      </c>
      <c r="L40">
        <f t="shared" si="5"/>
        <v>24.571428571428573</v>
      </c>
    </row>
    <row r="41" spans="1:12">
      <c r="A41" s="3" t="s">
        <v>56</v>
      </c>
      <c r="B41">
        <v>27</v>
      </c>
      <c r="C41">
        <v>25</v>
      </c>
      <c r="D41">
        <v>20</v>
      </c>
      <c r="E41">
        <v>7</v>
      </c>
      <c r="F41">
        <f>SakaryaTablo[[#This Row],[Vefat2019]]</f>
        <v>25</v>
      </c>
      <c r="G41">
        <f>IF(AND(SakaryaTablo[[#This Row],[Vefat2020]]&gt;-1,SakaryaTablo[[#This Row],[Referans]]&gt;-1), SakaryaTablo[[#This Row],[Vefat2020]]-SakaryaTablo[[#This Row],[Referans]], 0)</f>
        <v>2</v>
      </c>
      <c r="H41">
        <f t="shared" si="1"/>
        <v>22.428571428571427</v>
      </c>
      <c r="I41">
        <f t="shared" si="2"/>
        <v>24.428571428571427</v>
      </c>
      <c r="J41">
        <f t="shared" si="3"/>
        <v>13.285714285714286</v>
      </c>
      <c r="K41">
        <f t="shared" si="4"/>
        <v>9.8571428571428577</v>
      </c>
      <c r="L41">
        <f t="shared" si="5"/>
        <v>24.428571428571427</v>
      </c>
    </row>
    <row r="42" spans="1:12">
      <c r="A42" s="3" t="s">
        <v>57</v>
      </c>
      <c r="B42">
        <v>16</v>
      </c>
      <c r="C42">
        <v>19</v>
      </c>
      <c r="D42">
        <v>10</v>
      </c>
      <c r="E42">
        <v>18</v>
      </c>
      <c r="F42">
        <f>SakaryaTablo[[#This Row],[Vefat2019]]</f>
        <v>19</v>
      </c>
      <c r="G42">
        <f>IF(AND(SakaryaTablo[[#This Row],[Vefat2020]]&gt;-1,SakaryaTablo[[#This Row],[Referans]]&gt;-1), SakaryaTablo[[#This Row],[Vefat2020]]-SakaryaTablo[[#This Row],[Referans]], 0)</f>
        <v>-3</v>
      </c>
      <c r="H42">
        <f t="shared" si="1"/>
        <v>21.571428571428573</v>
      </c>
      <c r="I42">
        <f t="shared" si="2"/>
        <v>24.142857142857142</v>
      </c>
      <c r="J42">
        <f t="shared" si="3"/>
        <v>13.142857142857142</v>
      </c>
      <c r="K42">
        <f t="shared" si="4"/>
        <v>10.857142857142858</v>
      </c>
      <c r="L42">
        <f t="shared" si="5"/>
        <v>24.142857142857142</v>
      </c>
    </row>
    <row r="43" spans="1:12">
      <c r="A43" s="3" t="s">
        <v>58</v>
      </c>
      <c r="B43">
        <v>20</v>
      </c>
      <c r="C43">
        <v>20</v>
      </c>
      <c r="D43">
        <v>10</v>
      </c>
      <c r="E43">
        <v>15</v>
      </c>
      <c r="F43">
        <f>SakaryaTablo[[#This Row],[Vefat2019]]</f>
        <v>20</v>
      </c>
      <c r="G43">
        <f>IF(AND(SakaryaTablo[[#This Row],[Vefat2020]]&gt;-1,SakaryaTablo[[#This Row],[Referans]]&gt;-1), SakaryaTablo[[#This Row],[Vefat2020]]-SakaryaTablo[[#This Row],[Referans]], 0)</f>
        <v>0</v>
      </c>
      <c r="H43">
        <f t="shared" si="1"/>
        <v>21.714285714285715</v>
      </c>
      <c r="I43">
        <f t="shared" si="2"/>
        <v>22</v>
      </c>
      <c r="J43">
        <f t="shared" si="3"/>
        <v>13.142857142857142</v>
      </c>
      <c r="K43">
        <f t="shared" si="4"/>
        <v>11.428571428571429</v>
      </c>
      <c r="L43">
        <f t="shared" si="5"/>
        <v>22</v>
      </c>
    </row>
    <row r="44" spans="1:12">
      <c r="A44" s="3" t="s">
        <v>59</v>
      </c>
      <c r="B44">
        <v>26</v>
      </c>
      <c r="C44">
        <v>23</v>
      </c>
      <c r="D44">
        <v>16</v>
      </c>
      <c r="E44">
        <v>8</v>
      </c>
      <c r="F44">
        <f>SakaryaTablo[[#This Row],[Vefat2019]]</f>
        <v>23</v>
      </c>
      <c r="G44">
        <f>IF(AND(SakaryaTablo[[#This Row],[Vefat2020]]&gt;-1,SakaryaTablo[[#This Row],[Referans]]&gt;-1), SakaryaTablo[[#This Row],[Vefat2020]]-SakaryaTablo[[#This Row],[Referans]], 0)</f>
        <v>3</v>
      </c>
      <c r="H44">
        <f t="shared" si="1"/>
        <v>22.714285714285715</v>
      </c>
      <c r="I44">
        <f t="shared" si="2"/>
        <v>22.714285714285715</v>
      </c>
      <c r="J44">
        <f t="shared" si="3"/>
        <v>13.857142857142858</v>
      </c>
      <c r="K44">
        <f t="shared" si="4"/>
        <v>10.857142857142858</v>
      </c>
      <c r="L44">
        <f t="shared" si="5"/>
        <v>22.714285714285715</v>
      </c>
    </row>
    <row r="45" spans="1:12">
      <c r="A45" s="3" t="s">
        <v>60</v>
      </c>
      <c r="B45">
        <v>19</v>
      </c>
      <c r="C45">
        <v>12</v>
      </c>
      <c r="D45">
        <v>13</v>
      </c>
      <c r="E45">
        <v>15</v>
      </c>
      <c r="F45">
        <f>SakaryaTablo[[#This Row],[Vefat2019]]</f>
        <v>12</v>
      </c>
      <c r="G45">
        <f>IF(AND(SakaryaTablo[[#This Row],[Vefat2020]]&gt;-1,SakaryaTablo[[#This Row],[Referans]]&gt;-1), SakaryaTablo[[#This Row],[Vefat2020]]-SakaryaTablo[[#This Row],[Referans]], 0)</f>
        <v>7</v>
      </c>
      <c r="H45">
        <f t="shared" si="1"/>
        <v>21.714285714285715</v>
      </c>
      <c r="I45">
        <f t="shared" si="2"/>
        <v>20</v>
      </c>
      <c r="J45">
        <f t="shared" si="3"/>
        <v>13.428571428571429</v>
      </c>
      <c r="K45">
        <f t="shared" si="4"/>
        <v>11.285714285714286</v>
      </c>
      <c r="L45">
        <f t="shared" si="5"/>
        <v>20</v>
      </c>
    </row>
    <row r="46" spans="1:12">
      <c r="A46" s="3" t="s">
        <v>61</v>
      </c>
      <c r="B46">
        <v>19</v>
      </c>
      <c r="C46">
        <v>24</v>
      </c>
      <c r="D46">
        <v>11</v>
      </c>
      <c r="E46">
        <v>8</v>
      </c>
      <c r="F46">
        <f>SakaryaTablo[[#This Row],[Vefat2019]]</f>
        <v>24</v>
      </c>
      <c r="G46">
        <f>IF(AND(SakaryaTablo[[#This Row],[Vefat2020]]&gt;-1,SakaryaTablo[[#This Row],[Referans]]&gt;-1), SakaryaTablo[[#This Row],[Vefat2020]]-SakaryaTablo[[#This Row],[Referans]], 0)</f>
        <v>-5</v>
      </c>
      <c r="H46">
        <f t="shared" si="1"/>
        <v>21</v>
      </c>
      <c r="I46">
        <f t="shared" si="2"/>
        <v>20.714285714285715</v>
      </c>
      <c r="J46">
        <f t="shared" si="3"/>
        <v>13.857142857142858</v>
      </c>
      <c r="K46">
        <f t="shared" si="4"/>
        <v>11.142857142857142</v>
      </c>
      <c r="L46">
        <f t="shared" si="5"/>
        <v>20.714285714285715</v>
      </c>
    </row>
    <row r="47" spans="1:12">
      <c r="A47" s="3" t="s">
        <v>62</v>
      </c>
      <c r="B47">
        <v>22</v>
      </c>
      <c r="C47">
        <v>26</v>
      </c>
      <c r="D47">
        <v>10</v>
      </c>
      <c r="E47">
        <v>10</v>
      </c>
      <c r="F47">
        <f>SakaryaTablo[[#This Row],[Vefat2019]]</f>
        <v>26</v>
      </c>
      <c r="G47">
        <f>IF(AND(SakaryaTablo[[#This Row],[Vefat2020]]&gt;-1,SakaryaTablo[[#This Row],[Referans]]&gt;-1), SakaryaTablo[[#This Row],[Vefat2020]]-SakaryaTablo[[#This Row],[Referans]], 0)</f>
        <v>-4</v>
      </c>
      <c r="H47">
        <f t="shared" si="1"/>
        <v>21.285714285714285</v>
      </c>
      <c r="I47">
        <f t="shared" si="2"/>
        <v>21.285714285714285</v>
      </c>
      <c r="J47">
        <f t="shared" si="3"/>
        <v>12.857142857142858</v>
      </c>
      <c r="K47">
        <f t="shared" si="4"/>
        <v>11.571428571428571</v>
      </c>
      <c r="L47">
        <f t="shared" si="5"/>
        <v>21.285714285714285</v>
      </c>
    </row>
    <row r="48" spans="1:12">
      <c r="A48" s="3" t="s">
        <v>63</v>
      </c>
      <c r="B48">
        <v>20</v>
      </c>
      <c r="C48">
        <v>17</v>
      </c>
      <c r="D48">
        <v>14</v>
      </c>
      <c r="E48">
        <v>5</v>
      </c>
      <c r="F48">
        <f>SakaryaTablo[[#This Row],[Vefat2019]]</f>
        <v>17</v>
      </c>
      <c r="G48">
        <f>IF(AND(SakaryaTablo[[#This Row],[Vefat2020]]&gt;-1,SakaryaTablo[[#This Row],[Referans]]&gt;-1), SakaryaTablo[[#This Row],[Vefat2020]]-SakaryaTablo[[#This Row],[Referans]], 0)</f>
        <v>3</v>
      </c>
      <c r="H48">
        <f t="shared" si="1"/>
        <v>20.285714285714285</v>
      </c>
      <c r="I48">
        <f t="shared" si="2"/>
        <v>20.142857142857142</v>
      </c>
      <c r="J48">
        <f t="shared" si="3"/>
        <v>12</v>
      </c>
      <c r="K48">
        <f t="shared" si="4"/>
        <v>11.285714285714286</v>
      </c>
      <c r="L48">
        <f t="shared" si="5"/>
        <v>20.142857142857142</v>
      </c>
    </row>
    <row r="49" spans="1:12">
      <c r="A49" s="3" t="s">
        <v>64</v>
      </c>
      <c r="B49">
        <v>14</v>
      </c>
      <c r="C49">
        <v>18</v>
      </c>
      <c r="D49">
        <v>18</v>
      </c>
      <c r="E49">
        <v>10</v>
      </c>
      <c r="F49">
        <f>SakaryaTablo[[#This Row],[Vefat2019]]</f>
        <v>18</v>
      </c>
      <c r="G49">
        <f>IF(AND(SakaryaTablo[[#This Row],[Vefat2020]]&gt;-1,SakaryaTablo[[#This Row],[Referans]]&gt;-1), SakaryaTablo[[#This Row],[Vefat2020]]-SakaryaTablo[[#This Row],[Referans]], 0)</f>
        <v>-4</v>
      </c>
      <c r="H49">
        <f t="shared" si="1"/>
        <v>20</v>
      </c>
      <c r="I49">
        <f t="shared" si="2"/>
        <v>20</v>
      </c>
      <c r="J49">
        <f t="shared" si="3"/>
        <v>13.142857142857142</v>
      </c>
      <c r="K49">
        <f t="shared" si="4"/>
        <v>10.142857142857142</v>
      </c>
      <c r="L49">
        <f t="shared" si="5"/>
        <v>20</v>
      </c>
    </row>
    <row r="50" spans="1:12">
      <c r="A50" s="3" t="s">
        <v>65</v>
      </c>
      <c r="B50">
        <v>30</v>
      </c>
      <c r="C50">
        <v>24</v>
      </c>
      <c r="D50">
        <v>17</v>
      </c>
      <c r="E50">
        <v>10</v>
      </c>
      <c r="F50">
        <f>SakaryaTablo[[#This Row],[Vefat2019]]</f>
        <v>24</v>
      </c>
      <c r="G50">
        <f>IF(AND(SakaryaTablo[[#This Row],[Vefat2020]]&gt;-1,SakaryaTablo[[#This Row],[Referans]]&gt;-1), SakaryaTablo[[#This Row],[Vefat2020]]-SakaryaTablo[[#This Row],[Referans]], 0)</f>
        <v>6</v>
      </c>
      <c r="H50">
        <f t="shared" si="1"/>
        <v>21.428571428571427</v>
      </c>
      <c r="I50">
        <f t="shared" si="2"/>
        <v>20.571428571428573</v>
      </c>
      <c r="J50">
        <f t="shared" si="3"/>
        <v>14.142857142857142</v>
      </c>
      <c r="K50">
        <f t="shared" si="4"/>
        <v>9.4285714285714288</v>
      </c>
      <c r="L50">
        <f t="shared" si="5"/>
        <v>20.571428571428573</v>
      </c>
    </row>
    <row r="51" spans="1:12">
      <c r="A51" s="3" t="s">
        <v>66</v>
      </c>
      <c r="B51">
        <v>19</v>
      </c>
      <c r="C51">
        <v>20</v>
      </c>
      <c r="D51">
        <v>20</v>
      </c>
      <c r="E51">
        <v>10</v>
      </c>
      <c r="F51">
        <f>SakaryaTablo[[#This Row],[Vefat2019]]</f>
        <v>20</v>
      </c>
      <c r="G51">
        <f>IF(AND(SakaryaTablo[[#This Row],[Vefat2020]]&gt;-1,SakaryaTablo[[#This Row],[Referans]]&gt;-1), SakaryaTablo[[#This Row],[Vefat2020]]-SakaryaTablo[[#This Row],[Referans]], 0)</f>
        <v>-1</v>
      </c>
      <c r="H51">
        <f t="shared" si="1"/>
        <v>20.428571428571427</v>
      </c>
      <c r="I51">
        <f t="shared" si="2"/>
        <v>20.142857142857142</v>
      </c>
      <c r="J51">
        <f t="shared" si="3"/>
        <v>14.714285714285714</v>
      </c>
      <c r="K51">
        <f t="shared" si="4"/>
        <v>9.7142857142857135</v>
      </c>
      <c r="L51">
        <f t="shared" si="5"/>
        <v>20.142857142857142</v>
      </c>
    </row>
    <row r="52" spans="1:12">
      <c r="A52" s="3" t="s">
        <v>67</v>
      </c>
      <c r="B52">
        <v>18</v>
      </c>
      <c r="C52">
        <v>19</v>
      </c>
      <c r="D52">
        <v>13</v>
      </c>
      <c r="E52">
        <v>7</v>
      </c>
      <c r="F52">
        <f>SakaryaTablo[[#This Row],[Vefat2019]]</f>
        <v>19</v>
      </c>
      <c r="G52">
        <f>IF(AND(SakaryaTablo[[#This Row],[Vefat2020]]&gt;-1,SakaryaTablo[[#This Row],[Referans]]&gt;-1), SakaryaTablo[[#This Row],[Vefat2020]]-SakaryaTablo[[#This Row],[Referans]], 0)</f>
        <v>-1</v>
      </c>
      <c r="H52">
        <f t="shared" si="1"/>
        <v>20.285714285714285</v>
      </c>
      <c r="I52">
        <f t="shared" si="2"/>
        <v>21.142857142857142</v>
      </c>
      <c r="J52">
        <f t="shared" si="3"/>
        <v>14.714285714285714</v>
      </c>
      <c r="K52">
        <f t="shared" si="4"/>
        <v>8.5714285714285712</v>
      </c>
      <c r="L52">
        <f t="shared" si="5"/>
        <v>21.142857142857142</v>
      </c>
    </row>
    <row r="53" spans="1:12">
      <c r="A53" s="3" t="s">
        <v>68</v>
      </c>
      <c r="B53">
        <v>21</v>
      </c>
      <c r="C53">
        <v>15</v>
      </c>
      <c r="D53">
        <v>17</v>
      </c>
      <c r="E53">
        <v>16</v>
      </c>
      <c r="F53">
        <f>SakaryaTablo[[#This Row],[Vefat2019]]</f>
        <v>15</v>
      </c>
      <c r="G53">
        <f>IF(AND(SakaryaTablo[[#This Row],[Vefat2020]]&gt;-1,SakaryaTablo[[#This Row],[Referans]]&gt;-1), SakaryaTablo[[#This Row],[Vefat2020]]-SakaryaTablo[[#This Row],[Referans]], 0)</f>
        <v>6</v>
      </c>
      <c r="H53">
        <f t="shared" si="1"/>
        <v>20.571428571428573</v>
      </c>
      <c r="I53">
        <f t="shared" si="2"/>
        <v>19.857142857142858</v>
      </c>
      <c r="J53">
        <f t="shared" si="3"/>
        <v>15.571428571428571</v>
      </c>
      <c r="K53">
        <f t="shared" si="4"/>
        <v>9.7142857142857135</v>
      </c>
      <c r="L53">
        <f t="shared" si="5"/>
        <v>19.857142857142858</v>
      </c>
    </row>
    <row r="54" spans="1:12">
      <c r="A54" s="3" t="s">
        <v>69</v>
      </c>
      <c r="B54">
        <v>11</v>
      </c>
      <c r="C54">
        <v>15</v>
      </c>
      <c r="D54">
        <v>11</v>
      </c>
      <c r="E54">
        <v>12</v>
      </c>
      <c r="F54">
        <f>SakaryaTablo[[#This Row],[Vefat2019]]</f>
        <v>15</v>
      </c>
      <c r="G54">
        <f>IF(AND(SakaryaTablo[[#This Row],[Vefat2020]]&gt;-1,SakaryaTablo[[#This Row],[Referans]]&gt;-1), SakaryaTablo[[#This Row],[Vefat2020]]-SakaryaTablo[[#This Row],[Referans]], 0)</f>
        <v>-4</v>
      </c>
      <c r="H54">
        <f t="shared" si="1"/>
        <v>19</v>
      </c>
      <c r="I54">
        <f t="shared" si="2"/>
        <v>18.285714285714285</v>
      </c>
      <c r="J54">
        <f t="shared" si="3"/>
        <v>15.714285714285714</v>
      </c>
      <c r="K54">
        <f t="shared" si="4"/>
        <v>10</v>
      </c>
      <c r="L54">
        <f t="shared" si="5"/>
        <v>18.285714285714285</v>
      </c>
    </row>
    <row r="55" spans="1:12">
      <c r="A55" s="3" t="s">
        <v>70</v>
      </c>
      <c r="B55">
        <v>15</v>
      </c>
      <c r="C55">
        <v>20</v>
      </c>
      <c r="D55">
        <v>13</v>
      </c>
      <c r="E55">
        <v>6</v>
      </c>
      <c r="F55">
        <f>SakaryaTablo[[#This Row],[Vefat2019]]</f>
        <v>20</v>
      </c>
      <c r="G55">
        <f>IF(AND(SakaryaTablo[[#This Row],[Vefat2020]]&gt;-1,SakaryaTablo[[#This Row],[Referans]]&gt;-1), SakaryaTablo[[#This Row],[Vefat2020]]-SakaryaTablo[[#This Row],[Referans]], 0)</f>
        <v>-5</v>
      </c>
      <c r="H55">
        <f t="shared" si="1"/>
        <v>18.285714285714285</v>
      </c>
      <c r="I55">
        <f t="shared" si="2"/>
        <v>18.714285714285715</v>
      </c>
      <c r="J55">
        <f t="shared" si="3"/>
        <v>15.571428571428571</v>
      </c>
      <c r="K55">
        <f t="shared" si="4"/>
        <v>10.142857142857142</v>
      </c>
      <c r="L55">
        <f t="shared" si="5"/>
        <v>18.714285714285715</v>
      </c>
    </row>
    <row r="56" spans="1:12">
      <c r="A56" s="3" t="s">
        <v>71</v>
      </c>
      <c r="B56">
        <v>15</v>
      </c>
      <c r="C56">
        <v>20</v>
      </c>
      <c r="D56">
        <v>15</v>
      </c>
      <c r="E56">
        <v>8</v>
      </c>
      <c r="F56">
        <f>SakaryaTablo[[#This Row],[Vefat2019]]</f>
        <v>20</v>
      </c>
      <c r="G56">
        <f>IF(AND(SakaryaTablo[[#This Row],[Vefat2020]]&gt;-1,SakaryaTablo[[#This Row],[Referans]]&gt;-1), SakaryaTablo[[#This Row],[Vefat2020]]-SakaryaTablo[[#This Row],[Referans]], 0)</f>
        <v>-5</v>
      </c>
      <c r="H56">
        <f t="shared" si="1"/>
        <v>18.428571428571427</v>
      </c>
      <c r="I56">
        <f t="shared" si="2"/>
        <v>19</v>
      </c>
      <c r="J56">
        <f t="shared" si="3"/>
        <v>15.142857142857142</v>
      </c>
      <c r="K56">
        <f t="shared" si="4"/>
        <v>9.8571428571428577</v>
      </c>
      <c r="L56">
        <f t="shared" si="5"/>
        <v>19</v>
      </c>
    </row>
    <row r="57" spans="1:12">
      <c r="A57" s="3" t="s">
        <v>72</v>
      </c>
      <c r="B57">
        <v>17</v>
      </c>
      <c r="C57">
        <v>21</v>
      </c>
      <c r="D57">
        <v>11</v>
      </c>
      <c r="E57">
        <v>10</v>
      </c>
      <c r="F57">
        <f>SakaryaTablo[[#This Row],[Vefat2019]]</f>
        <v>21</v>
      </c>
      <c r="G57">
        <f>IF(AND(SakaryaTablo[[#This Row],[Vefat2020]]&gt;-1,SakaryaTablo[[#This Row],[Referans]]&gt;-1), SakaryaTablo[[#This Row],[Vefat2020]]-SakaryaTablo[[#This Row],[Referans]], 0)</f>
        <v>-4</v>
      </c>
      <c r="H57">
        <f t="shared" si="1"/>
        <v>16.571428571428573</v>
      </c>
      <c r="I57">
        <f t="shared" si="2"/>
        <v>18.571428571428573</v>
      </c>
      <c r="J57">
        <f t="shared" si="3"/>
        <v>14.285714285714286</v>
      </c>
      <c r="K57">
        <f t="shared" si="4"/>
        <v>9.8571428571428577</v>
      </c>
      <c r="L57">
        <f t="shared" si="5"/>
        <v>18.571428571428573</v>
      </c>
    </row>
    <row r="58" spans="1:12">
      <c r="A58" s="3" t="s">
        <v>73</v>
      </c>
      <c r="B58">
        <v>18</v>
      </c>
      <c r="C58">
        <v>18</v>
      </c>
      <c r="D58">
        <v>12</v>
      </c>
      <c r="E58">
        <v>9</v>
      </c>
      <c r="F58">
        <f>SakaryaTablo[[#This Row],[Vefat2019]]</f>
        <v>18</v>
      </c>
      <c r="G58">
        <f>IF(AND(SakaryaTablo[[#This Row],[Vefat2020]]&gt;-1,SakaryaTablo[[#This Row],[Referans]]&gt;-1), SakaryaTablo[[#This Row],[Vefat2020]]-SakaryaTablo[[#This Row],[Referans]], 0)</f>
        <v>0</v>
      </c>
      <c r="H58">
        <f t="shared" si="1"/>
        <v>16.428571428571427</v>
      </c>
      <c r="I58">
        <f t="shared" si="2"/>
        <v>18.285714285714285</v>
      </c>
      <c r="J58">
        <f t="shared" si="3"/>
        <v>13.142857142857142</v>
      </c>
      <c r="K58">
        <f t="shared" si="4"/>
        <v>9.7142857142857135</v>
      </c>
      <c r="L58">
        <f t="shared" si="5"/>
        <v>18.285714285714285</v>
      </c>
    </row>
    <row r="59" spans="1:12">
      <c r="A59" s="3" t="s">
        <v>74</v>
      </c>
      <c r="B59">
        <v>21</v>
      </c>
      <c r="C59">
        <v>17</v>
      </c>
      <c r="D59">
        <v>8</v>
      </c>
      <c r="E59">
        <v>10</v>
      </c>
      <c r="F59">
        <f>SakaryaTablo[[#This Row],[Vefat2019]]</f>
        <v>17</v>
      </c>
      <c r="G59">
        <f>IF(AND(SakaryaTablo[[#This Row],[Vefat2020]]&gt;-1,SakaryaTablo[[#This Row],[Referans]]&gt;-1), SakaryaTablo[[#This Row],[Vefat2020]]-SakaryaTablo[[#This Row],[Referans]], 0)</f>
        <v>4</v>
      </c>
      <c r="H59">
        <f t="shared" si="1"/>
        <v>16.857142857142858</v>
      </c>
      <c r="I59">
        <f t="shared" si="2"/>
        <v>18</v>
      </c>
      <c r="J59">
        <f t="shared" si="3"/>
        <v>12.428571428571429</v>
      </c>
      <c r="K59">
        <f t="shared" si="4"/>
        <v>10.142857142857142</v>
      </c>
      <c r="L59">
        <f t="shared" si="5"/>
        <v>18</v>
      </c>
    </row>
    <row r="60" spans="1:12">
      <c r="A60" s="3" t="s">
        <v>75</v>
      </c>
      <c r="B60">
        <v>23</v>
      </c>
      <c r="C60">
        <v>11</v>
      </c>
      <c r="D60">
        <v>7</v>
      </c>
      <c r="E60">
        <v>9</v>
      </c>
      <c r="F60">
        <f>SakaryaTablo[[#This Row],[Vefat2019]]</f>
        <v>11</v>
      </c>
      <c r="G60">
        <f>IF(AND(SakaryaTablo[[#This Row],[Vefat2020]]&gt;-1,SakaryaTablo[[#This Row],[Referans]]&gt;-1), SakaryaTablo[[#This Row],[Vefat2020]]-SakaryaTablo[[#This Row],[Referans]], 0)</f>
        <v>12</v>
      </c>
      <c r="H60">
        <f t="shared" si="1"/>
        <v>17.142857142857142</v>
      </c>
      <c r="I60">
        <f t="shared" si="2"/>
        <v>17.428571428571427</v>
      </c>
      <c r="J60">
        <f t="shared" si="3"/>
        <v>11</v>
      </c>
      <c r="K60">
        <f t="shared" si="4"/>
        <v>9.1428571428571423</v>
      </c>
      <c r="L60">
        <f t="shared" si="5"/>
        <v>17.428571428571427</v>
      </c>
    </row>
    <row r="61" spans="1:12">
      <c r="A61" s="3" t="s">
        <v>76</v>
      </c>
      <c r="B61">
        <v>16</v>
      </c>
      <c r="C61">
        <v>16</v>
      </c>
      <c r="D61">
        <v>16</v>
      </c>
      <c r="E61">
        <v>13</v>
      </c>
      <c r="F61">
        <f>SakaryaTablo[[#This Row],[Vefat2019]]</f>
        <v>16</v>
      </c>
      <c r="G61">
        <f>IF(AND(SakaryaTablo[[#This Row],[Vefat2020]]&gt;-1,SakaryaTablo[[#This Row],[Referans]]&gt;-1), SakaryaTablo[[#This Row],[Vefat2020]]-SakaryaTablo[[#This Row],[Referans]], 0)</f>
        <v>0</v>
      </c>
      <c r="H61">
        <f t="shared" si="1"/>
        <v>17.857142857142858</v>
      </c>
      <c r="I61">
        <f t="shared" si="2"/>
        <v>17.571428571428573</v>
      </c>
      <c r="J61">
        <f t="shared" si="3"/>
        <v>11.714285714285714</v>
      </c>
      <c r="K61">
        <f t="shared" si="4"/>
        <v>9.2857142857142865</v>
      </c>
      <c r="L61">
        <f t="shared" si="5"/>
        <v>17.571428571428573</v>
      </c>
    </row>
    <row r="62" spans="1:12">
      <c r="A62" s="3" t="s">
        <v>77</v>
      </c>
      <c r="B62">
        <v>15</v>
      </c>
      <c r="C62">
        <v>20</v>
      </c>
      <c r="D62">
        <v>16</v>
      </c>
      <c r="E62">
        <v>19</v>
      </c>
      <c r="F62">
        <f>SakaryaTablo[[#This Row],[Vefat2019]]</f>
        <v>20</v>
      </c>
      <c r="G62">
        <f>IF(AND(SakaryaTablo[[#This Row],[Vefat2020]]&gt;-1,SakaryaTablo[[#This Row],[Referans]]&gt;-1), SakaryaTablo[[#This Row],[Vefat2020]]-SakaryaTablo[[#This Row],[Referans]], 0)</f>
        <v>-5</v>
      </c>
      <c r="H62">
        <f t="shared" si="1"/>
        <v>17.857142857142858</v>
      </c>
      <c r="I62">
        <f t="shared" si="2"/>
        <v>17.571428571428573</v>
      </c>
      <c r="J62">
        <f t="shared" si="3"/>
        <v>12.142857142857142</v>
      </c>
      <c r="K62">
        <f t="shared" si="4"/>
        <v>11.142857142857142</v>
      </c>
      <c r="L62">
        <f t="shared" si="5"/>
        <v>17.571428571428573</v>
      </c>
    </row>
    <row r="63" spans="1:12">
      <c r="A63" s="3" t="s">
        <v>78</v>
      </c>
      <c r="B63">
        <v>15</v>
      </c>
      <c r="C63">
        <v>18</v>
      </c>
      <c r="D63">
        <v>10</v>
      </c>
      <c r="E63">
        <v>11</v>
      </c>
      <c r="F63">
        <f>SakaryaTablo[[#This Row],[Vefat2019]]</f>
        <v>18</v>
      </c>
      <c r="G63">
        <f>IF(AND(SakaryaTablo[[#This Row],[Vefat2020]]&gt;-1,SakaryaTablo[[#This Row],[Referans]]&gt;-1), SakaryaTablo[[#This Row],[Vefat2020]]-SakaryaTablo[[#This Row],[Referans]], 0)</f>
        <v>-3</v>
      </c>
      <c r="H63">
        <f t="shared" si="1"/>
        <v>17.857142857142858</v>
      </c>
      <c r="I63">
        <f t="shared" si="2"/>
        <v>17.285714285714285</v>
      </c>
      <c r="J63">
        <f t="shared" si="3"/>
        <v>11.428571428571429</v>
      </c>
      <c r="K63">
        <f t="shared" si="4"/>
        <v>11.571428571428571</v>
      </c>
      <c r="L63">
        <f t="shared" si="5"/>
        <v>17.285714285714285</v>
      </c>
    </row>
    <row r="64" spans="1:12">
      <c r="A64" s="3" t="s">
        <v>79</v>
      </c>
      <c r="B64">
        <v>21</v>
      </c>
      <c r="C64">
        <v>18</v>
      </c>
      <c r="D64">
        <v>10</v>
      </c>
      <c r="E64">
        <v>15</v>
      </c>
      <c r="F64">
        <f>SakaryaTablo[[#This Row],[Vefat2019]]</f>
        <v>18</v>
      </c>
      <c r="G64">
        <f>IF(AND(SakaryaTablo[[#This Row],[Vefat2020]]&gt;-1,SakaryaTablo[[#This Row],[Referans]]&gt;-1), SakaryaTablo[[#This Row],[Vefat2020]]-SakaryaTablo[[#This Row],[Referans]], 0)</f>
        <v>3</v>
      </c>
      <c r="H64">
        <f t="shared" si="1"/>
        <v>18.428571428571427</v>
      </c>
      <c r="I64">
        <f t="shared" si="2"/>
        <v>16.857142857142858</v>
      </c>
      <c r="J64">
        <f t="shared" si="3"/>
        <v>11.285714285714286</v>
      </c>
      <c r="K64">
        <f t="shared" si="4"/>
        <v>12.285714285714286</v>
      </c>
      <c r="L64">
        <f t="shared" si="5"/>
        <v>16.857142857142858</v>
      </c>
    </row>
    <row r="65" spans="1:12">
      <c r="A65" s="3" t="s">
        <v>80</v>
      </c>
      <c r="B65">
        <v>19</v>
      </c>
      <c r="C65">
        <v>16</v>
      </c>
      <c r="D65">
        <v>16</v>
      </c>
      <c r="E65">
        <v>12</v>
      </c>
      <c r="F65">
        <f>SakaryaTablo[[#This Row],[Vefat2019]]</f>
        <v>16</v>
      </c>
      <c r="G65">
        <f>IF(AND(SakaryaTablo[[#This Row],[Vefat2020]]&gt;-1,SakaryaTablo[[#This Row],[Referans]]&gt;-1), SakaryaTablo[[#This Row],[Vefat2020]]-SakaryaTablo[[#This Row],[Referans]], 0)</f>
        <v>3</v>
      </c>
      <c r="H65">
        <f t="shared" si="1"/>
        <v>18.571428571428573</v>
      </c>
      <c r="I65">
        <f t="shared" si="2"/>
        <v>16.571428571428573</v>
      </c>
      <c r="J65">
        <f t="shared" si="3"/>
        <v>11.857142857142858</v>
      </c>
      <c r="K65">
        <f t="shared" si="4"/>
        <v>12.714285714285714</v>
      </c>
      <c r="L65">
        <f t="shared" si="5"/>
        <v>16.571428571428573</v>
      </c>
    </row>
    <row r="66" spans="1:12">
      <c r="A66" s="3" t="s">
        <v>81</v>
      </c>
      <c r="B66">
        <v>14</v>
      </c>
      <c r="C66">
        <v>21</v>
      </c>
      <c r="D66">
        <v>9</v>
      </c>
      <c r="E66">
        <v>17</v>
      </c>
      <c r="F66">
        <f>SakaryaTablo[[#This Row],[Vefat2019]]</f>
        <v>21</v>
      </c>
      <c r="G66">
        <f>IF(AND(SakaryaTablo[[#This Row],[Vefat2020]]&gt;-1,SakaryaTablo[[#This Row],[Referans]]&gt;-1), SakaryaTablo[[#This Row],[Vefat2020]]-SakaryaTablo[[#This Row],[Referans]], 0)</f>
        <v>-7</v>
      </c>
      <c r="H66">
        <f t="shared" si="1"/>
        <v>17.571428571428573</v>
      </c>
      <c r="I66">
        <f t="shared" si="2"/>
        <v>17.142857142857142</v>
      </c>
      <c r="J66">
        <f t="shared" si="3"/>
        <v>12</v>
      </c>
      <c r="K66">
        <f t="shared" si="4"/>
        <v>13.714285714285714</v>
      </c>
      <c r="L66">
        <f t="shared" si="5"/>
        <v>17.142857142857142</v>
      </c>
    </row>
    <row r="67" spans="1:12">
      <c r="A67" s="3" t="s">
        <v>82</v>
      </c>
      <c r="B67">
        <v>22</v>
      </c>
      <c r="C67">
        <v>18</v>
      </c>
      <c r="D67">
        <v>15</v>
      </c>
      <c r="E67">
        <v>7</v>
      </c>
      <c r="F67">
        <f>SakaryaTablo[[#This Row],[Vefat2019]]</f>
        <v>18</v>
      </c>
      <c r="G67">
        <f>IF(AND(SakaryaTablo[[#This Row],[Vefat2020]]&gt;-1,SakaryaTablo[[#This Row],[Referans]]&gt;-1), SakaryaTablo[[#This Row],[Vefat2020]]-SakaryaTablo[[#This Row],[Referans]], 0)</f>
        <v>4</v>
      </c>
      <c r="H67">
        <f t="shared" si="1"/>
        <v>17.428571428571427</v>
      </c>
      <c r="I67">
        <f t="shared" si="2"/>
        <v>18.142857142857142</v>
      </c>
      <c r="J67">
        <f t="shared" si="3"/>
        <v>13.142857142857142</v>
      </c>
      <c r="K67">
        <f t="shared" si="4"/>
        <v>13.428571428571429</v>
      </c>
      <c r="L67">
        <f t="shared" si="5"/>
        <v>18.142857142857142</v>
      </c>
    </row>
    <row r="68" spans="1:12">
      <c r="A68" s="3" t="s">
        <v>83</v>
      </c>
      <c r="B68">
        <v>17</v>
      </c>
      <c r="C68">
        <v>21</v>
      </c>
      <c r="D68">
        <v>11</v>
      </c>
      <c r="E68">
        <v>11</v>
      </c>
      <c r="F68">
        <f>SakaryaTablo[[#This Row],[Vefat2019]]</f>
        <v>21</v>
      </c>
      <c r="G68">
        <f>IF(AND(SakaryaTablo[[#This Row],[Vefat2020]]&gt;-1,SakaryaTablo[[#This Row],[Referans]]&gt;-1), SakaryaTablo[[#This Row],[Vefat2020]]-SakaryaTablo[[#This Row],[Referans]], 0)</f>
        <v>-4</v>
      </c>
      <c r="H68">
        <f t="shared" si="1"/>
        <v>17.571428571428573</v>
      </c>
      <c r="I68">
        <f t="shared" si="2"/>
        <v>18.857142857142858</v>
      </c>
      <c r="J68">
        <f t="shared" si="3"/>
        <v>12.428571428571429</v>
      </c>
      <c r="K68">
        <f t="shared" si="4"/>
        <v>13.142857142857142</v>
      </c>
      <c r="L68">
        <f t="shared" si="5"/>
        <v>18.857142857142858</v>
      </c>
    </row>
    <row r="69" spans="1:12">
      <c r="A69" s="3" t="s">
        <v>84</v>
      </c>
      <c r="B69">
        <v>18</v>
      </c>
      <c r="C69">
        <v>20</v>
      </c>
      <c r="D69">
        <v>16</v>
      </c>
      <c r="E69">
        <v>16</v>
      </c>
      <c r="F69">
        <f>SakaryaTablo[[#This Row],[Vefat2019]]</f>
        <v>20</v>
      </c>
      <c r="G69">
        <f>IF(AND(SakaryaTablo[[#This Row],[Vefat2020]]&gt;-1,SakaryaTablo[[#This Row],[Referans]]&gt;-1), SakaryaTablo[[#This Row],[Vefat2020]]-SakaryaTablo[[#This Row],[Referans]], 0)</f>
        <v>-2</v>
      </c>
      <c r="H69">
        <f t="shared" si="1"/>
        <v>18</v>
      </c>
      <c r="I69">
        <f t="shared" si="2"/>
        <v>18.857142857142858</v>
      </c>
      <c r="J69">
        <f t="shared" si="3"/>
        <v>12.428571428571429</v>
      </c>
      <c r="K69">
        <f t="shared" si="4"/>
        <v>12.714285714285714</v>
      </c>
      <c r="L69">
        <f t="shared" si="5"/>
        <v>18.857142857142858</v>
      </c>
    </row>
    <row r="70" spans="1:12">
      <c r="A70" s="3" t="s">
        <v>85</v>
      </c>
      <c r="B70">
        <v>24</v>
      </c>
      <c r="C70">
        <v>18</v>
      </c>
      <c r="D70">
        <v>7</v>
      </c>
      <c r="E70">
        <v>9</v>
      </c>
      <c r="F70">
        <f>SakaryaTablo[[#This Row],[Vefat2019]]</f>
        <v>18</v>
      </c>
      <c r="G70">
        <f>IF(AND(SakaryaTablo[[#This Row],[Vefat2020]]&gt;-1,SakaryaTablo[[#This Row],[Referans]]&gt;-1), SakaryaTablo[[#This Row],[Vefat2020]]-SakaryaTablo[[#This Row],[Referans]], 0)</f>
        <v>6</v>
      </c>
      <c r="H70">
        <f t="shared" si="1"/>
        <v>19.285714285714285</v>
      </c>
      <c r="I70">
        <f t="shared" si="2"/>
        <v>18.857142857142858</v>
      </c>
      <c r="J70">
        <f t="shared" si="3"/>
        <v>12</v>
      </c>
      <c r="K70">
        <f t="shared" si="4"/>
        <v>12.428571428571429</v>
      </c>
      <c r="L70">
        <f t="shared" si="5"/>
        <v>18.857142857142858</v>
      </c>
    </row>
    <row r="71" spans="1:12">
      <c r="A71" s="3" t="s">
        <v>86</v>
      </c>
      <c r="B71">
        <v>16</v>
      </c>
      <c r="C71">
        <v>12</v>
      </c>
      <c r="D71">
        <v>11</v>
      </c>
      <c r="E71">
        <v>17</v>
      </c>
      <c r="F71">
        <f>SakaryaTablo[[#This Row],[Vefat2019]]</f>
        <v>12</v>
      </c>
      <c r="G71">
        <f>IF(AND(SakaryaTablo[[#This Row],[Vefat2020]]&gt;-1,SakaryaTablo[[#This Row],[Referans]]&gt;-1), SakaryaTablo[[#This Row],[Vefat2020]]-SakaryaTablo[[#This Row],[Referans]], 0)</f>
        <v>4</v>
      </c>
      <c r="H71">
        <f t="shared" si="1"/>
        <v>18.571428571428573</v>
      </c>
      <c r="I71">
        <f t="shared" si="2"/>
        <v>18</v>
      </c>
      <c r="J71">
        <f t="shared" si="3"/>
        <v>12.142857142857142</v>
      </c>
      <c r="K71">
        <f t="shared" si="4"/>
        <v>12.714285714285714</v>
      </c>
      <c r="L71">
        <f t="shared" si="5"/>
        <v>18</v>
      </c>
    </row>
    <row r="72" spans="1:12">
      <c r="A72" s="3" t="s">
        <v>87</v>
      </c>
      <c r="B72">
        <v>19</v>
      </c>
      <c r="C72">
        <v>24</v>
      </c>
      <c r="D72">
        <v>16</v>
      </c>
      <c r="E72">
        <v>15</v>
      </c>
      <c r="F72">
        <f>SakaryaTablo[[#This Row],[Vefat2019]]</f>
        <v>24</v>
      </c>
      <c r="G72">
        <f>IF(AND(SakaryaTablo[[#This Row],[Vefat2020]]&gt;-1,SakaryaTablo[[#This Row],[Referans]]&gt;-1), SakaryaTablo[[#This Row],[Vefat2020]]-SakaryaTablo[[#This Row],[Referans]], 0)</f>
        <v>-5</v>
      </c>
      <c r="H72">
        <f t="shared" si="1"/>
        <v>18.571428571428573</v>
      </c>
      <c r="I72">
        <f t="shared" si="2"/>
        <v>19.142857142857142</v>
      </c>
      <c r="J72">
        <f t="shared" si="3"/>
        <v>12.142857142857142</v>
      </c>
      <c r="K72">
        <f t="shared" si="4"/>
        <v>13.142857142857142</v>
      </c>
      <c r="L72">
        <f t="shared" si="5"/>
        <v>19.142857142857142</v>
      </c>
    </row>
    <row r="73" spans="1:12">
      <c r="A73" s="3" t="s">
        <v>88</v>
      </c>
      <c r="B73">
        <v>15</v>
      </c>
      <c r="C73">
        <v>12</v>
      </c>
      <c r="D73">
        <v>16</v>
      </c>
      <c r="E73">
        <v>8</v>
      </c>
      <c r="F73">
        <f>SakaryaTablo[[#This Row],[Vefat2019]]</f>
        <v>12</v>
      </c>
      <c r="G73">
        <f>IF(AND(SakaryaTablo[[#This Row],[Vefat2020]]&gt;-1,SakaryaTablo[[#This Row],[Referans]]&gt;-1), SakaryaTablo[[#This Row],[Vefat2020]]-SakaryaTablo[[#This Row],[Referans]], 0)</f>
        <v>3</v>
      </c>
      <c r="H73">
        <f t="shared" ref="H73:H136" si="6">AVERAGE(B67:B73)</f>
        <v>18.714285714285715</v>
      </c>
      <c r="I73">
        <f t="shared" ref="I73:I136" si="7">AVERAGE(C67:C73)</f>
        <v>17.857142857142858</v>
      </c>
      <c r="J73">
        <f t="shared" ref="J73:J136" si="8">AVERAGE(D67:D73)</f>
        <v>13.142857142857142</v>
      </c>
      <c r="K73">
        <f t="shared" ref="K73:K136" si="9">AVERAGE(E67:E73)</f>
        <v>11.857142857142858</v>
      </c>
      <c r="L73">
        <f t="shared" ref="L73:L136" si="10">AVERAGE(F67:F73)</f>
        <v>17.857142857142858</v>
      </c>
    </row>
    <row r="74" spans="1:12">
      <c r="A74" s="3" t="s">
        <v>89</v>
      </c>
      <c r="B74">
        <v>27</v>
      </c>
      <c r="C74">
        <v>19</v>
      </c>
      <c r="D74">
        <v>15</v>
      </c>
      <c r="E74">
        <v>15</v>
      </c>
      <c r="F74">
        <f>SakaryaTablo[[#This Row],[Vefat2019]]</f>
        <v>19</v>
      </c>
      <c r="G74">
        <f>IF(AND(SakaryaTablo[[#This Row],[Vefat2020]]&gt;-1,SakaryaTablo[[#This Row],[Referans]]&gt;-1), SakaryaTablo[[#This Row],[Vefat2020]]-SakaryaTablo[[#This Row],[Referans]], 0)</f>
        <v>8</v>
      </c>
      <c r="H74">
        <f t="shared" si="6"/>
        <v>19.428571428571427</v>
      </c>
      <c r="I74">
        <f t="shared" si="7"/>
        <v>18</v>
      </c>
      <c r="J74">
        <f t="shared" si="8"/>
        <v>13.142857142857142</v>
      </c>
      <c r="K74">
        <f t="shared" si="9"/>
        <v>13</v>
      </c>
      <c r="L74">
        <f t="shared" si="10"/>
        <v>18</v>
      </c>
    </row>
    <row r="75" spans="1:12">
      <c r="A75" s="3" t="s">
        <v>90</v>
      </c>
      <c r="B75">
        <v>11</v>
      </c>
      <c r="C75">
        <v>21</v>
      </c>
      <c r="D75">
        <v>8</v>
      </c>
      <c r="E75">
        <v>12</v>
      </c>
      <c r="F75">
        <f>SakaryaTablo[[#This Row],[Vefat2019]]</f>
        <v>21</v>
      </c>
      <c r="G75">
        <f>IF(AND(SakaryaTablo[[#This Row],[Vefat2020]]&gt;-1,SakaryaTablo[[#This Row],[Referans]]&gt;-1), SakaryaTablo[[#This Row],[Vefat2020]]-SakaryaTablo[[#This Row],[Referans]], 0)</f>
        <v>-10</v>
      </c>
      <c r="H75">
        <f t="shared" si="6"/>
        <v>18.571428571428573</v>
      </c>
      <c r="I75">
        <f t="shared" si="7"/>
        <v>18</v>
      </c>
      <c r="J75">
        <f t="shared" si="8"/>
        <v>12.714285714285714</v>
      </c>
      <c r="K75">
        <f t="shared" si="9"/>
        <v>13.142857142857142</v>
      </c>
      <c r="L75">
        <f t="shared" si="10"/>
        <v>18</v>
      </c>
    </row>
    <row r="76" spans="1:12">
      <c r="A76" s="3" t="s">
        <v>91</v>
      </c>
      <c r="B76">
        <v>22</v>
      </c>
      <c r="C76">
        <v>18</v>
      </c>
      <c r="D76">
        <v>6</v>
      </c>
      <c r="E76">
        <v>9</v>
      </c>
      <c r="F76">
        <f>SakaryaTablo[[#This Row],[Vefat2019]]</f>
        <v>18</v>
      </c>
      <c r="G76">
        <f>IF(AND(SakaryaTablo[[#This Row],[Vefat2020]]&gt;-1,SakaryaTablo[[#This Row],[Referans]]&gt;-1), SakaryaTablo[[#This Row],[Vefat2020]]-SakaryaTablo[[#This Row],[Referans]], 0)</f>
        <v>4</v>
      </c>
      <c r="H76">
        <f t="shared" si="6"/>
        <v>19.142857142857142</v>
      </c>
      <c r="I76">
        <f t="shared" si="7"/>
        <v>17.714285714285715</v>
      </c>
      <c r="J76">
        <f t="shared" si="8"/>
        <v>11.285714285714286</v>
      </c>
      <c r="K76">
        <f t="shared" si="9"/>
        <v>12.142857142857142</v>
      </c>
      <c r="L76">
        <f t="shared" si="10"/>
        <v>17.714285714285715</v>
      </c>
    </row>
    <row r="77" spans="1:12">
      <c r="A77" s="3" t="s">
        <v>92</v>
      </c>
      <c r="B77">
        <v>25</v>
      </c>
      <c r="C77">
        <v>17</v>
      </c>
      <c r="D77">
        <v>15</v>
      </c>
      <c r="E77">
        <v>9</v>
      </c>
      <c r="F77">
        <f>SakaryaTablo[[#This Row],[Vefat2019]]</f>
        <v>17</v>
      </c>
      <c r="G77">
        <f>IF(AND(SakaryaTablo[[#This Row],[Vefat2020]]&gt;-1,SakaryaTablo[[#This Row],[Referans]]&gt;-1), SakaryaTablo[[#This Row],[Vefat2020]]-SakaryaTablo[[#This Row],[Referans]], 0)</f>
        <v>8</v>
      </c>
      <c r="H77">
        <f t="shared" si="6"/>
        <v>19.285714285714285</v>
      </c>
      <c r="I77">
        <f t="shared" si="7"/>
        <v>17.571428571428573</v>
      </c>
      <c r="J77">
        <f t="shared" si="8"/>
        <v>12.428571428571429</v>
      </c>
      <c r="K77">
        <f t="shared" si="9"/>
        <v>12.142857142857142</v>
      </c>
      <c r="L77">
        <f t="shared" si="10"/>
        <v>17.571428571428573</v>
      </c>
    </row>
    <row r="78" spans="1:12">
      <c r="A78" s="3" t="s">
        <v>93</v>
      </c>
      <c r="B78">
        <v>17</v>
      </c>
      <c r="C78">
        <v>21</v>
      </c>
      <c r="D78">
        <v>6</v>
      </c>
      <c r="E78">
        <v>12</v>
      </c>
      <c r="F78">
        <f>SakaryaTablo[[#This Row],[Vefat2019]]</f>
        <v>21</v>
      </c>
      <c r="G78">
        <f>IF(AND(SakaryaTablo[[#This Row],[Vefat2020]]&gt;-1,SakaryaTablo[[#This Row],[Referans]]&gt;-1), SakaryaTablo[[#This Row],[Vefat2020]]-SakaryaTablo[[#This Row],[Referans]], 0)</f>
        <v>-4</v>
      </c>
      <c r="H78">
        <f t="shared" si="6"/>
        <v>19.428571428571427</v>
      </c>
      <c r="I78">
        <f t="shared" si="7"/>
        <v>18.857142857142858</v>
      </c>
      <c r="J78">
        <f t="shared" si="8"/>
        <v>11.714285714285714</v>
      </c>
      <c r="K78">
        <f t="shared" si="9"/>
        <v>11.428571428571429</v>
      </c>
      <c r="L78">
        <f t="shared" si="10"/>
        <v>18.857142857142858</v>
      </c>
    </row>
    <row r="79" spans="1:12">
      <c r="A79" s="3" t="s">
        <v>94</v>
      </c>
      <c r="B79">
        <v>20</v>
      </c>
      <c r="C79">
        <v>17</v>
      </c>
      <c r="D79">
        <v>7</v>
      </c>
      <c r="E79">
        <v>9</v>
      </c>
      <c r="F79">
        <f>SakaryaTablo[[#This Row],[Vefat2019]]</f>
        <v>17</v>
      </c>
      <c r="G79">
        <f>IF(AND(SakaryaTablo[[#This Row],[Vefat2020]]&gt;-1,SakaryaTablo[[#This Row],[Referans]]&gt;-1), SakaryaTablo[[#This Row],[Vefat2020]]-SakaryaTablo[[#This Row],[Referans]], 0)</f>
        <v>3</v>
      </c>
      <c r="H79">
        <f t="shared" si="6"/>
        <v>19.571428571428573</v>
      </c>
      <c r="I79">
        <f t="shared" si="7"/>
        <v>17.857142857142858</v>
      </c>
      <c r="J79">
        <f t="shared" si="8"/>
        <v>10.428571428571429</v>
      </c>
      <c r="K79">
        <f t="shared" si="9"/>
        <v>10.571428571428571</v>
      </c>
      <c r="L79">
        <f t="shared" si="10"/>
        <v>17.857142857142858</v>
      </c>
    </row>
    <row r="80" spans="1:12">
      <c r="A80" s="3" t="s">
        <v>95</v>
      </c>
      <c r="B80">
        <v>22</v>
      </c>
      <c r="C80">
        <v>14</v>
      </c>
      <c r="D80">
        <v>5</v>
      </c>
      <c r="E80">
        <v>13</v>
      </c>
      <c r="F80">
        <f>SakaryaTablo[[#This Row],[Vefat2019]]</f>
        <v>14</v>
      </c>
      <c r="G80">
        <f>IF(AND(SakaryaTablo[[#This Row],[Vefat2020]]&gt;-1,SakaryaTablo[[#This Row],[Referans]]&gt;-1), SakaryaTablo[[#This Row],[Vefat2020]]-SakaryaTablo[[#This Row],[Referans]], 0)</f>
        <v>8</v>
      </c>
      <c r="H80">
        <f t="shared" si="6"/>
        <v>20.571428571428573</v>
      </c>
      <c r="I80">
        <f t="shared" si="7"/>
        <v>18.142857142857142</v>
      </c>
      <c r="J80">
        <f t="shared" si="8"/>
        <v>8.8571428571428577</v>
      </c>
      <c r="K80">
        <f t="shared" si="9"/>
        <v>11.285714285714286</v>
      </c>
      <c r="L80">
        <f t="shared" si="10"/>
        <v>18.142857142857142</v>
      </c>
    </row>
    <row r="81" spans="1:12">
      <c r="A81" s="3" t="s">
        <v>96</v>
      </c>
      <c r="B81">
        <v>16</v>
      </c>
      <c r="C81">
        <v>14</v>
      </c>
      <c r="D81">
        <v>11</v>
      </c>
      <c r="E81">
        <v>15</v>
      </c>
      <c r="F81">
        <f>SakaryaTablo[[#This Row],[Vefat2019]]</f>
        <v>14</v>
      </c>
      <c r="G81">
        <f>IF(AND(SakaryaTablo[[#This Row],[Vefat2020]]&gt;-1,SakaryaTablo[[#This Row],[Referans]]&gt;-1), SakaryaTablo[[#This Row],[Vefat2020]]-SakaryaTablo[[#This Row],[Referans]], 0)</f>
        <v>2</v>
      </c>
      <c r="H81">
        <f t="shared" si="6"/>
        <v>19</v>
      </c>
      <c r="I81">
        <f t="shared" si="7"/>
        <v>17.428571428571427</v>
      </c>
      <c r="J81">
        <f t="shared" si="8"/>
        <v>8.2857142857142865</v>
      </c>
      <c r="K81">
        <f t="shared" si="9"/>
        <v>11.285714285714286</v>
      </c>
      <c r="L81">
        <f t="shared" si="10"/>
        <v>17.428571428571427</v>
      </c>
    </row>
    <row r="82" spans="1:12">
      <c r="A82" s="3" t="s">
        <v>97</v>
      </c>
      <c r="B82">
        <v>20</v>
      </c>
      <c r="C82">
        <v>14</v>
      </c>
      <c r="D82">
        <v>12</v>
      </c>
      <c r="E82">
        <v>10</v>
      </c>
      <c r="F82">
        <f>SakaryaTablo[[#This Row],[Vefat2019]]</f>
        <v>14</v>
      </c>
      <c r="G82">
        <f>IF(AND(SakaryaTablo[[#This Row],[Vefat2020]]&gt;-1,SakaryaTablo[[#This Row],[Referans]]&gt;-1), SakaryaTablo[[#This Row],[Vefat2020]]-SakaryaTablo[[#This Row],[Referans]], 0)</f>
        <v>6</v>
      </c>
      <c r="H82">
        <f t="shared" si="6"/>
        <v>20.285714285714285</v>
      </c>
      <c r="I82">
        <f t="shared" si="7"/>
        <v>16.428571428571427</v>
      </c>
      <c r="J82">
        <f t="shared" si="8"/>
        <v>8.8571428571428577</v>
      </c>
      <c r="K82">
        <f t="shared" si="9"/>
        <v>11</v>
      </c>
      <c r="L82">
        <f t="shared" si="10"/>
        <v>16.428571428571427</v>
      </c>
    </row>
    <row r="83" spans="1:12">
      <c r="A83" s="3" t="s">
        <v>98</v>
      </c>
      <c r="B83">
        <v>23</v>
      </c>
      <c r="C83">
        <v>10</v>
      </c>
      <c r="D83">
        <v>9</v>
      </c>
      <c r="E83">
        <v>18</v>
      </c>
      <c r="F83">
        <f>SakaryaTablo[[#This Row],[Vefat2019]]</f>
        <v>10</v>
      </c>
      <c r="G83">
        <f>IF(AND(SakaryaTablo[[#This Row],[Vefat2020]]&gt;-1,SakaryaTablo[[#This Row],[Referans]]&gt;-1), SakaryaTablo[[#This Row],[Vefat2020]]-SakaryaTablo[[#This Row],[Referans]], 0)</f>
        <v>13</v>
      </c>
      <c r="H83">
        <f t="shared" si="6"/>
        <v>20.428571428571427</v>
      </c>
      <c r="I83">
        <f t="shared" si="7"/>
        <v>15.285714285714286</v>
      </c>
      <c r="J83">
        <f t="shared" si="8"/>
        <v>9.2857142857142865</v>
      </c>
      <c r="K83">
        <f t="shared" si="9"/>
        <v>12.285714285714286</v>
      </c>
      <c r="L83">
        <f t="shared" si="10"/>
        <v>15.285714285714286</v>
      </c>
    </row>
    <row r="84" spans="1:12">
      <c r="A84" s="3" t="s">
        <v>99</v>
      </c>
      <c r="B84">
        <v>23</v>
      </c>
      <c r="C84">
        <v>16</v>
      </c>
      <c r="D84">
        <v>10</v>
      </c>
      <c r="E84">
        <v>11</v>
      </c>
      <c r="F84">
        <f>SakaryaTablo[[#This Row],[Vefat2019]]</f>
        <v>16</v>
      </c>
      <c r="G84">
        <f>IF(AND(SakaryaTablo[[#This Row],[Vefat2020]]&gt;-1,SakaryaTablo[[#This Row],[Referans]]&gt;-1), SakaryaTablo[[#This Row],[Vefat2020]]-SakaryaTablo[[#This Row],[Referans]], 0)</f>
        <v>7</v>
      </c>
      <c r="H84">
        <f t="shared" si="6"/>
        <v>20.142857142857142</v>
      </c>
      <c r="I84">
        <f t="shared" si="7"/>
        <v>15.142857142857142</v>
      </c>
      <c r="J84">
        <f t="shared" si="8"/>
        <v>8.5714285714285712</v>
      </c>
      <c r="K84">
        <f t="shared" si="9"/>
        <v>12.571428571428571</v>
      </c>
      <c r="L84">
        <f t="shared" si="10"/>
        <v>15.142857142857142</v>
      </c>
    </row>
    <row r="85" spans="1:12">
      <c r="A85" s="3" t="s">
        <v>100</v>
      </c>
      <c r="B85">
        <v>23</v>
      </c>
      <c r="C85">
        <v>13</v>
      </c>
      <c r="D85">
        <v>12</v>
      </c>
      <c r="E85">
        <v>12</v>
      </c>
      <c r="F85">
        <f>SakaryaTablo[[#This Row],[Vefat2019]]</f>
        <v>13</v>
      </c>
      <c r="G85">
        <f>IF(AND(SakaryaTablo[[#This Row],[Vefat2020]]&gt;-1,SakaryaTablo[[#This Row],[Referans]]&gt;-1), SakaryaTablo[[#This Row],[Vefat2020]]-SakaryaTablo[[#This Row],[Referans]], 0)</f>
        <v>10</v>
      </c>
      <c r="H85">
        <f t="shared" si="6"/>
        <v>21</v>
      </c>
      <c r="I85">
        <f t="shared" si="7"/>
        <v>14</v>
      </c>
      <c r="J85">
        <f t="shared" si="8"/>
        <v>9.4285714285714288</v>
      </c>
      <c r="K85">
        <f t="shared" si="9"/>
        <v>12.571428571428571</v>
      </c>
      <c r="L85">
        <f t="shared" si="10"/>
        <v>14</v>
      </c>
    </row>
    <row r="86" spans="1:12">
      <c r="A86" s="3" t="s">
        <v>101</v>
      </c>
      <c r="B86">
        <v>20</v>
      </c>
      <c r="C86">
        <v>16</v>
      </c>
      <c r="D86">
        <v>7</v>
      </c>
      <c r="E86">
        <v>11</v>
      </c>
      <c r="F86">
        <f>SakaryaTablo[[#This Row],[Vefat2019]]</f>
        <v>16</v>
      </c>
      <c r="G86">
        <f>IF(AND(SakaryaTablo[[#This Row],[Vefat2020]]&gt;-1,SakaryaTablo[[#This Row],[Referans]]&gt;-1), SakaryaTablo[[#This Row],[Vefat2020]]-SakaryaTablo[[#This Row],[Referans]], 0)</f>
        <v>4</v>
      </c>
      <c r="H86">
        <f t="shared" si="6"/>
        <v>21</v>
      </c>
      <c r="I86">
        <f t="shared" si="7"/>
        <v>13.857142857142858</v>
      </c>
      <c r="J86">
        <f t="shared" si="8"/>
        <v>9.4285714285714288</v>
      </c>
      <c r="K86">
        <f t="shared" si="9"/>
        <v>12.857142857142858</v>
      </c>
      <c r="L86">
        <f t="shared" si="10"/>
        <v>13.857142857142858</v>
      </c>
    </row>
    <row r="87" spans="1:12">
      <c r="A87" s="3" t="s">
        <v>102</v>
      </c>
      <c r="B87">
        <v>30</v>
      </c>
      <c r="C87">
        <v>19</v>
      </c>
      <c r="D87">
        <v>14</v>
      </c>
      <c r="E87">
        <v>13</v>
      </c>
      <c r="F87">
        <f>SakaryaTablo[[#This Row],[Vefat2019]]</f>
        <v>19</v>
      </c>
      <c r="G87">
        <f>IF(AND(SakaryaTablo[[#This Row],[Vefat2020]]&gt;-1,SakaryaTablo[[#This Row],[Referans]]&gt;-1), SakaryaTablo[[#This Row],[Vefat2020]]-SakaryaTablo[[#This Row],[Referans]], 0)</f>
        <v>11</v>
      </c>
      <c r="H87">
        <f t="shared" si="6"/>
        <v>22.142857142857142</v>
      </c>
      <c r="I87">
        <f t="shared" si="7"/>
        <v>14.571428571428571</v>
      </c>
      <c r="J87">
        <f t="shared" si="8"/>
        <v>10.714285714285714</v>
      </c>
      <c r="K87">
        <f t="shared" si="9"/>
        <v>12.857142857142858</v>
      </c>
      <c r="L87">
        <f t="shared" si="10"/>
        <v>14.571428571428571</v>
      </c>
    </row>
    <row r="88" spans="1:12">
      <c r="A88" s="3" t="s">
        <v>103</v>
      </c>
      <c r="B88">
        <v>25</v>
      </c>
      <c r="C88">
        <v>18</v>
      </c>
      <c r="D88">
        <v>12</v>
      </c>
      <c r="E88">
        <v>10</v>
      </c>
      <c r="F88">
        <f>SakaryaTablo[[#This Row],[Vefat2019]]</f>
        <v>18</v>
      </c>
      <c r="G88">
        <f>IF(AND(SakaryaTablo[[#This Row],[Vefat2020]]&gt;-1,SakaryaTablo[[#This Row],[Referans]]&gt;-1), SakaryaTablo[[#This Row],[Vefat2020]]-SakaryaTablo[[#This Row],[Referans]], 0)</f>
        <v>7</v>
      </c>
      <c r="H88">
        <f t="shared" si="6"/>
        <v>23.428571428571427</v>
      </c>
      <c r="I88">
        <f t="shared" si="7"/>
        <v>15.142857142857142</v>
      </c>
      <c r="J88">
        <f t="shared" si="8"/>
        <v>10.857142857142858</v>
      </c>
      <c r="K88">
        <f t="shared" si="9"/>
        <v>12.142857142857142</v>
      </c>
      <c r="L88">
        <f t="shared" si="10"/>
        <v>15.142857142857142</v>
      </c>
    </row>
    <row r="89" spans="1:12">
      <c r="A89" s="3" t="s">
        <v>104</v>
      </c>
      <c r="B89">
        <v>25</v>
      </c>
      <c r="C89">
        <v>17</v>
      </c>
      <c r="D89">
        <v>15</v>
      </c>
      <c r="E89">
        <v>15</v>
      </c>
      <c r="F89">
        <f>SakaryaTablo[[#This Row],[Vefat2019]]</f>
        <v>17</v>
      </c>
      <c r="G89">
        <f>IF(AND(SakaryaTablo[[#This Row],[Vefat2020]]&gt;-1,SakaryaTablo[[#This Row],[Referans]]&gt;-1), SakaryaTablo[[#This Row],[Vefat2020]]-SakaryaTablo[[#This Row],[Referans]], 0)</f>
        <v>8</v>
      </c>
      <c r="H89">
        <f t="shared" si="6"/>
        <v>24.142857142857142</v>
      </c>
      <c r="I89">
        <f t="shared" si="7"/>
        <v>15.571428571428571</v>
      </c>
      <c r="J89">
        <f t="shared" si="8"/>
        <v>11.285714285714286</v>
      </c>
      <c r="K89">
        <f t="shared" si="9"/>
        <v>12.857142857142858</v>
      </c>
      <c r="L89">
        <f t="shared" si="10"/>
        <v>15.571428571428571</v>
      </c>
    </row>
    <row r="90" spans="1:12">
      <c r="A90" s="3" t="s">
        <v>105</v>
      </c>
      <c r="B90">
        <v>24</v>
      </c>
      <c r="C90">
        <v>17</v>
      </c>
      <c r="D90">
        <v>9</v>
      </c>
      <c r="E90">
        <v>16</v>
      </c>
      <c r="F90">
        <f>SakaryaTablo[[#This Row],[Vefat2019]]</f>
        <v>17</v>
      </c>
      <c r="G90">
        <f>IF(AND(SakaryaTablo[[#This Row],[Vefat2020]]&gt;-1,SakaryaTablo[[#This Row],[Referans]]&gt;-1), SakaryaTablo[[#This Row],[Vefat2020]]-SakaryaTablo[[#This Row],[Referans]], 0)</f>
        <v>7</v>
      </c>
      <c r="H90">
        <f t="shared" si="6"/>
        <v>24.285714285714285</v>
      </c>
      <c r="I90">
        <f t="shared" si="7"/>
        <v>16.571428571428573</v>
      </c>
      <c r="J90">
        <f t="shared" si="8"/>
        <v>11.285714285714286</v>
      </c>
      <c r="K90">
        <f t="shared" si="9"/>
        <v>12.571428571428571</v>
      </c>
      <c r="L90">
        <f t="shared" si="10"/>
        <v>16.571428571428573</v>
      </c>
    </row>
    <row r="91" spans="1:12">
      <c r="A91" s="3" t="s">
        <v>106</v>
      </c>
      <c r="B91">
        <v>18</v>
      </c>
      <c r="C91">
        <v>16</v>
      </c>
      <c r="D91">
        <v>14</v>
      </c>
      <c r="E91">
        <v>19</v>
      </c>
      <c r="F91">
        <f>SakaryaTablo[[#This Row],[Vefat2019]]</f>
        <v>16</v>
      </c>
      <c r="G91">
        <f>IF(AND(SakaryaTablo[[#This Row],[Vefat2020]]&gt;-1,SakaryaTablo[[#This Row],[Referans]]&gt;-1), SakaryaTablo[[#This Row],[Vefat2020]]-SakaryaTablo[[#This Row],[Referans]], 0)</f>
        <v>2</v>
      </c>
      <c r="H91">
        <f t="shared" si="6"/>
        <v>23.571428571428573</v>
      </c>
      <c r="I91">
        <f t="shared" si="7"/>
        <v>16.571428571428573</v>
      </c>
      <c r="J91">
        <f t="shared" si="8"/>
        <v>11.857142857142858</v>
      </c>
      <c r="K91">
        <f t="shared" si="9"/>
        <v>13.714285714285714</v>
      </c>
      <c r="L91">
        <f t="shared" si="10"/>
        <v>16.571428571428573</v>
      </c>
    </row>
    <row r="92" spans="1:12">
      <c r="A92" s="3" t="s">
        <v>107</v>
      </c>
      <c r="B92">
        <v>27</v>
      </c>
      <c r="C92">
        <v>19</v>
      </c>
      <c r="D92">
        <v>7</v>
      </c>
      <c r="E92">
        <v>9</v>
      </c>
      <c r="F92">
        <f>SakaryaTablo[[#This Row],[Vefat2019]]</f>
        <v>19</v>
      </c>
      <c r="G92">
        <f>IF(AND(SakaryaTablo[[#This Row],[Vefat2020]]&gt;-1,SakaryaTablo[[#This Row],[Referans]]&gt;-1), SakaryaTablo[[#This Row],[Vefat2020]]-SakaryaTablo[[#This Row],[Referans]], 0)</f>
        <v>8</v>
      </c>
      <c r="H92">
        <f t="shared" si="6"/>
        <v>24.142857142857142</v>
      </c>
      <c r="I92">
        <f t="shared" si="7"/>
        <v>17.428571428571427</v>
      </c>
      <c r="J92">
        <f t="shared" si="8"/>
        <v>11.142857142857142</v>
      </c>
      <c r="K92">
        <f t="shared" si="9"/>
        <v>13.285714285714286</v>
      </c>
      <c r="L92">
        <f t="shared" si="10"/>
        <v>17.428571428571427</v>
      </c>
    </row>
    <row r="93" spans="1:12">
      <c r="A93" s="3" t="s">
        <v>108</v>
      </c>
      <c r="B93">
        <v>19</v>
      </c>
      <c r="C93">
        <v>17</v>
      </c>
      <c r="D93">
        <v>10</v>
      </c>
      <c r="E93">
        <v>9</v>
      </c>
      <c r="F93">
        <f>SakaryaTablo[[#This Row],[Vefat2019]]</f>
        <v>17</v>
      </c>
      <c r="G93">
        <f>IF(AND(SakaryaTablo[[#This Row],[Vefat2020]]&gt;-1,SakaryaTablo[[#This Row],[Referans]]&gt;-1), SakaryaTablo[[#This Row],[Vefat2020]]-SakaryaTablo[[#This Row],[Referans]], 0)</f>
        <v>2</v>
      </c>
      <c r="H93">
        <f t="shared" si="6"/>
        <v>24</v>
      </c>
      <c r="I93">
        <f t="shared" si="7"/>
        <v>17.571428571428573</v>
      </c>
      <c r="J93">
        <f t="shared" si="8"/>
        <v>11.571428571428571</v>
      </c>
      <c r="K93">
        <f t="shared" si="9"/>
        <v>13</v>
      </c>
      <c r="L93">
        <f t="shared" si="10"/>
        <v>17.571428571428573</v>
      </c>
    </row>
    <row r="94" spans="1:12">
      <c r="A94" s="3" t="s">
        <v>109</v>
      </c>
      <c r="B94">
        <v>19</v>
      </c>
      <c r="C94">
        <v>21</v>
      </c>
      <c r="D94">
        <v>15</v>
      </c>
      <c r="E94">
        <v>6</v>
      </c>
      <c r="F94">
        <f>SakaryaTablo[[#This Row],[Vefat2019]]</f>
        <v>21</v>
      </c>
      <c r="G94">
        <f>IF(AND(SakaryaTablo[[#This Row],[Vefat2020]]&gt;-1,SakaryaTablo[[#This Row],[Referans]]&gt;-1), SakaryaTablo[[#This Row],[Vefat2020]]-SakaryaTablo[[#This Row],[Referans]], 0)</f>
        <v>-2</v>
      </c>
      <c r="H94">
        <f t="shared" si="6"/>
        <v>22.428571428571427</v>
      </c>
      <c r="I94">
        <f t="shared" si="7"/>
        <v>17.857142857142858</v>
      </c>
      <c r="J94">
        <f t="shared" si="8"/>
        <v>11.714285714285714</v>
      </c>
      <c r="K94">
        <f t="shared" si="9"/>
        <v>12</v>
      </c>
      <c r="L94">
        <f t="shared" si="10"/>
        <v>17.857142857142858</v>
      </c>
    </row>
    <row r="95" spans="1:12">
      <c r="A95" s="3" t="s">
        <v>110</v>
      </c>
      <c r="B95">
        <v>18</v>
      </c>
      <c r="C95">
        <v>15</v>
      </c>
      <c r="D95">
        <v>17</v>
      </c>
      <c r="E95">
        <v>14</v>
      </c>
      <c r="F95">
        <f>SakaryaTablo[[#This Row],[Vefat2019]]</f>
        <v>15</v>
      </c>
      <c r="G95">
        <f>IF(AND(SakaryaTablo[[#This Row],[Vefat2020]]&gt;-1,SakaryaTablo[[#This Row],[Referans]]&gt;-1), SakaryaTablo[[#This Row],[Vefat2020]]-SakaryaTablo[[#This Row],[Referans]], 0)</f>
        <v>3</v>
      </c>
      <c r="H95">
        <f t="shared" si="6"/>
        <v>21.428571428571427</v>
      </c>
      <c r="I95">
        <f t="shared" si="7"/>
        <v>17.428571428571427</v>
      </c>
      <c r="J95">
        <f t="shared" si="8"/>
        <v>12.428571428571429</v>
      </c>
      <c r="K95">
        <f t="shared" si="9"/>
        <v>12.571428571428571</v>
      </c>
      <c r="L95">
        <f t="shared" si="10"/>
        <v>17.428571428571427</v>
      </c>
    </row>
    <row r="96" spans="1:12">
      <c r="A96" s="3" t="s">
        <v>111</v>
      </c>
      <c r="B96">
        <v>22</v>
      </c>
      <c r="C96">
        <v>16</v>
      </c>
      <c r="D96">
        <v>11</v>
      </c>
      <c r="E96">
        <v>13</v>
      </c>
      <c r="F96">
        <f>SakaryaTablo[[#This Row],[Vefat2019]]</f>
        <v>16</v>
      </c>
      <c r="G96">
        <f>IF(AND(SakaryaTablo[[#This Row],[Vefat2020]]&gt;-1,SakaryaTablo[[#This Row],[Referans]]&gt;-1), SakaryaTablo[[#This Row],[Vefat2020]]-SakaryaTablo[[#This Row],[Referans]], 0)</f>
        <v>6</v>
      </c>
      <c r="H96">
        <f t="shared" si="6"/>
        <v>21</v>
      </c>
      <c r="I96">
        <f t="shared" si="7"/>
        <v>17.285714285714285</v>
      </c>
      <c r="J96">
        <f t="shared" si="8"/>
        <v>11.857142857142858</v>
      </c>
      <c r="K96">
        <f t="shared" si="9"/>
        <v>12.285714285714286</v>
      </c>
      <c r="L96">
        <f t="shared" si="10"/>
        <v>17.285714285714285</v>
      </c>
    </row>
    <row r="97" spans="1:12">
      <c r="A97" s="3" t="s">
        <v>112</v>
      </c>
      <c r="B97">
        <v>18</v>
      </c>
      <c r="C97">
        <v>16</v>
      </c>
      <c r="D97">
        <v>10</v>
      </c>
      <c r="E97">
        <v>12</v>
      </c>
      <c r="F97">
        <f>SakaryaTablo[[#This Row],[Vefat2019]]</f>
        <v>16</v>
      </c>
      <c r="G97">
        <f>IF(AND(SakaryaTablo[[#This Row],[Vefat2020]]&gt;-1,SakaryaTablo[[#This Row],[Referans]]&gt;-1), SakaryaTablo[[#This Row],[Vefat2020]]-SakaryaTablo[[#This Row],[Referans]], 0)</f>
        <v>2</v>
      </c>
      <c r="H97">
        <f t="shared" si="6"/>
        <v>20.142857142857142</v>
      </c>
      <c r="I97">
        <f t="shared" si="7"/>
        <v>17.142857142857142</v>
      </c>
      <c r="J97">
        <f t="shared" si="8"/>
        <v>12</v>
      </c>
      <c r="K97">
        <f t="shared" si="9"/>
        <v>11.714285714285714</v>
      </c>
      <c r="L97">
        <f t="shared" si="10"/>
        <v>17.142857142857142</v>
      </c>
    </row>
    <row r="98" spans="1:12">
      <c r="A98" s="3" t="s">
        <v>113</v>
      </c>
      <c r="B98">
        <v>21</v>
      </c>
      <c r="C98">
        <v>12</v>
      </c>
      <c r="D98">
        <v>15</v>
      </c>
      <c r="E98">
        <v>10</v>
      </c>
      <c r="F98">
        <f>SakaryaTablo[[#This Row],[Vefat2019]]</f>
        <v>12</v>
      </c>
      <c r="G98">
        <f>IF(AND(SakaryaTablo[[#This Row],[Vefat2020]]&gt;-1,SakaryaTablo[[#This Row],[Referans]]&gt;-1), SakaryaTablo[[#This Row],[Vefat2020]]-SakaryaTablo[[#This Row],[Referans]], 0)</f>
        <v>9</v>
      </c>
      <c r="H98">
        <f t="shared" si="6"/>
        <v>20.571428571428573</v>
      </c>
      <c r="I98">
        <f t="shared" si="7"/>
        <v>16.571428571428573</v>
      </c>
      <c r="J98">
        <f t="shared" si="8"/>
        <v>12.142857142857142</v>
      </c>
      <c r="K98">
        <f t="shared" si="9"/>
        <v>10.428571428571429</v>
      </c>
      <c r="L98">
        <f t="shared" si="10"/>
        <v>16.571428571428573</v>
      </c>
    </row>
    <row r="99" spans="1:12">
      <c r="A99" s="3" t="s">
        <v>114</v>
      </c>
      <c r="B99">
        <v>20</v>
      </c>
      <c r="C99">
        <v>20</v>
      </c>
      <c r="D99">
        <v>11</v>
      </c>
      <c r="E99">
        <v>18</v>
      </c>
      <c r="F99">
        <f>SakaryaTablo[[#This Row],[Vefat2019]]</f>
        <v>20</v>
      </c>
      <c r="G99">
        <f>IF(AND(SakaryaTablo[[#This Row],[Vefat2020]]&gt;-1,SakaryaTablo[[#This Row],[Referans]]&gt;-1), SakaryaTablo[[#This Row],[Vefat2020]]-SakaryaTablo[[#This Row],[Referans]], 0)</f>
        <v>0</v>
      </c>
      <c r="H99">
        <f t="shared" si="6"/>
        <v>19.571428571428573</v>
      </c>
      <c r="I99">
        <f t="shared" si="7"/>
        <v>16.714285714285715</v>
      </c>
      <c r="J99">
        <f t="shared" si="8"/>
        <v>12.714285714285714</v>
      </c>
      <c r="K99">
        <f t="shared" si="9"/>
        <v>11.714285714285714</v>
      </c>
      <c r="L99">
        <f t="shared" si="10"/>
        <v>16.714285714285715</v>
      </c>
    </row>
    <row r="100" spans="1:12">
      <c r="A100" s="3" t="s">
        <v>115</v>
      </c>
      <c r="B100">
        <v>21</v>
      </c>
      <c r="C100">
        <v>28</v>
      </c>
      <c r="D100">
        <v>17</v>
      </c>
      <c r="E100">
        <v>11</v>
      </c>
      <c r="F100">
        <f>SakaryaTablo[[#This Row],[Vefat2019]]</f>
        <v>28</v>
      </c>
      <c r="G100">
        <f>IF(AND(SakaryaTablo[[#This Row],[Vefat2020]]&gt;-1,SakaryaTablo[[#This Row],[Referans]]&gt;-1), SakaryaTablo[[#This Row],[Vefat2020]]-SakaryaTablo[[#This Row],[Referans]], 0)</f>
        <v>-7</v>
      </c>
      <c r="H100">
        <f t="shared" si="6"/>
        <v>19.857142857142858</v>
      </c>
      <c r="I100">
        <f t="shared" si="7"/>
        <v>18.285714285714285</v>
      </c>
      <c r="J100">
        <f t="shared" si="8"/>
        <v>13.714285714285714</v>
      </c>
      <c r="K100">
        <f t="shared" si="9"/>
        <v>12</v>
      </c>
      <c r="L100">
        <f t="shared" si="10"/>
        <v>18.285714285714285</v>
      </c>
    </row>
    <row r="101" spans="1:12">
      <c r="A101" s="3" t="s">
        <v>116</v>
      </c>
      <c r="B101">
        <v>28</v>
      </c>
      <c r="C101">
        <v>13</v>
      </c>
      <c r="D101">
        <v>15</v>
      </c>
      <c r="E101">
        <v>12</v>
      </c>
      <c r="F101">
        <f>SakaryaTablo[[#This Row],[Vefat2019]]</f>
        <v>13</v>
      </c>
      <c r="G101">
        <f>IF(AND(SakaryaTablo[[#This Row],[Vefat2020]]&gt;-1,SakaryaTablo[[#This Row],[Referans]]&gt;-1), SakaryaTablo[[#This Row],[Vefat2020]]-SakaryaTablo[[#This Row],[Referans]], 0)</f>
        <v>15</v>
      </c>
      <c r="H101">
        <f t="shared" si="6"/>
        <v>21.142857142857142</v>
      </c>
      <c r="I101">
        <f t="shared" si="7"/>
        <v>17.142857142857142</v>
      </c>
      <c r="J101">
        <f t="shared" si="8"/>
        <v>13.714285714285714</v>
      </c>
      <c r="K101">
        <f t="shared" si="9"/>
        <v>12.857142857142858</v>
      </c>
      <c r="L101">
        <f t="shared" si="10"/>
        <v>17.142857142857142</v>
      </c>
    </row>
    <row r="102" spans="1:12">
      <c r="A102" s="3" t="s">
        <v>117</v>
      </c>
      <c r="B102">
        <v>37</v>
      </c>
      <c r="C102">
        <v>12</v>
      </c>
      <c r="D102">
        <v>13</v>
      </c>
      <c r="E102">
        <v>13</v>
      </c>
      <c r="F102">
        <f>SakaryaTablo[[#This Row],[Vefat2019]]</f>
        <v>12</v>
      </c>
      <c r="G102">
        <f>IF(AND(SakaryaTablo[[#This Row],[Vefat2020]]&gt;-1,SakaryaTablo[[#This Row],[Referans]]&gt;-1), SakaryaTablo[[#This Row],[Vefat2020]]-SakaryaTablo[[#This Row],[Referans]], 0)</f>
        <v>25</v>
      </c>
      <c r="H102">
        <f t="shared" si="6"/>
        <v>23.857142857142858</v>
      </c>
      <c r="I102">
        <f t="shared" si="7"/>
        <v>16.714285714285715</v>
      </c>
      <c r="J102">
        <f t="shared" si="8"/>
        <v>13.142857142857142</v>
      </c>
      <c r="K102">
        <f t="shared" si="9"/>
        <v>12.714285714285714</v>
      </c>
      <c r="L102">
        <f t="shared" si="10"/>
        <v>16.714285714285715</v>
      </c>
    </row>
    <row r="103" spans="1:12">
      <c r="A103" s="3" t="s">
        <v>118</v>
      </c>
      <c r="B103">
        <v>15</v>
      </c>
      <c r="C103">
        <v>19</v>
      </c>
      <c r="D103">
        <v>10</v>
      </c>
      <c r="E103">
        <v>15</v>
      </c>
      <c r="F103">
        <f>SakaryaTablo[[#This Row],[Vefat2019]]</f>
        <v>19</v>
      </c>
      <c r="G103">
        <f>IF(AND(SakaryaTablo[[#This Row],[Vefat2020]]&gt;-1,SakaryaTablo[[#This Row],[Referans]]&gt;-1), SakaryaTablo[[#This Row],[Vefat2020]]-SakaryaTablo[[#This Row],[Referans]], 0)</f>
        <v>-4</v>
      </c>
      <c r="H103">
        <f t="shared" si="6"/>
        <v>22.857142857142858</v>
      </c>
      <c r="I103">
        <f t="shared" si="7"/>
        <v>17.142857142857142</v>
      </c>
      <c r="J103">
        <f t="shared" si="8"/>
        <v>13</v>
      </c>
      <c r="K103">
        <f t="shared" si="9"/>
        <v>13</v>
      </c>
      <c r="L103">
        <f t="shared" si="10"/>
        <v>17.142857142857142</v>
      </c>
    </row>
    <row r="104" spans="1:12">
      <c r="A104" s="3" t="s">
        <v>119</v>
      </c>
      <c r="B104">
        <v>29</v>
      </c>
      <c r="C104">
        <v>14</v>
      </c>
      <c r="D104">
        <v>12</v>
      </c>
      <c r="E104">
        <v>11</v>
      </c>
      <c r="F104">
        <f>SakaryaTablo[[#This Row],[Vefat2019]]</f>
        <v>14</v>
      </c>
      <c r="G104">
        <f>IF(AND(SakaryaTablo[[#This Row],[Vefat2020]]&gt;-1,SakaryaTablo[[#This Row],[Referans]]&gt;-1), SakaryaTablo[[#This Row],[Vefat2020]]-SakaryaTablo[[#This Row],[Referans]], 0)</f>
        <v>15</v>
      </c>
      <c r="H104">
        <f t="shared" si="6"/>
        <v>24.428571428571427</v>
      </c>
      <c r="I104">
        <f t="shared" si="7"/>
        <v>16.857142857142858</v>
      </c>
      <c r="J104">
        <f t="shared" si="8"/>
        <v>13.285714285714286</v>
      </c>
      <c r="K104">
        <f t="shared" si="9"/>
        <v>12.857142857142858</v>
      </c>
      <c r="L104">
        <f t="shared" si="10"/>
        <v>16.857142857142858</v>
      </c>
    </row>
    <row r="105" spans="1:12">
      <c r="A105" s="3" t="s">
        <v>120</v>
      </c>
      <c r="B105">
        <v>20</v>
      </c>
      <c r="C105">
        <v>20</v>
      </c>
      <c r="D105">
        <v>11</v>
      </c>
      <c r="E105">
        <v>14</v>
      </c>
      <c r="F105">
        <f>SakaryaTablo[[#This Row],[Vefat2019]]</f>
        <v>20</v>
      </c>
      <c r="G105">
        <f>IF(AND(SakaryaTablo[[#This Row],[Vefat2020]]&gt;-1,SakaryaTablo[[#This Row],[Referans]]&gt;-1), SakaryaTablo[[#This Row],[Vefat2020]]-SakaryaTablo[[#This Row],[Referans]], 0)</f>
        <v>0</v>
      </c>
      <c r="H105">
        <f t="shared" si="6"/>
        <v>24.285714285714285</v>
      </c>
      <c r="I105">
        <f t="shared" si="7"/>
        <v>18</v>
      </c>
      <c r="J105">
        <f t="shared" si="8"/>
        <v>12.714285714285714</v>
      </c>
      <c r="K105">
        <f t="shared" si="9"/>
        <v>13.428571428571429</v>
      </c>
      <c r="L105">
        <f t="shared" si="10"/>
        <v>18</v>
      </c>
    </row>
    <row r="106" spans="1:12">
      <c r="A106" s="3" t="s">
        <v>121</v>
      </c>
      <c r="B106">
        <v>28</v>
      </c>
      <c r="C106">
        <v>22</v>
      </c>
      <c r="D106">
        <v>6</v>
      </c>
      <c r="E106">
        <v>7</v>
      </c>
      <c r="F106">
        <f>SakaryaTablo[[#This Row],[Vefat2019]]</f>
        <v>22</v>
      </c>
      <c r="G106">
        <f>IF(AND(SakaryaTablo[[#This Row],[Vefat2020]]&gt;-1,SakaryaTablo[[#This Row],[Referans]]&gt;-1), SakaryaTablo[[#This Row],[Vefat2020]]-SakaryaTablo[[#This Row],[Referans]], 0)</f>
        <v>6</v>
      </c>
      <c r="H106">
        <f t="shared" si="6"/>
        <v>25.428571428571427</v>
      </c>
      <c r="I106">
        <f t="shared" si="7"/>
        <v>18.285714285714285</v>
      </c>
      <c r="J106">
        <f t="shared" si="8"/>
        <v>12</v>
      </c>
      <c r="K106">
        <f t="shared" si="9"/>
        <v>11.857142857142858</v>
      </c>
      <c r="L106">
        <f t="shared" si="10"/>
        <v>18.285714285714285</v>
      </c>
    </row>
    <row r="107" spans="1:12">
      <c r="A107" s="3" t="s">
        <v>122</v>
      </c>
      <c r="B107">
        <v>23</v>
      </c>
      <c r="C107">
        <v>18</v>
      </c>
      <c r="D107">
        <v>14</v>
      </c>
      <c r="E107">
        <v>7</v>
      </c>
      <c r="F107">
        <f>SakaryaTablo[[#This Row],[Vefat2019]]</f>
        <v>18</v>
      </c>
      <c r="G107">
        <f>IF(AND(SakaryaTablo[[#This Row],[Vefat2020]]&gt;-1,SakaryaTablo[[#This Row],[Referans]]&gt;-1), SakaryaTablo[[#This Row],[Vefat2020]]-SakaryaTablo[[#This Row],[Referans]], 0)</f>
        <v>5</v>
      </c>
      <c r="H107">
        <f t="shared" si="6"/>
        <v>25.714285714285715</v>
      </c>
      <c r="I107">
        <f t="shared" si="7"/>
        <v>16.857142857142858</v>
      </c>
      <c r="J107">
        <f t="shared" si="8"/>
        <v>11.571428571428571</v>
      </c>
      <c r="K107">
        <f t="shared" si="9"/>
        <v>11.285714285714286</v>
      </c>
      <c r="L107">
        <f t="shared" si="10"/>
        <v>16.857142857142858</v>
      </c>
    </row>
    <row r="108" spans="1:12">
      <c r="A108" s="3" t="s">
        <v>123</v>
      </c>
      <c r="B108">
        <v>24</v>
      </c>
      <c r="C108">
        <v>18</v>
      </c>
      <c r="D108">
        <v>13</v>
      </c>
      <c r="E108">
        <v>11</v>
      </c>
      <c r="F108">
        <f>SakaryaTablo[[#This Row],[Vefat2019]]</f>
        <v>18</v>
      </c>
      <c r="G108">
        <f>IF(AND(SakaryaTablo[[#This Row],[Vefat2020]]&gt;-1,SakaryaTablo[[#This Row],[Referans]]&gt;-1), SakaryaTablo[[#This Row],[Vefat2020]]-SakaryaTablo[[#This Row],[Referans]], 0)</f>
        <v>6</v>
      </c>
      <c r="H108">
        <f t="shared" si="6"/>
        <v>25.142857142857142</v>
      </c>
      <c r="I108">
        <f t="shared" si="7"/>
        <v>17.571428571428573</v>
      </c>
      <c r="J108">
        <f t="shared" si="8"/>
        <v>11.285714285714286</v>
      </c>
      <c r="K108">
        <f t="shared" si="9"/>
        <v>11.142857142857142</v>
      </c>
      <c r="L108">
        <f t="shared" si="10"/>
        <v>17.571428571428573</v>
      </c>
    </row>
    <row r="109" spans="1:12">
      <c r="A109" s="3" t="s">
        <v>124</v>
      </c>
      <c r="B109">
        <v>24</v>
      </c>
      <c r="C109">
        <v>19</v>
      </c>
      <c r="D109">
        <v>17</v>
      </c>
      <c r="E109">
        <v>9</v>
      </c>
      <c r="F109">
        <f>SakaryaTablo[[#This Row],[Vefat2019]]</f>
        <v>19</v>
      </c>
      <c r="G109">
        <f>IF(AND(SakaryaTablo[[#This Row],[Vefat2020]]&gt;-1,SakaryaTablo[[#This Row],[Referans]]&gt;-1), SakaryaTablo[[#This Row],[Vefat2020]]-SakaryaTablo[[#This Row],[Referans]], 0)</f>
        <v>5</v>
      </c>
      <c r="H109">
        <f t="shared" si="6"/>
        <v>23.285714285714285</v>
      </c>
      <c r="I109">
        <f t="shared" si="7"/>
        <v>18.571428571428573</v>
      </c>
      <c r="J109">
        <f t="shared" si="8"/>
        <v>11.857142857142858</v>
      </c>
      <c r="K109">
        <f t="shared" si="9"/>
        <v>10.571428571428571</v>
      </c>
      <c r="L109">
        <f t="shared" si="10"/>
        <v>18.571428571428573</v>
      </c>
    </row>
    <row r="110" spans="1:12">
      <c r="A110" s="3" t="s">
        <v>125</v>
      </c>
      <c r="B110">
        <v>18</v>
      </c>
      <c r="C110">
        <v>12</v>
      </c>
      <c r="D110">
        <v>9</v>
      </c>
      <c r="E110">
        <v>11</v>
      </c>
      <c r="F110">
        <f>SakaryaTablo[[#This Row],[Vefat2019]]</f>
        <v>12</v>
      </c>
      <c r="G110">
        <f>IF(AND(SakaryaTablo[[#This Row],[Vefat2020]]&gt;-1,SakaryaTablo[[#This Row],[Referans]]&gt;-1), SakaryaTablo[[#This Row],[Vefat2020]]-SakaryaTablo[[#This Row],[Referans]], 0)</f>
        <v>6</v>
      </c>
      <c r="H110">
        <f t="shared" si="6"/>
        <v>23.714285714285715</v>
      </c>
      <c r="I110">
        <f t="shared" si="7"/>
        <v>17.571428571428573</v>
      </c>
      <c r="J110">
        <f t="shared" si="8"/>
        <v>11.714285714285714</v>
      </c>
      <c r="K110">
        <f t="shared" si="9"/>
        <v>10</v>
      </c>
      <c r="L110">
        <f t="shared" si="10"/>
        <v>17.571428571428573</v>
      </c>
    </row>
    <row r="111" spans="1:12">
      <c r="A111" s="3" t="s">
        <v>126</v>
      </c>
      <c r="B111">
        <v>24</v>
      </c>
      <c r="C111">
        <v>19</v>
      </c>
      <c r="D111">
        <v>7</v>
      </c>
      <c r="E111">
        <v>7</v>
      </c>
      <c r="F111">
        <f>SakaryaTablo[[#This Row],[Vefat2019]]</f>
        <v>19</v>
      </c>
      <c r="G111">
        <f>IF(AND(SakaryaTablo[[#This Row],[Vefat2020]]&gt;-1,SakaryaTablo[[#This Row],[Referans]]&gt;-1), SakaryaTablo[[#This Row],[Vefat2020]]-SakaryaTablo[[#This Row],[Referans]], 0)</f>
        <v>5</v>
      </c>
      <c r="H111">
        <f t="shared" si="6"/>
        <v>23</v>
      </c>
      <c r="I111">
        <f t="shared" si="7"/>
        <v>18.285714285714285</v>
      </c>
      <c r="J111">
        <f t="shared" si="8"/>
        <v>11</v>
      </c>
      <c r="K111">
        <f t="shared" si="9"/>
        <v>9.4285714285714288</v>
      </c>
      <c r="L111">
        <f t="shared" si="10"/>
        <v>18.285714285714285</v>
      </c>
    </row>
    <row r="112" spans="1:12">
      <c r="A112" s="3" t="s">
        <v>127</v>
      </c>
      <c r="B112">
        <v>28</v>
      </c>
      <c r="C112">
        <v>22</v>
      </c>
      <c r="D112">
        <v>13</v>
      </c>
      <c r="E112">
        <v>10</v>
      </c>
      <c r="F112">
        <f>SakaryaTablo[[#This Row],[Vefat2019]]</f>
        <v>22</v>
      </c>
      <c r="G112">
        <f>IF(AND(SakaryaTablo[[#This Row],[Vefat2020]]&gt;-1,SakaryaTablo[[#This Row],[Referans]]&gt;-1), SakaryaTablo[[#This Row],[Vefat2020]]-SakaryaTablo[[#This Row],[Referans]], 0)</f>
        <v>6</v>
      </c>
      <c r="H112">
        <f t="shared" si="6"/>
        <v>24.142857142857142</v>
      </c>
      <c r="I112">
        <f t="shared" si="7"/>
        <v>18.571428571428573</v>
      </c>
      <c r="J112">
        <f t="shared" si="8"/>
        <v>11.285714285714286</v>
      </c>
      <c r="K112">
        <f t="shared" si="9"/>
        <v>8.8571428571428577</v>
      </c>
      <c r="L112">
        <f t="shared" si="10"/>
        <v>18.571428571428573</v>
      </c>
    </row>
    <row r="113" spans="1:12">
      <c r="A113" s="3" t="s">
        <v>128</v>
      </c>
      <c r="B113">
        <v>28</v>
      </c>
      <c r="C113">
        <v>16</v>
      </c>
      <c r="D113">
        <v>19</v>
      </c>
      <c r="E113">
        <v>6</v>
      </c>
      <c r="F113">
        <f>SakaryaTablo[[#This Row],[Vefat2019]]</f>
        <v>16</v>
      </c>
      <c r="G113">
        <f>IF(AND(SakaryaTablo[[#This Row],[Vefat2020]]&gt;-1,SakaryaTablo[[#This Row],[Referans]]&gt;-1), SakaryaTablo[[#This Row],[Vefat2020]]-SakaryaTablo[[#This Row],[Referans]], 0)</f>
        <v>12</v>
      </c>
      <c r="H113">
        <f t="shared" si="6"/>
        <v>24.142857142857142</v>
      </c>
      <c r="I113">
        <f t="shared" si="7"/>
        <v>17.714285714285715</v>
      </c>
      <c r="J113">
        <f t="shared" si="8"/>
        <v>13.142857142857142</v>
      </c>
      <c r="K113">
        <f t="shared" si="9"/>
        <v>8.7142857142857135</v>
      </c>
      <c r="L113">
        <f t="shared" si="10"/>
        <v>17.714285714285715</v>
      </c>
    </row>
    <row r="114" spans="1:12">
      <c r="A114" s="3" t="s">
        <v>129</v>
      </c>
      <c r="B114">
        <v>21</v>
      </c>
      <c r="C114">
        <v>22</v>
      </c>
      <c r="D114">
        <v>12</v>
      </c>
      <c r="E114">
        <v>10</v>
      </c>
      <c r="F114">
        <f>SakaryaTablo[[#This Row],[Vefat2019]]</f>
        <v>22</v>
      </c>
      <c r="G114">
        <f>IF(AND(SakaryaTablo[[#This Row],[Vefat2020]]&gt;-1,SakaryaTablo[[#This Row],[Referans]]&gt;-1), SakaryaTablo[[#This Row],[Vefat2020]]-SakaryaTablo[[#This Row],[Referans]], 0)</f>
        <v>-1</v>
      </c>
      <c r="H114">
        <f t="shared" si="6"/>
        <v>23.857142857142858</v>
      </c>
      <c r="I114">
        <f t="shared" si="7"/>
        <v>18.285714285714285</v>
      </c>
      <c r="J114">
        <f t="shared" si="8"/>
        <v>12.857142857142858</v>
      </c>
      <c r="K114">
        <f t="shared" si="9"/>
        <v>9.1428571428571423</v>
      </c>
      <c r="L114">
        <f t="shared" si="10"/>
        <v>18.285714285714285</v>
      </c>
    </row>
    <row r="115" spans="1:12">
      <c r="A115" s="3" t="s">
        <v>130</v>
      </c>
      <c r="B115">
        <v>20</v>
      </c>
      <c r="C115">
        <v>7</v>
      </c>
      <c r="D115">
        <v>11</v>
      </c>
      <c r="E115">
        <v>7</v>
      </c>
      <c r="F115">
        <f>SakaryaTablo[[#This Row],[Vefat2019]]</f>
        <v>7</v>
      </c>
      <c r="G115">
        <f>IF(AND(SakaryaTablo[[#This Row],[Vefat2020]]&gt;-1,SakaryaTablo[[#This Row],[Referans]]&gt;-1), SakaryaTablo[[#This Row],[Vefat2020]]-SakaryaTablo[[#This Row],[Referans]], 0)</f>
        <v>13</v>
      </c>
      <c r="H115">
        <f t="shared" si="6"/>
        <v>23.285714285714285</v>
      </c>
      <c r="I115">
        <f t="shared" si="7"/>
        <v>16.714285714285715</v>
      </c>
      <c r="J115">
        <f t="shared" si="8"/>
        <v>12.571428571428571</v>
      </c>
      <c r="K115">
        <f t="shared" si="9"/>
        <v>8.5714285714285712</v>
      </c>
      <c r="L115">
        <f t="shared" si="10"/>
        <v>16.714285714285715</v>
      </c>
    </row>
    <row r="116" spans="1:12">
      <c r="A116" s="3" t="s">
        <v>131</v>
      </c>
      <c r="B116">
        <v>23</v>
      </c>
      <c r="C116">
        <v>16</v>
      </c>
      <c r="D116">
        <v>11</v>
      </c>
      <c r="E116">
        <v>13</v>
      </c>
      <c r="F116">
        <f>SakaryaTablo[[#This Row],[Vefat2019]]</f>
        <v>16</v>
      </c>
      <c r="G116">
        <f>IF(AND(SakaryaTablo[[#This Row],[Vefat2020]]&gt;-1,SakaryaTablo[[#This Row],[Referans]]&gt;-1), SakaryaTablo[[#This Row],[Vefat2020]]-SakaryaTablo[[#This Row],[Referans]], 0)</f>
        <v>7</v>
      </c>
      <c r="H116">
        <f t="shared" si="6"/>
        <v>23.142857142857142</v>
      </c>
      <c r="I116">
        <f t="shared" si="7"/>
        <v>16.285714285714285</v>
      </c>
      <c r="J116">
        <f t="shared" si="8"/>
        <v>11.714285714285714</v>
      </c>
      <c r="K116">
        <f t="shared" si="9"/>
        <v>9.1428571428571423</v>
      </c>
      <c r="L116">
        <f t="shared" si="10"/>
        <v>16.285714285714285</v>
      </c>
    </row>
    <row r="117" spans="1:12">
      <c r="A117" s="3" t="s">
        <v>132</v>
      </c>
      <c r="B117">
        <v>25</v>
      </c>
      <c r="C117">
        <v>17</v>
      </c>
      <c r="D117">
        <v>17</v>
      </c>
      <c r="E117">
        <v>9</v>
      </c>
      <c r="F117">
        <f>SakaryaTablo[[#This Row],[Vefat2019]]</f>
        <v>17</v>
      </c>
      <c r="G117">
        <f>IF(AND(SakaryaTablo[[#This Row],[Vefat2020]]&gt;-1,SakaryaTablo[[#This Row],[Referans]]&gt;-1), SakaryaTablo[[#This Row],[Vefat2020]]-SakaryaTablo[[#This Row],[Referans]], 0)</f>
        <v>8</v>
      </c>
      <c r="H117">
        <f t="shared" si="6"/>
        <v>24.142857142857142</v>
      </c>
      <c r="I117">
        <f t="shared" si="7"/>
        <v>17</v>
      </c>
      <c r="J117">
        <f t="shared" si="8"/>
        <v>12.857142857142858</v>
      </c>
      <c r="K117">
        <f t="shared" si="9"/>
        <v>8.8571428571428577</v>
      </c>
      <c r="L117">
        <f t="shared" si="10"/>
        <v>17</v>
      </c>
    </row>
    <row r="118" spans="1:12">
      <c r="A118" s="3" t="s">
        <v>133</v>
      </c>
      <c r="B118">
        <v>25</v>
      </c>
      <c r="C118">
        <v>14</v>
      </c>
      <c r="D118">
        <v>18</v>
      </c>
      <c r="E118">
        <v>8</v>
      </c>
      <c r="F118">
        <f>SakaryaTablo[[#This Row],[Vefat2019]]</f>
        <v>14</v>
      </c>
      <c r="G118">
        <f>IF(AND(SakaryaTablo[[#This Row],[Vefat2020]]&gt;-1,SakaryaTablo[[#This Row],[Referans]]&gt;-1), SakaryaTablo[[#This Row],[Vefat2020]]-SakaryaTablo[[#This Row],[Referans]], 0)</f>
        <v>11</v>
      </c>
      <c r="H118">
        <f t="shared" si="6"/>
        <v>24.285714285714285</v>
      </c>
      <c r="I118">
        <f t="shared" si="7"/>
        <v>16.285714285714285</v>
      </c>
      <c r="J118">
        <f t="shared" si="8"/>
        <v>14.428571428571429</v>
      </c>
      <c r="K118">
        <f t="shared" si="9"/>
        <v>9</v>
      </c>
      <c r="L118">
        <f t="shared" si="10"/>
        <v>16.285714285714285</v>
      </c>
    </row>
    <row r="119" spans="1:12">
      <c r="A119" s="3" t="s">
        <v>134</v>
      </c>
      <c r="B119">
        <v>20</v>
      </c>
      <c r="C119">
        <v>31</v>
      </c>
      <c r="D119">
        <v>6</v>
      </c>
      <c r="E119">
        <v>10</v>
      </c>
      <c r="F119">
        <f>SakaryaTablo[[#This Row],[Vefat2019]]</f>
        <v>31</v>
      </c>
      <c r="G119">
        <f>IF(AND(SakaryaTablo[[#This Row],[Vefat2020]]&gt;-1,SakaryaTablo[[#This Row],[Referans]]&gt;-1), SakaryaTablo[[#This Row],[Vefat2020]]-SakaryaTablo[[#This Row],[Referans]], 0)</f>
        <v>-11</v>
      </c>
      <c r="H119">
        <f t="shared" si="6"/>
        <v>23.142857142857142</v>
      </c>
      <c r="I119">
        <f t="shared" si="7"/>
        <v>17.571428571428573</v>
      </c>
      <c r="J119">
        <f t="shared" si="8"/>
        <v>13.428571428571429</v>
      </c>
      <c r="K119">
        <f t="shared" si="9"/>
        <v>9</v>
      </c>
      <c r="L119">
        <f t="shared" si="10"/>
        <v>17.571428571428573</v>
      </c>
    </row>
    <row r="120" spans="1:12">
      <c r="A120" s="3" t="s">
        <v>135</v>
      </c>
      <c r="B120">
        <v>19</v>
      </c>
      <c r="C120">
        <v>19</v>
      </c>
      <c r="D120">
        <v>10</v>
      </c>
      <c r="E120">
        <v>9</v>
      </c>
      <c r="F120">
        <f>SakaryaTablo[[#This Row],[Vefat2019]]</f>
        <v>19</v>
      </c>
      <c r="G120">
        <f>IF(AND(SakaryaTablo[[#This Row],[Vefat2020]]&gt;-1,SakaryaTablo[[#This Row],[Referans]]&gt;-1), SakaryaTablo[[#This Row],[Vefat2020]]-SakaryaTablo[[#This Row],[Referans]], 0)</f>
        <v>0</v>
      </c>
      <c r="H120">
        <f t="shared" si="6"/>
        <v>21.857142857142858</v>
      </c>
      <c r="I120">
        <f t="shared" si="7"/>
        <v>18</v>
      </c>
      <c r="J120">
        <f t="shared" si="8"/>
        <v>12.142857142857142</v>
      </c>
      <c r="K120">
        <f t="shared" si="9"/>
        <v>9.4285714285714288</v>
      </c>
      <c r="L120">
        <f t="shared" si="10"/>
        <v>18</v>
      </c>
    </row>
    <row r="121" spans="1:12">
      <c r="A121" s="3" t="s">
        <v>136</v>
      </c>
      <c r="B121">
        <v>19</v>
      </c>
      <c r="C121">
        <v>17</v>
      </c>
      <c r="D121">
        <v>15</v>
      </c>
      <c r="E121">
        <v>13</v>
      </c>
      <c r="F121">
        <f>SakaryaTablo[[#This Row],[Vefat2019]]</f>
        <v>17</v>
      </c>
      <c r="G121">
        <f>IF(AND(SakaryaTablo[[#This Row],[Vefat2020]]&gt;-1,SakaryaTablo[[#This Row],[Referans]]&gt;-1), SakaryaTablo[[#This Row],[Vefat2020]]-SakaryaTablo[[#This Row],[Referans]], 0)</f>
        <v>2</v>
      </c>
      <c r="H121">
        <f t="shared" si="6"/>
        <v>21.571428571428573</v>
      </c>
      <c r="I121">
        <f t="shared" si="7"/>
        <v>17.285714285714285</v>
      </c>
      <c r="J121">
        <f t="shared" si="8"/>
        <v>12.571428571428571</v>
      </c>
      <c r="K121">
        <f t="shared" si="9"/>
        <v>9.8571428571428577</v>
      </c>
      <c r="L121">
        <f t="shared" si="10"/>
        <v>17.285714285714285</v>
      </c>
    </row>
    <row r="122" spans="1:12">
      <c r="A122" s="3" t="s">
        <v>137</v>
      </c>
      <c r="B122">
        <v>21</v>
      </c>
      <c r="C122">
        <v>14</v>
      </c>
      <c r="D122">
        <v>8</v>
      </c>
      <c r="E122">
        <v>9</v>
      </c>
      <c r="F122">
        <f>SakaryaTablo[[#This Row],[Vefat2019]]</f>
        <v>14</v>
      </c>
      <c r="G122">
        <f>IF(AND(SakaryaTablo[[#This Row],[Vefat2020]]&gt;-1,SakaryaTablo[[#This Row],[Referans]]&gt;-1), SakaryaTablo[[#This Row],[Vefat2020]]-SakaryaTablo[[#This Row],[Referans]], 0)</f>
        <v>7</v>
      </c>
      <c r="H122">
        <f t="shared" si="6"/>
        <v>21.714285714285715</v>
      </c>
      <c r="I122">
        <f t="shared" si="7"/>
        <v>18.285714285714285</v>
      </c>
      <c r="J122">
        <f t="shared" si="8"/>
        <v>12.142857142857142</v>
      </c>
      <c r="K122">
        <f t="shared" si="9"/>
        <v>10.142857142857142</v>
      </c>
      <c r="L122">
        <f t="shared" si="10"/>
        <v>18.285714285714285</v>
      </c>
    </row>
    <row r="123" spans="1:12">
      <c r="A123" s="3" t="s">
        <v>138</v>
      </c>
      <c r="B123">
        <v>21</v>
      </c>
      <c r="C123">
        <v>19</v>
      </c>
      <c r="D123">
        <v>12</v>
      </c>
      <c r="E123">
        <v>10</v>
      </c>
      <c r="F123">
        <f>SakaryaTablo[[#This Row],[Vefat2019]]</f>
        <v>19</v>
      </c>
      <c r="G123">
        <f>IF(AND(SakaryaTablo[[#This Row],[Vefat2020]]&gt;-1,SakaryaTablo[[#This Row],[Referans]]&gt;-1), SakaryaTablo[[#This Row],[Vefat2020]]-SakaryaTablo[[#This Row],[Referans]], 0)</f>
        <v>2</v>
      </c>
      <c r="H123">
        <f t="shared" si="6"/>
        <v>21.428571428571427</v>
      </c>
      <c r="I123">
        <f t="shared" si="7"/>
        <v>18.714285714285715</v>
      </c>
      <c r="J123">
        <f t="shared" si="8"/>
        <v>12.285714285714286</v>
      </c>
      <c r="K123">
        <f t="shared" si="9"/>
        <v>9.7142857142857135</v>
      </c>
      <c r="L123">
        <f t="shared" si="10"/>
        <v>18.714285714285715</v>
      </c>
    </row>
    <row r="124" spans="1:12">
      <c r="A124" s="3" t="s">
        <v>139</v>
      </c>
      <c r="B124">
        <v>14</v>
      </c>
      <c r="C124">
        <v>15</v>
      </c>
      <c r="D124">
        <v>14</v>
      </c>
      <c r="E124">
        <v>11</v>
      </c>
      <c r="F124">
        <f>SakaryaTablo[[#This Row],[Vefat2019]]</f>
        <v>15</v>
      </c>
      <c r="G124">
        <f>IF(AND(SakaryaTablo[[#This Row],[Vefat2020]]&gt;-1,SakaryaTablo[[#This Row],[Referans]]&gt;-1), SakaryaTablo[[#This Row],[Vefat2020]]-SakaryaTablo[[#This Row],[Referans]], 0)</f>
        <v>-1</v>
      </c>
      <c r="H124">
        <f t="shared" si="6"/>
        <v>19.857142857142858</v>
      </c>
      <c r="I124">
        <f t="shared" si="7"/>
        <v>18.428571428571427</v>
      </c>
      <c r="J124">
        <f t="shared" si="8"/>
        <v>11.857142857142858</v>
      </c>
      <c r="K124">
        <f t="shared" si="9"/>
        <v>10</v>
      </c>
      <c r="L124">
        <f t="shared" si="10"/>
        <v>18.428571428571427</v>
      </c>
    </row>
    <row r="125" spans="1:12">
      <c r="A125" s="3" t="s">
        <v>140</v>
      </c>
      <c r="B125">
        <v>25</v>
      </c>
      <c r="C125">
        <v>23</v>
      </c>
      <c r="D125">
        <v>18</v>
      </c>
      <c r="E125">
        <v>6</v>
      </c>
      <c r="F125">
        <f>SakaryaTablo[[#This Row],[Vefat2019]]</f>
        <v>23</v>
      </c>
      <c r="G125">
        <f>IF(AND(SakaryaTablo[[#This Row],[Vefat2020]]&gt;-1,SakaryaTablo[[#This Row],[Referans]]&gt;-1), SakaryaTablo[[#This Row],[Vefat2020]]-SakaryaTablo[[#This Row],[Referans]], 0)</f>
        <v>2</v>
      </c>
      <c r="H125">
        <f t="shared" si="6"/>
        <v>19.857142857142858</v>
      </c>
      <c r="I125">
        <f t="shared" si="7"/>
        <v>19.714285714285715</v>
      </c>
      <c r="J125">
        <f t="shared" si="8"/>
        <v>11.857142857142858</v>
      </c>
      <c r="K125">
        <f t="shared" si="9"/>
        <v>9.7142857142857135</v>
      </c>
      <c r="L125">
        <f t="shared" si="10"/>
        <v>19.714285714285715</v>
      </c>
    </row>
    <row r="126" spans="1:12">
      <c r="A126" s="3" t="s">
        <v>141</v>
      </c>
      <c r="B126">
        <v>17</v>
      </c>
      <c r="C126">
        <v>15</v>
      </c>
      <c r="D126">
        <v>10</v>
      </c>
      <c r="E126">
        <v>7</v>
      </c>
      <c r="F126">
        <f>SakaryaTablo[[#This Row],[Vefat2019]]</f>
        <v>15</v>
      </c>
      <c r="G126">
        <f>IF(AND(SakaryaTablo[[#This Row],[Vefat2020]]&gt;-1,SakaryaTablo[[#This Row],[Referans]]&gt;-1), SakaryaTablo[[#This Row],[Vefat2020]]-SakaryaTablo[[#This Row],[Referans]], 0)</f>
        <v>2</v>
      </c>
      <c r="H126">
        <f t="shared" si="6"/>
        <v>19.428571428571427</v>
      </c>
      <c r="I126">
        <f t="shared" si="7"/>
        <v>17.428571428571427</v>
      </c>
      <c r="J126">
        <f t="shared" si="8"/>
        <v>12.428571428571429</v>
      </c>
      <c r="K126">
        <f t="shared" si="9"/>
        <v>9.2857142857142865</v>
      </c>
      <c r="L126">
        <f t="shared" si="10"/>
        <v>17.428571428571427</v>
      </c>
    </row>
    <row r="127" spans="1:12">
      <c r="A127" s="3" t="s">
        <v>142</v>
      </c>
      <c r="B127">
        <v>19</v>
      </c>
      <c r="C127">
        <v>15</v>
      </c>
      <c r="D127">
        <v>14</v>
      </c>
      <c r="E127">
        <v>10</v>
      </c>
      <c r="F127">
        <f>SakaryaTablo[[#This Row],[Vefat2019]]</f>
        <v>15</v>
      </c>
      <c r="G127">
        <f>IF(AND(SakaryaTablo[[#This Row],[Vefat2020]]&gt;-1,SakaryaTablo[[#This Row],[Referans]]&gt;-1), SakaryaTablo[[#This Row],[Vefat2020]]-SakaryaTablo[[#This Row],[Referans]], 0)</f>
        <v>4</v>
      </c>
      <c r="H127">
        <f t="shared" si="6"/>
        <v>19.428571428571427</v>
      </c>
      <c r="I127">
        <f t="shared" si="7"/>
        <v>16.857142857142858</v>
      </c>
      <c r="J127">
        <f t="shared" si="8"/>
        <v>13</v>
      </c>
      <c r="K127">
        <f t="shared" si="9"/>
        <v>9.4285714285714288</v>
      </c>
      <c r="L127">
        <f t="shared" si="10"/>
        <v>16.857142857142858</v>
      </c>
    </row>
    <row r="128" spans="1:12">
      <c r="A128" s="3" t="s">
        <v>143</v>
      </c>
      <c r="B128">
        <v>19</v>
      </c>
      <c r="C128">
        <v>24</v>
      </c>
      <c r="D128">
        <v>15</v>
      </c>
      <c r="E128">
        <v>5</v>
      </c>
      <c r="F128">
        <f>SakaryaTablo[[#This Row],[Vefat2019]]</f>
        <v>24</v>
      </c>
      <c r="G128">
        <f>IF(AND(SakaryaTablo[[#This Row],[Vefat2020]]&gt;-1,SakaryaTablo[[#This Row],[Referans]]&gt;-1), SakaryaTablo[[#This Row],[Vefat2020]]-SakaryaTablo[[#This Row],[Referans]], 0)</f>
        <v>-5</v>
      </c>
      <c r="H128">
        <f t="shared" si="6"/>
        <v>19.428571428571427</v>
      </c>
      <c r="I128">
        <f t="shared" si="7"/>
        <v>17.857142857142858</v>
      </c>
      <c r="J128">
        <f t="shared" si="8"/>
        <v>13</v>
      </c>
      <c r="K128">
        <f t="shared" si="9"/>
        <v>8.2857142857142865</v>
      </c>
      <c r="L128">
        <f t="shared" si="10"/>
        <v>17.857142857142858</v>
      </c>
    </row>
    <row r="129" spans="1:12">
      <c r="A129" s="3" t="s">
        <v>144</v>
      </c>
      <c r="B129">
        <v>25</v>
      </c>
      <c r="C129">
        <v>21</v>
      </c>
      <c r="D129">
        <v>15</v>
      </c>
      <c r="E129">
        <v>10</v>
      </c>
      <c r="F129">
        <f>SakaryaTablo[[#This Row],[Vefat2019]]</f>
        <v>21</v>
      </c>
      <c r="G129">
        <f>IF(AND(SakaryaTablo[[#This Row],[Vefat2020]]&gt;-1,SakaryaTablo[[#This Row],[Referans]]&gt;-1), SakaryaTablo[[#This Row],[Vefat2020]]-SakaryaTablo[[#This Row],[Referans]], 0)</f>
        <v>4</v>
      </c>
      <c r="H129">
        <f t="shared" si="6"/>
        <v>20</v>
      </c>
      <c r="I129">
        <f t="shared" si="7"/>
        <v>18.857142857142858</v>
      </c>
      <c r="J129">
        <f t="shared" si="8"/>
        <v>14</v>
      </c>
      <c r="K129">
        <f t="shared" si="9"/>
        <v>8.4285714285714288</v>
      </c>
      <c r="L129">
        <f t="shared" si="10"/>
        <v>18.857142857142858</v>
      </c>
    </row>
    <row r="130" spans="1:12">
      <c r="A130" s="3" t="s">
        <v>145</v>
      </c>
      <c r="B130">
        <v>16</v>
      </c>
      <c r="C130">
        <v>15</v>
      </c>
      <c r="D130">
        <v>10</v>
      </c>
      <c r="E130">
        <v>8</v>
      </c>
      <c r="F130">
        <f>SakaryaTablo[[#This Row],[Vefat2019]]</f>
        <v>15</v>
      </c>
      <c r="G130">
        <f>IF(AND(SakaryaTablo[[#This Row],[Vefat2020]]&gt;-1,SakaryaTablo[[#This Row],[Referans]]&gt;-1), SakaryaTablo[[#This Row],[Vefat2020]]-SakaryaTablo[[#This Row],[Referans]], 0)</f>
        <v>1</v>
      </c>
      <c r="H130">
        <f t="shared" si="6"/>
        <v>19.285714285714285</v>
      </c>
      <c r="I130">
        <f t="shared" si="7"/>
        <v>18.285714285714285</v>
      </c>
      <c r="J130">
        <f t="shared" si="8"/>
        <v>13.714285714285714</v>
      </c>
      <c r="K130">
        <f t="shared" si="9"/>
        <v>8.1428571428571423</v>
      </c>
      <c r="L130">
        <f t="shared" si="10"/>
        <v>18.285714285714285</v>
      </c>
    </row>
    <row r="131" spans="1:12">
      <c r="A131" s="3" t="s">
        <v>146</v>
      </c>
      <c r="B131">
        <v>12</v>
      </c>
      <c r="C131">
        <v>14</v>
      </c>
      <c r="D131">
        <v>9</v>
      </c>
      <c r="E131">
        <v>6</v>
      </c>
      <c r="F131">
        <f>SakaryaTablo[[#This Row],[Vefat2019]]</f>
        <v>14</v>
      </c>
      <c r="G131">
        <f>IF(AND(SakaryaTablo[[#This Row],[Vefat2020]]&gt;-1,SakaryaTablo[[#This Row],[Referans]]&gt;-1), SakaryaTablo[[#This Row],[Vefat2020]]-SakaryaTablo[[#This Row],[Referans]], 0)</f>
        <v>-2</v>
      </c>
      <c r="H131">
        <f t="shared" si="6"/>
        <v>19</v>
      </c>
      <c r="I131">
        <f t="shared" si="7"/>
        <v>18.142857142857142</v>
      </c>
      <c r="J131">
        <f t="shared" si="8"/>
        <v>13</v>
      </c>
      <c r="K131">
        <f t="shared" si="9"/>
        <v>7.4285714285714288</v>
      </c>
      <c r="L131">
        <f t="shared" si="10"/>
        <v>18.142857142857142</v>
      </c>
    </row>
    <row r="132" spans="1:12">
      <c r="A132" s="3" t="s">
        <v>147</v>
      </c>
      <c r="B132">
        <v>23</v>
      </c>
      <c r="C132">
        <v>14</v>
      </c>
      <c r="D132">
        <v>8</v>
      </c>
      <c r="E132">
        <v>7</v>
      </c>
      <c r="F132">
        <f>SakaryaTablo[[#This Row],[Vefat2019]]</f>
        <v>14</v>
      </c>
      <c r="G132">
        <f>IF(AND(SakaryaTablo[[#This Row],[Vefat2020]]&gt;-1,SakaryaTablo[[#This Row],[Referans]]&gt;-1), SakaryaTablo[[#This Row],[Vefat2020]]-SakaryaTablo[[#This Row],[Referans]], 0)</f>
        <v>9</v>
      </c>
      <c r="H132">
        <f t="shared" si="6"/>
        <v>18.714285714285715</v>
      </c>
      <c r="I132">
        <f t="shared" si="7"/>
        <v>16.857142857142858</v>
      </c>
      <c r="J132">
        <f t="shared" si="8"/>
        <v>11.571428571428571</v>
      </c>
      <c r="K132">
        <f t="shared" si="9"/>
        <v>7.5714285714285712</v>
      </c>
      <c r="L132">
        <f t="shared" si="10"/>
        <v>16.857142857142858</v>
      </c>
    </row>
    <row r="133" spans="1:12">
      <c r="A133" s="3" t="s">
        <v>148</v>
      </c>
      <c r="B133">
        <v>15</v>
      </c>
      <c r="C133">
        <v>16</v>
      </c>
      <c r="D133">
        <v>7</v>
      </c>
      <c r="E133">
        <v>9</v>
      </c>
      <c r="F133">
        <f>SakaryaTablo[[#This Row],[Vefat2019]]</f>
        <v>16</v>
      </c>
      <c r="G133">
        <f>IF(AND(SakaryaTablo[[#This Row],[Vefat2020]]&gt;-1,SakaryaTablo[[#This Row],[Referans]]&gt;-1), SakaryaTablo[[#This Row],[Vefat2020]]-SakaryaTablo[[#This Row],[Referans]], 0)</f>
        <v>-1</v>
      </c>
      <c r="H133">
        <f t="shared" si="6"/>
        <v>18.428571428571427</v>
      </c>
      <c r="I133">
        <f t="shared" si="7"/>
        <v>17</v>
      </c>
      <c r="J133">
        <f t="shared" si="8"/>
        <v>11.142857142857142</v>
      </c>
      <c r="K133">
        <f t="shared" si="9"/>
        <v>7.8571428571428568</v>
      </c>
      <c r="L133">
        <f t="shared" si="10"/>
        <v>17</v>
      </c>
    </row>
    <row r="134" spans="1:12">
      <c r="A134" s="3" t="s">
        <v>149</v>
      </c>
      <c r="B134">
        <v>23</v>
      </c>
      <c r="C134">
        <v>20</v>
      </c>
      <c r="D134">
        <v>13</v>
      </c>
      <c r="E134">
        <v>10</v>
      </c>
      <c r="F134">
        <f>SakaryaTablo[[#This Row],[Vefat2019]]</f>
        <v>20</v>
      </c>
      <c r="G134">
        <f>IF(AND(SakaryaTablo[[#This Row],[Vefat2020]]&gt;-1,SakaryaTablo[[#This Row],[Referans]]&gt;-1), SakaryaTablo[[#This Row],[Vefat2020]]-SakaryaTablo[[#This Row],[Referans]], 0)</f>
        <v>3</v>
      </c>
      <c r="H134">
        <f t="shared" si="6"/>
        <v>19</v>
      </c>
      <c r="I134">
        <f t="shared" si="7"/>
        <v>17.714285714285715</v>
      </c>
      <c r="J134">
        <f t="shared" si="8"/>
        <v>11</v>
      </c>
      <c r="K134">
        <f t="shared" si="9"/>
        <v>7.8571428571428568</v>
      </c>
      <c r="L134">
        <f t="shared" si="10"/>
        <v>17.714285714285715</v>
      </c>
    </row>
    <row r="135" spans="1:12">
      <c r="A135" s="3" t="s">
        <v>150</v>
      </c>
      <c r="B135">
        <v>13</v>
      </c>
      <c r="C135">
        <v>20</v>
      </c>
      <c r="D135">
        <v>4</v>
      </c>
      <c r="E135">
        <v>10</v>
      </c>
      <c r="F135">
        <f>SakaryaTablo[[#This Row],[Vefat2019]]</f>
        <v>20</v>
      </c>
      <c r="G135">
        <f>IF(AND(SakaryaTablo[[#This Row],[Vefat2020]]&gt;-1,SakaryaTablo[[#This Row],[Referans]]&gt;-1), SakaryaTablo[[#This Row],[Vefat2020]]-SakaryaTablo[[#This Row],[Referans]], 0)</f>
        <v>-7</v>
      </c>
      <c r="H135">
        <f t="shared" si="6"/>
        <v>18.142857142857142</v>
      </c>
      <c r="I135">
        <f t="shared" si="7"/>
        <v>17.142857142857142</v>
      </c>
      <c r="J135">
        <f t="shared" si="8"/>
        <v>9.4285714285714288</v>
      </c>
      <c r="K135">
        <f t="shared" si="9"/>
        <v>8.5714285714285712</v>
      </c>
      <c r="L135">
        <f t="shared" si="10"/>
        <v>17.142857142857142</v>
      </c>
    </row>
    <row r="136" spans="1:12">
      <c r="A136" s="3" t="s">
        <v>151</v>
      </c>
      <c r="B136">
        <v>15</v>
      </c>
      <c r="C136">
        <v>17</v>
      </c>
      <c r="D136">
        <v>6</v>
      </c>
      <c r="E136">
        <v>11</v>
      </c>
      <c r="F136">
        <f>SakaryaTablo[[#This Row],[Vefat2019]]</f>
        <v>17</v>
      </c>
      <c r="G136">
        <f>IF(AND(SakaryaTablo[[#This Row],[Vefat2020]]&gt;-1,SakaryaTablo[[#This Row],[Referans]]&gt;-1), SakaryaTablo[[#This Row],[Vefat2020]]-SakaryaTablo[[#This Row],[Referans]], 0)</f>
        <v>-2</v>
      </c>
      <c r="H136">
        <f t="shared" si="6"/>
        <v>16.714285714285715</v>
      </c>
      <c r="I136">
        <f t="shared" si="7"/>
        <v>16.571428571428573</v>
      </c>
      <c r="J136">
        <f t="shared" si="8"/>
        <v>8.1428571428571423</v>
      </c>
      <c r="K136">
        <f t="shared" si="9"/>
        <v>8.7142857142857135</v>
      </c>
      <c r="L136">
        <f t="shared" si="10"/>
        <v>16.571428571428573</v>
      </c>
    </row>
    <row r="137" spans="1:12">
      <c r="A137" s="3" t="s">
        <v>152</v>
      </c>
      <c r="B137">
        <v>28</v>
      </c>
      <c r="C137">
        <v>18</v>
      </c>
      <c r="D137">
        <v>8</v>
      </c>
      <c r="E137">
        <v>7</v>
      </c>
      <c r="F137">
        <f>SakaryaTablo[[#This Row],[Vefat2019]]</f>
        <v>18</v>
      </c>
      <c r="G137">
        <f>IF(AND(SakaryaTablo[[#This Row],[Vefat2020]]&gt;-1,SakaryaTablo[[#This Row],[Referans]]&gt;-1), SakaryaTablo[[#This Row],[Vefat2020]]-SakaryaTablo[[#This Row],[Referans]], 0)</f>
        <v>10</v>
      </c>
      <c r="H137">
        <f t="shared" ref="H137:H200" si="11">AVERAGE(B131:B137)</f>
        <v>18.428571428571427</v>
      </c>
      <c r="I137">
        <f t="shared" ref="I137:I200" si="12">AVERAGE(C131:C137)</f>
        <v>17</v>
      </c>
      <c r="J137">
        <f t="shared" ref="J137:J200" si="13">AVERAGE(D131:D137)</f>
        <v>7.8571428571428568</v>
      </c>
      <c r="K137">
        <f t="shared" ref="K137:K200" si="14">AVERAGE(E131:E137)</f>
        <v>8.5714285714285712</v>
      </c>
      <c r="L137">
        <f t="shared" ref="L137:L200" si="15">AVERAGE(F131:F137)</f>
        <v>17</v>
      </c>
    </row>
    <row r="138" spans="1:12">
      <c r="A138" s="3" t="s">
        <v>153</v>
      </c>
      <c r="B138">
        <v>21</v>
      </c>
      <c r="C138">
        <v>24</v>
      </c>
      <c r="D138">
        <v>11</v>
      </c>
      <c r="E138">
        <v>8</v>
      </c>
      <c r="F138">
        <f>SakaryaTablo[[#This Row],[Vefat2019]]</f>
        <v>24</v>
      </c>
      <c r="G138">
        <f>IF(AND(SakaryaTablo[[#This Row],[Vefat2020]]&gt;-1,SakaryaTablo[[#This Row],[Referans]]&gt;-1), SakaryaTablo[[#This Row],[Vefat2020]]-SakaryaTablo[[#This Row],[Referans]], 0)</f>
        <v>-3</v>
      </c>
      <c r="H138">
        <f t="shared" si="11"/>
        <v>19.714285714285715</v>
      </c>
      <c r="I138">
        <f t="shared" si="12"/>
        <v>18.428571428571427</v>
      </c>
      <c r="J138">
        <f t="shared" si="13"/>
        <v>8.1428571428571423</v>
      </c>
      <c r="K138">
        <f t="shared" si="14"/>
        <v>8.8571428571428577</v>
      </c>
      <c r="L138">
        <f t="shared" si="15"/>
        <v>18.428571428571427</v>
      </c>
    </row>
    <row r="139" spans="1:12">
      <c r="A139" s="3" t="s">
        <v>154</v>
      </c>
      <c r="B139">
        <v>19</v>
      </c>
      <c r="C139">
        <v>17</v>
      </c>
      <c r="D139">
        <v>14</v>
      </c>
      <c r="E139">
        <v>7</v>
      </c>
      <c r="F139">
        <f>SakaryaTablo[[#This Row],[Vefat2019]]</f>
        <v>17</v>
      </c>
      <c r="G139">
        <f>IF(AND(SakaryaTablo[[#This Row],[Vefat2020]]&gt;-1,SakaryaTablo[[#This Row],[Referans]]&gt;-1), SakaryaTablo[[#This Row],[Vefat2020]]-SakaryaTablo[[#This Row],[Referans]], 0)</f>
        <v>2</v>
      </c>
      <c r="H139">
        <f t="shared" si="11"/>
        <v>19.142857142857142</v>
      </c>
      <c r="I139">
        <f t="shared" si="12"/>
        <v>18.857142857142858</v>
      </c>
      <c r="J139">
        <f t="shared" si="13"/>
        <v>9</v>
      </c>
      <c r="K139">
        <f t="shared" si="14"/>
        <v>8.8571428571428577</v>
      </c>
      <c r="L139">
        <f t="shared" si="15"/>
        <v>18.857142857142858</v>
      </c>
    </row>
    <row r="140" spans="1:12">
      <c r="A140" s="3" t="s">
        <v>155</v>
      </c>
      <c r="B140">
        <v>18</v>
      </c>
      <c r="C140">
        <v>21</v>
      </c>
      <c r="D140">
        <v>12</v>
      </c>
      <c r="E140">
        <v>13</v>
      </c>
      <c r="F140">
        <f>SakaryaTablo[[#This Row],[Vefat2019]]</f>
        <v>21</v>
      </c>
      <c r="G140">
        <f>IF(AND(SakaryaTablo[[#This Row],[Vefat2020]]&gt;-1,SakaryaTablo[[#This Row],[Referans]]&gt;-1), SakaryaTablo[[#This Row],[Vefat2020]]-SakaryaTablo[[#This Row],[Referans]], 0)</f>
        <v>-3</v>
      </c>
      <c r="H140">
        <f t="shared" si="11"/>
        <v>19.571428571428573</v>
      </c>
      <c r="I140">
        <f t="shared" si="12"/>
        <v>19.571428571428573</v>
      </c>
      <c r="J140">
        <f t="shared" si="13"/>
        <v>9.7142857142857135</v>
      </c>
      <c r="K140">
        <f t="shared" si="14"/>
        <v>9.4285714285714288</v>
      </c>
      <c r="L140">
        <f t="shared" si="15"/>
        <v>19.571428571428573</v>
      </c>
    </row>
    <row r="141" spans="1:12">
      <c r="A141" s="3" t="s">
        <v>156</v>
      </c>
      <c r="B141">
        <v>10</v>
      </c>
      <c r="C141">
        <v>17</v>
      </c>
      <c r="D141">
        <v>10</v>
      </c>
      <c r="E141">
        <v>11</v>
      </c>
      <c r="F141">
        <f>SakaryaTablo[[#This Row],[Vefat2019]]</f>
        <v>17</v>
      </c>
      <c r="G141">
        <f>IF(AND(SakaryaTablo[[#This Row],[Vefat2020]]&gt;-1,SakaryaTablo[[#This Row],[Referans]]&gt;-1), SakaryaTablo[[#This Row],[Vefat2020]]-SakaryaTablo[[#This Row],[Referans]], 0)</f>
        <v>-7</v>
      </c>
      <c r="H141">
        <f t="shared" si="11"/>
        <v>17.714285714285715</v>
      </c>
      <c r="I141">
        <f t="shared" si="12"/>
        <v>19.142857142857142</v>
      </c>
      <c r="J141">
        <f t="shared" si="13"/>
        <v>9.2857142857142865</v>
      </c>
      <c r="K141">
        <f t="shared" si="14"/>
        <v>9.5714285714285712</v>
      </c>
      <c r="L141">
        <f t="shared" si="15"/>
        <v>19.142857142857142</v>
      </c>
    </row>
    <row r="142" spans="1:12">
      <c r="A142" s="3" t="s">
        <v>157</v>
      </c>
      <c r="B142">
        <v>14</v>
      </c>
      <c r="C142">
        <v>25</v>
      </c>
      <c r="D142">
        <v>8</v>
      </c>
      <c r="E142">
        <v>10</v>
      </c>
      <c r="F142">
        <f>SakaryaTablo[[#This Row],[Vefat2019]]</f>
        <v>25</v>
      </c>
      <c r="G142">
        <f>IF(AND(SakaryaTablo[[#This Row],[Vefat2020]]&gt;-1,SakaryaTablo[[#This Row],[Referans]]&gt;-1), SakaryaTablo[[#This Row],[Vefat2020]]-SakaryaTablo[[#This Row],[Referans]], 0)</f>
        <v>-11</v>
      </c>
      <c r="H142">
        <f t="shared" si="11"/>
        <v>17.857142857142858</v>
      </c>
      <c r="I142">
        <f t="shared" si="12"/>
        <v>19.857142857142858</v>
      </c>
      <c r="J142">
        <f t="shared" si="13"/>
        <v>9.8571428571428577</v>
      </c>
      <c r="K142">
        <f t="shared" si="14"/>
        <v>9.5714285714285712</v>
      </c>
      <c r="L142">
        <f t="shared" si="15"/>
        <v>19.857142857142858</v>
      </c>
    </row>
    <row r="143" spans="1:12">
      <c r="A143" s="3" t="s">
        <v>158</v>
      </c>
      <c r="B143">
        <v>20</v>
      </c>
      <c r="C143">
        <v>10</v>
      </c>
      <c r="D143">
        <v>10</v>
      </c>
      <c r="E143">
        <v>9</v>
      </c>
      <c r="F143">
        <f>SakaryaTablo[[#This Row],[Vefat2019]]</f>
        <v>10</v>
      </c>
      <c r="G143">
        <f>IF(AND(SakaryaTablo[[#This Row],[Vefat2020]]&gt;-1,SakaryaTablo[[#This Row],[Referans]]&gt;-1), SakaryaTablo[[#This Row],[Vefat2020]]-SakaryaTablo[[#This Row],[Referans]], 0)</f>
        <v>10</v>
      </c>
      <c r="H143">
        <f t="shared" si="11"/>
        <v>18.571428571428573</v>
      </c>
      <c r="I143">
        <f t="shared" si="12"/>
        <v>18.857142857142858</v>
      </c>
      <c r="J143">
        <f t="shared" si="13"/>
        <v>10.428571428571429</v>
      </c>
      <c r="K143">
        <f t="shared" si="14"/>
        <v>9.2857142857142865</v>
      </c>
      <c r="L143">
        <f t="shared" si="15"/>
        <v>18.857142857142858</v>
      </c>
    </row>
    <row r="144" spans="1:12">
      <c r="A144" s="3" t="s">
        <v>159</v>
      </c>
      <c r="B144">
        <v>17</v>
      </c>
      <c r="C144">
        <v>16</v>
      </c>
      <c r="D144">
        <v>6</v>
      </c>
      <c r="E144">
        <v>10</v>
      </c>
      <c r="F144">
        <f>SakaryaTablo[[#This Row],[Vefat2019]]</f>
        <v>16</v>
      </c>
      <c r="G144">
        <f>IF(AND(SakaryaTablo[[#This Row],[Vefat2020]]&gt;-1,SakaryaTablo[[#This Row],[Referans]]&gt;-1), SakaryaTablo[[#This Row],[Vefat2020]]-SakaryaTablo[[#This Row],[Referans]], 0)</f>
        <v>1</v>
      </c>
      <c r="H144">
        <f t="shared" si="11"/>
        <v>17</v>
      </c>
      <c r="I144">
        <f t="shared" si="12"/>
        <v>18.571428571428573</v>
      </c>
      <c r="J144">
        <f t="shared" si="13"/>
        <v>10.142857142857142</v>
      </c>
      <c r="K144">
        <f t="shared" si="14"/>
        <v>9.7142857142857135</v>
      </c>
      <c r="L144">
        <f t="shared" si="15"/>
        <v>18.571428571428573</v>
      </c>
    </row>
    <row r="145" spans="1:12">
      <c r="A145" s="3" t="s">
        <v>160</v>
      </c>
      <c r="B145">
        <v>11</v>
      </c>
      <c r="C145">
        <v>20</v>
      </c>
      <c r="D145">
        <v>10</v>
      </c>
      <c r="E145">
        <v>13</v>
      </c>
      <c r="F145">
        <f>SakaryaTablo[[#This Row],[Vefat2019]]</f>
        <v>20</v>
      </c>
      <c r="G145">
        <f>IF(AND(SakaryaTablo[[#This Row],[Vefat2020]]&gt;-1,SakaryaTablo[[#This Row],[Referans]]&gt;-1), SakaryaTablo[[#This Row],[Vefat2020]]-SakaryaTablo[[#This Row],[Referans]], 0)</f>
        <v>-9</v>
      </c>
      <c r="H145">
        <f t="shared" si="11"/>
        <v>15.571428571428571</v>
      </c>
      <c r="I145">
        <f t="shared" si="12"/>
        <v>18</v>
      </c>
      <c r="J145">
        <f t="shared" si="13"/>
        <v>10</v>
      </c>
      <c r="K145">
        <f t="shared" si="14"/>
        <v>10.428571428571429</v>
      </c>
      <c r="L145">
        <f t="shared" si="15"/>
        <v>18</v>
      </c>
    </row>
    <row r="146" spans="1:12">
      <c r="A146" s="3" t="s">
        <v>161</v>
      </c>
      <c r="B146">
        <v>22</v>
      </c>
      <c r="C146">
        <v>24</v>
      </c>
      <c r="D146">
        <v>12</v>
      </c>
      <c r="E146">
        <v>8</v>
      </c>
      <c r="F146">
        <f>SakaryaTablo[[#This Row],[Vefat2019]]</f>
        <v>24</v>
      </c>
      <c r="G146">
        <f>IF(AND(SakaryaTablo[[#This Row],[Vefat2020]]&gt;-1,SakaryaTablo[[#This Row],[Referans]]&gt;-1), SakaryaTablo[[#This Row],[Vefat2020]]-SakaryaTablo[[#This Row],[Referans]], 0)</f>
        <v>-2</v>
      </c>
      <c r="H146">
        <f t="shared" si="11"/>
        <v>16</v>
      </c>
      <c r="I146">
        <f t="shared" si="12"/>
        <v>19</v>
      </c>
      <c r="J146">
        <f t="shared" si="13"/>
        <v>9.7142857142857135</v>
      </c>
      <c r="K146">
        <f t="shared" si="14"/>
        <v>10.571428571428571</v>
      </c>
      <c r="L146">
        <f t="shared" si="15"/>
        <v>19</v>
      </c>
    </row>
    <row r="147" spans="1:12">
      <c r="A147" s="3" t="s">
        <v>162</v>
      </c>
      <c r="B147">
        <v>16</v>
      </c>
      <c r="C147">
        <v>19</v>
      </c>
      <c r="D147">
        <v>13</v>
      </c>
      <c r="E147">
        <v>15</v>
      </c>
      <c r="F147">
        <f>SakaryaTablo[[#This Row],[Vefat2019]]</f>
        <v>19</v>
      </c>
      <c r="G147">
        <f>IF(AND(SakaryaTablo[[#This Row],[Vefat2020]]&gt;-1,SakaryaTablo[[#This Row],[Referans]]&gt;-1), SakaryaTablo[[#This Row],[Vefat2020]]-SakaryaTablo[[#This Row],[Referans]], 0)</f>
        <v>-3</v>
      </c>
      <c r="H147">
        <f t="shared" si="11"/>
        <v>15.714285714285714</v>
      </c>
      <c r="I147">
        <f t="shared" si="12"/>
        <v>18.714285714285715</v>
      </c>
      <c r="J147">
        <f t="shared" si="13"/>
        <v>9.8571428571428577</v>
      </c>
      <c r="K147">
        <f t="shared" si="14"/>
        <v>10.857142857142858</v>
      </c>
      <c r="L147">
        <f t="shared" si="15"/>
        <v>18.714285714285715</v>
      </c>
    </row>
    <row r="148" spans="1:12">
      <c r="A148" s="3" t="s">
        <v>163</v>
      </c>
      <c r="B148">
        <v>15</v>
      </c>
      <c r="C148">
        <v>15</v>
      </c>
      <c r="D148">
        <v>9</v>
      </c>
      <c r="E148">
        <v>4</v>
      </c>
      <c r="F148">
        <f>SakaryaTablo[[#This Row],[Vefat2019]]</f>
        <v>15</v>
      </c>
      <c r="G148">
        <f>IF(AND(SakaryaTablo[[#This Row],[Vefat2020]]&gt;-1,SakaryaTablo[[#This Row],[Referans]]&gt;-1), SakaryaTablo[[#This Row],[Vefat2020]]-SakaryaTablo[[#This Row],[Referans]], 0)</f>
        <v>0</v>
      </c>
      <c r="H148">
        <f t="shared" si="11"/>
        <v>16.428571428571427</v>
      </c>
      <c r="I148">
        <f t="shared" si="12"/>
        <v>18.428571428571427</v>
      </c>
      <c r="J148">
        <f t="shared" si="13"/>
        <v>9.7142857142857135</v>
      </c>
      <c r="K148">
        <f t="shared" si="14"/>
        <v>9.8571428571428577</v>
      </c>
      <c r="L148">
        <f t="shared" si="15"/>
        <v>18.428571428571427</v>
      </c>
    </row>
    <row r="149" spans="1:12">
      <c r="A149" s="3" t="s">
        <v>164</v>
      </c>
      <c r="B149">
        <v>14</v>
      </c>
      <c r="C149">
        <v>21</v>
      </c>
      <c r="D149">
        <v>7</v>
      </c>
      <c r="E149">
        <v>9</v>
      </c>
      <c r="F149">
        <f>SakaryaTablo[[#This Row],[Vefat2019]]</f>
        <v>21</v>
      </c>
      <c r="G149">
        <f>IF(AND(SakaryaTablo[[#This Row],[Vefat2020]]&gt;-1,SakaryaTablo[[#This Row],[Referans]]&gt;-1), SakaryaTablo[[#This Row],[Vefat2020]]-SakaryaTablo[[#This Row],[Referans]], 0)</f>
        <v>-7</v>
      </c>
      <c r="H149">
        <f t="shared" si="11"/>
        <v>16.428571428571427</v>
      </c>
      <c r="I149">
        <f t="shared" si="12"/>
        <v>17.857142857142858</v>
      </c>
      <c r="J149">
        <f t="shared" si="13"/>
        <v>9.5714285714285712</v>
      </c>
      <c r="K149">
        <f t="shared" si="14"/>
        <v>9.7142857142857135</v>
      </c>
      <c r="L149">
        <f t="shared" si="15"/>
        <v>17.857142857142858</v>
      </c>
    </row>
    <row r="150" spans="1:12">
      <c r="A150" s="3" t="s">
        <v>165</v>
      </c>
      <c r="B150">
        <v>15</v>
      </c>
      <c r="C150">
        <v>20</v>
      </c>
      <c r="D150">
        <v>13</v>
      </c>
      <c r="E150">
        <v>10</v>
      </c>
      <c r="F150">
        <f>SakaryaTablo[[#This Row],[Vefat2019]]</f>
        <v>20</v>
      </c>
      <c r="G150">
        <f>IF(AND(SakaryaTablo[[#This Row],[Vefat2020]]&gt;-1,SakaryaTablo[[#This Row],[Referans]]&gt;-1), SakaryaTablo[[#This Row],[Vefat2020]]-SakaryaTablo[[#This Row],[Referans]], 0)</f>
        <v>-5</v>
      </c>
      <c r="H150">
        <f t="shared" si="11"/>
        <v>15.714285714285714</v>
      </c>
      <c r="I150">
        <f t="shared" si="12"/>
        <v>19.285714285714285</v>
      </c>
      <c r="J150">
        <f t="shared" si="13"/>
        <v>10</v>
      </c>
      <c r="K150">
        <f t="shared" si="14"/>
        <v>9.8571428571428577</v>
      </c>
      <c r="L150">
        <f t="shared" si="15"/>
        <v>19.285714285714285</v>
      </c>
    </row>
    <row r="151" spans="1:12">
      <c r="A151" s="3" t="s">
        <v>166</v>
      </c>
      <c r="B151">
        <v>12</v>
      </c>
      <c r="C151">
        <v>18</v>
      </c>
      <c r="D151">
        <v>8</v>
      </c>
      <c r="E151">
        <v>10</v>
      </c>
      <c r="F151">
        <f>SakaryaTablo[[#This Row],[Vefat2019]]</f>
        <v>18</v>
      </c>
      <c r="G151">
        <f>IF(AND(SakaryaTablo[[#This Row],[Vefat2020]]&gt;-1,SakaryaTablo[[#This Row],[Referans]]&gt;-1), SakaryaTablo[[#This Row],[Vefat2020]]-SakaryaTablo[[#This Row],[Referans]], 0)</f>
        <v>-6</v>
      </c>
      <c r="H151">
        <f t="shared" si="11"/>
        <v>15</v>
      </c>
      <c r="I151">
        <f t="shared" si="12"/>
        <v>19.571428571428573</v>
      </c>
      <c r="J151">
        <f t="shared" si="13"/>
        <v>10.285714285714286</v>
      </c>
      <c r="K151">
        <f t="shared" si="14"/>
        <v>9.8571428571428577</v>
      </c>
      <c r="L151">
        <f t="shared" si="15"/>
        <v>19.571428571428573</v>
      </c>
    </row>
    <row r="152" spans="1:12">
      <c r="A152" s="3" t="s">
        <v>167</v>
      </c>
      <c r="B152">
        <v>8</v>
      </c>
      <c r="C152">
        <v>13</v>
      </c>
      <c r="D152">
        <v>11</v>
      </c>
      <c r="E152">
        <v>3</v>
      </c>
      <c r="F152">
        <f>SakaryaTablo[[#This Row],[Vefat2019]]</f>
        <v>13</v>
      </c>
      <c r="G152">
        <f>IF(AND(SakaryaTablo[[#This Row],[Vefat2020]]&gt;-1,SakaryaTablo[[#This Row],[Referans]]&gt;-1), SakaryaTablo[[#This Row],[Vefat2020]]-SakaryaTablo[[#This Row],[Referans]], 0)</f>
        <v>-5</v>
      </c>
      <c r="H152">
        <f t="shared" si="11"/>
        <v>14.571428571428571</v>
      </c>
      <c r="I152">
        <f t="shared" si="12"/>
        <v>18.571428571428573</v>
      </c>
      <c r="J152">
        <f t="shared" si="13"/>
        <v>10.428571428571429</v>
      </c>
      <c r="K152">
        <f t="shared" si="14"/>
        <v>8.4285714285714288</v>
      </c>
      <c r="L152">
        <f t="shared" si="15"/>
        <v>18.571428571428573</v>
      </c>
    </row>
    <row r="153" spans="1:12">
      <c r="A153" s="3" t="s">
        <v>168</v>
      </c>
      <c r="B153">
        <v>20</v>
      </c>
      <c r="C153">
        <v>27</v>
      </c>
      <c r="D153">
        <v>13</v>
      </c>
      <c r="E153">
        <v>9</v>
      </c>
      <c r="F153">
        <f>SakaryaTablo[[#This Row],[Vefat2019]]</f>
        <v>27</v>
      </c>
      <c r="G153">
        <f>IF(AND(SakaryaTablo[[#This Row],[Vefat2020]]&gt;-1,SakaryaTablo[[#This Row],[Referans]]&gt;-1), SakaryaTablo[[#This Row],[Vefat2020]]-SakaryaTablo[[#This Row],[Referans]], 0)</f>
        <v>-7</v>
      </c>
      <c r="H153">
        <f t="shared" si="11"/>
        <v>14.285714285714286</v>
      </c>
      <c r="I153">
        <f t="shared" si="12"/>
        <v>19</v>
      </c>
      <c r="J153">
        <f t="shared" si="13"/>
        <v>10.571428571428571</v>
      </c>
      <c r="K153">
        <f t="shared" si="14"/>
        <v>8.5714285714285712</v>
      </c>
      <c r="L153">
        <f t="shared" si="15"/>
        <v>19</v>
      </c>
    </row>
    <row r="154" spans="1:12">
      <c r="A154" s="3" t="s">
        <v>169</v>
      </c>
      <c r="B154">
        <v>22</v>
      </c>
      <c r="C154">
        <v>19</v>
      </c>
      <c r="D154">
        <v>14</v>
      </c>
      <c r="E154">
        <v>13</v>
      </c>
      <c r="F154">
        <f>SakaryaTablo[[#This Row],[Vefat2019]]</f>
        <v>19</v>
      </c>
      <c r="G154">
        <f>IF(AND(SakaryaTablo[[#This Row],[Vefat2020]]&gt;-1,SakaryaTablo[[#This Row],[Referans]]&gt;-1), SakaryaTablo[[#This Row],[Vefat2020]]-SakaryaTablo[[#This Row],[Referans]], 0)</f>
        <v>3</v>
      </c>
      <c r="H154">
        <f t="shared" si="11"/>
        <v>15.142857142857142</v>
      </c>
      <c r="I154">
        <f t="shared" si="12"/>
        <v>19</v>
      </c>
      <c r="J154">
        <f t="shared" si="13"/>
        <v>10.714285714285714</v>
      </c>
      <c r="K154">
        <f t="shared" si="14"/>
        <v>8.2857142857142865</v>
      </c>
      <c r="L154">
        <f t="shared" si="15"/>
        <v>19</v>
      </c>
    </row>
    <row r="155" spans="1:12">
      <c r="A155" s="3" t="s">
        <v>170</v>
      </c>
      <c r="B155">
        <v>15</v>
      </c>
      <c r="C155">
        <v>17</v>
      </c>
      <c r="D155">
        <v>11</v>
      </c>
      <c r="E155">
        <v>9</v>
      </c>
      <c r="F155">
        <f>SakaryaTablo[[#This Row],[Vefat2019]]</f>
        <v>17</v>
      </c>
      <c r="G155">
        <f>IF(AND(SakaryaTablo[[#This Row],[Vefat2020]]&gt;-1,SakaryaTablo[[#This Row],[Referans]]&gt;-1), SakaryaTablo[[#This Row],[Vefat2020]]-SakaryaTablo[[#This Row],[Referans]], 0)</f>
        <v>-2</v>
      </c>
      <c r="H155">
        <f t="shared" si="11"/>
        <v>15.142857142857142</v>
      </c>
      <c r="I155">
        <f t="shared" si="12"/>
        <v>19.285714285714285</v>
      </c>
      <c r="J155">
        <f t="shared" si="13"/>
        <v>11</v>
      </c>
      <c r="K155">
        <f t="shared" si="14"/>
        <v>9</v>
      </c>
      <c r="L155">
        <f t="shared" si="15"/>
        <v>19.285714285714285</v>
      </c>
    </row>
    <row r="156" spans="1:12">
      <c r="A156" s="3" t="s">
        <v>171</v>
      </c>
      <c r="B156">
        <v>16</v>
      </c>
      <c r="C156">
        <v>17</v>
      </c>
      <c r="D156">
        <v>11</v>
      </c>
      <c r="E156">
        <v>11</v>
      </c>
      <c r="F156">
        <f>SakaryaTablo[[#This Row],[Vefat2019]]</f>
        <v>17</v>
      </c>
      <c r="G156">
        <f>IF(AND(SakaryaTablo[[#This Row],[Vefat2020]]&gt;-1,SakaryaTablo[[#This Row],[Referans]]&gt;-1), SakaryaTablo[[#This Row],[Vefat2020]]-SakaryaTablo[[#This Row],[Referans]], 0)</f>
        <v>-1</v>
      </c>
      <c r="H156">
        <f t="shared" si="11"/>
        <v>15.428571428571429</v>
      </c>
      <c r="I156">
        <f t="shared" si="12"/>
        <v>18.714285714285715</v>
      </c>
      <c r="J156">
        <f t="shared" si="13"/>
        <v>11.571428571428571</v>
      </c>
      <c r="K156">
        <f t="shared" si="14"/>
        <v>9.2857142857142865</v>
      </c>
      <c r="L156">
        <f t="shared" si="15"/>
        <v>18.714285714285715</v>
      </c>
    </row>
    <row r="157" spans="1:12">
      <c r="A157" s="3" t="s">
        <v>172</v>
      </c>
      <c r="B157">
        <v>20</v>
      </c>
      <c r="C157">
        <v>16</v>
      </c>
      <c r="D157">
        <v>14</v>
      </c>
      <c r="E157">
        <v>9</v>
      </c>
      <c r="F157">
        <f>SakaryaTablo[[#This Row],[Vefat2019]]</f>
        <v>16</v>
      </c>
      <c r="G157">
        <f>IF(AND(SakaryaTablo[[#This Row],[Vefat2020]]&gt;-1,SakaryaTablo[[#This Row],[Referans]]&gt;-1), SakaryaTablo[[#This Row],[Vefat2020]]-SakaryaTablo[[#This Row],[Referans]], 0)</f>
        <v>4</v>
      </c>
      <c r="H157">
        <f t="shared" si="11"/>
        <v>16.142857142857142</v>
      </c>
      <c r="I157">
        <f t="shared" si="12"/>
        <v>18.142857142857142</v>
      </c>
      <c r="J157">
        <f t="shared" si="13"/>
        <v>11.714285714285714</v>
      </c>
      <c r="K157">
        <f t="shared" si="14"/>
        <v>9.1428571428571423</v>
      </c>
      <c r="L157">
        <f t="shared" si="15"/>
        <v>18.142857142857142</v>
      </c>
    </row>
    <row r="158" spans="1:12">
      <c r="A158" s="3" t="s">
        <v>173</v>
      </c>
      <c r="B158">
        <v>16</v>
      </c>
      <c r="C158">
        <v>20</v>
      </c>
      <c r="D158">
        <v>8</v>
      </c>
      <c r="E158">
        <v>4</v>
      </c>
      <c r="F158">
        <f>SakaryaTablo[[#This Row],[Vefat2019]]</f>
        <v>20</v>
      </c>
      <c r="G158">
        <f>IF(AND(SakaryaTablo[[#This Row],[Vefat2020]]&gt;-1,SakaryaTablo[[#This Row],[Referans]]&gt;-1), SakaryaTablo[[#This Row],[Vefat2020]]-SakaryaTablo[[#This Row],[Referans]], 0)</f>
        <v>-4</v>
      </c>
      <c r="H158">
        <f t="shared" si="11"/>
        <v>16.714285714285715</v>
      </c>
      <c r="I158">
        <f t="shared" si="12"/>
        <v>18.428571428571427</v>
      </c>
      <c r="J158">
        <f t="shared" si="13"/>
        <v>11.714285714285714</v>
      </c>
      <c r="K158">
        <f t="shared" si="14"/>
        <v>8.2857142857142865</v>
      </c>
      <c r="L158">
        <f t="shared" si="15"/>
        <v>18.428571428571427</v>
      </c>
    </row>
    <row r="159" spans="1:12">
      <c r="A159" s="3" t="s">
        <v>174</v>
      </c>
      <c r="B159">
        <v>14</v>
      </c>
      <c r="C159">
        <v>16</v>
      </c>
      <c r="D159">
        <v>13</v>
      </c>
      <c r="E159">
        <v>13</v>
      </c>
      <c r="F159">
        <f>SakaryaTablo[[#This Row],[Vefat2019]]</f>
        <v>16</v>
      </c>
      <c r="G159">
        <f>IF(AND(SakaryaTablo[[#This Row],[Vefat2020]]&gt;-1,SakaryaTablo[[#This Row],[Referans]]&gt;-1), SakaryaTablo[[#This Row],[Vefat2020]]-SakaryaTablo[[#This Row],[Referans]], 0)</f>
        <v>-2</v>
      </c>
      <c r="H159">
        <f t="shared" si="11"/>
        <v>17.571428571428573</v>
      </c>
      <c r="I159">
        <f t="shared" si="12"/>
        <v>18.857142857142858</v>
      </c>
      <c r="J159">
        <f t="shared" si="13"/>
        <v>12</v>
      </c>
      <c r="K159">
        <f t="shared" si="14"/>
        <v>9.7142857142857135</v>
      </c>
      <c r="L159">
        <f t="shared" si="15"/>
        <v>18.857142857142858</v>
      </c>
    </row>
    <row r="160" spans="1:12">
      <c r="A160" s="3" t="s">
        <v>175</v>
      </c>
      <c r="B160">
        <v>22</v>
      </c>
      <c r="C160">
        <v>29</v>
      </c>
      <c r="D160">
        <v>19</v>
      </c>
      <c r="E160">
        <v>12</v>
      </c>
      <c r="F160">
        <f>SakaryaTablo[[#This Row],[Vefat2019]]</f>
        <v>29</v>
      </c>
      <c r="G160">
        <f>IF(AND(SakaryaTablo[[#This Row],[Vefat2020]]&gt;-1,SakaryaTablo[[#This Row],[Referans]]&gt;-1), SakaryaTablo[[#This Row],[Vefat2020]]-SakaryaTablo[[#This Row],[Referans]], 0)</f>
        <v>-7</v>
      </c>
      <c r="H160">
        <f t="shared" si="11"/>
        <v>17.857142857142858</v>
      </c>
      <c r="I160">
        <f t="shared" si="12"/>
        <v>19.142857142857142</v>
      </c>
      <c r="J160">
        <f t="shared" si="13"/>
        <v>12.857142857142858</v>
      </c>
      <c r="K160">
        <f t="shared" si="14"/>
        <v>10.142857142857142</v>
      </c>
      <c r="L160">
        <f t="shared" si="15"/>
        <v>19.142857142857142</v>
      </c>
    </row>
    <row r="161" spans="1:12">
      <c r="A161" s="3" t="s">
        <v>176</v>
      </c>
      <c r="B161">
        <v>19</v>
      </c>
      <c r="C161">
        <v>16</v>
      </c>
      <c r="D161">
        <v>14</v>
      </c>
      <c r="E161">
        <v>8</v>
      </c>
      <c r="F161">
        <f>SakaryaTablo[[#This Row],[Vefat2019]]</f>
        <v>16</v>
      </c>
      <c r="G161">
        <f>IF(AND(SakaryaTablo[[#This Row],[Vefat2020]]&gt;-1,SakaryaTablo[[#This Row],[Referans]]&gt;-1), SakaryaTablo[[#This Row],[Vefat2020]]-SakaryaTablo[[#This Row],[Referans]], 0)</f>
        <v>3</v>
      </c>
      <c r="H161">
        <f t="shared" si="11"/>
        <v>17.428571428571427</v>
      </c>
      <c r="I161">
        <f t="shared" si="12"/>
        <v>18.714285714285715</v>
      </c>
      <c r="J161">
        <f t="shared" si="13"/>
        <v>12.857142857142858</v>
      </c>
      <c r="K161">
        <f t="shared" si="14"/>
        <v>9.4285714285714288</v>
      </c>
      <c r="L161">
        <f t="shared" si="15"/>
        <v>18.714285714285715</v>
      </c>
    </row>
    <row r="162" spans="1:12">
      <c r="A162" s="3" t="s">
        <v>177</v>
      </c>
      <c r="B162">
        <v>15</v>
      </c>
      <c r="C162">
        <v>13</v>
      </c>
      <c r="D162">
        <v>11</v>
      </c>
      <c r="E162">
        <v>6</v>
      </c>
      <c r="F162">
        <f>SakaryaTablo[[#This Row],[Vefat2019]]</f>
        <v>13</v>
      </c>
      <c r="G162">
        <f>IF(AND(SakaryaTablo[[#This Row],[Vefat2020]]&gt;-1,SakaryaTablo[[#This Row],[Referans]]&gt;-1), SakaryaTablo[[#This Row],[Vefat2020]]-SakaryaTablo[[#This Row],[Referans]], 0)</f>
        <v>2</v>
      </c>
      <c r="H162">
        <f t="shared" si="11"/>
        <v>17.428571428571427</v>
      </c>
      <c r="I162">
        <f t="shared" si="12"/>
        <v>18.142857142857142</v>
      </c>
      <c r="J162">
        <f t="shared" si="13"/>
        <v>12.857142857142858</v>
      </c>
      <c r="K162">
        <f t="shared" si="14"/>
        <v>9</v>
      </c>
      <c r="L162">
        <f t="shared" si="15"/>
        <v>18.142857142857142</v>
      </c>
    </row>
    <row r="163" spans="1:12">
      <c r="A163" s="3" t="s">
        <v>178</v>
      </c>
      <c r="B163">
        <v>23</v>
      </c>
      <c r="C163">
        <v>28</v>
      </c>
      <c r="D163">
        <v>10</v>
      </c>
      <c r="E163">
        <v>10</v>
      </c>
      <c r="F163">
        <f>SakaryaTablo[[#This Row],[Vefat2019]]</f>
        <v>28</v>
      </c>
      <c r="G163">
        <f>IF(AND(SakaryaTablo[[#This Row],[Vefat2020]]&gt;-1,SakaryaTablo[[#This Row],[Referans]]&gt;-1), SakaryaTablo[[#This Row],[Vefat2020]]-SakaryaTablo[[#This Row],[Referans]], 0)</f>
        <v>-5</v>
      </c>
      <c r="H163">
        <f t="shared" si="11"/>
        <v>18.428571428571427</v>
      </c>
      <c r="I163">
        <f t="shared" si="12"/>
        <v>19.714285714285715</v>
      </c>
      <c r="J163">
        <f t="shared" si="13"/>
        <v>12.714285714285714</v>
      </c>
      <c r="K163">
        <f t="shared" si="14"/>
        <v>8.8571428571428577</v>
      </c>
      <c r="L163">
        <f t="shared" si="15"/>
        <v>19.714285714285715</v>
      </c>
    </row>
    <row r="164" spans="1:12">
      <c r="A164" s="3" t="s">
        <v>179</v>
      </c>
      <c r="B164">
        <v>16</v>
      </c>
      <c r="C164">
        <v>23</v>
      </c>
      <c r="D164">
        <v>11</v>
      </c>
      <c r="E164">
        <v>10</v>
      </c>
      <c r="F164">
        <f>SakaryaTablo[[#This Row],[Vefat2019]]</f>
        <v>23</v>
      </c>
      <c r="G164">
        <f>IF(AND(SakaryaTablo[[#This Row],[Vefat2020]]&gt;-1,SakaryaTablo[[#This Row],[Referans]]&gt;-1), SakaryaTablo[[#This Row],[Vefat2020]]-SakaryaTablo[[#This Row],[Referans]], 0)</f>
        <v>-7</v>
      </c>
      <c r="H164">
        <f t="shared" si="11"/>
        <v>17.857142857142858</v>
      </c>
      <c r="I164">
        <f t="shared" si="12"/>
        <v>20.714285714285715</v>
      </c>
      <c r="J164">
        <f t="shared" si="13"/>
        <v>12.285714285714286</v>
      </c>
      <c r="K164">
        <f t="shared" si="14"/>
        <v>9</v>
      </c>
      <c r="L164">
        <f t="shared" si="15"/>
        <v>20.714285714285715</v>
      </c>
    </row>
    <row r="165" spans="1:12">
      <c r="A165" s="3" t="s">
        <v>180</v>
      </c>
      <c r="B165">
        <v>13</v>
      </c>
      <c r="C165">
        <v>15</v>
      </c>
      <c r="D165">
        <v>15</v>
      </c>
      <c r="E165">
        <v>12</v>
      </c>
      <c r="F165">
        <f>SakaryaTablo[[#This Row],[Vefat2019]]</f>
        <v>15</v>
      </c>
      <c r="G165">
        <f>IF(AND(SakaryaTablo[[#This Row],[Vefat2020]]&gt;-1,SakaryaTablo[[#This Row],[Referans]]&gt;-1), SakaryaTablo[[#This Row],[Vefat2020]]-SakaryaTablo[[#This Row],[Referans]], 0)</f>
        <v>-2</v>
      </c>
      <c r="H165">
        <f t="shared" si="11"/>
        <v>17.428571428571427</v>
      </c>
      <c r="I165">
        <f t="shared" si="12"/>
        <v>20</v>
      </c>
      <c r="J165">
        <f t="shared" si="13"/>
        <v>13.285714285714286</v>
      </c>
      <c r="K165">
        <f t="shared" si="14"/>
        <v>10.142857142857142</v>
      </c>
      <c r="L165">
        <f t="shared" si="15"/>
        <v>20</v>
      </c>
    </row>
    <row r="166" spans="1:12">
      <c r="A166" s="3" t="s">
        <v>181</v>
      </c>
      <c r="B166">
        <v>17</v>
      </c>
      <c r="C166">
        <v>25</v>
      </c>
      <c r="D166">
        <v>10</v>
      </c>
      <c r="E166">
        <v>13</v>
      </c>
      <c r="F166">
        <f>SakaryaTablo[[#This Row],[Vefat2019]]</f>
        <v>25</v>
      </c>
      <c r="G166">
        <f>IF(AND(SakaryaTablo[[#This Row],[Vefat2020]]&gt;-1,SakaryaTablo[[#This Row],[Referans]]&gt;-1), SakaryaTablo[[#This Row],[Vefat2020]]-SakaryaTablo[[#This Row],[Referans]], 0)</f>
        <v>-8</v>
      </c>
      <c r="H166">
        <f t="shared" si="11"/>
        <v>17.857142857142858</v>
      </c>
      <c r="I166">
        <f t="shared" si="12"/>
        <v>21.285714285714285</v>
      </c>
      <c r="J166">
        <f t="shared" si="13"/>
        <v>12.857142857142858</v>
      </c>
      <c r="K166">
        <f t="shared" si="14"/>
        <v>10.142857142857142</v>
      </c>
      <c r="L166">
        <f t="shared" si="15"/>
        <v>21.285714285714285</v>
      </c>
    </row>
    <row r="167" spans="1:12">
      <c r="A167" s="3" t="s">
        <v>182</v>
      </c>
      <c r="B167">
        <v>18</v>
      </c>
      <c r="C167">
        <v>14</v>
      </c>
      <c r="D167">
        <v>15</v>
      </c>
      <c r="E167">
        <v>13</v>
      </c>
      <c r="F167">
        <f>SakaryaTablo[[#This Row],[Vefat2019]]</f>
        <v>14</v>
      </c>
      <c r="G167">
        <f>IF(AND(SakaryaTablo[[#This Row],[Vefat2020]]&gt;-1,SakaryaTablo[[#This Row],[Referans]]&gt;-1), SakaryaTablo[[#This Row],[Vefat2020]]-SakaryaTablo[[#This Row],[Referans]], 0)</f>
        <v>4</v>
      </c>
      <c r="H167">
        <f t="shared" si="11"/>
        <v>17.285714285714285</v>
      </c>
      <c r="I167">
        <f t="shared" si="12"/>
        <v>19.142857142857142</v>
      </c>
      <c r="J167">
        <f t="shared" si="13"/>
        <v>12.285714285714286</v>
      </c>
      <c r="K167">
        <f t="shared" si="14"/>
        <v>10.285714285714286</v>
      </c>
      <c r="L167">
        <f t="shared" si="15"/>
        <v>19.142857142857142</v>
      </c>
    </row>
    <row r="168" spans="1:12">
      <c r="A168" s="3" t="s">
        <v>183</v>
      </c>
      <c r="B168">
        <v>18</v>
      </c>
      <c r="C168">
        <v>18</v>
      </c>
      <c r="D168">
        <v>10</v>
      </c>
      <c r="E168">
        <v>6</v>
      </c>
      <c r="F168">
        <f>SakaryaTablo[[#This Row],[Vefat2019]]</f>
        <v>18</v>
      </c>
      <c r="G168">
        <f>IF(AND(SakaryaTablo[[#This Row],[Vefat2020]]&gt;-1,SakaryaTablo[[#This Row],[Referans]]&gt;-1), SakaryaTablo[[#This Row],[Vefat2020]]-SakaryaTablo[[#This Row],[Referans]], 0)</f>
        <v>0</v>
      </c>
      <c r="H168">
        <f t="shared" si="11"/>
        <v>17.142857142857142</v>
      </c>
      <c r="I168">
        <f t="shared" si="12"/>
        <v>19.428571428571427</v>
      </c>
      <c r="J168">
        <f t="shared" si="13"/>
        <v>11.714285714285714</v>
      </c>
      <c r="K168">
        <f t="shared" si="14"/>
        <v>10</v>
      </c>
      <c r="L168">
        <f t="shared" si="15"/>
        <v>19.428571428571427</v>
      </c>
    </row>
    <row r="169" spans="1:12">
      <c r="A169" s="3" t="s">
        <v>184</v>
      </c>
      <c r="B169">
        <v>23</v>
      </c>
      <c r="C169">
        <v>13</v>
      </c>
      <c r="D169">
        <v>14</v>
      </c>
      <c r="E169">
        <v>6</v>
      </c>
      <c r="F169">
        <f>SakaryaTablo[[#This Row],[Vefat2019]]</f>
        <v>13</v>
      </c>
      <c r="G169">
        <f>IF(AND(SakaryaTablo[[#This Row],[Vefat2020]]&gt;-1,SakaryaTablo[[#This Row],[Referans]]&gt;-1), SakaryaTablo[[#This Row],[Vefat2020]]-SakaryaTablo[[#This Row],[Referans]], 0)</f>
        <v>10</v>
      </c>
      <c r="H169">
        <f t="shared" si="11"/>
        <v>18.285714285714285</v>
      </c>
      <c r="I169">
        <f t="shared" si="12"/>
        <v>19.428571428571427</v>
      </c>
      <c r="J169">
        <f t="shared" si="13"/>
        <v>12.142857142857142</v>
      </c>
      <c r="K169">
        <f t="shared" si="14"/>
        <v>10</v>
      </c>
      <c r="L169">
        <f t="shared" si="15"/>
        <v>19.428571428571427</v>
      </c>
    </row>
    <row r="170" spans="1:12">
      <c r="A170" s="3" t="s">
        <v>185</v>
      </c>
      <c r="B170">
        <v>14</v>
      </c>
      <c r="C170">
        <v>21</v>
      </c>
      <c r="D170">
        <v>11</v>
      </c>
      <c r="E170">
        <v>7</v>
      </c>
      <c r="F170">
        <f>SakaryaTablo[[#This Row],[Vefat2019]]</f>
        <v>21</v>
      </c>
      <c r="G170">
        <f>IF(AND(SakaryaTablo[[#This Row],[Vefat2020]]&gt;-1,SakaryaTablo[[#This Row],[Referans]]&gt;-1), SakaryaTablo[[#This Row],[Vefat2020]]-SakaryaTablo[[#This Row],[Referans]], 0)</f>
        <v>-7</v>
      </c>
      <c r="H170">
        <f t="shared" si="11"/>
        <v>17</v>
      </c>
      <c r="I170">
        <f t="shared" si="12"/>
        <v>18.428571428571427</v>
      </c>
      <c r="J170">
        <f t="shared" si="13"/>
        <v>12.285714285714286</v>
      </c>
      <c r="K170">
        <f t="shared" si="14"/>
        <v>9.5714285714285712</v>
      </c>
      <c r="L170">
        <f t="shared" si="15"/>
        <v>18.428571428571427</v>
      </c>
    </row>
    <row r="171" spans="1:12">
      <c r="A171" s="3" t="s">
        <v>186</v>
      </c>
      <c r="B171">
        <v>20</v>
      </c>
      <c r="C171">
        <v>18</v>
      </c>
      <c r="D171">
        <v>12</v>
      </c>
      <c r="E171">
        <v>9</v>
      </c>
      <c r="F171">
        <f>SakaryaTablo[[#This Row],[Vefat2019]]</f>
        <v>18</v>
      </c>
      <c r="G171">
        <f>IF(AND(SakaryaTablo[[#This Row],[Vefat2020]]&gt;-1,SakaryaTablo[[#This Row],[Referans]]&gt;-1), SakaryaTablo[[#This Row],[Vefat2020]]-SakaryaTablo[[#This Row],[Referans]], 0)</f>
        <v>2</v>
      </c>
      <c r="H171">
        <f t="shared" si="11"/>
        <v>17.571428571428573</v>
      </c>
      <c r="I171">
        <f t="shared" si="12"/>
        <v>17.714285714285715</v>
      </c>
      <c r="J171">
        <f t="shared" si="13"/>
        <v>12.428571428571429</v>
      </c>
      <c r="K171">
        <f t="shared" si="14"/>
        <v>9.4285714285714288</v>
      </c>
      <c r="L171">
        <f t="shared" si="15"/>
        <v>17.714285714285715</v>
      </c>
    </row>
    <row r="172" spans="1:12">
      <c r="A172" s="3" t="s">
        <v>187</v>
      </c>
      <c r="B172">
        <v>23</v>
      </c>
      <c r="C172">
        <v>15</v>
      </c>
      <c r="D172">
        <v>16</v>
      </c>
      <c r="E172">
        <v>10</v>
      </c>
      <c r="F172">
        <f>SakaryaTablo[[#This Row],[Vefat2019]]</f>
        <v>15</v>
      </c>
      <c r="G172">
        <f>IF(AND(SakaryaTablo[[#This Row],[Vefat2020]]&gt;-1,SakaryaTablo[[#This Row],[Referans]]&gt;-1), SakaryaTablo[[#This Row],[Vefat2020]]-SakaryaTablo[[#This Row],[Referans]], 0)</f>
        <v>8</v>
      </c>
      <c r="H172">
        <f t="shared" si="11"/>
        <v>19</v>
      </c>
      <c r="I172">
        <f t="shared" si="12"/>
        <v>17.714285714285715</v>
      </c>
      <c r="J172">
        <f t="shared" si="13"/>
        <v>12.571428571428571</v>
      </c>
      <c r="K172">
        <f t="shared" si="14"/>
        <v>9.1428571428571423</v>
      </c>
      <c r="L172">
        <f t="shared" si="15"/>
        <v>17.714285714285715</v>
      </c>
    </row>
    <row r="173" spans="1:12">
      <c r="A173" s="3" t="s">
        <v>188</v>
      </c>
      <c r="B173">
        <v>17</v>
      </c>
      <c r="C173">
        <v>19</v>
      </c>
      <c r="D173">
        <v>8</v>
      </c>
      <c r="E173">
        <v>18</v>
      </c>
      <c r="F173">
        <f>SakaryaTablo[[#This Row],[Vefat2019]]</f>
        <v>19</v>
      </c>
      <c r="G173">
        <f>IF(AND(SakaryaTablo[[#This Row],[Vefat2020]]&gt;-1,SakaryaTablo[[#This Row],[Referans]]&gt;-1), SakaryaTablo[[#This Row],[Vefat2020]]-SakaryaTablo[[#This Row],[Referans]], 0)</f>
        <v>-2</v>
      </c>
      <c r="H173">
        <f t="shared" si="11"/>
        <v>19</v>
      </c>
      <c r="I173">
        <f t="shared" si="12"/>
        <v>16.857142857142858</v>
      </c>
      <c r="J173">
        <f t="shared" si="13"/>
        <v>12.285714285714286</v>
      </c>
      <c r="K173">
        <f t="shared" si="14"/>
        <v>9.8571428571428577</v>
      </c>
      <c r="L173">
        <f t="shared" si="15"/>
        <v>16.857142857142858</v>
      </c>
    </row>
    <row r="174" spans="1:12">
      <c r="A174" s="3" t="s">
        <v>189</v>
      </c>
      <c r="B174">
        <v>15</v>
      </c>
      <c r="C174">
        <v>21</v>
      </c>
      <c r="D174">
        <v>18</v>
      </c>
      <c r="E174">
        <v>13</v>
      </c>
      <c r="F174">
        <f>SakaryaTablo[[#This Row],[Vefat2019]]</f>
        <v>21</v>
      </c>
      <c r="G174">
        <f>IF(AND(SakaryaTablo[[#This Row],[Vefat2020]]&gt;-1,SakaryaTablo[[#This Row],[Referans]]&gt;-1), SakaryaTablo[[#This Row],[Vefat2020]]-SakaryaTablo[[#This Row],[Referans]], 0)</f>
        <v>-6</v>
      </c>
      <c r="H174">
        <f t="shared" si="11"/>
        <v>18.571428571428573</v>
      </c>
      <c r="I174">
        <f t="shared" si="12"/>
        <v>17.857142857142858</v>
      </c>
      <c r="J174">
        <f t="shared" si="13"/>
        <v>12.714285714285714</v>
      </c>
      <c r="K174">
        <f t="shared" si="14"/>
        <v>9.8571428571428577</v>
      </c>
      <c r="L174">
        <f t="shared" si="15"/>
        <v>17.857142857142858</v>
      </c>
    </row>
    <row r="175" spans="1:12">
      <c r="A175" s="3" t="s">
        <v>190</v>
      </c>
      <c r="B175">
        <v>18</v>
      </c>
      <c r="C175">
        <v>15</v>
      </c>
      <c r="D175">
        <v>10</v>
      </c>
      <c r="E175">
        <v>11</v>
      </c>
      <c r="F175">
        <f>SakaryaTablo[[#This Row],[Vefat2019]]</f>
        <v>15</v>
      </c>
      <c r="G175">
        <f>IF(AND(SakaryaTablo[[#This Row],[Vefat2020]]&gt;-1,SakaryaTablo[[#This Row],[Referans]]&gt;-1), SakaryaTablo[[#This Row],[Vefat2020]]-SakaryaTablo[[#This Row],[Referans]], 0)</f>
        <v>3</v>
      </c>
      <c r="H175">
        <f t="shared" si="11"/>
        <v>18.571428571428573</v>
      </c>
      <c r="I175">
        <f t="shared" si="12"/>
        <v>17.428571428571427</v>
      </c>
      <c r="J175">
        <f t="shared" si="13"/>
        <v>12.714285714285714</v>
      </c>
      <c r="K175">
        <f t="shared" si="14"/>
        <v>10.571428571428571</v>
      </c>
      <c r="L175">
        <f t="shared" si="15"/>
        <v>17.428571428571427</v>
      </c>
    </row>
    <row r="176" spans="1:12">
      <c r="A176" s="3" t="s">
        <v>191</v>
      </c>
      <c r="B176">
        <v>26</v>
      </c>
      <c r="C176">
        <v>14</v>
      </c>
      <c r="D176">
        <v>10</v>
      </c>
      <c r="E176">
        <v>14</v>
      </c>
      <c r="F176">
        <f>SakaryaTablo[[#This Row],[Vefat2019]]</f>
        <v>14</v>
      </c>
      <c r="G176">
        <f>IF(AND(SakaryaTablo[[#This Row],[Vefat2020]]&gt;-1,SakaryaTablo[[#This Row],[Referans]]&gt;-1), SakaryaTablo[[#This Row],[Vefat2020]]-SakaryaTablo[[#This Row],[Referans]], 0)</f>
        <v>12</v>
      </c>
      <c r="H176">
        <f t="shared" si="11"/>
        <v>19</v>
      </c>
      <c r="I176">
        <f t="shared" si="12"/>
        <v>17.571428571428573</v>
      </c>
      <c r="J176">
        <f t="shared" si="13"/>
        <v>12.142857142857142</v>
      </c>
      <c r="K176">
        <f t="shared" si="14"/>
        <v>11.714285714285714</v>
      </c>
      <c r="L176">
        <f t="shared" si="15"/>
        <v>17.571428571428573</v>
      </c>
    </row>
    <row r="177" spans="1:12">
      <c r="A177" s="3" t="s">
        <v>192</v>
      </c>
      <c r="B177">
        <v>21</v>
      </c>
      <c r="C177">
        <v>15</v>
      </c>
      <c r="D177">
        <v>9</v>
      </c>
      <c r="E177">
        <v>8</v>
      </c>
      <c r="F177">
        <f>SakaryaTablo[[#This Row],[Vefat2019]]</f>
        <v>15</v>
      </c>
      <c r="G177">
        <f>IF(AND(SakaryaTablo[[#This Row],[Vefat2020]]&gt;-1,SakaryaTablo[[#This Row],[Referans]]&gt;-1), SakaryaTablo[[#This Row],[Vefat2020]]-SakaryaTablo[[#This Row],[Referans]], 0)</f>
        <v>6</v>
      </c>
      <c r="H177">
        <f t="shared" si="11"/>
        <v>20</v>
      </c>
      <c r="I177">
        <f t="shared" si="12"/>
        <v>16.714285714285715</v>
      </c>
      <c r="J177">
        <f t="shared" si="13"/>
        <v>11.857142857142858</v>
      </c>
      <c r="K177">
        <f t="shared" si="14"/>
        <v>11.857142857142858</v>
      </c>
      <c r="L177">
        <f t="shared" si="15"/>
        <v>16.714285714285715</v>
      </c>
    </row>
    <row r="178" spans="1:12">
      <c r="A178" s="3" t="s">
        <v>193</v>
      </c>
      <c r="B178">
        <v>18</v>
      </c>
      <c r="C178">
        <v>15</v>
      </c>
      <c r="D178">
        <v>11</v>
      </c>
      <c r="E178">
        <v>7</v>
      </c>
      <c r="F178">
        <f>SakaryaTablo[[#This Row],[Vefat2019]]</f>
        <v>15</v>
      </c>
      <c r="G178">
        <f>IF(AND(SakaryaTablo[[#This Row],[Vefat2020]]&gt;-1,SakaryaTablo[[#This Row],[Referans]]&gt;-1), SakaryaTablo[[#This Row],[Vefat2020]]-SakaryaTablo[[#This Row],[Referans]], 0)</f>
        <v>3</v>
      </c>
      <c r="H178">
        <f t="shared" si="11"/>
        <v>19.714285714285715</v>
      </c>
      <c r="I178">
        <f t="shared" si="12"/>
        <v>16.285714285714285</v>
      </c>
      <c r="J178">
        <f t="shared" si="13"/>
        <v>11.714285714285714</v>
      </c>
      <c r="K178">
        <f t="shared" si="14"/>
        <v>11.571428571428571</v>
      </c>
      <c r="L178">
        <f t="shared" si="15"/>
        <v>16.285714285714285</v>
      </c>
    </row>
    <row r="179" spans="1:12">
      <c r="A179" s="3" t="s">
        <v>194</v>
      </c>
      <c r="B179">
        <v>22</v>
      </c>
      <c r="C179">
        <v>16</v>
      </c>
      <c r="D179">
        <v>12</v>
      </c>
      <c r="E179">
        <v>6</v>
      </c>
      <c r="F179">
        <f>SakaryaTablo[[#This Row],[Vefat2019]]</f>
        <v>16</v>
      </c>
      <c r="G179">
        <f>IF(AND(SakaryaTablo[[#This Row],[Vefat2020]]&gt;-1,SakaryaTablo[[#This Row],[Referans]]&gt;-1), SakaryaTablo[[#This Row],[Vefat2020]]-SakaryaTablo[[#This Row],[Referans]], 0)</f>
        <v>6</v>
      </c>
      <c r="H179">
        <f t="shared" si="11"/>
        <v>19.571428571428573</v>
      </c>
      <c r="I179">
        <f t="shared" si="12"/>
        <v>16.428571428571427</v>
      </c>
      <c r="J179">
        <f t="shared" si="13"/>
        <v>11.142857142857142</v>
      </c>
      <c r="K179">
        <f t="shared" si="14"/>
        <v>11</v>
      </c>
      <c r="L179">
        <f t="shared" si="15"/>
        <v>16.428571428571427</v>
      </c>
    </row>
    <row r="180" spans="1:12">
      <c r="A180" s="3" t="s">
        <v>195</v>
      </c>
      <c r="B180">
        <v>10</v>
      </c>
      <c r="C180">
        <v>8</v>
      </c>
      <c r="D180">
        <v>4</v>
      </c>
      <c r="E180">
        <v>18</v>
      </c>
      <c r="F180">
        <f>SakaryaTablo[[#This Row],[Vefat2019]]</f>
        <v>8</v>
      </c>
      <c r="G180">
        <f>IF(AND(SakaryaTablo[[#This Row],[Vefat2020]]&gt;-1,SakaryaTablo[[#This Row],[Referans]]&gt;-1), SakaryaTablo[[#This Row],[Vefat2020]]-SakaryaTablo[[#This Row],[Referans]], 0)</f>
        <v>2</v>
      </c>
      <c r="H180">
        <f t="shared" si="11"/>
        <v>18.571428571428573</v>
      </c>
      <c r="I180">
        <f t="shared" si="12"/>
        <v>14.857142857142858</v>
      </c>
      <c r="J180">
        <f t="shared" si="13"/>
        <v>10.571428571428571</v>
      </c>
      <c r="K180">
        <f t="shared" si="14"/>
        <v>11</v>
      </c>
      <c r="L180">
        <f t="shared" si="15"/>
        <v>14.857142857142858</v>
      </c>
    </row>
    <row r="181" spans="1:12">
      <c r="A181" s="3" t="s">
        <v>196</v>
      </c>
      <c r="B181">
        <v>20</v>
      </c>
      <c r="C181">
        <v>15</v>
      </c>
      <c r="D181">
        <v>9</v>
      </c>
      <c r="E181">
        <v>9</v>
      </c>
      <c r="F181">
        <f>SakaryaTablo[[#This Row],[Vefat2019]]</f>
        <v>15</v>
      </c>
      <c r="G181">
        <f>IF(AND(SakaryaTablo[[#This Row],[Vefat2020]]&gt;-1,SakaryaTablo[[#This Row],[Referans]]&gt;-1), SakaryaTablo[[#This Row],[Vefat2020]]-SakaryaTablo[[#This Row],[Referans]], 0)</f>
        <v>5</v>
      </c>
      <c r="H181">
        <f t="shared" si="11"/>
        <v>19.285714285714285</v>
      </c>
      <c r="I181">
        <f t="shared" si="12"/>
        <v>14</v>
      </c>
      <c r="J181">
        <f t="shared" si="13"/>
        <v>9.2857142857142865</v>
      </c>
      <c r="K181">
        <f t="shared" si="14"/>
        <v>10.428571428571429</v>
      </c>
      <c r="L181">
        <f t="shared" si="15"/>
        <v>14</v>
      </c>
    </row>
    <row r="182" spans="1:12">
      <c r="A182" s="3" t="s">
        <v>197</v>
      </c>
      <c r="B182">
        <v>13</v>
      </c>
      <c r="C182">
        <v>21</v>
      </c>
      <c r="D182">
        <v>20</v>
      </c>
      <c r="E182">
        <v>7</v>
      </c>
      <c r="F182">
        <f>SakaryaTablo[[#This Row],[Vefat2019]]</f>
        <v>21</v>
      </c>
      <c r="G182">
        <f>IF(AND(SakaryaTablo[[#This Row],[Vefat2020]]&gt;-1,SakaryaTablo[[#This Row],[Referans]]&gt;-1), SakaryaTablo[[#This Row],[Vefat2020]]-SakaryaTablo[[#This Row],[Referans]], 0)</f>
        <v>-8</v>
      </c>
      <c r="H182">
        <f t="shared" si="11"/>
        <v>18.571428571428573</v>
      </c>
      <c r="I182">
        <f t="shared" si="12"/>
        <v>14.857142857142858</v>
      </c>
      <c r="J182">
        <f t="shared" si="13"/>
        <v>10.714285714285714</v>
      </c>
      <c r="K182">
        <f t="shared" si="14"/>
        <v>9.8571428571428577</v>
      </c>
      <c r="L182">
        <f t="shared" si="15"/>
        <v>14.857142857142858</v>
      </c>
    </row>
    <row r="183" spans="1:12">
      <c r="A183" s="3" t="s">
        <v>198</v>
      </c>
      <c r="B183">
        <v>22</v>
      </c>
      <c r="C183">
        <v>17</v>
      </c>
      <c r="D183">
        <v>6</v>
      </c>
      <c r="E183">
        <v>17</v>
      </c>
      <c r="F183">
        <f>SakaryaTablo[[#This Row],[Vefat2019]]</f>
        <v>17</v>
      </c>
      <c r="G183">
        <f>IF(AND(SakaryaTablo[[#This Row],[Vefat2020]]&gt;-1,SakaryaTablo[[#This Row],[Referans]]&gt;-1), SakaryaTablo[[#This Row],[Vefat2020]]-SakaryaTablo[[#This Row],[Referans]], 0)</f>
        <v>5</v>
      </c>
      <c r="H183">
        <f t="shared" si="11"/>
        <v>18</v>
      </c>
      <c r="I183">
        <f t="shared" si="12"/>
        <v>15.285714285714286</v>
      </c>
      <c r="J183">
        <f t="shared" si="13"/>
        <v>10.142857142857142</v>
      </c>
      <c r="K183">
        <f t="shared" si="14"/>
        <v>10.285714285714286</v>
      </c>
      <c r="L183">
        <f t="shared" si="15"/>
        <v>15.285714285714286</v>
      </c>
    </row>
    <row r="184" spans="1:12">
      <c r="A184" s="3" t="s">
        <v>199</v>
      </c>
      <c r="B184">
        <v>24</v>
      </c>
      <c r="C184">
        <v>20</v>
      </c>
      <c r="D184">
        <v>10</v>
      </c>
      <c r="E184">
        <v>20</v>
      </c>
      <c r="F184">
        <f>SakaryaTablo[[#This Row],[Vefat2019]]</f>
        <v>20</v>
      </c>
      <c r="G184">
        <f>IF(AND(SakaryaTablo[[#This Row],[Vefat2020]]&gt;-1,SakaryaTablo[[#This Row],[Referans]]&gt;-1), SakaryaTablo[[#This Row],[Vefat2020]]-SakaryaTablo[[#This Row],[Referans]], 0)</f>
        <v>4</v>
      </c>
      <c r="H184">
        <f t="shared" si="11"/>
        <v>18.428571428571427</v>
      </c>
      <c r="I184">
        <f t="shared" si="12"/>
        <v>16</v>
      </c>
      <c r="J184">
        <f t="shared" si="13"/>
        <v>10.285714285714286</v>
      </c>
      <c r="K184">
        <f t="shared" si="14"/>
        <v>12</v>
      </c>
      <c r="L184">
        <f t="shared" si="15"/>
        <v>16</v>
      </c>
    </row>
    <row r="185" spans="1:12">
      <c r="A185" s="3" t="s">
        <v>200</v>
      </c>
      <c r="B185">
        <v>17</v>
      </c>
      <c r="C185">
        <v>23</v>
      </c>
      <c r="D185">
        <v>12</v>
      </c>
      <c r="E185">
        <v>7</v>
      </c>
      <c r="F185">
        <f>SakaryaTablo[[#This Row],[Vefat2019]]</f>
        <v>23</v>
      </c>
      <c r="G185">
        <f>IF(AND(SakaryaTablo[[#This Row],[Vefat2020]]&gt;-1,SakaryaTablo[[#This Row],[Referans]]&gt;-1), SakaryaTablo[[#This Row],[Vefat2020]]-SakaryaTablo[[#This Row],[Referans]], 0)</f>
        <v>-6</v>
      </c>
      <c r="H185">
        <f t="shared" si="11"/>
        <v>18.285714285714285</v>
      </c>
      <c r="I185">
        <f t="shared" si="12"/>
        <v>17.142857142857142</v>
      </c>
      <c r="J185">
        <f t="shared" si="13"/>
        <v>10.428571428571429</v>
      </c>
      <c r="K185">
        <f t="shared" si="14"/>
        <v>12</v>
      </c>
      <c r="L185">
        <f t="shared" si="15"/>
        <v>17.142857142857142</v>
      </c>
    </row>
    <row r="186" spans="1:12">
      <c r="A186" s="3" t="s">
        <v>201</v>
      </c>
      <c r="B186">
        <v>23</v>
      </c>
      <c r="C186">
        <v>22</v>
      </c>
      <c r="D186">
        <v>8</v>
      </c>
      <c r="E186">
        <v>12</v>
      </c>
      <c r="F186">
        <f>SakaryaTablo[[#This Row],[Vefat2019]]</f>
        <v>22</v>
      </c>
      <c r="G186">
        <f>IF(AND(SakaryaTablo[[#This Row],[Vefat2020]]&gt;-1,SakaryaTablo[[#This Row],[Referans]]&gt;-1), SakaryaTablo[[#This Row],[Vefat2020]]-SakaryaTablo[[#This Row],[Referans]], 0)</f>
        <v>1</v>
      </c>
      <c r="H186">
        <f t="shared" si="11"/>
        <v>18.428571428571427</v>
      </c>
      <c r="I186">
        <f t="shared" si="12"/>
        <v>18</v>
      </c>
      <c r="J186">
        <f t="shared" si="13"/>
        <v>9.8571428571428577</v>
      </c>
      <c r="K186">
        <f t="shared" si="14"/>
        <v>12.857142857142858</v>
      </c>
      <c r="L186">
        <f t="shared" si="15"/>
        <v>18</v>
      </c>
    </row>
    <row r="187" spans="1:12">
      <c r="A187" s="3" t="s">
        <v>202</v>
      </c>
      <c r="B187">
        <v>24</v>
      </c>
      <c r="C187">
        <v>21</v>
      </c>
      <c r="D187">
        <v>12</v>
      </c>
      <c r="E187">
        <v>13</v>
      </c>
      <c r="F187">
        <f>SakaryaTablo[[#This Row],[Vefat2019]]</f>
        <v>21</v>
      </c>
      <c r="G187">
        <f>IF(AND(SakaryaTablo[[#This Row],[Vefat2020]]&gt;-1,SakaryaTablo[[#This Row],[Referans]]&gt;-1), SakaryaTablo[[#This Row],[Vefat2020]]-SakaryaTablo[[#This Row],[Referans]], 0)</f>
        <v>3</v>
      </c>
      <c r="H187">
        <f t="shared" si="11"/>
        <v>20.428571428571427</v>
      </c>
      <c r="I187">
        <f t="shared" si="12"/>
        <v>19.857142857142858</v>
      </c>
      <c r="J187">
        <f t="shared" si="13"/>
        <v>11</v>
      </c>
      <c r="K187">
        <f t="shared" si="14"/>
        <v>12.142857142857142</v>
      </c>
      <c r="L187">
        <f t="shared" si="15"/>
        <v>19.857142857142858</v>
      </c>
    </row>
    <row r="188" spans="1:12">
      <c r="A188" s="3" t="s">
        <v>203</v>
      </c>
      <c r="B188">
        <v>24</v>
      </c>
      <c r="C188">
        <v>14</v>
      </c>
      <c r="D188">
        <v>13</v>
      </c>
      <c r="E188">
        <v>15</v>
      </c>
      <c r="F188">
        <f>SakaryaTablo[[#This Row],[Vefat2019]]</f>
        <v>14</v>
      </c>
      <c r="G188">
        <f>IF(AND(SakaryaTablo[[#This Row],[Vefat2020]]&gt;-1,SakaryaTablo[[#This Row],[Referans]]&gt;-1), SakaryaTablo[[#This Row],[Vefat2020]]-SakaryaTablo[[#This Row],[Referans]], 0)</f>
        <v>10</v>
      </c>
      <c r="H188">
        <f t="shared" si="11"/>
        <v>21</v>
      </c>
      <c r="I188">
        <f t="shared" si="12"/>
        <v>19.714285714285715</v>
      </c>
      <c r="J188">
        <f t="shared" si="13"/>
        <v>11.571428571428571</v>
      </c>
      <c r="K188">
        <f t="shared" si="14"/>
        <v>13</v>
      </c>
      <c r="L188">
        <f t="shared" si="15"/>
        <v>19.714285714285715</v>
      </c>
    </row>
    <row r="189" spans="1:12">
      <c r="A189" s="3" t="s">
        <v>204</v>
      </c>
      <c r="B189">
        <v>20</v>
      </c>
      <c r="C189">
        <v>14</v>
      </c>
      <c r="D189">
        <v>16</v>
      </c>
      <c r="E189">
        <v>14</v>
      </c>
      <c r="F189">
        <f>SakaryaTablo[[#This Row],[Vefat2019]]</f>
        <v>14</v>
      </c>
      <c r="G189">
        <f>IF(AND(SakaryaTablo[[#This Row],[Vefat2020]]&gt;-1,SakaryaTablo[[#This Row],[Referans]]&gt;-1), SakaryaTablo[[#This Row],[Vefat2020]]-SakaryaTablo[[#This Row],[Referans]], 0)</f>
        <v>6</v>
      </c>
      <c r="H189">
        <f t="shared" si="11"/>
        <v>22</v>
      </c>
      <c r="I189">
        <f t="shared" si="12"/>
        <v>18.714285714285715</v>
      </c>
      <c r="J189">
        <f t="shared" si="13"/>
        <v>11</v>
      </c>
      <c r="K189">
        <f t="shared" si="14"/>
        <v>14</v>
      </c>
      <c r="L189">
        <f t="shared" si="15"/>
        <v>18.714285714285715</v>
      </c>
    </row>
    <row r="190" spans="1:12">
      <c r="A190" s="3" t="s">
        <v>205</v>
      </c>
      <c r="B190">
        <v>23</v>
      </c>
      <c r="C190">
        <v>19</v>
      </c>
      <c r="D190">
        <v>12</v>
      </c>
      <c r="E190">
        <v>12</v>
      </c>
      <c r="F190">
        <f>SakaryaTablo[[#This Row],[Vefat2019]]</f>
        <v>19</v>
      </c>
      <c r="G190">
        <f>IF(AND(SakaryaTablo[[#This Row],[Vefat2020]]&gt;-1,SakaryaTablo[[#This Row],[Referans]]&gt;-1), SakaryaTablo[[#This Row],[Vefat2020]]-SakaryaTablo[[#This Row],[Referans]], 0)</f>
        <v>4</v>
      </c>
      <c r="H190">
        <f t="shared" si="11"/>
        <v>22.142857142857142</v>
      </c>
      <c r="I190">
        <f t="shared" si="12"/>
        <v>19</v>
      </c>
      <c r="J190">
        <f t="shared" si="13"/>
        <v>11.857142857142858</v>
      </c>
      <c r="K190">
        <f t="shared" si="14"/>
        <v>13.285714285714286</v>
      </c>
      <c r="L190">
        <f t="shared" si="15"/>
        <v>19</v>
      </c>
    </row>
    <row r="191" spans="1:12">
      <c r="A191" s="3" t="s">
        <v>206</v>
      </c>
      <c r="B191">
        <v>15</v>
      </c>
      <c r="C191">
        <v>21</v>
      </c>
      <c r="D191">
        <v>9</v>
      </c>
      <c r="E191">
        <v>10</v>
      </c>
      <c r="F191">
        <f>SakaryaTablo[[#This Row],[Vefat2019]]</f>
        <v>21</v>
      </c>
      <c r="G191">
        <f>IF(AND(SakaryaTablo[[#This Row],[Vefat2020]]&gt;-1,SakaryaTablo[[#This Row],[Referans]]&gt;-1), SakaryaTablo[[#This Row],[Vefat2020]]-SakaryaTablo[[#This Row],[Referans]], 0)</f>
        <v>-6</v>
      </c>
      <c r="H191">
        <f t="shared" si="11"/>
        <v>20.857142857142858</v>
      </c>
      <c r="I191">
        <f t="shared" si="12"/>
        <v>19.142857142857142</v>
      </c>
      <c r="J191">
        <f t="shared" si="13"/>
        <v>11.714285714285714</v>
      </c>
      <c r="K191">
        <f t="shared" si="14"/>
        <v>11.857142857142858</v>
      </c>
      <c r="L191">
        <f t="shared" si="15"/>
        <v>19.142857142857142</v>
      </c>
    </row>
    <row r="192" spans="1:12">
      <c r="A192" s="3" t="s">
        <v>207</v>
      </c>
      <c r="B192">
        <v>33</v>
      </c>
      <c r="C192">
        <v>15</v>
      </c>
      <c r="D192">
        <v>13</v>
      </c>
      <c r="E192">
        <v>6</v>
      </c>
      <c r="F192">
        <f>SakaryaTablo[[#This Row],[Vefat2019]]</f>
        <v>15</v>
      </c>
      <c r="G192">
        <f>IF(AND(SakaryaTablo[[#This Row],[Vefat2020]]&gt;-1,SakaryaTablo[[#This Row],[Referans]]&gt;-1), SakaryaTablo[[#This Row],[Vefat2020]]-SakaryaTablo[[#This Row],[Referans]], 0)</f>
        <v>18</v>
      </c>
      <c r="H192">
        <f t="shared" si="11"/>
        <v>23.142857142857142</v>
      </c>
      <c r="I192">
        <f t="shared" si="12"/>
        <v>18</v>
      </c>
      <c r="J192">
        <f t="shared" si="13"/>
        <v>11.857142857142858</v>
      </c>
      <c r="K192">
        <f t="shared" si="14"/>
        <v>11.714285714285714</v>
      </c>
      <c r="L192">
        <f t="shared" si="15"/>
        <v>18</v>
      </c>
    </row>
    <row r="193" spans="1:12">
      <c r="A193" s="3" t="s">
        <v>208</v>
      </c>
      <c r="B193">
        <v>21</v>
      </c>
      <c r="C193">
        <v>19</v>
      </c>
      <c r="D193">
        <v>3</v>
      </c>
      <c r="E193">
        <v>14</v>
      </c>
      <c r="F193">
        <f>SakaryaTablo[[#This Row],[Vefat2019]]</f>
        <v>19</v>
      </c>
      <c r="G193">
        <f>IF(AND(SakaryaTablo[[#This Row],[Vefat2020]]&gt;-1,SakaryaTablo[[#This Row],[Referans]]&gt;-1), SakaryaTablo[[#This Row],[Vefat2020]]-SakaryaTablo[[#This Row],[Referans]], 0)</f>
        <v>2</v>
      </c>
      <c r="H193">
        <f t="shared" si="11"/>
        <v>22.857142857142858</v>
      </c>
      <c r="I193">
        <f t="shared" si="12"/>
        <v>17.571428571428573</v>
      </c>
      <c r="J193">
        <f t="shared" si="13"/>
        <v>11.142857142857142</v>
      </c>
      <c r="K193">
        <f t="shared" si="14"/>
        <v>12</v>
      </c>
      <c r="L193">
        <f t="shared" si="15"/>
        <v>17.571428571428573</v>
      </c>
    </row>
    <row r="194" spans="1:12">
      <c r="A194" s="3" t="s">
        <v>209</v>
      </c>
      <c r="B194">
        <v>25</v>
      </c>
      <c r="C194">
        <v>12</v>
      </c>
      <c r="D194">
        <v>12</v>
      </c>
      <c r="E194">
        <v>14</v>
      </c>
      <c r="F194">
        <f>SakaryaTablo[[#This Row],[Vefat2019]]</f>
        <v>12</v>
      </c>
      <c r="G194">
        <f>IF(AND(SakaryaTablo[[#This Row],[Vefat2020]]&gt;-1,SakaryaTablo[[#This Row],[Referans]]&gt;-1), SakaryaTablo[[#This Row],[Vefat2020]]-SakaryaTablo[[#This Row],[Referans]], 0)</f>
        <v>13</v>
      </c>
      <c r="H194">
        <f t="shared" si="11"/>
        <v>23</v>
      </c>
      <c r="I194">
        <f t="shared" si="12"/>
        <v>16.285714285714285</v>
      </c>
      <c r="J194">
        <f t="shared" si="13"/>
        <v>11.142857142857142</v>
      </c>
      <c r="K194">
        <f t="shared" si="14"/>
        <v>12.142857142857142</v>
      </c>
      <c r="L194">
        <f t="shared" si="15"/>
        <v>16.285714285714285</v>
      </c>
    </row>
    <row r="195" spans="1:12">
      <c r="A195" s="3" t="s">
        <v>210</v>
      </c>
      <c r="B195">
        <v>23</v>
      </c>
      <c r="C195">
        <v>17</v>
      </c>
      <c r="D195">
        <v>8</v>
      </c>
      <c r="E195">
        <v>15</v>
      </c>
      <c r="F195">
        <f>SakaryaTablo[[#This Row],[Vefat2019]]</f>
        <v>17</v>
      </c>
      <c r="G195">
        <f>IF(AND(SakaryaTablo[[#This Row],[Vefat2020]]&gt;-1,SakaryaTablo[[#This Row],[Referans]]&gt;-1), SakaryaTablo[[#This Row],[Vefat2020]]-SakaryaTablo[[#This Row],[Referans]], 0)</f>
        <v>6</v>
      </c>
      <c r="H195">
        <f t="shared" si="11"/>
        <v>22.857142857142858</v>
      </c>
      <c r="I195">
        <f t="shared" si="12"/>
        <v>16.714285714285715</v>
      </c>
      <c r="J195">
        <f t="shared" si="13"/>
        <v>10.428571428571429</v>
      </c>
      <c r="K195">
        <f t="shared" si="14"/>
        <v>12.142857142857142</v>
      </c>
      <c r="L195">
        <f t="shared" si="15"/>
        <v>16.714285714285715</v>
      </c>
    </row>
    <row r="196" spans="1:12">
      <c r="A196" s="3" t="s">
        <v>211</v>
      </c>
      <c r="B196">
        <v>14</v>
      </c>
      <c r="C196">
        <v>16</v>
      </c>
      <c r="D196">
        <v>10</v>
      </c>
      <c r="E196">
        <v>7</v>
      </c>
      <c r="F196">
        <f>SakaryaTablo[[#This Row],[Vefat2019]]</f>
        <v>16</v>
      </c>
      <c r="G196">
        <f>IF(AND(SakaryaTablo[[#This Row],[Vefat2020]]&gt;-1,SakaryaTablo[[#This Row],[Referans]]&gt;-1), SakaryaTablo[[#This Row],[Vefat2020]]-SakaryaTablo[[#This Row],[Referans]], 0)</f>
        <v>-2</v>
      </c>
      <c r="H196">
        <f t="shared" si="11"/>
        <v>22</v>
      </c>
      <c r="I196">
        <f t="shared" si="12"/>
        <v>17</v>
      </c>
      <c r="J196">
        <f t="shared" si="13"/>
        <v>9.5714285714285712</v>
      </c>
      <c r="K196">
        <f t="shared" si="14"/>
        <v>11.142857142857142</v>
      </c>
      <c r="L196">
        <f t="shared" si="15"/>
        <v>17</v>
      </c>
    </row>
    <row r="197" spans="1:12">
      <c r="A197" s="3" t="s">
        <v>212</v>
      </c>
      <c r="B197">
        <v>17</v>
      </c>
      <c r="C197">
        <v>16</v>
      </c>
      <c r="D197">
        <v>13</v>
      </c>
      <c r="E197">
        <v>6</v>
      </c>
      <c r="F197">
        <f>SakaryaTablo[[#This Row],[Vefat2019]]</f>
        <v>16</v>
      </c>
      <c r="G197">
        <f>IF(AND(SakaryaTablo[[#This Row],[Vefat2020]]&gt;-1,SakaryaTablo[[#This Row],[Referans]]&gt;-1), SakaryaTablo[[#This Row],[Vefat2020]]-SakaryaTablo[[#This Row],[Referans]], 0)</f>
        <v>1</v>
      </c>
      <c r="H197">
        <f t="shared" si="11"/>
        <v>21.142857142857142</v>
      </c>
      <c r="I197">
        <f t="shared" si="12"/>
        <v>16.571428571428573</v>
      </c>
      <c r="J197">
        <f t="shared" si="13"/>
        <v>9.7142857142857135</v>
      </c>
      <c r="K197">
        <f t="shared" si="14"/>
        <v>10.285714285714286</v>
      </c>
      <c r="L197">
        <f t="shared" si="15"/>
        <v>16.571428571428573</v>
      </c>
    </row>
    <row r="198" spans="1:12">
      <c r="A198" s="3" t="s">
        <v>213</v>
      </c>
      <c r="B198">
        <v>20</v>
      </c>
      <c r="C198">
        <v>18</v>
      </c>
      <c r="D198">
        <v>13</v>
      </c>
      <c r="E198">
        <v>15</v>
      </c>
      <c r="F198">
        <f>SakaryaTablo[[#This Row],[Vefat2019]]</f>
        <v>18</v>
      </c>
      <c r="G198">
        <f>IF(AND(SakaryaTablo[[#This Row],[Vefat2020]]&gt;-1,SakaryaTablo[[#This Row],[Referans]]&gt;-1), SakaryaTablo[[#This Row],[Vefat2020]]-SakaryaTablo[[#This Row],[Referans]], 0)</f>
        <v>2</v>
      </c>
      <c r="H198">
        <f t="shared" si="11"/>
        <v>21.857142857142858</v>
      </c>
      <c r="I198">
        <f t="shared" si="12"/>
        <v>16.142857142857142</v>
      </c>
      <c r="J198">
        <f t="shared" si="13"/>
        <v>10.285714285714286</v>
      </c>
      <c r="K198">
        <f t="shared" si="14"/>
        <v>11</v>
      </c>
      <c r="L198">
        <f t="shared" si="15"/>
        <v>16.142857142857142</v>
      </c>
    </row>
    <row r="199" spans="1:12">
      <c r="A199" s="3" t="s">
        <v>214</v>
      </c>
      <c r="B199">
        <v>27</v>
      </c>
      <c r="C199">
        <v>12</v>
      </c>
      <c r="D199">
        <v>13</v>
      </c>
      <c r="E199">
        <v>14</v>
      </c>
      <c r="F199">
        <f>SakaryaTablo[[#This Row],[Vefat2019]]</f>
        <v>12</v>
      </c>
      <c r="G199">
        <f>IF(AND(SakaryaTablo[[#This Row],[Vefat2020]]&gt;-1,SakaryaTablo[[#This Row],[Referans]]&gt;-1), SakaryaTablo[[#This Row],[Vefat2020]]-SakaryaTablo[[#This Row],[Referans]], 0)</f>
        <v>15</v>
      </c>
      <c r="H199">
        <f t="shared" si="11"/>
        <v>21</v>
      </c>
      <c r="I199">
        <f t="shared" si="12"/>
        <v>15.714285714285714</v>
      </c>
      <c r="J199">
        <f t="shared" si="13"/>
        <v>10.285714285714286</v>
      </c>
      <c r="K199">
        <f t="shared" si="14"/>
        <v>12.142857142857142</v>
      </c>
      <c r="L199">
        <f t="shared" si="15"/>
        <v>15.714285714285714</v>
      </c>
    </row>
    <row r="200" spans="1:12">
      <c r="A200" s="3" t="s">
        <v>215</v>
      </c>
      <c r="B200">
        <v>16</v>
      </c>
      <c r="C200">
        <v>13</v>
      </c>
      <c r="D200">
        <v>12</v>
      </c>
      <c r="E200">
        <v>9</v>
      </c>
      <c r="F200">
        <f>SakaryaTablo[[#This Row],[Vefat2019]]</f>
        <v>13</v>
      </c>
      <c r="G200">
        <f>IF(AND(SakaryaTablo[[#This Row],[Vefat2020]]&gt;-1,SakaryaTablo[[#This Row],[Referans]]&gt;-1), SakaryaTablo[[#This Row],[Vefat2020]]-SakaryaTablo[[#This Row],[Referans]], 0)</f>
        <v>3</v>
      </c>
      <c r="H200">
        <f t="shared" si="11"/>
        <v>20.285714285714285</v>
      </c>
      <c r="I200">
        <f t="shared" si="12"/>
        <v>14.857142857142858</v>
      </c>
      <c r="J200">
        <f t="shared" si="13"/>
        <v>11.571428571428571</v>
      </c>
      <c r="K200">
        <f t="shared" si="14"/>
        <v>11.428571428571429</v>
      </c>
      <c r="L200">
        <f t="shared" si="15"/>
        <v>14.857142857142858</v>
      </c>
    </row>
    <row r="201" spans="1:12">
      <c r="A201" s="3" t="s">
        <v>216</v>
      </c>
      <c r="B201">
        <v>18</v>
      </c>
      <c r="C201">
        <v>10</v>
      </c>
      <c r="D201">
        <v>14</v>
      </c>
      <c r="E201">
        <v>10</v>
      </c>
      <c r="F201">
        <f>SakaryaTablo[[#This Row],[Vefat2019]]</f>
        <v>10</v>
      </c>
      <c r="G201">
        <f>IF(AND(SakaryaTablo[[#This Row],[Vefat2020]]&gt;-1,SakaryaTablo[[#This Row],[Referans]]&gt;-1), SakaryaTablo[[#This Row],[Vefat2020]]-SakaryaTablo[[#This Row],[Referans]], 0)</f>
        <v>8</v>
      </c>
      <c r="H201">
        <f t="shared" ref="H201:H257" si="16">AVERAGE(B195:B201)</f>
        <v>19.285714285714285</v>
      </c>
      <c r="I201">
        <f t="shared" ref="I201:I257" si="17">AVERAGE(C195:C201)</f>
        <v>14.571428571428571</v>
      </c>
      <c r="J201">
        <f t="shared" ref="J201:J257" si="18">AVERAGE(D195:D201)</f>
        <v>11.857142857142858</v>
      </c>
      <c r="K201">
        <f t="shared" ref="K201:K257" si="19">AVERAGE(E195:E201)</f>
        <v>10.857142857142858</v>
      </c>
      <c r="L201">
        <f t="shared" ref="L201:L257" si="20">AVERAGE(F195:F201)</f>
        <v>14.571428571428571</v>
      </c>
    </row>
    <row r="202" spans="1:12">
      <c r="A202" s="3" t="s">
        <v>217</v>
      </c>
      <c r="B202">
        <v>15</v>
      </c>
      <c r="C202">
        <v>18</v>
      </c>
      <c r="D202">
        <v>3</v>
      </c>
      <c r="E202">
        <v>12</v>
      </c>
      <c r="F202">
        <f>SakaryaTablo[[#This Row],[Vefat2019]]</f>
        <v>18</v>
      </c>
      <c r="G202">
        <f>IF(AND(SakaryaTablo[[#This Row],[Vefat2020]]&gt;-1,SakaryaTablo[[#This Row],[Referans]]&gt;-1), SakaryaTablo[[#This Row],[Vefat2020]]-SakaryaTablo[[#This Row],[Referans]], 0)</f>
        <v>-3</v>
      </c>
      <c r="H202">
        <f t="shared" si="16"/>
        <v>18.142857142857142</v>
      </c>
      <c r="I202">
        <f t="shared" si="17"/>
        <v>14.714285714285714</v>
      </c>
      <c r="J202">
        <f t="shared" si="18"/>
        <v>11.142857142857142</v>
      </c>
      <c r="K202">
        <f t="shared" si="19"/>
        <v>10.428571428571429</v>
      </c>
      <c r="L202">
        <f t="shared" si="20"/>
        <v>14.714285714285714</v>
      </c>
    </row>
    <row r="203" spans="1:12">
      <c r="A203" s="3" t="s">
        <v>218</v>
      </c>
      <c r="B203">
        <v>11</v>
      </c>
      <c r="C203">
        <v>10</v>
      </c>
      <c r="D203">
        <v>16</v>
      </c>
      <c r="E203">
        <v>12</v>
      </c>
      <c r="F203">
        <f>SakaryaTablo[[#This Row],[Vefat2019]]</f>
        <v>10</v>
      </c>
      <c r="G203">
        <f>IF(AND(SakaryaTablo[[#This Row],[Vefat2020]]&gt;-1,SakaryaTablo[[#This Row],[Referans]]&gt;-1), SakaryaTablo[[#This Row],[Vefat2020]]-SakaryaTablo[[#This Row],[Referans]], 0)</f>
        <v>1</v>
      </c>
      <c r="H203">
        <f t="shared" si="16"/>
        <v>17.714285714285715</v>
      </c>
      <c r="I203">
        <f t="shared" si="17"/>
        <v>13.857142857142858</v>
      </c>
      <c r="J203">
        <f t="shared" si="18"/>
        <v>12</v>
      </c>
      <c r="K203">
        <f t="shared" si="19"/>
        <v>11.142857142857142</v>
      </c>
      <c r="L203">
        <f t="shared" si="20"/>
        <v>13.857142857142858</v>
      </c>
    </row>
    <row r="204" spans="1:12">
      <c r="A204" s="3" t="s">
        <v>219</v>
      </c>
      <c r="B204">
        <v>16</v>
      </c>
      <c r="C204">
        <v>15</v>
      </c>
      <c r="D204">
        <v>15</v>
      </c>
      <c r="E204">
        <v>5</v>
      </c>
      <c r="F204">
        <f>SakaryaTablo[[#This Row],[Vefat2019]]</f>
        <v>15</v>
      </c>
      <c r="G204">
        <f>IF(AND(SakaryaTablo[[#This Row],[Vefat2020]]&gt;-1,SakaryaTablo[[#This Row],[Referans]]&gt;-1), SakaryaTablo[[#This Row],[Vefat2020]]-SakaryaTablo[[#This Row],[Referans]], 0)</f>
        <v>1</v>
      </c>
      <c r="H204">
        <f t="shared" si="16"/>
        <v>17.571428571428573</v>
      </c>
      <c r="I204">
        <f t="shared" si="17"/>
        <v>13.714285714285714</v>
      </c>
      <c r="J204">
        <f t="shared" si="18"/>
        <v>12.285714285714286</v>
      </c>
      <c r="K204">
        <f t="shared" si="19"/>
        <v>11</v>
      </c>
      <c r="L204">
        <f t="shared" si="20"/>
        <v>13.714285714285714</v>
      </c>
    </row>
    <row r="205" spans="1:12">
      <c r="A205" s="3" t="s">
        <v>220</v>
      </c>
      <c r="B205">
        <v>19</v>
      </c>
      <c r="C205">
        <v>20</v>
      </c>
      <c r="D205">
        <v>12</v>
      </c>
      <c r="E205">
        <v>15</v>
      </c>
      <c r="F205">
        <f>SakaryaTablo[[#This Row],[Vefat2019]]</f>
        <v>20</v>
      </c>
      <c r="G205">
        <f>IF(AND(SakaryaTablo[[#This Row],[Vefat2020]]&gt;-1,SakaryaTablo[[#This Row],[Referans]]&gt;-1), SakaryaTablo[[#This Row],[Vefat2020]]-SakaryaTablo[[#This Row],[Referans]], 0)</f>
        <v>-1</v>
      </c>
      <c r="H205">
        <f t="shared" si="16"/>
        <v>17.428571428571427</v>
      </c>
      <c r="I205">
        <f t="shared" si="17"/>
        <v>14</v>
      </c>
      <c r="J205">
        <f t="shared" si="18"/>
        <v>12.142857142857142</v>
      </c>
      <c r="K205">
        <f t="shared" si="19"/>
        <v>11</v>
      </c>
      <c r="L205">
        <f t="shared" si="20"/>
        <v>14</v>
      </c>
    </row>
    <row r="206" spans="1:12">
      <c r="A206" s="3" t="s">
        <v>221</v>
      </c>
      <c r="B206">
        <v>29</v>
      </c>
      <c r="C206">
        <v>19</v>
      </c>
      <c r="D206">
        <v>14</v>
      </c>
      <c r="E206">
        <v>13</v>
      </c>
      <c r="F206">
        <f>SakaryaTablo[[#This Row],[Vefat2019]]</f>
        <v>19</v>
      </c>
      <c r="G206">
        <f>IF(AND(SakaryaTablo[[#This Row],[Vefat2020]]&gt;-1,SakaryaTablo[[#This Row],[Referans]]&gt;-1), SakaryaTablo[[#This Row],[Vefat2020]]-SakaryaTablo[[#This Row],[Referans]], 0)</f>
        <v>10</v>
      </c>
      <c r="H206">
        <f t="shared" si="16"/>
        <v>17.714285714285715</v>
      </c>
      <c r="I206">
        <f t="shared" si="17"/>
        <v>15</v>
      </c>
      <c r="J206">
        <f t="shared" si="18"/>
        <v>12.285714285714286</v>
      </c>
      <c r="K206">
        <f t="shared" si="19"/>
        <v>10.857142857142858</v>
      </c>
      <c r="L206">
        <f t="shared" si="20"/>
        <v>15</v>
      </c>
    </row>
    <row r="207" spans="1:12">
      <c r="A207" s="3" t="s">
        <v>222</v>
      </c>
      <c r="B207">
        <v>18</v>
      </c>
      <c r="C207">
        <v>23</v>
      </c>
      <c r="D207">
        <v>6</v>
      </c>
      <c r="E207">
        <v>5</v>
      </c>
      <c r="F207">
        <f>SakaryaTablo[[#This Row],[Vefat2019]]</f>
        <v>23</v>
      </c>
      <c r="G207">
        <f>IF(AND(SakaryaTablo[[#This Row],[Vefat2020]]&gt;-1,SakaryaTablo[[#This Row],[Referans]]&gt;-1), SakaryaTablo[[#This Row],[Vefat2020]]-SakaryaTablo[[#This Row],[Referans]], 0)</f>
        <v>-5</v>
      </c>
      <c r="H207">
        <f t="shared" si="16"/>
        <v>18</v>
      </c>
      <c r="I207">
        <f t="shared" si="17"/>
        <v>16.428571428571427</v>
      </c>
      <c r="J207">
        <f t="shared" si="18"/>
        <v>11.428571428571429</v>
      </c>
      <c r="K207">
        <f t="shared" si="19"/>
        <v>10.285714285714286</v>
      </c>
      <c r="L207">
        <f t="shared" si="20"/>
        <v>16.428571428571427</v>
      </c>
    </row>
    <row r="208" spans="1:12">
      <c r="A208" s="3" t="s">
        <v>223</v>
      </c>
      <c r="B208">
        <v>26</v>
      </c>
      <c r="C208">
        <v>14</v>
      </c>
      <c r="D208">
        <v>13</v>
      </c>
      <c r="E208">
        <v>10</v>
      </c>
      <c r="F208">
        <f>SakaryaTablo[[#This Row],[Vefat2019]]</f>
        <v>14</v>
      </c>
      <c r="G208">
        <f>IF(AND(SakaryaTablo[[#This Row],[Vefat2020]]&gt;-1,SakaryaTablo[[#This Row],[Referans]]&gt;-1), SakaryaTablo[[#This Row],[Vefat2020]]-SakaryaTablo[[#This Row],[Referans]], 0)</f>
        <v>12</v>
      </c>
      <c r="H208">
        <f t="shared" si="16"/>
        <v>19.142857142857142</v>
      </c>
      <c r="I208">
        <f t="shared" si="17"/>
        <v>17</v>
      </c>
      <c r="J208">
        <f t="shared" si="18"/>
        <v>11.285714285714286</v>
      </c>
      <c r="K208">
        <f t="shared" si="19"/>
        <v>10.285714285714286</v>
      </c>
      <c r="L208">
        <f t="shared" si="20"/>
        <v>17</v>
      </c>
    </row>
    <row r="209" spans="1:12">
      <c r="A209" s="3" t="s">
        <v>224</v>
      </c>
      <c r="B209">
        <v>16</v>
      </c>
      <c r="C209">
        <v>18</v>
      </c>
      <c r="D209">
        <v>9</v>
      </c>
      <c r="E209">
        <v>9</v>
      </c>
      <c r="F209">
        <f>SakaryaTablo[[#This Row],[Vefat2019]]</f>
        <v>18</v>
      </c>
      <c r="G209">
        <f>IF(AND(SakaryaTablo[[#This Row],[Vefat2020]]&gt;-1,SakaryaTablo[[#This Row],[Referans]]&gt;-1), SakaryaTablo[[#This Row],[Vefat2020]]-SakaryaTablo[[#This Row],[Referans]], 0)</f>
        <v>-2</v>
      </c>
      <c r="H209">
        <f t="shared" si="16"/>
        <v>19.285714285714285</v>
      </c>
      <c r="I209">
        <f t="shared" si="17"/>
        <v>17</v>
      </c>
      <c r="J209">
        <f t="shared" si="18"/>
        <v>12.142857142857142</v>
      </c>
      <c r="K209">
        <f t="shared" si="19"/>
        <v>9.8571428571428577</v>
      </c>
      <c r="L209">
        <f t="shared" si="20"/>
        <v>17</v>
      </c>
    </row>
    <row r="210" spans="1:12">
      <c r="A210" s="3" t="s">
        <v>225</v>
      </c>
      <c r="B210">
        <v>20</v>
      </c>
      <c r="C210">
        <v>16</v>
      </c>
      <c r="D210">
        <v>19</v>
      </c>
      <c r="E210">
        <v>8</v>
      </c>
      <c r="F210">
        <f>SakaryaTablo[[#This Row],[Vefat2019]]</f>
        <v>16</v>
      </c>
      <c r="G210">
        <f>IF(AND(SakaryaTablo[[#This Row],[Vefat2020]]&gt;-1,SakaryaTablo[[#This Row],[Referans]]&gt;-1), SakaryaTablo[[#This Row],[Vefat2020]]-SakaryaTablo[[#This Row],[Referans]], 0)</f>
        <v>4</v>
      </c>
      <c r="H210">
        <f t="shared" si="16"/>
        <v>20.571428571428573</v>
      </c>
      <c r="I210">
        <f t="shared" si="17"/>
        <v>17.857142857142858</v>
      </c>
      <c r="J210">
        <f t="shared" si="18"/>
        <v>12.571428571428571</v>
      </c>
      <c r="K210">
        <f t="shared" si="19"/>
        <v>9.2857142857142865</v>
      </c>
      <c r="L210">
        <f t="shared" si="20"/>
        <v>17.857142857142858</v>
      </c>
    </row>
    <row r="211" spans="1:12">
      <c r="A211" s="3" t="s">
        <v>226</v>
      </c>
      <c r="B211">
        <v>17</v>
      </c>
      <c r="C211">
        <v>14</v>
      </c>
      <c r="D211">
        <v>14</v>
      </c>
      <c r="E211">
        <v>13</v>
      </c>
      <c r="F211">
        <f>SakaryaTablo[[#This Row],[Vefat2019]]</f>
        <v>14</v>
      </c>
      <c r="G211">
        <f>IF(AND(SakaryaTablo[[#This Row],[Vefat2020]]&gt;-1,SakaryaTablo[[#This Row],[Referans]]&gt;-1), SakaryaTablo[[#This Row],[Vefat2020]]-SakaryaTablo[[#This Row],[Referans]], 0)</f>
        <v>3</v>
      </c>
      <c r="H211">
        <f t="shared" si="16"/>
        <v>20.714285714285715</v>
      </c>
      <c r="I211">
        <f t="shared" si="17"/>
        <v>17.714285714285715</v>
      </c>
      <c r="J211">
        <f t="shared" si="18"/>
        <v>12.428571428571429</v>
      </c>
      <c r="K211">
        <f t="shared" si="19"/>
        <v>10.428571428571429</v>
      </c>
      <c r="L211">
        <f t="shared" si="20"/>
        <v>17.714285714285715</v>
      </c>
    </row>
    <row r="212" spans="1:12">
      <c r="A212" s="3" t="s">
        <v>227</v>
      </c>
      <c r="B212">
        <v>25</v>
      </c>
      <c r="C212">
        <v>19</v>
      </c>
      <c r="D212">
        <v>10</v>
      </c>
      <c r="E212">
        <v>7</v>
      </c>
      <c r="F212">
        <f>SakaryaTablo[[#This Row],[Vefat2019]]</f>
        <v>19</v>
      </c>
      <c r="G212">
        <f>IF(AND(SakaryaTablo[[#This Row],[Vefat2020]]&gt;-1,SakaryaTablo[[#This Row],[Referans]]&gt;-1), SakaryaTablo[[#This Row],[Vefat2020]]-SakaryaTablo[[#This Row],[Referans]], 0)</f>
        <v>6</v>
      </c>
      <c r="H212">
        <f t="shared" si="16"/>
        <v>21.571428571428573</v>
      </c>
      <c r="I212">
        <f t="shared" si="17"/>
        <v>17.571428571428573</v>
      </c>
      <c r="J212">
        <f t="shared" si="18"/>
        <v>12.142857142857142</v>
      </c>
      <c r="K212">
        <f t="shared" si="19"/>
        <v>9.2857142857142865</v>
      </c>
      <c r="L212">
        <f t="shared" si="20"/>
        <v>17.571428571428573</v>
      </c>
    </row>
    <row r="213" spans="1:12">
      <c r="A213" s="3" t="s">
        <v>228</v>
      </c>
      <c r="B213">
        <v>18</v>
      </c>
      <c r="C213">
        <v>25</v>
      </c>
      <c r="D213">
        <v>19</v>
      </c>
      <c r="E213">
        <v>9</v>
      </c>
      <c r="F213">
        <f>SakaryaTablo[[#This Row],[Vefat2019]]</f>
        <v>25</v>
      </c>
      <c r="G213">
        <f>IF(AND(SakaryaTablo[[#This Row],[Vefat2020]]&gt;-1,SakaryaTablo[[#This Row],[Referans]]&gt;-1), SakaryaTablo[[#This Row],[Vefat2020]]-SakaryaTablo[[#This Row],[Referans]], 0)</f>
        <v>-7</v>
      </c>
      <c r="H213">
        <f t="shared" si="16"/>
        <v>20</v>
      </c>
      <c r="I213">
        <f t="shared" si="17"/>
        <v>18.428571428571427</v>
      </c>
      <c r="J213">
        <f t="shared" si="18"/>
        <v>12.857142857142858</v>
      </c>
      <c r="K213">
        <f t="shared" si="19"/>
        <v>8.7142857142857135</v>
      </c>
      <c r="L213">
        <f t="shared" si="20"/>
        <v>18.428571428571427</v>
      </c>
    </row>
    <row r="214" spans="1:12">
      <c r="A214" s="3" t="s">
        <v>229</v>
      </c>
      <c r="B214">
        <v>17</v>
      </c>
      <c r="C214">
        <v>18</v>
      </c>
      <c r="D214">
        <v>19</v>
      </c>
      <c r="E214">
        <v>5</v>
      </c>
      <c r="F214">
        <f>SakaryaTablo[[#This Row],[Vefat2019]]</f>
        <v>18</v>
      </c>
      <c r="G214">
        <f>IF(AND(SakaryaTablo[[#This Row],[Vefat2020]]&gt;-1,SakaryaTablo[[#This Row],[Referans]]&gt;-1), SakaryaTablo[[#This Row],[Vefat2020]]-SakaryaTablo[[#This Row],[Referans]], 0)</f>
        <v>-1</v>
      </c>
      <c r="H214">
        <f t="shared" si="16"/>
        <v>19.857142857142858</v>
      </c>
      <c r="I214">
        <f t="shared" si="17"/>
        <v>17.714285714285715</v>
      </c>
      <c r="J214">
        <f t="shared" si="18"/>
        <v>14.714285714285714</v>
      </c>
      <c r="K214">
        <f t="shared" si="19"/>
        <v>8.7142857142857135</v>
      </c>
      <c r="L214">
        <f t="shared" si="20"/>
        <v>17.714285714285715</v>
      </c>
    </row>
    <row r="215" spans="1:12">
      <c r="A215" s="3" t="s">
        <v>230</v>
      </c>
      <c r="B215">
        <v>12</v>
      </c>
      <c r="C215">
        <v>12</v>
      </c>
      <c r="D215">
        <v>10</v>
      </c>
      <c r="E215">
        <v>5</v>
      </c>
      <c r="F215">
        <f>SakaryaTablo[[#This Row],[Vefat2019]]</f>
        <v>12</v>
      </c>
      <c r="G215">
        <f>IF(AND(SakaryaTablo[[#This Row],[Vefat2020]]&gt;-1,SakaryaTablo[[#This Row],[Referans]]&gt;-1), SakaryaTablo[[#This Row],[Vefat2020]]-SakaryaTablo[[#This Row],[Referans]], 0)</f>
        <v>0</v>
      </c>
      <c r="H215">
        <f t="shared" si="16"/>
        <v>17.857142857142858</v>
      </c>
      <c r="I215">
        <f t="shared" si="17"/>
        <v>17.428571428571427</v>
      </c>
      <c r="J215">
        <f t="shared" si="18"/>
        <v>14.285714285714286</v>
      </c>
      <c r="K215">
        <f t="shared" si="19"/>
        <v>8</v>
      </c>
      <c r="L215">
        <f t="shared" si="20"/>
        <v>17.428571428571427</v>
      </c>
    </row>
    <row r="216" spans="1:12">
      <c r="A216" s="3" t="s">
        <v>231</v>
      </c>
      <c r="B216">
        <v>18</v>
      </c>
      <c r="C216">
        <v>19</v>
      </c>
      <c r="D216">
        <v>14</v>
      </c>
      <c r="E216">
        <v>1</v>
      </c>
      <c r="F216">
        <f>SakaryaTablo[[#This Row],[Vefat2019]]</f>
        <v>19</v>
      </c>
      <c r="G216">
        <f>IF(AND(SakaryaTablo[[#This Row],[Vefat2020]]&gt;-1,SakaryaTablo[[#This Row],[Referans]]&gt;-1), SakaryaTablo[[#This Row],[Vefat2020]]-SakaryaTablo[[#This Row],[Referans]], 0)</f>
        <v>-1</v>
      </c>
      <c r="H216">
        <f t="shared" si="16"/>
        <v>18.142857142857142</v>
      </c>
      <c r="I216">
        <f t="shared" si="17"/>
        <v>17.571428571428573</v>
      </c>
      <c r="J216">
        <f t="shared" si="18"/>
        <v>15</v>
      </c>
      <c r="K216">
        <f t="shared" si="19"/>
        <v>6.8571428571428568</v>
      </c>
      <c r="L216">
        <f t="shared" si="20"/>
        <v>17.571428571428573</v>
      </c>
    </row>
    <row r="217" spans="1:12">
      <c r="A217" s="3" t="s">
        <v>232</v>
      </c>
      <c r="B217">
        <v>21</v>
      </c>
      <c r="C217">
        <v>18</v>
      </c>
      <c r="D217">
        <v>12</v>
      </c>
      <c r="E217">
        <v>5</v>
      </c>
      <c r="F217">
        <f>SakaryaTablo[[#This Row],[Vefat2019]]</f>
        <v>18</v>
      </c>
      <c r="G217">
        <f>IF(AND(SakaryaTablo[[#This Row],[Vefat2020]]&gt;-1,SakaryaTablo[[#This Row],[Referans]]&gt;-1), SakaryaTablo[[#This Row],[Vefat2020]]-SakaryaTablo[[#This Row],[Referans]], 0)</f>
        <v>3</v>
      </c>
      <c r="H217">
        <f t="shared" si="16"/>
        <v>18.285714285714285</v>
      </c>
      <c r="I217">
        <f t="shared" si="17"/>
        <v>17.857142857142858</v>
      </c>
      <c r="J217">
        <f t="shared" si="18"/>
        <v>14</v>
      </c>
      <c r="K217">
        <f t="shared" si="19"/>
        <v>6.4285714285714288</v>
      </c>
      <c r="L217">
        <f t="shared" si="20"/>
        <v>17.857142857142858</v>
      </c>
    </row>
    <row r="218" spans="1:12">
      <c r="A218" s="3" t="s">
        <v>233</v>
      </c>
      <c r="B218">
        <v>15</v>
      </c>
      <c r="C218">
        <v>10</v>
      </c>
      <c r="D218">
        <v>9</v>
      </c>
      <c r="E218">
        <v>4</v>
      </c>
      <c r="F218">
        <f>SakaryaTablo[[#This Row],[Vefat2019]]</f>
        <v>10</v>
      </c>
      <c r="G218">
        <f>IF(AND(SakaryaTablo[[#This Row],[Vefat2020]]&gt;-1,SakaryaTablo[[#This Row],[Referans]]&gt;-1), SakaryaTablo[[#This Row],[Vefat2020]]-SakaryaTablo[[#This Row],[Referans]], 0)</f>
        <v>5</v>
      </c>
      <c r="H218">
        <f t="shared" si="16"/>
        <v>18</v>
      </c>
      <c r="I218">
        <f t="shared" si="17"/>
        <v>17.285714285714285</v>
      </c>
      <c r="J218">
        <f t="shared" si="18"/>
        <v>13.285714285714286</v>
      </c>
      <c r="K218">
        <f t="shared" si="19"/>
        <v>5.1428571428571432</v>
      </c>
      <c r="L218">
        <f t="shared" si="20"/>
        <v>17.285714285714285</v>
      </c>
    </row>
    <row r="219" spans="1:12">
      <c r="A219" s="3" t="s">
        <v>234</v>
      </c>
      <c r="B219">
        <v>24</v>
      </c>
      <c r="C219">
        <v>22</v>
      </c>
      <c r="D219">
        <v>11</v>
      </c>
      <c r="E219">
        <v>3</v>
      </c>
      <c r="F219">
        <f>SakaryaTablo[[#This Row],[Vefat2019]]</f>
        <v>22</v>
      </c>
      <c r="G219">
        <f>IF(AND(SakaryaTablo[[#This Row],[Vefat2020]]&gt;-1,SakaryaTablo[[#This Row],[Referans]]&gt;-1), SakaryaTablo[[#This Row],[Vefat2020]]-SakaryaTablo[[#This Row],[Referans]], 0)</f>
        <v>2</v>
      </c>
      <c r="H219">
        <f t="shared" si="16"/>
        <v>17.857142857142858</v>
      </c>
      <c r="I219">
        <f t="shared" si="17"/>
        <v>17.714285714285715</v>
      </c>
      <c r="J219">
        <f t="shared" si="18"/>
        <v>13.428571428571429</v>
      </c>
      <c r="K219">
        <f t="shared" si="19"/>
        <v>4.5714285714285712</v>
      </c>
      <c r="L219">
        <f t="shared" si="20"/>
        <v>17.714285714285715</v>
      </c>
    </row>
    <row r="220" spans="1:12">
      <c r="A220" s="3" t="s">
        <v>235</v>
      </c>
      <c r="B220">
        <v>24</v>
      </c>
      <c r="C220">
        <v>20</v>
      </c>
      <c r="D220">
        <v>13</v>
      </c>
      <c r="E220">
        <v>4</v>
      </c>
      <c r="F220">
        <f>SakaryaTablo[[#This Row],[Vefat2019]]</f>
        <v>20</v>
      </c>
      <c r="G220">
        <f>IF(AND(SakaryaTablo[[#This Row],[Vefat2020]]&gt;-1,SakaryaTablo[[#This Row],[Referans]]&gt;-1), SakaryaTablo[[#This Row],[Vefat2020]]-SakaryaTablo[[#This Row],[Referans]], 0)</f>
        <v>4</v>
      </c>
      <c r="H220">
        <f t="shared" si="16"/>
        <v>18.714285714285715</v>
      </c>
      <c r="I220">
        <f t="shared" si="17"/>
        <v>17</v>
      </c>
      <c r="J220">
        <f t="shared" si="18"/>
        <v>12.571428571428571</v>
      </c>
      <c r="K220">
        <f t="shared" si="19"/>
        <v>3.8571428571428572</v>
      </c>
      <c r="L220">
        <f t="shared" si="20"/>
        <v>17</v>
      </c>
    </row>
    <row r="221" spans="1:12">
      <c r="A221" s="3" t="s">
        <v>236</v>
      </c>
      <c r="B221">
        <v>16</v>
      </c>
      <c r="C221">
        <v>15</v>
      </c>
      <c r="D221">
        <v>16</v>
      </c>
      <c r="E221">
        <v>3</v>
      </c>
      <c r="F221">
        <f>SakaryaTablo[[#This Row],[Vefat2019]]</f>
        <v>15</v>
      </c>
      <c r="G221">
        <f>IF(AND(SakaryaTablo[[#This Row],[Vefat2020]]&gt;-1,SakaryaTablo[[#This Row],[Referans]]&gt;-1), SakaryaTablo[[#This Row],[Vefat2020]]-SakaryaTablo[[#This Row],[Referans]], 0)</f>
        <v>1</v>
      </c>
      <c r="H221">
        <f t="shared" si="16"/>
        <v>18.571428571428573</v>
      </c>
      <c r="I221">
        <f t="shared" si="17"/>
        <v>16.571428571428573</v>
      </c>
      <c r="J221">
        <f t="shared" si="18"/>
        <v>12.142857142857142</v>
      </c>
      <c r="K221">
        <f t="shared" si="19"/>
        <v>3.5714285714285716</v>
      </c>
      <c r="L221">
        <f t="shared" si="20"/>
        <v>16.571428571428573</v>
      </c>
    </row>
    <row r="222" spans="1:12">
      <c r="A222" s="3" t="s">
        <v>237</v>
      </c>
      <c r="B222">
        <v>20</v>
      </c>
      <c r="C222">
        <v>17</v>
      </c>
      <c r="D222">
        <v>10</v>
      </c>
      <c r="E222">
        <v>1</v>
      </c>
      <c r="F222">
        <f>SakaryaTablo[[#This Row],[Vefat2019]]</f>
        <v>17</v>
      </c>
      <c r="G222">
        <f>IF(AND(SakaryaTablo[[#This Row],[Vefat2020]]&gt;-1,SakaryaTablo[[#This Row],[Referans]]&gt;-1), SakaryaTablo[[#This Row],[Vefat2020]]-SakaryaTablo[[#This Row],[Referans]], 0)</f>
        <v>3</v>
      </c>
      <c r="H222">
        <f t="shared" si="16"/>
        <v>19.714285714285715</v>
      </c>
      <c r="I222">
        <f t="shared" si="17"/>
        <v>17.285714285714285</v>
      </c>
      <c r="J222">
        <f t="shared" si="18"/>
        <v>12.142857142857142</v>
      </c>
      <c r="K222">
        <f t="shared" si="19"/>
        <v>3</v>
      </c>
      <c r="L222">
        <f t="shared" si="20"/>
        <v>17.285714285714285</v>
      </c>
    </row>
    <row r="223" spans="1:12">
      <c r="A223" s="3" t="s">
        <v>238</v>
      </c>
      <c r="B223">
        <v>21</v>
      </c>
      <c r="C223">
        <v>23</v>
      </c>
      <c r="D223">
        <v>25</v>
      </c>
      <c r="E223">
        <v>5</v>
      </c>
      <c r="F223">
        <f>SakaryaTablo[[#This Row],[Vefat2019]]</f>
        <v>23</v>
      </c>
      <c r="G223">
        <f>IF(AND(SakaryaTablo[[#This Row],[Vefat2020]]&gt;-1,SakaryaTablo[[#This Row],[Referans]]&gt;-1), SakaryaTablo[[#This Row],[Vefat2020]]-SakaryaTablo[[#This Row],[Referans]], 0)</f>
        <v>-2</v>
      </c>
      <c r="H223">
        <f t="shared" si="16"/>
        <v>20.142857142857142</v>
      </c>
      <c r="I223">
        <f t="shared" si="17"/>
        <v>17.857142857142858</v>
      </c>
      <c r="J223">
        <f t="shared" si="18"/>
        <v>13.714285714285714</v>
      </c>
      <c r="K223">
        <f t="shared" si="19"/>
        <v>3.5714285714285716</v>
      </c>
      <c r="L223">
        <f t="shared" si="20"/>
        <v>17.857142857142858</v>
      </c>
    </row>
    <row r="224" spans="1:12">
      <c r="A224" s="3" t="s">
        <v>239</v>
      </c>
      <c r="B224">
        <v>16</v>
      </c>
      <c r="C224">
        <v>12</v>
      </c>
      <c r="D224">
        <v>10</v>
      </c>
      <c r="E224">
        <v>8</v>
      </c>
      <c r="F224">
        <f>SakaryaTablo[[#This Row],[Vefat2019]]</f>
        <v>12</v>
      </c>
      <c r="G224">
        <f>IF(AND(SakaryaTablo[[#This Row],[Vefat2020]]&gt;-1,SakaryaTablo[[#This Row],[Referans]]&gt;-1), SakaryaTablo[[#This Row],[Vefat2020]]-SakaryaTablo[[#This Row],[Referans]], 0)</f>
        <v>4</v>
      </c>
      <c r="H224">
        <f t="shared" si="16"/>
        <v>19.428571428571427</v>
      </c>
      <c r="I224">
        <f t="shared" si="17"/>
        <v>17</v>
      </c>
      <c r="J224">
        <f t="shared" si="18"/>
        <v>13.428571428571429</v>
      </c>
      <c r="K224">
        <f t="shared" si="19"/>
        <v>4</v>
      </c>
      <c r="L224">
        <f t="shared" si="20"/>
        <v>17</v>
      </c>
    </row>
    <row r="225" spans="1:12">
      <c r="A225" s="3" t="s">
        <v>240</v>
      </c>
      <c r="B225">
        <v>18</v>
      </c>
      <c r="C225">
        <v>19</v>
      </c>
      <c r="D225">
        <v>11</v>
      </c>
      <c r="E225">
        <v>6</v>
      </c>
      <c r="F225">
        <f>SakaryaTablo[[#This Row],[Vefat2019]]</f>
        <v>19</v>
      </c>
      <c r="G225">
        <f>IF(AND(SakaryaTablo[[#This Row],[Vefat2020]]&gt;-1,SakaryaTablo[[#This Row],[Referans]]&gt;-1), SakaryaTablo[[#This Row],[Vefat2020]]-SakaryaTablo[[#This Row],[Referans]], 0)</f>
        <v>-1</v>
      </c>
      <c r="H225">
        <f t="shared" si="16"/>
        <v>19.857142857142858</v>
      </c>
      <c r="I225">
        <f t="shared" si="17"/>
        <v>18.285714285714285</v>
      </c>
      <c r="J225">
        <f t="shared" si="18"/>
        <v>13.714285714285714</v>
      </c>
      <c r="K225">
        <f t="shared" si="19"/>
        <v>4.2857142857142856</v>
      </c>
      <c r="L225">
        <f t="shared" si="20"/>
        <v>18.285714285714285</v>
      </c>
    </row>
    <row r="226" spans="1:12">
      <c r="A226" s="3" t="s">
        <v>241</v>
      </c>
      <c r="B226">
        <v>15</v>
      </c>
      <c r="C226">
        <v>17</v>
      </c>
      <c r="D226">
        <v>12</v>
      </c>
      <c r="E226">
        <v>1</v>
      </c>
      <c r="F226">
        <f>SakaryaTablo[[#This Row],[Vefat2019]]</f>
        <v>17</v>
      </c>
      <c r="G226">
        <f>IF(AND(SakaryaTablo[[#This Row],[Vefat2020]]&gt;-1,SakaryaTablo[[#This Row],[Referans]]&gt;-1), SakaryaTablo[[#This Row],[Vefat2020]]-SakaryaTablo[[#This Row],[Referans]], 0)</f>
        <v>-2</v>
      </c>
      <c r="H226">
        <f t="shared" si="16"/>
        <v>18.571428571428573</v>
      </c>
      <c r="I226">
        <f t="shared" si="17"/>
        <v>17.571428571428573</v>
      </c>
      <c r="J226">
        <f t="shared" si="18"/>
        <v>13.857142857142858</v>
      </c>
      <c r="K226">
        <f t="shared" si="19"/>
        <v>4</v>
      </c>
      <c r="L226">
        <f t="shared" si="20"/>
        <v>17.571428571428573</v>
      </c>
    </row>
    <row r="227" spans="1:12">
      <c r="A227" s="3" t="s">
        <v>242</v>
      </c>
      <c r="B227">
        <v>23</v>
      </c>
      <c r="C227">
        <v>23</v>
      </c>
      <c r="D227">
        <v>17</v>
      </c>
      <c r="E227">
        <v>6</v>
      </c>
      <c r="F227">
        <f>SakaryaTablo[[#This Row],[Vefat2019]]</f>
        <v>23</v>
      </c>
      <c r="G227">
        <f>IF(AND(SakaryaTablo[[#This Row],[Vefat2020]]&gt;-1,SakaryaTablo[[#This Row],[Referans]]&gt;-1), SakaryaTablo[[#This Row],[Vefat2020]]-SakaryaTablo[[#This Row],[Referans]], 0)</f>
        <v>0</v>
      </c>
      <c r="H227">
        <f t="shared" si="16"/>
        <v>18.428571428571427</v>
      </c>
      <c r="I227">
        <f t="shared" si="17"/>
        <v>18</v>
      </c>
      <c r="J227">
        <f t="shared" si="18"/>
        <v>14.428571428571429</v>
      </c>
      <c r="K227">
        <f t="shared" si="19"/>
        <v>4.2857142857142856</v>
      </c>
      <c r="L227">
        <f t="shared" si="20"/>
        <v>18</v>
      </c>
    </row>
    <row r="228" spans="1:12">
      <c r="A228" s="3" t="s">
        <v>243</v>
      </c>
      <c r="B228">
        <v>21</v>
      </c>
      <c r="C228">
        <v>14</v>
      </c>
      <c r="D228">
        <v>13</v>
      </c>
      <c r="E228">
        <v>4</v>
      </c>
      <c r="F228">
        <f>SakaryaTablo[[#This Row],[Vefat2019]]</f>
        <v>14</v>
      </c>
      <c r="G228">
        <f>IF(AND(SakaryaTablo[[#This Row],[Vefat2020]]&gt;-1,SakaryaTablo[[#This Row],[Referans]]&gt;-1), SakaryaTablo[[#This Row],[Vefat2020]]-SakaryaTablo[[#This Row],[Referans]], 0)</f>
        <v>7</v>
      </c>
      <c r="H228">
        <f t="shared" si="16"/>
        <v>19.142857142857142</v>
      </c>
      <c r="I228">
        <f t="shared" si="17"/>
        <v>17.857142857142858</v>
      </c>
      <c r="J228">
        <f t="shared" si="18"/>
        <v>14</v>
      </c>
      <c r="K228">
        <f t="shared" si="19"/>
        <v>4.4285714285714288</v>
      </c>
      <c r="L228">
        <f t="shared" si="20"/>
        <v>17.857142857142858</v>
      </c>
    </row>
    <row r="229" spans="1:12">
      <c r="A229" s="3" t="s">
        <v>244</v>
      </c>
      <c r="B229">
        <v>19</v>
      </c>
      <c r="C229">
        <v>19</v>
      </c>
      <c r="D229">
        <v>13</v>
      </c>
      <c r="E229">
        <v>11</v>
      </c>
      <c r="F229">
        <f>SakaryaTablo[[#This Row],[Vefat2019]]</f>
        <v>19</v>
      </c>
      <c r="G229">
        <f>IF(AND(SakaryaTablo[[#This Row],[Vefat2020]]&gt;-1,SakaryaTablo[[#This Row],[Referans]]&gt;-1), SakaryaTablo[[#This Row],[Vefat2020]]-SakaryaTablo[[#This Row],[Referans]], 0)</f>
        <v>0</v>
      </c>
      <c r="H229">
        <f t="shared" si="16"/>
        <v>19</v>
      </c>
      <c r="I229">
        <f t="shared" si="17"/>
        <v>18.142857142857142</v>
      </c>
      <c r="J229">
        <f t="shared" si="18"/>
        <v>14.428571428571429</v>
      </c>
      <c r="K229">
        <f t="shared" si="19"/>
        <v>5.8571428571428568</v>
      </c>
      <c r="L229">
        <f t="shared" si="20"/>
        <v>18.142857142857142</v>
      </c>
    </row>
    <row r="230" spans="1:12">
      <c r="A230" s="3" t="s">
        <v>245</v>
      </c>
      <c r="B230">
        <v>9</v>
      </c>
      <c r="C230">
        <v>21</v>
      </c>
      <c r="D230">
        <v>17</v>
      </c>
      <c r="E230">
        <v>9</v>
      </c>
      <c r="F230">
        <f>SakaryaTablo[[#This Row],[Vefat2019]]</f>
        <v>21</v>
      </c>
      <c r="G230">
        <f>IF(AND(SakaryaTablo[[#This Row],[Vefat2020]]&gt;-1,SakaryaTablo[[#This Row],[Referans]]&gt;-1), SakaryaTablo[[#This Row],[Vefat2020]]-SakaryaTablo[[#This Row],[Referans]], 0)</f>
        <v>-12</v>
      </c>
      <c r="H230">
        <f t="shared" si="16"/>
        <v>17.285714285714285</v>
      </c>
      <c r="I230">
        <f t="shared" si="17"/>
        <v>17.857142857142858</v>
      </c>
      <c r="J230">
        <f t="shared" si="18"/>
        <v>13.285714285714286</v>
      </c>
      <c r="K230">
        <f t="shared" si="19"/>
        <v>6.4285714285714288</v>
      </c>
      <c r="L230">
        <f t="shared" si="20"/>
        <v>17.857142857142858</v>
      </c>
    </row>
    <row r="231" spans="1:12">
      <c r="A231" s="3" t="s">
        <v>246</v>
      </c>
      <c r="B231">
        <v>15</v>
      </c>
      <c r="C231">
        <v>15</v>
      </c>
      <c r="D231">
        <v>9</v>
      </c>
      <c r="E231">
        <v>11</v>
      </c>
      <c r="F231">
        <f>SakaryaTablo[[#This Row],[Vefat2019]]</f>
        <v>15</v>
      </c>
      <c r="G231">
        <f>IF(AND(SakaryaTablo[[#This Row],[Vefat2020]]&gt;-1,SakaryaTablo[[#This Row],[Referans]]&gt;-1), SakaryaTablo[[#This Row],[Vefat2020]]-SakaryaTablo[[#This Row],[Referans]], 0)</f>
        <v>0</v>
      </c>
      <c r="H231">
        <f t="shared" si="16"/>
        <v>17.142857142857142</v>
      </c>
      <c r="I231">
        <f t="shared" si="17"/>
        <v>18.285714285714285</v>
      </c>
      <c r="J231">
        <f t="shared" si="18"/>
        <v>13.142857142857142</v>
      </c>
      <c r="K231">
        <f t="shared" si="19"/>
        <v>6.8571428571428568</v>
      </c>
      <c r="L231">
        <f t="shared" si="20"/>
        <v>18.285714285714285</v>
      </c>
    </row>
    <row r="232" spans="1:12">
      <c r="A232" s="3" t="s">
        <v>247</v>
      </c>
      <c r="B232">
        <v>23</v>
      </c>
      <c r="C232">
        <v>12</v>
      </c>
      <c r="D232">
        <v>13</v>
      </c>
      <c r="E232">
        <v>15</v>
      </c>
      <c r="F232">
        <f>SakaryaTablo[[#This Row],[Vefat2019]]</f>
        <v>12</v>
      </c>
      <c r="G232">
        <f>IF(AND(SakaryaTablo[[#This Row],[Vefat2020]]&gt;-1,SakaryaTablo[[#This Row],[Referans]]&gt;-1), SakaryaTablo[[#This Row],[Vefat2020]]-SakaryaTablo[[#This Row],[Referans]], 0)</f>
        <v>11</v>
      </c>
      <c r="H232">
        <f t="shared" si="16"/>
        <v>17.857142857142858</v>
      </c>
      <c r="I232">
        <f t="shared" si="17"/>
        <v>17.285714285714285</v>
      </c>
      <c r="J232">
        <f t="shared" si="18"/>
        <v>13.428571428571429</v>
      </c>
      <c r="K232">
        <f t="shared" si="19"/>
        <v>8.1428571428571423</v>
      </c>
      <c r="L232">
        <f t="shared" si="20"/>
        <v>17.285714285714285</v>
      </c>
    </row>
    <row r="233" spans="1:12">
      <c r="A233" s="3" t="s">
        <v>248</v>
      </c>
      <c r="B233">
        <v>13</v>
      </c>
      <c r="C233">
        <v>24</v>
      </c>
      <c r="D233">
        <v>15</v>
      </c>
      <c r="E233">
        <v>8</v>
      </c>
      <c r="F233">
        <f>SakaryaTablo[[#This Row],[Vefat2019]]</f>
        <v>24</v>
      </c>
      <c r="G233">
        <f>IF(AND(SakaryaTablo[[#This Row],[Vefat2020]]&gt;-1,SakaryaTablo[[#This Row],[Referans]]&gt;-1), SakaryaTablo[[#This Row],[Vefat2020]]-SakaryaTablo[[#This Row],[Referans]], 0)</f>
        <v>-11</v>
      </c>
      <c r="H233">
        <f t="shared" si="16"/>
        <v>17.571428571428573</v>
      </c>
      <c r="I233">
        <f t="shared" si="17"/>
        <v>18.285714285714285</v>
      </c>
      <c r="J233">
        <f t="shared" si="18"/>
        <v>13.857142857142858</v>
      </c>
      <c r="K233">
        <f t="shared" si="19"/>
        <v>9.1428571428571423</v>
      </c>
      <c r="L233">
        <f t="shared" si="20"/>
        <v>18.285714285714285</v>
      </c>
    </row>
    <row r="234" spans="1:12">
      <c r="A234" s="3" t="s">
        <v>249</v>
      </c>
      <c r="B234">
        <v>17</v>
      </c>
      <c r="C234">
        <v>17</v>
      </c>
      <c r="D234">
        <v>8</v>
      </c>
      <c r="E234">
        <v>7</v>
      </c>
      <c r="F234">
        <f>SakaryaTablo[[#This Row],[Vefat2019]]</f>
        <v>17</v>
      </c>
      <c r="G234">
        <f>IF(AND(SakaryaTablo[[#This Row],[Vefat2020]]&gt;-1,SakaryaTablo[[#This Row],[Referans]]&gt;-1), SakaryaTablo[[#This Row],[Vefat2020]]-SakaryaTablo[[#This Row],[Referans]], 0)</f>
        <v>0</v>
      </c>
      <c r="H234">
        <f t="shared" si="16"/>
        <v>16.714285714285715</v>
      </c>
      <c r="I234">
        <f t="shared" si="17"/>
        <v>17.428571428571427</v>
      </c>
      <c r="J234">
        <f t="shared" si="18"/>
        <v>12.571428571428571</v>
      </c>
      <c r="K234">
        <f t="shared" si="19"/>
        <v>9.2857142857142865</v>
      </c>
      <c r="L234">
        <f t="shared" si="20"/>
        <v>17.428571428571427</v>
      </c>
    </row>
    <row r="235" spans="1:12">
      <c r="A235" s="3" t="s">
        <v>250</v>
      </c>
      <c r="B235">
        <v>22</v>
      </c>
      <c r="C235">
        <v>27</v>
      </c>
      <c r="D235">
        <v>11</v>
      </c>
      <c r="E235">
        <v>10</v>
      </c>
      <c r="F235">
        <f>SakaryaTablo[[#This Row],[Vefat2019]]</f>
        <v>27</v>
      </c>
      <c r="G235">
        <f>IF(AND(SakaryaTablo[[#This Row],[Vefat2020]]&gt;-1,SakaryaTablo[[#This Row],[Referans]]&gt;-1), SakaryaTablo[[#This Row],[Vefat2020]]-SakaryaTablo[[#This Row],[Referans]], 0)</f>
        <v>-5</v>
      </c>
      <c r="H235">
        <f t="shared" si="16"/>
        <v>16.857142857142858</v>
      </c>
      <c r="I235">
        <f t="shared" si="17"/>
        <v>19.285714285714285</v>
      </c>
      <c r="J235">
        <f t="shared" si="18"/>
        <v>12.285714285714286</v>
      </c>
      <c r="K235">
        <f t="shared" si="19"/>
        <v>10.142857142857142</v>
      </c>
      <c r="L235">
        <f t="shared" si="20"/>
        <v>19.285714285714285</v>
      </c>
    </row>
    <row r="236" spans="1:12">
      <c r="A236" s="3" t="s">
        <v>251</v>
      </c>
      <c r="B236">
        <v>27</v>
      </c>
      <c r="C236">
        <v>20</v>
      </c>
      <c r="D236">
        <v>13</v>
      </c>
      <c r="E236">
        <v>16</v>
      </c>
      <c r="F236">
        <f>SakaryaTablo[[#This Row],[Vefat2019]]</f>
        <v>20</v>
      </c>
      <c r="G236">
        <f>IF(AND(SakaryaTablo[[#This Row],[Vefat2020]]&gt;-1,SakaryaTablo[[#This Row],[Referans]]&gt;-1), SakaryaTablo[[#This Row],[Vefat2020]]-SakaryaTablo[[#This Row],[Referans]], 0)</f>
        <v>7</v>
      </c>
      <c r="H236">
        <f t="shared" si="16"/>
        <v>18</v>
      </c>
      <c r="I236">
        <f t="shared" si="17"/>
        <v>19.428571428571427</v>
      </c>
      <c r="J236">
        <f t="shared" si="18"/>
        <v>12.285714285714286</v>
      </c>
      <c r="K236">
        <f t="shared" si="19"/>
        <v>10.857142857142858</v>
      </c>
      <c r="L236">
        <f t="shared" si="20"/>
        <v>19.428571428571427</v>
      </c>
    </row>
    <row r="237" spans="1:12">
      <c r="A237" s="3" t="s">
        <v>252</v>
      </c>
      <c r="B237">
        <v>16</v>
      </c>
      <c r="C237">
        <v>14</v>
      </c>
      <c r="D237">
        <v>10</v>
      </c>
      <c r="E237">
        <v>9</v>
      </c>
      <c r="F237">
        <f>SakaryaTablo[[#This Row],[Vefat2019]]</f>
        <v>14</v>
      </c>
      <c r="G237">
        <f>IF(AND(SakaryaTablo[[#This Row],[Vefat2020]]&gt;-1,SakaryaTablo[[#This Row],[Referans]]&gt;-1), SakaryaTablo[[#This Row],[Vefat2020]]-SakaryaTablo[[#This Row],[Referans]], 0)</f>
        <v>2</v>
      </c>
      <c r="H237">
        <f t="shared" si="16"/>
        <v>19</v>
      </c>
      <c r="I237">
        <f t="shared" si="17"/>
        <v>18.428571428571427</v>
      </c>
      <c r="J237">
        <f t="shared" si="18"/>
        <v>11.285714285714286</v>
      </c>
      <c r="K237">
        <f t="shared" si="19"/>
        <v>10.857142857142858</v>
      </c>
      <c r="L237">
        <f t="shared" si="20"/>
        <v>18.428571428571427</v>
      </c>
    </row>
    <row r="238" spans="1:12">
      <c r="A238" s="3" t="s">
        <v>253</v>
      </c>
      <c r="B238">
        <v>26</v>
      </c>
      <c r="C238">
        <v>13</v>
      </c>
      <c r="D238">
        <v>12</v>
      </c>
      <c r="E238">
        <v>13</v>
      </c>
      <c r="F238">
        <f>SakaryaTablo[[#This Row],[Vefat2019]]</f>
        <v>13</v>
      </c>
      <c r="G238">
        <f>IF(AND(SakaryaTablo[[#This Row],[Vefat2020]]&gt;-1,SakaryaTablo[[#This Row],[Referans]]&gt;-1), SakaryaTablo[[#This Row],[Vefat2020]]-SakaryaTablo[[#This Row],[Referans]], 0)</f>
        <v>13</v>
      </c>
      <c r="H238">
        <f t="shared" si="16"/>
        <v>20.571428571428573</v>
      </c>
      <c r="I238">
        <f t="shared" si="17"/>
        <v>18.142857142857142</v>
      </c>
      <c r="J238">
        <f t="shared" si="18"/>
        <v>11.714285714285714</v>
      </c>
      <c r="K238">
        <f t="shared" si="19"/>
        <v>11.142857142857142</v>
      </c>
      <c r="L238">
        <f t="shared" si="20"/>
        <v>18.142857142857142</v>
      </c>
    </row>
    <row r="239" spans="1:12">
      <c r="A239" s="3" t="s">
        <v>254</v>
      </c>
      <c r="B239">
        <v>17</v>
      </c>
      <c r="C239">
        <v>14</v>
      </c>
      <c r="D239">
        <v>11</v>
      </c>
      <c r="E239">
        <v>7</v>
      </c>
      <c r="F239">
        <f>SakaryaTablo[[#This Row],[Vefat2019]]</f>
        <v>14</v>
      </c>
      <c r="G239">
        <f>IF(AND(SakaryaTablo[[#This Row],[Vefat2020]]&gt;-1,SakaryaTablo[[#This Row],[Referans]]&gt;-1), SakaryaTablo[[#This Row],[Vefat2020]]-SakaryaTablo[[#This Row],[Referans]], 0)</f>
        <v>3</v>
      </c>
      <c r="H239">
        <f t="shared" si="16"/>
        <v>19.714285714285715</v>
      </c>
      <c r="I239">
        <f t="shared" si="17"/>
        <v>18.428571428571427</v>
      </c>
      <c r="J239">
        <f t="shared" si="18"/>
        <v>11.428571428571429</v>
      </c>
      <c r="K239">
        <f t="shared" si="19"/>
        <v>10</v>
      </c>
      <c r="L239">
        <f t="shared" si="20"/>
        <v>18.428571428571427</v>
      </c>
    </row>
    <row r="240" spans="1:12">
      <c r="A240" s="3" t="s">
        <v>255</v>
      </c>
      <c r="B240">
        <v>22</v>
      </c>
      <c r="C240">
        <v>20</v>
      </c>
      <c r="D240">
        <v>10</v>
      </c>
      <c r="E240">
        <v>9</v>
      </c>
      <c r="F240">
        <f>SakaryaTablo[[#This Row],[Vefat2019]]</f>
        <v>20</v>
      </c>
      <c r="G240">
        <f>IF(AND(SakaryaTablo[[#This Row],[Vefat2020]]&gt;-1,SakaryaTablo[[#This Row],[Referans]]&gt;-1), SakaryaTablo[[#This Row],[Vefat2020]]-SakaryaTablo[[#This Row],[Referans]], 0)</f>
        <v>2</v>
      </c>
      <c r="H240">
        <f t="shared" si="16"/>
        <v>21</v>
      </c>
      <c r="I240">
        <f t="shared" si="17"/>
        <v>17.857142857142858</v>
      </c>
      <c r="J240">
        <f t="shared" si="18"/>
        <v>10.714285714285714</v>
      </c>
      <c r="K240">
        <f t="shared" si="19"/>
        <v>10.142857142857142</v>
      </c>
      <c r="L240">
        <f t="shared" si="20"/>
        <v>17.857142857142858</v>
      </c>
    </row>
    <row r="241" spans="1:12">
      <c r="A241" s="3" t="s">
        <v>256</v>
      </c>
      <c r="B241">
        <v>22</v>
      </c>
      <c r="C241">
        <v>17</v>
      </c>
      <c r="D241">
        <v>12</v>
      </c>
      <c r="E241">
        <v>9</v>
      </c>
      <c r="F241">
        <f>SakaryaTablo[[#This Row],[Vefat2019]]</f>
        <v>17</v>
      </c>
      <c r="G241">
        <f>IF(AND(SakaryaTablo[[#This Row],[Vefat2020]]&gt;-1,SakaryaTablo[[#This Row],[Referans]]&gt;-1), SakaryaTablo[[#This Row],[Vefat2020]]-SakaryaTablo[[#This Row],[Referans]], 0)</f>
        <v>5</v>
      </c>
      <c r="H241">
        <f t="shared" si="16"/>
        <v>21.714285714285715</v>
      </c>
      <c r="I241">
        <f t="shared" si="17"/>
        <v>17.857142857142858</v>
      </c>
      <c r="J241">
        <f t="shared" si="18"/>
        <v>11.285714285714286</v>
      </c>
      <c r="K241">
        <f t="shared" si="19"/>
        <v>10.428571428571429</v>
      </c>
      <c r="L241">
        <f t="shared" si="20"/>
        <v>17.857142857142858</v>
      </c>
    </row>
    <row r="242" spans="1:12">
      <c r="A242" s="3" t="s">
        <v>257</v>
      </c>
      <c r="B242">
        <v>16</v>
      </c>
      <c r="C242">
        <v>12</v>
      </c>
      <c r="D242">
        <v>17</v>
      </c>
      <c r="E242">
        <v>10</v>
      </c>
      <c r="F242">
        <f>SakaryaTablo[[#This Row],[Vefat2019]]</f>
        <v>12</v>
      </c>
      <c r="G242">
        <f>IF(AND(SakaryaTablo[[#This Row],[Vefat2020]]&gt;-1,SakaryaTablo[[#This Row],[Referans]]&gt;-1), SakaryaTablo[[#This Row],[Vefat2020]]-SakaryaTablo[[#This Row],[Referans]], 0)</f>
        <v>4</v>
      </c>
      <c r="H242">
        <f t="shared" si="16"/>
        <v>20.857142857142858</v>
      </c>
      <c r="I242">
        <f t="shared" si="17"/>
        <v>15.714285714285714</v>
      </c>
      <c r="J242">
        <f t="shared" si="18"/>
        <v>12.142857142857142</v>
      </c>
      <c r="K242">
        <f t="shared" si="19"/>
        <v>10.428571428571429</v>
      </c>
      <c r="L242">
        <f t="shared" si="20"/>
        <v>15.714285714285714</v>
      </c>
    </row>
    <row r="243" spans="1:12">
      <c r="A243" s="3" t="s">
        <v>258</v>
      </c>
      <c r="B243">
        <v>19</v>
      </c>
      <c r="C243">
        <v>29</v>
      </c>
      <c r="D243">
        <v>16</v>
      </c>
      <c r="E243">
        <v>8</v>
      </c>
      <c r="F243">
        <f>SakaryaTablo[[#This Row],[Vefat2019]]</f>
        <v>29</v>
      </c>
      <c r="G243">
        <f>IF(AND(SakaryaTablo[[#This Row],[Vefat2020]]&gt;-1,SakaryaTablo[[#This Row],[Referans]]&gt;-1), SakaryaTablo[[#This Row],[Vefat2020]]-SakaryaTablo[[#This Row],[Referans]], 0)</f>
        <v>-10</v>
      </c>
      <c r="H243">
        <f t="shared" si="16"/>
        <v>19.714285714285715</v>
      </c>
      <c r="I243">
        <f t="shared" si="17"/>
        <v>17</v>
      </c>
      <c r="J243">
        <f t="shared" si="18"/>
        <v>12.571428571428571</v>
      </c>
      <c r="K243">
        <f t="shared" si="19"/>
        <v>9.2857142857142865</v>
      </c>
      <c r="L243">
        <f t="shared" si="20"/>
        <v>17</v>
      </c>
    </row>
    <row r="244" spans="1:12">
      <c r="A244" s="3" t="s">
        <v>259</v>
      </c>
      <c r="B244">
        <v>13</v>
      </c>
      <c r="C244">
        <v>15</v>
      </c>
      <c r="D244">
        <v>11</v>
      </c>
      <c r="E244">
        <v>4</v>
      </c>
      <c r="F244">
        <f>SakaryaTablo[[#This Row],[Vefat2019]]</f>
        <v>15</v>
      </c>
      <c r="G244">
        <f>IF(AND(SakaryaTablo[[#This Row],[Vefat2020]]&gt;-1,SakaryaTablo[[#This Row],[Referans]]&gt;-1), SakaryaTablo[[#This Row],[Vefat2020]]-SakaryaTablo[[#This Row],[Referans]], 0)</f>
        <v>-2</v>
      </c>
      <c r="H244">
        <f t="shared" si="16"/>
        <v>19.285714285714285</v>
      </c>
      <c r="I244">
        <f t="shared" si="17"/>
        <v>17.142857142857142</v>
      </c>
      <c r="J244">
        <f t="shared" si="18"/>
        <v>12.714285714285714</v>
      </c>
      <c r="K244">
        <f t="shared" si="19"/>
        <v>8.5714285714285712</v>
      </c>
      <c r="L244">
        <f t="shared" si="20"/>
        <v>17.142857142857142</v>
      </c>
    </row>
    <row r="245" spans="1:12">
      <c r="A245" s="3" t="s">
        <v>260</v>
      </c>
      <c r="B245">
        <v>22</v>
      </c>
      <c r="C245">
        <v>21</v>
      </c>
      <c r="D245">
        <v>13</v>
      </c>
      <c r="E245">
        <v>7</v>
      </c>
      <c r="F245">
        <f>SakaryaTablo[[#This Row],[Vefat2019]]</f>
        <v>21</v>
      </c>
      <c r="G245">
        <f>IF(AND(SakaryaTablo[[#This Row],[Vefat2020]]&gt;-1,SakaryaTablo[[#This Row],[Referans]]&gt;-1), SakaryaTablo[[#This Row],[Vefat2020]]-SakaryaTablo[[#This Row],[Referans]], 0)</f>
        <v>1</v>
      </c>
      <c r="H245">
        <f t="shared" si="16"/>
        <v>18.714285714285715</v>
      </c>
      <c r="I245">
        <f t="shared" si="17"/>
        <v>18.285714285714285</v>
      </c>
      <c r="J245">
        <f t="shared" si="18"/>
        <v>12.857142857142858</v>
      </c>
      <c r="K245">
        <f t="shared" si="19"/>
        <v>7.7142857142857144</v>
      </c>
      <c r="L245">
        <f t="shared" si="20"/>
        <v>18.285714285714285</v>
      </c>
    </row>
    <row r="246" spans="1:12">
      <c r="A246" s="3" t="s">
        <v>261</v>
      </c>
      <c r="B246">
        <v>21</v>
      </c>
      <c r="C246">
        <v>23</v>
      </c>
      <c r="D246">
        <v>12</v>
      </c>
      <c r="E246">
        <v>13</v>
      </c>
      <c r="F246">
        <f>SakaryaTablo[[#This Row],[Vefat2019]]</f>
        <v>23</v>
      </c>
      <c r="G246">
        <f>IF(AND(SakaryaTablo[[#This Row],[Vefat2020]]&gt;-1,SakaryaTablo[[#This Row],[Referans]]&gt;-1), SakaryaTablo[[#This Row],[Vefat2020]]-SakaryaTablo[[#This Row],[Referans]], 0)</f>
        <v>-2</v>
      </c>
      <c r="H246">
        <f t="shared" si="16"/>
        <v>19.285714285714285</v>
      </c>
      <c r="I246">
        <f t="shared" si="17"/>
        <v>19.571428571428573</v>
      </c>
      <c r="J246">
        <f t="shared" si="18"/>
        <v>13</v>
      </c>
      <c r="K246">
        <f t="shared" si="19"/>
        <v>8.5714285714285712</v>
      </c>
      <c r="L246">
        <f t="shared" si="20"/>
        <v>19.571428571428573</v>
      </c>
    </row>
    <row r="247" spans="1:12">
      <c r="A247" s="3" t="s">
        <v>262</v>
      </c>
      <c r="B247">
        <v>26</v>
      </c>
      <c r="C247">
        <v>21</v>
      </c>
      <c r="D247">
        <v>15</v>
      </c>
      <c r="E247">
        <v>8</v>
      </c>
      <c r="F247">
        <f>SakaryaTablo[[#This Row],[Vefat2019]]</f>
        <v>21</v>
      </c>
      <c r="G247">
        <f>IF(AND(SakaryaTablo[[#This Row],[Vefat2020]]&gt;-1,SakaryaTablo[[#This Row],[Referans]]&gt;-1), SakaryaTablo[[#This Row],[Vefat2020]]-SakaryaTablo[[#This Row],[Referans]], 0)</f>
        <v>5</v>
      </c>
      <c r="H247">
        <f t="shared" si="16"/>
        <v>19.857142857142858</v>
      </c>
      <c r="I247">
        <f t="shared" si="17"/>
        <v>19.714285714285715</v>
      </c>
      <c r="J247">
        <f t="shared" si="18"/>
        <v>13.714285714285714</v>
      </c>
      <c r="K247">
        <f t="shared" si="19"/>
        <v>8.4285714285714288</v>
      </c>
      <c r="L247">
        <f t="shared" si="20"/>
        <v>19.714285714285715</v>
      </c>
    </row>
    <row r="248" spans="1:12">
      <c r="A248" s="3" t="s">
        <v>263</v>
      </c>
      <c r="B248">
        <v>15</v>
      </c>
      <c r="C248">
        <v>20</v>
      </c>
      <c r="D248">
        <v>15</v>
      </c>
      <c r="E248">
        <v>11</v>
      </c>
      <c r="F248">
        <f>SakaryaTablo[[#This Row],[Vefat2019]]</f>
        <v>20</v>
      </c>
      <c r="G248">
        <f>IF(AND(SakaryaTablo[[#This Row],[Vefat2020]]&gt;-1,SakaryaTablo[[#This Row],[Referans]]&gt;-1), SakaryaTablo[[#This Row],[Vefat2020]]-SakaryaTablo[[#This Row],[Referans]], 0)</f>
        <v>-5</v>
      </c>
      <c r="H248">
        <f t="shared" si="16"/>
        <v>18.857142857142858</v>
      </c>
      <c r="I248">
        <f t="shared" si="17"/>
        <v>20.142857142857142</v>
      </c>
      <c r="J248">
        <f t="shared" si="18"/>
        <v>14.142857142857142</v>
      </c>
      <c r="K248">
        <f t="shared" si="19"/>
        <v>8.7142857142857135</v>
      </c>
      <c r="L248">
        <f t="shared" si="20"/>
        <v>20.142857142857142</v>
      </c>
    </row>
    <row r="249" spans="1:12">
      <c r="A249" s="3" t="s">
        <v>264</v>
      </c>
      <c r="B249">
        <v>26</v>
      </c>
      <c r="C249">
        <v>23</v>
      </c>
      <c r="D249">
        <v>23</v>
      </c>
      <c r="E249">
        <v>4</v>
      </c>
      <c r="F249">
        <f>SakaryaTablo[[#This Row],[Vefat2019]]</f>
        <v>23</v>
      </c>
      <c r="G249">
        <f>IF(AND(SakaryaTablo[[#This Row],[Vefat2020]]&gt;-1,SakaryaTablo[[#This Row],[Referans]]&gt;-1), SakaryaTablo[[#This Row],[Vefat2020]]-SakaryaTablo[[#This Row],[Referans]], 0)</f>
        <v>3</v>
      </c>
      <c r="H249">
        <f t="shared" si="16"/>
        <v>20.285714285714285</v>
      </c>
      <c r="I249">
        <f t="shared" si="17"/>
        <v>21.714285714285715</v>
      </c>
      <c r="J249">
        <f t="shared" si="18"/>
        <v>15</v>
      </c>
      <c r="K249">
        <f t="shared" si="19"/>
        <v>7.8571428571428568</v>
      </c>
      <c r="L249">
        <f t="shared" si="20"/>
        <v>21.714285714285715</v>
      </c>
    </row>
    <row r="250" spans="1:12">
      <c r="A250" s="3" t="s">
        <v>265</v>
      </c>
      <c r="B250">
        <v>10</v>
      </c>
      <c r="C250">
        <v>18</v>
      </c>
      <c r="D250">
        <v>11</v>
      </c>
      <c r="E250">
        <v>7</v>
      </c>
      <c r="F250">
        <f>SakaryaTablo[[#This Row],[Vefat2019]]</f>
        <v>18</v>
      </c>
      <c r="G250">
        <f>IF(AND(SakaryaTablo[[#This Row],[Vefat2020]]&gt;-1,SakaryaTablo[[#This Row],[Referans]]&gt;-1), SakaryaTablo[[#This Row],[Vefat2020]]-SakaryaTablo[[#This Row],[Referans]], 0)</f>
        <v>-8</v>
      </c>
      <c r="H250">
        <f t="shared" si="16"/>
        <v>19</v>
      </c>
      <c r="I250">
        <f t="shared" si="17"/>
        <v>20.142857142857142</v>
      </c>
      <c r="J250">
        <f t="shared" si="18"/>
        <v>14.285714285714286</v>
      </c>
      <c r="K250">
        <f t="shared" si="19"/>
        <v>7.7142857142857144</v>
      </c>
      <c r="L250">
        <f t="shared" si="20"/>
        <v>20.142857142857142</v>
      </c>
    </row>
    <row r="251" spans="1:12">
      <c r="A251" s="3" t="s">
        <v>266</v>
      </c>
      <c r="B251">
        <v>11</v>
      </c>
      <c r="C251">
        <v>17</v>
      </c>
      <c r="D251">
        <v>14</v>
      </c>
      <c r="E251">
        <v>11</v>
      </c>
      <c r="F251">
        <f>SakaryaTablo[[#This Row],[Vefat2019]]</f>
        <v>17</v>
      </c>
      <c r="G251">
        <f>IF(AND(SakaryaTablo[[#This Row],[Vefat2020]]&gt;-1,SakaryaTablo[[#This Row],[Referans]]&gt;-1), SakaryaTablo[[#This Row],[Vefat2020]]-SakaryaTablo[[#This Row],[Referans]], 0)</f>
        <v>-6</v>
      </c>
      <c r="H251">
        <f t="shared" si="16"/>
        <v>18.714285714285715</v>
      </c>
      <c r="I251">
        <f t="shared" si="17"/>
        <v>20.428571428571427</v>
      </c>
      <c r="J251">
        <f t="shared" si="18"/>
        <v>14.714285714285714</v>
      </c>
      <c r="K251">
        <f t="shared" si="19"/>
        <v>8.7142857142857135</v>
      </c>
      <c r="L251">
        <f t="shared" si="20"/>
        <v>20.428571428571427</v>
      </c>
    </row>
    <row r="252" spans="1:12">
      <c r="A252" s="3" t="s">
        <v>267</v>
      </c>
      <c r="B252">
        <v>25</v>
      </c>
      <c r="C252">
        <v>15</v>
      </c>
      <c r="D252">
        <v>15</v>
      </c>
      <c r="E252">
        <v>8</v>
      </c>
      <c r="F252">
        <f>SakaryaTablo[[#This Row],[Vefat2019]]</f>
        <v>15</v>
      </c>
      <c r="G252">
        <f>IF(AND(SakaryaTablo[[#This Row],[Vefat2020]]&gt;-1,SakaryaTablo[[#This Row],[Referans]]&gt;-1), SakaryaTablo[[#This Row],[Vefat2020]]-SakaryaTablo[[#This Row],[Referans]], 0)</f>
        <v>10</v>
      </c>
      <c r="H252">
        <f t="shared" si="16"/>
        <v>19.142857142857142</v>
      </c>
      <c r="I252">
        <f t="shared" si="17"/>
        <v>19.571428571428573</v>
      </c>
      <c r="J252">
        <f t="shared" si="18"/>
        <v>15</v>
      </c>
      <c r="K252">
        <f t="shared" si="19"/>
        <v>8.8571428571428577</v>
      </c>
      <c r="L252">
        <f t="shared" si="20"/>
        <v>19.571428571428573</v>
      </c>
    </row>
    <row r="253" spans="1:12">
      <c r="A253" s="3" t="s">
        <v>268</v>
      </c>
      <c r="B253">
        <v>20</v>
      </c>
      <c r="C253">
        <v>16</v>
      </c>
      <c r="D253">
        <v>18</v>
      </c>
      <c r="E253">
        <v>11</v>
      </c>
      <c r="F253">
        <f>SakaryaTablo[[#This Row],[Vefat2019]]</f>
        <v>16</v>
      </c>
      <c r="G253">
        <f>IF(AND(SakaryaTablo[[#This Row],[Vefat2020]]&gt;-1,SakaryaTablo[[#This Row],[Referans]]&gt;-1), SakaryaTablo[[#This Row],[Vefat2020]]-SakaryaTablo[[#This Row],[Referans]], 0)</f>
        <v>4</v>
      </c>
      <c r="H253">
        <f t="shared" si="16"/>
        <v>19</v>
      </c>
      <c r="I253">
        <f t="shared" si="17"/>
        <v>18.571428571428573</v>
      </c>
      <c r="J253">
        <f t="shared" si="18"/>
        <v>15.857142857142858</v>
      </c>
      <c r="K253">
        <f t="shared" si="19"/>
        <v>8.5714285714285712</v>
      </c>
      <c r="L253">
        <f t="shared" si="20"/>
        <v>18.571428571428573</v>
      </c>
    </row>
    <row r="254" spans="1:12">
      <c r="A254" s="3" t="s">
        <v>269</v>
      </c>
      <c r="B254">
        <v>19</v>
      </c>
      <c r="C254">
        <v>19</v>
      </c>
      <c r="D254">
        <v>13</v>
      </c>
      <c r="E254">
        <v>4</v>
      </c>
      <c r="F254">
        <f>SakaryaTablo[[#This Row],[Vefat2019]]</f>
        <v>19</v>
      </c>
      <c r="G254">
        <f>IF(AND(SakaryaTablo[[#This Row],[Vefat2020]]&gt;-1,SakaryaTablo[[#This Row],[Referans]]&gt;-1), SakaryaTablo[[#This Row],[Vefat2020]]-SakaryaTablo[[#This Row],[Referans]], 0)</f>
        <v>0</v>
      </c>
      <c r="H254">
        <f t="shared" si="16"/>
        <v>18</v>
      </c>
      <c r="I254">
        <f t="shared" si="17"/>
        <v>18.285714285714285</v>
      </c>
      <c r="J254">
        <f t="shared" si="18"/>
        <v>15.571428571428571</v>
      </c>
      <c r="K254">
        <f t="shared" si="19"/>
        <v>8</v>
      </c>
      <c r="L254">
        <f t="shared" si="20"/>
        <v>18.285714285714285</v>
      </c>
    </row>
    <row r="255" spans="1:12">
      <c r="A255" s="3" t="s">
        <v>270</v>
      </c>
      <c r="B255">
        <v>25</v>
      </c>
      <c r="C255">
        <v>17</v>
      </c>
      <c r="D255">
        <v>8</v>
      </c>
      <c r="E255">
        <v>3</v>
      </c>
      <c r="F255">
        <f>SakaryaTablo[[#This Row],[Vefat2019]]</f>
        <v>17</v>
      </c>
      <c r="G255">
        <f>IF(AND(SakaryaTablo[[#This Row],[Vefat2020]]&gt;-1,SakaryaTablo[[#This Row],[Referans]]&gt;-1), SakaryaTablo[[#This Row],[Vefat2020]]-SakaryaTablo[[#This Row],[Referans]], 0)</f>
        <v>8</v>
      </c>
      <c r="H255">
        <f t="shared" si="16"/>
        <v>19.428571428571427</v>
      </c>
      <c r="I255">
        <f t="shared" si="17"/>
        <v>17.857142857142858</v>
      </c>
      <c r="J255">
        <f t="shared" si="18"/>
        <v>14.571428571428571</v>
      </c>
      <c r="K255">
        <f t="shared" si="19"/>
        <v>6.8571428571428568</v>
      </c>
      <c r="L255">
        <f t="shared" si="20"/>
        <v>17.857142857142858</v>
      </c>
    </row>
    <row r="256" spans="1:12">
      <c r="A256" s="3" t="s">
        <v>271</v>
      </c>
      <c r="B256">
        <v>15</v>
      </c>
      <c r="C256">
        <v>23</v>
      </c>
      <c r="D256">
        <v>15</v>
      </c>
      <c r="E256">
        <v>13</v>
      </c>
      <c r="F256">
        <f>SakaryaTablo[[#This Row],[Vefat2019]]</f>
        <v>23</v>
      </c>
      <c r="G256">
        <f>IF(AND(SakaryaTablo[[#This Row],[Vefat2020]]&gt;-1,SakaryaTablo[[#This Row],[Referans]]&gt;-1), SakaryaTablo[[#This Row],[Vefat2020]]-SakaryaTablo[[#This Row],[Referans]], 0)</f>
        <v>-8</v>
      </c>
      <c r="H256">
        <f t="shared" si="16"/>
        <v>17.857142857142858</v>
      </c>
      <c r="I256">
        <f t="shared" si="17"/>
        <v>17.857142857142858</v>
      </c>
      <c r="J256">
        <f t="shared" si="18"/>
        <v>13.428571428571429</v>
      </c>
      <c r="K256">
        <f t="shared" si="19"/>
        <v>8.1428571428571423</v>
      </c>
      <c r="L256">
        <f t="shared" si="20"/>
        <v>17.857142857142858</v>
      </c>
    </row>
    <row r="257" spans="1:12">
      <c r="A257" s="3" t="s">
        <v>272</v>
      </c>
      <c r="B257">
        <v>20</v>
      </c>
      <c r="C257">
        <v>18</v>
      </c>
      <c r="D257">
        <v>19</v>
      </c>
      <c r="E257">
        <v>12</v>
      </c>
      <c r="F257">
        <f>SakaryaTablo[[#This Row],[Vefat2019]]</f>
        <v>18</v>
      </c>
      <c r="G257">
        <f>IF(AND(SakaryaTablo[[#This Row],[Vefat2020]]&gt;-1,SakaryaTablo[[#This Row],[Referans]]&gt;-1), SakaryaTablo[[#This Row],[Vefat2020]]-SakaryaTablo[[#This Row],[Referans]], 0)</f>
        <v>2</v>
      </c>
      <c r="H257">
        <f t="shared" si="16"/>
        <v>19.285714285714285</v>
      </c>
      <c r="I257">
        <f t="shared" si="17"/>
        <v>17.857142857142858</v>
      </c>
      <c r="J257">
        <f t="shared" si="18"/>
        <v>14.571428571428571</v>
      </c>
      <c r="K257">
        <f t="shared" si="19"/>
        <v>8.8571428571428577</v>
      </c>
      <c r="L257">
        <f t="shared" si="20"/>
        <v>17.857142857142858</v>
      </c>
    </row>
    <row r="258" spans="1:12">
      <c r="A258" s="3" t="s">
        <v>273</v>
      </c>
      <c r="B258">
        <v>24</v>
      </c>
      <c r="C258">
        <v>15</v>
      </c>
      <c r="D258">
        <v>9</v>
      </c>
      <c r="E258">
        <v>5</v>
      </c>
      <c r="F258" s="1">
        <f>SakaryaTablo[[#This Row],[Vefat2019]]</f>
        <v>15</v>
      </c>
      <c r="G258" s="1">
        <f>IF(AND(SakaryaTablo[[#This Row],[Vefat2020]]&gt;-1,SakaryaTablo[[#This Row],[Referans]]&gt;-1), SakaryaTablo[[#This Row],[Vefat2020]]-SakaryaTablo[[#This Row],[Referans]], 0)</f>
        <v>9</v>
      </c>
      <c r="H258">
        <f t="shared" ref="H258:H268" si="21">AVERAGE(B252:B258)</f>
        <v>21.142857142857142</v>
      </c>
      <c r="I258">
        <f t="shared" ref="I258:I268" si="22">AVERAGE(C252:C258)</f>
        <v>17.571428571428573</v>
      </c>
      <c r="J258">
        <f t="shared" ref="J258:J268" si="23">AVERAGE(D252:D258)</f>
        <v>13.857142857142858</v>
      </c>
      <c r="K258">
        <f t="shared" ref="K258:K268" si="24">AVERAGE(E252:E258)</f>
        <v>8</v>
      </c>
      <c r="L258">
        <f t="shared" ref="L258:L268" si="25">AVERAGE(F252:F258)</f>
        <v>17.571428571428573</v>
      </c>
    </row>
    <row r="259" spans="1:12">
      <c r="A259" s="3" t="s">
        <v>274</v>
      </c>
      <c r="B259">
        <v>26</v>
      </c>
      <c r="C259">
        <v>16</v>
      </c>
      <c r="D259">
        <v>21</v>
      </c>
      <c r="E259">
        <v>10</v>
      </c>
      <c r="F259" s="1">
        <f>SakaryaTablo[[#This Row],[Vefat2019]]</f>
        <v>16</v>
      </c>
      <c r="G259" s="1">
        <f>IF(AND(SakaryaTablo[[#This Row],[Vefat2020]]&gt;-1,SakaryaTablo[[#This Row],[Referans]]&gt;-1), SakaryaTablo[[#This Row],[Vefat2020]]-SakaryaTablo[[#This Row],[Referans]], 0)</f>
        <v>10</v>
      </c>
      <c r="H259">
        <f t="shared" si="21"/>
        <v>21.285714285714285</v>
      </c>
      <c r="I259">
        <f t="shared" si="22"/>
        <v>17.714285714285715</v>
      </c>
      <c r="J259">
        <f t="shared" si="23"/>
        <v>14.714285714285714</v>
      </c>
      <c r="K259">
        <f t="shared" si="24"/>
        <v>8.2857142857142865</v>
      </c>
      <c r="L259">
        <f t="shared" si="25"/>
        <v>17.714285714285715</v>
      </c>
    </row>
    <row r="260" spans="1:12">
      <c r="A260" s="3" t="s">
        <v>275</v>
      </c>
      <c r="B260">
        <v>19</v>
      </c>
      <c r="C260">
        <v>18</v>
      </c>
      <c r="D260">
        <v>9</v>
      </c>
      <c r="E260">
        <v>8</v>
      </c>
      <c r="F260" s="1">
        <f>SakaryaTablo[[#This Row],[Vefat2019]]</f>
        <v>18</v>
      </c>
      <c r="G260" s="1">
        <f>IF(AND(SakaryaTablo[[#This Row],[Vefat2020]]&gt;-1,SakaryaTablo[[#This Row],[Referans]]&gt;-1), SakaryaTablo[[#This Row],[Vefat2020]]-SakaryaTablo[[#This Row],[Referans]], 0)</f>
        <v>1</v>
      </c>
      <c r="H260">
        <f t="shared" si="21"/>
        <v>21.142857142857142</v>
      </c>
      <c r="I260">
        <f t="shared" si="22"/>
        <v>18</v>
      </c>
      <c r="J260">
        <f t="shared" si="23"/>
        <v>13.428571428571429</v>
      </c>
      <c r="K260">
        <f t="shared" si="24"/>
        <v>7.8571428571428568</v>
      </c>
      <c r="L260">
        <f t="shared" si="25"/>
        <v>18</v>
      </c>
    </row>
    <row r="261" spans="1:12">
      <c r="A261" s="3" t="s">
        <v>276</v>
      </c>
      <c r="B261">
        <v>26</v>
      </c>
      <c r="C261">
        <v>17</v>
      </c>
      <c r="D261">
        <v>16</v>
      </c>
      <c r="E261">
        <v>13</v>
      </c>
      <c r="F261" s="1">
        <f>SakaryaTablo[[#This Row],[Vefat2019]]</f>
        <v>17</v>
      </c>
      <c r="G261" s="1">
        <f>IF(AND(SakaryaTablo[[#This Row],[Vefat2020]]&gt;-1,SakaryaTablo[[#This Row],[Referans]]&gt;-1), SakaryaTablo[[#This Row],[Vefat2020]]-SakaryaTablo[[#This Row],[Referans]], 0)</f>
        <v>9</v>
      </c>
      <c r="H261">
        <f t="shared" si="21"/>
        <v>22.142857142857142</v>
      </c>
      <c r="I261">
        <f t="shared" si="22"/>
        <v>17.714285714285715</v>
      </c>
      <c r="J261">
        <f t="shared" si="23"/>
        <v>13.857142857142858</v>
      </c>
      <c r="K261">
        <f t="shared" si="24"/>
        <v>9.1428571428571423</v>
      </c>
      <c r="L261">
        <f t="shared" si="25"/>
        <v>17.714285714285715</v>
      </c>
    </row>
    <row r="262" spans="1:12">
      <c r="A262" s="3" t="s">
        <v>277</v>
      </c>
      <c r="B262">
        <v>20</v>
      </c>
      <c r="C262">
        <v>19</v>
      </c>
      <c r="D262">
        <v>15</v>
      </c>
      <c r="E262">
        <v>8</v>
      </c>
      <c r="F262" s="1">
        <f>SakaryaTablo[[#This Row],[Vefat2019]]</f>
        <v>19</v>
      </c>
      <c r="G262" s="1">
        <f>IF(AND(SakaryaTablo[[#This Row],[Vefat2020]]&gt;-1,SakaryaTablo[[#This Row],[Referans]]&gt;-1), SakaryaTablo[[#This Row],[Vefat2020]]-SakaryaTablo[[#This Row],[Referans]], 0)</f>
        <v>1</v>
      </c>
      <c r="H262">
        <f t="shared" si="21"/>
        <v>21.428571428571427</v>
      </c>
      <c r="I262">
        <f t="shared" si="22"/>
        <v>18</v>
      </c>
      <c r="J262">
        <f t="shared" si="23"/>
        <v>14.857142857142858</v>
      </c>
      <c r="K262">
        <f t="shared" si="24"/>
        <v>9.8571428571428577</v>
      </c>
      <c r="L262">
        <f t="shared" si="25"/>
        <v>18</v>
      </c>
    </row>
    <row r="263" spans="1:12">
      <c r="A263" s="3" t="s">
        <v>278</v>
      </c>
      <c r="B263">
        <v>20</v>
      </c>
      <c r="C263">
        <v>11</v>
      </c>
      <c r="D263">
        <v>7</v>
      </c>
      <c r="E263">
        <v>5</v>
      </c>
      <c r="F263" s="1">
        <f>SakaryaTablo[[#This Row],[Vefat2019]]</f>
        <v>11</v>
      </c>
      <c r="G263" s="1">
        <f>IF(AND(SakaryaTablo[[#This Row],[Vefat2020]]&gt;-1,SakaryaTablo[[#This Row],[Referans]]&gt;-1), SakaryaTablo[[#This Row],[Vefat2020]]-SakaryaTablo[[#This Row],[Referans]], 0)</f>
        <v>9</v>
      </c>
      <c r="H263">
        <f t="shared" si="21"/>
        <v>22.142857142857142</v>
      </c>
      <c r="I263">
        <f t="shared" si="22"/>
        <v>16.285714285714285</v>
      </c>
      <c r="J263">
        <f t="shared" si="23"/>
        <v>13.714285714285714</v>
      </c>
      <c r="K263">
        <f t="shared" si="24"/>
        <v>8.7142857142857135</v>
      </c>
      <c r="L263">
        <f t="shared" si="25"/>
        <v>16.285714285714285</v>
      </c>
    </row>
    <row r="264" spans="1:12">
      <c r="A264" s="3" t="s">
        <v>279</v>
      </c>
      <c r="B264">
        <v>20</v>
      </c>
      <c r="C264">
        <v>16</v>
      </c>
      <c r="D264">
        <v>16</v>
      </c>
      <c r="E264">
        <v>9</v>
      </c>
      <c r="F264" s="1">
        <f>SakaryaTablo[[#This Row],[Vefat2019]]</f>
        <v>16</v>
      </c>
      <c r="G264" s="1">
        <f>IF(AND(SakaryaTablo[[#This Row],[Vefat2020]]&gt;-1,SakaryaTablo[[#This Row],[Referans]]&gt;-1), SakaryaTablo[[#This Row],[Vefat2020]]-SakaryaTablo[[#This Row],[Referans]], 0)</f>
        <v>4</v>
      </c>
      <c r="H264">
        <f t="shared" si="21"/>
        <v>22.142857142857142</v>
      </c>
      <c r="I264">
        <f t="shared" si="22"/>
        <v>16</v>
      </c>
      <c r="J264">
        <f t="shared" si="23"/>
        <v>13.285714285714286</v>
      </c>
      <c r="K264">
        <f t="shared" si="24"/>
        <v>8.2857142857142865</v>
      </c>
      <c r="L264">
        <f t="shared" si="25"/>
        <v>16</v>
      </c>
    </row>
    <row r="265" spans="1:12">
      <c r="A265" s="3" t="s">
        <v>280</v>
      </c>
      <c r="B265">
        <v>16</v>
      </c>
      <c r="C265">
        <v>14</v>
      </c>
      <c r="D265">
        <v>17</v>
      </c>
      <c r="E265">
        <v>13</v>
      </c>
      <c r="F265" s="1">
        <f>SakaryaTablo[[#This Row],[Vefat2019]]</f>
        <v>14</v>
      </c>
      <c r="G265" s="1">
        <f>IF(AND(SakaryaTablo[[#This Row],[Vefat2020]]&gt;-1,SakaryaTablo[[#This Row],[Referans]]&gt;-1), SakaryaTablo[[#This Row],[Vefat2020]]-SakaryaTablo[[#This Row],[Referans]], 0)</f>
        <v>2</v>
      </c>
      <c r="H265">
        <f t="shared" si="21"/>
        <v>21</v>
      </c>
      <c r="I265">
        <f t="shared" si="22"/>
        <v>15.857142857142858</v>
      </c>
      <c r="J265">
        <f t="shared" si="23"/>
        <v>14.428571428571429</v>
      </c>
      <c r="K265">
        <f t="shared" si="24"/>
        <v>9.4285714285714288</v>
      </c>
      <c r="L265">
        <f t="shared" si="25"/>
        <v>15.857142857142858</v>
      </c>
    </row>
    <row r="266" spans="1:12">
      <c r="A266" s="3" t="s">
        <v>281</v>
      </c>
      <c r="B266">
        <v>18</v>
      </c>
      <c r="C266">
        <v>25</v>
      </c>
      <c r="D266">
        <v>15</v>
      </c>
      <c r="E266">
        <v>9</v>
      </c>
      <c r="F266" s="1">
        <f>SakaryaTablo[[#This Row],[Vefat2019]]</f>
        <v>25</v>
      </c>
      <c r="G266" s="1">
        <f>IF(AND(SakaryaTablo[[#This Row],[Vefat2020]]&gt;-1,SakaryaTablo[[#This Row],[Referans]]&gt;-1), SakaryaTablo[[#This Row],[Vefat2020]]-SakaryaTablo[[#This Row],[Referans]], 0)</f>
        <v>-7</v>
      </c>
      <c r="H266">
        <f t="shared" si="21"/>
        <v>19.857142857142858</v>
      </c>
      <c r="I266">
        <f t="shared" si="22"/>
        <v>17.142857142857142</v>
      </c>
      <c r="J266">
        <f t="shared" si="23"/>
        <v>13.571428571428571</v>
      </c>
      <c r="K266">
        <f t="shared" si="24"/>
        <v>9.2857142857142865</v>
      </c>
      <c r="L266">
        <f t="shared" si="25"/>
        <v>17.142857142857142</v>
      </c>
    </row>
    <row r="267" spans="1:12">
      <c r="A267" s="3" t="s">
        <v>282</v>
      </c>
      <c r="B267">
        <v>16</v>
      </c>
      <c r="C267">
        <v>24</v>
      </c>
      <c r="D267">
        <v>13</v>
      </c>
      <c r="E267">
        <v>9</v>
      </c>
      <c r="F267" s="1">
        <f>SakaryaTablo[[#This Row],[Vefat2019]]</f>
        <v>24</v>
      </c>
      <c r="G267" s="1">
        <f>IF(AND(SakaryaTablo[[#This Row],[Vefat2020]]&gt;-1,SakaryaTablo[[#This Row],[Referans]]&gt;-1), SakaryaTablo[[#This Row],[Vefat2020]]-SakaryaTablo[[#This Row],[Referans]], 0)</f>
        <v>-8</v>
      </c>
      <c r="H267">
        <f t="shared" si="21"/>
        <v>19.428571428571427</v>
      </c>
      <c r="I267">
        <f t="shared" si="22"/>
        <v>18</v>
      </c>
      <c r="J267">
        <f t="shared" si="23"/>
        <v>14.142857142857142</v>
      </c>
      <c r="K267">
        <f t="shared" si="24"/>
        <v>9.4285714285714288</v>
      </c>
      <c r="L267">
        <f t="shared" si="25"/>
        <v>18</v>
      </c>
    </row>
    <row r="268" spans="1:12">
      <c r="A268" s="3" t="s">
        <v>283</v>
      </c>
      <c r="B268">
        <v>15</v>
      </c>
      <c r="C268">
        <v>17</v>
      </c>
      <c r="D268">
        <v>14</v>
      </c>
      <c r="E268">
        <v>14</v>
      </c>
      <c r="F268" s="1">
        <f>SakaryaTablo[[#This Row],[Vefat2019]]</f>
        <v>17</v>
      </c>
      <c r="G268" s="1">
        <f>IF(AND(SakaryaTablo[[#This Row],[Vefat2020]]&gt;-1,SakaryaTablo[[#This Row],[Referans]]&gt;-1), SakaryaTablo[[#This Row],[Vefat2020]]-SakaryaTablo[[#This Row],[Referans]], 0)</f>
        <v>-2</v>
      </c>
      <c r="H268">
        <f t="shared" si="21"/>
        <v>17.857142857142858</v>
      </c>
      <c r="I268">
        <f t="shared" si="22"/>
        <v>18</v>
      </c>
      <c r="J268">
        <f t="shared" si="23"/>
        <v>13.857142857142858</v>
      </c>
      <c r="K268">
        <f t="shared" si="24"/>
        <v>9.5714285714285712</v>
      </c>
      <c r="L268">
        <f t="shared" si="25"/>
        <v>18</v>
      </c>
    </row>
    <row r="269" spans="1:12">
      <c r="A269" s="3" t="s">
        <v>284</v>
      </c>
      <c r="B269">
        <v>15</v>
      </c>
      <c r="C269">
        <v>20</v>
      </c>
      <c r="D269">
        <v>12</v>
      </c>
      <c r="E269">
        <v>6</v>
      </c>
      <c r="F269" s="1">
        <f>SakaryaTablo[[#This Row],[Vefat2019]]</f>
        <v>20</v>
      </c>
      <c r="G269" s="1">
        <f>IF(AND(SakaryaTablo[[#This Row],[Vefat2020]]&gt;-1,SakaryaTablo[[#This Row],[Referans]]&gt;-1), SakaryaTablo[[#This Row],[Vefat2020]]-SakaryaTablo[[#This Row],[Referans]], 0)</f>
        <v>-5</v>
      </c>
      <c r="H269">
        <f t="shared" ref="H269:H283" si="26">AVERAGE(B263:B269)</f>
        <v>17.142857142857142</v>
      </c>
      <c r="I269">
        <f t="shared" ref="I269:I283" si="27">AVERAGE(C263:C269)</f>
        <v>18.142857142857142</v>
      </c>
      <c r="J269">
        <f t="shared" ref="J269:J283" si="28">AVERAGE(D263:D269)</f>
        <v>13.428571428571429</v>
      </c>
      <c r="K269">
        <f t="shared" ref="K269:K283" si="29">AVERAGE(E263:E269)</f>
        <v>9.2857142857142865</v>
      </c>
      <c r="L269">
        <f t="shared" ref="L269:L283" si="30">AVERAGE(F263:F269)</f>
        <v>18.142857142857142</v>
      </c>
    </row>
    <row r="270" spans="1:12">
      <c r="A270" s="3" t="s">
        <v>285</v>
      </c>
      <c r="B270">
        <v>16</v>
      </c>
      <c r="C270">
        <v>16</v>
      </c>
      <c r="D270">
        <v>12</v>
      </c>
      <c r="E270">
        <v>11</v>
      </c>
      <c r="F270" s="1">
        <f>SakaryaTablo[[#This Row],[Vefat2019]]</f>
        <v>16</v>
      </c>
      <c r="G270" s="1">
        <f>IF(AND(SakaryaTablo[[#This Row],[Vefat2020]]&gt;-1,SakaryaTablo[[#This Row],[Referans]]&gt;-1), SakaryaTablo[[#This Row],[Vefat2020]]-SakaryaTablo[[#This Row],[Referans]], 0)</f>
        <v>0</v>
      </c>
      <c r="H270">
        <f t="shared" si="26"/>
        <v>16.571428571428573</v>
      </c>
      <c r="I270">
        <f t="shared" si="27"/>
        <v>18.857142857142858</v>
      </c>
      <c r="J270">
        <f t="shared" si="28"/>
        <v>14.142857142857142</v>
      </c>
      <c r="K270">
        <f t="shared" si="29"/>
        <v>10.142857142857142</v>
      </c>
      <c r="L270">
        <f t="shared" si="30"/>
        <v>18.857142857142858</v>
      </c>
    </row>
    <row r="271" spans="1:12">
      <c r="A271" s="3" t="s">
        <v>286</v>
      </c>
      <c r="B271">
        <v>28</v>
      </c>
      <c r="C271">
        <v>14</v>
      </c>
      <c r="D271">
        <v>9</v>
      </c>
      <c r="E271">
        <v>12</v>
      </c>
      <c r="F271" s="1">
        <f>SakaryaTablo[[#This Row],[Vefat2019]]</f>
        <v>14</v>
      </c>
      <c r="G271" s="1">
        <f>IF(AND(SakaryaTablo[[#This Row],[Vefat2020]]&gt;-1,SakaryaTablo[[#This Row],[Referans]]&gt;-1), SakaryaTablo[[#This Row],[Vefat2020]]-SakaryaTablo[[#This Row],[Referans]], 0)</f>
        <v>14</v>
      </c>
      <c r="H271">
        <f t="shared" si="26"/>
        <v>17.714285714285715</v>
      </c>
      <c r="I271">
        <f t="shared" si="27"/>
        <v>18.571428571428573</v>
      </c>
      <c r="J271">
        <f t="shared" si="28"/>
        <v>13.142857142857142</v>
      </c>
      <c r="K271">
        <f t="shared" si="29"/>
        <v>10.571428571428571</v>
      </c>
      <c r="L271">
        <f t="shared" si="30"/>
        <v>18.571428571428573</v>
      </c>
    </row>
    <row r="272" spans="1:12">
      <c r="A272" s="3" t="s">
        <v>287</v>
      </c>
      <c r="B272">
        <v>17</v>
      </c>
      <c r="C272">
        <v>18</v>
      </c>
      <c r="D272">
        <v>11</v>
      </c>
      <c r="E272">
        <v>9</v>
      </c>
      <c r="F272" s="1">
        <f>SakaryaTablo[[#This Row],[Vefat2019]]</f>
        <v>18</v>
      </c>
      <c r="G272" s="1">
        <f>IF(AND(SakaryaTablo[[#This Row],[Vefat2020]]&gt;-1,SakaryaTablo[[#This Row],[Referans]]&gt;-1), SakaryaTablo[[#This Row],[Vefat2020]]-SakaryaTablo[[#This Row],[Referans]], 0)</f>
        <v>-1</v>
      </c>
      <c r="H272">
        <f t="shared" si="26"/>
        <v>17.857142857142858</v>
      </c>
      <c r="I272">
        <f t="shared" si="27"/>
        <v>19.142857142857142</v>
      </c>
      <c r="J272">
        <f t="shared" si="28"/>
        <v>12.285714285714286</v>
      </c>
      <c r="K272">
        <f t="shared" si="29"/>
        <v>10</v>
      </c>
      <c r="L272">
        <f t="shared" si="30"/>
        <v>19.142857142857142</v>
      </c>
    </row>
    <row r="273" spans="1:12">
      <c r="A273" s="3" t="s">
        <v>288</v>
      </c>
      <c r="B273">
        <v>18</v>
      </c>
      <c r="C273">
        <v>9</v>
      </c>
      <c r="D273">
        <v>22</v>
      </c>
      <c r="E273">
        <v>5</v>
      </c>
      <c r="F273" s="1">
        <f>SakaryaTablo[[#This Row],[Vefat2019]]</f>
        <v>9</v>
      </c>
      <c r="G273" s="1">
        <f>IF(AND(SakaryaTablo[[#This Row],[Vefat2020]]&gt;-1,SakaryaTablo[[#This Row],[Referans]]&gt;-1), SakaryaTablo[[#This Row],[Vefat2020]]-SakaryaTablo[[#This Row],[Referans]], 0)</f>
        <v>9</v>
      </c>
      <c r="H273">
        <f t="shared" si="26"/>
        <v>17.857142857142858</v>
      </c>
      <c r="I273">
        <f t="shared" si="27"/>
        <v>16.857142857142858</v>
      </c>
      <c r="J273">
        <f t="shared" si="28"/>
        <v>13.285714285714286</v>
      </c>
      <c r="K273">
        <f t="shared" si="29"/>
        <v>9.4285714285714288</v>
      </c>
      <c r="L273">
        <f t="shared" si="30"/>
        <v>16.857142857142858</v>
      </c>
    </row>
    <row r="274" spans="1:12">
      <c r="A274" s="3" t="s">
        <v>289</v>
      </c>
      <c r="B274">
        <v>26</v>
      </c>
      <c r="C274">
        <v>24</v>
      </c>
      <c r="D274">
        <v>19</v>
      </c>
      <c r="E274">
        <v>13</v>
      </c>
      <c r="F274" s="1">
        <f>SakaryaTablo[[#This Row],[Vefat2019]]</f>
        <v>24</v>
      </c>
      <c r="G274" s="1">
        <f>IF(AND(SakaryaTablo[[#This Row],[Vefat2020]]&gt;-1,SakaryaTablo[[#This Row],[Referans]]&gt;-1), SakaryaTablo[[#This Row],[Vefat2020]]-SakaryaTablo[[#This Row],[Referans]], 0)</f>
        <v>2</v>
      </c>
      <c r="H274">
        <f t="shared" si="26"/>
        <v>19.285714285714285</v>
      </c>
      <c r="I274">
        <f t="shared" si="27"/>
        <v>16.857142857142858</v>
      </c>
      <c r="J274">
        <f t="shared" si="28"/>
        <v>14.142857142857142</v>
      </c>
      <c r="K274">
        <f t="shared" si="29"/>
        <v>10</v>
      </c>
      <c r="L274">
        <f t="shared" si="30"/>
        <v>16.857142857142858</v>
      </c>
    </row>
    <row r="275" spans="1:12">
      <c r="A275" s="3" t="s">
        <v>290</v>
      </c>
      <c r="B275">
        <v>24</v>
      </c>
      <c r="C275">
        <v>14</v>
      </c>
      <c r="D275">
        <v>14</v>
      </c>
      <c r="E275">
        <v>6</v>
      </c>
      <c r="F275" s="1">
        <f>SakaryaTablo[[#This Row],[Vefat2019]]</f>
        <v>14</v>
      </c>
      <c r="G275" s="1">
        <f>IF(AND(SakaryaTablo[[#This Row],[Vefat2020]]&gt;-1,SakaryaTablo[[#This Row],[Referans]]&gt;-1), SakaryaTablo[[#This Row],[Vefat2020]]-SakaryaTablo[[#This Row],[Referans]], 0)</f>
        <v>10</v>
      </c>
      <c r="H275">
        <f t="shared" si="26"/>
        <v>20.571428571428573</v>
      </c>
      <c r="I275">
        <f t="shared" si="27"/>
        <v>16.428571428571427</v>
      </c>
      <c r="J275">
        <f t="shared" si="28"/>
        <v>14.142857142857142</v>
      </c>
      <c r="K275">
        <f t="shared" si="29"/>
        <v>8.8571428571428577</v>
      </c>
      <c r="L275">
        <f t="shared" si="30"/>
        <v>16.428571428571427</v>
      </c>
    </row>
    <row r="276" spans="1:12">
      <c r="A276" s="3" t="s">
        <v>291</v>
      </c>
      <c r="B276">
        <v>25</v>
      </c>
      <c r="C276">
        <v>16</v>
      </c>
      <c r="D276">
        <v>10</v>
      </c>
      <c r="E276">
        <v>4</v>
      </c>
      <c r="F276" s="1">
        <f>SakaryaTablo[[#This Row],[Vefat2019]]</f>
        <v>16</v>
      </c>
      <c r="G276" s="1">
        <f>IF(AND(SakaryaTablo[[#This Row],[Vefat2020]]&gt;-1,SakaryaTablo[[#This Row],[Referans]]&gt;-1), SakaryaTablo[[#This Row],[Vefat2020]]-SakaryaTablo[[#This Row],[Referans]], 0)</f>
        <v>9</v>
      </c>
      <c r="H276">
        <f t="shared" si="26"/>
        <v>22</v>
      </c>
      <c r="I276">
        <f t="shared" si="27"/>
        <v>15.857142857142858</v>
      </c>
      <c r="J276">
        <f t="shared" si="28"/>
        <v>13.857142857142858</v>
      </c>
      <c r="K276">
        <f t="shared" si="29"/>
        <v>8.5714285714285712</v>
      </c>
      <c r="L276">
        <f t="shared" si="30"/>
        <v>15.857142857142858</v>
      </c>
    </row>
    <row r="277" spans="1:12">
      <c r="A277" s="3" t="s">
        <v>292</v>
      </c>
      <c r="B277">
        <v>25</v>
      </c>
      <c r="C277">
        <v>19</v>
      </c>
      <c r="D277">
        <v>12</v>
      </c>
      <c r="E277">
        <v>5</v>
      </c>
      <c r="F277" s="1">
        <f>SakaryaTablo[[#This Row],[Vefat2019]]</f>
        <v>19</v>
      </c>
      <c r="G277" s="1">
        <f>IF(AND(SakaryaTablo[[#This Row],[Vefat2020]]&gt;-1,SakaryaTablo[[#This Row],[Referans]]&gt;-1), SakaryaTablo[[#This Row],[Vefat2020]]-SakaryaTablo[[#This Row],[Referans]], 0)</f>
        <v>6</v>
      </c>
      <c r="H277">
        <f t="shared" si="26"/>
        <v>23.285714285714285</v>
      </c>
      <c r="I277">
        <f t="shared" si="27"/>
        <v>16.285714285714285</v>
      </c>
      <c r="J277">
        <f t="shared" si="28"/>
        <v>13.857142857142858</v>
      </c>
      <c r="K277">
        <f t="shared" si="29"/>
        <v>7.7142857142857144</v>
      </c>
      <c r="L277">
        <f t="shared" si="30"/>
        <v>16.285714285714285</v>
      </c>
    </row>
    <row r="278" spans="1:12">
      <c r="A278" s="3" t="s">
        <v>293</v>
      </c>
      <c r="B278">
        <v>23</v>
      </c>
      <c r="C278">
        <v>29</v>
      </c>
      <c r="D278">
        <v>12</v>
      </c>
      <c r="E278">
        <v>1</v>
      </c>
      <c r="F278" s="1">
        <f>SakaryaTablo[[#This Row],[Vefat2019]]</f>
        <v>29</v>
      </c>
      <c r="G278" s="1">
        <f>IF(AND(SakaryaTablo[[#This Row],[Vefat2020]]&gt;-1,SakaryaTablo[[#This Row],[Referans]]&gt;-1), SakaryaTablo[[#This Row],[Vefat2020]]-SakaryaTablo[[#This Row],[Referans]], 0)</f>
        <v>-6</v>
      </c>
      <c r="H278">
        <f t="shared" si="26"/>
        <v>22.571428571428573</v>
      </c>
      <c r="I278">
        <f t="shared" si="27"/>
        <v>18.428571428571427</v>
      </c>
      <c r="J278">
        <f t="shared" si="28"/>
        <v>14.285714285714286</v>
      </c>
      <c r="K278">
        <f t="shared" si="29"/>
        <v>6.1428571428571432</v>
      </c>
      <c r="L278">
        <f t="shared" si="30"/>
        <v>18.428571428571427</v>
      </c>
    </row>
    <row r="279" spans="1:12">
      <c r="A279" s="3" t="s">
        <v>294</v>
      </c>
      <c r="B279">
        <v>14</v>
      </c>
      <c r="C279">
        <v>23</v>
      </c>
      <c r="D279">
        <v>10</v>
      </c>
      <c r="E279">
        <v>3</v>
      </c>
      <c r="F279" s="1">
        <f>SakaryaTablo[[#This Row],[Vefat2019]]</f>
        <v>23</v>
      </c>
      <c r="G279" s="1">
        <f>IF(AND(SakaryaTablo[[#This Row],[Vefat2020]]&gt;-1,SakaryaTablo[[#This Row],[Referans]]&gt;-1), SakaryaTablo[[#This Row],[Vefat2020]]-SakaryaTablo[[#This Row],[Referans]], 0)</f>
        <v>-9</v>
      </c>
      <c r="H279">
        <f t="shared" si="26"/>
        <v>22.142857142857142</v>
      </c>
      <c r="I279">
        <f t="shared" si="27"/>
        <v>19.142857142857142</v>
      </c>
      <c r="J279">
        <f t="shared" si="28"/>
        <v>14.142857142857142</v>
      </c>
      <c r="K279">
        <f t="shared" si="29"/>
        <v>5.2857142857142856</v>
      </c>
      <c r="L279">
        <f t="shared" si="30"/>
        <v>19.142857142857142</v>
      </c>
    </row>
    <row r="280" spans="1:12">
      <c r="A280" s="3" t="s">
        <v>295</v>
      </c>
      <c r="B280">
        <v>21</v>
      </c>
      <c r="C280">
        <v>18</v>
      </c>
      <c r="D280">
        <v>13</v>
      </c>
      <c r="E280">
        <v>4</v>
      </c>
      <c r="F280" s="1">
        <f>SakaryaTablo[[#This Row],[Vefat2019]]</f>
        <v>18</v>
      </c>
      <c r="G280" s="1">
        <f>IF(AND(SakaryaTablo[[#This Row],[Vefat2020]]&gt;-1,SakaryaTablo[[#This Row],[Referans]]&gt;-1), SakaryaTablo[[#This Row],[Vefat2020]]-SakaryaTablo[[#This Row],[Referans]], 0)</f>
        <v>3</v>
      </c>
      <c r="H280">
        <f t="shared" si="26"/>
        <v>22.571428571428573</v>
      </c>
      <c r="I280">
        <f t="shared" si="27"/>
        <v>20.428571428571427</v>
      </c>
      <c r="J280">
        <f t="shared" si="28"/>
        <v>12.857142857142858</v>
      </c>
      <c r="K280">
        <f t="shared" si="29"/>
        <v>5.1428571428571432</v>
      </c>
      <c r="L280">
        <f t="shared" si="30"/>
        <v>20.428571428571427</v>
      </c>
    </row>
    <row r="281" spans="1:12">
      <c r="A281" s="3" t="s">
        <v>296</v>
      </c>
      <c r="B281">
        <v>17</v>
      </c>
      <c r="C281">
        <v>23</v>
      </c>
      <c r="D281">
        <v>10</v>
      </c>
      <c r="E281">
        <v>4</v>
      </c>
      <c r="F281" s="1">
        <f>SakaryaTablo[[#This Row],[Vefat2019]]</f>
        <v>23</v>
      </c>
      <c r="G281" s="1">
        <f>IF(AND(SakaryaTablo[[#This Row],[Vefat2020]]&gt;-1,SakaryaTablo[[#This Row],[Referans]]&gt;-1), SakaryaTablo[[#This Row],[Vefat2020]]-SakaryaTablo[[#This Row],[Referans]], 0)</f>
        <v>-6</v>
      </c>
      <c r="H281">
        <f t="shared" si="26"/>
        <v>21.285714285714285</v>
      </c>
      <c r="I281">
        <f t="shared" si="27"/>
        <v>20.285714285714285</v>
      </c>
      <c r="J281">
        <f t="shared" si="28"/>
        <v>11.571428571428571</v>
      </c>
      <c r="K281">
        <f t="shared" si="29"/>
        <v>3.8571428571428572</v>
      </c>
      <c r="L281">
        <f t="shared" si="30"/>
        <v>20.285714285714285</v>
      </c>
    </row>
    <row r="282" spans="1:12">
      <c r="A282" s="3" t="s">
        <v>297</v>
      </c>
      <c r="B282">
        <v>16</v>
      </c>
      <c r="C282">
        <v>24</v>
      </c>
      <c r="D282">
        <v>14</v>
      </c>
      <c r="E282">
        <v>2</v>
      </c>
      <c r="F282" s="1">
        <f>SakaryaTablo[[#This Row],[Vefat2019]]</f>
        <v>24</v>
      </c>
      <c r="G282" s="1">
        <f>IF(AND(SakaryaTablo[[#This Row],[Vefat2020]]&gt;-1,SakaryaTablo[[#This Row],[Referans]]&gt;-1), SakaryaTablo[[#This Row],[Vefat2020]]-SakaryaTablo[[#This Row],[Referans]], 0)</f>
        <v>-8</v>
      </c>
      <c r="H282">
        <f t="shared" si="26"/>
        <v>20.142857142857142</v>
      </c>
      <c r="I282">
        <f t="shared" si="27"/>
        <v>21.714285714285715</v>
      </c>
      <c r="J282">
        <f t="shared" si="28"/>
        <v>11.571428571428571</v>
      </c>
      <c r="K282">
        <f t="shared" si="29"/>
        <v>3.2857142857142856</v>
      </c>
      <c r="L282">
        <f t="shared" si="30"/>
        <v>21.714285714285715</v>
      </c>
    </row>
    <row r="283" spans="1:12">
      <c r="A283" s="3" t="s">
        <v>298</v>
      </c>
      <c r="B283">
        <v>19</v>
      </c>
      <c r="C283">
        <v>12</v>
      </c>
      <c r="D283">
        <v>11</v>
      </c>
      <c r="E283">
        <v>2</v>
      </c>
      <c r="F283" s="1">
        <f>SakaryaTablo[[#This Row],[Vefat2019]]</f>
        <v>12</v>
      </c>
      <c r="G283" s="1">
        <f>IF(AND(SakaryaTablo[[#This Row],[Vefat2020]]&gt;-1,SakaryaTablo[[#This Row],[Referans]]&gt;-1), SakaryaTablo[[#This Row],[Vefat2020]]-SakaryaTablo[[#This Row],[Referans]], 0)</f>
        <v>7</v>
      </c>
      <c r="H283">
        <f t="shared" si="26"/>
        <v>19.285714285714285</v>
      </c>
      <c r="I283">
        <f t="shared" si="27"/>
        <v>21.142857142857142</v>
      </c>
      <c r="J283">
        <f t="shared" si="28"/>
        <v>11.714285714285714</v>
      </c>
      <c r="K283">
        <f t="shared" si="29"/>
        <v>3</v>
      </c>
      <c r="L283">
        <f t="shared" si="30"/>
        <v>21.142857142857142</v>
      </c>
    </row>
    <row r="284" spans="1:12">
      <c r="A284" s="3" t="s">
        <v>299</v>
      </c>
      <c r="B284">
        <v>20</v>
      </c>
      <c r="C284">
        <v>16</v>
      </c>
      <c r="D284">
        <v>14</v>
      </c>
      <c r="E284">
        <v>6</v>
      </c>
      <c r="F284" s="1">
        <f>SakaryaTablo[[#This Row],[Vefat2019]]</f>
        <v>16</v>
      </c>
      <c r="G284" s="1">
        <f>IF(AND(SakaryaTablo[[#This Row],[Vefat2020]]&gt;-1,SakaryaTablo[[#This Row],[Referans]]&gt;-1), SakaryaTablo[[#This Row],[Vefat2020]]-SakaryaTablo[[#This Row],[Referans]], 0)</f>
        <v>4</v>
      </c>
      <c r="H284">
        <f t="shared" ref="H284:H319" si="31">AVERAGE(B278:B284)</f>
        <v>18.571428571428573</v>
      </c>
      <c r="I284">
        <f t="shared" ref="I284:I319" si="32">AVERAGE(C278:C284)</f>
        <v>20.714285714285715</v>
      </c>
      <c r="J284">
        <f t="shared" ref="J284:J319" si="33">AVERAGE(D278:D284)</f>
        <v>12</v>
      </c>
      <c r="K284">
        <f t="shared" ref="K284:K319" si="34">AVERAGE(E278:E284)</f>
        <v>3.1428571428571428</v>
      </c>
      <c r="L284">
        <f t="shared" ref="L284:L319" si="35">AVERAGE(F278:F284)</f>
        <v>20.714285714285715</v>
      </c>
    </row>
    <row r="285" spans="1:12">
      <c r="A285" s="3" t="s">
        <v>300</v>
      </c>
      <c r="B285">
        <v>22</v>
      </c>
      <c r="C285">
        <v>16</v>
      </c>
      <c r="D285">
        <v>15</v>
      </c>
      <c r="E285">
        <v>5</v>
      </c>
      <c r="F285" s="1">
        <f>SakaryaTablo[[#This Row],[Vefat2019]]</f>
        <v>16</v>
      </c>
      <c r="G285" s="1">
        <f>IF(AND(SakaryaTablo[[#This Row],[Vefat2020]]&gt;-1,SakaryaTablo[[#This Row],[Referans]]&gt;-1), SakaryaTablo[[#This Row],[Vefat2020]]-SakaryaTablo[[#This Row],[Referans]], 0)</f>
        <v>6</v>
      </c>
      <c r="H285">
        <f t="shared" si="31"/>
        <v>18.428571428571427</v>
      </c>
      <c r="I285">
        <f t="shared" si="32"/>
        <v>18.857142857142858</v>
      </c>
      <c r="J285">
        <f t="shared" si="33"/>
        <v>12.428571428571429</v>
      </c>
      <c r="K285">
        <f t="shared" si="34"/>
        <v>3.7142857142857144</v>
      </c>
      <c r="L285">
        <f t="shared" si="35"/>
        <v>18.857142857142858</v>
      </c>
    </row>
    <row r="286" spans="1:12">
      <c r="A286" s="3" t="s">
        <v>301</v>
      </c>
      <c r="B286">
        <v>17</v>
      </c>
      <c r="C286">
        <v>14</v>
      </c>
      <c r="D286">
        <v>14</v>
      </c>
      <c r="E286">
        <v>2</v>
      </c>
      <c r="F286" s="1">
        <f>SakaryaTablo[[#This Row],[Vefat2019]]</f>
        <v>14</v>
      </c>
      <c r="G286" s="1">
        <f>IF(AND(SakaryaTablo[[#This Row],[Vefat2020]]&gt;-1,SakaryaTablo[[#This Row],[Referans]]&gt;-1), SakaryaTablo[[#This Row],[Vefat2020]]-SakaryaTablo[[#This Row],[Referans]], 0)</f>
        <v>3</v>
      </c>
      <c r="H286">
        <f t="shared" si="31"/>
        <v>18.857142857142858</v>
      </c>
      <c r="I286">
        <f t="shared" si="32"/>
        <v>17.571428571428573</v>
      </c>
      <c r="J286">
        <f t="shared" si="33"/>
        <v>13</v>
      </c>
      <c r="K286">
        <f t="shared" si="34"/>
        <v>3.5714285714285716</v>
      </c>
      <c r="L286">
        <f t="shared" si="35"/>
        <v>17.571428571428573</v>
      </c>
    </row>
    <row r="287" spans="1:12">
      <c r="A287" s="3" t="s">
        <v>302</v>
      </c>
      <c r="B287">
        <v>22</v>
      </c>
      <c r="C287">
        <v>16</v>
      </c>
      <c r="D287">
        <v>11</v>
      </c>
      <c r="E287">
        <v>4</v>
      </c>
      <c r="F287" s="1">
        <f>SakaryaTablo[[#This Row],[Vefat2019]]</f>
        <v>16</v>
      </c>
      <c r="G287" s="1">
        <f>IF(AND(SakaryaTablo[[#This Row],[Vefat2020]]&gt;-1,SakaryaTablo[[#This Row],[Referans]]&gt;-1), SakaryaTablo[[#This Row],[Vefat2020]]-SakaryaTablo[[#This Row],[Referans]], 0)</f>
        <v>6</v>
      </c>
      <c r="H287">
        <f t="shared" si="31"/>
        <v>19</v>
      </c>
      <c r="I287">
        <f t="shared" si="32"/>
        <v>17.285714285714285</v>
      </c>
      <c r="J287">
        <f t="shared" si="33"/>
        <v>12.714285714285714</v>
      </c>
      <c r="K287">
        <f t="shared" si="34"/>
        <v>3.5714285714285716</v>
      </c>
      <c r="L287">
        <f t="shared" si="35"/>
        <v>17.285714285714285</v>
      </c>
    </row>
    <row r="288" spans="1:12">
      <c r="A288" s="3" t="s">
        <v>303</v>
      </c>
      <c r="B288">
        <v>16</v>
      </c>
      <c r="C288">
        <v>21</v>
      </c>
      <c r="D288">
        <v>14</v>
      </c>
      <c r="E288">
        <v>1</v>
      </c>
      <c r="F288" s="1">
        <f>SakaryaTablo[[#This Row],[Vefat2019]]</f>
        <v>21</v>
      </c>
      <c r="G288" s="1">
        <f>IF(AND(SakaryaTablo[[#This Row],[Vefat2020]]&gt;-1,SakaryaTablo[[#This Row],[Referans]]&gt;-1), SakaryaTablo[[#This Row],[Vefat2020]]-SakaryaTablo[[#This Row],[Referans]], 0)</f>
        <v>-5</v>
      </c>
      <c r="H288">
        <f t="shared" si="31"/>
        <v>18.857142857142858</v>
      </c>
      <c r="I288">
        <f t="shared" si="32"/>
        <v>17</v>
      </c>
      <c r="J288">
        <f t="shared" si="33"/>
        <v>13.285714285714286</v>
      </c>
      <c r="K288">
        <f t="shared" si="34"/>
        <v>3.1428571428571428</v>
      </c>
      <c r="L288">
        <f t="shared" si="35"/>
        <v>17</v>
      </c>
    </row>
    <row r="289" spans="1:12">
      <c r="A289" s="3" t="s">
        <v>304</v>
      </c>
      <c r="B289">
        <v>24</v>
      </c>
      <c r="C289">
        <v>23</v>
      </c>
      <c r="D289">
        <v>15</v>
      </c>
      <c r="E289">
        <v>1</v>
      </c>
      <c r="F289" s="1">
        <f>SakaryaTablo[[#This Row],[Vefat2019]]</f>
        <v>23</v>
      </c>
      <c r="G289" s="1">
        <f>IF(AND(SakaryaTablo[[#This Row],[Vefat2020]]&gt;-1,SakaryaTablo[[#This Row],[Referans]]&gt;-1), SakaryaTablo[[#This Row],[Vefat2020]]-SakaryaTablo[[#This Row],[Referans]], 0)</f>
        <v>1</v>
      </c>
      <c r="H289">
        <f t="shared" si="31"/>
        <v>20</v>
      </c>
      <c r="I289">
        <f t="shared" si="32"/>
        <v>16.857142857142858</v>
      </c>
      <c r="J289">
        <f t="shared" si="33"/>
        <v>13.428571428571429</v>
      </c>
      <c r="K289">
        <f t="shared" si="34"/>
        <v>3</v>
      </c>
      <c r="L289">
        <f t="shared" si="35"/>
        <v>16.857142857142858</v>
      </c>
    </row>
    <row r="290" spans="1:12">
      <c r="A290" s="3" t="s">
        <v>305</v>
      </c>
      <c r="B290">
        <v>20</v>
      </c>
      <c r="C290">
        <v>21</v>
      </c>
      <c r="D290">
        <v>15</v>
      </c>
      <c r="E290">
        <v>2</v>
      </c>
      <c r="F290" s="1">
        <f>SakaryaTablo[[#This Row],[Vefat2019]]</f>
        <v>21</v>
      </c>
      <c r="G290" s="1">
        <f>IF(AND(SakaryaTablo[[#This Row],[Vefat2020]]&gt;-1,SakaryaTablo[[#This Row],[Referans]]&gt;-1), SakaryaTablo[[#This Row],[Vefat2020]]-SakaryaTablo[[#This Row],[Referans]], 0)</f>
        <v>-1</v>
      </c>
      <c r="H290">
        <f t="shared" si="31"/>
        <v>20.142857142857142</v>
      </c>
      <c r="I290">
        <f t="shared" si="32"/>
        <v>18.142857142857142</v>
      </c>
      <c r="J290">
        <f t="shared" si="33"/>
        <v>14</v>
      </c>
      <c r="K290">
        <f t="shared" si="34"/>
        <v>3</v>
      </c>
      <c r="L290">
        <f t="shared" si="35"/>
        <v>18.142857142857142</v>
      </c>
    </row>
    <row r="291" spans="1:12">
      <c r="A291" s="3" t="s">
        <v>306</v>
      </c>
      <c r="B291">
        <v>28</v>
      </c>
      <c r="C291">
        <v>14</v>
      </c>
      <c r="D291">
        <v>13</v>
      </c>
      <c r="E291">
        <v>7</v>
      </c>
      <c r="F291" s="1">
        <f>SakaryaTablo[[#This Row],[Vefat2019]]</f>
        <v>14</v>
      </c>
      <c r="G291" s="1">
        <f>IF(AND(SakaryaTablo[[#This Row],[Vefat2020]]&gt;-1,SakaryaTablo[[#This Row],[Referans]]&gt;-1), SakaryaTablo[[#This Row],[Vefat2020]]-SakaryaTablo[[#This Row],[Referans]], 0)</f>
        <v>14</v>
      </c>
      <c r="H291">
        <f t="shared" si="31"/>
        <v>21.285714285714285</v>
      </c>
      <c r="I291">
        <f t="shared" si="32"/>
        <v>17.857142857142858</v>
      </c>
      <c r="J291">
        <f t="shared" si="33"/>
        <v>13.857142857142858</v>
      </c>
      <c r="K291">
        <f t="shared" si="34"/>
        <v>3.1428571428571428</v>
      </c>
      <c r="L291">
        <f t="shared" si="35"/>
        <v>17.857142857142858</v>
      </c>
    </row>
    <row r="292" spans="1:12">
      <c r="A292" s="3" t="s">
        <v>307</v>
      </c>
      <c r="B292">
        <v>21</v>
      </c>
      <c r="C292">
        <v>17</v>
      </c>
      <c r="D292">
        <v>18</v>
      </c>
      <c r="E292">
        <v>3</v>
      </c>
      <c r="F292" s="1">
        <f>SakaryaTablo[[#This Row],[Vefat2019]]</f>
        <v>17</v>
      </c>
      <c r="G292" s="1">
        <f>IF(AND(SakaryaTablo[[#This Row],[Vefat2020]]&gt;-1,SakaryaTablo[[#This Row],[Referans]]&gt;-1), SakaryaTablo[[#This Row],[Vefat2020]]-SakaryaTablo[[#This Row],[Referans]], 0)</f>
        <v>4</v>
      </c>
      <c r="H292">
        <f t="shared" si="31"/>
        <v>21.142857142857142</v>
      </c>
      <c r="I292">
        <f t="shared" si="32"/>
        <v>18</v>
      </c>
      <c r="J292">
        <f t="shared" si="33"/>
        <v>14.285714285714286</v>
      </c>
      <c r="K292">
        <f t="shared" si="34"/>
        <v>2.8571428571428572</v>
      </c>
      <c r="L292">
        <f t="shared" si="35"/>
        <v>18</v>
      </c>
    </row>
    <row r="293" spans="1:12">
      <c r="A293" s="3" t="s">
        <v>308</v>
      </c>
      <c r="B293">
        <v>20</v>
      </c>
      <c r="C293">
        <v>17</v>
      </c>
      <c r="D293">
        <v>12</v>
      </c>
      <c r="E293">
        <v>3</v>
      </c>
      <c r="F293" s="1">
        <f>SakaryaTablo[[#This Row],[Vefat2019]]</f>
        <v>17</v>
      </c>
      <c r="G293" s="1">
        <f>IF(AND(SakaryaTablo[[#This Row],[Vefat2020]]&gt;-1,SakaryaTablo[[#This Row],[Referans]]&gt;-1), SakaryaTablo[[#This Row],[Vefat2020]]-SakaryaTablo[[#This Row],[Referans]], 0)</f>
        <v>3</v>
      </c>
      <c r="H293">
        <f t="shared" si="31"/>
        <v>21.571428571428573</v>
      </c>
      <c r="I293">
        <f t="shared" si="32"/>
        <v>18.428571428571427</v>
      </c>
      <c r="J293">
        <f t="shared" si="33"/>
        <v>14</v>
      </c>
      <c r="K293">
        <f t="shared" si="34"/>
        <v>3</v>
      </c>
      <c r="L293">
        <f t="shared" si="35"/>
        <v>18.428571428571427</v>
      </c>
    </row>
    <row r="294" spans="1:12">
      <c r="A294" s="3" t="s">
        <v>309</v>
      </c>
      <c r="B294">
        <v>17</v>
      </c>
      <c r="C294">
        <v>24</v>
      </c>
      <c r="D294">
        <v>20</v>
      </c>
      <c r="E294">
        <v>4</v>
      </c>
      <c r="F294" s="1">
        <f>SakaryaTablo[[#This Row],[Vefat2019]]</f>
        <v>24</v>
      </c>
      <c r="G294" s="1">
        <f>IF(AND(SakaryaTablo[[#This Row],[Vefat2020]]&gt;-1,SakaryaTablo[[#This Row],[Referans]]&gt;-1), SakaryaTablo[[#This Row],[Vefat2020]]-SakaryaTablo[[#This Row],[Referans]], 0)</f>
        <v>-7</v>
      </c>
      <c r="H294">
        <f t="shared" si="31"/>
        <v>20.857142857142858</v>
      </c>
      <c r="I294">
        <f t="shared" si="32"/>
        <v>19.571428571428573</v>
      </c>
      <c r="J294">
        <f t="shared" si="33"/>
        <v>15.285714285714286</v>
      </c>
      <c r="K294">
        <f t="shared" si="34"/>
        <v>3</v>
      </c>
      <c r="L294">
        <f t="shared" si="35"/>
        <v>19.571428571428573</v>
      </c>
    </row>
    <row r="295" spans="1:12">
      <c r="A295" s="3" t="s">
        <v>310</v>
      </c>
      <c r="B295">
        <v>15</v>
      </c>
      <c r="C295">
        <v>10</v>
      </c>
      <c r="D295">
        <v>14</v>
      </c>
      <c r="E295">
        <v>1</v>
      </c>
      <c r="F295" s="1">
        <f>SakaryaTablo[[#This Row],[Vefat2019]]</f>
        <v>10</v>
      </c>
      <c r="G295" s="1">
        <f>IF(AND(SakaryaTablo[[#This Row],[Vefat2020]]&gt;-1,SakaryaTablo[[#This Row],[Referans]]&gt;-1), SakaryaTablo[[#This Row],[Vefat2020]]-SakaryaTablo[[#This Row],[Referans]], 0)</f>
        <v>5</v>
      </c>
      <c r="H295">
        <f t="shared" si="31"/>
        <v>20.714285714285715</v>
      </c>
      <c r="I295">
        <f t="shared" si="32"/>
        <v>18</v>
      </c>
      <c r="J295">
        <f t="shared" si="33"/>
        <v>15.285714285714286</v>
      </c>
      <c r="K295">
        <f t="shared" si="34"/>
        <v>3</v>
      </c>
      <c r="L295">
        <f t="shared" si="35"/>
        <v>18</v>
      </c>
    </row>
    <row r="296" spans="1:12">
      <c r="A296" s="3" t="s">
        <v>311</v>
      </c>
      <c r="B296">
        <v>20</v>
      </c>
      <c r="C296">
        <v>31</v>
      </c>
      <c r="D296">
        <v>11</v>
      </c>
      <c r="E296">
        <v>3</v>
      </c>
      <c r="F296" s="1">
        <f>SakaryaTablo[[#This Row],[Vefat2019]]</f>
        <v>31</v>
      </c>
      <c r="G296" s="1">
        <f>IF(AND(SakaryaTablo[[#This Row],[Vefat2020]]&gt;-1,SakaryaTablo[[#This Row],[Referans]]&gt;-1), SakaryaTablo[[#This Row],[Vefat2020]]-SakaryaTablo[[#This Row],[Referans]], 0)</f>
        <v>-11</v>
      </c>
      <c r="H296">
        <f t="shared" si="31"/>
        <v>20.142857142857142</v>
      </c>
      <c r="I296">
        <f t="shared" si="32"/>
        <v>19.142857142857142</v>
      </c>
      <c r="J296">
        <f t="shared" si="33"/>
        <v>14.714285714285714</v>
      </c>
      <c r="K296">
        <f t="shared" si="34"/>
        <v>3.2857142857142856</v>
      </c>
      <c r="L296">
        <f t="shared" si="35"/>
        <v>19.142857142857142</v>
      </c>
    </row>
    <row r="297" spans="1:12">
      <c r="A297" s="3" t="s">
        <v>312</v>
      </c>
      <c r="B297">
        <v>19</v>
      </c>
      <c r="C297">
        <v>18</v>
      </c>
      <c r="D297">
        <v>13</v>
      </c>
      <c r="E297">
        <v>3</v>
      </c>
      <c r="F297" s="1">
        <f>SakaryaTablo[[#This Row],[Vefat2019]]</f>
        <v>18</v>
      </c>
      <c r="G297" s="1">
        <f>IF(AND(SakaryaTablo[[#This Row],[Vefat2020]]&gt;-1,SakaryaTablo[[#This Row],[Referans]]&gt;-1), SakaryaTablo[[#This Row],[Vefat2020]]-SakaryaTablo[[#This Row],[Referans]], 0)</f>
        <v>1</v>
      </c>
      <c r="H297">
        <f t="shared" si="31"/>
        <v>20</v>
      </c>
      <c r="I297">
        <f t="shared" si="32"/>
        <v>18.714285714285715</v>
      </c>
      <c r="J297">
        <f t="shared" si="33"/>
        <v>14.428571428571429</v>
      </c>
      <c r="K297">
        <f t="shared" si="34"/>
        <v>3.4285714285714284</v>
      </c>
      <c r="L297">
        <f t="shared" si="35"/>
        <v>18.714285714285715</v>
      </c>
    </row>
    <row r="298" spans="1:12">
      <c r="A298" s="3" t="s">
        <v>313</v>
      </c>
      <c r="B298">
        <v>21</v>
      </c>
      <c r="C298">
        <v>20</v>
      </c>
      <c r="D298">
        <v>8</v>
      </c>
      <c r="E298">
        <v>3</v>
      </c>
      <c r="F298" s="1">
        <f>SakaryaTablo[[#This Row],[Vefat2019]]</f>
        <v>20</v>
      </c>
      <c r="G298" s="1">
        <f>IF(AND(SakaryaTablo[[#This Row],[Vefat2020]]&gt;-1,SakaryaTablo[[#This Row],[Referans]]&gt;-1), SakaryaTablo[[#This Row],[Vefat2020]]-SakaryaTablo[[#This Row],[Referans]], 0)</f>
        <v>1</v>
      </c>
      <c r="H298">
        <f t="shared" si="31"/>
        <v>19</v>
      </c>
      <c r="I298">
        <f t="shared" si="32"/>
        <v>19.571428571428573</v>
      </c>
      <c r="J298">
        <f t="shared" si="33"/>
        <v>13.714285714285714</v>
      </c>
      <c r="K298">
        <f t="shared" si="34"/>
        <v>2.8571428571428572</v>
      </c>
      <c r="L298">
        <f t="shared" si="35"/>
        <v>19.571428571428573</v>
      </c>
    </row>
    <row r="299" spans="1:12">
      <c r="A299" s="3" t="s">
        <v>314</v>
      </c>
      <c r="B299">
        <v>27</v>
      </c>
      <c r="C299">
        <v>24</v>
      </c>
      <c r="D299">
        <v>11</v>
      </c>
      <c r="E299">
        <v>3</v>
      </c>
      <c r="F299" s="1">
        <f>SakaryaTablo[[#This Row],[Vefat2019]]</f>
        <v>24</v>
      </c>
      <c r="G299" s="1">
        <f>IF(AND(SakaryaTablo[[#This Row],[Vefat2020]]&gt;-1,SakaryaTablo[[#This Row],[Referans]]&gt;-1), SakaryaTablo[[#This Row],[Vefat2020]]-SakaryaTablo[[#This Row],[Referans]], 0)</f>
        <v>3</v>
      </c>
      <c r="H299">
        <f t="shared" si="31"/>
        <v>19.857142857142858</v>
      </c>
      <c r="I299">
        <f t="shared" si="32"/>
        <v>20.571428571428573</v>
      </c>
      <c r="J299">
        <f t="shared" si="33"/>
        <v>12.714285714285714</v>
      </c>
      <c r="K299">
        <f t="shared" si="34"/>
        <v>2.8571428571428572</v>
      </c>
      <c r="L299">
        <f t="shared" si="35"/>
        <v>20.571428571428573</v>
      </c>
    </row>
    <row r="300" spans="1:12">
      <c r="A300" s="3" t="s">
        <v>315</v>
      </c>
      <c r="B300">
        <v>18</v>
      </c>
      <c r="C300">
        <v>14</v>
      </c>
      <c r="D300">
        <v>7</v>
      </c>
      <c r="E300">
        <v>2</v>
      </c>
      <c r="F300" s="1">
        <f>SakaryaTablo[[#This Row],[Vefat2019]]</f>
        <v>14</v>
      </c>
      <c r="G300" s="1">
        <f>IF(AND(SakaryaTablo[[#This Row],[Vefat2020]]&gt;-1,SakaryaTablo[[#This Row],[Referans]]&gt;-1), SakaryaTablo[[#This Row],[Vefat2020]]-SakaryaTablo[[#This Row],[Referans]], 0)</f>
        <v>4</v>
      </c>
      <c r="H300">
        <f t="shared" si="31"/>
        <v>19.571428571428573</v>
      </c>
      <c r="I300">
        <f t="shared" si="32"/>
        <v>20.142857142857142</v>
      </c>
      <c r="J300">
        <f t="shared" si="33"/>
        <v>12</v>
      </c>
      <c r="K300">
        <f t="shared" si="34"/>
        <v>2.7142857142857144</v>
      </c>
      <c r="L300">
        <f t="shared" si="35"/>
        <v>20.142857142857142</v>
      </c>
    </row>
    <row r="301" spans="1:12">
      <c r="A301" s="3" t="s">
        <v>316</v>
      </c>
      <c r="B301">
        <v>23</v>
      </c>
      <c r="C301">
        <v>12</v>
      </c>
      <c r="D301">
        <v>14</v>
      </c>
      <c r="E301">
        <v>4</v>
      </c>
      <c r="F301" s="1">
        <f>SakaryaTablo[[#This Row],[Vefat2019]]</f>
        <v>12</v>
      </c>
      <c r="G301" s="1">
        <f>IF(AND(SakaryaTablo[[#This Row],[Vefat2020]]&gt;-1,SakaryaTablo[[#This Row],[Referans]]&gt;-1), SakaryaTablo[[#This Row],[Vefat2020]]-SakaryaTablo[[#This Row],[Referans]], 0)</f>
        <v>11</v>
      </c>
      <c r="H301">
        <f t="shared" si="31"/>
        <v>20.428571428571427</v>
      </c>
      <c r="I301">
        <f t="shared" si="32"/>
        <v>18.428571428571427</v>
      </c>
      <c r="J301">
        <f t="shared" si="33"/>
        <v>11.142857142857142</v>
      </c>
      <c r="K301">
        <f t="shared" si="34"/>
        <v>2.7142857142857144</v>
      </c>
      <c r="L301">
        <f t="shared" si="35"/>
        <v>18.428571428571427</v>
      </c>
    </row>
    <row r="302" spans="1:12">
      <c r="A302" s="3" t="s">
        <v>317</v>
      </c>
      <c r="B302">
        <v>23</v>
      </c>
      <c r="C302">
        <v>13</v>
      </c>
      <c r="D302">
        <v>13</v>
      </c>
      <c r="E302">
        <v>1</v>
      </c>
      <c r="F302" s="1">
        <f>SakaryaTablo[[#This Row],[Vefat2019]]</f>
        <v>13</v>
      </c>
      <c r="G302" s="1">
        <f>IF(AND(SakaryaTablo[[#This Row],[Vefat2020]]&gt;-1,SakaryaTablo[[#This Row],[Referans]]&gt;-1), SakaryaTablo[[#This Row],[Vefat2020]]-SakaryaTablo[[#This Row],[Referans]], 0)</f>
        <v>10</v>
      </c>
      <c r="H302">
        <f t="shared" si="31"/>
        <v>21.571428571428573</v>
      </c>
      <c r="I302">
        <f t="shared" si="32"/>
        <v>18.857142857142858</v>
      </c>
      <c r="J302">
        <f t="shared" si="33"/>
        <v>11</v>
      </c>
      <c r="K302">
        <f t="shared" si="34"/>
        <v>2.7142857142857144</v>
      </c>
      <c r="L302">
        <f t="shared" si="35"/>
        <v>18.857142857142858</v>
      </c>
    </row>
    <row r="303" spans="1:12">
      <c r="A303" s="3" t="s">
        <v>318</v>
      </c>
      <c r="B303">
        <v>21</v>
      </c>
      <c r="C303">
        <v>17</v>
      </c>
      <c r="D303">
        <v>8</v>
      </c>
      <c r="E303">
        <v>4</v>
      </c>
      <c r="F303" s="1">
        <f>SakaryaTablo[[#This Row],[Vefat2019]]</f>
        <v>17</v>
      </c>
      <c r="G303" s="1">
        <f>IF(AND(SakaryaTablo[[#This Row],[Vefat2020]]&gt;-1,SakaryaTablo[[#This Row],[Referans]]&gt;-1), SakaryaTablo[[#This Row],[Vefat2020]]-SakaryaTablo[[#This Row],[Referans]], 0)</f>
        <v>4</v>
      </c>
      <c r="H303">
        <f t="shared" si="31"/>
        <v>21.714285714285715</v>
      </c>
      <c r="I303">
        <f t="shared" si="32"/>
        <v>16.857142857142858</v>
      </c>
      <c r="J303">
        <f t="shared" si="33"/>
        <v>10.571428571428571</v>
      </c>
      <c r="K303">
        <f t="shared" si="34"/>
        <v>2.8571428571428572</v>
      </c>
      <c r="L303">
        <f t="shared" si="35"/>
        <v>16.857142857142858</v>
      </c>
    </row>
    <row r="304" spans="1:12">
      <c r="A304" s="3" t="s">
        <v>319</v>
      </c>
      <c r="B304">
        <v>23</v>
      </c>
      <c r="C304">
        <v>17</v>
      </c>
      <c r="D304">
        <v>15</v>
      </c>
      <c r="E304">
        <v>4</v>
      </c>
      <c r="F304" s="1">
        <f>SakaryaTablo[[#This Row],[Vefat2019]]</f>
        <v>17</v>
      </c>
      <c r="G304" s="1">
        <f>IF(AND(SakaryaTablo[[#This Row],[Vefat2020]]&gt;-1,SakaryaTablo[[#This Row],[Referans]]&gt;-1), SakaryaTablo[[#This Row],[Vefat2020]]-SakaryaTablo[[#This Row],[Referans]], 0)</f>
        <v>6</v>
      </c>
      <c r="H304">
        <f t="shared" si="31"/>
        <v>22.285714285714285</v>
      </c>
      <c r="I304">
        <f t="shared" si="32"/>
        <v>16.714285714285715</v>
      </c>
      <c r="J304">
        <f t="shared" si="33"/>
        <v>10.857142857142858</v>
      </c>
      <c r="K304">
        <f t="shared" si="34"/>
        <v>3</v>
      </c>
      <c r="L304">
        <f t="shared" si="35"/>
        <v>16.714285714285715</v>
      </c>
    </row>
    <row r="305" spans="1:12">
      <c r="A305" s="3" t="s">
        <v>320</v>
      </c>
      <c r="B305">
        <v>18</v>
      </c>
      <c r="C305">
        <v>23</v>
      </c>
      <c r="D305">
        <v>9</v>
      </c>
      <c r="E305">
        <v>2</v>
      </c>
      <c r="F305" s="1">
        <f>SakaryaTablo[[#This Row],[Vefat2019]]</f>
        <v>23</v>
      </c>
      <c r="G305" s="1">
        <f>IF(AND(SakaryaTablo[[#This Row],[Vefat2020]]&gt;-1,SakaryaTablo[[#This Row],[Referans]]&gt;-1), SakaryaTablo[[#This Row],[Vefat2020]]-SakaryaTablo[[#This Row],[Referans]], 0)</f>
        <v>-5</v>
      </c>
      <c r="H305">
        <f t="shared" si="31"/>
        <v>21.857142857142858</v>
      </c>
      <c r="I305">
        <f t="shared" si="32"/>
        <v>17.142857142857142</v>
      </c>
      <c r="J305">
        <f t="shared" si="33"/>
        <v>11</v>
      </c>
      <c r="K305">
        <f t="shared" si="34"/>
        <v>2.8571428571428572</v>
      </c>
      <c r="L305">
        <f t="shared" si="35"/>
        <v>17.142857142857142</v>
      </c>
    </row>
    <row r="306" spans="1:12">
      <c r="A306" s="3" t="s">
        <v>321</v>
      </c>
      <c r="B306">
        <v>27</v>
      </c>
      <c r="C306">
        <v>17</v>
      </c>
      <c r="D306">
        <v>6</v>
      </c>
      <c r="E306">
        <v>4</v>
      </c>
      <c r="F306" s="1">
        <f>SakaryaTablo[[#This Row],[Vefat2019]]</f>
        <v>17</v>
      </c>
      <c r="G306" s="1">
        <f>IF(AND(SakaryaTablo[[#This Row],[Vefat2020]]&gt;-1,SakaryaTablo[[#This Row],[Referans]]&gt;-1), SakaryaTablo[[#This Row],[Vefat2020]]-SakaryaTablo[[#This Row],[Referans]], 0)</f>
        <v>10</v>
      </c>
      <c r="H306">
        <f t="shared" si="31"/>
        <v>21.857142857142858</v>
      </c>
      <c r="I306">
        <f t="shared" si="32"/>
        <v>16.142857142857142</v>
      </c>
      <c r="J306">
        <f t="shared" si="33"/>
        <v>10.285714285714286</v>
      </c>
      <c r="K306">
        <f t="shared" si="34"/>
        <v>3</v>
      </c>
      <c r="L306">
        <f t="shared" si="35"/>
        <v>16.142857142857142</v>
      </c>
    </row>
    <row r="307" spans="1:12">
      <c r="A307" s="3" t="s">
        <v>322</v>
      </c>
      <c r="B307">
        <v>25</v>
      </c>
      <c r="C307">
        <v>20</v>
      </c>
      <c r="D307">
        <v>16</v>
      </c>
      <c r="E307">
        <v>1</v>
      </c>
      <c r="F307" s="1">
        <f>SakaryaTablo[[#This Row],[Vefat2019]]</f>
        <v>20</v>
      </c>
      <c r="G307" s="1">
        <f>IF(AND(SakaryaTablo[[#This Row],[Vefat2020]]&gt;-1,SakaryaTablo[[#This Row],[Referans]]&gt;-1), SakaryaTablo[[#This Row],[Vefat2020]]-SakaryaTablo[[#This Row],[Referans]], 0)</f>
        <v>5</v>
      </c>
      <c r="H307">
        <f t="shared" si="31"/>
        <v>22.857142857142858</v>
      </c>
      <c r="I307">
        <f t="shared" si="32"/>
        <v>17</v>
      </c>
      <c r="J307">
        <f t="shared" si="33"/>
        <v>11.571428571428571</v>
      </c>
      <c r="K307">
        <f t="shared" si="34"/>
        <v>2.8571428571428572</v>
      </c>
      <c r="L307">
        <f t="shared" si="35"/>
        <v>17</v>
      </c>
    </row>
    <row r="308" spans="1:12">
      <c r="A308" s="3" t="s">
        <v>323</v>
      </c>
      <c r="B308">
        <v>26</v>
      </c>
      <c r="C308">
        <v>17</v>
      </c>
      <c r="D308">
        <v>15</v>
      </c>
      <c r="E308">
        <v>2</v>
      </c>
      <c r="F308" s="1">
        <f>SakaryaTablo[[#This Row],[Vefat2019]]</f>
        <v>17</v>
      </c>
      <c r="G308" s="1">
        <f>IF(AND(SakaryaTablo[[#This Row],[Vefat2020]]&gt;-1,SakaryaTablo[[#This Row],[Referans]]&gt;-1), SakaryaTablo[[#This Row],[Vefat2020]]-SakaryaTablo[[#This Row],[Referans]], 0)</f>
        <v>9</v>
      </c>
      <c r="H308">
        <f t="shared" si="31"/>
        <v>23.285714285714285</v>
      </c>
      <c r="I308">
        <f t="shared" si="32"/>
        <v>17.714285714285715</v>
      </c>
      <c r="J308">
        <f t="shared" si="33"/>
        <v>11.714285714285714</v>
      </c>
      <c r="K308">
        <f t="shared" si="34"/>
        <v>2.5714285714285716</v>
      </c>
      <c r="L308">
        <f t="shared" si="35"/>
        <v>17.714285714285715</v>
      </c>
    </row>
    <row r="309" spans="1:12">
      <c r="A309" s="3" t="s">
        <v>324</v>
      </c>
      <c r="B309">
        <v>37</v>
      </c>
      <c r="C309">
        <v>15</v>
      </c>
      <c r="D309">
        <v>8</v>
      </c>
      <c r="E309">
        <v>4</v>
      </c>
      <c r="F309" s="1">
        <f>SakaryaTablo[[#This Row],[Vefat2019]]</f>
        <v>15</v>
      </c>
      <c r="G309" s="1">
        <f>IF(AND(SakaryaTablo[[#This Row],[Vefat2020]]&gt;-1,SakaryaTablo[[#This Row],[Referans]]&gt;-1), SakaryaTablo[[#This Row],[Vefat2020]]-SakaryaTablo[[#This Row],[Referans]], 0)</f>
        <v>22</v>
      </c>
      <c r="H309">
        <f t="shared" si="31"/>
        <v>25.285714285714285</v>
      </c>
      <c r="I309">
        <f t="shared" si="32"/>
        <v>18</v>
      </c>
      <c r="J309">
        <f t="shared" si="33"/>
        <v>11</v>
      </c>
      <c r="K309">
        <f t="shared" si="34"/>
        <v>3</v>
      </c>
      <c r="L309">
        <f t="shared" si="35"/>
        <v>18</v>
      </c>
    </row>
    <row r="310" spans="1:12">
      <c r="A310" s="3" t="s">
        <v>325</v>
      </c>
      <c r="B310">
        <v>22</v>
      </c>
      <c r="C310">
        <v>23</v>
      </c>
      <c r="D310">
        <v>10</v>
      </c>
      <c r="E310">
        <v>4</v>
      </c>
      <c r="F310" s="1">
        <f>SakaryaTablo[[#This Row],[Vefat2019]]</f>
        <v>23</v>
      </c>
      <c r="G310" s="1">
        <f>IF(AND(SakaryaTablo[[#This Row],[Vefat2020]]&gt;-1,SakaryaTablo[[#This Row],[Referans]]&gt;-1), SakaryaTablo[[#This Row],[Vefat2020]]-SakaryaTablo[[#This Row],[Referans]], 0)</f>
        <v>-1</v>
      </c>
      <c r="H310">
        <f t="shared" si="31"/>
        <v>25.428571428571427</v>
      </c>
      <c r="I310">
        <f t="shared" si="32"/>
        <v>18.857142857142858</v>
      </c>
      <c r="J310">
        <f t="shared" si="33"/>
        <v>11.285714285714286</v>
      </c>
      <c r="K310">
        <f t="shared" si="34"/>
        <v>3</v>
      </c>
      <c r="L310">
        <f t="shared" si="35"/>
        <v>18.857142857142858</v>
      </c>
    </row>
    <row r="311" spans="1:12">
      <c r="A311" s="3" t="s">
        <v>326</v>
      </c>
      <c r="B311">
        <v>34</v>
      </c>
      <c r="C311">
        <v>25</v>
      </c>
      <c r="D311">
        <v>10</v>
      </c>
      <c r="E311">
        <v>2</v>
      </c>
      <c r="F311" s="1">
        <f>SakaryaTablo[[#This Row],[Vefat2019]]</f>
        <v>25</v>
      </c>
      <c r="G311" s="1">
        <f>IF(AND(SakaryaTablo[[#This Row],[Vefat2020]]&gt;-1,SakaryaTablo[[#This Row],[Referans]]&gt;-1), SakaryaTablo[[#This Row],[Vefat2020]]-SakaryaTablo[[#This Row],[Referans]], 0)</f>
        <v>9</v>
      </c>
      <c r="H311">
        <f t="shared" si="31"/>
        <v>27</v>
      </c>
      <c r="I311">
        <f t="shared" si="32"/>
        <v>20</v>
      </c>
      <c r="J311">
        <f t="shared" si="33"/>
        <v>10.571428571428571</v>
      </c>
      <c r="K311">
        <f t="shared" si="34"/>
        <v>2.7142857142857144</v>
      </c>
      <c r="L311">
        <f t="shared" si="35"/>
        <v>20</v>
      </c>
    </row>
    <row r="312" spans="1:12">
      <c r="A312" s="3" t="s">
        <v>327</v>
      </c>
      <c r="B312">
        <v>31</v>
      </c>
      <c r="C312">
        <v>21</v>
      </c>
      <c r="D312">
        <v>7</v>
      </c>
      <c r="E312">
        <v>2</v>
      </c>
      <c r="F312" s="1">
        <f>SakaryaTablo[[#This Row],[Vefat2019]]</f>
        <v>21</v>
      </c>
      <c r="G312" s="1">
        <f>IF(AND(SakaryaTablo[[#This Row],[Vefat2020]]&gt;-1,SakaryaTablo[[#This Row],[Referans]]&gt;-1), SakaryaTablo[[#This Row],[Vefat2020]]-SakaryaTablo[[#This Row],[Referans]], 0)</f>
        <v>10</v>
      </c>
      <c r="H312">
        <f t="shared" si="31"/>
        <v>28.857142857142858</v>
      </c>
      <c r="I312">
        <f t="shared" si="32"/>
        <v>19.714285714285715</v>
      </c>
      <c r="J312">
        <f t="shared" si="33"/>
        <v>10.285714285714286</v>
      </c>
      <c r="K312">
        <f t="shared" si="34"/>
        <v>2.7142857142857144</v>
      </c>
      <c r="L312">
        <f t="shared" si="35"/>
        <v>19.714285714285715</v>
      </c>
    </row>
    <row r="313" spans="1:12">
      <c r="A313" s="3" t="s">
        <v>328</v>
      </c>
      <c r="B313">
        <v>25</v>
      </c>
      <c r="C313">
        <v>25</v>
      </c>
      <c r="D313">
        <v>12</v>
      </c>
      <c r="E313">
        <v>3</v>
      </c>
      <c r="F313" s="1">
        <f>SakaryaTablo[[#This Row],[Vefat2019]]</f>
        <v>25</v>
      </c>
      <c r="G313" s="1">
        <f>IF(AND(SakaryaTablo[[#This Row],[Vefat2020]]&gt;-1,SakaryaTablo[[#This Row],[Referans]]&gt;-1), SakaryaTablo[[#This Row],[Vefat2020]]-SakaryaTablo[[#This Row],[Referans]], 0)</f>
        <v>0</v>
      </c>
      <c r="H313">
        <f t="shared" si="31"/>
        <v>28.571428571428573</v>
      </c>
      <c r="I313">
        <f t="shared" si="32"/>
        <v>20.857142857142858</v>
      </c>
      <c r="J313">
        <f t="shared" si="33"/>
        <v>11.142857142857142</v>
      </c>
      <c r="K313">
        <f t="shared" si="34"/>
        <v>2.5714285714285716</v>
      </c>
      <c r="L313">
        <f t="shared" si="35"/>
        <v>20.857142857142858</v>
      </c>
    </row>
    <row r="314" spans="1:12">
      <c r="A314" s="3" t="s">
        <v>329</v>
      </c>
      <c r="B314">
        <v>23</v>
      </c>
      <c r="C314">
        <v>20</v>
      </c>
      <c r="D314">
        <v>7</v>
      </c>
      <c r="E314">
        <v>2</v>
      </c>
      <c r="F314" s="1">
        <f>SakaryaTablo[[#This Row],[Vefat2019]]</f>
        <v>20</v>
      </c>
      <c r="G314" s="1">
        <f>IF(AND(SakaryaTablo[[#This Row],[Vefat2020]]&gt;-1,SakaryaTablo[[#This Row],[Referans]]&gt;-1), SakaryaTablo[[#This Row],[Vefat2020]]-SakaryaTablo[[#This Row],[Referans]], 0)</f>
        <v>3</v>
      </c>
      <c r="H314">
        <f t="shared" si="31"/>
        <v>28.285714285714285</v>
      </c>
      <c r="I314">
        <f t="shared" si="32"/>
        <v>20.857142857142858</v>
      </c>
      <c r="J314">
        <f t="shared" si="33"/>
        <v>9.8571428571428577</v>
      </c>
      <c r="K314">
        <f t="shared" si="34"/>
        <v>2.7142857142857144</v>
      </c>
      <c r="L314">
        <f t="shared" si="35"/>
        <v>20.857142857142858</v>
      </c>
    </row>
    <row r="315" spans="1:12">
      <c r="A315" s="3" t="s">
        <v>330</v>
      </c>
      <c r="B315">
        <v>44</v>
      </c>
      <c r="C315">
        <v>21</v>
      </c>
      <c r="D315">
        <v>14</v>
      </c>
      <c r="E315">
        <v>3</v>
      </c>
      <c r="F315" s="1">
        <f>SakaryaTablo[[#This Row],[Vefat2019]]</f>
        <v>21</v>
      </c>
      <c r="G315" s="1">
        <f>IF(AND(SakaryaTablo[[#This Row],[Vefat2020]]&gt;-1,SakaryaTablo[[#This Row],[Referans]]&gt;-1), SakaryaTablo[[#This Row],[Vefat2020]]-SakaryaTablo[[#This Row],[Referans]], 0)</f>
        <v>23</v>
      </c>
      <c r="H315">
        <f t="shared" si="31"/>
        <v>30.857142857142858</v>
      </c>
      <c r="I315">
        <f t="shared" si="32"/>
        <v>21.428571428571427</v>
      </c>
      <c r="J315">
        <f t="shared" si="33"/>
        <v>9.7142857142857135</v>
      </c>
      <c r="K315">
        <f t="shared" si="34"/>
        <v>2.8571428571428572</v>
      </c>
      <c r="L315">
        <f t="shared" si="35"/>
        <v>21.428571428571427</v>
      </c>
    </row>
    <row r="316" spans="1:12">
      <c r="A316" s="3" t="s">
        <v>331</v>
      </c>
      <c r="B316">
        <v>31</v>
      </c>
      <c r="C316">
        <v>16</v>
      </c>
      <c r="D316">
        <v>11</v>
      </c>
      <c r="E316">
        <v>7</v>
      </c>
      <c r="F316" s="1">
        <f>SakaryaTablo[[#This Row],[Vefat2019]]</f>
        <v>16</v>
      </c>
      <c r="G316" s="1">
        <f>IF(AND(SakaryaTablo[[#This Row],[Vefat2020]]&gt;-1,SakaryaTablo[[#This Row],[Referans]]&gt;-1), SakaryaTablo[[#This Row],[Vefat2020]]-SakaryaTablo[[#This Row],[Referans]], 0)</f>
        <v>15</v>
      </c>
      <c r="H316">
        <f t="shared" si="31"/>
        <v>30</v>
      </c>
      <c r="I316">
        <f t="shared" si="32"/>
        <v>21.571428571428573</v>
      </c>
      <c r="J316">
        <f t="shared" si="33"/>
        <v>10.142857142857142</v>
      </c>
      <c r="K316">
        <f t="shared" si="34"/>
        <v>3.2857142857142856</v>
      </c>
      <c r="L316">
        <f t="shared" si="35"/>
        <v>21.571428571428573</v>
      </c>
    </row>
    <row r="317" spans="1:12">
      <c r="A317" s="3" t="s">
        <v>332</v>
      </c>
      <c r="B317">
        <v>26</v>
      </c>
      <c r="C317">
        <v>22</v>
      </c>
      <c r="D317">
        <v>14</v>
      </c>
      <c r="E317">
        <v>5</v>
      </c>
      <c r="F317" s="1">
        <f>SakaryaTablo[[#This Row],[Vefat2019]]</f>
        <v>22</v>
      </c>
      <c r="G317" s="1">
        <f>IF(AND(SakaryaTablo[[#This Row],[Vefat2020]]&gt;-1,SakaryaTablo[[#This Row],[Referans]]&gt;-1), SakaryaTablo[[#This Row],[Vefat2020]]-SakaryaTablo[[#This Row],[Referans]], 0)</f>
        <v>4</v>
      </c>
      <c r="H317">
        <f t="shared" si="31"/>
        <v>30.571428571428573</v>
      </c>
      <c r="I317">
        <f t="shared" si="32"/>
        <v>21.428571428571427</v>
      </c>
      <c r="J317">
        <f t="shared" si="33"/>
        <v>10.714285714285714</v>
      </c>
      <c r="K317">
        <f t="shared" si="34"/>
        <v>3.4285714285714284</v>
      </c>
      <c r="L317">
        <f t="shared" si="35"/>
        <v>21.428571428571427</v>
      </c>
    </row>
    <row r="318" spans="1:12">
      <c r="A318" s="3" t="s">
        <v>333</v>
      </c>
      <c r="B318">
        <v>41</v>
      </c>
      <c r="C318">
        <v>19</v>
      </c>
      <c r="D318">
        <v>16</v>
      </c>
      <c r="E318">
        <v>1</v>
      </c>
      <c r="F318" s="1">
        <f>SakaryaTablo[[#This Row],[Vefat2019]]</f>
        <v>19</v>
      </c>
      <c r="G318" s="1">
        <f>IF(AND(SakaryaTablo[[#This Row],[Vefat2020]]&gt;-1,SakaryaTablo[[#This Row],[Referans]]&gt;-1), SakaryaTablo[[#This Row],[Vefat2020]]-SakaryaTablo[[#This Row],[Referans]], 0)</f>
        <v>22</v>
      </c>
      <c r="H318">
        <f t="shared" si="31"/>
        <v>31.571428571428573</v>
      </c>
      <c r="I318">
        <f t="shared" si="32"/>
        <v>20.571428571428573</v>
      </c>
      <c r="J318">
        <f t="shared" si="33"/>
        <v>11.571428571428571</v>
      </c>
      <c r="K318">
        <f t="shared" si="34"/>
        <v>3.2857142857142856</v>
      </c>
      <c r="L318">
        <f t="shared" si="35"/>
        <v>20.571428571428573</v>
      </c>
    </row>
    <row r="319" spans="1:12">
      <c r="A319" s="3" t="s">
        <v>334</v>
      </c>
      <c r="B319">
        <v>30</v>
      </c>
      <c r="C319">
        <v>18</v>
      </c>
      <c r="D319">
        <v>17</v>
      </c>
      <c r="E319">
        <v>4</v>
      </c>
      <c r="F319" s="1">
        <f>SakaryaTablo[[#This Row],[Vefat2019]]</f>
        <v>18</v>
      </c>
      <c r="G319" s="1">
        <f>IF(AND(SakaryaTablo[[#This Row],[Vefat2020]]&gt;-1,SakaryaTablo[[#This Row],[Referans]]&gt;-1), SakaryaTablo[[#This Row],[Vefat2020]]-SakaryaTablo[[#This Row],[Referans]], 0)</f>
        <v>12</v>
      </c>
      <c r="H319">
        <f t="shared" si="31"/>
        <v>31.428571428571427</v>
      </c>
      <c r="I319">
        <f t="shared" si="32"/>
        <v>20.142857142857142</v>
      </c>
      <c r="J319">
        <f t="shared" si="33"/>
        <v>13</v>
      </c>
      <c r="K319">
        <f t="shared" si="34"/>
        <v>3.5714285714285716</v>
      </c>
      <c r="L319">
        <f t="shared" si="35"/>
        <v>20.142857142857142</v>
      </c>
    </row>
    <row r="320" spans="1:12">
      <c r="A320" s="3" t="s">
        <v>335</v>
      </c>
      <c r="B320">
        <v>39</v>
      </c>
      <c r="C320">
        <v>15</v>
      </c>
      <c r="D320">
        <v>19</v>
      </c>
      <c r="E320">
        <v>0</v>
      </c>
      <c r="F320" s="1">
        <f>SakaryaTablo[[#This Row],[Vefat2019]]</f>
        <v>15</v>
      </c>
      <c r="G320" s="1">
        <f>IF(AND(SakaryaTablo[[#This Row],[Vefat2020]]&gt;-1,SakaryaTablo[[#This Row],[Referans]]&gt;-1), SakaryaTablo[[#This Row],[Vefat2020]]-SakaryaTablo[[#This Row],[Referans]], 0)</f>
        <v>24</v>
      </c>
      <c r="H320">
        <f t="shared" ref="H320:H353" si="36">AVERAGE(B314:B320)</f>
        <v>33.428571428571431</v>
      </c>
      <c r="I320">
        <f t="shared" ref="I320:I353" si="37">AVERAGE(C314:C320)</f>
        <v>18.714285714285715</v>
      </c>
      <c r="J320">
        <f t="shared" ref="J320:J353" si="38">AVERAGE(D314:D320)</f>
        <v>14</v>
      </c>
      <c r="K320">
        <f t="shared" ref="K320:K353" si="39">AVERAGE(E314:E320)</f>
        <v>3.1428571428571428</v>
      </c>
      <c r="L320">
        <f t="shared" ref="L320:L353" si="40">AVERAGE(F314:F320)</f>
        <v>18.714285714285715</v>
      </c>
    </row>
    <row r="321" spans="1:12">
      <c r="A321" s="3" t="s">
        <v>336</v>
      </c>
      <c r="B321">
        <v>33</v>
      </c>
      <c r="C321">
        <v>15</v>
      </c>
      <c r="D321">
        <v>11</v>
      </c>
      <c r="E321">
        <v>3</v>
      </c>
      <c r="F321" s="1">
        <f>SakaryaTablo[[#This Row],[Vefat2019]]</f>
        <v>15</v>
      </c>
      <c r="G321" s="1">
        <f>IF(AND(SakaryaTablo[[#This Row],[Vefat2020]]&gt;-1,SakaryaTablo[[#This Row],[Referans]]&gt;-1), SakaryaTablo[[#This Row],[Vefat2020]]-SakaryaTablo[[#This Row],[Referans]], 0)</f>
        <v>18</v>
      </c>
      <c r="H321">
        <f t="shared" si="36"/>
        <v>34.857142857142854</v>
      </c>
      <c r="I321">
        <f t="shared" si="37"/>
        <v>18</v>
      </c>
      <c r="J321">
        <f t="shared" si="38"/>
        <v>14.571428571428571</v>
      </c>
      <c r="K321">
        <f t="shared" si="39"/>
        <v>3.2857142857142856</v>
      </c>
      <c r="L321">
        <f t="shared" si="40"/>
        <v>18</v>
      </c>
    </row>
    <row r="322" spans="1:12">
      <c r="A322" s="3" t="s">
        <v>337</v>
      </c>
      <c r="B322">
        <v>33</v>
      </c>
      <c r="C322">
        <v>19</v>
      </c>
      <c r="D322">
        <v>12</v>
      </c>
      <c r="E322">
        <v>2</v>
      </c>
      <c r="F322" s="1">
        <f>SakaryaTablo[[#This Row],[Vefat2019]]</f>
        <v>19</v>
      </c>
      <c r="G322" s="1">
        <f>IF(AND(SakaryaTablo[[#This Row],[Vefat2020]]&gt;-1,SakaryaTablo[[#This Row],[Referans]]&gt;-1), SakaryaTablo[[#This Row],[Vefat2020]]-SakaryaTablo[[#This Row],[Referans]], 0)</f>
        <v>14</v>
      </c>
      <c r="H322">
        <f t="shared" si="36"/>
        <v>33.285714285714285</v>
      </c>
      <c r="I322">
        <f t="shared" si="37"/>
        <v>17.714285714285715</v>
      </c>
      <c r="J322">
        <f t="shared" si="38"/>
        <v>14.285714285714286</v>
      </c>
      <c r="K322">
        <f t="shared" si="39"/>
        <v>3.1428571428571428</v>
      </c>
      <c r="L322">
        <f t="shared" si="40"/>
        <v>17.714285714285715</v>
      </c>
    </row>
    <row r="323" spans="1:12">
      <c r="A323" s="3" t="s">
        <v>338</v>
      </c>
      <c r="B323">
        <v>41</v>
      </c>
      <c r="C323">
        <v>15</v>
      </c>
      <c r="D323">
        <v>13</v>
      </c>
      <c r="E323">
        <v>4</v>
      </c>
      <c r="F323" s="1">
        <f>SakaryaTablo[[#This Row],[Vefat2019]]</f>
        <v>15</v>
      </c>
      <c r="G323" s="1">
        <f>IF(AND(SakaryaTablo[[#This Row],[Vefat2020]]&gt;-1,SakaryaTablo[[#This Row],[Referans]]&gt;-1), SakaryaTablo[[#This Row],[Vefat2020]]-SakaryaTablo[[#This Row],[Referans]], 0)</f>
        <v>26</v>
      </c>
      <c r="H323">
        <f t="shared" si="36"/>
        <v>34.714285714285715</v>
      </c>
      <c r="I323">
        <f t="shared" si="37"/>
        <v>17.571428571428573</v>
      </c>
      <c r="J323">
        <f t="shared" si="38"/>
        <v>14.571428571428571</v>
      </c>
      <c r="K323">
        <f t="shared" si="39"/>
        <v>2.7142857142857144</v>
      </c>
      <c r="L323">
        <f t="shared" si="40"/>
        <v>17.571428571428573</v>
      </c>
    </row>
    <row r="324" spans="1:12">
      <c r="A324" s="3" t="s">
        <v>339</v>
      </c>
      <c r="B324">
        <v>38</v>
      </c>
      <c r="C324">
        <v>17</v>
      </c>
      <c r="D324">
        <v>15</v>
      </c>
      <c r="E324">
        <v>4</v>
      </c>
      <c r="F324" s="1">
        <f>SakaryaTablo[[#This Row],[Vefat2019]]</f>
        <v>17</v>
      </c>
      <c r="G324" s="1">
        <f>IF(AND(SakaryaTablo[[#This Row],[Vefat2020]]&gt;-1,SakaryaTablo[[#This Row],[Referans]]&gt;-1), SakaryaTablo[[#This Row],[Vefat2020]]-SakaryaTablo[[#This Row],[Referans]], 0)</f>
        <v>21</v>
      </c>
      <c r="H324">
        <f t="shared" si="36"/>
        <v>36.428571428571431</v>
      </c>
      <c r="I324">
        <f t="shared" si="37"/>
        <v>16.857142857142858</v>
      </c>
      <c r="J324">
        <f t="shared" si="38"/>
        <v>14.714285714285714</v>
      </c>
      <c r="K324">
        <f t="shared" si="39"/>
        <v>2.5714285714285716</v>
      </c>
      <c r="L324">
        <f t="shared" si="40"/>
        <v>16.857142857142858</v>
      </c>
    </row>
    <row r="325" spans="1:12">
      <c r="A325" s="3" t="s">
        <v>340</v>
      </c>
      <c r="B325">
        <v>39</v>
      </c>
      <c r="C325">
        <v>22</v>
      </c>
      <c r="D325">
        <v>16</v>
      </c>
      <c r="E325">
        <v>3</v>
      </c>
      <c r="F325" s="1">
        <f>SakaryaTablo[[#This Row],[Vefat2019]]</f>
        <v>22</v>
      </c>
      <c r="G325" s="1">
        <f>IF(AND(SakaryaTablo[[#This Row],[Vefat2020]]&gt;-1,SakaryaTablo[[#This Row],[Referans]]&gt;-1), SakaryaTablo[[#This Row],[Vefat2020]]-SakaryaTablo[[#This Row],[Referans]], 0)</f>
        <v>17</v>
      </c>
      <c r="H325">
        <f t="shared" si="36"/>
        <v>36.142857142857146</v>
      </c>
      <c r="I325">
        <f t="shared" si="37"/>
        <v>17.285714285714285</v>
      </c>
      <c r="J325">
        <f t="shared" si="38"/>
        <v>14.714285714285714</v>
      </c>
      <c r="K325">
        <f t="shared" si="39"/>
        <v>2.8571428571428572</v>
      </c>
      <c r="L325">
        <f t="shared" si="40"/>
        <v>17.285714285714285</v>
      </c>
    </row>
    <row r="326" spans="1:12">
      <c r="A326" s="3" t="s">
        <v>341</v>
      </c>
      <c r="B326">
        <v>51</v>
      </c>
      <c r="C326">
        <v>25</v>
      </c>
      <c r="D326">
        <v>15</v>
      </c>
      <c r="E326">
        <v>2</v>
      </c>
      <c r="F326" s="1">
        <f>SakaryaTablo[[#This Row],[Vefat2019]]</f>
        <v>25</v>
      </c>
      <c r="G326" s="1">
        <f>IF(AND(SakaryaTablo[[#This Row],[Vefat2020]]&gt;-1,SakaryaTablo[[#This Row],[Referans]]&gt;-1), SakaryaTablo[[#This Row],[Vefat2020]]-SakaryaTablo[[#This Row],[Referans]], 0)</f>
        <v>26</v>
      </c>
      <c r="H326">
        <f t="shared" si="36"/>
        <v>39.142857142857146</v>
      </c>
      <c r="I326">
        <f t="shared" si="37"/>
        <v>18.285714285714285</v>
      </c>
      <c r="J326">
        <f t="shared" si="38"/>
        <v>14.428571428571429</v>
      </c>
      <c r="K326">
        <f t="shared" si="39"/>
        <v>2.5714285714285716</v>
      </c>
      <c r="L326">
        <f t="shared" si="40"/>
        <v>18.285714285714285</v>
      </c>
    </row>
    <row r="327" spans="1:12">
      <c r="A327" s="3" t="s">
        <v>342</v>
      </c>
      <c r="B327">
        <v>45</v>
      </c>
      <c r="C327">
        <v>15</v>
      </c>
      <c r="D327">
        <v>9</v>
      </c>
      <c r="E327">
        <v>12</v>
      </c>
      <c r="F327" s="1">
        <f>SakaryaTablo[[#This Row],[Vefat2019]]</f>
        <v>15</v>
      </c>
      <c r="G327" s="1">
        <f>IF(AND(SakaryaTablo[[#This Row],[Vefat2020]]&gt;-1,SakaryaTablo[[#This Row],[Referans]]&gt;-1), SakaryaTablo[[#This Row],[Vefat2020]]-SakaryaTablo[[#This Row],[Referans]], 0)</f>
        <v>30</v>
      </c>
      <c r="H327">
        <f t="shared" si="36"/>
        <v>40</v>
      </c>
      <c r="I327">
        <f t="shared" si="37"/>
        <v>18.285714285714285</v>
      </c>
      <c r="J327">
        <f t="shared" si="38"/>
        <v>13</v>
      </c>
      <c r="K327">
        <f t="shared" si="39"/>
        <v>4.2857142857142856</v>
      </c>
      <c r="L327">
        <f t="shared" si="40"/>
        <v>18.285714285714285</v>
      </c>
    </row>
    <row r="328" spans="1:12">
      <c r="A328" s="3" t="s">
        <v>343</v>
      </c>
      <c r="B328">
        <v>52</v>
      </c>
      <c r="C328">
        <v>18</v>
      </c>
      <c r="D328">
        <v>15</v>
      </c>
      <c r="E328">
        <v>7</v>
      </c>
      <c r="F328" s="1">
        <f>SakaryaTablo[[#This Row],[Vefat2019]]</f>
        <v>18</v>
      </c>
      <c r="G328" s="1">
        <f>IF(AND(SakaryaTablo[[#This Row],[Vefat2020]]&gt;-1,SakaryaTablo[[#This Row],[Referans]]&gt;-1), SakaryaTablo[[#This Row],[Vefat2020]]-SakaryaTablo[[#This Row],[Referans]], 0)</f>
        <v>34</v>
      </c>
      <c r="H328">
        <f t="shared" si="36"/>
        <v>42.714285714285715</v>
      </c>
      <c r="I328">
        <f t="shared" si="37"/>
        <v>18.714285714285715</v>
      </c>
      <c r="J328">
        <f t="shared" si="38"/>
        <v>13.571428571428571</v>
      </c>
      <c r="K328">
        <f t="shared" si="39"/>
        <v>4.8571428571428568</v>
      </c>
      <c r="L328">
        <f t="shared" si="40"/>
        <v>18.714285714285715</v>
      </c>
    </row>
    <row r="329" spans="1:12">
      <c r="A329" s="3" t="s">
        <v>344</v>
      </c>
      <c r="B329">
        <v>45</v>
      </c>
      <c r="C329">
        <v>23</v>
      </c>
      <c r="D329">
        <v>11</v>
      </c>
      <c r="E329">
        <v>13</v>
      </c>
      <c r="F329" s="1">
        <f>SakaryaTablo[[#This Row],[Vefat2019]]</f>
        <v>23</v>
      </c>
      <c r="G329" s="1">
        <f>IF(AND(SakaryaTablo[[#This Row],[Vefat2020]]&gt;-1,SakaryaTablo[[#This Row],[Referans]]&gt;-1), SakaryaTablo[[#This Row],[Vefat2020]]-SakaryaTablo[[#This Row],[Referans]], 0)</f>
        <v>22</v>
      </c>
      <c r="H329">
        <f t="shared" si="36"/>
        <v>44.428571428571431</v>
      </c>
      <c r="I329">
        <f t="shared" si="37"/>
        <v>19.285714285714285</v>
      </c>
      <c r="J329">
        <f t="shared" si="38"/>
        <v>13.428571428571429</v>
      </c>
      <c r="K329">
        <f t="shared" si="39"/>
        <v>6.4285714285714288</v>
      </c>
      <c r="L329">
        <f t="shared" si="40"/>
        <v>19.285714285714285</v>
      </c>
    </row>
    <row r="330" spans="1:12">
      <c r="A330" s="3" t="s">
        <v>345</v>
      </c>
      <c r="B330">
        <v>55</v>
      </c>
      <c r="C330">
        <v>17</v>
      </c>
      <c r="D330">
        <v>12</v>
      </c>
      <c r="E330">
        <v>9</v>
      </c>
      <c r="F330" s="1">
        <f>SakaryaTablo[[#This Row],[Vefat2019]]</f>
        <v>17</v>
      </c>
      <c r="G330" s="1">
        <f>IF(AND(SakaryaTablo[[#This Row],[Vefat2020]]&gt;-1,SakaryaTablo[[#This Row],[Referans]]&gt;-1), SakaryaTablo[[#This Row],[Vefat2020]]-SakaryaTablo[[#This Row],[Referans]], 0)</f>
        <v>38</v>
      </c>
      <c r="H330">
        <f t="shared" si="36"/>
        <v>46.428571428571431</v>
      </c>
      <c r="I330">
        <f t="shared" si="37"/>
        <v>19.571428571428573</v>
      </c>
      <c r="J330">
        <f t="shared" si="38"/>
        <v>13.285714285714286</v>
      </c>
      <c r="K330">
        <f t="shared" si="39"/>
        <v>7.1428571428571432</v>
      </c>
      <c r="L330">
        <f t="shared" si="40"/>
        <v>19.571428571428573</v>
      </c>
    </row>
    <row r="331" spans="1:12">
      <c r="A331" s="3" t="s">
        <v>346</v>
      </c>
      <c r="B331">
        <v>52</v>
      </c>
      <c r="C331">
        <v>19</v>
      </c>
      <c r="D331">
        <v>17</v>
      </c>
      <c r="E331">
        <v>10</v>
      </c>
      <c r="F331" s="1">
        <f>SakaryaTablo[[#This Row],[Vefat2019]]</f>
        <v>19</v>
      </c>
      <c r="G331" s="1">
        <f>IF(AND(SakaryaTablo[[#This Row],[Vefat2020]]&gt;-1,SakaryaTablo[[#This Row],[Referans]]&gt;-1), SakaryaTablo[[#This Row],[Vefat2020]]-SakaryaTablo[[#This Row],[Referans]], 0)</f>
        <v>33</v>
      </c>
      <c r="H331">
        <f t="shared" si="36"/>
        <v>48.428571428571431</v>
      </c>
      <c r="I331">
        <f t="shared" si="37"/>
        <v>19.857142857142858</v>
      </c>
      <c r="J331">
        <f t="shared" si="38"/>
        <v>13.571428571428571</v>
      </c>
      <c r="K331">
        <f t="shared" si="39"/>
        <v>8</v>
      </c>
      <c r="L331">
        <f t="shared" si="40"/>
        <v>19.857142857142858</v>
      </c>
    </row>
    <row r="332" spans="1:12">
      <c r="A332" s="3" t="s">
        <v>347</v>
      </c>
      <c r="B332">
        <v>48</v>
      </c>
      <c r="C332">
        <v>14</v>
      </c>
      <c r="D332">
        <v>15</v>
      </c>
      <c r="E332">
        <v>15</v>
      </c>
      <c r="F332" s="1">
        <f>SakaryaTablo[[#This Row],[Vefat2019]]</f>
        <v>14</v>
      </c>
      <c r="G332" s="1">
        <f>IF(AND(SakaryaTablo[[#This Row],[Vefat2020]]&gt;-1,SakaryaTablo[[#This Row],[Referans]]&gt;-1), SakaryaTablo[[#This Row],[Vefat2020]]-SakaryaTablo[[#This Row],[Referans]], 0)</f>
        <v>34</v>
      </c>
      <c r="H332">
        <f t="shared" si="36"/>
        <v>49.714285714285715</v>
      </c>
      <c r="I332">
        <f t="shared" si="37"/>
        <v>18.714285714285715</v>
      </c>
      <c r="J332">
        <f t="shared" si="38"/>
        <v>13.428571428571429</v>
      </c>
      <c r="K332">
        <f t="shared" si="39"/>
        <v>9.7142857142857135</v>
      </c>
      <c r="L332">
        <f t="shared" si="40"/>
        <v>18.714285714285715</v>
      </c>
    </row>
    <row r="333" spans="1:12">
      <c r="A333" s="3" t="s">
        <v>348</v>
      </c>
      <c r="B333">
        <v>51</v>
      </c>
      <c r="C333">
        <v>20</v>
      </c>
      <c r="D333">
        <v>15</v>
      </c>
      <c r="E333">
        <v>11</v>
      </c>
      <c r="F333" s="1">
        <f>SakaryaTablo[[#This Row],[Vefat2019]]</f>
        <v>20</v>
      </c>
      <c r="G333" s="1">
        <f>IF(AND(SakaryaTablo[[#This Row],[Vefat2020]]&gt;-1,SakaryaTablo[[#This Row],[Referans]]&gt;-1), SakaryaTablo[[#This Row],[Vefat2020]]-SakaryaTablo[[#This Row],[Referans]], 0)</f>
        <v>31</v>
      </c>
      <c r="H333">
        <f t="shared" si="36"/>
        <v>49.714285714285715</v>
      </c>
      <c r="I333">
        <f t="shared" si="37"/>
        <v>18</v>
      </c>
      <c r="J333">
        <f t="shared" si="38"/>
        <v>13.428571428571429</v>
      </c>
      <c r="K333">
        <f t="shared" si="39"/>
        <v>11</v>
      </c>
      <c r="L333">
        <f t="shared" si="40"/>
        <v>18</v>
      </c>
    </row>
    <row r="334" spans="1:12">
      <c r="A334" s="3" t="s">
        <v>349</v>
      </c>
      <c r="B334">
        <v>47</v>
      </c>
      <c r="C334">
        <v>24</v>
      </c>
      <c r="D334">
        <v>17</v>
      </c>
      <c r="E334">
        <v>15</v>
      </c>
      <c r="F334" s="1">
        <f>SakaryaTablo[[#This Row],[Vefat2019]]</f>
        <v>24</v>
      </c>
      <c r="G334" s="1">
        <f>IF(AND(SakaryaTablo[[#This Row],[Vefat2020]]&gt;-1,SakaryaTablo[[#This Row],[Referans]]&gt;-1), SakaryaTablo[[#This Row],[Vefat2020]]-SakaryaTablo[[#This Row],[Referans]], 0)</f>
        <v>23</v>
      </c>
      <c r="H334">
        <f t="shared" si="36"/>
        <v>50</v>
      </c>
      <c r="I334">
        <f t="shared" si="37"/>
        <v>19.285714285714285</v>
      </c>
      <c r="J334">
        <f t="shared" si="38"/>
        <v>14.571428571428571</v>
      </c>
      <c r="K334">
        <f t="shared" si="39"/>
        <v>11.428571428571429</v>
      </c>
      <c r="L334">
        <f t="shared" si="40"/>
        <v>19.285714285714285</v>
      </c>
    </row>
    <row r="335" spans="1:12">
      <c r="A335" s="3" t="s">
        <v>350</v>
      </c>
      <c r="B335">
        <v>46</v>
      </c>
      <c r="C335">
        <v>14</v>
      </c>
      <c r="D335">
        <v>17</v>
      </c>
      <c r="E335">
        <v>11</v>
      </c>
      <c r="F335" s="1">
        <f>SakaryaTablo[[#This Row],[Vefat2019]]</f>
        <v>14</v>
      </c>
      <c r="G335" s="1">
        <f>IF(AND(SakaryaTablo[[#This Row],[Vefat2020]]&gt;-1,SakaryaTablo[[#This Row],[Referans]]&gt;-1), SakaryaTablo[[#This Row],[Vefat2020]]-SakaryaTablo[[#This Row],[Referans]], 0)</f>
        <v>32</v>
      </c>
      <c r="H335">
        <f t="shared" si="36"/>
        <v>49.142857142857146</v>
      </c>
      <c r="I335">
        <f t="shared" si="37"/>
        <v>18.714285714285715</v>
      </c>
      <c r="J335">
        <f t="shared" si="38"/>
        <v>14.857142857142858</v>
      </c>
      <c r="K335">
        <f t="shared" si="39"/>
        <v>12</v>
      </c>
      <c r="L335">
        <f t="shared" si="40"/>
        <v>18.714285714285715</v>
      </c>
    </row>
    <row r="336" spans="1:12">
      <c r="A336" s="3" t="s">
        <v>351</v>
      </c>
      <c r="B336">
        <v>51</v>
      </c>
      <c r="C336">
        <v>23</v>
      </c>
      <c r="D336">
        <v>16</v>
      </c>
      <c r="E336">
        <v>3</v>
      </c>
      <c r="F336" s="1">
        <f>SakaryaTablo[[#This Row],[Vefat2019]]</f>
        <v>23</v>
      </c>
      <c r="G336" s="1">
        <f>IF(AND(SakaryaTablo[[#This Row],[Vefat2020]]&gt;-1,SakaryaTablo[[#This Row],[Referans]]&gt;-1), SakaryaTablo[[#This Row],[Vefat2020]]-SakaryaTablo[[#This Row],[Referans]], 0)</f>
        <v>28</v>
      </c>
      <c r="H336">
        <f t="shared" si="36"/>
        <v>50</v>
      </c>
      <c r="I336">
        <f t="shared" si="37"/>
        <v>18.714285714285715</v>
      </c>
      <c r="J336">
        <f t="shared" si="38"/>
        <v>15.571428571428571</v>
      </c>
      <c r="K336">
        <f t="shared" si="39"/>
        <v>10.571428571428571</v>
      </c>
      <c r="L336">
        <f t="shared" si="40"/>
        <v>18.714285714285715</v>
      </c>
    </row>
    <row r="337" spans="1:12">
      <c r="A337" s="3" t="s">
        <v>352</v>
      </c>
      <c r="B337">
        <v>63</v>
      </c>
      <c r="C337">
        <v>19</v>
      </c>
      <c r="D337">
        <v>14</v>
      </c>
      <c r="E337">
        <v>2</v>
      </c>
      <c r="F337" s="1">
        <f>SakaryaTablo[[#This Row],[Vefat2019]]</f>
        <v>19</v>
      </c>
      <c r="G337" s="1">
        <f>IF(AND(SakaryaTablo[[#This Row],[Vefat2020]]&gt;-1,SakaryaTablo[[#This Row],[Referans]]&gt;-1), SakaryaTablo[[#This Row],[Vefat2020]]-SakaryaTablo[[#This Row],[Referans]], 0)</f>
        <v>44</v>
      </c>
      <c r="H337">
        <f t="shared" si="36"/>
        <v>51.142857142857146</v>
      </c>
      <c r="I337">
        <f t="shared" si="37"/>
        <v>19</v>
      </c>
      <c r="J337">
        <f t="shared" si="38"/>
        <v>15.857142857142858</v>
      </c>
      <c r="K337">
        <f t="shared" si="39"/>
        <v>9.5714285714285712</v>
      </c>
      <c r="L337">
        <f t="shared" si="40"/>
        <v>19</v>
      </c>
    </row>
    <row r="338" spans="1:12">
      <c r="A338" s="3" t="s">
        <v>353</v>
      </c>
      <c r="B338">
        <v>48</v>
      </c>
      <c r="C338">
        <v>19</v>
      </c>
      <c r="D338">
        <v>15</v>
      </c>
      <c r="E338">
        <v>6</v>
      </c>
      <c r="F338" s="1">
        <f>SakaryaTablo[[#This Row],[Vefat2019]]</f>
        <v>19</v>
      </c>
      <c r="G338" s="1">
        <f>IF(AND(SakaryaTablo[[#This Row],[Vefat2020]]&gt;-1,SakaryaTablo[[#This Row],[Referans]]&gt;-1), SakaryaTablo[[#This Row],[Vefat2020]]-SakaryaTablo[[#This Row],[Referans]], 0)</f>
        <v>29</v>
      </c>
      <c r="H338">
        <f t="shared" si="36"/>
        <v>50.571428571428569</v>
      </c>
      <c r="I338">
        <f t="shared" si="37"/>
        <v>19</v>
      </c>
      <c r="J338">
        <f t="shared" si="38"/>
        <v>15.571428571428571</v>
      </c>
      <c r="K338">
        <f t="shared" si="39"/>
        <v>9</v>
      </c>
      <c r="L338">
        <f t="shared" si="40"/>
        <v>19</v>
      </c>
    </row>
    <row r="339" spans="1:12">
      <c r="A339" s="3" t="s">
        <v>354</v>
      </c>
      <c r="B339">
        <v>43</v>
      </c>
      <c r="C339">
        <v>21</v>
      </c>
      <c r="D339">
        <v>21</v>
      </c>
      <c r="E339">
        <v>3</v>
      </c>
      <c r="F339" s="1">
        <f>SakaryaTablo[[#This Row],[Vefat2019]]</f>
        <v>21</v>
      </c>
      <c r="G339" s="1">
        <f>IF(AND(SakaryaTablo[[#This Row],[Vefat2020]]&gt;-1,SakaryaTablo[[#This Row],[Referans]]&gt;-1), SakaryaTablo[[#This Row],[Vefat2020]]-SakaryaTablo[[#This Row],[Referans]], 0)</f>
        <v>22</v>
      </c>
      <c r="H339">
        <f t="shared" si="36"/>
        <v>49.857142857142854</v>
      </c>
      <c r="I339">
        <f t="shared" si="37"/>
        <v>20</v>
      </c>
      <c r="J339">
        <f t="shared" si="38"/>
        <v>16.428571428571427</v>
      </c>
      <c r="K339">
        <f t="shared" si="39"/>
        <v>7.2857142857142856</v>
      </c>
      <c r="L339">
        <f t="shared" si="40"/>
        <v>20</v>
      </c>
    </row>
    <row r="340" spans="1:12">
      <c r="A340" s="3" t="s">
        <v>355</v>
      </c>
      <c r="B340">
        <v>43</v>
      </c>
      <c r="C340">
        <v>18</v>
      </c>
      <c r="D340">
        <v>14</v>
      </c>
      <c r="E340">
        <v>3</v>
      </c>
      <c r="F340" s="1">
        <f>SakaryaTablo[[#This Row],[Vefat2019]]</f>
        <v>18</v>
      </c>
      <c r="G340" s="1">
        <f>IF(AND(SakaryaTablo[[#This Row],[Vefat2020]]&gt;-1,SakaryaTablo[[#This Row],[Referans]]&gt;-1), SakaryaTablo[[#This Row],[Vefat2020]]-SakaryaTablo[[#This Row],[Referans]], 0)</f>
        <v>25</v>
      </c>
      <c r="H340">
        <f t="shared" si="36"/>
        <v>48.714285714285715</v>
      </c>
      <c r="I340">
        <f t="shared" si="37"/>
        <v>19.714285714285715</v>
      </c>
      <c r="J340">
        <f t="shared" si="38"/>
        <v>16.285714285714285</v>
      </c>
      <c r="K340">
        <f t="shared" si="39"/>
        <v>6.1428571428571432</v>
      </c>
      <c r="L340">
        <f t="shared" si="40"/>
        <v>19.714285714285715</v>
      </c>
    </row>
    <row r="341" spans="1:12">
      <c r="A341" s="3" t="s">
        <v>356</v>
      </c>
      <c r="B341">
        <v>41</v>
      </c>
      <c r="C341">
        <v>16</v>
      </c>
      <c r="D341">
        <v>23</v>
      </c>
      <c r="E341">
        <v>2</v>
      </c>
      <c r="F341" s="1">
        <f>SakaryaTablo[[#This Row],[Vefat2019]]</f>
        <v>16</v>
      </c>
      <c r="G341" s="1">
        <f>IF(AND(SakaryaTablo[[#This Row],[Vefat2020]]&gt;-1,SakaryaTablo[[#This Row],[Referans]]&gt;-1), SakaryaTablo[[#This Row],[Vefat2020]]-SakaryaTablo[[#This Row],[Referans]], 0)</f>
        <v>25</v>
      </c>
      <c r="H341">
        <f t="shared" si="36"/>
        <v>47.857142857142854</v>
      </c>
      <c r="I341">
        <f t="shared" si="37"/>
        <v>18.571428571428573</v>
      </c>
      <c r="J341">
        <f t="shared" si="38"/>
        <v>17.142857142857142</v>
      </c>
      <c r="K341">
        <f t="shared" si="39"/>
        <v>4.2857142857142856</v>
      </c>
      <c r="L341">
        <f t="shared" si="40"/>
        <v>18.571428571428573</v>
      </c>
    </row>
    <row r="342" spans="1:12">
      <c r="A342" s="3" t="s">
        <v>357</v>
      </c>
      <c r="B342">
        <v>55</v>
      </c>
      <c r="C342">
        <v>14</v>
      </c>
      <c r="D342">
        <v>21</v>
      </c>
      <c r="E342">
        <v>5</v>
      </c>
      <c r="F342" s="1">
        <f>SakaryaTablo[[#This Row],[Vefat2019]]</f>
        <v>14</v>
      </c>
      <c r="G342" s="1">
        <f>IF(AND(SakaryaTablo[[#This Row],[Vefat2020]]&gt;-1,SakaryaTablo[[#This Row],[Referans]]&gt;-1), SakaryaTablo[[#This Row],[Vefat2020]]-SakaryaTablo[[#This Row],[Referans]], 0)</f>
        <v>41</v>
      </c>
      <c r="H342">
        <f t="shared" si="36"/>
        <v>49.142857142857146</v>
      </c>
      <c r="I342">
        <f t="shared" si="37"/>
        <v>18.571428571428573</v>
      </c>
      <c r="J342">
        <f t="shared" si="38"/>
        <v>17.714285714285715</v>
      </c>
      <c r="K342">
        <f t="shared" si="39"/>
        <v>3.4285714285714284</v>
      </c>
      <c r="L342">
        <f t="shared" si="40"/>
        <v>18.571428571428573</v>
      </c>
    </row>
    <row r="343" spans="1:12">
      <c r="A343" s="3" t="s">
        <v>358</v>
      </c>
      <c r="B343">
        <v>49</v>
      </c>
      <c r="C343">
        <v>20</v>
      </c>
      <c r="D343">
        <v>8</v>
      </c>
      <c r="E343">
        <v>1</v>
      </c>
      <c r="F343" s="1">
        <f>SakaryaTablo[[#This Row],[Vefat2019]]</f>
        <v>20</v>
      </c>
      <c r="G343" s="1">
        <f>IF(AND(SakaryaTablo[[#This Row],[Vefat2020]]&gt;-1,SakaryaTablo[[#This Row],[Referans]]&gt;-1), SakaryaTablo[[#This Row],[Vefat2020]]-SakaryaTablo[[#This Row],[Referans]], 0)</f>
        <v>29</v>
      </c>
      <c r="H343">
        <f t="shared" si="36"/>
        <v>48.857142857142854</v>
      </c>
      <c r="I343">
        <f t="shared" si="37"/>
        <v>18.142857142857142</v>
      </c>
      <c r="J343">
        <f t="shared" si="38"/>
        <v>16.571428571428573</v>
      </c>
      <c r="K343">
        <f t="shared" si="39"/>
        <v>3.1428571428571428</v>
      </c>
      <c r="L343">
        <f t="shared" si="40"/>
        <v>18.142857142857142</v>
      </c>
    </row>
    <row r="344" spans="1:12">
      <c r="A344" s="3" t="s">
        <v>359</v>
      </c>
      <c r="B344">
        <v>46</v>
      </c>
      <c r="C344">
        <v>13</v>
      </c>
      <c r="D344">
        <v>27</v>
      </c>
      <c r="E344">
        <v>6</v>
      </c>
      <c r="F344" s="1">
        <f>SakaryaTablo[[#This Row],[Vefat2019]]</f>
        <v>13</v>
      </c>
      <c r="G344" s="1">
        <f>IF(AND(SakaryaTablo[[#This Row],[Vefat2020]]&gt;-1,SakaryaTablo[[#This Row],[Referans]]&gt;-1), SakaryaTablo[[#This Row],[Vefat2020]]-SakaryaTablo[[#This Row],[Referans]], 0)</f>
        <v>33</v>
      </c>
      <c r="H344">
        <f t="shared" si="36"/>
        <v>46.428571428571431</v>
      </c>
      <c r="I344">
        <f t="shared" si="37"/>
        <v>17.285714285714285</v>
      </c>
      <c r="J344">
        <f t="shared" si="38"/>
        <v>18.428571428571427</v>
      </c>
      <c r="K344">
        <f t="shared" si="39"/>
        <v>3.7142857142857144</v>
      </c>
      <c r="L344">
        <f t="shared" si="40"/>
        <v>17.285714285714285</v>
      </c>
    </row>
    <row r="345" spans="1:12">
      <c r="A345" s="3" t="s">
        <v>360</v>
      </c>
      <c r="B345">
        <v>35</v>
      </c>
      <c r="C345">
        <v>25</v>
      </c>
      <c r="D345">
        <v>17</v>
      </c>
      <c r="E345">
        <v>3</v>
      </c>
      <c r="F345" s="1">
        <f>SakaryaTablo[[#This Row],[Vefat2019]]</f>
        <v>25</v>
      </c>
      <c r="G345" s="1">
        <f>IF(AND(SakaryaTablo[[#This Row],[Vefat2020]]&gt;-1,SakaryaTablo[[#This Row],[Referans]]&gt;-1), SakaryaTablo[[#This Row],[Vefat2020]]-SakaryaTablo[[#This Row],[Referans]], 0)</f>
        <v>10</v>
      </c>
      <c r="H345">
        <f t="shared" si="36"/>
        <v>44.571428571428569</v>
      </c>
      <c r="I345">
        <f t="shared" si="37"/>
        <v>18.142857142857142</v>
      </c>
      <c r="J345">
        <f t="shared" si="38"/>
        <v>18.714285714285715</v>
      </c>
      <c r="K345">
        <f t="shared" si="39"/>
        <v>3.2857142857142856</v>
      </c>
      <c r="L345">
        <f t="shared" si="40"/>
        <v>18.142857142857142</v>
      </c>
    </row>
    <row r="346" spans="1:12">
      <c r="A346" s="3" t="s">
        <v>361</v>
      </c>
      <c r="B346">
        <v>50</v>
      </c>
      <c r="C346">
        <v>24</v>
      </c>
      <c r="D346">
        <v>31</v>
      </c>
      <c r="E346">
        <v>5</v>
      </c>
      <c r="F346" s="1">
        <f>SakaryaTablo[[#This Row],[Vefat2019]]</f>
        <v>24</v>
      </c>
      <c r="G346" s="1">
        <f>IF(AND(SakaryaTablo[[#This Row],[Vefat2020]]&gt;-1,SakaryaTablo[[#This Row],[Referans]]&gt;-1), SakaryaTablo[[#This Row],[Vefat2020]]-SakaryaTablo[[#This Row],[Referans]], 0)</f>
        <v>26</v>
      </c>
      <c r="H346">
        <f t="shared" si="36"/>
        <v>45.571428571428569</v>
      </c>
      <c r="I346">
        <f t="shared" si="37"/>
        <v>18.571428571428573</v>
      </c>
      <c r="J346">
        <f t="shared" si="38"/>
        <v>20.142857142857142</v>
      </c>
      <c r="K346">
        <f t="shared" si="39"/>
        <v>3.5714285714285716</v>
      </c>
      <c r="L346">
        <f t="shared" si="40"/>
        <v>18.571428571428573</v>
      </c>
    </row>
    <row r="347" spans="1:12">
      <c r="A347" s="3" t="s">
        <v>362</v>
      </c>
      <c r="B347">
        <v>50</v>
      </c>
      <c r="C347">
        <v>19</v>
      </c>
      <c r="D347">
        <v>13</v>
      </c>
      <c r="E347">
        <v>3</v>
      </c>
      <c r="F347" s="1">
        <f>SakaryaTablo[[#This Row],[Vefat2019]]</f>
        <v>19</v>
      </c>
      <c r="G347" s="1">
        <f>IF(AND(SakaryaTablo[[#This Row],[Vefat2020]]&gt;-1,SakaryaTablo[[#This Row],[Referans]]&gt;-1), SakaryaTablo[[#This Row],[Vefat2020]]-SakaryaTablo[[#This Row],[Referans]], 0)</f>
        <v>31</v>
      </c>
      <c r="H347">
        <f t="shared" si="36"/>
        <v>46.571428571428569</v>
      </c>
      <c r="I347">
        <f t="shared" si="37"/>
        <v>18.714285714285715</v>
      </c>
      <c r="J347">
        <f t="shared" si="38"/>
        <v>20</v>
      </c>
      <c r="K347">
        <f t="shared" si="39"/>
        <v>3.5714285714285716</v>
      </c>
      <c r="L347">
        <f t="shared" si="40"/>
        <v>18.714285714285715</v>
      </c>
    </row>
    <row r="348" spans="1:12">
      <c r="A348" s="3" t="s">
        <v>363</v>
      </c>
      <c r="B348">
        <v>40</v>
      </c>
      <c r="C348">
        <v>18</v>
      </c>
      <c r="D348">
        <v>25</v>
      </c>
      <c r="E348">
        <v>5</v>
      </c>
      <c r="F348" s="1">
        <f>SakaryaTablo[[#This Row],[Vefat2019]]</f>
        <v>18</v>
      </c>
      <c r="G348" s="1">
        <f>IF(AND(SakaryaTablo[[#This Row],[Vefat2020]]&gt;-1,SakaryaTablo[[#This Row],[Referans]]&gt;-1), SakaryaTablo[[#This Row],[Vefat2020]]-SakaryaTablo[[#This Row],[Referans]], 0)</f>
        <v>22</v>
      </c>
      <c r="H348">
        <f t="shared" si="36"/>
        <v>46.428571428571431</v>
      </c>
      <c r="I348">
        <f t="shared" si="37"/>
        <v>19</v>
      </c>
      <c r="J348">
        <f t="shared" si="38"/>
        <v>20.285714285714285</v>
      </c>
      <c r="K348">
        <f t="shared" si="39"/>
        <v>4</v>
      </c>
      <c r="L348">
        <f t="shared" si="40"/>
        <v>19</v>
      </c>
    </row>
    <row r="349" spans="1:12">
      <c r="A349" s="3" t="s">
        <v>364</v>
      </c>
      <c r="B349">
        <v>44</v>
      </c>
      <c r="C349">
        <v>16</v>
      </c>
      <c r="D349">
        <v>15</v>
      </c>
      <c r="E349">
        <v>3</v>
      </c>
      <c r="F349" s="1">
        <f>SakaryaTablo[[#This Row],[Vefat2019]]</f>
        <v>16</v>
      </c>
      <c r="G349" s="1">
        <f>IF(AND(SakaryaTablo[[#This Row],[Vefat2020]]&gt;-1,SakaryaTablo[[#This Row],[Referans]]&gt;-1), SakaryaTablo[[#This Row],[Vefat2020]]-SakaryaTablo[[#This Row],[Referans]], 0)</f>
        <v>28</v>
      </c>
      <c r="H349">
        <f t="shared" si="36"/>
        <v>44.857142857142854</v>
      </c>
      <c r="I349">
        <f t="shared" si="37"/>
        <v>19.285714285714285</v>
      </c>
      <c r="J349">
        <f t="shared" si="38"/>
        <v>19.428571428571427</v>
      </c>
      <c r="K349">
        <f t="shared" si="39"/>
        <v>3.7142857142857144</v>
      </c>
      <c r="L349">
        <f t="shared" si="40"/>
        <v>19.285714285714285</v>
      </c>
    </row>
    <row r="350" spans="1:12">
      <c r="A350" s="3" t="s">
        <v>365</v>
      </c>
      <c r="B350">
        <v>33</v>
      </c>
      <c r="C350">
        <v>20</v>
      </c>
      <c r="D350">
        <v>12</v>
      </c>
      <c r="E350">
        <v>2</v>
      </c>
      <c r="F350" s="1">
        <f>SakaryaTablo[[#This Row],[Vefat2019]]</f>
        <v>20</v>
      </c>
      <c r="G350" s="1">
        <f>IF(AND(SakaryaTablo[[#This Row],[Vefat2020]]&gt;-1,SakaryaTablo[[#This Row],[Referans]]&gt;-1), SakaryaTablo[[#This Row],[Vefat2020]]-SakaryaTablo[[#This Row],[Referans]], 0)</f>
        <v>13</v>
      </c>
      <c r="H350">
        <f t="shared" si="36"/>
        <v>42.571428571428569</v>
      </c>
      <c r="I350">
        <f t="shared" si="37"/>
        <v>19.285714285714285</v>
      </c>
      <c r="J350">
        <f t="shared" si="38"/>
        <v>20</v>
      </c>
      <c r="K350">
        <f t="shared" si="39"/>
        <v>3.8571428571428572</v>
      </c>
      <c r="L350">
        <f t="shared" si="40"/>
        <v>19.285714285714285</v>
      </c>
    </row>
    <row r="351" spans="1:12">
      <c r="A351" s="3" t="s">
        <v>366</v>
      </c>
      <c r="B351">
        <v>35</v>
      </c>
      <c r="C351">
        <v>20</v>
      </c>
      <c r="D351">
        <v>14</v>
      </c>
      <c r="E351">
        <v>6</v>
      </c>
      <c r="F351" s="1">
        <f>SakaryaTablo[[#This Row],[Vefat2019]]</f>
        <v>20</v>
      </c>
      <c r="G351" s="1">
        <f>IF(AND(SakaryaTablo[[#This Row],[Vefat2020]]&gt;-1,SakaryaTablo[[#This Row],[Referans]]&gt;-1), SakaryaTablo[[#This Row],[Vefat2020]]-SakaryaTablo[[#This Row],[Referans]], 0)</f>
        <v>15</v>
      </c>
      <c r="H351">
        <f t="shared" si="36"/>
        <v>41</v>
      </c>
      <c r="I351">
        <f t="shared" si="37"/>
        <v>20.285714285714285</v>
      </c>
      <c r="J351">
        <f t="shared" si="38"/>
        <v>18.142857142857142</v>
      </c>
      <c r="K351">
        <f t="shared" si="39"/>
        <v>3.8571428571428572</v>
      </c>
      <c r="L351">
        <f t="shared" si="40"/>
        <v>20.285714285714285</v>
      </c>
    </row>
    <row r="352" spans="1:12">
      <c r="A352" s="3" t="s">
        <v>367</v>
      </c>
      <c r="B352">
        <v>39</v>
      </c>
      <c r="C352">
        <v>24</v>
      </c>
      <c r="D352">
        <v>16</v>
      </c>
      <c r="E352">
        <v>2</v>
      </c>
      <c r="F352" s="1">
        <f>SakaryaTablo[[#This Row],[Vefat2019]]</f>
        <v>24</v>
      </c>
      <c r="G352" s="1">
        <f>IF(AND(SakaryaTablo[[#This Row],[Vefat2020]]&gt;-1,SakaryaTablo[[#This Row],[Referans]]&gt;-1), SakaryaTablo[[#This Row],[Vefat2020]]-SakaryaTablo[[#This Row],[Referans]], 0)</f>
        <v>15</v>
      </c>
      <c r="H352">
        <f t="shared" si="36"/>
        <v>41.571428571428569</v>
      </c>
      <c r="I352">
        <f t="shared" si="37"/>
        <v>20.142857142857142</v>
      </c>
      <c r="J352">
        <f t="shared" si="38"/>
        <v>18</v>
      </c>
      <c r="K352">
        <f t="shared" si="39"/>
        <v>3.7142857142857144</v>
      </c>
      <c r="L352">
        <f t="shared" si="40"/>
        <v>20.142857142857142</v>
      </c>
    </row>
    <row r="353" spans="1:12">
      <c r="A353" s="3" t="s">
        <v>368</v>
      </c>
      <c r="B353">
        <v>37</v>
      </c>
      <c r="C353">
        <v>25</v>
      </c>
      <c r="D353">
        <v>19</v>
      </c>
      <c r="E353">
        <v>7</v>
      </c>
      <c r="F353" s="1">
        <f>SakaryaTablo[[#This Row],[Vefat2019]]</f>
        <v>25</v>
      </c>
      <c r="G353" s="1">
        <f>IF(AND(SakaryaTablo[[#This Row],[Vefat2020]]&gt;-1,SakaryaTablo[[#This Row],[Referans]]&gt;-1), SakaryaTablo[[#This Row],[Vefat2020]]-SakaryaTablo[[#This Row],[Referans]], 0)</f>
        <v>12</v>
      </c>
      <c r="H353">
        <f t="shared" si="36"/>
        <v>39.714285714285715</v>
      </c>
      <c r="I353">
        <f t="shared" si="37"/>
        <v>20.285714285714285</v>
      </c>
      <c r="J353">
        <f t="shared" si="38"/>
        <v>16.285714285714285</v>
      </c>
      <c r="K353">
        <f t="shared" si="39"/>
        <v>4</v>
      </c>
      <c r="L353">
        <f t="shared" si="40"/>
        <v>20.285714285714285</v>
      </c>
    </row>
    <row r="354" spans="1:12">
      <c r="A354" s="3" t="s">
        <v>369</v>
      </c>
      <c r="B354">
        <v>39</v>
      </c>
      <c r="C354">
        <v>18</v>
      </c>
      <c r="D354">
        <v>14</v>
      </c>
      <c r="E354">
        <v>1</v>
      </c>
      <c r="F354" s="1">
        <f>SakaryaTablo[[#This Row],[Vefat2019]]</f>
        <v>18</v>
      </c>
      <c r="G354" s="1">
        <f>IF(AND(SakaryaTablo[[#This Row],[Vefat2020]]&gt;-1,SakaryaTablo[[#This Row],[Referans]]&gt;-1), SakaryaTablo[[#This Row],[Vefat2020]]-SakaryaTablo[[#This Row],[Referans]], 0)</f>
        <v>21</v>
      </c>
      <c r="H354">
        <f t="shared" ref="H354:H388" si="41">AVERAGE(B348:B354)</f>
        <v>38.142857142857146</v>
      </c>
      <c r="I354">
        <f t="shared" ref="I354:I388" si="42">AVERAGE(C348:C354)</f>
        <v>20.142857142857142</v>
      </c>
      <c r="J354">
        <f t="shared" ref="J354:J388" si="43">AVERAGE(D348:D354)</f>
        <v>16.428571428571427</v>
      </c>
      <c r="K354">
        <f t="shared" ref="K354:K388" si="44">AVERAGE(E348:E354)</f>
        <v>3.7142857142857144</v>
      </c>
      <c r="L354">
        <f t="shared" ref="L354:L388" si="45">AVERAGE(F348:F354)</f>
        <v>20.142857142857142</v>
      </c>
    </row>
    <row r="355" spans="1:12">
      <c r="A355" s="3" t="s">
        <v>370</v>
      </c>
      <c r="B355">
        <v>34</v>
      </c>
      <c r="C355">
        <v>20</v>
      </c>
      <c r="D355">
        <v>19</v>
      </c>
      <c r="E355">
        <v>3</v>
      </c>
      <c r="F355" s="1">
        <f>SakaryaTablo[[#This Row],[Vefat2019]]</f>
        <v>20</v>
      </c>
      <c r="G355" s="1">
        <f>IF(AND(SakaryaTablo[[#This Row],[Vefat2020]]&gt;-1,SakaryaTablo[[#This Row],[Referans]]&gt;-1), SakaryaTablo[[#This Row],[Vefat2020]]-SakaryaTablo[[#This Row],[Referans]], 0)</f>
        <v>14</v>
      </c>
      <c r="H355">
        <f t="shared" si="41"/>
        <v>37.285714285714285</v>
      </c>
      <c r="I355">
        <f t="shared" si="42"/>
        <v>20.428571428571427</v>
      </c>
      <c r="J355">
        <f t="shared" si="43"/>
        <v>15.571428571428571</v>
      </c>
      <c r="K355">
        <f t="shared" si="44"/>
        <v>3.4285714285714284</v>
      </c>
      <c r="L355">
        <f t="shared" si="45"/>
        <v>20.428571428571427</v>
      </c>
    </row>
    <row r="356" spans="1:12">
      <c r="A356" s="3" t="s">
        <v>371</v>
      </c>
      <c r="B356">
        <v>40</v>
      </c>
      <c r="C356">
        <v>20</v>
      </c>
      <c r="D356">
        <v>19</v>
      </c>
      <c r="E356">
        <v>3</v>
      </c>
      <c r="F356" s="1">
        <f>SakaryaTablo[[#This Row],[Vefat2019]]</f>
        <v>20</v>
      </c>
      <c r="G356" s="1">
        <f>IF(AND(SakaryaTablo[[#This Row],[Vefat2020]]&gt;-1,SakaryaTablo[[#This Row],[Referans]]&gt;-1), SakaryaTablo[[#This Row],[Vefat2020]]-SakaryaTablo[[#This Row],[Referans]], 0)</f>
        <v>20</v>
      </c>
      <c r="H356">
        <f t="shared" si="41"/>
        <v>36.714285714285715</v>
      </c>
      <c r="I356">
        <f t="shared" si="42"/>
        <v>21</v>
      </c>
      <c r="J356">
        <f t="shared" si="43"/>
        <v>16.142857142857142</v>
      </c>
      <c r="K356">
        <f t="shared" si="44"/>
        <v>3.4285714285714284</v>
      </c>
      <c r="L356">
        <f t="shared" si="45"/>
        <v>21</v>
      </c>
    </row>
    <row r="357" spans="1:12">
      <c r="A357" s="3" t="s">
        <v>372</v>
      </c>
      <c r="B357">
        <v>38</v>
      </c>
      <c r="C357">
        <v>19</v>
      </c>
      <c r="D357">
        <v>14</v>
      </c>
      <c r="E357">
        <v>3</v>
      </c>
      <c r="F357" s="1">
        <f>SakaryaTablo[[#This Row],[Vefat2019]]</f>
        <v>19</v>
      </c>
      <c r="G357" s="1">
        <f>IF(AND(SakaryaTablo[[#This Row],[Vefat2020]]&gt;-1,SakaryaTablo[[#This Row],[Referans]]&gt;-1), SakaryaTablo[[#This Row],[Vefat2020]]-SakaryaTablo[[#This Row],[Referans]], 0)</f>
        <v>19</v>
      </c>
      <c r="H357">
        <f t="shared" si="41"/>
        <v>37.428571428571431</v>
      </c>
      <c r="I357">
        <f t="shared" si="42"/>
        <v>20.857142857142858</v>
      </c>
      <c r="J357">
        <f t="shared" si="43"/>
        <v>16.428571428571427</v>
      </c>
      <c r="K357">
        <f t="shared" si="44"/>
        <v>3.5714285714285716</v>
      </c>
      <c r="L357">
        <f t="shared" si="45"/>
        <v>20.857142857142858</v>
      </c>
    </row>
    <row r="358" spans="1:12">
      <c r="A358" s="3" t="s">
        <v>373</v>
      </c>
      <c r="B358">
        <v>26</v>
      </c>
      <c r="C358">
        <v>25</v>
      </c>
      <c r="D358">
        <v>12</v>
      </c>
      <c r="E358">
        <v>2</v>
      </c>
      <c r="F358" s="1">
        <f>SakaryaTablo[[#This Row],[Vefat2019]]</f>
        <v>25</v>
      </c>
      <c r="G358" s="1">
        <f>IF(AND(SakaryaTablo[[#This Row],[Vefat2020]]&gt;-1,SakaryaTablo[[#This Row],[Referans]]&gt;-1), SakaryaTablo[[#This Row],[Vefat2020]]-SakaryaTablo[[#This Row],[Referans]], 0)</f>
        <v>1</v>
      </c>
      <c r="H358">
        <f t="shared" si="41"/>
        <v>36.142857142857146</v>
      </c>
      <c r="I358">
        <f t="shared" si="42"/>
        <v>21.571428571428573</v>
      </c>
      <c r="J358">
        <f t="shared" si="43"/>
        <v>16.142857142857142</v>
      </c>
      <c r="K358">
        <f t="shared" si="44"/>
        <v>3</v>
      </c>
      <c r="L358">
        <f t="shared" si="45"/>
        <v>21.571428571428573</v>
      </c>
    </row>
    <row r="359" spans="1:12">
      <c r="A359" s="3" t="s">
        <v>374</v>
      </c>
      <c r="B359">
        <v>30</v>
      </c>
      <c r="C359">
        <v>30</v>
      </c>
      <c r="D359">
        <v>20</v>
      </c>
      <c r="E359">
        <v>8</v>
      </c>
      <c r="F359" s="1">
        <f>SakaryaTablo[[#This Row],[Vefat2019]]</f>
        <v>30</v>
      </c>
      <c r="G359" s="1">
        <f>IF(AND(SakaryaTablo[[#This Row],[Vefat2020]]&gt;-1,SakaryaTablo[[#This Row],[Referans]]&gt;-1), SakaryaTablo[[#This Row],[Vefat2020]]-SakaryaTablo[[#This Row],[Referans]], 0)</f>
        <v>0</v>
      </c>
      <c r="H359">
        <f t="shared" si="41"/>
        <v>34.857142857142854</v>
      </c>
      <c r="I359">
        <f t="shared" si="42"/>
        <v>22.428571428571427</v>
      </c>
      <c r="J359">
        <f t="shared" si="43"/>
        <v>16.714285714285715</v>
      </c>
      <c r="K359">
        <f t="shared" si="44"/>
        <v>3.8571428571428572</v>
      </c>
      <c r="L359">
        <f t="shared" si="45"/>
        <v>22.428571428571427</v>
      </c>
    </row>
    <row r="360" spans="1:12">
      <c r="A360" s="3" t="s">
        <v>375</v>
      </c>
      <c r="B360">
        <v>48</v>
      </c>
      <c r="C360">
        <v>25</v>
      </c>
      <c r="D360">
        <v>18</v>
      </c>
      <c r="E360">
        <v>2</v>
      </c>
      <c r="F360" s="1">
        <f>SakaryaTablo[[#This Row],[Vefat2019]]</f>
        <v>25</v>
      </c>
      <c r="G360" s="1">
        <f>IF(AND(SakaryaTablo[[#This Row],[Vefat2020]]&gt;-1,SakaryaTablo[[#This Row],[Referans]]&gt;-1), SakaryaTablo[[#This Row],[Vefat2020]]-SakaryaTablo[[#This Row],[Referans]], 0)</f>
        <v>23</v>
      </c>
      <c r="H360">
        <f t="shared" si="41"/>
        <v>36.428571428571431</v>
      </c>
      <c r="I360">
        <f t="shared" si="42"/>
        <v>22.428571428571427</v>
      </c>
      <c r="J360">
        <f t="shared" si="43"/>
        <v>16.571428571428573</v>
      </c>
      <c r="K360">
        <f t="shared" si="44"/>
        <v>3.1428571428571428</v>
      </c>
      <c r="L360">
        <f t="shared" si="45"/>
        <v>22.428571428571427</v>
      </c>
    </row>
    <row r="361" spans="1:12">
      <c r="A361" s="3" t="s">
        <v>376</v>
      </c>
      <c r="B361">
        <v>31</v>
      </c>
      <c r="C361">
        <v>14</v>
      </c>
      <c r="D361">
        <v>18</v>
      </c>
      <c r="E361">
        <v>5</v>
      </c>
      <c r="F361" s="1">
        <f>SakaryaTablo[[#This Row],[Vefat2019]]</f>
        <v>14</v>
      </c>
      <c r="G361" s="1">
        <f>IF(AND(SakaryaTablo[[#This Row],[Vefat2020]]&gt;-1,SakaryaTablo[[#This Row],[Referans]]&gt;-1), SakaryaTablo[[#This Row],[Vefat2020]]-SakaryaTablo[[#This Row],[Referans]], 0)</f>
        <v>17</v>
      </c>
      <c r="H361">
        <f t="shared" si="41"/>
        <v>35.285714285714285</v>
      </c>
      <c r="I361">
        <f t="shared" si="42"/>
        <v>21.857142857142858</v>
      </c>
      <c r="J361">
        <f t="shared" si="43"/>
        <v>17.142857142857142</v>
      </c>
      <c r="K361">
        <f t="shared" si="44"/>
        <v>3.7142857142857144</v>
      </c>
      <c r="L361">
        <f t="shared" si="45"/>
        <v>21.857142857142858</v>
      </c>
    </row>
    <row r="362" spans="1:12">
      <c r="A362" s="3" t="s">
        <v>377</v>
      </c>
      <c r="B362">
        <v>30</v>
      </c>
      <c r="C362">
        <v>20</v>
      </c>
      <c r="D362">
        <v>20</v>
      </c>
      <c r="E362">
        <v>2</v>
      </c>
      <c r="F362" s="1">
        <f>SakaryaTablo[[#This Row],[Vefat2019]]</f>
        <v>20</v>
      </c>
      <c r="G362" s="1">
        <f>IF(AND(SakaryaTablo[[#This Row],[Vefat2020]]&gt;-1,SakaryaTablo[[#This Row],[Referans]]&gt;-1), SakaryaTablo[[#This Row],[Vefat2020]]-SakaryaTablo[[#This Row],[Referans]], 0)</f>
        <v>10</v>
      </c>
      <c r="H362">
        <f t="shared" si="41"/>
        <v>34.714285714285715</v>
      </c>
      <c r="I362">
        <f t="shared" si="42"/>
        <v>21.857142857142858</v>
      </c>
      <c r="J362">
        <f t="shared" si="43"/>
        <v>17.285714285714285</v>
      </c>
      <c r="K362">
        <f t="shared" si="44"/>
        <v>3.5714285714285716</v>
      </c>
      <c r="L362">
        <f t="shared" si="45"/>
        <v>21.857142857142858</v>
      </c>
    </row>
    <row r="363" spans="1:12">
      <c r="A363" s="3" t="s">
        <v>378</v>
      </c>
      <c r="B363">
        <v>27</v>
      </c>
      <c r="C363">
        <v>13</v>
      </c>
      <c r="D363">
        <v>12</v>
      </c>
      <c r="E363">
        <v>1</v>
      </c>
      <c r="F363" s="1">
        <f>SakaryaTablo[[#This Row],[Vefat2019]]</f>
        <v>13</v>
      </c>
      <c r="G363" s="1">
        <f>IF(AND(SakaryaTablo[[#This Row],[Vefat2020]]&gt;-1,SakaryaTablo[[#This Row],[Referans]]&gt;-1), SakaryaTablo[[#This Row],[Vefat2020]]-SakaryaTablo[[#This Row],[Referans]], 0)</f>
        <v>14</v>
      </c>
      <c r="H363">
        <f t="shared" si="41"/>
        <v>32.857142857142854</v>
      </c>
      <c r="I363">
        <f t="shared" si="42"/>
        <v>20.857142857142858</v>
      </c>
      <c r="J363">
        <f t="shared" si="43"/>
        <v>16.285714285714285</v>
      </c>
      <c r="K363">
        <f t="shared" si="44"/>
        <v>3.2857142857142856</v>
      </c>
      <c r="L363">
        <f t="shared" si="45"/>
        <v>20.857142857142858</v>
      </c>
    </row>
    <row r="364" spans="1:12">
      <c r="A364" s="3" t="s">
        <v>379</v>
      </c>
      <c r="B364">
        <v>29</v>
      </c>
      <c r="C364">
        <v>29</v>
      </c>
      <c r="D364">
        <v>22</v>
      </c>
      <c r="E364">
        <v>4</v>
      </c>
      <c r="F364" s="1">
        <f>SakaryaTablo[[#This Row],[Vefat2019]]</f>
        <v>29</v>
      </c>
      <c r="G364" s="1">
        <f>IF(AND(SakaryaTablo[[#This Row],[Vefat2020]]&gt;-1,SakaryaTablo[[#This Row],[Referans]]&gt;-1), SakaryaTablo[[#This Row],[Vefat2020]]-SakaryaTablo[[#This Row],[Referans]], 0)</f>
        <v>0</v>
      </c>
      <c r="H364">
        <f t="shared" si="41"/>
        <v>31.571428571428573</v>
      </c>
      <c r="I364">
        <f t="shared" si="42"/>
        <v>22.285714285714285</v>
      </c>
      <c r="J364">
        <f t="shared" si="43"/>
        <v>17.428571428571427</v>
      </c>
      <c r="K364">
        <f t="shared" si="44"/>
        <v>3.4285714285714284</v>
      </c>
      <c r="L364">
        <f t="shared" si="45"/>
        <v>22.285714285714285</v>
      </c>
    </row>
    <row r="365" spans="1:12">
      <c r="A365" s="3" t="s">
        <v>380</v>
      </c>
      <c r="B365">
        <v>32</v>
      </c>
      <c r="C365">
        <v>16</v>
      </c>
      <c r="D365">
        <v>25</v>
      </c>
      <c r="E365">
        <v>6</v>
      </c>
      <c r="F365" s="1">
        <f>SakaryaTablo[[#This Row],[Vefat2019]]</f>
        <v>16</v>
      </c>
      <c r="G365" s="1">
        <f>IF(AND(SakaryaTablo[[#This Row],[Vefat2020]]&gt;-1,SakaryaTablo[[#This Row],[Referans]]&gt;-1), SakaryaTablo[[#This Row],[Vefat2020]]-SakaryaTablo[[#This Row],[Referans]], 0)</f>
        <v>16</v>
      </c>
      <c r="H365">
        <f t="shared" si="41"/>
        <v>32.428571428571431</v>
      </c>
      <c r="I365">
        <f t="shared" si="42"/>
        <v>21</v>
      </c>
      <c r="J365">
        <f t="shared" si="43"/>
        <v>19.285714285714285</v>
      </c>
      <c r="K365">
        <f t="shared" si="44"/>
        <v>4</v>
      </c>
      <c r="L365">
        <f t="shared" si="45"/>
        <v>21</v>
      </c>
    </row>
    <row r="366" spans="1:12">
      <c r="A366" s="3" t="s">
        <v>381</v>
      </c>
      <c r="B366">
        <v>32</v>
      </c>
      <c r="C366">
        <v>27</v>
      </c>
      <c r="D366">
        <v>14</v>
      </c>
      <c r="E366">
        <v>2</v>
      </c>
      <c r="F366" s="1">
        <f>SakaryaTablo[[#This Row],[Vefat2019]]</f>
        <v>27</v>
      </c>
      <c r="G366" s="1">
        <f>IF(AND(SakaryaTablo[[#This Row],[Vefat2020]]&gt;-1,SakaryaTablo[[#This Row],[Referans]]&gt;-1), SakaryaTablo[[#This Row],[Vefat2020]]-SakaryaTablo[[#This Row],[Referans]], 0)</f>
        <v>5</v>
      </c>
      <c r="H366">
        <f t="shared" si="41"/>
        <v>32.714285714285715</v>
      </c>
      <c r="I366">
        <f t="shared" si="42"/>
        <v>20.571428571428573</v>
      </c>
      <c r="J366">
        <f t="shared" si="43"/>
        <v>18.428571428571427</v>
      </c>
      <c r="K366">
        <f t="shared" si="44"/>
        <v>3.1428571428571428</v>
      </c>
      <c r="L366">
        <f t="shared" si="45"/>
        <v>20.571428571428573</v>
      </c>
    </row>
    <row r="367" spans="1:12">
      <c r="A367" s="3" t="s">
        <v>382</v>
      </c>
      <c r="B367">
        <v>23</v>
      </c>
      <c r="C367">
        <v>25</v>
      </c>
      <c r="D367">
        <v>25</v>
      </c>
      <c r="E367">
        <v>14</v>
      </c>
      <c r="F367" s="1">
        <f>SakaryaTablo[[#This Row],[Vefat2019]]</f>
        <v>25</v>
      </c>
      <c r="G367" s="1">
        <f>IF(AND(SakaryaTablo[[#This Row],[Vefat2020]]&gt;-1,SakaryaTablo[[#This Row],[Referans]]&gt;-1), SakaryaTablo[[#This Row],[Vefat2020]]-SakaryaTablo[[#This Row],[Referans]], 0)</f>
        <v>-2</v>
      </c>
      <c r="H367">
        <f t="shared" si="41"/>
        <v>29.142857142857142</v>
      </c>
      <c r="I367">
        <f t="shared" si="42"/>
        <v>20.571428571428573</v>
      </c>
      <c r="J367">
        <f t="shared" si="43"/>
        <v>19.428571428571427</v>
      </c>
      <c r="K367">
        <f t="shared" si="44"/>
        <v>4.8571428571428568</v>
      </c>
      <c r="L367">
        <f t="shared" si="45"/>
        <v>20.571428571428573</v>
      </c>
    </row>
    <row r="368" spans="1:12">
      <c r="A368" s="3" t="s">
        <v>383</v>
      </c>
      <c r="B368">
        <v>31</v>
      </c>
      <c r="C368">
        <v>21</v>
      </c>
      <c r="D368">
        <v>21</v>
      </c>
      <c r="E368">
        <v>10</v>
      </c>
      <c r="F368" s="1">
        <f>SakaryaTablo[[#This Row],[Vefat2019]]</f>
        <v>21</v>
      </c>
      <c r="G368" s="1">
        <f>IF(AND(SakaryaTablo[[#This Row],[Vefat2020]]&gt;-1,SakaryaTablo[[#This Row],[Referans]]&gt;-1), SakaryaTablo[[#This Row],[Vefat2020]]-SakaryaTablo[[#This Row],[Referans]], 0)</f>
        <v>10</v>
      </c>
      <c r="H368">
        <f t="shared" si="41"/>
        <v>29.142857142857142</v>
      </c>
      <c r="I368">
        <f t="shared" si="42"/>
        <v>21.571428571428573</v>
      </c>
      <c r="J368">
        <f t="shared" si="43"/>
        <v>19.857142857142858</v>
      </c>
      <c r="K368">
        <f t="shared" si="44"/>
        <v>5.5714285714285712</v>
      </c>
      <c r="L368">
        <f t="shared" si="45"/>
        <v>21.571428571428573</v>
      </c>
    </row>
    <row r="369" spans="1:12">
      <c r="A369" s="3" t="s">
        <v>384</v>
      </c>
      <c r="B369">
        <v>35</v>
      </c>
      <c r="C369">
        <v>17</v>
      </c>
      <c r="D369">
        <v>26</v>
      </c>
      <c r="E369">
        <v>13</v>
      </c>
      <c r="F369" s="1">
        <f>SakaryaTablo[[#This Row],[Vefat2019]]</f>
        <v>17</v>
      </c>
      <c r="G369" s="1">
        <f>IF(AND(SakaryaTablo[[#This Row],[Vefat2020]]&gt;-1,SakaryaTablo[[#This Row],[Referans]]&gt;-1), SakaryaTablo[[#This Row],[Vefat2020]]-SakaryaTablo[[#This Row],[Referans]], 0)</f>
        <v>18</v>
      </c>
      <c r="H369">
        <f t="shared" si="41"/>
        <v>29.857142857142858</v>
      </c>
      <c r="I369">
        <f t="shared" si="42"/>
        <v>21.142857142857142</v>
      </c>
      <c r="J369">
        <f t="shared" si="43"/>
        <v>20.714285714285715</v>
      </c>
      <c r="K369">
        <f t="shared" si="44"/>
        <v>7.1428571428571432</v>
      </c>
      <c r="L369">
        <f t="shared" si="45"/>
        <v>21.142857142857142</v>
      </c>
    </row>
    <row r="370" spans="1:12">
      <c r="A370" s="3" t="s">
        <v>385</v>
      </c>
      <c r="B370">
        <v>25</v>
      </c>
      <c r="C370">
        <v>23</v>
      </c>
      <c r="D370">
        <v>12</v>
      </c>
      <c r="E370">
        <v>12</v>
      </c>
      <c r="F370" s="1">
        <f>SakaryaTablo[[#This Row],[Vefat2019]]</f>
        <v>23</v>
      </c>
      <c r="G370" s="1">
        <f>IF(AND(SakaryaTablo[[#This Row],[Vefat2020]]&gt;-1,SakaryaTablo[[#This Row],[Referans]]&gt;-1), SakaryaTablo[[#This Row],[Vefat2020]]-SakaryaTablo[[#This Row],[Referans]], 0)</f>
        <v>2</v>
      </c>
      <c r="H370">
        <f t="shared" si="41"/>
        <v>29.571428571428573</v>
      </c>
      <c r="I370">
        <f t="shared" si="42"/>
        <v>22.571428571428573</v>
      </c>
      <c r="J370">
        <f t="shared" si="43"/>
        <v>20.714285714285715</v>
      </c>
      <c r="K370">
        <f t="shared" si="44"/>
        <v>8.7142857142857135</v>
      </c>
      <c r="L370">
        <f t="shared" si="45"/>
        <v>22.571428571428573</v>
      </c>
    </row>
    <row r="371" spans="1:12">
      <c r="A371" s="3" t="s">
        <v>386</v>
      </c>
      <c r="B371">
        <v>35</v>
      </c>
      <c r="C371">
        <v>18</v>
      </c>
      <c r="D371">
        <v>24</v>
      </c>
      <c r="E371">
        <v>14</v>
      </c>
      <c r="F371" s="1">
        <f>SakaryaTablo[[#This Row],[Vefat2019]]</f>
        <v>18</v>
      </c>
      <c r="G371" s="1">
        <f>IF(AND(SakaryaTablo[[#This Row],[Vefat2020]]&gt;-1,SakaryaTablo[[#This Row],[Referans]]&gt;-1), SakaryaTablo[[#This Row],[Vefat2020]]-SakaryaTablo[[#This Row],[Referans]], 0)</f>
        <v>17</v>
      </c>
      <c r="H371">
        <f t="shared" si="41"/>
        <v>30.428571428571427</v>
      </c>
      <c r="I371">
        <f t="shared" si="42"/>
        <v>21</v>
      </c>
      <c r="J371">
        <f t="shared" si="43"/>
        <v>21</v>
      </c>
      <c r="K371">
        <f t="shared" si="44"/>
        <v>10.142857142857142</v>
      </c>
      <c r="L371">
        <f t="shared" si="45"/>
        <v>21</v>
      </c>
    </row>
    <row r="372" spans="1:12">
      <c r="A372" s="3" t="s">
        <v>387</v>
      </c>
      <c r="B372">
        <v>33</v>
      </c>
      <c r="C372">
        <v>16</v>
      </c>
      <c r="D372">
        <v>17</v>
      </c>
      <c r="E372">
        <v>17</v>
      </c>
      <c r="F372" s="1">
        <f>SakaryaTablo[[#This Row],[Vefat2019]]</f>
        <v>16</v>
      </c>
      <c r="G372" s="1">
        <f>IF(AND(SakaryaTablo[[#This Row],[Vefat2020]]&gt;-1,SakaryaTablo[[#This Row],[Referans]]&gt;-1), SakaryaTablo[[#This Row],[Vefat2020]]-SakaryaTablo[[#This Row],[Referans]], 0)</f>
        <v>17</v>
      </c>
      <c r="H372">
        <f t="shared" si="41"/>
        <v>30.571428571428573</v>
      </c>
      <c r="I372">
        <f t="shared" si="42"/>
        <v>21</v>
      </c>
      <c r="J372">
        <f t="shared" si="43"/>
        <v>19.857142857142858</v>
      </c>
      <c r="K372">
        <f t="shared" si="44"/>
        <v>11.714285714285714</v>
      </c>
      <c r="L372">
        <f t="shared" si="45"/>
        <v>21</v>
      </c>
    </row>
    <row r="373" spans="1:12">
      <c r="A373" s="3" t="s">
        <v>388</v>
      </c>
      <c r="B373">
        <v>25</v>
      </c>
      <c r="C373">
        <v>21</v>
      </c>
      <c r="D373">
        <v>21</v>
      </c>
      <c r="E373">
        <v>14</v>
      </c>
      <c r="F373" s="1">
        <f>SakaryaTablo[[#This Row],[Vefat2019]]</f>
        <v>21</v>
      </c>
      <c r="G373" s="1">
        <f>IF(AND(SakaryaTablo[[#This Row],[Vefat2020]]&gt;-1,SakaryaTablo[[#This Row],[Referans]]&gt;-1), SakaryaTablo[[#This Row],[Vefat2020]]-SakaryaTablo[[#This Row],[Referans]], 0)</f>
        <v>4</v>
      </c>
      <c r="H373">
        <f t="shared" si="41"/>
        <v>29.571428571428573</v>
      </c>
      <c r="I373">
        <f t="shared" si="42"/>
        <v>20.142857142857142</v>
      </c>
      <c r="J373">
        <f t="shared" si="43"/>
        <v>20.857142857142858</v>
      </c>
      <c r="K373">
        <f t="shared" si="44"/>
        <v>13.428571428571429</v>
      </c>
      <c r="L373">
        <f t="shared" si="45"/>
        <v>20.142857142857142</v>
      </c>
    </row>
    <row r="374" spans="1:12">
      <c r="A374" s="3" t="s">
        <v>389</v>
      </c>
      <c r="B374">
        <v>23</v>
      </c>
      <c r="C374">
        <v>29</v>
      </c>
      <c r="D374">
        <v>26</v>
      </c>
      <c r="E374">
        <v>13</v>
      </c>
      <c r="F374" s="1">
        <f>SakaryaTablo[[#This Row],[Vefat2019]]</f>
        <v>29</v>
      </c>
      <c r="G374" s="1">
        <f>IF(AND(SakaryaTablo[[#This Row],[Vefat2020]]&gt;-1,SakaryaTablo[[#This Row],[Referans]]&gt;-1), SakaryaTablo[[#This Row],[Vefat2020]]-SakaryaTablo[[#This Row],[Referans]], 0)</f>
        <v>-6</v>
      </c>
      <c r="H374">
        <f t="shared" si="41"/>
        <v>29.571428571428573</v>
      </c>
      <c r="I374">
        <f t="shared" si="42"/>
        <v>20.714285714285715</v>
      </c>
      <c r="J374">
        <f t="shared" si="43"/>
        <v>21</v>
      </c>
      <c r="K374">
        <f t="shared" si="44"/>
        <v>13.285714285714286</v>
      </c>
      <c r="L374">
        <f t="shared" si="45"/>
        <v>20.714285714285715</v>
      </c>
    </row>
    <row r="375" spans="1:12">
      <c r="A375" s="3" t="s">
        <v>390</v>
      </c>
      <c r="B375">
        <v>24</v>
      </c>
      <c r="C375">
        <v>30</v>
      </c>
      <c r="D375">
        <v>21</v>
      </c>
      <c r="E375">
        <v>14</v>
      </c>
      <c r="F375" s="1">
        <f>SakaryaTablo[[#This Row],[Vefat2019]]</f>
        <v>30</v>
      </c>
      <c r="G375" s="1">
        <f>IF(AND(SakaryaTablo[[#This Row],[Vefat2020]]&gt;-1,SakaryaTablo[[#This Row],[Referans]]&gt;-1), SakaryaTablo[[#This Row],[Vefat2020]]-SakaryaTablo[[#This Row],[Referans]], 0)</f>
        <v>-6</v>
      </c>
      <c r="H375">
        <f t="shared" si="41"/>
        <v>28.571428571428573</v>
      </c>
      <c r="I375">
        <f t="shared" si="42"/>
        <v>22</v>
      </c>
      <c r="J375">
        <f t="shared" si="43"/>
        <v>21</v>
      </c>
      <c r="K375">
        <f t="shared" si="44"/>
        <v>13.857142857142858</v>
      </c>
      <c r="L375">
        <f t="shared" si="45"/>
        <v>22</v>
      </c>
    </row>
    <row r="376" spans="1:12">
      <c r="A376" s="3" t="s">
        <v>391</v>
      </c>
      <c r="B376">
        <v>21</v>
      </c>
      <c r="C376">
        <v>26</v>
      </c>
      <c r="D376">
        <v>18</v>
      </c>
      <c r="E376">
        <v>12</v>
      </c>
      <c r="F376" s="1">
        <f>SakaryaTablo[[#This Row],[Vefat2019]]</f>
        <v>26</v>
      </c>
      <c r="G376" s="1">
        <f>IF(AND(SakaryaTablo[[#This Row],[Vefat2020]]&gt;-1,SakaryaTablo[[#This Row],[Referans]]&gt;-1), SakaryaTablo[[#This Row],[Vefat2020]]-SakaryaTablo[[#This Row],[Referans]], 0)</f>
        <v>-5</v>
      </c>
      <c r="H376">
        <f t="shared" si="41"/>
        <v>26.571428571428573</v>
      </c>
      <c r="I376">
        <f t="shared" si="42"/>
        <v>23.285714285714285</v>
      </c>
      <c r="J376">
        <f t="shared" si="43"/>
        <v>19.857142857142858</v>
      </c>
      <c r="K376">
        <f t="shared" si="44"/>
        <v>13.714285714285714</v>
      </c>
      <c r="L376">
        <f t="shared" si="45"/>
        <v>23.285714285714285</v>
      </c>
    </row>
    <row r="377" spans="1:12">
      <c r="A377" s="3" t="s">
        <v>392</v>
      </c>
      <c r="B377">
        <v>21</v>
      </c>
      <c r="C377">
        <v>21</v>
      </c>
      <c r="D377">
        <v>22</v>
      </c>
      <c r="E377">
        <v>11</v>
      </c>
      <c r="F377" s="1">
        <f>SakaryaTablo[[#This Row],[Vefat2019]]</f>
        <v>21</v>
      </c>
      <c r="G377" s="1">
        <f>IF(AND(SakaryaTablo[[#This Row],[Vefat2020]]&gt;-1,SakaryaTablo[[#This Row],[Referans]]&gt;-1), SakaryaTablo[[#This Row],[Vefat2020]]-SakaryaTablo[[#This Row],[Referans]], 0)</f>
        <v>0</v>
      </c>
      <c r="H377">
        <f t="shared" si="41"/>
        <v>26</v>
      </c>
      <c r="I377">
        <f t="shared" si="42"/>
        <v>23</v>
      </c>
      <c r="J377">
        <f t="shared" si="43"/>
        <v>21.285714285714285</v>
      </c>
      <c r="K377">
        <f t="shared" si="44"/>
        <v>13.571428571428571</v>
      </c>
      <c r="L377">
        <f t="shared" si="45"/>
        <v>23</v>
      </c>
    </row>
    <row r="378" spans="1:12">
      <c r="A378" s="3" t="s">
        <v>393</v>
      </c>
      <c r="B378">
        <v>19</v>
      </c>
      <c r="C378">
        <v>25</v>
      </c>
      <c r="D378">
        <v>19</v>
      </c>
      <c r="E378">
        <v>17</v>
      </c>
      <c r="F378" s="1">
        <f>SakaryaTablo[[#This Row],[Vefat2019]]</f>
        <v>25</v>
      </c>
      <c r="G378" s="1">
        <f>IF(AND(SakaryaTablo[[#This Row],[Vefat2020]]&gt;-1,SakaryaTablo[[#This Row],[Referans]]&gt;-1), SakaryaTablo[[#This Row],[Vefat2020]]-SakaryaTablo[[#This Row],[Referans]], 0)</f>
        <v>-6</v>
      </c>
      <c r="H378">
        <f t="shared" si="41"/>
        <v>23.714285714285715</v>
      </c>
      <c r="I378">
        <f t="shared" si="42"/>
        <v>24</v>
      </c>
      <c r="J378">
        <f t="shared" si="43"/>
        <v>20.571428571428573</v>
      </c>
      <c r="K378">
        <f t="shared" si="44"/>
        <v>14</v>
      </c>
      <c r="L378">
        <f t="shared" si="45"/>
        <v>24</v>
      </c>
    </row>
    <row r="379" spans="1:12">
      <c r="A379" s="3" t="s">
        <v>394</v>
      </c>
      <c r="B379">
        <v>31</v>
      </c>
      <c r="C379">
        <v>22</v>
      </c>
      <c r="D379">
        <v>24</v>
      </c>
      <c r="E379">
        <v>15</v>
      </c>
      <c r="F379" s="1">
        <f>SakaryaTablo[[#This Row],[Vefat2019]]</f>
        <v>22</v>
      </c>
      <c r="G379" s="1">
        <f>IF(AND(SakaryaTablo[[#This Row],[Vefat2020]]&gt;-1,SakaryaTablo[[#This Row],[Referans]]&gt;-1), SakaryaTablo[[#This Row],[Vefat2020]]-SakaryaTablo[[#This Row],[Referans]], 0)</f>
        <v>9</v>
      </c>
      <c r="H379">
        <f t="shared" si="41"/>
        <v>23.428571428571427</v>
      </c>
      <c r="I379">
        <f t="shared" si="42"/>
        <v>24.857142857142858</v>
      </c>
      <c r="J379">
        <f t="shared" si="43"/>
        <v>21.571428571428573</v>
      </c>
      <c r="K379">
        <f t="shared" si="44"/>
        <v>13.714285714285714</v>
      </c>
      <c r="L379">
        <f t="shared" si="45"/>
        <v>24.857142857142858</v>
      </c>
    </row>
    <row r="380" spans="1:12">
      <c r="A380" s="3" t="s">
        <v>395</v>
      </c>
      <c r="B380">
        <v>31</v>
      </c>
      <c r="C380">
        <v>28</v>
      </c>
      <c r="D380">
        <v>26</v>
      </c>
      <c r="E380">
        <v>15</v>
      </c>
      <c r="F380" s="1">
        <f>SakaryaTablo[[#This Row],[Vefat2019]]</f>
        <v>28</v>
      </c>
      <c r="G380" s="1">
        <f>IF(AND(SakaryaTablo[[#This Row],[Vefat2020]]&gt;-1,SakaryaTablo[[#This Row],[Referans]]&gt;-1), SakaryaTablo[[#This Row],[Vefat2020]]-SakaryaTablo[[#This Row],[Referans]], 0)</f>
        <v>3</v>
      </c>
      <c r="H380">
        <f t="shared" si="41"/>
        <v>24.285714285714285</v>
      </c>
      <c r="I380">
        <f t="shared" si="42"/>
        <v>25.857142857142858</v>
      </c>
      <c r="J380">
        <f t="shared" si="43"/>
        <v>22.285714285714285</v>
      </c>
      <c r="K380">
        <f t="shared" si="44"/>
        <v>13.857142857142858</v>
      </c>
      <c r="L380">
        <f t="shared" si="45"/>
        <v>25.857142857142858</v>
      </c>
    </row>
    <row r="381" spans="1:12">
      <c r="A381" s="3" t="s">
        <v>396</v>
      </c>
      <c r="B381">
        <v>26</v>
      </c>
      <c r="C381">
        <v>27</v>
      </c>
      <c r="D381">
        <v>22</v>
      </c>
      <c r="E381">
        <v>9</v>
      </c>
      <c r="F381" s="1">
        <f>SakaryaTablo[[#This Row],[Vefat2019]]</f>
        <v>27</v>
      </c>
      <c r="G381" s="1">
        <f>IF(AND(SakaryaTablo[[#This Row],[Vefat2020]]&gt;-1,SakaryaTablo[[#This Row],[Referans]]&gt;-1), SakaryaTablo[[#This Row],[Vefat2020]]-SakaryaTablo[[#This Row],[Referans]], 0)</f>
        <v>-1</v>
      </c>
      <c r="H381">
        <f t="shared" si="41"/>
        <v>24.714285714285715</v>
      </c>
      <c r="I381">
        <f t="shared" si="42"/>
        <v>25.571428571428573</v>
      </c>
      <c r="J381">
        <f t="shared" si="43"/>
        <v>21.714285714285715</v>
      </c>
      <c r="K381">
        <f t="shared" si="44"/>
        <v>13.285714285714286</v>
      </c>
      <c r="L381">
        <f t="shared" si="45"/>
        <v>25.571428571428573</v>
      </c>
    </row>
    <row r="382" spans="1:12">
      <c r="A382" s="3" t="s">
        <v>397</v>
      </c>
      <c r="B382">
        <v>20</v>
      </c>
      <c r="C382">
        <v>35</v>
      </c>
      <c r="D382">
        <v>24</v>
      </c>
      <c r="E382">
        <v>14</v>
      </c>
      <c r="F382" s="1">
        <f>SakaryaTablo[[#This Row],[Vefat2019]]</f>
        <v>35</v>
      </c>
      <c r="G382" s="1">
        <f>IF(AND(SakaryaTablo[[#This Row],[Vefat2020]]&gt;-1,SakaryaTablo[[#This Row],[Referans]]&gt;-1), SakaryaTablo[[#This Row],[Vefat2020]]-SakaryaTablo[[#This Row],[Referans]], 0)</f>
        <v>-15</v>
      </c>
      <c r="H382">
        <f t="shared" si="41"/>
        <v>24.142857142857142</v>
      </c>
      <c r="I382">
        <f t="shared" si="42"/>
        <v>26.285714285714285</v>
      </c>
      <c r="J382">
        <f t="shared" si="43"/>
        <v>22.142857142857142</v>
      </c>
      <c r="K382">
        <f t="shared" si="44"/>
        <v>13.285714285714286</v>
      </c>
      <c r="L382">
        <f t="shared" si="45"/>
        <v>26.285714285714285</v>
      </c>
    </row>
    <row r="383" spans="1:12">
      <c r="A383" s="3" t="s">
        <v>398</v>
      </c>
      <c r="B383">
        <v>19</v>
      </c>
      <c r="C383">
        <v>23</v>
      </c>
      <c r="D383">
        <v>21</v>
      </c>
      <c r="E383">
        <v>21</v>
      </c>
      <c r="F383" s="1">
        <f>SakaryaTablo[[#This Row],[Vefat2019]]</f>
        <v>23</v>
      </c>
      <c r="G383" s="1">
        <f>IF(AND(SakaryaTablo[[#This Row],[Vefat2020]]&gt;-1,SakaryaTablo[[#This Row],[Referans]]&gt;-1), SakaryaTablo[[#This Row],[Vefat2020]]-SakaryaTablo[[#This Row],[Referans]], 0)</f>
        <v>-4</v>
      </c>
      <c r="H383">
        <f t="shared" si="41"/>
        <v>23.857142857142858</v>
      </c>
      <c r="I383">
        <f t="shared" si="42"/>
        <v>25.857142857142858</v>
      </c>
      <c r="J383">
        <f t="shared" si="43"/>
        <v>22.571428571428573</v>
      </c>
      <c r="K383">
        <f t="shared" si="44"/>
        <v>14.571428571428571</v>
      </c>
      <c r="L383">
        <f t="shared" si="45"/>
        <v>25.857142857142858</v>
      </c>
    </row>
    <row r="384" spans="1:12">
      <c r="A384" s="3" t="s">
        <v>399</v>
      </c>
      <c r="B384">
        <v>27</v>
      </c>
      <c r="C384">
        <v>23</v>
      </c>
      <c r="D384">
        <v>22</v>
      </c>
      <c r="E384">
        <v>15</v>
      </c>
      <c r="F384" s="1">
        <f>SakaryaTablo[[#This Row],[Vefat2019]]</f>
        <v>23</v>
      </c>
      <c r="G384" s="1">
        <f>IF(AND(SakaryaTablo[[#This Row],[Vefat2020]]&gt;-1,SakaryaTablo[[#This Row],[Referans]]&gt;-1), SakaryaTablo[[#This Row],[Vefat2020]]-SakaryaTablo[[#This Row],[Referans]], 0)</f>
        <v>4</v>
      </c>
      <c r="H384">
        <f t="shared" si="41"/>
        <v>24.714285714285715</v>
      </c>
      <c r="I384">
        <f t="shared" si="42"/>
        <v>26.142857142857142</v>
      </c>
      <c r="J384">
        <f t="shared" si="43"/>
        <v>22.571428571428573</v>
      </c>
      <c r="K384">
        <f t="shared" si="44"/>
        <v>15.142857142857142</v>
      </c>
      <c r="L384">
        <f t="shared" si="45"/>
        <v>26.142857142857142</v>
      </c>
    </row>
    <row r="385" spans="1:12">
      <c r="A385" s="3" t="s">
        <v>400</v>
      </c>
      <c r="B385">
        <v>30</v>
      </c>
      <c r="C385">
        <v>20</v>
      </c>
      <c r="D385">
        <v>18</v>
      </c>
      <c r="E385">
        <v>8</v>
      </c>
      <c r="F385" s="1">
        <f>SakaryaTablo[[#This Row],[Vefat2019]]</f>
        <v>20</v>
      </c>
      <c r="G385" s="1">
        <f>IF(AND(SakaryaTablo[[#This Row],[Vefat2020]]&gt;-1,SakaryaTablo[[#This Row],[Referans]]&gt;-1), SakaryaTablo[[#This Row],[Vefat2020]]-SakaryaTablo[[#This Row],[Referans]], 0)</f>
        <v>10</v>
      </c>
      <c r="H385">
        <f t="shared" si="41"/>
        <v>26.285714285714285</v>
      </c>
      <c r="I385">
        <f t="shared" si="42"/>
        <v>25.428571428571427</v>
      </c>
      <c r="J385">
        <f t="shared" si="43"/>
        <v>22.428571428571427</v>
      </c>
      <c r="K385">
        <f t="shared" si="44"/>
        <v>13.857142857142858</v>
      </c>
      <c r="L385">
        <f t="shared" si="45"/>
        <v>25.428571428571427</v>
      </c>
    </row>
    <row r="386" spans="1:12">
      <c r="A386" s="3" t="s">
        <v>401</v>
      </c>
      <c r="B386">
        <v>21</v>
      </c>
      <c r="C386">
        <v>28</v>
      </c>
      <c r="D386">
        <v>19</v>
      </c>
      <c r="E386">
        <v>15</v>
      </c>
      <c r="F386" s="1">
        <f>SakaryaTablo[[#This Row],[Vefat2019]]</f>
        <v>28</v>
      </c>
      <c r="G386" s="1">
        <f>IF(AND(SakaryaTablo[[#This Row],[Vefat2020]]&gt;-1,SakaryaTablo[[#This Row],[Referans]]&gt;-1), SakaryaTablo[[#This Row],[Vefat2020]]-SakaryaTablo[[#This Row],[Referans]], 0)</f>
        <v>-7</v>
      </c>
      <c r="H386">
        <f t="shared" si="41"/>
        <v>24.857142857142858</v>
      </c>
      <c r="I386">
        <f t="shared" si="42"/>
        <v>26.285714285714285</v>
      </c>
      <c r="J386">
        <f t="shared" si="43"/>
        <v>21.714285714285715</v>
      </c>
      <c r="K386">
        <f t="shared" si="44"/>
        <v>13.857142857142858</v>
      </c>
      <c r="L386">
        <f t="shared" si="45"/>
        <v>26.285714285714285</v>
      </c>
    </row>
    <row r="387" spans="1:12">
      <c r="A387" s="3" t="s">
        <v>402</v>
      </c>
      <c r="B387">
        <v>21</v>
      </c>
      <c r="C387">
        <v>26</v>
      </c>
      <c r="D387">
        <v>19</v>
      </c>
      <c r="E387">
        <v>12</v>
      </c>
      <c r="F387" s="1">
        <f>SakaryaTablo[[#This Row],[Vefat2019]]</f>
        <v>26</v>
      </c>
      <c r="G387" s="1">
        <f>IF(AND(SakaryaTablo[[#This Row],[Vefat2020]]&gt;-1,SakaryaTablo[[#This Row],[Referans]]&gt;-1), SakaryaTablo[[#This Row],[Vefat2020]]-SakaryaTablo[[#This Row],[Referans]], 0)</f>
        <v>-5</v>
      </c>
      <c r="H387">
        <f t="shared" si="41"/>
        <v>23.428571428571427</v>
      </c>
      <c r="I387">
        <f t="shared" si="42"/>
        <v>26</v>
      </c>
      <c r="J387">
        <f t="shared" si="43"/>
        <v>20.714285714285715</v>
      </c>
      <c r="K387">
        <f t="shared" si="44"/>
        <v>13.428571428571429</v>
      </c>
      <c r="L387">
        <f t="shared" si="45"/>
        <v>26</v>
      </c>
    </row>
    <row r="388" spans="1:12">
      <c r="A388" s="3" t="s">
        <v>403</v>
      </c>
      <c r="B388">
        <v>31</v>
      </c>
      <c r="C388">
        <v>22</v>
      </c>
      <c r="D388">
        <v>27</v>
      </c>
      <c r="E388">
        <v>13</v>
      </c>
      <c r="F388" s="1">
        <f>SakaryaTablo[[#This Row],[Vefat2019]]</f>
        <v>22</v>
      </c>
      <c r="G388" s="1">
        <f>IF(AND(SakaryaTablo[[#This Row],[Vefat2020]]&gt;-1,SakaryaTablo[[#This Row],[Referans]]&gt;-1), SakaryaTablo[[#This Row],[Vefat2020]]-SakaryaTablo[[#This Row],[Referans]], 0)</f>
        <v>9</v>
      </c>
      <c r="H388">
        <f t="shared" si="41"/>
        <v>24.142857142857142</v>
      </c>
      <c r="I388">
        <f t="shared" si="42"/>
        <v>25.285714285714285</v>
      </c>
      <c r="J388">
        <f t="shared" si="43"/>
        <v>21.428571428571427</v>
      </c>
      <c r="K388">
        <f t="shared" si="44"/>
        <v>14</v>
      </c>
      <c r="L388">
        <f t="shared" si="45"/>
        <v>25.285714285714285</v>
      </c>
    </row>
    <row r="389" spans="1:12">
      <c r="A389" s="3" t="s">
        <v>404</v>
      </c>
      <c r="B389">
        <v>19</v>
      </c>
      <c r="C389">
        <v>25</v>
      </c>
      <c r="D389">
        <v>28</v>
      </c>
      <c r="E389">
        <v>12</v>
      </c>
      <c r="F389" s="1">
        <f>SakaryaTablo[[#This Row],[Vefat2019]]</f>
        <v>25</v>
      </c>
      <c r="G389" s="1">
        <f>IF(AND(SakaryaTablo[[#This Row],[Vefat2020]]&gt;-1,SakaryaTablo[[#This Row],[Referans]]&gt;-1), SakaryaTablo[[#This Row],[Vefat2020]]-SakaryaTablo[[#This Row],[Referans]], 0)</f>
        <v>-6</v>
      </c>
      <c r="H389">
        <f t="shared" ref="H389:H429" si="46">AVERAGE(B383:B389)</f>
        <v>24</v>
      </c>
      <c r="I389">
        <f t="shared" ref="I389:I429" si="47">AVERAGE(C383:C389)</f>
        <v>23.857142857142858</v>
      </c>
      <c r="J389">
        <f t="shared" ref="J389:J429" si="48">AVERAGE(D383:D389)</f>
        <v>22</v>
      </c>
      <c r="K389">
        <f t="shared" ref="K389:K429" si="49">AVERAGE(E383:E389)</f>
        <v>13.714285714285714</v>
      </c>
      <c r="L389">
        <f t="shared" ref="L389:L429" si="50">AVERAGE(F383:F389)</f>
        <v>23.857142857142858</v>
      </c>
    </row>
    <row r="390" spans="1:12">
      <c r="A390" s="3" t="s">
        <v>405</v>
      </c>
      <c r="B390">
        <v>20</v>
      </c>
      <c r="C390">
        <v>22</v>
      </c>
      <c r="D390">
        <v>26</v>
      </c>
      <c r="E390">
        <v>18</v>
      </c>
      <c r="F390" s="1">
        <f>SakaryaTablo[[#This Row],[Vefat2019]]</f>
        <v>22</v>
      </c>
      <c r="G390" s="1">
        <f>IF(AND(SakaryaTablo[[#This Row],[Vefat2020]]&gt;-1,SakaryaTablo[[#This Row],[Referans]]&gt;-1), SakaryaTablo[[#This Row],[Vefat2020]]-SakaryaTablo[[#This Row],[Referans]], 0)</f>
        <v>-2</v>
      </c>
      <c r="H390">
        <f t="shared" si="46"/>
        <v>24.142857142857142</v>
      </c>
      <c r="I390">
        <f t="shared" si="47"/>
        <v>23.714285714285715</v>
      </c>
      <c r="J390">
        <f t="shared" si="48"/>
        <v>22.714285714285715</v>
      </c>
      <c r="K390">
        <f t="shared" si="49"/>
        <v>13.285714285714286</v>
      </c>
      <c r="L390">
        <f t="shared" si="50"/>
        <v>23.714285714285715</v>
      </c>
    </row>
    <row r="391" spans="1:12">
      <c r="A391" s="3" t="s">
        <v>406</v>
      </c>
      <c r="B391">
        <v>22</v>
      </c>
      <c r="C391">
        <v>26</v>
      </c>
      <c r="D391">
        <v>19</v>
      </c>
      <c r="E391">
        <v>12</v>
      </c>
      <c r="F391" s="1">
        <f>SakaryaTablo[[#This Row],[Vefat2019]]</f>
        <v>26</v>
      </c>
      <c r="G391" s="1">
        <f>IF(AND(SakaryaTablo[[#This Row],[Vefat2020]]&gt;-1,SakaryaTablo[[#This Row],[Referans]]&gt;-1), SakaryaTablo[[#This Row],[Vefat2020]]-SakaryaTablo[[#This Row],[Referans]], 0)</f>
        <v>-4</v>
      </c>
      <c r="H391">
        <f t="shared" si="46"/>
        <v>23.428571428571427</v>
      </c>
      <c r="I391">
        <f t="shared" si="47"/>
        <v>24.142857142857142</v>
      </c>
      <c r="J391">
        <f t="shared" si="48"/>
        <v>22.285714285714285</v>
      </c>
      <c r="K391">
        <f t="shared" si="49"/>
        <v>12.857142857142858</v>
      </c>
      <c r="L391">
        <f t="shared" si="50"/>
        <v>24.142857142857142</v>
      </c>
    </row>
    <row r="392" spans="1:12">
      <c r="A392" s="3" t="s">
        <v>407</v>
      </c>
      <c r="B392">
        <v>31</v>
      </c>
      <c r="C392">
        <v>22</v>
      </c>
      <c r="D392">
        <v>22</v>
      </c>
      <c r="E392">
        <v>5</v>
      </c>
      <c r="F392" s="1">
        <f>SakaryaTablo[[#This Row],[Vefat2019]]</f>
        <v>22</v>
      </c>
      <c r="G392" s="1">
        <f>IF(AND(SakaryaTablo[[#This Row],[Vefat2020]]&gt;-1,SakaryaTablo[[#This Row],[Referans]]&gt;-1), SakaryaTablo[[#This Row],[Vefat2020]]-SakaryaTablo[[#This Row],[Referans]], 0)</f>
        <v>9</v>
      </c>
      <c r="H392">
        <f t="shared" si="46"/>
        <v>23.571428571428573</v>
      </c>
      <c r="I392">
        <f t="shared" si="47"/>
        <v>24.428571428571427</v>
      </c>
      <c r="J392">
        <f t="shared" si="48"/>
        <v>22.857142857142858</v>
      </c>
      <c r="K392">
        <f t="shared" si="49"/>
        <v>12.428571428571429</v>
      </c>
      <c r="L392">
        <f t="shared" si="50"/>
        <v>24.428571428571427</v>
      </c>
    </row>
    <row r="393" spans="1:12">
      <c r="A393" s="3" t="s">
        <v>408</v>
      </c>
      <c r="B393">
        <v>22</v>
      </c>
      <c r="C393">
        <v>26</v>
      </c>
      <c r="D393">
        <v>29</v>
      </c>
      <c r="E393">
        <v>9</v>
      </c>
      <c r="F393" s="1">
        <f>SakaryaTablo[[#This Row],[Vefat2019]]</f>
        <v>26</v>
      </c>
      <c r="G393" s="1">
        <f>IF(AND(SakaryaTablo[[#This Row],[Vefat2020]]&gt;-1,SakaryaTablo[[#This Row],[Referans]]&gt;-1), SakaryaTablo[[#This Row],[Vefat2020]]-SakaryaTablo[[#This Row],[Referans]], 0)</f>
        <v>-4</v>
      </c>
      <c r="H393">
        <f t="shared" si="46"/>
        <v>23.714285714285715</v>
      </c>
      <c r="I393">
        <f t="shared" si="47"/>
        <v>24.142857142857142</v>
      </c>
      <c r="J393">
        <f t="shared" si="48"/>
        <v>24.285714285714285</v>
      </c>
      <c r="K393">
        <f t="shared" si="49"/>
        <v>11.571428571428571</v>
      </c>
      <c r="L393">
        <f t="shared" si="50"/>
        <v>24.142857142857142</v>
      </c>
    </row>
    <row r="394" spans="1:12">
      <c r="A394" s="3" t="s">
        <v>409</v>
      </c>
      <c r="B394">
        <v>14</v>
      </c>
      <c r="C394">
        <v>33</v>
      </c>
      <c r="D394">
        <v>22</v>
      </c>
      <c r="E394">
        <v>22</v>
      </c>
      <c r="F394" s="1">
        <f>SakaryaTablo[[#This Row],[Vefat2019]]</f>
        <v>33</v>
      </c>
      <c r="G394" s="1">
        <f>IF(AND(SakaryaTablo[[#This Row],[Vefat2020]]&gt;-1,SakaryaTablo[[#This Row],[Referans]]&gt;-1), SakaryaTablo[[#This Row],[Vefat2020]]-SakaryaTablo[[#This Row],[Referans]], 0)</f>
        <v>-19</v>
      </c>
      <c r="H394">
        <f t="shared" si="46"/>
        <v>22.714285714285715</v>
      </c>
      <c r="I394">
        <f t="shared" si="47"/>
        <v>25.142857142857142</v>
      </c>
      <c r="J394">
        <f t="shared" si="48"/>
        <v>24.714285714285715</v>
      </c>
      <c r="K394">
        <f t="shared" si="49"/>
        <v>13</v>
      </c>
      <c r="L394">
        <f t="shared" si="50"/>
        <v>25.142857142857142</v>
      </c>
    </row>
    <row r="395" spans="1:12">
      <c r="A395" s="3" t="s">
        <v>410</v>
      </c>
      <c r="B395">
        <v>25</v>
      </c>
      <c r="C395">
        <v>27</v>
      </c>
      <c r="D395">
        <v>31</v>
      </c>
      <c r="E395">
        <v>12</v>
      </c>
      <c r="F395" s="1">
        <f>SakaryaTablo[[#This Row],[Vefat2019]]</f>
        <v>27</v>
      </c>
      <c r="G395" s="1">
        <f>IF(AND(SakaryaTablo[[#This Row],[Vefat2020]]&gt;-1,SakaryaTablo[[#This Row],[Referans]]&gt;-1), SakaryaTablo[[#This Row],[Vefat2020]]-SakaryaTablo[[#This Row],[Referans]], 0)</f>
        <v>-2</v>
      </c>
      <c r="H395">
        <f t="shared" si="46"/>
        <v>21.857142857142858</v>
      </c>
      <c r="I395">
        <f t="shared" si="47"/>
        <v>25.857142857142858</v>
      </c>
      <c r="J395">
        <f t="shared" si="48"/>
        <v>25.285714285714285</v>
      </c>
      <c r="K395">
        <f t="shared" si="49"/>
        <v>12.857142857142858</v>
      </c>
      <c r="L395">
        <f t="shared" si="50"/>
        <v>25.857142857142858</v>
      </c>
    </row>
    <row r="396" spans="1:12">
      <c r="A396" s="3" t="s">
        <v>411</v>
      </c>
      <c r="B396">
        <v>18</v>
      </c>
      <c r="C396">
        <v>24</v>
      </c>
      <c r="D396">
        <v>29</v>
      </c>
      <c r="E396">
        <v>15</v>
      </c>
      <c r="F396" s="1">
        <f>SakaryaTablo[[#This Row],[Vefat2019]]</f>
        <v>24</v>
      </c>
      <c r="G396" s="1">
        <f>IF(AND(SakaryaTablo[[#This Row],[Vefat2020]]&gt;-1,SakaryaTablo[[#This Row],[Referans]]&gt;-1), SakaryaTablo[[#This Row],[Vefat2020]]-SakaryaTablo[[#This Row],[Referans]], 0)</f>
        <v>-6</v>
      </c>
      <c r="H396">
        <f t="shared" si="46"/>
        <v>21.714285714285715</v>
      </c>
      <c r="I396">
        <f t="shared" si="47"/>
        <v>25.714285714285715</v>
      </c>
      <c r="J396">
        <f t="shared" si="48"/>
        <v>25.428571428571427</v>
      </c>
      <c r="K396">
        <f t="shared" si="49"/>
        <v>13.285714285714286</v>
      </c>
      <c r="L396">
        <f t="shared" si="50"/>
        <v>25.714285714285715</v>
      </c>
    </row>
    <row r="397" spans="1:12">
      <c r="A397" s="3" t="s">
        <v>412</v>
      </c>
      <c r="B397">
        <v>22</v>
      </c>
      <c r="C397">
        <v>19</v>
      </c>
      <c r="D397">
        <v>21</v>
      </c>
      <c r="E397">
        <v>12</v>
      </c>
      <c r="F397" s="1">
        <f>SakaryaTablo[[#This Row],[Vefat2019]]</f>
        <v>19</v>
      </c>
      <c r="G397" s="1">
        <f>IF(AND(SakaryaTablo[[#This Row],[Vefat2020]]&gt;-1,SakaryaTablo[[#This Row],[Referans]]&gt;-1), SakaryaTablo[[#This Row],[Vefat2020]]-SakaryaTablo[[#This Row],[Referans]], 0)</f>
        <v>3</v>
      </c>
      <c r="H397">
        <f t="shared" si="46"/>
        <v>22</v>
      </c>
      <c r="I397">
        <f t="shared" si="47"/>
        <v>25.285714285714285</v>
      </c>
      <c r="J397">
        <f t="shared" si="48"/>
        <v>24.714285714285715</v>
      </c>
      <c r="K397">
        <f t="shared" si="49"/>
        <v>12.428571428571429</v>
      </c>
      <c r="L397">
        <f t="shared" si="50"/>
        <v>25.285714285714285</v>
      </c>
    </row>
    <row r="398" spans="1:12">
      <c r="A398" s="3" t="s">
        <v>413</v>
      </c>
      <c r="B398">
        <v>28</v>
      </c>
      <c r="C398">
        <v>27</v>
      </c>
      <c r="D398">
        <v>25</v>
      </c>
      <c r="E398">
        <v>17</v>
      </c>
      <c r="F398" s="1">
        <f>SakaryaTablo[[#This Row],[Vefat2019]]</f>
        <v>27</v>
      </c>
      <c r="G398" s="1">
        <f>IF(AND(SakaryaTablo[[#This Row],[Vefat2020]]&gt;-1,SakaryaTablo[[#This Row],[Referans]]&gt;-1), SakaryaTablo[[#This Row],[Vefat2020]]-SakaryaTablo[[#This Row],[Referans]], 0)</f>
        <v>1</v>
      </c>
      <c r="H398">
        <f t="shared" si="46"/>
        <v>22.857142857142858</v>
      </c>
      <c r="I398">
        <f t="shared" si="47"/>
        <v>25.428571428571427</v>
      </c>
      <c r="J398">
        <f t="shared" si="48"/>
        <v>25.571428571428573</v>
      </c>
      <c r="K398">
        <f t="shared" si="49"/>
        <v>13.142857142857142</v>
      </c>
      <c r="L398">
        <f t="shared" si="50"/>
        <v>25.428571428571427</v>
      </c>
    </row>
    <row r="399" spans="1:12">
      <c r="A399" s="3" t="s">
        <v>414</v>
      </c>
      <c r="B399">
        <v>23</v>
      </c>
      <c r="C399">
        <v>26</v>
      </c>
      <c r="D399">
        <v>26</v>
      </c>
      <c r="E399">
        <v>15</v>
      </c>
      <c r="F399" s="1">
        <f>SakaryaTablo[[#This Row],[Vefat2019]]</f>
        <v>26</v>
      </c>
      <c r="G399" s="1">
        <f>IF(AND(SakaryaTablo[[#This Row],[Vefat2020]]&gt;-1,SakaryaTablo[[#This Row],[Referans]]&gt;-1), SakaryaTablo[[#This Row],[Vefat2020]]-SakaryaTablo[[#This Row],[Referans]], 0)</f>
        <v>-3</v>
      </c>
      <c r="H399">
        <f t="shared" si="46"/>
        <v>21.714285714285715</v>
      </c>
      <c r="I399">
        <f t="shared" si="47"/>
        <v>26</v>
      </c>
      <c r="J399">
        <f t="shared" si="48"/>
        <v>26.142857142857142</v>
      </c>
      <c r="K399">
        <f t="shared" si="49"/>
        <v>14.571428571428571</v>
      </c>
      <c r="L399">
        <f t="shared" si="50"/>
        <v>26</v>
      </c>
    </row>
    <row r="400" spans="1:12">
      <c r="A400" s="3" t="s">
        <v>415</v>
      </c>
      <c r="B400">
        <v>17</v>
      </c>
      <c r="C400">
        <v>22</v>
      </c>
      <c r="D400">
        <v>21</v>
      </c>
      <c r="E400">
        <v>11</v>
      </c>
      <c r="F400" s="1">
        <f>SakaryaTablo[[#This Row],[Vefat2019]]</f>
        <v>22</v>
      </c>
      <c r="G400" s="1">
        <f>IF(AND(SakaryaTablo[[#This Row],[Vefat2020]]&gt;-1,SakaryaTablo[[#This Row],[Referans]]&gt;-1), SakaryaTablo[[#This Row],[Vefat2020]]-SakaryaTablo[[#This Row],[Referans]], 0)</f>
        <v>-5</v>
      </c>
      <c r="H400">
        <f t="shared" si="46"/>
        <v>21</v>
      </c>
      <c r="I400">
        <f t="shared" si="47"/>
        <v>25.428571428571427</v>
      </c>
      <c r="J400">
        <f t="shared" si="48"/>
        <v>25</v>
      </c>
      <c r="K400">
        <f t="shared" si="49"/>
        <v>14.857142857142858</v>
      </c>
      <c r="L400">
        <f t="shared" si="50"/>
        <v>25.428571428571427</v>
      </c>
    </row>
    <row r="401" spans="1:12">
      <c r="A401" s="3" t="s">
        <v>416</v>
      </c>
      <c r="B401">
        <v>25</v>
      </c>
      <c r="C401">
        <v>19</v>
      </c>
      <c r="D401">
        <v>35</v>
      </c>
      <c r="E401">
        <v>10</v>
      </c>
      <c r="F401" s="1">
        <f>SakaryaTablo[[#This Row],[Vefat2019]]</f>
        <v>19</v>
      </c>
      <c r="G401" s="1">
        <f>IF(AND(SakaryaTablo[[#This Row],[Vefat2020]]&gt;-1,SakaryaTablo[[#This Row],[Referans]]&gt;-1), SakaryaTablo[[#This Row],[Vefat2020]]-SakaryaTablo[[#This Row],[Referans]], 0)</f>
        <v>6</v>
      </c>
      <c r="H401">
        <f t="shared" si="46"/>
        <v>22.571428571428573</v>
      </c>
      <c r="I401">
        <f t="shared" si="47"/>
        <v>23.428571428571427</v>
      </c>
      <c r="J401">
        <f t="shared" si="48"/>
        <v>26.857142857142858</v>
      </c>
      <c r="K401">
        <f t="shared" si="49"/>
        <v>13.142857142857142</v>
      </c>
      <c r="L401">
        <f t="shared" si="50"/>
        <v>23.428571428571427</v>
      </c>
    </row>
    <row r="402" spans="1:12">
      <c r="A402" s="3" t="s">
        <v>417</v>
      </c>
      <c r="B402">
        <v>22</v>
      </c>
      <c r="C402">
        <v>19</v>
      </c>
      <c r="D402">
        <v>18</v>
      </c>
      <c r="E402">
        <v>11</v>
      </c>
      <c r="F402" s="1">
        <f>SakaryaTablo[[#This Row],[Vefat2019]]</f>
        <v>19</v>
      </c>
      <c r="G402" s="1">
        <f>IF(AND(SakaryaTablo[[#This Row],[Vefat2020]]&gt;-1,SakaryaTablo[[#This Row],[Referans]]&gt;-1), SakaryaTablo[[#This Row],[Vefat2020]]-SakaryaTablo[[#This Row],[Referans]], 0)</f>
        <v>3</v>
      </c>
      <c r="H402">
        <f t="shared" si="46"/>
        <v>22.142857142857142</v>
      </c>
      <c r="I402">
        <f t="shared" si="47"/>
        <v>22.285714285714285</v>
      </c>
      <c r="J402">
        <f t="shared" si="48"/>
        <v>25</v>
      </c>
      <c r="K402">
        <f t="shared" si="49"/>
        <v>13</v>
      </c>
      <c r="L402">
        <f t="shared" si="50"/>
        <v>22.285714285714285</v>
      </c>
    </row>
    <row r="403" spans="1:12">
      <c r="A403" s="3" t="s">
        <v>418</v>
      </c>
      <c r="B403">
        <v>16</v>
      </c>
      <c r="C403">
        <v>26</v>
      </c>
      <c r="D403">
        <v>31</v>
      </c>
      <c r="E403">
        <v>16</v>
      </c>
      <c r="F403" s="1">
        <f>SakaryaTablo[[#This Row],[Vefat2019]]</f>
        <v>26</v>
      </c>
      <c r="G403" s="1">
        <f>IF(AND(SakaryaTablo[[#This Row],[Vefat2020]]&gt;-1,SakaryaTablo[[#This Row],[Referans]]&gt;-1), SakaryaTablo[[#This Row],[Vefat2020]]-SakaryaTablo[[#This Row],[Referans]], 0)</f>
        <v>-10</v>
      </c>
      <c r="H403">
        <f t="shared" si="46"/>
        <v>21.857142857142858</v>
      </c>
      <c r="I403">
        <f t="shared" si="47"/>
        <v>22.571428571428573</v>
      </c>
      <c r="J403">
        <f t="shared" si="48"/>
        <v>25.285714285714285</v>
      </c>
      <c r="K403">
        <f t="shared" si="49"/>
        <v>13.142857142857142</v>
      </c>
      <c r="L403">
        <f t="shared" si="50"/>
        <v>22.571428571428573</v>
      </c>
    </row>
    <row r="404" spans="1:12">
      <c r="A404" s="3" t="s">
        <v>419</v>
      </c>
      <c r="B404">
        <v>23</v>
      </c>
      <c r="C404">
        <v>24</v>
      </c>
      <c r="D404">
        <v>19</v>
      </c>
      <c r="E404">
        <v>8</v>
      </c>
      <c r="F404" s="1">
        <f>SakaryaTablo[[#This Row],[Vefat2019]]</f>
        <v>24</v>
      </c>
      <c r="G404" s="1">
        <f>IF(AND(SakaryaTablo[[#This Row],[Vefat2020]]&gt;-1,SakaryaTablo[[#This Row],[Referans]]&gt;-1), SakaryaTablo[[#This Row],[Vefat2020]]-SakaryaTablo[[#This Row],[Referans]], 0)</f>
        <v>-1</v>
      </c>
      <c r="H404">
        <f t="shared" si="46"/>
        <v>22</v>
      </c>
      <c r="I404">
        <f t="shared" si="47"/>
        <v>23.285714285714285</v>
      </c>
      <c r="J404">
        <f t="shared" si="48"/>
        <v>25</v>
      </c>
      <c r="K404">
        <f t="shared" si="49"/>
        <v>12.571428571428571</v>
      </c>
      <c r="L404">
        <f t="shared" si="50"/>
        <v>23.285714285714285</v>
      </c>
    </row>
    <row r="405" spans="1:12">
      <c r="A405" s="3" t="s">
        <v>420</v>
      </c>
      <c r="B405">
        <v>19</v>
      </c>
      <c r="C405">
        <v>20</v>
      </c>
      <c r="D405">
        <v>22</v>
      </c>
      <c r="E405">
        <v>17</v>
      </c>
      <c r="F405" s="1">
        <f>SakaryaTablo[[#This Row],[Vefat2019]]</f>
        <v>20</v>
      </c>
      <c r="G405" s="1">
        <f>IF(AND(SakaryaTablo[[#This Row],[Vefat2020]]&gt;-1,SakaryaTablo[[#This Row],[Referans]]&gt;-1), SakaryaTablo[[#This Row],[Vefat2020]]-SakaryaTablo[[#This Row],[Referans]], 0)</f>
        <v>-1</v>
      </c>
      <c r="H405">
        <f t="shared" si="46"/>
        <v>20.714285714285715</v>
      </c>
      <c r="I405">
        <f t="shared" si="47"/>
        <v>22.285714285714285</v>
      </c>
      <c r="J405">
        <f t="shared" si="48"/>
        <v>24.571428571428573</v>
      </c>
      <c r="K405">
        <f t="shared" si="49"/>
        <v>12.571428571428571</v>
      </c>
      <c r="L405">
        <f t="shared" si="50"/>
        <v>22.285714285714285</v>
      </c>
    </row>
    <row r="406" spans="1:12">
      <c r="A406" s="3" t="s">
        <v>421</v>
      </c>
      <c r="B406">
        <v>17</v>
      </c>
      <c r="C406">
        <v>27</v>
      </c>
      <c r="D406">
        <v>25</v>
      </c>
      <c r="E406">
        <v>20</v>
      </c>
      <c r="F406" s="1">
        <f>SakaryaTablo[[#This Row],[Vefat2019]]</f>
        <v>27</v>
      </c>
      <c r="G406" s="1">
        <f>IF(AND(SakaryaTablo[[#This Row],[Vefat2020]]&gt;-1,SakaryaTablo[[#This Row],[Referans]]&gt;-1), SakaryaTablo[[#This Row],[Vefat2020]]-SakaryaTablo[[#This Row],[Referans]], 0)</f>
        <v>-10</v>
      </c>
      <c r="H406">
        <f t="shared" si="46"/>
        <v>19.857142857142858</v>
      </c>
      <c r="I406">
        <f t="shared" si="47"/>
        <v>22.428571428571427</v>
      </c>
      <c r="J406">
        <f t="shared" si="48"/>
        <v>24.428571428571427</v>
      </c>
      <c r="K406">
        <f t="shared" si="49"/>
        <v>13.285714285714286</v>
      </c>
      <c r="L406">
        <f t="shared" si="50"/>
        <v>22.428571428571427</v>
      </c>
    </row>
    <row r="407" spans="1:12">
      <c r="A407" s="3" t="s">
        <v>422</v>
      </c>
      <c r="B407">
        <v>22</v>
      </c>
      <c r="C407">
        <v>16</v>
      </c>
      <c r="D407">
        <v>19</v>
      </c>
      <c r="E407">
        <v>10</v>
      </c>
      <c r="F407" s="1">
        <f>SakaryaTablo[[#This Row],[Vefat2019]]</f>
        <v>16</v>
      </c>
      <c r="G407" s="1">
        <f>IF(AND(SakaryaTablo[[#This Row],[Vefat2020]]&gt;-1,SakaryaTablo[[#This Row],[Referans]]&gt;-1), SakaryaTablo[[#This Row],[Vefat2020]]-SakaryaTablo[[#This Row],[Referans]], 0)</f>
        <v>6</v>
      </c>
      <c r="H407">
        <f t="shared" si="46"/>
        <v>20.571428571428573</v>
      </c>
      <c r="I407">
        <f t="shared" si="47"/>
        <v>21.571428571428573</v>
      </c>
      <c r="J407">
        <f t="shared" si="48"/>
        <v>24.142857142857142</v>
      </c>
      <c r="K407">
        <f t="shared" si="49"/>
        <v>13.142857142857142</v>
      </c>
      <c r="L407">
        <f t="shared" si="50"/>
        <v>21.571428571428573</v>
      </c>
    </row>
    <row r="408" spans="1:12">
      <c r="A408" s="3" t="s">
        <v>423</v>
      </c>
      <c r="B408">
        <v>32</v>
      </c>
      <c r="C408">
        <v>20</v>
      </c>
      <c r="D408">
        <v>20</v>
      </c>
      <c r="E408">
        <v>10</v>
      </c>
      <c r="F408" s="1">
        <f>SakaryaTablo[[#This Row],[Vefat2019]]</f>
        <v>20</v>
      </c>
      <c r="G408" s="1">
        <f>IF(AND(SakaryaTablo[[#This Row],[Vefat2020]]&gt;-1,SakaryaTablo[[#This Row],[Referans]]&gt;-1), SakaryaTablo[[#This Row],[Vefat2020]]-SakaryaTablo[[#This Row],[Referans]], 0)</f>
        <v>12</v>
      </c>
      <c r="H408">
        <f t="shared" si="46"/>
        <v>21.571428571428573</v>
      </c>
      <c r="I408">
        <f t="shared" si="47"/>
        <v>21.714285714285715</v>
      </c>
      <c r="J408">
        <f t="shared" si="48"/>
        <v>22</v>
      </c>
      <c r="K408">
        <f t="shared" si="49"/>
        <v>13.142857142857142</v>
      </c>
      <c r="L408">
        <f t="shared" si="50"/>
        <v>21.714285714285715</v>
      </c>
    </row>
    <row r="409" spans="1:12">
      <c r="A409" s="3" t="s">
        <v>424</v>
      </c>
      <c r="B409">
        <v>19</v>
      </c>
      <c r="C409">
        <v>26</v>
      </c>
      <c r="D409">
        <v>23</v>
      </c>
      <c r="E409">
        <v>16</v>
      </c>
      <c r="F409" s="1">
        <f>SakaryaTablo[[#This Row],[Vefat2019]]</f>
        <v>26</v>
      </c>
      <c r="G409" s="1">
        <f>IF(AND(SakaryaTablo[[#This Row],[Vefat2020]]&gt;-1,SakaryaTablo[[#This Row],[Referans]]&gt;-1), SakaryaTablo[[#This Row],[Vefat2020]]-SakaryaTablo[[#This Row],[Referans]], 0)</f>
        <v>-7</v>
      </c>
      <c r="H409">
        <f t="shared" si="46"/>
        <v>21.142857142857142</v>
      </c>
      <c r="I409">
        <f t="shared" si="47"/>
        <v>22.714285714285715</v>
      </c>
      <c r="J409">
        <f t="shared" si="48"/>
        <v>22.714285714285715</v>
      </c>
      <c r="K409">
        <f t="shared" si="49"/>
        <v>13.857142857142858</v>
      </c>
      <c r="L409">
        <f t="shared" si="50"/>
        <v>22.714285714285715</v>
      </c>
    </row>
    <row r="410" spans="1:12">
      <c r="A410" s="3" t="s">
        <v>425</v>
      </c>
      <c r="B410">
        <v>23</v>
      </c>
      <c r="C410">
        <v>19</v>
      </c>
      <c r="D410">
        <v>12</v>
      </c>
      <c r="E410">
        <v>13</v>
      </c>
      <c r="F410" s="1">
        <f>SakaryaTablo[[#This Row],[Vefat2019]]</f>
        <v>19</v>
      </c>
      <c r="G410" s="1">
        <f>IF(AND(SakaryaTablo[[#This Row],[Vefat2020]]&gt;-1,SakaryaTablo[[#This Row],[Referans]]&gt;-1), SakaryaTablo[[#This Row],[Vefat2020]]-SakaryaTablo[[#This Row],[Referans]], 0)</f>
        <v>4</v>
      </c>
      <c r="H410">
        <f t="shared" si="46"/>
        <v>22.142857142857142</v>
      </c>
      <c r="I410">
        <f t="shared" si="47"/>
        <v>21.714285714285715</v>
      </c>
      <c r="J410">
        <f t="shared" si="48"/>
        <v>20</v>
      </c>
      <c r="K410">
        <f t="shared" si="49"/>
        <v>13.428571428571429</v>
      </c>
      <c r="L410">
        <f t="shared" si="50"/>
        <v>21.714285714285715</v>
      </c>
    </row>
    <row r="411" spans="1:12">
      <c r="A411" s="3" t="s">
        <v>426</v>
      </c>
      <c r="B411">
        <v>18</v>
      </c>
      <c r="C411">
        <v>19</v>
      </c>
      <c r="D411">
        <v>24</v>
      </c>
      <c r="E411">
        <v>11</v>
      </c>
      <c r="F411" s="1">
        <f>SakaryaTablo[[#This Row],[Vefat2019]]</f>
        <v>19</v>
      </c>
      <c r="G411" s="1">
        <f>IF(AND(SakaryaTablo[[#This Row],[Vefat2020]]&gt;-1,SakaryaTablo[[#This Row],[Referans]]&gt;-1), SakaryaTablo[[#This Row],[Vefat2020]]-SakaryaTablo[[#This Row],[Referans]], 0)</f>
        <v>-1</v>
      </c>
      <c r="H411">
        <f t="shared" si="46"/>
        <v>21.428571428571427</v>
      </c>
      <c r="I411">
        <f t="shared" si="47"/>
        <v>21</v>
      </c>
      <c r="J411">
        <f t="shared" si="48"/>
        <v>20.714285714285715</v>
      </c>
      <c r="K411">
        <f t="shared" si="49"/>
        <v>13.857142857142858</v>
      </c>
      <c r="L411">
        <f t="shared" si="50"/>
        <v>21</v>
      </c>
    </row>
    <row r="412" spans="1:12">
      <c r="A412" s="3" t="s">
        <v>427</v>
      </c>
      <c r="B412">
        <v>23</v>
      </c>
      <c r="C412">
        <v>22</v>
      </c>
      <c r="D412">
        <v>26</v>
      </c>
      <c r="E412">
        <v>10</v>
      </c>
      <c r="F412" s="1">
        <f>SakaryaTablo[[#This Row],[Vefat2019]]</f>
        <v>22</v>
      </c>
      <c r="G412" s="1">
        <f>IF(AND(SakaryaTablo[[#This Row],[Vefat2020]]&gt;-1,SakaryaTablo[[#This Row],[Referans]]&gt;-1), SakaryaTablo[[#This Row],[Vefat2020]]-SakaryaTablo[[#This Row],[Referans]], 0)</f>
        <v>1</v>
      </c>
      <c r="H412">
        <f t="shared" si="46"/>
        <v>22</v>
      </c>
      <c r="I412">
        <f t="shared" si="47"/>
        <v>21.285714285714285</v>
      </c>
      <c r="J412">
        <f t="shared" si="48"/>
        <v>21.285714285714285</v>
      </c>
      <c r="K412">
        <f t="shared" si="49"/>
        <v>12.857142857142858</v>
      </c>
      <c r="L412">
        <f t="shared" si="50"/>
        <v>21.285714285714285</v>
      </c>
    </row>
    <row r="413" spans="1:12">
      <c r="A413" s="3" t="s">
        <v>428</v>
      </c>
      <c r="B413">
        <v>29</v>
      </c>
      <c r="C413">
        <v>20</v>
      </c>
      <c r="D413">
        <v>17</v>
      </c>
      <c r="E413">
        <v>14</v>
      </c>
      <c r="F413" s="1">
        <f>SakaryaTablo[[#This Row],[Vefat2019]]</f>
        <v>20</v>
      </c>
      <c r="G413" s="1">
        <f>IF(AND(SakaryaTablo[[#This Row],[Vefat2020]]&gt;-1,SakaryaTablo[[#This Row],[Referans]]&gt;-1), SakaryaTablo[[#This Row],[Vefat2020]]-SakaryaTablo[[#This Row],[Referans]], 0)</f>
        <v>9</v>
      </c>
      <c r="H413">
        <f t="shared" si="46"/>
        <v>23.714285714285715</v>
      </c>
      <c r="I413">
        <f t="shared" si="47"/>
        <v>20.285714285714285</v>
      </c>
      <c r="J413">
        <f t="shared" si="48"/>
        <v>20.142857142857142</v>
      </c>
      <c r="K413">
        <f t="shared" si="49"/>
        <v>12</v>
      </c>
      <c r="L413">
        <f t="shared" si="50"/>
        <v>20.285714285714285</v>
      </c>
    </row>
    <row r="414" spans="1:12">
      <c r="A414" s="3" t="s">
        <v>429</v>
      </c>
      <c r="B414">
        <v>24</v>
      </c>
      <c r="C414">
        <v>14</v>
      </c>
      <c r="D414">
        <v>18</v>
      </c>
      <c r="E414">
        <v>18</v>
      </c>
      <c r="F414" s="1">
        <f>SakaryaTablo[[#This Row],[Vefat2019]]</f>
        <v>14</v>
      </c>
      <c r="G414" s="1">
        <f>IF(AND(SakaryaTablo[[#This Row],[Vefat2020]]&gt;-1,SakaryaTablo[[#This Row],[Referans]]&gt;-1), SakaryaTablo[[#This Row],[Vefat2020]]-SakaryaTablo[[#This Row],[Referans]], 0)</f>
        <v>10</v>
      </c>
      <c r="H414">
        <f t="shared" si="46"/>
        <v>24</v>
      </c>
      <c r="I414">
        <f t="shared" si="47"/>
        <v>20</v>
      </c>
      <c r="J414">
        <f t="shared" si="48"/>
        <v>20</v>
      </c>
      <c r="K414">
        <f t="shared" si="49"/>
        <v>13.142857142857142</v>
      </c>
      <c r="L414">
        <f t="shared" si="50"/>
        <v>20</v>
      </c>
    </row>
    <row r="415" spans="1:12">
      <c r="A415" s="3" t="s">
        <v>430</v>
      </c>
      <c r="B415">
        <v>15</v>
      </c>
      <c r="C415">
        <v>30</v>
      </c>
      <c r="D415">
        <v>24</v>
      </c>
      <c r="E415">
        <v>17</v>
      </c>
      <c r="F415" s="1">
        <f>SakaryaTablo[[#This Row],[Vefat2019]]</f>
        <v>30</v>
      </c>
      <c r="G415" s="1">
        <f>IF(AND(SakaryaTablo[[#This Row],[Vefat2020]]&gt;-1,SakaryaTablo[[#This Row],[Referans]]&gt;-1), SakaryaTablo[[#This Row],[Vefat2020]]-SakaryaTablo[[#This Row],[Referans]], 0)</f>
        <v>-15</v>
      </c>
      <c r="H415">
        <f t="shared" si="46"/>
        <v>21.571428571428573</v>
      </c>
      <c r="I415">
        <f t="shared" si="47"/>
        <v>21.428571428571427</v>
      </c>
      <c r="J415">
        <f t="shared" si="48"/>
        <v>20.571428571428573</v>
      </c>
      <c r="K415">
        <f t="shared" si="49"/>
        <v>14.142857142857142</v>
      </c>
      <c r="L415">
        <f t="shared" si="50"/>
        <v>21.428571428571427</v>
      </c>
    </row>
    <row r="416" spans="1:12">
      <c r="A416" s="3" t="s">
        <v>431</v>
      </c>
      <c r="B416">
        <v>23</v>
      </c>
      <c r="C416">
        <v>19</v>
      </c>
      <c r="D416">
        <v>20</v>
      </c>
      <c r="E416">
        <v>20</v>
      </c>
      <c r="F416" s="1">
        <f>SakaryaTablo[[#This Row],[Vefat2019]]</f>
        <v>19</v>
      </c>
      <c r="G416" s="1">
        <f>IF(AND(SakaryaTablo[[#This Row],[Vefat2020]]&gt;-1,SakaryaTablo[[#This Row],[Referans]]&gt;-1), SakaryaTablo[[#This Row],[Vefat2020]]-SakaryaTablo[[#This Row],[Referans]], 0)</f>
        <v>4</v>
      </c>
      <c r="H416">
        <f t="shared" si="46"/>
        <v>22.142857142857142</v>
      </c>
      <c r="I416">
        <f t="shared" si="47"/>
        <v>20.428571428571427</v>
      </c>
      <c r="J416">
        <f t="shared" si="48"/>
        <v>20.142857142857142</v>
      </c>
      <c r="K416">
        <f t="shared" si="49"/>
        <v>14.714285714285714</v>
      </c>
      <c r="L416">
        <f t="shared" si="50"/>
        <v>20.428571428571427</v>
      </c>
    </row>
    <row r="417" spans="1:12">
      <c r="A417" s="3" t="s">
        <v>432</v>
      </c>
      <c r="B417">
        <v>19</v>
      </c>
      <c r="C417">
        <v>18</v>
      </c>
      <c r="D417">
        <v>19</v>
      </c>
      <c r="E417">
        <v>13</v>
      </c>
      <c r="F417" s="1">
        <f>SakaryaTablo[[#This Row],[Vefat2019]]</f>
        <v>18</v>
      </c>
      <c r="G417" s="1">
        <f>IF(AND(SakaryaTablo[[#This Row],[Vefat2020]]&gt;-1,SakaryaTablo[[#This Row],[Referans]]&gt;-1), SakaryaTablo[[#This Row],[Vefat2020]]-SakaryaTablo[[#This Row],[Referans]], 0)</f>
        <v>1</v>
      </c>
      <c r="H417">
        <f t="shared" si="46"/>
        <v>21.571428571428573</v>
      </c>
      <c r="I417">
        <f t="shared" si="47"/>
        <v>20.285714285714285</v>
      </c>
      <c r="J417">
        <f t="shared" si="48"/>
        <v>21.142857142857142</v>
      </c>
      <c r="K417">
        <f t="shared" si="49"/>
        <v>14.714285714285714</v>
      </c>
      <c r="L417">
        <f t="shared" si="50"/>
        <v>20.285714285714285</v>
      </c>
    </row>
    <row r="418" spans="1:12">
      <c r="A418" s="3" t="s">
        <v>433</v>
      </c>
      <c r="B418">
        <v>37</v>
      </c>
      <c r="C418">
        <v>21</v>
      </c>
      <c r="D418">
        <v>15</v>
      </c>
      <c r="E418">
        <v>17</v>
      </c>
      <c r="F418" s="1">
        <f>SakaryaTablo[[#This Row],[Vefat2019]]</f>
        <v>21</v>
      </c>
      <c r="G418" s="1">
        <f>IF(AND(SakaryaTablo[[#This Row],[Vefat2020]]&gt;-1,SakaryaTablo[[#This Row],[Referans]]&gt;-1), SakaryaTablo[[#This Row],[Vefat2020]]-SakaryaTablo[[#This Row],[Referans]], 0)</f>
        <v>16</v>
      </c>
      <c r="H418">
        <f t="shared" si="46"/>
        <v>24.285714285714285</v>
      </c>
      <c r="I418">
        <f t="shared" si="47"/>
        <v>20.571428571428573</v>
      </c>
      <c r="J418">
        <f t="shared" si="48"/>
        <v>19.857142857142858</v>
      </c>
      <c r="K418">
        <f t="shared" si="49"/>
        <v>15.571428571428571</v>
      </c>
      <c r="L418">
        <f t="shared" si="50"/>
        <v>20.571428571428573</v>
      </c>
    </row>
    <row r="419" spans="1:12">
      <c r="A419" s="3" t="s">
        <v>434</v>
      </c>
      <c r="B419">
        <v>19</v>
      </c>
      <c r="C419">
        <v>11</v>
      </c>
      <c r="D419">
        <v>15</v>
      </c>
      <c r="E419">
        <v>11</v>
      </c>
      <c r="F419" s="1">
        <f>SakaryaTablo[[#This Row],[Vefat2019]]</f>
        <v>11</v>
      </c>
      <c r="G419" s="1">
        <f>IF(AND(SakaryaTablo[[#This Row],[Vefat2020]]&gt;-1,SakaryaTablo[[#This Row],[Referans]]&gt;-1), SakaryaTablo[[#This Row],[Vefat2020]]-SakaryaTablo[[#This Row],[Referans]], 0)</f>
        <v>8</v>
      </c>
      <c r="H419">
        <f t="shared" si="46"/>
        <v>23.714285714285715</v>
      </c>
      <c r="I419">
        <f t="shared" si="47"/>
        <v>19</v>
      </c>
      <c r="J419">
        <f t="shared" si="48"/>
        <v>18.285714285714285</v>
      </c>
      <c r="K419">
        <f t="shared" si="49"/>
        <v>15.714285714285714</v>
      </c>
      <c r="L419">
        <f t="shared" si="50"/>
        <v>19</v>
      </c>
    </row>
    <row r="420" spans="1:12">
      <c r="A420" s="3" t="s">
        <v>435</v>
      </c>
      <c r="B420">
        <v>24</v>
      </c>
      <c r="C420">
        <v>15</v>
      </c>
      <c r="D420">
        <v>20</v>
      </c>
      <c r="E420">
        <v>13</v>
      </c>
      <c r="F420" s="1">
        <f>SakaryaTablo[[#This Row],[Vefat2019]]</f>
        <v>15</v>
      </c>
      <c r="G420" s="1">
        <f>IF(AND(SakaryaTablo[[#This Row],[Vefat2020]]&gt;-1,SakaryaTablo[[#This Row],[Referans]]&gt;-1), SakaryaTablo[[#This Row],[Vefat2020]]-SakaryaTablo[[#This Row],[Referans]], 0)</f>
        <v>9</v>
      </c>
      <c r="H420">
        <f t="shared" si="46"/>
        <v>23</v>
      </c>
      <c r="I420">
        <f t="shared" si="47"/>
        <v>18.285714285714285</v>
      </c>
      <c r="J420">
        <f t="shared" si="48"/>
        <v>18.714285714285715</v>
      </c>
      <c r="K420">
        <f t="shared" si="49"/>
        <v>15.571428571428571</v>
      </c>
      <c r="L420">
        <f t="shared" si="50"/>
        <v>18.285714285714285</v>
      </c>
    </row>
    <row r="421" spans="1:12">
      <c r="A421" s="3" t="s">
        <v>436</v>
      </c>
      <c r="B421">
        <v>21</v>
      </c>
      <c r="C421">
        <v>15</v>
      </c>
      <c r="D421">
        <v>20</v>
      </c>
      <c r="E421">
        <v>15</v>
      </c>
      <c r="F421" s="1">
        <f>SakaryaTablo[[#This Row],[Vefat2019]]</f>
        <v>15</v>
      </c>
      <c r="G421" s="1">
        <f>IF(AND(SakaryaTablo[[#This Row],[Vefat2020]]&gt;-1,SakaryaTablo[[#This Row],[Referans]]&gt;-1), SakaryaTablo[[#This Row],[Vefat2020]]-SakaryaTablo[[#This Row],[Referans]], 0)</f>
        <v>6</v>
      </c>
      <c r="H421">
        <f t="shared" si="46"/>
        <v>22.571428571428573</v>
      </c>
      <c r="I421">
        <f t="shared" si="47"/>
        <v>18.428571428571427</v>
      </c>
      <c r="J421">
        <f t="shared" si="48"/>
        <v>19</v>
      </c>
      <c r="K421">
        <f t="shared" si="49"/>
        <v>15.142857142857142</v>
      </c>
      <c r="L421">
        <f t="shared" si="50"/>
        <v>18.428571428571427</v>
      </c>
    </row>
    <row r="422" spans="1:12">
      <c r="A422" s="3" t="s">
        <v>437</v>
      </c>
      <c r="B422">
        <v>27</v>
      </c>
      <c r="C422">
        <v>17</v>
      </c>
      <c r="D422">
        <v>21</v>
      </c>
      <c r="E422">
        <v>11</v>
      </c>
      <c r="F422" s="1">
        <f>SakaryaTablo[[#This Row],[Vefat2019]]</f>
        <v>17</v>
      </c>
      <c r="G422" s="1">
        <f>IF(AND(SakaryaTablo[[#This Row],[Vefat2020]]&gt;-1,SakaryaTablo[[#This Row],[Referans]]&gt;-1), SakaryaTablo[[#This Row],[Vefat2020]]-SakaryaTablo[[#This Row],[Referans]], 0)</f>
        <v>10</v>
      </c>
      <c r="H422">
        <f t="shared" si="46"/>
        <v>24.285714285714285</v>
      </c>
      <c r="I422">
        <f t="shared" si="47"/>
        <v>16.571428571428573</v>
      </c>
      <c r="J422">
        <f t="shared" si="48"/>
        <v>18.571428571428573</v>
      </c>
      <c r="K422">
        <f t="shared" si="49"/>
        <v>14.285714285714286</v>
      </c>
      <c r="L422">
        <f t="shared" si="50"/>
        <v>16.571428571428573</v>
      </c>
    </row>
    <row r="423" spans="1:12">
      <c r="A423" s="3" t="s">
        <v>438</v>
      </c>
      <c r="B423">
        <v>24</v>
      </c>
      <c r="C423">
        <v>18</v>
      </c>
      <c r="D423">
        <v>18</v>
      </c>
      <c r="E423">
        <v>12</v>
      </c>
      <c r="F423" s="1">
        <f>SakaryaTablo[[#This Row],[Vefat2019]]</f>
        <v>18</v>
      </c>
      <c r="G423" s="1">
        <f>IF(AND(SakaryaTablo[[#This Row],[Vefat2020]]&gt;-1,SakaryaTablo[[#This Row],[Referans]]&gt;-1), SakaryaTablo[[#This Row],[Vefat2020]]-SakaryaTablo[[#This Row],[Referans]], 0)</f>
        <v>6</v>
      </c>
      <c r="H423">
        <f t="shared" si="46"/>
        <v>24.428571428571427</v>
      </c>
      <c r="I423">
        <f t="shared" si="47"/>
        <v>16.428571428571427</v>
      </c>
      <c r="J423">
        <f t="shared" si="48"/>
        <v>18.285714285714285</v>
      </c>
      <c r="K423">
        <f t="shared" si="49"/>
        <v>13.142857142857142</v>
      </c>
      <c r="L423">
        <f t="shared" si="50"/>
        <v>16.428571428571427</v>
      </c>
    </row>
    <row r="424" spans="1:12">
      <c r="A424" s="3" t="s">
        <v>439</v>
      </c>
      <c r="B424">
        <v>18</v>
      </c>
      <c r="C424">
        <v>21</v>
      </c>
      <c r="D424">
        <v>17</v>
      </c>
      <c r="E424">
        <v>8</v>
      </c>
      <c r="F424" s="1">
        <f>SakaryaTablo[[#This Row],[Vefat2019]]</f>
        <v>21</v>
      </c>
      <c r="G424" s="1">
        <f>IF(AND(SakaryaTablo[[#This Row],[Vefat2020]]&gt;-1,SakaryaTablo[[#This Row],[Referans]]&gt;-1), SakaryaTablo[[#This Row],[Vefat2020]]-SakaryaTablo[[#This Row],[Referans]], 0)</f>
        <v>-3</v>
      </c>
      <c r="H424">
        <f t="shared" si="46"/>
        <v>24.285714285714285</v>
      </c>
      <c r="I424">
        <f t="shared" si="47"/>
        <v>16.857142857142858</v>
      </c>
      <c r="J424">
        <f t="shared" si="48"/>
        <v>18</v>
      </c>
      <c r="K424">
        <f t="shared" si="49"/>
        <v>12.428571428571429</v>
      </c>
      <c r="L424">
        <f t="shared" si="50"/>
        <v>16.857142857142858</v>
      </c>
    </row>
    <row r="425" spans="1:12">
      <c r="A425" s="3" t="s">
        <v>440</v>
      </c>
      <c r="B425">
        <v>14</v>
      </c>
      <c r="C425">
        <v>23</v>
      </c>
      <c r="D425">
        <v>11</v>
      </c>
      <c r="E425">
        <v>7</v>
      </c>
      <c r="F425" s="1">
        <f>SakaryaTablo[[#This Row],[Vefat2019]]</f>
        <v>23</v>
      </c>
      <c r="G425" s="1">
        <f>IF(AND(SakaryaTablo[[#This Row],[Vefat2020]]&gt;-1,SakaryaTablo[[#This Row],[Referans]]&gt;-1), SakaryaTablo[[#This Row],[Vefat2020]]-SakaryaTablo[[#This Row],[Referans]], 0)</f>
        <v>-9</v>
      </c>
      <c r="H425">
        <f t="shared" si="46"/>
        <v>21</v>
      </c>
      <c r="I425">
        <f t="shared" si="47"/>
        <v>17.142857142857142</v>
      </c>
      <c r="J425">
        <f t="shared" si="48"/>
        <v>17.428571428571427</v>
      </c>
      <c r="K425">
        <f t="shared" si="49"/>
        <v>11</v>
      </c>
      <c r="L425">
        <f t="shared" si="50"/>
        <v>17.142857142857142</v>
      </c>
    </row>
    <row r="426" spans="1:12">
      <c r="A426" s="3" t="s">
        <v>441</v>
      </c>
      <c r="B426">
        <v>24</v>
      </c>
      <c r="C426">
        <v>16</v>
      </c>
      <c r="D426">
        <v>16</v>
      </c>
      <c r="E426">
        <v>16</v>
      </c>
      <c r="F426" s="1">
        <f>SakaryaTablo[[#This Row],[Vefat2019]]</f>
        <v>16</v>
      </c>
      <c r="G426" s="1">
        <f>IF(AND(SakaryaTablo[[#This Row],[Vefat2020]]&gt;-1,SakaryaTablo[[#This Row],[Referans]]&gt;-1), SakaryaTablo[[#This Row],[Vefat2020]]-SakaryaTablo[[#This Row],[Referans]], 0)</f>
        <v>8</v>
      </c>
      <c r="H426">
        <f t="shared" si="46"/>
        <v>21.714285714285715</v>
      </c>
      <c r="I426">
        <f t="shared" si="47"/>
        <v>17.857142857142858</v>
      </c>
      <c r="J426">
        <f t="shared" si="48"/>
        <v>17.571428571428573</v>
      </c>
      <c r="K426">
        <f t="shared" si="49"/>
        <v>11.714285714285714</v>
      </c>
      <c r="L426">
        <f t="shared" si="50"/>
        <v>17.857142857142858</v>
      </c>
    </row>
    <row r="427" spans="1:12">
      <c r="A427" s="3" t="s">
        <v>442</v>
      </c>
      <c r="B427">
        <v>21</v>
      </c>
      <c r="C427">
        <v>15</v>
      </c>
      <c r="D427">
        <v>20</v>
      </c>
      <c r="E427">
        <v>16</v>
      </c>
      <c r="F427" s="1">
        <f>SakaryaTablo[[#This Row],[Vefat2019]]</f>
        <v>15</v>
      </c>
      <c r="G427" s="1">
        <f>IF(AND(SakaryaTablo[[#This Row],[Vefat2020]]&gt;-1,SakaryaTablo[[#This Row],[Referans]]&gt;-1), SakaryaTablo[[#This Row],[Vefat2020]]-SakaryaTablo[[#This Row],[Referans]], 0)</f>
        <v>6</v>
      </c>
      <c r="H427">
        <f t="shared" si="46"/>
        <v>21.285714285714285</v>
      </c>
      <c r="I427">
        <f t="shared" si="47"/>
        <v>17.857142857142858</v>
      </c>
      <c r="J427">
        <f t="shared" si="48"/>
        <v>17.571428571428573</v>
      </c>
      <c r="K427">
        <f t="shared" si="49"/>
        <v>12.142857142857142</v>
      </c>
      <c r="L427">
        <f t="shared" si="50"/>
        <v>17.857142857142858</v>
      </c>
    </row>
    <row r="428" spans="1:12">
      <c r="A428" s="3" t="s">
        <v>443</v>
      </c>
      <c r="B428">
        <v>22</v>
      </c>
      <c r="C428">
        <v>15</v>
      </c>
      <c r="D428">
        <v>18</v>
      </c>
      <c r="E428">
        <v>10</v>
      </c>
      <c r="F428" s="1">
        <f>SakaryaTablo[[#This Row],[Vefat2019]]</f>
        <v>15</v>
      </c>
      <c r="G428" s="1">
        <f>IF(AND(SakaryaTablo[[#This Row],[Vefat2020]]&gt;-1,SakaryaTablo[[#This Row],[Referans]]&gt;-1), SakaryaTablo[[#This Row],[Vefat2020]]-SakaryaTablo[[#This Row],[Referans]], 0)</f>
        <v>7</v>
      </c>
      <c r="H428">
        <f t="shared" si="46"/>
        <v>21.428571428571427</v>
      </c>
      <c r="I428">
        <f t="shared" si="47"/>
        <v>17.857142857142858</v>
      </c>
      <c r="J428">
        <f t="shared" si="48"/>
        <v>17.285714285714285</v>
      </c>
      <c r="K428">
        <f t="shared" si="49"/>
        <v>11.428571428571429</v>
      </c>
      <c r="L428">
        <f t="shared" si="50"/>
        <v>17.857142857142858</v>
      </c>
    </row>
    <row r="429" spans="1:12">
      <c r="A429" s="3" t="s">
        <v>444</v>
      </c>
      <c r="B429">
        <v>21</v>
      </c>
      <c r="C429">
        <v>21</v>
      </c>
      <c r="D429">
        <v>18</v>
      </c>
      <c r="E429">
        <v>10</v>
      </c>
      <c r="F429" s="1">
        <f>SakaryaTablo[[#This Row],[Vefat2019]]</f>
        <v>21</v>
      </c>
      <c r="G429" s="1">
        <f>IF(AND(SakaryaTablo[[#This Row],[Vefat2020]]&gt;-1,SakaryaTablo[[#This Row],[Referans]]&gt;-1), SakaryaTablo[[#This Row],[Vefat2020]]-SakaryaTablo[[#This Row],[Referans]], 0)</f>
        <v>0</v>
      </c>
      <c r="H429">
        <f t="shared" si="46"/>
        <v>20.571428571428573</v>
      </c>
      <c r="I429">
        <f t="shared" si="47"/>
        <v>18.428571428571427</v>
      </c>
      <c r="J429">
        <f t="shared" si="48"/>
        <v>16.857142857142858</v>
      </c>
      <c r="K429">
        <f t="shared" si="49"/>
        <v>11.285714285714286</v>
      </c>
      <c r="L429">
        <f t="shared" si="50"/>
        <v>18.428571428571427</v>
      </c>
    </row>
    <row r="430" spans="1:12">
      <c r="A430" s="3" t="s">
        <v>447</v>
      </c>
      <c r="B430">
        <v>22</v>
      </c>
      <c r="C430">
        <v>19</v>
      </c>
      <c r="D430">
        <v>16</v>
      </c>
      <c r="E430">
        <v>16</v>
      </c>
      <c r="F430" s="1">
        <f>SakaryaTablo[[#This Row],[Vefat2019]]</f>
        <v>19</v>
      </c>
      <c r="G430" s="1">
        <f>IF(AND(SakaryaTablo[[#This Row],[Vefat2020]]&gt;-1,SakaryaTablo[[#This Row],[Referans]]&gt;-1), SakaryaTablo[[#This Row],[Vefat2020]]-SakaryaTablo[[#This Row],[Referans]], 0)</f>
        <v>3</v>
      </c>
      <c r="H430">
        <f t="shared" ref="H430:H481" si="51">AVERAGE(B424:B430)</f>
        <v>20.285714285714285</v>
      </c>
      <c r="I430">
        <f t="shared" ref="I430:I481" si="52">AVERAGE(C424:C430)</f>
        <v>18.571428571428573</v>
      </c>
      <c r="J430">
        <f t="shared" ref="J430:J481" si="53">AVERAGE(D424:D430)</f>
        <v>16.571428571428573</v>
      </c>
      <c r="K430">
        <f t="shared" ref="K430:K481" si="54">AVERAGE(E424:E430)</f>
        <v>11.857142857142858</v>
      </c>
      <c r="L430">
        <f t="shared" ref="L430:L481" si="55">AVERAGE(F424:F430)</f>
        <v>18.571428571428573</v>
      </c>
    </row>
    <row r="431" spans="1:12">
      <c r="A431" s="3" t="s">
        <v>448</v>
      </c>
      <c r="B431">
        <v>21</v>
      </c>
      <c r="C431">
        <v>14</v>
      </c>
      <c r="D431">
        <v>21</v>
      </c>
      <c r="E431">
        <v>9</v>
      </c>
      <c r="F431" s="1">
        <f>SakaryaTablo[[#This Row],[Vefat2019]]</f>
        <v>14</v>
      </c>
      <c r="G431" s="1">
        <f>IF(AND(SakaryaTablo[[#This Row],[Vefat2020]]&gt;-1,SakaryaTablo[[#This Row],[Referans]]&gt;-1), SakaryaTablo[[#This Row],[Vefat2020]]-SakaryaTablo[[#This Row],[Referans]], 0)</f>
        <v>7</v>
      </c>
      <c r="H431">
        <f t="shared" si="51"/>
        <v>20.714285714285715</v>
      </c>
      <c r="I431">
        <f t="shared" si="52"/>
        <v>17.571428571428573</v>
      </c>
      <c r="J431">
        <f t="shared" si="53"/>
        <v>17.142857142857142</v>
      </c>
      <c r="K431">
        <f t="shared" si="54"/>
        <v>12</v>
      </c>
      <c r="L431">
        <f t="shared" si="55"/>
        <v>17.571428571428573</v>
      </c>
    </row>
    <row r="432" spans="1:12">
      <c r="A432" s="3" t="s">
        <v>449</v>
      </c>
      <c r="B432">
        <v>16</v>
      </c>
      <c r="C432">
        <v>22</v>
      </c>
      <c r="D432">
        <v>18</v>
      </c>
      <c r="E432">
        <v>15</v>
      </c>
      <c r="F432" s="1">
        <f>SakaryaTablo[[#This Row],[Vefat2019]]</f>
        <v>22</v>
      </c>
      <c r="G432" s="1">
        <f>IF(AND(SakaryaTablo[[#This Row],[Vefat2020]]&gt;-1,SakaryaTablo[[#This Row],[Referans]]&gt;-1), SakaryaTablo[[#This Row],[Vefat2020]]-SakaryaTablo[[#This Row],[Referans]], 0)</f>
        <v>-6</v>
      </c>
      <c r="H432">
        <f t="shared" si="51"/>
        <v>21</v>
      </c>
      <c r="I432">
        <f t="shared" si="52"/>
        <v>17.428571428571427</v>
      </c>
      <c r="J432">
        <f t="shared" si="53"/>
        <v>18.142857142857142</v>
      </c>
      <c r="K432">
        <f t="shared" si="54"/>
        <v>13.142857142857142</v>
      </c>
      <c r="L432">
        <f t="shared" si="55"/>
        <v>17.428571428571427</v>
      </c>
    </row>
    <row r="433" spans="1:12">
      <c r="A433" s="3" t="s">
        <v>450</v>
      </c>
      <c r="B433">
        <v>23</v>
      </c>
      <c r="C433">
        <v>17</v>
      </c>
      <c r="D433">
        <v>21</v>
      </c>
      <c r="E433">
        <v>11</v>
      </c>
      <c r="F433" s="1">
        <f>SakaryaTablo[[#This Row],[Vefat2019]]</f>
        <v>17</v>
      </c>
      <c r="G433" s="1">
        <f>IF(AND(SakaryaTablo[[#This Row],[Vefat2020]]&gt;-1,SakaryaTablo[[#This Row],[Referans]]&gt;-1), SakaryaTablo[[#This Row],[Vefat2020]]-SakaryaTablo[[#This Row],[Referans]], 0)</f>
        <v>6</v>
      </c>
      <c r="H433">
        <f t="shared" si="51"/>
        <v>20.857142857142858</v>
      </c>
      <c r="I433">
        <f t="shared" si="52"/>
        <v>17.571428571428573</v>
      </c>
      <c r="J433">
        <f t="shared" si="53"/>
        <v>18.857142857142858</v>
      </c>
      <c r="K433">
        <f t="shared" si="54"/>
        <v>12.428571428571429</v>
      </c>
      <c r="L433">
        <f t="shared" si="55"/>
        <v>17.571428571428573</v>
      </c>
    </row>
    <row r="434" spans="1:12">
      <c r="A434" s="3" t="s">
        <v>451</v>
      </c>
      <c r="B434">
        <v>22</v>
      </c>
      <c r="C434">
        <v>18</v>
      </c>
      <c r="D434">
        <v>20</v>
      </c>
      <c r="E434">
        <v>16</v>
      </c>
      <c r="F434" s="1">
        <f>SakaryaTablo[[#This Row],[Vefat2019]]</f>
        <v>18</v>
      </c>
      <c r="G434" s="1">
        <f>IF(AND(SakaryaTablo[[#This Row],[Vefat2020]]&gt;-1,SakaryaTablo[[#This Row],[Referans]]&gt;-1), SakaryaTablo[[#This Row],[Vefat2020]]-SakaryaTablo[[#This Row],[Referans]], 0)</f>
        <v>4</v>
      </c>
      <c r="H434">
        <f t="shared" si="51"/>
        <v>21</v>
      </c>
      <c r="I434">
        <f t="shared" si="52"/>
        <v>18</v>
      </c>
      <c r="J434">
        <f t="shared" si="53"/>
        <v>18.857142857142858</v>
      </c>
      <c r="K434">
        <f t="shared" si="54"/>
        <v>12.428571428571429</v>
      </c>
      <c r="L434">
        <f t="shared" si="55"/>
        <v>18</v>
      </c>
    </row>
    <row r="435" spans="1:12">
      <c r="A435" s="3" t="s">
        <v>452</v>
      </c>
      <c r="B435">
        <v>20</v>
      </c>
      <c r="C435">
        <v>24</v>
      </c>
      <c r="D435">
        <v>18</v>
      </c>
      <c r="E435">
        <v>7</v>
      </c>
      <c r="F435" s="1">
        <f>SakaryaTablo[[#This Row],[Vefat2019]]</f>
        <v>24</v>
      </c>
      <c r="G435" s="1">
        <f>IF(AND(SakaryaTablo[[#This Row],[Vefat2020]]&gt;-1,SakaryaTablo[[#This Row],[Referans]]&gt;-1), SakaryaTablo[[#This Row],[Vefat2020]]-SakaryaTablo[[#This Row],[Referans]], 0)</f>
        <v>-4</v>
      </c>
      <c r="H435">
        <f t="shared" si="51"/>
        <v>20.714285714285715</v>
      </c>
      <c r="I435">
        <f t="shared" si="52"/>
        <v>19.285714285714285</v>
      </c>
      <c r="J435">
        <f t="shared" si="53"/>
        <v>18.857142857142858</v>
      </c>
      <c r="K435">
        <f t="shared" si="54"/>
        <v>12</v>
      </c>
      <c r="L435">
        <f t="shared" si="55"/>
        <v>19.285714285714285</v>
      </c>
    </row>
    <row r="436" spans="1:12">
      <c r="A436" s="3" t="s">
        <v>453</v>
      </c>
      <c r="B436">
        <v>21</v>
      </c>
      <c r="C436">
        <v>16</v>
      </c>
      <c r="D436">
        <v>12</v>
      </c>
      <c r="E436">
        <v>11</v>
      </c>
      <c r="F436" s="1">
        <f>SakaryaTablo[[#This Row],[Vefat2019]]</f>
        <v>16</v>
      </c>
      <c r="G436" s="1">
        <f>IF(AND(SakaryaTablo[[#This Row],[Vefat2020]]&gt;-1,SakaryaTablo[[#This Row],[Referans]]&gt;-1), SakaryaTablo[[#This Row],[Vefat2020]]-SakaryaTablo[[#This Row],[Referans]], 0)</f>
        <v>5</v>
      </c>
      <c r="H436">
        <f t="shared" si="51"/>
        <v>20.714285714285715</v>
      </c>
      <c r="I436">
        <f t="shared" si="52"/>
        <v>18.571428571428573</v>
      </c>
      <c r="J436">
        <f t="shared" si="53"/>
        <v>18</v>
      </c>
      <c r="K436">
        <f t="shared" si="54"/>
        <v>12.142857142857142</v>
      </c>
      <c r="L436">
        <f t="shared" si="55"/>
        <v>18.571428571428573</v>
      </c>
    </row>
    <row r="437" spans="1:12">
      <c r="A437" s="3" t="s">
        <v>454</v>
      </c>
      <c r="B437">
        <v>20</v>
      </c>
      <c r="C437">
        <v>19</v>
      </c>
      <c r="D437">
        <v>24</v>
      </c>
      <c r="E437">
        <v>16</v>
      </c>
      <c r="F437" s="1">
        <f>SakaryaTablo[[#This Row],[Vefat2019]]</f>
        <v>19</v>
      </c>
      <c r="G437" s="1">
        <f>IF(AND(SakaryaTablo[[#This Row],[Vefat2020]]&gt;-1,SakaryaTablo[[#This Row],[Referans]]&gt;-1), SakaryaTablo[[#This Row],[Vefat2020]]-SakaryaTablo[[#This Row],[Referans]], 0)</f>
        <v>1</v>
      </c>
      <c r="H437">
        <f t="shared" si="51"/>
        <v>20.428571428571427</v>
      </c>
      <c r="I437">
        <f t="shared" si="52"/>
        <v>18.571428571428573</v>
      </c>
      <c r="J437">
        <f t="shared" si="53"/>
        <v>19.142857142857142</v>
      </c>
      <c r="K437">
        <f t="shared" si="54"/>
        <v>12.142857142857142</v>
      </c>
      <c r="L437">
        <f t="shared" si="55"/>
        <v>18.571428571428573</v>
      </c>
    </row>
    <row r="438" spans="1:12">
      <c r="A438" s="3" t="s">
        <v>455</v>
      </c>
      <c r="B438">
        <v>16</v>
      </c>
      <c r="C438">
        <v>15</v>
      </c>
      <c r="D438">
        <v>12</v>
      </c>
      <c r="E438">
        <v>16</v>
      </c>
      <c r="F438" s="1">
        <f>SakaryaTablo[[#This Row],[Vefat2019]]</f>
        <v>15</v>
      </c>
      <c r="G438" s="1">
        <f>IF(AND(SakaryaTablo[[#This Row],[Vefat2020]]&gt;-1,SakaryaTablo[[#This Row],[Referans]]&gt;-1), SakaryaTablo[[#This Row],[Vefat2020]]-SakaryaTablo[[#This Row],[Referans]], 0)</f>
        <v>1</v>
      </c>
      <c r="H438">
        <f t="shared" si="51"/>
        <v>19.714285714285715</v>
      </c>
      <c r="I438">
        <f t="shared" si="52"/>
        <v>18.714285714285715</v>
      </c>
      <c r="J438">
        <f t="shared" si="53"/>
        <v>17.857142857142858</v>
      </c>
      <c r="K438">
        <f t="shared" si="54"/>
        <v>13.142857142857142</v>
      </c>
      <c r="L438">
        <f t="shared" si="55"/>
        <v>18.714285714285715</v>
      </c>
    </row>
    <row r="439" spans="1:12">
      <c r="A439" s="3" t="s">
        <v>456</v>
      </c>
      <c r="B439">
        <v>23</v>
      </c>
      <c r="C439">
        <v>27</v>
      </c>
      <c r="D439">
        <v>19</v>
      </c>
      <c r="E439">
        <v>15</v>
      </c>
      <c r="F439" s="1">
        <f>SakaryaTablo[[#This Row],[Vefat2019]]</f>
        <v>27</v>
      </c>
      <c r="G439" s="1">
        <f>IF(AND(SakaryaTablo[[#This Row],[Vefat2020]]&gt;-1,SakaryaTablo[[#This Row],[Referans]]&gt;-1), SakaryaTablo[[#This Row],[Vefat2020]]-SakaryaTablo[[#This Row],[Referans]], 0)</f>
        <v>-4</v>
      </c>
      <c r="H439">
        <f t="shared" si="51"/>
        <v>20.714285714285715</v>
      </c>
      <c r="I439">
        <f t="shared" si="52"/>
        <v>19.428571428571427</v>
      </c>
      <c r="J439">
        <f t="shared" si="53"/>
        <v>18</v>
      </c>
      <c r="K439">
        <f t="shared" si="54"/>
        <v>13.142857142857142</v>
      </c>
      <c r="L439">
        <f t="shared" si="55"/>
        <v>19.428571428571427</v>
      </c>
    </row>
    <row r="440" spans="1:12">
      <c r="A440" s="3" t="s">
        <v>457</v>
      </c>
      <c r="B440">
        <v>24</v>
      </c>
      <c r="C440">
        <v>11</v>
      </c>
      <c r="D440">
        <v>21</v>
      </c>
      <c r="E440">
        <v>8</v>
      </c>
      <c r="F440" s="1">
        <f>SakaryaTablo[[#This Row],[Vefat2019]]</f>
        <v>11</v>
      </c>
      <c r="G440" s="1">
        <f>IF(AND(SakaryaTablo[[#This Row],[Vefat2020]]&gt;-1,SakaryaTablo[[#This Row],[Referans]]&gt;-1), SakaryaTablo[[#This Row],[Vefat2020]]-SakaryaTablo[[#This Row],[Referans]], 0)</f>
        <v>13</v>
      </c>
      <c r="H440">
        <f t="shared" si="51"/>
        <v>20.857142857142858</v>
      </c>
      <c r="I440">
        <f t="shared" si="52"/>
        <v>18.571428571428573</v>
      </c>
      <c r="J440">
        <f t="shared" si="53"/>
        <v>18</v>
      </c>
      <c r="K440">
        <f t="shared" si="54"/>
        <v>12.714285714285714</v>
      </c>
      <c r="L440">
        <f t="shared" si="55"/>
        <v>18.571428571428573</v>
      </c>
    </row>
    <row r="441" spans="1:12">
      <c r="A441" s="3" t="s">
        <v>458</v>
      </c>
      <c r="B441">
        <v>26</v>
      </c>
      <c r="C441">
        <v>22</v>
      </c>
      <c r="D441">
        <v>18</v>
      </c>
      <c r="E441">
        <v>6</v>
      </c>
      <c r="F441" s="1">
        <f>SakaryaTablo[[#This Row],[Vefat2019]]</f>
        <v>22</v>
      </c>
      <c r="G441" s="1">
        <f>IF(AND(SakaryaTablo[[#This Row],[Vefat2020]]&gt;-1,SakaryaTablo[[#This Row],[Referans]]&gt;-1), SakaryaTablo[[#This Row],[Vefat2020]]-SakaryaTablo[[#This Row],[Referans]], 0)</f>
        <v>4</v>
      </c>
      <c r="H441">
        <f t="shared" si="51"/>
        <v>21.428571428571427</v>
      </c>
      <c r="I441">
        <f t="shared" si="52"/>
        <v>19.142857142857142</v>
      </c>
      <c r="J441">
        <f t="shared" si="53"/>
        <v>17.714285714285715</v>
      </c>
      <c r="K441">
        <f t="shared" si="54"/>
        <v>11.285714285714286</v>
      </c>
      <c r="L441">
        <f t="shared" si="55"/>
        <v>19.142857142857142</v>
      </c>
    </row>
    <row r="442" spans="1:12">
      <c r="A442" s="3" t="s">
        <v>459</v>
      </c>
      <c r="B442">
        <v>18</v>
      </c>
      <c r="C442">
        <v>25</v>
      </c>
      <c r="D442">
        <v>17</v>
      </c>
      <c r="E442">
        <v>15</v>
      </c>
      <c r="F442" s="1">
        <f>SakaryaTablo[[#This Row],[Vefat2019]]</f>
        <v>25</v>
      </c>
      <c r="G442" s="1">
        <f>IF(AND(SakaryaTablo[[#This Row],[Vefat2020]]&gt;-1,SakaryaTablo[[#This Row],[Referans]]&gt;-1), SakaryaTablo[[#This Row],[Vefat2020]]-SakaryaTablo[[#This Row],[Referans]], 0)</f>
        <v>-7</v>
      </c>
      <c r="H442">
        <f t="shared" si="51"/>
        <v>21.142857142857142</v>
      </c>
      <c r="I442">
        <f t="shared" si="52"/>
        <v>19.285714285714285</v>
      </c>
      <c r="J442">
        <f t="shared" si="53"/>
        <v>17.571428571428573</v>
      </c>
      <c r="K442">
        <f t="shared" si="54"/>
        <v>12.428571428571429</v>
      </c>
      <c r="L442">
        <f t="shared" si="55"/>
        <v>19.285714285714285</v>
      </c>
    </row>
    <row r="443" spans="1:12">
      <c r="A443" s="3" t="s">
        <v>460</v>
      </c>
      <c r="B443">
        <v>15</v>
      </c>
      <c r="C443">
        <v>17</v>
      </c>
      <c r="D443">
        <v>21</v>
      </c>
      <c r="E443">
        <v>6</v>
      </c>
      <c r="F443" s="1">
        <f>SakaryaTablo[[#This Row],[Vefat2019]]</f>
        <v>17</v>
      </c>
      <c r="G443" s="1">
        <f>IF(AND(SakaryaTablo[[#This Row],[Vefat2020]]&gt;-1,SakaryaTablo[[#This Row],[Referans]]&gt;-1), SakaryaTablo[[#This Row],[Vefat2020]]-SakaryaTablo[[#This Row],[Referans]], 0)</f>
        <v>-2</v>
      </c>
      <c r="H443">
        <f t="shared" si="51"/>
        <v>20.285714285714285</v>
      </c>
      <c r="I443">
        <f t="shared" si="52"/>
        <v>19.428571428571427</v>
      </c>
      <c r="J443">
        <f t="shared" si="53"/>
        <v>18.857142857142858</v>
      </c>
      <c r="K443">
        <f t="shared" si="54"/>
        <v>11.714285714285714</v>
      </c>
      <c r="L443">
        <f t="shared" si="55"/>
        <v>19.428571428571427</v>
      </c>
    </row>
    <row r="444" spans="1:12">
      <c r="A444" s="3" t="s">
        <v>461</v>
      </c>
      <c r="B444">
        <v>20</v>
      </c>
      <c r="C444">
        <v>20</v>
      </c>
      <c r="D444">
        <v>17</v>
      </c>
      <c r="E444">
        <v>7</v>
      </c>
      <c r="F444" s="1">
        <f>SakaryaTablo[[#This Row],[Vefat2019]]</f>
        <v>20</v>
      </c>
      <c r="G444" s="1">
        <f>IF(AND(SakaryaTablo[[#This Row],[Vefat2020]]&gt;-1,SakaryaTablo[[#This Row],[Referans]]&gt;-1), SakaryaTablo[[#This Row],[Vefat2020]]-SakaryaTablo[[#This Row],[Referans]], 0)</f>
        <v>0</v>
      </c>
      <c r="H444">
        <f t="shared" si="51"/>
        <v>20.285714285714285</v>
      </c>
      <c r="I444">
        <f t="shared" si="52"/>
        <v>19.571428571428573</v>
      </c>
      <c r="J444">
        <f t="shared" si="53"/>
        <v>17.857142857142858</v>
      </c>
      <c r="K444">
        <f t="shared" si="54"/>
        <v>10.428571428571429</v>
      </c>
      <c r="L444">
        <f t="shared" si="55"/>
        <v>19.571428571428573</v>
      </c>
    </row>
    <row r="445" spans="1:12">
      <c r="A445" s="3" t="s">
        <v>462</v>
      </c>
      <c r="B445">
        <v>21</v>
      </c>
      <c r="C445">
        <v>22</v>
      </c>
      <c r="D445">
        <v>14</v>
      </c>
      <c r="E445">
        <v>5</v>
      </c>
      <c r="F445" s="1">
        <f>SakaryaTablo[[#This Row],[Vefat2019]]</f>
        <v>22</v>
      </c>
      <c r="G445" s="1">
        <f>IF(AND(SakaryaTablo[[#This Row],[Vefat2020]]&gt;-1,SakaryaTablo[[#This Row],[Referans]]&gt;-1), SakaryaTablo[[#This Row],[Vefat2020]]-SakaryaTablo[[#This Row],[Referans]], 0)</f>
        <v>-1</v>
      </c>
      <c r="H445">
        <f t="shared" si="51"/>
        <v>21</v>
      </c>
      <c r="I445">
        <f t="shared" si="52"/>
        <v>20.571428571428573</v>
      </c>
      <c r="J445">
        <f t="shared" si="53"/>
        <v>18.142857142857142</v>
      </c>
      <c r="K445">
        <f t="shared" si="54"/>
        <v>8.8571428571428577</v>
      </c>
      <c r="L445">
        <f t="shared" si="55"/>
        <v>20.571428571428573</v>
      </c>
    </row>
    <row r="446" spans="1:12">
      <c r="A446" s="3" t="s">
        <v>463</v>
      </c>
      <c r="B446">
        <v>10</v>
      </c>
      <c r="C446">
        <v>16</v>
      </c>
      <c r="D446">
        <v>14</v>
      </c>
      <c r="E446">
        <v>11</v>
      </c>
      <c r="F446" s="1">
        <f>SakaryaTablo[[#This Row],[Vefat2019]]</f>
        <v>16</v>
      </c>
      <c r="G446" s="1">
        <f>IF(AND(SakaryaTablo[[#This Row],[Vefat2020]]&gt;-1,SakaryaTablo[[#This Row],[Referans]]&gt;-1), SakaryaTablo[[#This Row],[Vefat2020]]-SakaryaTablo[[#This Row],[Referans]], 0)</f>
        <v>-6</v>
      </c>
      <c r="H446">
        <f t="shared" si="51"/>
        <v>19.142857142857142</v>
      </c>
      <c r="I446">
        <f t="shared" si="52"/>
        <v>19</v>
      </c>
      <c r="J446">
        <f t="shared" si="53"/>
        <v>17.428571428571427</v>
      </c>
      <c r="K446">
        <f t="shared" si="54"/>
        <v>8.2857142857142865</v>
      </c>
      <c r="L446">
        <f t="shared" si="55"/>
        <v>19</v>
      </c>
    </row>
    <row r="447" spans="1:12">
      <c r="A447" s="3" t="s">
        <v>464</v>
      </c>
      <c r="B447">
        <v>20</v>
      </c>
      <c r="C447">
        <v>20</v>
      </c>
      <c r="D447">
        <v>14</v>
      </c>
      <c r="E447">
        <v>12</v>
      </c>
      <c r="F447" s="1">
        <f>SakaryaTablo[[#This Row],[Vefat2019]]</f>
        <v>20</v>
      </c>
      <c r="G447" s="1">
        <f>IF(AND(SakaryaTablo[[#This Row],[Vefat2020]]&gt;-1,SakaryaTablo[[#This Row],[Referans]]&gt;-1), SakaryaTablo[[#This Row],[Vefat2020]]-SakaryaTablo[[#This Row],[Referans]], 0)</f>
        <v>0</v>
      </c>
      <c r="H447">
        <f t="shared" si="51"/>
        <v>18.571428571428573</v>
      </c>
      <c r="I447">
        <f t="shared" si="52"/>
        <v>20.285714285714285</v>
      </c>
      <c r="J447">
        <f t="shared" si="53"/>
        <v>16.428571428571427</v>
      </c>
      <c r="K447">
        <f t="shared" si="54"/>
        <v>8.8571428571428577</v>
      </c>
      <c r="L447">
        <f t="shared" si="55"/>
        <v>20.285714285714285</v>
      </c>
    </row>
    <row r="448" spans="1:12">
      <c r="A448" s="3" t="s">
        <v>465</v>
      </c>
      <c r="B448">
        <v>14</v>
      </c>
      <c r="C448">
        <v>23</v>
      </c>
      <c r="D448">
        <v>10</v>
      </c>
      <c r="E448">
        <v>9</v>
      </c>
      <c r="F448" s="1">
        <f>SakaryaTablo[[#This Row],[Vefat2019]]</f>
        <v>23</v>
      </c>
      <c r="G448" s="1">
        <f>IF(AND(SakaryaTablo[[#This Row],[Vefat2020]]&gt;-1,SakaryaTablo[[#This Row],[Referans]]&gt;-1), SakaryaTablo[[#This Row],[Vefat2020]]-SakaryaTablo[[#This Row],[Referans]], 0)</f>
        <v>-9</v>
      </c>
      <c r="H448">
        <f t="shared" si="51"/>
        <v>16.857142857142858</v>
      </c>
      <c r="I448">
        <f t="shared" si="52"/>
        <v>20.428571428571427</v>
      </c>
      <c r="J448">
        <f t="shared" si="53"/>
        <v>15.285714285714286</v>
      </c>
      <c r="K448">
        <f t="shared" si="54"/>
        <v>9.2857142857142865</v>
      </c>
      <c r="L448">
        <f t="shared" si="55"/>
        <v>20.428571428571427</v>
      </c>
    </row>
    <row r="449" spans="1:12">
      <c r="A449" s="3" t="s">
        <v>466</v>
      </c>
      <c r="B449">
        <v>21</v>
      </c>
      <c r="C449">
        <v>23</v>
      </c>
      <c r="D449">
        <v>16</v>
      </c>
      <c r="E449">
        <v>10</v>
      </c>
      <c r="F449" s="1">
        <f>SakaryaTablo[[#This Row],[Vefat2019]]</f>
        <v>23</v>
      </c>
      <c r="G449" s="1">
        <f>IF(AND(SakaryaTablo[[#This Row],[Vefat2020]]&gt;-1,SakaryaTablo[[#This Row],[Referans]]&gt;-1), SakaryaTablo[[#This Row],[Vefat2020]]-SakaryaTablo[[#This Row],[Referans]], 0)</f>
        <v>-2</v>
      </c>
      <c r="H449">
        <f t="shared" si="51"/>
        <v>17.285714285714285</v>
      </c>
      <c r="I449">
        <f t="shared" si="52"/>
        <v>20.142857142857142</v>
      </c>
      <c r="J449">
        <f t="shared" si="53"/>
        <v>15.142857142857142</v>
      </c>
      <c r="K449">
        <f t="shared" si="54"/>
        <v>8.5714285714285712</v>
      </c>
      <c r="L449">
        <f t="shared" si="55"/>
        <v>20.142857142857142</v>
      </c>
    </row>
    <row r="450" spans="1:12">
      <c r="A450" s="3" t="s">
        <v>467</v>
      </c>
      <c r="B450">
        <v>17</v>
      </c>
      <c r="C450">
        <v>23</v>
      </c>
      <c r="D450">
        <v>13</v>
      </c>
      <c r="E450">
        <v>12</v>
      </c>
      <c r="F450" s="1">
        <f>SakaryaTablo[[#This Row],[Vefat2019]]</f>
        <v>23</v>
      </c>
      <c r="G450" s="1">
        <f>IF(AND(SakaryaTablo[[#This Row],[Vefat2020]]&gt;-1,SakaryaTablo[[#This Row],[Referans]]&gt;-1), SakaryaTablo[[#This Row],[Vefat2020]]-SakaryaTablo[[#This Row],[Referans]], 0)</f>
        <v>-6</v>
      </c>
      <c r="H450">
        <f t="shared" si="51"/>
        <v>17.571428571428573</v>
      </c>
      <c r="I450">
        <f t="shared" si="52"/>
        <v>21</v>
      </c>
      <c r="J450">
        <f t="shared" si="53"/>
        <v>14</v>
      </c>
      <c r="K450">
        <f t="shared" si="54"/>
        <v>9.4285714285714288</v>
      </c>
      <c r="L450">
        <f t="shared" si="55"/>
        <v>21</v>
      </c>
    </row>
    <row r="451" spans="1:12">
      <c r="A451" s="3" t="s">
        <v>468</v>
      </c>
      <c r="B451">
        <v>27</v>
      </c>
      <c r="C451">
        <v>20</v>
      </c>
      <c r="D451">
        <v>16</v>
      </c>
      <c r="E451">
        <v>7</v>
      </c>
      <c r="F451" s="1">
        <f>SakaryaTablo[[#This Row],[Vefat2019]]</f>
        <v>20</v>
      </c>
      <c r="G451" s="1">
        <f>IF(AND(SakaryaTablo[[#This Row],[Vefat2020]]&gt;-1,SakaryaTablo[[#This Row],[Referans]]&gt;-1), SakaryaTablo[[#This Row],[Vefat2020]]-SakaryaTablo[[#This Row],[Referans]], 0)</f>
        <v>7</v>
      </c>
      <c r="H451">
        <f t="shared" si="51"/>
        <v>18.571428571428573</v>
      </c>
      <c r="I451">
        <f t="shared" si="52"/>
        <v>21</v>
      </c>
      <c r="J451">
        <f t="shared" si="53"/>
        <v>13.857142857142858</v>
      </c>
      <c r="K451">
        <f t="shared" si="54"/>
        <v>9.4285714285714288</v>
      </c>
      <c r="L451">
        <f t="shared" si="55"/>
        <v>21</v>
      </c>
    </row>
    <row r="452" spans="1:12">
      <c r="A452" s="3" t="s">
        <v>469</v>
      </c>
      <c r="B452">
        <v>20</v>
      </c>
      <c r="C452">
        <v>30</v>
      </c>
      <c r="D452">
        <v>19</v>
      </c>
      <c r="E452">
        <v>14</v>
      </c>
      <c r="F452" s="1">
        <f>SakaryaTablo[[#This Row],[Vefat2019]]</f>
        <v>30</v>
      </c>
      <c r="G452" s="1">
        <f>IF(AND(SakaryaTablo[[#This Row],[Vefat2020]]&gt;-1,SakaryaTablo[[#This Row],[Referans]]&gt;-1), SakaryaTablo[[#This Row],[Vefat2020]]-SakaryaTablo[[#This Row],[Referans]], 0)</f>
        <v>-10</v>
      </c>
      <c r="H452">
        <f t="shared" si="51"/>
        <v>18.428571428571427</v>
      </c>
      <c r="I452">
        <f t="shared" si="52"/>
        <v>22.142857142857142</v>
      </c>
      <c r="J452">
        <f t="shared" si="53"/>
        <v>14.571428571428571</v>
      </c>
      <c r="K452">
        <f t="shared" si="54"/>
        <v>10.714285714285714</v>
      </c>
      <c r="L452">
        <f t="shared" si="55"/>
        <v>22.142857142857142</v>
      </c>
    </row>
    <row r="453" spans="1:12">
      <c r="A453" s="3" t="s">
        <v>470</v>
      </c>
      <c r="B453">
        <v>35</v>
      </c>
      <c r="C453">
        <v>25</v>
      </c>
      <c r="D453">
        <v>18</v>
      </c>
      <c r="E453">
        <v>12</v>
      </c>
      <c r="F453" s="1">
        <f>SakaryaTablo[[#This Row],[Vefat2019]]</f>
        <v>25</v>
      </c>
      <c r="G453" s="1">
        <f>IF(AND(SakaryaTablo[[#This Row],[Vefat2020]]&gt;-1,SakaryaTablo[[#This Row],[Referans]]&gt;-1), SakaryaTablo[[#This Row],[Vefat2020]]-SakaryaTablo[[#This Row],[Referans]], 0)</f>
        <v>10</v>
      </c>
      <c r="H453">
        <f t="shared" si="51"/>
        <v>22</v>
      </c>
      <c r="I453">
        <f t="shared" si="52"/>
        <v>23.428571428571427</v>
      </c>
      <c r="J453">
        <f t="shared" si="53"/>
        <v>15.142857142857142</v>
      </c>
      <c r="K453">
        <f t="shared" si="54"/>
        <v>10.857142857142858</v>
      </c>
      <c r="L453">
        <f t="shared" si="55"/>
        <v>23.428571428571427</v>
      </c>
    </row>
    <row r="454" spans="1:12">
      <c r="A454" s="3" t="s">
        <v>471</v>
      </c>
      <c r="B454">
        <v>27</v>
      </c>
      <c r="C454">
        <v>25</v>
      </c>
      <c r="D454">
        <v>17</v>
      </c>
      <c r="E454">
        <v>15</v>
      </c>
      <c r="F454" s="1">
        <f>SakaryaTablo[[#This Row],[Vefat2019]]</f>
        <v>25</v>
      </c>
      <c r="G454" s="1">
        <f>IF(AND(SakaryaTablo[[#This Row],[Vefat2020]]&gt;-1,SakaryaTablo[[#This Row],[Referans]]&gt;-1), SakaryaTablo[[#This Row],[Vefat2020]]-SakaryaTablo[[#This Row],[Referans]], 0)</f>
        <v>2</v>
      </c>
      <c r="H454">
        <f t="shared" si="51"/>
        <v>23</v>
      </c>
      <c r="I454">
        <f t="shared" si="52"/>
        <v>24.142857142857142</v>
      </c>
      <c r="J454">
        <f t="shared" si="53"/>
        <v>15.571428571428571</v>
      </c>
      <c r="K454">
        <f t="shared" si="54"/>
        <v>11.285714285714286</v>
      </c>
      <c r="L454">
        <f t="shared" si="55"/>
        <v>24.142857142857142</v>
      </c>
    </row>
    <row r="455" spans="1:12">
      <c r="A455" s="3" t="s">
        <v>472</v>
      </c>
      <c r="B455">
        <v>17</v>
      </c>
      <c r="C455">
        <v>24</v>
      </c>
      <c r="D455">
        <v>17</v>
      </c>
      <c r="E455">
        <v>9</v>
      </c>
      <c r="F455" s="1">
        <f>SakaryaTablo[[#This Row],[Vefat2019]]</f>
        <v>24</v>
      </c>
      <c r="G455" s="1">
        <f>IF(AND(SakaryaTablo[[#This Row],[Vefat2020]]&gt;-1,SakaryaTablo[[#This Row],[Referans]]&gt;-1), SakaryaTablo[[#This Row],[Vefat2020]]-SakaryaTablo[[#This Row],[Referans]], 0)</f>
        <v>-7</v>
      </c>
      <c r="H455">
        <f t="shared" si="51"/>
        <v>23.428571428571427</v>
      </c>
      <c r="I455">
        <f t="shared" si="52"/>
        <v>24.285714285714285</v>
      </c>
      <c r="J455">
        <f t="shared" si="53"/>
        <v>16.571428571428573</v>
      </c>
      <c r="K455">
        <f t="shared" si="54"/>
        <v>11.285714285714286</v>
      </c>
      <c r="L455">
        <f t="shared" si="55"/>
        <v>24.285714285714285</v>
      </c>
    </row>
    <row r="456" spans="1:12">
      <c r="A456" s="3" t="s">
        <v>473</v>
      </c>
      <c r="B456">
        <v>19</v>
      </c>
      <c r="C456">
        <v>18</v>
      </c>
      <c r="D456">
        <v>16</v>
      </c>
      <c r="E456">
        <v>14</v>
      </c>
      <c r="F456" s="1">
        <f>SakaryaTablo[[#This Row],[Vefat2019]]</f>
        <v>18</v>
      </c>
      <c r="G456" s="1">
        <f>IF(AND(SakaryaTablo[[#This Row],[Vefat2020]]&gt;-1,SakaryaTablo[[#This Row],[Referans]]&gt;-1), SakaryaTablo[[#This Row],[Vefat2020]]-SakaryaTablo[[#This Row],[Referans]], 0)</f>
        <v>1</v>
      </c>
      <c r="H456">
        <f t="shared" si="51"/>
        <v>23.142857142857142</v>
      </c>
      <c r="I456">
        <f t="shared" si="52"/>
        <v>23.571428571428573</v>
      </c>
      <c r="J456">
        <f t="shared" si="53"/>
        <v>16.571428571428573</v>
      </c>
      <c r="K456">
        <f t="shared" si="54"/>
        <v>11.857142857142858</v>
      </c>
      <c r="L456">
        <f t="shared" si="55"/>
        <v>23.571428571428573</v>
      </c>
    </row>
    <row r="457" spans="1:12">
      <c r="A457" s="3" t="s">
        <v>474</v>
      </c>
      <c r="B457">
        <v>28</v>
      </c>
      <c r="C457">
        <v>27</v>
      </c>
      <c r="D457">
        <v>19</v>
      </c>
      <c r="E457">
        <v>7</v>
      </c>
      <c r="F457" s="1">
        <f>SakaryaTablo[[#This Row],[Vefat2019]]</f>
        <v>27</v>
      </c>
      <c r="G457" s="1">
        <f>IF(AND(SakaryaTablo[[#This Row],[Vefat2020]]&gt;-1,SakaryaTablo[[#This Row],[Referans]]&gt;-1), SakaryaTablo[[#This Row],[Vefat2020]]-SakaryaTablo[[#This Row],[Referans]], 0)</f>
        <v>1</v>
      </c>
      <c r="H457">
        <f t="shared" si="51"/>
        <v>24.714285714285715</v>
      </c>
      <c r="I457">
        <f t="shared" si="52"/>
        <v>24.142857142857142</v>
      </c>
      <c r="J457">
        <f t="shared" si="53"/>
        <v>17.428571428571427</v>
      </c>
      <c r="K457">
        <f t="shared" si="54"/>
        <v>11.142857142857142</v>
      </c>
      <c r="L457">
        <f t="shared" si="55"/>
        <v>24.142857142857142</v>
      </c>
    </row>
    <row r="458" spans="1:12">
      <c r="A458" s="3" t="s">
        <v>475</v>
      </c>
      <c r="B458">
        <v>30</v>
      </c>
      <c r="C458">
        <v>19</v>
      </c>
      <c r="D458">
        <v>17</v>
      </c>
      <c r="E458">
        <v>10</v>
      </c>
      <c r="F458" s="1">
        <f>SakaryaTablo[[#This Row],[Vefat2019]]</f>
        <v>19</v>
      </c>
      <c r="G458" s="1">
        <f>IF(AND(SakaryaTablo[[#This Row],[Vefat2020]]&gt;-1,SakaryaTablo[[#This Row],[Referans]]&gt;-1), SakaryaTablo[[#This Row],[Vefat2020]]-SakaryaTablo[[#This Row],[Referans]], 0)</f>
        <v>11</v>
      </c>
      <c r="H458">
        <f t="shared" si="51"/>
        <v>25.142857142857142</v>
      </c>
      <c r="I458">
        <f t="shared" si="52"/>
        <v>24</v>
      </c>
      <c r="J458">
        <f t="shared" si="53"/>
        <v>17.571428571428573</v>
      </c>
      <c r="K458">
        <f t="shared" si="54"/>
        <v>11.571428571428571</v>
      </c>
      <c r="L458">
        <f t="shared" si="55"/>
        <v>24</v>
      </c>
    </row>
    <row r="459" spans="1:12">
      <c r="A459" s="3" t="s">
        <v>476</v>
      </c>
      <c r="B459">
        <v>32</v>
      </c>
      <c r="C459">
        <v>19</v>
      </c>
      <c r="D459">
        <v>21</v>
      </c>
      <c r="E459">
        <v>15</v>
      </c>
      <c r="F459" s="1">
        <f>SakaryaTablo[[#This Row],[Vefat2019]]</f>
        <v>19</v>
      </c>
      <c r="G459" s="1">
        <f>IF(AND(SakaryaTablo[[#This Row],[Vefat2020]]&gt;-1,SakaryaTablo[[#This Row],[Referans]]&gt;-1), SakaryaTablo[[#This Row],[Vefat2020]]-SakaryaTablo[[#This Row],[Referans]], 0)</f>
        <v>13</v>
      </c>
      <c r="H459">
        <f t="shared" si="51"/>
        <v>26.857142857142858</v>
      </c>
      <c r="I459">
        <f t="shared" si="52"/>
        <v>22.428571428571427</v>
      </c>
      <c r="J459">
        <f t="shared" si="53"/>
        <v>17.857142857142858</v>
      </c>
      <c r="K459">
        <f t="shared" si="54"/>
        <v>11.714285714285714</v>
      </c>
      <c r="L459">
        <f t="shared" si="55"/>
        <v>22.428571428571427</v>
      </c>
    </row>
    <row r="460" spans="1:12">
      <c r="A460" s="3" t="s">
        <v>477</v>
      </c>
      <c r="B460">
        <v>29</v>
      </c>
      <c r="C460">
        <v>18</v>
      </c>
      <c r="D460">
        <v>15</v>
      </c>
      <c r="E460">
        <v>17</v>
      </c>
      <c r="F460" s="1">
        <f>SakaryaTablo[[#This Row],[Vefat2019]]</f>
        <v>18</v>
      </c>
      <c r="G460" s="1">
        <f>IF(AND(SakaryaTablo[[#This Row],[Vefat2020]]&gt;-1,SakaryaTablo[[#This Row],[Referans]]&gt;-1), SakaryaTablo[[#This Row],[Vefat2020]]-SakaryaTablo[[#This Row],[Referans]], 0)</f>
        <v>11</v>
      </c>
      <c r="H460">
        <f t="shared" si="51"/>
        <v>26</v>
      </c>
      <c r="I460">
        <f t="shared" si="52"/>
        <v>21.428571428571427</v>
      </c>
      <c r="J460">
        <f t="shared" si="53"/>
        <v>17.428571428571427</v>
      </c>
      <c r="K460">
        <f t="shared" si="54"/>
        <v>12.428571428571429</v>
      </c>
      <c r="L460">
        <f t="shared" si="55"/>
        <v>21.428571428571427</v>
      </c>
    </row>
    <row r="461" spans="1:12">
      <c r="A461" s="3" t="s">
        <v>478</v>
      </c>
      <c r="B461">
        <v>24</v>
      </c>
      <c r="C461">
        <v>22</v>
      </c>
      <c r="D461">
        <v>16</v>
      </c>
      <c r="E461">
        <v>11</v>
      </c>
      <c r="F461" s="1">
        <f>SakaryaTablo[[#This Row],[Vefat2019]]</f>
        <v>22</v>
      </c>
      <c r="G461" s="1">
        <f>IF(AND(SakaryaTablo[[#This Row],[Vefat2020]]&gt;-1,SakaryaTablo[[#This Row],[Referans]]&gt;-1), SakaryaTablo[[#This Row],[Vefat2020]]-SakaryaTablo[[#This Row],[Referans]], 0)</f>
        <v>2</v>
      </c>
      <c r="H461">
        <f t="shared" si="51"/>
        <v>25.571428571428573</v>
      </c>
      <c r="I461">
        <f t="shared" si="52"/>
        <v>21</v>
      </c>
      <c r="J461">
        <f t="shared" si="53"/>
        <v>17.285714285714285</v>
      </c>
      <c r="K461">
        <f t="shared" si="54"/>
        <v>11.857142857142858</v>
      </c>
      <c r="L461">
        <f t="shared" si="55"/>
        <v>21</v>
      </c>
    </row>
    <row r="462" spans="1:12">
      <c r="A462" s="3" t="s">
        <v>479</v>
      </c>
      <c r="B462">
        <v>25</v>
      </c>
      <c r="C462">
        <v>18</v>
      </c>
      <c r="D462">
        <v>16</v>
      </c>
      <c r="E462">
        <v>10</v>
      </c>
      <c r="F462" s="1">
        <f>SakaryaTablo[[#This Row],[Vefat2019]]</f>
        <v>18</v>
      </c>
      <c r="G462" s="1">
        <f>IF(AND(SakaryaTablo[[#This Row],[Vefat2020]]&gt;-1,SakaryaTablo[[#This Row],[Referans]]&gt;-1), SakaryaTablo[[#This Row],[Vefat2020]]-SakaryaTablo[[#This Row],[Referans]], 0)</f>
        <v>7</v>
      </c>
      <c r="H462">
        <f t="shared" si="51"/>
        <v>26.714285714285715</v>
      </c>
      <c r="I462">
        <f t="shared" si="52"/>
        <v>20.142857142857142</v>
      </c>
      <c r="J462">
        <f t="shared" si="53"/>
        <v>17.142857142857142</v>
      </c>
      <c r="K462">
        <f t="shared" si="54"/>
        <v>12</v>
      </c>
      <c r="L462">
        <f t="shared" si="55"/>
        <v>20.142857142857142</v>
      </c>
    </row>
    <row r="463" spans="1:12">
      <c r="A463" s="3" t="s">
        <v>480</v>
      </c>
      <c r="B463">
        <v>34</v>
      </c>
      <c r="C463">
        <v>21</v>
      </c>
      <c r="D463">
        <v>12</v>
      </c>
      <c r="E463">
        <v>15</v>
      </c>
      <c r="F463" s="1">
        <f>SakaryaTablo[[#This Row],[Vefat2019]]</f>
        <v>21</v>
      </c>
      <c r="G463" s="1">
        <f>IF(AND(SakaryaTablo[[#This Row],[Vefat2020]]&gt;-1,SakaryaTablo[[#This Row],[Referans]]&gt;-1), SakaryaTablo[[#This Row],[Vefat2020]]-SakaryaTablo[[#This Row],[Referans]], 0)</f>
        <v>13</v>
      </c>
      <c r="H463">
        <f t="shared" si="51"/>
        <v>28.857142857142858</v>
      </c>
      <c r="I463">
        <f t="shared" si="52"/>
        <v>20.571428571428573</v>
      </c>
      <c r="J463">
        <f t="shared" si="53"/>
        <v>16.571428571428573</v>
      </c>
      <c r="K463">
        <f t="shared" si="54"/>
        <v>12.142857142857142</v>
      </c>
      <c r="L463">
        <f t="shared" si="55"/>
        <v>20.571428571428573</v>
      </c>
    </row>
    <row r="464" spans="1:12">
      <c r="A464" s="3" t="s">
        <v>481</v>
      </c>
      <c r="B464">
        <v>29</v>
      </c>
      <c r="C464">
        <v>20</v>
      </c>
      <c r="D464">
        <v>20</v>
      </c>
      <c r="E464">
        <v>11</v>
      </c>
      <c r="F464" s="1">
        <f>SakaryaTablo[[#This Row],[Vefat2019]]</f>
        <v>20</v>
      </c>
      <c r="G464" s="1">
        <f>IF(AND(SakaryaTablo[[#This Row],[Vefat2020]]&gt;-1,SakaryaTablo[[#This Row],[Referans]]&gt;-1), SakaryaTablo[[#This Row],[Vefat2020]]-SakaryaTablo[[#This Row],[Referans]], 0)</f>
        <v>9</v>
      </c>
      <c r="H464">
        <f t="shared" si="51"/>
        <v>29</v>
      </c>
      <c r="I464">
        <f t="shared" si="52"/>
        <v>19.571428571428573</v>
      </c>
      <c r="J464">
        <f t="shared" si="53"/>
        <v>16.714285714285715</v>
      </c>
      <c r="K464">
        <f t="shared" si="54"/>
        <v>12.714285714285714</v>
      </c>
      <c r="L464">
        <f t="shared" si="55"/>
        <v>19.571428571428573</v>
      </c>
    </row>
    <row r="465" spans="1:12">
      <c r="A465" s="3" t="s">
        <v>482</v>
      </c>
      <c r="B465">
        <v>20</v>
      </c>
      <c r="C465">
        <v>21</v>
      </c>
      <c r="D465">
        <v>28</v>
      </c>
      <c r="E465">
        <v>17</v>
      </c>
      <c r="F465" s="1">
        <f>SakaryaTablo[[#This Row],[Vefat2019]]</f>
        <v>21</v>
      </c>
      <c r="G465" s="1">
        <f>IF(AND(SakaryaTablo[[#This Row],[Vefat2020]]&gt;-1,SakaryaTablo[[#This Row],[Referans]]&gt;-1), SakaryaTablo[[#This Row],[Vefat2020]]-SakaryaTablo[[#This Row],[Referans]], 0)</f>
        <v>-1</v>
      </c>
      <c r="H465">
        <f t="shared" si="51"/>
        <v>27.571428571428573</v>
      </c>
      <c r="I465">
        <f t="shared" si="52"/>
        <v>19.857142857142858</v>
      </c>
      <c r="J465">
        <f t="shared" si="53"/>
        <v>18.285714285714285</v>
      </c>
      <c r="K465">
        <f t="shared" si="54"/>
        <v>13.714285714285714</v>
      </c>
      <c r="L465">
        <f t="shared" si="55"/>
        <v>19.857142857142858</v>
      </c>
    </row>
    <row r="466" spans="1:12">
      <c r="A466" s="3" t="s">
        <v>483</v>
      </c>
      <c r="B466">
        <v>28</v>
      </c>
      <c r="C466">
        <v>28</v>
      </c>
      <c r="D466">
        <v>13</v>
      </c>
      <c r="E466">
        <v>15</v>
      </c>
      <c r="F466" s="1">
        <f>SakaryaTablo[[#This Row],[Vefat2019]]</f>
        <v>28</v>
      </c>
      <c r="G466" s="1">
        <f>IF(AND(SakaryaTablo[[#This Row],[Vefat2020]]&gt;-1,SakaryaTablo[[#This Row],[Referans]]&gt;-1), SakaryaTablo[[#This Row],[Vefat2020]]-SakaryaTablo[[#This Row],[Referans]], 0)</f>
        <v>0</v>
      </c>
      <c r="H466">
        <f t="shared" si="51"/>
        <v>27</v>
      </c>
      <c r="I466">
        <f t="shared" si="52"/>
        <v>21.142857142857142</v>
      </c>
      <c r="J466">
        <f t="shared" si="53"/>
        <v>17.142857142857142</v>
      </c>
      <c r="K466">
        <f t="shared" si="54"/>
        <v>13.714285714285714</v>
      </c>
      <c r="L466">
        <f t="shared" si="55"/>
        <v>21.142857142857142</v>
      </c>
    </row>
    <row r="467" spans="1:12">
      <c r="A467" s="3" t="s">
        <v>484</v>
      </c>
      <c r="B467">
        <v>24</v>
      </c>
      <c r="C467">
        <v>37</v>
      </c>
      <c r="D467">
        <v>12</v>
      </c>
      <c r="E467">
        <v>13</v>
      </c>
      <c r="F467" s="1">
        <f>SakaryaTablo[[#This Row],[Vefat2019]]</f>
        <v>37</v>
      </c>
      <c r="G467" s="1">
        <f>IF(AND(SakaryaTablo[[#This Row],[Vefat2020]]&gt;-1,SakaryaTablo[[#This Row],[Referans]]&gt;-1), SakaryaTablo[[#This Row],[Vefat2020]]-SakaryaTablo[[#This Row],[Referans]], 0)</f>
        <v>-13</v>
      </c>
      <c r="H467">
        <f t="shared" si="51"/>
        <v>26.285714285714285</v>
      </c>
      <c r="I467">
        <f t="shared" si="52"/>
        <v>23.857142857142858</v>
      </c>
      <c r="J467">
        <f t="shared" si="53"/>
        <v>16.714285714285715</v>
      </c>
      <c r="K467">
        <f t="shared" si="54"/>
        <v>13.142857142857142</v>
      </c>
      <c r="L467">
        <f t="shared" si="55"/>
        <v>23.857142857142858</v>
      </c>
    </row>
    <row r="468" spans="1:12">
      <c r="A468" s="3" t="s">
        <v>485</v>
      </c>
      <c r="B468">
        <v>26</v>
      </c>
      <c r="C468">
        <v>26</v>
      </c>
      <c r="D468">
        <v>19</v>
      </c>
      <c r="E468">
        <v>10</v>
      </c>
      <c r="F468" s="1">
        <f>SakaryaTablo[[#This Row],[Vefat2019]]</f>
        <v>26</v>
      </c>
      <c r="G468" s="1">
        <f>IF(AND(SakaryaTablo[[#This Row],[Vefat2020]]&gt;-1,SakaryaTablo[[#This Row],[Referans]]&gt;-1), SakaryaTablo[[#This Row],[Vefat2020]]-SakaryaTablo[[#This Row],[Referans]], 0)</f>
        <v>0</v>
      </c>
      <c r="H468">
        <f t="shared" si="51"/>
        <v>26.571428571428573</v>
      </c>
      <c r="I468">
        <f t="shared" si="52"/>
        <v>24.428571428571427</v>
      </c>
      <c r="J468">
        <f t="shared" si="53"/>
        <v>17.142857142857142</v>
      </c>
      <c r="K468">
        <f t="shared" si="54"/>
        <v>13</v>
      </c>
      <c r="L468">
        <f t="shared" si="55"/>
        <v>24.428571428571427</v>
      </c>
    </row>
    <row r="469" spans="1:12">
      <c r="A469" s="3" t="s">
        <v>486</v>
      </c>
      <c r="B469">
        <v>24</v>
      </c>
      <c r="C469">
        <v>29</v>
      </c>
      <c r="D469">
        <v>14</v>
      </c>
      <c r="E469">
        <v>12</v>
      </c>
      <c r="F469" s="1">
        <f>SakaryaTablo[[#This Row],[Vefat2019]]</f>
        <v>29</v>
      </c>
      <c r="G469" s="1">
        <f>IF(AND(SakaryaTablo[[#This Row],[Vefat2020]]&gt;-1,SakaryaTablo[[#This Row],[Referans]]&gt;-1), SakaryaTablo[[#This Row],[Vefat2020]]-SakaryaTablo[[#This Row],[Referans]], 0)</f>
        <v>-5</v>
      </c>
      <c r="H469">
        <f t="shared" si="51"/>
        <v>26.428571428571427</v>
      </c>
      <c r="I469">
        <f t="shared" si="52"/>
        <v>26</v>
      </c>
      <c r="J469">
        <f t="shared" si="53"/>
        <v>16.857142857142858</v>
      </c>
      <c r="K469">
        <f t="shared" si="54"/>
        <v>13.285714285714286</v>
      </c>
      <c r="L469">
        <f t="shared" si="55"/>
        <v>26</v>
      </c>
    </row>
    <row r="470" spans="1:12">
      <c r="A470" s="3" t="s">
        <v>487</v>
      </c>
      <c r="B470">
        <v>19</v>
      </c>
      <c r="C470">
        <v>20</v>
      </c>
      <c r="D470">
        <v>20</v>
      </c>
      <c r="E470">
        <v>11</v>
      </c>
      <c r="F470" s="1">
        <f>SakaryaTablo[[#This Row],[Vefat2019]]</f>
        <v>20</v>
      </c>
      <c r="G470" s="1">
        <f>IF(AND(SakaryaTablo[[#This Row],[Vefat2020]]&gt;-1,SakaryaTablo[[#This Row],[Referans]]&gt;-1), SakaryaTablo[[#This Row],[Vefat2020]]-SakaryaTablo[[#This Row],[Referans]], 0)</f>
        <v>-1</v>
      </c>
      <c r="H470">
        <f t="shared" si="51"/>
        <v>24.285714285714285</v>
      </c>
      <c r="I470">
        <f t="shared" si="52"/>
        <v>25.857142857142858</v>
      </c>
      <c r="J470">
        <f t="shared" si="53"/>
        <v>18</v>
      </c>
      <c r="K470">
        <f t="shared" si="54"/>
        <v>12.714285714285714</v>
      </c>
      <c r="L470">
        <f t="shared" si="55"/>
        <v>25.857142857142858</v>
      </c>
    </row>
    <row r="471" spans="1:12">
      <c r="A471" s="3" t="s">
        <v>488</v>
      </c>
      <c r="B471">
        <v>21</v>
      </c>
      <c r="C471">
        <v>28</v>
      </c>
      <c r="D471">
        <v>22</v>
      </c>
      <c r="E471">
        <v>6</v>
      </c>
      <c r="F471" s="1">
        <f>SakaryaTablo[[#This Row],[Vefat2019]]</f>
        <v>28</v>
      </c>
      <c r="G471" s="1">
        <f>IF(AND(SakaryaTablo[[#This Row],[Vefat2020]]&gt;-1,SakaryaTablo[[#This Row],[Referans]]&gt;-1), SakaryaTablo[[#This Row],[Vefat2020]]-SakaryaTablo[[#This Row],[Referans]], 0)</f>
        <v>-7</v>
      </c>
      <c r="H471">
        <f t="shared" si="51"/>
        <v>23.142857142857142</v>
      </c>
      <c r="I471">
        <f t="shared" si="52"/>
        <v>27</v>
      </c>
      <c r="J471">
        <f t="shared" si="53"/>
        <v>18.285714285714285</v>
      </c>
      <c r="K471">
        <f t="shared" si="54"/>
        <v>12</v>
      </c>
      <c r="L471">
        <f t="shared" si="55"/>
        <v>27</v>
      </c>
    </row>
    <row r="472" spans="1:12">
      <c r="A472" s="3" t="s">
        <v>489</v>
      </c>
      <c r="B472">
        <v>33</v>
      </c>
      <c r="C472">
        <v>23</v>
      </c>
      <c r="D472">
        <v>18</v>
      </c>
      <c r="E472">
        <v>14</v>
      </c>
      <c r="F472" s="1">
        <f>SakaryaTablo[[#This Row],[Vefat2019]]</f>
        <v>23</v>
      </c>
      <c r="G472" s="1">
        <f>IF(AND(SakaryaTablo[[#This Row],[Vefat2020]]&gt;-1,SakaryaTablo[[#This Row],[Referans]]&gt;-1), SakaryaTablo[[#This Row],[Vefat2020]]-SakaryaTablo[[#This Row],[Referans]], 0)</f>
        <v>10</v>
      </c>
      <c r="H472">
        <f t="shared" si="51"/>
        <v>25</v>
      </c>
      <c r="I472">
        <f t="shared" si="52"/>
        <v>27.285714285714285</v>
      </c>
      <c r="J472">
        <f t="shared" si="53"/>
        <v>16.857142857142858</v>
      </c>
      <c r="K472">
        <f t="shared" si="54"/>
        <v>11.571428571428571</v>
      </c>
      <c r="L472">
        <f t="shared" si="55"/>
        <v>27.285714285714285</v>
      </c>
    </row>
    <row r="473" spans="1:12">
      <c r="A473" s="3" t="s">
        <v>490</v>
      </c>
      <c r="B473">
        <v>23</v>
      </c>
      <c r="C473">
        <v>24</v>
      </c>
      <c r="D473">
        <v>18</v>
      </c>
      <c r="E473">
        <v>13</v>
      </c>
      <c r="F473" s="1">
        <f>SakaryaTablo[[#This Row],[Vefat2019]]</f>
        <v>24</v>
      </c>
      <c r="G473" s="1">
        <f>IF(AND(SakaryaTablo[[#This Row],[Vefat2020]]&gt;-1,SakaryaTablo[[#This Row],[Referans]]&gt;-1), SakaryaTablo[[#This Row],[Vefat2020]]-SakaryaTablo[[#This Row],[Referans]], 0)</f>
        <v>-1</v>
      </c>
      <c r="H473">
        <f t="shared" si="51"/>
        <v>24.285714285714285</v>
      </c>
      <c r="I473">
        <f t="shared" si="52"/>
        <v>26.714285714285715</v>
      </c>
      <c r="J473">
        <f t="shared" si="53"/>
        <v>17.571428571428573</v>
      </c>
      <c r="K473">
        <f t="shared" si="54"/>
        <v>11.285714285714286</v>
      </c>
      <c r="L473">
        <f t="shared" si="55"/>
        <v>26.714285714285715</v>
      </c>
    </row>
    <row r="474" spans="1:12">
      <c r="A474" s="3" t="s">
        <v>491</v>
      </c>
      <c r="B474">
        <v>14</v>
      </c>
      <c r="C474">
        <v>24</v>
      </c>
      <c r="D474">
        <v>19</v>
      </c>
      <c r="E474">
        <v>17</v>
      </c>
      <c r="F474" s="1">
        <f>SakaryaTablo[[#This Row],[Vefat2019]]</f>
        <v>24</v>
      </c>
      <c r="G474" s="1">
        <f>IF(AND(SakaryaTablo[[#This Row],[Vefat2020]]&gt;-1,SakaryaTablo[[#This Row],[Referans]]&gt;-1), SakaryaTablo[[#This Row],[Vefat2020]]-SakaryaTablo[[#This Row],[Referans]], 0)</f>
        <v>-10</v>
      </c>
      <c r="H474">
        <f t="shared" si="51"/>
        <v>22.857142857142858</v>
      </c>
      <c r="I474">
        <f t="shared" si="52"/>
        <v>24.857142857142858</v>
      </c>
      <c r="J474">
        <f t="shared" si="53"/>
        <v>18.571428571428573</v>
      </c>
      <c r="K474">
        <f t="shared" si="54"/>
        <v>11.857142857142858</v>
      </c>
      <c r="L474">
        <f t="shared" si="55"/>
        <v>24.857142857142858</v>
      </c>
    </row>
    <row r="475" spans="1:12">
      <c r="A475" s="3" t="s">
        <v>492</v>
      </c>
      <c r="B475">
        <v>29</v>
      </c>
      <c r="C475">
        <v>18</v>
      </c>
      <c r="D475">
        <v>12</v>
      </c>
      <c r="E475">
        <v>9</v>
      </c>
      <c r="F475" s="1">
        <f>SakaryaTablo[[#This Row],[Vefat2019]]</f>
        <v>18</v>
      </c>
      <c r="G475" s="1">
        <f>IF(AND(SakaryaTablo[[#This Row],[Vefat2020]]&gt;-1,SakaryaTablo[[#This Row],[Referans]]&gt;-1), SakaryaTablo[[#This Row],[Vefat2020]]-SakaryaTablo[[#This Row],[Referans]], 0)</f>
        <v>11</v>
      </c>
      <c r="H475">
        <f t="shared" si="51"/>
        <v>23.285714285714285</v>
      </c>
      <c r="I475">
        <f t="shared" si="52"/>
        <v>23.714285714285715</v>
      </c>
      <c r="J475">
        <f t="shared" si="53"/>
        <v>17.571428571428573</v>
      </c>
      <c r="K475">
        <f t="shared" si="54"/>
        <v>11.714285714285714</v>
      </c>
      <c r="L475">
        <f t="shared" si="55"/>
        <v>23.714285714285715</v>
      </c>
    </row>
    <row r="476" spans="1:12">
      <c r="A476" s="3" t="s">
        <v>493</v>
      </c>
      <c r="B476">
        <v>28</v>
      </c>
      <c r="C476">
        <v>24</v>
      </c>
      <c r="D476">
        <v>19</v>
      </c>
      <c r="E476">
        <v>7</v>
      </c>
      <c r="F476" s="1">
        <f>SakaryaTablo[[#This Row],[Vefat2019]]</f>
        <v>24</v>
      </c>
      <c r="G476" s="1">
        <f>IF(AND(SakaryaTablo[[#This Row],[Vefat2020]]&gt;-1,SakaryaTablo[[#This Row],[Referans]]&gt;-1), SakaryaTablo[[#This Row],[Vefat2020]]-SakaryaTablo[[#This Row],[Referans]], 0)</f>
        <v>4</v>
      </c>
      <c r="H476">
        <f t="shared" si="51"/>
        <v>23.857142857142858</v>
      </c>
      <c r="I476">
        <f t="shared" si="52"/>
        <v>23</v>
      </c>
      <c r="J476">
        <f t="shared" si="53"/>
        <v>18.285714285714285</v>
      </c>
      <c r="K476">
        <f t="shared" si="54"/>
        <v>11</v>
      </c>
      <c r="L476">
        <f t="shared" si="55"/>
        <v>23</v>
      </c>
    </row>
    <row r="477" spans="1:12">
      <c r="A477" s="3" t="s">
        <v>494</v>
      </c>
      <c r="B477">
        <v>22</v>
      </c>
      <c r="C477">
        <v>28</v>
      </c>
      <c r="D477">
        <v>22</v>
      </c>
      <c r="E477">
        <v>13</v>
      </c>
      <c r="F477" s="1">
        <f>SakaryaTablo[[#This Row],[Vefat2019]]</f>
        <v>28</v>
      </c>
      <c r="G477" s="1">
        <f>IF(AND(SakaryaTablo[[#This Row],[Vefat2020]]&gt;-1,SakaryaTablo[[#This Row],[Referans]]&gt;-1), SakaryaTablo[[#This Row],[Vefat2020]]-SakaryaTablo[[#This Row],[Referans]], 0)</f>
        <v>-6</v>
      </c>
      <c r="H477">
        <f t="shared" si="51"/>
        <v>24.285714285714285</v>
      </c>
      <c r="I477">
        <f t="shared" si="52"/>
        <v>24.142857142857142</v>
      </c>
      <c r="J477">
        <f t="shared" si="53"/>
        <v>18.571428571428573</v>
      </c>
      <c r="K477">
        <f t="shared" si="54"/>
        <v>11.285714285714286</v>
      </c>
      <c r="L477">
        <f t="shared" si="55"/>
        <v>24.142857142857142</v>
      </c>
    </row>
    <row r="478" spans="1:12">
      <c r="A478" s="3" t="s">
        <v>495</v>
      </c>
      <c r="B478">
        <v>27</v>
      </c>
      <c r="C478">
        <v>28</v>
      </c>
      <c r="D478">
        <v>16</v>
      </c>
      <c r="E478">
        <v>19</v>
      </c>
      <c r="F478" s="1">
        <f>SakaryaTablo[[#This Row],[Vefat2019]]</f>
        <v>28</v>
      </c>
      <c r="G478" s="1">
        <f>IF(AND(SakaryaTablo[[#This Row],[Vefat2020]]&gt;-1,SakaryaTablo[[#This Row],[Referans]]&gt;-1), SakaryaTablo[[#This Row],[Vefat2020]]-SakaryaTablo[[#This Row],[Referans]], 0)</f>
        <v>-1</v>
      </c>
      <c r="H478">
        <f t="shared" si="51"/>
        <v>25.142857142857142</v>
      </c>
      <c r="I478">
        <f t="shared" si="52"/>
        <v>24.142857142857142</v>
      </c>
      <c r="J478">
        <f t="shared" si="53"/>
        <v>17.714285714285715</v>
      </c>
      <c r="K478">
        <f t="shared" si="54"/>
        <v>13.142857142857142</v>
      </c>
      <c r="L478">
        <f t="shared" si="55"/>
        <v>24.142857142857142</v>
      </c>
    </row>
    <row r="479" spans="1:12">
      <c r="A479" s="3" t="s">
        <v>496</v>
      </c>
      <c r="B479">
        <v>29</v>
      </c>
      <c r="C479">
        <v>21</v>
      </c>
      <c r="D479">
        <v>22</v>
      </c>
      <c r="E479">
        <v>12</v>
      </c>
      <c r="F479" s="1">
        <f>SakaryaTablo[[#This Row],[Vefat2019]]</f>
        <v>21</v>
      </c>
      <c r="G479" s="1">
        <f>IF(AND(SakaryaTablo[[#This Row],[Vefat2020]]&gt;-1,SakaryaTablo[[#This Row],[Referans]]&gt;-1), SakaryaTablo[[#This Row],[Vefat2020]]-SakaryaTablo[[#This Row],[Referans]], 0)</f>
        <v>8</v>
      </c>
      <c r="H479">
        <f t="shared" si="51"/>
        <v>24.571428571428573</v>
      </c>
      <c r="I479">
        <f t="shared" si="52"/>
        <v>23.857142857142858</v>
      </c>
      <c r="J479">
        <f t="shared" si="53"/>
        <v>18.285714285714285</v>
      </c>
      <c r="K479">
        <f t="shared" si="54"/>
        <v>12.857142857142858</v>
      </c>
      <c r="L479">
        <f t="shared" si="55"/>
        <v>23.857142857142858</v>
      </c>
    </row>
    <row r="480" spans="1:12">
      <c r="A480" s="3" t="s">
        <v>497</v>
      </c>
      <c r="B480">
        <v>22</v>
      </c>
      <c r="C480">
        <v>20</v>
      </c>
      <c r="D480">
        <v>7</v>
      </c>
      <c r="E480">
        <v>11</v>
      </c>
      <c r="F480" s="1">
        <f>SakaryaTablo[[#This Row],[Vefat2019]]</f>
        <v>20</v>
      </c>
      <c r="G480" s="1">
        <f>IF(AND(SakaryaTablo[[#This Row],[Vefat2020]]&gt;-1,SakaryaTablo[[#This Row],[Referans]]&gt;-1), SakaryaTablo[[#This Row],[Vefat2020]]-SakaryaTablo[[#This Row],[Referans]], 0)</f>
        <v>2</v>
      </c>
      <c r="H480">
        <f t="shared" si="51"/>
        <v>24.428571428571427</v>
      </c>
      <c r="I480">
        <f t="shared" si="52"/>
        <v>23.285714285714285</v>
      </c>
      <c r="J480">
        <f t="shared" si="53"/>
        <v>16.714285714285715</v>
      </c>
      <c r="K480">
        <f t="shared" si="54"/>
        <v>12.571428571428571</v>
      </c>
      <c r="L480">
        <f t="shared" si="55"/>
        <v>23.285714285714285</v>
      </c>
    </row>
    <row r="481" spans="1:12">
      <c r="A481" s="3" t="s">
        <v>498</v>
      </c>
      <c r="B481">
        <v>33</v>
      </c>
      <c r="C481">
        <v>23</v>
      </c>
      <c r="D481">
        <v>16</v>
      </c>
      <c r="E481">
        <v>11</v>
      </c>
      <c r="F481" s="1">
        <f>SakaryaTablo[[#This Row],[Vefat2019]]</f>
        <v>23</v>
      </c>
      <c r="G481" s="1">
        <f>IF(AND(SakaryaTablo[[#This Row],[Vefat2020]]&gt;-1,SakaryaTablo[[#This Row],[Referans]]&gt;-1), SakaryaTablo[[#This Row],[Vefat2020]]-SakaryaTablo[[#This Row],[Referans]], 0)</f>
        <v>10</v>
      </c>
      <c r="H481">
        <f t="shared" si="51"/>
        <v>27.142857142857142</v>
      </c>
      <c r="I481">
        <f t="shared" si="52"/>
        <v>23.142857142857142</v>
      </c>
      <c r="J481">
        <f t="shared" si="53"/>
        <v>16.285714285714285</v>
      </c>
      <c r="K481">
        <f t="shared" si="54"/>
        <v>11.714285714285714</v>
      </c>
      <c r="L481">
        <f t="shared" si="55"/>
        <v>23.142857142857142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7B345-C80B-47F4-A71E-C4E7941567AD}">
  <sheetPr codeName="Sheet6"/>
  <dimension ref="A1:N481"/>
  <sheetViews>
    <sheetView zoomScale="70" zoomScaleNormal="70" workbookViewId="0">
      <selection activeCell="H429" sqref="H429:L481"/>
    </sheetView>
  </sheetViews>
  <sheetFormatPr defaultRowHeight="14.4"/>
  <cols>
    <col min="2" max="5" width="11.21875" customWidth="1"/>
    <col min="6" max="7" width="10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25</v>
      </c>
      <c r="C2">
        <v>37</v>
      </c>
      <c r="D2">
        <v>22</v>
      </c>
      <c r="F2">
        <f>AVERAGE(KocaeliTablo[[#This Row],[Vefat2019]:[Vefat2017]])</f>
        <v>29.5</v>
      </c>
      <c r="G2">
        <f>IF(AND(KocaeliTablo[[#This Row],[Vefat2020]]&gt;-1,KocaeliTablo[[#This Row],[Referans]]&gt;-1), KocaeliTablo[[#This Row],[Vefat2020]]-KocaeliTablo[[#This Row],[Referans]], 0)</f>
        <v>-4.5</v>
      </c>
    </row>
    <row r="3" spans="1:12">
      <c r="A3" s="3" t="s">
        <v>18</v>
      </c>
      <c r="B3">
        <v>41</v>
      </c>
      <c r="C3">
        <v>35</v>
      </c>
      <c r="D3">
        <v>29</v>
      </c>
      <c r="F3">
        <f>AVERAGE(KocaeliTablo[[#This Row],[Vefat2019]:[Vefat2017]])</f>
        <v>32</v>
      </c>
      <c r="G3">
        <f>IF(AND(KocaeliTablo[[#This Row],[Vefat2020]]&gt;-1,KocaeliTablo[[#This Row],[Referans]]&gt;-1), KocaeliTablo[[#This Row],[Vefat2020]]-KocaeliTablo[[#This Row],[Referans]], 0)</f>
        <v>9</v>
      </c>
    </row>
    <row r="4" spans="1:12">
      <c r="A4" s="3" t="s">
        <v>19</v>
      </c>
      <c r="B4">
        <v>37</v>
      </c>
      <c r="C4">
        <v>31</v>
      </c>
      <c r="D4">
        <v>26</v>
      </c>
      <c r="F4">
        <f>AVERAGE(KocaeliTablo[[#This Row],[Vefat2019]:[Vefat2017]])</f>
        <v>28.5</v>
      </c>
      <c r="G4">
        <f>IF(AND(KocaeliTablo[[#This Row],[Vefat2020]]&gt;-1,KocaeliTablo[[#This Row],[Referans]]&gt;-1), KocaeliTablo[[#This Row],[Vefat2020]]-KocaeliTablo[[#This Row],[Referans]], 0)</f>
        <v>8.5</v>
      </c>
    </row>
    <row r="5" spans="1:12">
      <c r="A5" s="3" t="s">
        <v>20</v>
      </c>
      <c r="B5">
        <v>25</v>
      </c>
      <c r="C5">
        <v>27</v>
      </c>
      <c r="D5">
        <v>27</v>
      </c>
      <c r="F5">
        <f>AVERAGE(KocaeliTablo[[#This Row],[Vefat2019]:[Vefat2017]])</f>
        <v>27</v>
      </c>
      <c r="G5">
        <f>IF(AND(KocaeliTablo[[#This Row],[Vefat2020]]&gt;-1,KocaeliTablo[[#This Row],[Referans]]&gt;-1), KocaeliTablo[[#This Row],[Vefat2020]]-KocaeliTablo[[#This Row],[Referans]], 0)</f>
        <v>-2</v>
      </c>
    </row>
    <row r="6" spans="1:12">
      <c r="A6" s="3" t="s">
        <v>21</v>
      </c>
      <c r="B6">
        <v>33</v>
      </c>
      <c r="C6">
        <v>30</v>
      </c>
      <c r="D6">
        <v>36</v>
      </c>
      <c r="F6">
        <f>AVERAGE(KocaeliTablo[[#This Row],[Vefat2019]:[Vefat2017]])</f>
        <v>33</v>
      </c>
      <c r="G6">
        <f>IF(AND(KocaeliTablo[[#This Row],[Vefat2020]]&gt;-1,KocaeliTablo[[#This Row],[Referans]]&gt;-1), KocaeliTablo[[#This Row],[Vefat2020]]-KocaeliTablo[[#This Row],[Referans]], 0)</f>
        <v>0</v>
      </c>
    </row>
    <row r="7" spans="1:12">
      <c r="A7" s="3" t="s">
        <v>22</v>
      </c>
      <c r="B7">
        <v>31</v>
      </c>
      <c r="C7">
        <v>29</v>
      </c>
      <c r="D7">
        <v>25</v>
      </c>
      <c r="F7">
        <f>AVERAGE(KocaeliTablo[[#This Row],[Vefat2019]:[Vefat2017]])</f>
        <v>27</v>
      </c>
      <c r="G7">
        <f>IF(AND(KocaeliTablo[[#This Row],[Vefat2020]]&gt;-1,KocaeliTablo[[#This Row],[Referans]]&gt;-1), KocaeliTablo[[#This Row],[Vefat2020]]-KocaeliTablo[[#This Row],[Referans]], 0)</f>
        <v>4</v>
      </c>
    </row>
    <row r="8" spans="1:12">
      <c r="A8" s="3" t="s">
        <v>23</v>
      </c>
      <c r="B8">
        <v>25</v>
      </c>
      <c r="C8">
        <v>28</v>
      </c>
      <c r="D8">
        <v>21</v>
      </c>
      <c r="F8">
        <f>AVERAGE(KocaeliTablo[[#This Row],[Vefat2019]:[Vefat2017]])</f>
        <v>24.5</v>
      </c>
      <c r="G8">
        <f>IF(AND(KocaeliTablo[[#This Row],[Vefat2020]]&gt;-1,KocaeliTablo[[#This Row],[Referans]]&gt;-1), KocaeliTablo[[#This Row],[Vefat2020]]-KocaeliTablo[[#This Row],[Referans]], 0)</f>
        <v>0.5</v>
      </c>
      <c r="H8">
        <f>AVERAGE(B2:B8)</f>
        <v>31</v>
      </c>
      <c r="I8">
        <f t="shared" ref="I8:J8" si="0">AVERAGE(C2:C8)</f>
        <v>31</v>
      </c>
      <c r="J8">
        <f t="shared" si="0"/>
        <v>26.571428571428573</v>
      </c>
      <c r="L8">
        <f>AVERAGE(F2:F8)</f>
        <v>28.785714285714285</v>
      </c>
    </row>
    <row r="9" spans="1:12">
      <c r="A9" s="3" t="s">
        <v>24</v>
      </c>
      <c r="B9">
        <v>35</v>
      </c>
      <c r="C9">
        <v>29</v>
      </c>
      <c r="D9">
        <v>19</v>
      </c>
      <c r="F9">
        <f>AVERAGE(KocaeliTablo[[#This Row],[Vefat2019]:[Vefat2017]])</f>
        <v>24</v>
      </c>
      <c r="G9">
        <f>IF(AND(KocaeliTablo[[#This Row],[Vefat2020]]&gt;-1,KocaeliTablo[[#This Row],[Referans]]&gt;-1), KocaeliTablo[[#This Row],[Vefat2020]]-KocaeliTablo[[#This Row],[Referans]], 0)</f>
        <v>11</v>
      </c>
      <c r="H9">
        <f t="shared" ref="H9:H72" si="1">AVERAGE(B3:B9)</f>
        <v>32.428571428571431</v>
      </c>
      <c r="I9">
        <f t="shared" ref="I9:I72" si="2">AVERAGE(C3:C9)</f>
        <v>29.857142857142858</v>
      </c>
      <c r="J9">
        <f t="shared" ref="J9:J72" si="3">AVERAGE(D3:D9)</f>
        <v>26.142857142857142</v>
      </c>
      <c r="L9">
        <f t="shared" ref="L9:L72" si="4">AVERAGE(F3:F9)</f>
        <v>28</v>
      </c>
    </row>
    <row r="10" spans="1:12">
      <c r="A10" s="3" t="s">
        <v>25</v>
      </c>
      <c r="B10">
        <v>26</v>
      </c>
      <c r="C10">
        <v>32</v>
      </c>
      <c r="D10">
        <v>24</v>
      </c>
      <c r="F10">
        <f>AVERAGE(KocaeliTablo[[#This Row],[Vefat2019]:[Vefat2017]])</f>
        <v>28</v>
      </c>
      <c r="G10">
        <f>IF(AND(KocaeliTablo[[#This Row],[Vefat2020]]&gt;-1,KocaeliTablo[[#This Row],[Referans]]&gt;-1), KocaeliTablo[[#This Row],[Vefat2020]]-KocaeliTablo[[#This Row],[Referans]], 0)</f>
        <v>-2</v>
      </c>
      <c r="H10">
        <f t="shared" si="1"/>
        <v>30.285714285714285</v>
      </c>
      <c r="I10">
        <f t="shared" si="2"/>
        <v>29.428571428571427</v>
      </c>
      <c r="J10">
        <f t="shared" si="3"/>
        <v>25.428571428571427</v>
      </c>
      <c r="L10">
        <f t="shared" si="4"/>
        <v>27.428571428571427</v>
      </c>
    </row>
    <row r="11" spans="1:12">
      <c r="A11" s="3" t="s">
        <v>26</v>
      </c>
      <c r="B11">
        <v>39</v>
      </c>
      <c r="C11">
        <v>37</v>
      </c>
      <c r="D11">
        <v>26</v>
      </c>
      <c r="F11">
        <f>AVERAGE(KocaeliTablo[[#This Row],[Vefat2019]:[Vefat2017]])</f>
        <v>31.5</v>
      </c>
      <c r="G11">
        <f>IF(AND(KocaeliTablo[[#This Row],[Vefat2020]]&gt;-1,KocaeliTablo[[#This Row],[Referans]]&gt;-1), KocaeliTablo[[#This Row],[Vefat2020]]-KocaeliTablo[[#This Row],[Referans]], 0)</f>
        <v>7.5</v>
      </c>
      <c r="H11">
        <f t="shared" si="1"/>
        <v>30.571428571428573</v>
      </c>
      <c r="I11">
        <f t="shared" si="2"/>
        <v>30.285714285714285</v>
      </c>
      <c r="J11">
        <f t="shared" si="3"/>
        <v>25.428571428571427</v>
      </c>
      <c r="L11">
        <f t="shared" si="4"/>
        <v>27.857142857142858</v>
      </c>
    </row>
    <row r="12" spans="1:12">
      <c r="A12" s="3" t="s">
        <v>27</v>
      </c>
      <c r="B12">
        <v>43</v>
      </c>
      <c r="C12">
        <v>39</v>
      </c>
      <c r="D12">
        <v>31</v>
      </c>
      <c r="F12">
        <f>AVERAGE(KocaeliTablo[[#This Row],[Vefat2019]:[Vefat2017]])</f>
        <v>35</v>
      </c>
      <c r="G12">
        <f>IF(AND(KocaeliTablo[[#This Row],[Vefat2020]]&gt;-1,KocaeliTablo[[#This Row],[Referans]]&gt;-1), KocaeliTablo[[#This Row],[Vefat2020]]-KocaeliTablo[[#This Row],[Referans]], 0)</f>
        <v>8</v>
      </c>
      <c r="H12">
        <f t="shared" si="1"/>
        <v>33.142857142857146</v>
      </c>
      <c r="I12">
        <f t="shared" si="2"/>
        <v>32</v>
      </c>
      <c r="J12">
        <f t="shared" si="3"/>
        <v>26</v>
      </c>
      <c r="L12">
        <f t="shared" si="4"/>
        <v>29</v>
      </c>
    </row>
    <row r="13" spans="1:12">
      <c r="A13" s="3" t="s">
        <v>28</v>
      </c>
      <c r="B13">
        <v>30</v>
      </c>
      <c r="C13">
        <v>20</v>
      </c>
      <c r="D13">
        <v>24</v>
      </c>
      <c r="F13">
        <f>AVERAGE(KocaeliTablo[[#This Row],[Vefat2019]:[Vefat2017]])</f>
        <v>22</v>
      </c>
      <c r="G13">
        <f>IF(AND(KocaeliTablo[[#This Row],[Vefat2020]]&gt;-1,KocaeliTablo[[#This Row],[Referans]]&gt;-1), KocaeliTablo[[#This Row],[Vefat2020]]-KocaeliTablo[[#This Row],[Referans]], 0)</f>
        <v>8</v>
      </c>
      <c r="H13">
        <f t="shared" si="1"/>
        <v>32.714285714285715</v>
      </c>
      <c r="I13">
        <f t="shared" si="2"/>
        <v>30.571428571428573</v>
      </c>
      <c r="J13">
        <f t="shared" si="3"/>
        <v>24.285714285714285</v>
      </c>
      <c r="L13">
        <f t="shared" si="4"/>
        <v>27.428571428571427</v>
      </c>
    </row>
    <row r="14" spans="1:12">
      <c r="A14" s="3" t="s">
        <v>29</v>
      </c>
      <c r="B14">
        <v>33</v>
      </c>
      <c r="C14">
        <v>24</v>
      </c>
      <c r="D14">
        <v>19</v>
      </c>
      <c r="F14">
        <f>AVERAGE(KocaeliTablo[[#This Row],[Vefat2019]:[Vefat2017]])</f>
        <v>21.5</v>
      </c>
      <c r="G14">
        <f>IF(AND(KocaeliTablo[[#This Row],[Vefat2020]]&gt;-1,KocaeliTablo[[#This Row],[Referans]]&gt;-1), KocaeliTablo[[#This Row],[Vefat2020]]-KocaeliTablo[[#This Row],[Referans]], 0)</f>
        <v>11.5</v>
      </c>
      <c r="H14">
        <f t="shared" si="1"/>
        <v>33</v>
      </c>
      <c r="I14">
        <f t="shared" si="2"/>
        <v>29.857142857142858</v>
      </c>
      <c r="J14">
        <f t="shared" si="3"/>
        <v>23.428571428571427</v>
      </c>
      <c r="L14">
        <f t="shared" si="4"/>
        <v>26.642857142857142</v>
      </c>
    </row>
    <row r="15" spans="1:12">
      <c r="A15" s="3" t="s">
        <v>30</v>
      </c>
      <c r="B15">
        <v>47</v>
      </c>
      <c r="C15">
        <v>28</v>
      </c>
      <c r="D15">
        <v>33</v>
      </c>
      <c r="F15">
        <f>AVERAGE(KocaeliTablo[[#This Row],[Vefat2019]:[Vefat2017]])</f>
        <v>30.5</v>
      </c>
      <c r="G15">
        <f>IF(AND(KocaeliTablo[[#This Row],[Vefat2020]]&gt;-1,KocaeliTablo[[#This Row],[Referans]]&gt;-1), KocaeliTablo[[#This Row],[Vefat2020]]-KocaeliTablo[[#This Row],[Referans]], 0)</f>
        <v>16.5</v>
      </c>
      <c r="H15">
        <f t="shared" si="1"/>
        <v>36.142857142857146</v>
      </c>
      <c r="I15">
        <f t="shared" si="2"/>
        <v>29.857142857142858</v>
      </c>
      <c r="J15">
        <f t="shared" si="3"/>
        <v>25.142857142857142</v>
      </c>
      <c r="L15">
        <f t="shared" si="4"/>
        <v>27.5</v>
      </c>
    </row>
    <row r="16" spans="1:12">
      <c r="A16" s="3" t="s">
        <v>31</v>
      </c>
      <c r="B16">
        <v>34</v>
      </c>
      <c r="C16">
        <v>35</v>
      </c>
      <c r="D16">
        <v>24</v>
      </c>
      <c r="F16">
        <f>AVERAGE(KocaeliTablo[[#This Row],[Vefat2019]:[Vefat2017]])</f>
        <v>29.5</v>
      </c>
      <c r="G16">
        <f>IF(AND(KocaeliTablo[[#This Row],[Vefat2020]]&gt;-1,KocaeliTablo[[#This Row],[Referans]]&gt;-1), KocaeliTablo[[#This Row],[Vefat2020]]-KocaeliTablo[[#This Row],[Referans]], 0)</f>
        <v>4.5</v>
      </c>
      <c r="H16">
        <f t="shared" si="1"/>
        <v>36</v>
      </c>
      <c r="I16">
        <f t="shared" si="2"/>
        <v>30.714285714285715</v>
      </c>
      <c r="J16">
        <f t="shared" si="3"/>
        <v>25.857142857142858</v>
      </c>
      <c r="L16">
        <f t="shared" si="4"/>
        <v>28.285714285714285</v>
      </c>
    </row>
    <row r="17" spans="1:14">
      <c r="A17" s="3" t="s">
        <v>32</v>
      </c>
      <c r="B17">
        <v>38</v>
      </c>
      <c r="C17">
        <v>34</v>
      </c>
      <c r="D17">
        <v>30</v>
      </c>
      <c r="F17">
        <f>AVERAGE(KocaeliTablo[[#This Row],[Vefat2019]:[Vefat2017]])</f>
        <v>32</v>
      </c>
      <c r="G17">
        <f>IF(AND(KocaeliTablo[[#This Row],[Vefat2020]]&gt;-1,KocaeliTablo[[#This Row],[Referans]]&gt;-1), KocaeliTablo[[#This Row],[Vefat2020]]-KocaeliTablo[[#This Row],[Referans]], 0)</f>
        <v>6</v>
      </c>
      <c r="H17">
        <f t="shared" si="1"/>
        <v>37.714285714285715</v>
      </c>
      <c r="I17">
        <f t="shared" si="2"/>
        <v>31</v>
      </c>
      <c r="J17">
        <f t="shared" si="3"/>
        <v>26.714285714285715</v>
      </c>
      <c r="L17">
        <f t="shared" si="4"/>
        <v>28.857142857142858</v>
      </c>
    </row>
    <row r="18" spans="1:14">
      <c r="A18" s="3" t="s">
        <v>33</v>
      </c>
      <c r="B18">
        <v>38</v>
      </c>
      <c r="C18">
        <v>35</v>
      </c>
      <c r="D18">
        <v>21</v>
      </c>
      <c r="F18">
        <f>AVERAGE(KocaeliTablo[[#This Row],[Vefat2019]:[Vefat2017]])</f>
        <v>28</v>
      </c>
      <c r="G18">
        <f>IF(AND(KocaeliTablo[[#This Row],[Vefat2020]]&gt;-1,KocaeliTablo[[#This Row],[Referans]]&gt;-1), KocaeliTablo[[#This Row],[Vefat2020]]-KocaeliTablo[[#This Row],[Referans]], 0)</f>
        <v>10</v>
      </c>
      <c r="H18">
        <f t="shared" si="1"/>
        <v>37.571428571428569</v>
      </c>
      <c r="I18">
        <f t="shared" si="2"/>
        <v>30.714285714285715</v>
      </c>
      <c r="J18">
        <f t="shared" si="3"/>
        <v>26</v>
      </c>
      <c r="L18">
        <f t="shared" si="4"/>
        <v>28.357142857142858</v>
      </c>
    </row>
    <row r="19" spans="1:14">
      <c r="A19" s="3" t="s">
        <v>34</v>
      </c>
      <c r="B19">
        <v>22</v>
      </c>
      <c r="C19">
        <v>44</v>
      </c>
      <c r="D19">
        <v>26</v>
      </c>
      <c r="F19">
        <f>AVERAGE(KocaeliTablo[[#This Row],[Vefat2019]:[Vefat2017]])</f>
        <v>35</v>
      </c>
      <c r="G19">
        <f>IF(AND(KocaeliTablo[[#This Row],[Vefat2020]]&gt;-1,KocaeliTablo[[#This Row],[Referans]]&gt;-1), KocaeliTablo[[#This Row],[Vefat2020]]-KocaeliTablo[[#This Row],[Referans]], 0)</f>
        <v>-13</v>
      </c>
      <c r="H19">
        <f t="shared" si="1"/>
        <v>34.571428571428569</v>
      </c>
      <c r="I19">
        <f t="shared" si="2"/>
        <v>31.428571428571427</v>
      </c>
      <c r="J19">
        <f t="shared" si="3"/>
        <v>25.285714285714285</v>
      </c>
      <c r="L19">
        <f t="shared" si="4"/>
        <v>28.357142857142858</v>
      </c>
    </row>
    <row r="20" spans="1:14">
      <c r="A20" s="3" t="s">
        <v>35</v>
      </c>
      <c r="B20">
        <v>33</v>
      </c>
      <c r="C20">
        <v>39</v>
      </c>
      <c r="D20">
        <v>24</v>
      </c>
      <c r="F20">
        <f>AVERAGE(KocaeliTablo[[#This Row],[Vefat2019]:[Vefat2017]])</f>
        <v>31.5</v>
      </c>
      <c r="G20">
        <f>IF(AND(KocaeliTablo[[#This Row],[Vefat2020]]&gt;-1,KocaeliTablo[[#This Row],[Referans]]&gt;-1), KocaeliTablo[[#This Row],[Vefat2020]]-KocaeliTablo[[#This Row],[Referans]], 0)</f>
        <v>1.5</v>
      </c>
      <c r="H20">
        <f t="shared" si="1"/>
        <v>35</v>
      </c>
      <c r="I20">
        <f t="shared" si="2"/>
        <v>34.142857142857146</v>
      </c>
      <c r="J20">
        <f t="shared" si="3"/>
        <v>25.285714285714285</v>
      </c>
      <c r="L20">
        <f t="shared" si="4"/>
        <v>29.714285714285715</v>
      </c>
    </row>
    <row r="21" spans="1:14">
      <c r="A21" s="3" t="s">
        <v>36</v>
      </c>
      <c r="B21">
        <v>34</v>
      </c>
      <c r="C21">
        <v>34</v>
      </c>
      <c r="D21">
        <v>26</v>
      </c>
      <c r="F21">
        <f>AVERAGE(KocaeliTablo[[#This Row],[Vefat2019]:[Vefat2017]])</f>
        <v>30</v>
      </c>
      <c r="G21">
        <f>IF(AND(KocaeliTablo[[#This Row],[Vefat2020]]&gt;-1,KocaeliTablo[[#This Row],[Referans]]&gt;-1), KocaeliTablo[[#This Row],[Vefat2020]]-KocaeliTablo[[#This Row],[Referans]], 0)</f>
        <v>4</v>
      </c>
      <c r="H21">
        <f t="shared" si="1"/>
        <v>35.142857142857146</v>
      </c>
      <c r="I21">
        <f t="shared" si="2"/>
        <v>35.571428571428569</v>
      </c>
      <c r="J21">
        <f t="shared" si="3"/>
        <v>26.285714285714285</v>
      </c>
      <c r="L21">
        <f t="shared" si="4"/>
        <v>30.928571428571427</v>
      </c>
    </row>
    <row r="22" spans="1:14">
      <c r="A22" s="3" t="s">
        <v>37</v>
      </c>
      <c r="B22">
        <v>34</v>
      </c>
      <c r="C22">
        <v>31</v>
      </c>
      <c r="D22">
        <v>21</v>
      </c>
      <c r="F22">
        <f>AVERAGE(KocaeliTablo[[#This Row],[Vefat2019]:[Vefat2017]])</f>
        <v>26</v>
      </c>
      <c r="G22">
        <f>IF(AND(KocaeliTablo[[#This Row],[Vefat2020]]&gt;-1,KocaeliTablo[[#This Row],[Referans]]&gt;-1), KocaeliTablo[[#This Row],[Vefat2020]]-KocaeliTablo[[#This Row],[Referans]], 0)</f>
        <v>8</v>
      </c>
      <c r="H22">
        <f t="shared" si="1"/>
        <v>33.285714285714285</v>
      </c>
      <c r="I22">
        <f t="shared" si="2"/>
        <v>36</v>
      </c>
      <c r="J22">
        <f t="shared" si="3"/>
        <v>24.571428571428573</v>
      </c>
      <c r="L22">
        <f t="shared" si="4"/>
        <v>30.285714285714285</v>
      </c>
    </row>
    <row r="23" spans="1:14">
      <c r="A23" s="3" t="s">
        <v>38</v>
      </c>
      <c r="B23">
        <v>43</v>
      </c>
      <c r="C23">
        <v>47</v>
      </c>
      <c r="D23">
        <v>29</v>
      </c>
      <c r="F23">
        <f>AVERAGE(KocaeliTablo[[#This Row],[Vefat2019]:[Vefat2017]])</f>
        <v>38</v>
      </c>
      <c r="G23">
        <f>IF(AND(KocaeliTablo[[#This Row],[Vefat2020]]&gt;-1,KocaeliTablo[[#This Row],[Referans]]&gt;-1), KocaeliTablo[[#This Row],[Vefat2020]]-KocaeliTablo[[#This Row],[Referans]], 0)</f>
        <v>5</v>
      </c>
      <c r="H23">
        <f t="shared" si="1"/>
        <v>34.571428571428569</v>
      </c>
      <c r="I23">
        <f t="shared" si="2"/>
        <v>37.714285714285715</v>
      </c>
      <c r="J23">
        <f t="shared" si="3"/>
        <v>25.285714285714285</v>
      </c>
      <c r="L23">
        <f t="shared" si="4"/>
        <v>31.5</v>
      </c>
    </row>
    <row r="24" spans="1:14">
      <c r="A24" s="3" t="s">
        <v>39</v>
      </c>
      <c r="B24">
        <v>32</v>
      </c>
      <c r="C24">
        <v>39</v>
      </c>
      <c r="D24">
        <v>39</v>
      </c>
      <c r="F24">
        <f>AVERAGE(KocaeliTablo[[#This Row],[Vefat2019]:[Vefat2017]])</f>
        <v>39</v>
      </c>
      <c r="G24">
        <f>IF(AND(KocaeliTablo[[#This Row],[Vefat2020]]&gt;-1,KocaeliTablo[[#This Row],[Referans]]&gt;-1), KocaeliTablo[[#This Row],[Vefat2020]]-KocaeliTablo[[#This Row],[Referans]], 0)</f>
        <v>-7</v>
      </c>
      <c r="H24">
        <f t="shared" si="1"/>
        <v>33.714285714285715</v>
      </c>
      <c r="I24">
        <f t="shared" si="2"/>
        <v>38.428571428571431</v>
      </c>
      <c r="J24">
        <f t="shared" si="3"/>
        <v>26.571428571428573</v>
      </c>
      <c r="L24">
        <f t="shared" si="4"/>
        <v>32.5</v>
      </c>
    </row>
    <row r="25" spans="1:14">
      <c r="A25" s="3" t="s">
        <v>40</v>
      </c>
      <c r="B25">
        <v>30</v>
      </c>
      <c r="C25">
        <v>33</v>
      </c>
      <c r="D25">
        <v>28</v>
      </c>
      <c r="F25">
        <f>AVERAGE(KocaeliTablo[[#This Row],[Vefat2019]:[Vefat2017]])</f>
        <v>30.5</v>
      </c>
      <c r="G25">
        <f>IF(AND(KocaeliTablo[[#This Row],[Vefat2020]]&gt;-1,KocaeliTablo[[#This Row],[Referans]]&gt;-1), KocaeliTablo[[#This Row],[Vefat2020]]-KocaeliTablo[[#This Row],[Referans]], 0)</f>
        <v>-0.5</v>
      </c>
      <c r="H25">
        <f t="shared" si="1"/>
        <v>32.571428571428569</v>
      </c>
      <c r="I25">
        <f t="shared" si="2"/>
        <v>38.142857142857146</v>
      </c>
      <c r="J25">
        <f t="shared" si="3"/>
        <v>27.571428571428573</v>
      </c>
      <c r="L25">
        <f t="shared" si="4"/>
        <v>32.857142857142854</v>
      </c>
      <c r="N25" t="s">
        <v>5</v>
      </c>
    </row>
    <row r="26" spans="1:14">
      <c r="A26" s="3" t="s">
        <v>41</v>
      </c>
      <c r="B26">
        <v>33</v>
      </c>
      <c r="C26">
        <v>46</v>
      </c>
      <c r="D26">
        <v>22</v>
      </c>
      <c r="F26">
        <f>AVERAGE(KocaeliTablo[[#This Row],[Vefat2019]:[Vefat2017]])</f>
        <v>34</v>
      </c>
      <c r="G26">
        <f>IF(AND(KocaeliTablo[[#This Row],[Vefat2020]]&gt;-1,KocaeliTablo[[#This Row],[Referans]]&gt;-1), KocaeliTablo[[#This Row],[Vefat2020]]-KocaeliTablo[[#This Row],[Referans]], 0)</f>
        <v>-1</v>
      </c>
      <c r="H26">
        <f t="shared" si="1"/>
        <v>34.142857142857146</v>
      </c>
      <c r="I26">
        <f t="shared" si="2"/>
        <v>38.428571428571431</v>
      </c>
      <c r="J26">
        <f t="shared" si="3"/>
        <v>27</v>
      </c>
      <c r="L26">
        <f t="shared" si="4"/>
        <v>32.714285714285715</v>
      </c>
      <c r="N26">
        <f>SUM(KocaeliTablo[Fark])</f>
        <v>2630.4999999999982</v>
      </c>
    </row>
    <row r="27" spans="1:14">
      <c r="A27" s="3" t="s">
        <v>42</v>
      </c>
      <c r="B27">
        <v>32</v>
      </c>
      <c r="C27">
        <v>29</v>
      </c>
      <c r="D27">
        <v>22</v>
      </c>
      <c r="F27">
        <f>AVERAGE(KocaeliTablo[[#This Row],[Vefat2019]:[Vefat2017]])</f>
        <v>25.5</v>
      </c>
      <c r="G27">
        <f>IF(AND(KocaeliTablo[[#This Row],[Vefat2020]]&gt;-1,KocaeliTablo[[#This Row],[Referans]]&gt;-1), KocaeliTablo[[#This Row],[Vefat2020]]-KocaeliTablo[[#This Row],[Referans]], 0)</f>
        <v>6.5</v>
      </c>
      <c r="H27">
        <f t="shared" si="1"/>
        <v>34</v>
      </c>
      <c r="I27">
        <f t="shared" si="2"/>
        <v>37</v>
      </c>
      <c r="J27">
        <f t="shared" si="3"/>
        <v>26.714285714285715</v>
      </c>
      <c r="L27">
        <f t="shared" si="4"/>
        <v>31.857142857142858</v>
      </c>
    </row>
    <row r="28" spans="1:14">
      <c r="A28" s="3" t="s">
        <v>43</v>
      </c>
      <c r="B28">
        <v>25</v>
      </c>
      <c r="C28">
        <v>30</v>
      </c>
      <c r="D28">
        <v>22</v>
      </c>
      <c r="F28">
        <f>AVERAGE(KocaeliTablo[[#This Row],[Vefat2019]:[Vefat2017]])</f>
        <v>26</v>
      </c>
      <c r="G28">
        <f>IF(AND(KocaeliTablo[[#This Row],[Vefat2020]]&gt;-1,KocaeliTablo[[#This Row],[Referans]]&gt;-1), KocaeliTablo[[#This Row],[Vefat2020]]-KocaeliTablo[[#This Row],[Referans]], 0)</f>
        <v>-1</v>
      </c>
      <c r="H28">
        <f t="shared" si="1"/>
        <v>32.714285714285715</v>
      </c>
      <c r="I28">
        <f t="shared" si="2"/>
        <v>36.428571428571431</v>
      </c>
      <c r="J28">
        <f t="shared" si="3"/>
        <v>26.142857142857142</v>
      </c>
      <c r="L28">
        <f t="shared" si="4"/>
        <v>31.285714285714285</v>
      </c>
    </row>
    <row r="29" spans="1:14">
      <c r="A29" s="3" t="s">
        <v>44</v>
      </c>
      <c r="B29">
        <v>40</v>
      </c>
      <c r="C29">
        <v>34</v>
      </c>
      <c r="D29">
        <v>25</v>
      </c>
      <c r="F29">
        <f>AVERAGE(KocaeliTablo[[#This Row],[Vefat2019]:[Vefat2017]])</f>
        <v>29.5</v>
      </c>
      <c r="G29">
        <f>IF(AND(KocaeliTablo[[#This Row],[Vefat2020]]&gt;-1,KocaeliTablo[[#This Row],[Referans]]&gt;-1), KocaeliTablo[[#This Row],[Vefat2020]]-KocaeliTablo[[#This Row],[Referans]], 0)</f>
        <v>10.5</v>
      </c>
      <c r="H29">
        <f t="shared" si="1"/>
        <v>33.571428571428569</v>
      </c>
      <c r="I29">
        <f t="shared" si="2"/>
        <v>36.857142857142854</v>
      </c>
      <c r="J29">
        <f t="shared" si="3"/>
        <v>26.714285714285715</v>
      </c>
      <c r="L29">
        <f t="shared" si="4"/>
        <v>31.785714285714285</v>
      </c>
    </row>
    <row r="30" spans="1:14">
      <c r="A30" s="3" t="s">
        <v>45</v>
      </c>
      <c r="B30">
        <v>42</v>
      </c>
      <c r="C30">
        <v>37</v>
      </c>
      <c r="D30">
        <v>25</v>
      </c>
      <c r="F30">
        <f>AVERAGE(KocaeliTablo[[#This Row],[Vefat2019]:[Vefat2017]])</f>
        <v>31</v>
      </c>
      <c r="G30">
        <f>IF(AND(KocaeliTablo[[#This Row],[Vefat2020]]&gt;-1,KocaeliTablo[[#This Row],[Referans]]&gt;-1), KocaeliTablo[[#This Row],[Vefat2020]]-KocaeliTablo[[#This Row],[Referans]], 0)</f>
        <v>11</v>
      </c>
      <c r="H30">
        <f t="shared" si="1"/>
        <v>33.428571428571431</v>
      </c>
      <c r="I30">
        <f t="shared" si="2"/>
        <v>35.428571428571431</v>
      </c>
      <c r="J30">
        <f t="shared" si="3"/>
        <v>26.142857142857142</v>
      </c>
      <c r="L30">
        <f t="shared" si="4"/>
        <v>30.785714285714285</v>
      </c>
    </row>
    <row r="31" spans="1:14">
      <c r="A31" s="3" t="s">
        <v>46</v>
      </c>
      <c r="B31">
        <v>30</v>
      </c>
      <c r="C31">
        <v>33</v>
      </c>
      <c r="D31">
        <v>24</v>
      </c>
      <c r="F31">
        <f>AVERAGE(KocaeliTablo[[#This Row],[Vefat2019]:[Vefat2017]])</f>
        <v>28.5</v>
      </c>
      <c r="G31">
        <f>IF(AND(KocaeliTablo[[#This Row],[Vefat2020]]&gt;-1,KocaeliTablo[[#This Row],[Referans]]&gt;-1), KocaeliTablo[[#This Row],[Vefat2020]]-KocaeliTablo[[#This Row],[Referans]], 0)</f>
        <v>1.5</v>
      </c>
      <c r="H31">
        <f t="shared" si="1"/>
        <v>33.142857142857146</v>
      </c>
      <c r="I31">
        <f t="shared" si="2"/>
        <v>34.571428571428569</v>
      </c>
      <c r="J31">
        <f t="shared" si="3"/>
        <v>24</v>
      </c>
      <c r="L31">
        <f t="shared" si="4"/>
        <v>29.285714285714285</v>
      </c>
    </row>
    <row r="32" spans="1:14">
      <c r="A32" s="3" t="s">
        <v>47</v>
      </c>
      <c r="B32">
        <v>35</v>
      </c>
      <c r="C32">
        <v>31</v>
      </c>
      <c r="D32">
        <v>21</v>
      </c>
      <c r="F32">
        <f>AVERAGE(KocaeliTablo[[#This Row],[Vefat2019]:[Vefat2017]])</f>
        <v>26</v>
      </c>
      <c r="G32">
        <f>IF(AND(KocaeliTablo[[#This Row],[Vefat2020]]&gt;-1,KocaeliTablo[[#This Row],[Referans]]&gt;-1), KocaeliTablo[[#This Row],[Vefat2020]]-KocaeliTablo[[#This Row],[Referans]], 0)</f>
        <v>9</v>
      </c>
      <c r="H32">
        <f t="shared" si="1"/>
        <v>33.857142857142854</v>
      </c>
      <c r="I32">
        <f t="shared" si="2"/>
        <v>34.285714285714285</v>
      </c>
      <c r="J32">
        <f t="shared" si="3"/>
        <v>23</v>
      </c>
      <c r="L32">
        <f t="shared" si="4"/>
        <v>28.642857142857142</v>
      </c>
    </row>
    <row r="33" spans="1:12">
      <c r="A33" s="3" t="s">
        <v>48</v>
      </c>
      <c r="B33">
        <v>26</v>
      </c>
      <c r="C33">
        <v>27</v>
      </c>
      <c r="D33">
        <v>24</v>
      </c>
      <c r="F33">
        <f>AVERAGE(KocaeliTablo[[#This Row],[Vefat2019]:[Vefat2017]])</f>
        <v>25.5</v>
      </c>
      <c r="G33">
        <f>IF(AND(KocaeliTablo[[#This Row],[Vefat2020]]&gt;-1,KocaeliTablo[[#This Row],[Referans]]&gt;-1), KocaeliTablo[[#This Row],[Vefat2020]]-KocaeliTablo[[#This Row],[Referans]], 0)</f>
        <v>0.5</v>
      </c>
      <c r="H33">
        <f t="shared" si="1"/>
        <v>32.857142857142854</v>
      </c>
      <c r="I33">
        <f t="shared" si="2"/>
        <v>31.571428571428573</v>
      </c>
      <c r="J33">
        <f t="shared" si="3"/>
        <v>23.285714285714285</v>
      </c>
      <c r="L33">
        <f t="shared" si="4"/>
        <v>27.428571428571427</v>
      </c>
    </row>
    <row r="34" spans="1:12">
      <c r="A34" s="3" t="s">
        <v>49</v>
      </c>
      <c r="B34">
        <v>22</v>
      </c>
      <c r="C34">
        <v>28</v>
      </c>
      <c r="D34">
        <v>17</v>
      </c>
      <c r="F34">
        <f>AVERAGE(KocaeliTablo[[#This Row],[Vefat2019]:[Vefat2017]])</f>
        <v>22.5</v>
      </c>
      <c r="G34">
        <f>IF(AND(KocaeliTablo[[#This Row],[Vefat2020]]&gt;-1,KocaeliTablo[[#This Row],[Referans]]&gt;-1), KocaeliTablo[[#This Row],[Vefat2020]]-KocaeliTablo[[#This Row],[Referans]], 0)</f>
        <v>-0.5</v>
      </c>
      <c r="H34">
        <f t="shared" si="1"/>
        <v>31.428571428571427</v>
      </c>
      <c r="I34">
        <f t="shared" si="2"/>
        <v>31.428571428571427</v>
      </c>
      <c r="J34">
        <f t="shared" si="3"/>
        <v>22.571428571428573</v>
      </c>
      <c r="L34">
        <f t="shared" si="4"/>
        <v>27</v>
      </c>
    </row>
    <row r="35" spans="1:12">
      <c r="A35" s="3" t="s">
        <v>50</v>
      </c>
      <c r="B35">
        <v>25</v>
      </c>
      <c r="C35">
        <v>31</v>
      </c>
      <c r="D35">
        <v>21</v>
      </c>
      <c r="F35">
        <f>AVERAGE(KocaeliTablo[[#This Row],[Vefat2019]:[Vefat2017]])</f>
        <v>26</v>
      </c>
      <c r="G35">
        <f>IF(AND(KocaeliTablo[[#This Row],[Vefat2020]]&gt;-1,KocaeliTablo[[#This Row],[Referans]]&gt;-1), KocaeliTablo[[#This Row],[Vefat2020]]-KocaeliTablo[[#This Row],[Referans]], 0)</f>
        <v>-1</v>
      </c>
      <c r="H35">
        <f t="shared" si="1"/>
        <v>31.428571428571427</v>
      </c>
      <c r="I35">
        <f t="shared" si="2"/>
        <v>31.571428571428573</v>
      </c>
      <c r="J35">
        <f t="shared" si="3"/>
        <v>22.428571428571427</v>
      </c>
      <c r="L35">
        <f t="shared" si="4"/>
        <v>27</v>
      </c>
    </row>
    <row r="36" spans="1:12">
      <c r="A36" s="3" t="s">
        <v>51</v>
      </c>
      <c r="B36">
        <v>25</v>
      </c>
      <c r="C36">
        <v>43</v>
      </c>
      <c r="D36">
        <v>22</v>
      </c>
      <c r="F36">
        <f>AVERAGE(KocaeliTablo[[#This Row],[Vefat2019]:[Vefat2017]])</f>
        <v>32.5</v>
      </c>
      <c r="G36">
        <f>IF(AND(KocaeliTablo[[#This Row],[Vefat2020]]&gt;-1,KocaeliTablo[[#This Row],[Referans]]&gt;-1), KocaeliTablo[[#This Row],[Vefat2020]]-KocaeliTablo[[#This Row],[Referans]], 0)</f>
        <v>-7.5</v>
      </c>
      <c r="H36">
        <f t="shared" si="1"/>
        <v>29.285714285714285</v>
      </c>
      <c r="I36">
        <f t="shared" si="2"/>
        <v>32.857142857142854</v>
      </c>
      <c r="J36">
        <f t="shared" si="3"/>
        <v>22</v>
      </c>
      <c r="L36">
        <f t="shared" si="4"/>
        <v>27.428571428571427</v>
      </c>
    </row>
    <row r="37" spans="1:12">
      <c r="A37" s="3" t="s">
        <v>52</v>
      </c>
      <c r="B37">
        <v>44</v>
      </c>
      <c r="C37">
        <v>41</v>
      </c>
      <c r="D37">
        <v>26</v>
      </c>
      <c r="F37">
        <f>AVERAGE(KocaeliTablo[[#This Row],[Vefat2019]:[Vefat2017]])</f>
        <v>33.5</v>
      </c>
      <c r="G37">
        <f>IF(AND(KocaeliTablo[[#This Row],[Vefat2020]]&gt;-1,KocaeliTablo[[#This Row],[Referans]]&gt;-1), KocaeliTablo[[#This Row],[Vefat2020]]-KocaeliTablo[[#This Row],[Referans]], 0)</f>
        <v>10.5</v>
      </c>
      <c r="H37">
        <f t="shared" si="1"/>
        <v>29.571428571428573</v>
      </c>
      <c r="I37">
        <f t="shared" si="2"/>
        <v>33.428571428571431</v>
      </c>
      <c r="J37">
        <f t="shared" si="3"/>
        <v>22.142857142857142</v>
      </c>
      <c r="L37">
        <f t="shared" si="4"/>
        <v>27.785714285714285</v>
      </c>
    </row>
    <row r="38" spans="1:12">
      <c r="A38" s="3" t="s">
        <v>53</v>
      </c>
      <c r="B38">
        <v>32</v>
      </c>
      <c r="C38">
        <v>27</v>
      </c>
      <c r="D38">
        <v>35</v>
      </c>
      <c r="F38">
        <f>AVERAGE(KocaeliTablo[[#This Row],[Vefat2019]:[Vefat2017]])</f>
        <v>31</v>
      </c>
      <c r="G38">
        <f>IF(AND(KocaeliTablo[[#This Row],[Vefat2020]]&gt;-1,KocaeliTablo[[#This Row],[Referans]]&gt;-1), KocaeliTablo[[#This Row],[Vefat2020]]-KocaeliTablo[[#This Row],[Referans]], 0)</f>
        <v>1</v>
      </c>
      <c r="H38">
        <f t="shared" si="1"/>
        <v>29.857142857142858</v>
      </c>
      <c r="I38">
        <f t="shared" si="2"/>
        <v>32.571428571428569</v>
      </c>
      <c r="J38">
        <f t="shared" si="3"/>
        <v>23.714285714285715</v>
      </c>
      <c r="L38">
        <f t="shared" si="4"/>
        <v>28.142857142857142</v>
      </c>
    </row>
    <row r="39" spans="1:12">
      <c r="A39" s="3" t="s">
        <v>54</v>
      </c>
      <c r="B39">
        <v>35</v>
      </c>
      <c r="C39">
        <v>27</v>
      </c>
      <c r="D39">
        <v>31</v>
      </c>
      <c r="F39">
        <f>AVERAGE(KocaeliTablo[[#This Row],[Vefat2019]:[Vefat2017]])</f>
        <v>29</v>
      </c>
      <c r="G39">
        <f>IF(AND(KocaeliTablo[[#This Row],[Vefat2020]]&gt;-1,KocaeliTablo[[#This Row],[Referans]]&gt;-1), KocaeliTablo[[#This Row],[Vefat2020]]-KocaeliTablo[[#This Row],[Referans]], 0)</f>
        <v>6</v>
      </c>
      <c r="H39">
        <f t="shared" si="1"/>
        <v>29.857142857142858</v>
      </c>
      <c r="I39">
        <f t="shared" si="2"/>
        <v>32</v>
      </c>
      <c r="J39">
        <f t="shared" si="3"/>
        <v>25.142857142857142</v>
      </c>
      <c r="L39">
        <f t="shared" si="4"/>
        <v>28.571428571428573</v>
      </c>
    </row>
    <row r="40" spans="1:12">
      <c r="A40" s="3" t="s">
        <v>55</v>
      </c>
      <c r="B40">
        <v>30</v>
      </c>
      <c r="C40">
        <v>29</v>
      </c>
      <c r="D40">
        <v>24</v>
      </c>
      <c r="F40">
        <f>AVERAGE(KocaeliTablo[[#This Row],[Vefat2019]:[Vefat2017]])</f>
        <v>26.5</v>
      </c>
      <c r="G40">
        <f>IF(AND(KocaeliTablo[[#This Row],[Vefat2020]]&gt;-1,KocaeliTablo[[#This Row],[Referans]]&gt;-1), KocaeliTablo[[#This Row],[Vefat2020]]-KocaeliTablo[[#This Row],[Referans]], 0)</f>
        <v>3.5</v>
      </c>
      <c r="H40">
        <f t="shared" si="1"/>
        <v>30.428571428571427</v>
      </c>
      <c r="I40">
        <f t="shared" si="2"/>
        <v>32.285714285714285</v>
      </c>
      <c r="J40">
        <f t="shared" si="3"/>
        <v>25.142857142857142</v>
      </c>
      <c r="L40">
        <f t="shared" si="4"/>
        <v>28.714285714285715</v>
      </c>
    </row>
    <row r="41" spans="1:12">
      <c r="A41" s="3" t="s">
        <v>56</v>
      </c>
      <c r="B41">
        <v>27</v>
      </c>
      <c r="C41">
        <v>32</v>
      </c>
      <c r="D41">
        <v>31</v>
      </c>
      <c r="F41">
        <f>AVERAGE(KocaeliTablo[[#This Row],[Vefat2019]:[Vefat2017]])</f>
        <v>31.5</v>
      </c>
      <c r="G41">
        <f>IF(AND(KocaeliTablo[[#This Row],[Vefat2020]]&gt;-1,KocaeliTablo[[#This Row],[Referans]]&gt;-1), KocaeliTablo[[#This Row],[Vefat2020]]-KocaeliTablo[[#This Row],[Referans]], 0)</f>
        <v>-4.5</v>
      </c>
      <c r="H41">
        <f t="shared" si="1"/>
        <v>31.142857142857142</v>
      </c>
      <c r="I41">
        <f t="shared" si="2"/>
        <v>32.857142857142854</v>
      </c>
      <c r="J41">
        <f t="shared" si="3"/>
        <v>27.142857142857142</v>
      </c>
      <c r="L41">
        <f t="shared" si="4"/>
        <v>30</v>
      </c>
    </row>
    <row r="42" spans="1:12">
      <c r="A42" s="3" t="s">
        <v>57</v>
      </c>
      <c r="B42">
        <v>35</v>
      </c>
      <c r="C42">
        <v>27</v>
      </c>
      <c r="D42">
        <v>28</v>
      </c>
      <c r="F42">
        <f>AVERAGE(KocaeliTablo[[#This Row],[Vefat2019]:[Vefat2017]])</f>
        <v>27.5</v>
      </c>
      <c r="G42">
        <f>IF(AND(KocaeliTablo[[#This Row],[Vefat2020]]&gt;-1,KocaeliTablo[[#This Row],[Referans]]&gt;-1), KocaeliTablo[[#This Row],[Vefat2020]]-KocaeliTablo[[#This Row],[Referans]], 0)</f>
        <v>7.5</v>
      </c>
      <c r="H42">
        <f t="shared" si="1"/>
        <v>32.571428571428569</v>
      </c>
      <c r="I42">
        <f t="shared" si="2"/>
        <v>32.285714285714285</v>
      </c>
      <c r="J42">
        <f t="shared" si="3"/>
        <v>28.142857142857142</v>
      </c>
      <c r="L42">
        <f t="shared" si="4"/>
        <v>30.214285714285715</v>
      </c>
    </row>
    <row r="43" spans="1:12">
      <c r="A43" s="3" t="s">
        <v>58</v>
      </c>
      <c r="B43">
        <v>26</v>
      </c>
      <c r="C43">
        <v>32</v>
      </c>
      <c r="D43">
        <v>29</v>
      </c>
      <c r="F43">
        <f>AVERAGE(KocaeliTablo[[#This Row],[Vefat2019]:[Vefat2017]])</f>
        <v>30.5</v>
      </c>
      <c r="G43">
        <f>IF(AND(KocaeliTablo[[#This Row],[Vefat2020]]&gt;-1,KocaeliTablo[[#This Row],[Referans]]&gt;-1), KocaeliTablo[[#This Row],[Vefat2020]]-KocaeliTablo[[#This Row],[Referans]], 0)</f>
        <v>-4.5</v>
      </c>
      <c r="H43">
        <f t="shared" si="1"/>
        <v>32.714285714285715</v>
      </c>
      <c r="I43">
        <f t="shared" si="2"/>
        <v>30.714285714285715</v>
      </c>
      <c r="J43">
        <f t="shared" si="3"/>
        <v>29.142857142857142</v>
      </c>
      <c r="L43">
        <f t="shared" si="4"/>
        <v>29.928571428571427</v>
      </c>
    </row>
    <row r="44" spans="1:12">
      <c r="A44" s="3" t="s">
        <v>59</v>
      </c>
      <c r="B44">
        <v>24</v>
      </c>
      <c r="C44">
        <v>27</v>
      </c>
      <c r="D44">
        <v>24</v>
      </c>
      <c r="F44">
        <f>AVERAGE(KocaeliTablo[[#This Row],[Vefat2019]:[Vefat2017]])</f>
        <v>25.5</v>
      </c>
      <c r="G44">
        <f>IF(AND(KocaeliTablo[[#This Row],[Vefat2020]]&gt;-1,KocaeliTablo[[#This Row],[Referans]]&gt;-1), KocaeliTablo[[#This Row],[Vefat2020]]-KocaeliTablo[[#This Row],[Referans]], 0)</f>
        <v>-1.5</v>
      </c>
      <c r="H44">
        <f t="shared" si="1"/>
        <v>29.857142857142858</v>
      </c>
      <c r="I44">
        <f t="shared" si="2"/>
        <v>28.714285714285715</v>
      </c>
      <c r="J44">
        <f t="shared" si="3"/>
        <v>28.857142857142858</v>
      </c>
      <c r="L44">
        <f t="shared" si="4"/>
        <v>28.785714285714285</v>
      </c>
    </row>
    <row r="45" spans="1:12">
      <c r="A45" s="3" t="s">
        <v>60</v>
      </c>
      <c r="B45">
        <v>20</v>
      </c>
      <c r="C45">
        <v>28</v>
      </c>
      <c r="D45">
        <v>24</v>
      </c>
      <c r="F45">
        <f>AVERAGE(KocaeliTablo[[#This Row],[Vefat2019]:[Vefat2017]])</f>
        <v>26</v>
      </c>
      <c r="G45">
        <f>IF(AND(KocaeliTablo[[#This Row],[Vefat2020]]&gt;-1,KocaeliTablo[[#This Row],[Referans]]&gt;-1), KocaeliTablo[[#This Row],[Vefat2020]]-KocaeliTablo[[#This Row],[Referans]], 0)</f>
        <v>-6</v>
      </c>
      <c r="H45">
        <f t="shared" si="1"/>
        <v>28.142857142857142</v>
      </c>
      <c r="I45">
        <f t="shared" si="2"/>
        <v>28.857142857142858</v>
      </c>
      <c r="J45">
        <f t="shared" si="3"/>
        <v>27.285714285714285</v>
      </c>
      <c r="L45">
        <f t="shared" si="4"/>
        <v>28.071428571428573</v>
      </c>
    </row>
    <row r="46" spans="1:12">
      <c r="A46" s="3" t="s">
        <v>61</v>
      </c>
      <c r="B46">
        <v>30</v>
      </c>
      <c r="C46">
        <v>29</v>
      </c>
      <c r="D46">
        <v>28</v>
      </c>
      <c r="F46">
        <f>AVERAGE(KocaeliTablo[[#This Row],[Vefat2019]:[Vefat2017]])</f>
        <v>28.5</v>
      </c>
      <c r="G46">
        <f>IF(AND(KocaeliTablo[[#This Row],[Vefat2020]]&gt;-1,KocaeliTablo[[#This Row],[Referans]]&gt;-1), KocaeliTablo[[#This Row],[Vefat2020]]-KocaeliTablo[[#This Row],[Referans]], 0)</f>
        <v>1.5</v>
      </c>
      <c r="H46">
        <f t="shared" si="1"/>
        <v>27.428571428571427</v>
      </c>
      <c r="I46">
        <f t="shared" si="2"/>
        <v>29.142857142857142</v>
      </c>
      <c r="J46">
        <f t="shared" si="3"/>
        <v>26.857142857142858</v>
      </c>
      <c r="L46">
        <f t="shared" si="4"/>
        <v>28</v>
      </c>
    </row>
    <row r="47" spans="1:12">
      <c r="A47" s="3" t="s">
        <v>62</v>
      </c>
      <c r="B47">
        <v>30</v>
      </c>
      <c r="C47">
        <v>30</v>
      </c>
      <c r="D47">
        <v>25</v>
      </c>
      <c r="F47">
        <f>AVERAGE(KocaeliTablo[[#This Row],[Vefat2019]:[Vefat2017]])</f>
        <v>27.5</v>
      </c>
      <c r="G47">
        <f>IF(AND(KocaeliTablo[[#This Row],[Vefat2020]]&gt;-1,KocaeliTablo[[#This Row],[Referans]]&gt;-1), KocaeliTablo[[#This Row],[Vefat2020]]-KocaeliTablo[[#This Row],[Referans]], 0)</f>
        <v>2.5</v>
      </c>
      <c r="H47">
        <f t="shared" si="1"/>
        <v>27.428571428571427</v>
      </c>
      <c r="I47">
        <f t="shared" si="2"/>
        <v>29.285714285714285</v>
      </c>
      <c r="J47">
        <f t="shared" si="3"/>
        <v>27</v>
      </c>
      <c r="L47">
        <f t="shared" si="4"/>
        <v>28.142857142857142</v>
      </c>
    </row>
    <row r="48" spans="1:12">
      <c r="A48" s="3" t="s">
        <v>63</v>
      </c>
      <c r="B48">
        <v>23</v>
      </c>
      <c r="C48">
        <v>21</v>
      </c>
      <c r="D48">
        <v>33</v>
      </c>
      <c r="F48">
        <f>AVERAGE(KocaeliTablo[[#This Row],[Vefat2019]:[Vefat2017]])</f>
        <v>27</v>
      </c>
      <c r="G48">
        <f>IF(AND(KocaeliTablo[[#This Row],[Vefat2020]]&gt;-1,KocaeliTablo[[#This Row],[Referans]]&gt;-1), KocaeliTablo[[#This Row],[Vefat2020]]-KocaeliTablo[[#This Row],[Referans]], 0)</f>
        <v>-4</v>
      </c>
      <c r="H48">
        <f t="shared" si="1"/>
        <v>26.857142857142858</v>
      </c>
      <c r="I48">
        <f t="shared" si="2"/>
        <v>27.714285714285715</v>
      </c>
      <c r="J48">
        <f t="shared" si="3"/>
        <v>27.285714285714285</v>
      </c>
      <c r="L48">
        <f t="shared" si="4"/>
        <v>27.5</v>
      </c>
    </row>
    <row r="49" spans="1:12">
      <c r="A49" s="3" t="s">
        <v>64</v>
      </c>
      <c r="B49">
        <v>27</v>
      </c>
      <c r="C49">
        <v>26</v>
      </c>
      <c r="D49">
        <v>30</v>
      </c>
      <c r="F49">
        <f>AVERAGE(KocaeliTablo[[#This Row],[Vefat2019]:[Vefat2017]])</f>
        <v>28</v>
      </c>
      <c r="G49">
        <f>IF(AND(KocaeliTablo[[#This Row],[Vefat2020]]&gt;-1,KocaeliTablo[[#This Row],[Referans]]&gt;-1), KocaeliTablo[[#This Row],[Vefat2020]]-KocaeliTablo[[#This Row],[Referans]], 0)</f>
        <v>-1</v>
      </c>
      <c r="H49">
        <f t="shared" si="1"/>
        <v>25.714285714285715</v>
      </c>
      <c r="I49">
        <f t="shared" si="2"/>
        <v>27.571428571428573</v>
      </c>
      <c r="J49">
        <f t="shared" si="3"/>
        <v>27.571428571428573</v>
      </c>
      <c r="L49">
        <f t="shared" si="4"/>
        <v>27.571428571428573</v>
      </c>
    </row>
    <row r="50" spans="1:12">
      <c r="A50" s="3" t="s">
        <v>65</v>
      </c>
      <c r="B50">
        <v>26</v>
      </c>
      <c r="C50">
        <v>19</v>
      </c>
      <c r="D50">
        <v>18</v>
      </c>
      <c r="F50">
        <f>AVERAGE(KocaeliTablo[[#This Row],[Vefat2019]:[Vefat2017]])</f>
        <v>18.5</v>
      </c>
      <c r="G50">
        <f>IF(AND(KocaeliTablo[[#This Row],[Vefat2020]]&gt;-1,KocaeliTablo[[#This Row],[Referans]]&gt;-1), KocaeliTablo[[#This Row],[Vefat2020]]-KocaeliTablo[[#This Row],[Referans]], 0)</f>
        <v>7.5</v>
      </c>
      <c r="H50">
        <f t="shared" si="1"/>
        <v>25.714285714285715</v>
      </c>
      <c r="I50">
        <f t="shared" si="2"/>
        <v>25.714285714285715</v>
      </c>
      <c r="J50">
        <f t="shared" si="3"/>
        <v>26</v>
      </c>
      <c r="L50">
        <f t="shared" si="4"/>
        <v>25.857142857142858</v>
      </c>
    </row>
    <row r="51" spans="1:12">
      <c r="A51" s="3" t="s">
        <v>66</v>
      </c>
      <c r="B51">
        <v>25</v>
      </c>
      <c r="C51">
        <v>22</v>
      </c>
      <c r="D51">
        <v>23</v>
      </c>
      <c r="F51">
        <f>AVERAGE(KocaeliTablo[[#This Row],[Vefat2019]:[Vefat2017]])</f>
        <v>22.5</v>
      </c>
      <c r="G51">
        <f>IF(AND(KocaeliTablo[[#This Row],[Vefat2020]]&gt;-1,KocaeliTablo[[#This Row],[Referans]]&gt;-1), KocaeliTablo[[#This Row],[Vefat2020]]-KocaeliTablo[[#This Row],[Referans]], 0)</f>
        <v>2.5</v>
      </c>
      <c r="H51">
        <f t="shared" si="1"/>
        <v>25.857142857142858</v>
      </c>
      <c r="I51">
        <f t="shared" si="2"/>
        <v>25</v>
      </c>
      <c r="J51">
        <f t="shared" si="3"/>
        <v>25.857142857142858</v>
      </c>
      <c r="L51">
        <f t="shared" si="4"/>
        <v>25.428571428571427</v>
      </c>
    </row>
    <row r="52" spans="1:12">
      <c r="A52" s="3" t="s">
        <v>67</v>
      </c>
      <c r="B52">
        <v>31</v>
      </c>
      <c r="C52">
        <v>23</v>
      </c>
      <c r="D52">
        <v>32</v>
      </c>
      <c r="F52">
        <f>AVERAGE(KocaeliTablo[[#This Row],[Vefat2019]:[Vefat2017]])</f>
        <v>27.5</v>
      </c>
      <c r="G52">
        <f>IF(AND(KocaeliTablo[[#This Row],[Vefat2020]]&gt;-1,KocaeliTablo[[#This Row],[Referans]]&gt;-1), KocaeliTablo[[#This Row],[Vefat2020]]-KocaeliTablo[[#This Row],[Referans]], 0)</f>
        <v>3.5</v>
      </c>
      <c r="H52">
        <f t="shared" si="1"/>
        <v>27.428571428571427</v>
      </c>
      <c r="I52">
        <f t="shared" si="2"/>
        <v>24.285714285714285</v>
      </c>
      <c r="J52">
        <f t="shared" si="3"/>
        <v>27</v>
      </c>
      <c r="L52">
        <f t="shared" si="4"/>
        <v>25.642857142857142</v>
      </c>
    </row>
    <row r="53" spans="1:12">
      <c r="A53" s="3" t="s">
        <v>68</v>
      </c>
      <c r="B53">
        <v>27</v>
      </c>
      <c r="C53">
        <v>28</v>
      </c>
      <c r="D53">
        <v>33</v>
      </c>
      <c r="F53">
        <f>AVERAGE(KocaeliTablo[[#This Row],[Vefat2019]:[Vefat2017]])</f>
        <v>30.5</v>
      </c>
      <c r="G53">
        <f>IF(AND(KocaeliTablo[[#This Row],[Vefat2020]]&gt;-1,KocaeliTablo[[#This Row],[Referans]]&gt;-1), KocaeliTablo[[#This Row],[Vefat2020]]-KocaeliTablo[[#This Row],[Referans]], 0)</f>
        <v>-3.5</v>
      </c>
      <c r="H53">
        <f t="shared" si="1"/>
        <v>27</v>
      </c>
      <c r="I53">
        <f t="shared" si="2"/>
        <v>24.142857142857142</v>
      </c>
      <c r="J53">
        <f t="shared" si="3"/>
        <v>27.714285714285715</v>
      </c>
      <c r="L53">
        <f t="shared" si="4"/>
        <v>25.928571428571427</v>
      </c>
    </row>
    <row r="54" spans="1:12">
      <c r="A54" s="3" t="s">
        <v>69</v>
      </c>
      <c r="B54">
        <v>21</v>
      </c>
      <c r="C54">
        <v>25</v>
      </c>
      <c r="D54">
        <v>19</v>
      </c>
      <c r="F54">
        <f>AVERAGE(KocaeliTablo[[#This Row],[Vefat2019]:[Vefat2017]])</f>
        <v>22</v>
      </c>
      <c r="G54">
        <f>IF(AND(KocaeliTablo[[#This Row],[Vefat2020]]&gt;-1,KocaeliTablo[[#This Row],[Referans]]&gt;-1), KocaeliTablo[[#This Row],[Vefat2020]]-KocaeliTablo[[#This Row],[Referans]], 0)</f>
        <v>-1</v>
      </c>
      <c r="H54">
        <f t="shared" si="1"/>
        <v>25.714285714285715</v>
      </c>
      <c r="I54">
        <f t="shared" si="2"/>
        <v>23.428571428571427</v>
      </c>
      <c r="J54">
        <f t="shared" si="3"/>
        <v>26.857142857142858</v>
      </c>
      <c r="L54">
        <f t="shared" si="4"/>
        <v>25.142857142857142</v>
      </c>
    </row>
    <row r="55" spans="1:12">
      <c r="A55" s="3" t="s">
        <v>70</v>
      </c>
      <c r="B55">
        <v>34</v>
      </c>
      <c r="C55">
        <v>29</v>
      </c>
      <c r="D55">
        <v>28</v>
      </c>
      <c r="F55">
        <f>AVERAGE(KocaeliTablo[[#This Row],[Vefat2019]:[Vefat2017]])</f>
        <v>28.5</v>
      </c>
      <c r="G55">
        <f>IF(AND(KocaeliTablo[[#This Row],[Vefat2020]]&gt;-1,KocaeliTablo[[#This Row],[Referans]]&gt;-1), KocaeliTablo[[#This Row],[Vefat2020]]-KocaeliTablo[[#This Row],[Referans]], 0)</f>
        <v>5.5</v>
      </c>
      <c r="H55">
        <f t="shared" si="1"/>
        <v>27.285714285714285</v>
      </c>
      <c r="I55">
        <f t="shared" si="2"/>
        <v>24.571428571428573</v>
      </c>
      <c r="J55">
        <f t="shared" si="3"/>
        <v>26.142857142857142</v>
      </c>
      <c r="L55">
        <f t="shared" si="4"/>
        <v>25.357142857142858</v>
      </c>
    </row>
    <row r="56" spans="1:12">
      <c r="A56" s="3" t="s">
        <v>71</v>
      </c>
      <c r="B56">
        <v>20</v>
      </c>
      <c r="C56">
        <v>26</v>
      </c>
      <c r="D56">
        <v>18</v>
      </c>
      <c r="F56">
        <f>AVERAGE(KocaeliTablo[[#This Row],[Vefat2019]:[Vefat2017]])</f>
        <v>22</v>
      </c>
      <c r="G56">
        <f>IF(AND(KocaeliTablo[[#This Row],[Vefat2020]]&gt;-1,KocaeliTablo[[#This Row],[Referans]]&gt;-1), KocaeliTablo[[#This Row],[Vefat2020]]-KocaeliTablo[[#This Row],[Referans]], 0)</f>
        <v>-2</v>
      </c>
      <c r="H56">
        <f t="shared" si="1"/>
        <v>26.285714285714285</v>
      </c>
      <c r="I56">
        <f t="shared" si="2"/>
        <v>24.571428571428573</v>
      </c>
      <c r="J56">
        <f t="shared" si="3"/>
        <v>24.428571428571427</v>
      </c>
      <c r="L56">
        <f t="shared" si="4"/>
        <v>24.5</v>
      </c>
    </row>
    <row r="57" spans="1:12">
      <c r="A57" s="3" t="s">
        <v>72</v>
      </c>
      <c r="B57">
        <v>34</v>
      </c>
      <c r="C57">
        <v>21</v>
      </c>
      <c r="D57">
        <v>16</v>
      </c>
      <c r="F57">
        <f>AVERAGE(KocaeliTablo[[#This Row],[Vefat2019]:[Vefat2017]])</f>
        <v>18.5</v>
      </c>
      <c r="G57">
        <f>IF(AND(KocaeliTablo[[#This Row],[Vefat2020]]&gt;-1,KocaeliTablo[[#This Row],[Referans]]&gt;-1), KocaeliTablo[[#This Row],[Vefat2020]]-KocaeliTablo[[#This Row],[Referans]], 0)</f>
        <v>15.5</v>
      </c>
      <c r="H57">
        <f t="shared" si="1"/>
        <v>27.428571428571427</v>
      </c>
      <c r="I57">
        <f t="shared" si="2"/>
        <v>24.857142857142858</v>
      </c>
      <c r="J57">
        <f t="shared" si="3"/>
        <v>24.142857142857142</v>
      </c>
      <c r="L57">
        <f t="shared" si="4"/>
        <v>24.5</v>
      </c>
    </row>
    <row r="58" spans="1:12">
      <c r="A58" s="3" t="s">
        <v>73</v>
      </c>
      <c r="B58">
        <v>28</v>
      </c>
      <c r="C58">
        <v>35</v>
      </c>
      <c r="D58">
        <v>29</v>
      </c>
      <c r="F58">
        <f>AVERAGE(KocaeliTablo[[#This Row],[Vefat2019]:[Vefat2017]])</f>
        <v>32</v>
      </c>
      <c r="G58">
        <f>IF(AND(KocaeliTablo[[#This Row],[Vefat2020]]&gt;-1,KocaeliTablo[[#This Row],[Referans]]&gt;-1), KocaeliTablo[[#This Row],[Vefat2020]]-KocaeliTablo[[#This Row],[Referans]], 0)</f>
        <v>-4</v>
      </c>
      <c r="H58">
        <f t="shared" si="1"/>
        <v>27.857142857142858</v>
      </c>
      <c r="I58">
        <f t="shared" si="2"/>
        <v>26.714285714285715</v>
      </c>
      <c r="J58">
        <f t="shared" si="3"/>
        <v>25</v>
      </c>
      <c r="L58">
        <f t="shared" si="4"/>
        <v>25.857142857142858</v>
      </c>
    </row>
    <row r="59" spans="1:12">
      <c r="A59" s="3" t="s">
        <v>74</v>
      </c>
      <c r="B59">
        <v>24</v>
      </c>
      <c r="C59">
        <v>38</v>
      </c>
      <c r="D59">
        <v>24</v>
      </c>
      <c r="F59">
        <f>AVERAGE(KocaeliTablo[[#This Row],[Vefat2019]:[Vefat2017]])</f>
        <v>31</v>
      </c>
      <c r="G59">
        <f>IF(AND(KocaeliTablo[[#This Row],[Vefat2020]]&gt;-1,KocaeliTablo[[#This Row],[Referans]]&gt;-1), KocaeliTablo[[#This Row],[Vefat2020]]-KocaeliTablo[[#This Row],[Referans]], 0)</f>
        <v>-7</v>
      </c>
      <c r="H59">
        <f t="shared" si="1"/>
        <v>26.857142857142858</v>
      </c>
      <c r="I59">
        <f t="shared" si="2"/>
        <v>28.857142857142858</v>
      </c>
      <c r="J59">
        <f t="shared" si="3"/>
        <v>23.857142857142858</v>
      </c>
      <c r="L59">
        <f t="shared" si="4"/>
        <v>26.357142857142858</v>
      </c>
    </row>
    <row r="60" spans="1:12">
      <c r="A60" s="3" t="s">
        <v>75</v>
      </c>
      <c r="B60">
        <v>38</v>
      </c>
      <c r="C60">
        <v>26</v>
      </c>
      <c r="D60">
        <v>22</v>
      </c>
      <c r="F60">
        <f>AVERAGE(KocaeliTablo[[#This Row],[Vefat2019]:[Vefat2017]])</f>
        <v>24</v>
      </c>
      <c r="G60">
        <f>IF(AND(KocaeliTablo[[#This Row],[Vefat2020]]&gt;-1,KocaeliTablo[[#This Row],[Referans]]&gt;-1), KocaeliTablo[[#This Row],[Vefat2020]]-KocaeliTablo[[#This Row],[Referans]], 0)</f>
        <v>14</v>
      </c>
      <c r="H60">
        <f t="shared" si="1"/>
        <v>28.428571428571427</v>
      </c>
      <c r="I60">
        <f t="shared" si="2"/>
        <v>28.571428571428573</v>
      </c>
      <c r="J60">
        <f t="shared" si="3"/>
        <v>22.285714285714285</v>
      </c>
      <c r="L60">
        <f t="shared" si="4"/>
        <v>25.428571428571427</v>
      </c>
    </row>
    <row r="61" spans="1:12">
      <c r="A61" s="3" t="s">
        <v>76</v>
      </c>
      <c r="B61">
        <v>22</v>
      </c>
      <c r="C61">
        <v>27</v>
      </c>
      <c r="D61">
        <v>32</v>
      </c>
      <c r="F61">
        <f>AVERAGE(KocaeliTablo[[#This Row],[Vefat2019]:[Vefat2017]])</f>
        <v>29.5</v>
      </c>
      <c r="G61">
        <f>IF(AND(KocaeliTablo[[#This Row],[Vefat2020]]&gt;-1,KocaeliTablo[[#This Row],[Referans]]&gt;-1), KocaeliTablo[[#This Row],[Vefat2020]]-KocaeliTablo[[#This Row],[Referans]], 0)</f>
        <v>-7.5</v>
      </c>
      <c r="H61">
        <f t="shared" si="1"/>
        <v>28.571428571428573</v>
      </c>
      <c r="I61">
        <f t="shared" si="2"/>
        <v>28.857142857142858</v>
      </c>
      <c r="J61">
        <f t="shared" si="3"/>
        <v>24.142857142857142</v>
      </c>
      <c r="L61">
        <f t="shared" si="4"/>
        <v>26.5</v>
      </c>
    </row>
    <row r="62" spans="1:12">
      <c r="A62" s="3" t="s">
        <v>77</v>
      </c>
      <c r="B62">
        <v>29</v>
      </c>
      <c r="C62">
        <v>22</v>
      </c>
      <c r="D62">
        <v>26</v>
      </c>
      <c r="F62">
        <f>AVERAGE(KocaeliTablo[[#This Row],[Vefat2019]:[Vefat2017]])</f>
        <v>24</v>
      </c>
      <c r="G62">
        <f>IF(AND(KocaeliTablo[[#This Row],[Vefat2020]]&gt;-1,KocaeliTablo[[#This Row],[Referans]]&gt;-1), KocaeliTablo[[#This Row],[Vefat2020]]-KocaeliTablo[[#This Row],[Referans]], 0)</f>
        <v>5</v>
      </c>
      <c r="H62">
        <f t="shared" si="1"/>
        <v>27.857142857142858</v>
      </c>
      <c r="I62">
        <f t="shared" si="2"/>
        <v>27.857142857142858</v>
      </c>
      <c r="J62">
        <f t="shared" si="3"/>
        <v>23.857142857142858</v>
      </c>
      <c r="L62">
        <f t="shared" si="4"/>
        <v>25.857142857142858</v>
      </c>
    </row>
    <row r="63" spans="1:12">
      <c r="A63" s="3" t="s">
        <v>78</v>
      </c>
      <c r="B63">
        <v>31</v>
      </c>
      <c r="C63">
        <v>31</v>
      </c>
      <c r="D63">
        <v>19</v>
      </c>
      <c r="F63">
        <f>AVERAGE(KocaeliTablo[[#This Row],[Vefat2019]:[Vefat2017]])</f>
        <v>25</v>
      </c>
      <c r="G63">
        <f>IF(AND(KocaeliTablo[[#This Row],[Vefat2020]]&gt;-1,KocaeliTablo[[#This Row],[Referans]]&gt;-1), KocaeliTablo[[#This Row],[Vefat2020]]-KocaeliTablo[[#This Row],[Referans]], 0)</f>
        <v>6</v>
      </c>
      <c r="H63">
        <f t="shared" si="1"/>
        <v>29.428571428571427</v>
      </c>
      <c r="I63">
        <f t="shared" si="2"/>
        <v>28.571428571428573</v>
      </c>
      <c r="J63">
        <f t="shared" si="3"/>
        <v>24</v>
      </c>
      <c r="L63">
        <f t="shared" si="4"/>
        <v>26.285714285714285</v>
      </c>
    </row>
    <row r="64" spans="1:12">
      <c r="A64" s="3" t="s">
        <v>79</v>
      </c>
      <c r="B64">
        <v>33</v>
      </c>
      <c r="C64">
        <v>21</v>
      </c>
      <c r="D64">
        <v>24</v>
      </c>
      <c r="F64">
        <f>AVERAGE(KocaeliTablo[[#This Row],[Vefat2019]:[Vefat2017]])</f>
        <v>22.5</v>
      </c>
      <c r="G64">
        <f>IF(AND(KocaeliTablo[[#This Row],[Vefat2020]]&gt;-1,KocaeliTablo[[#This Row],[Referans]]&gt;-1), KocaeliTablo[[#This Row],[Vefat2020]]-KocaeliTablo[[#This Row],[Referans]], 0)</f>
        <v>10.5</v>
      </c>
      <c r="H64">
        <f t="shared" si="1"/>
        <v>29.285714285714285</v>
      </c>
      <c r="I64">
        <f t="shared" si="2"/>
        <v>28.571428571428573</v>
      </c>
      <c r="J64">
        <f t="shared" si="3"/>
        <v>25.142857142857142</v>
      </c>
      <c r="L64">
        <f t="shared" si="4"/>
        <v>26.857142857142858</v>
      </c>
    </row>
    <row r="65" spans="1:12">
      <c r="A65" s="3" t="s">
        <v>80</v>
      </c>
      <c r="B65">
        <v>24</v>
      </c>
      <c r="C65">
        <v>32</v>
      </c>
      <c r="D65">
        <v>29</v>
      </c>
      <c r="F65">
        <f>AVERAGE(KocaeliTablo[[#This Row],[Vefat2019]:[Vefat2017]])</f>
        <v>30.5</v>
      </c>
      <c r="G65">
        <f>IF(AND(KocaeliTablo[[#This Row],[Vefat2020]]&gt;-1,KocaeliTablo[[#This Row],[Referans]]&gt;-1), KocaeliTablo[[#This Row],[Vefat2020]]-KocaeliTablo[[#This Row],[Referans]], 0)</f>
        <v>-6.5</v>
      </c>
      <c r="H65">
        <f t="shared" si="1"/>
        <v>28.714285714285715</v>
      </c>
      <c r="I65">
        <f t="shared" si="2"/>
        <v>28.142857142857142</v>
      </c>
      <c r="J65">
        <f t="shared" si="3"/>
        <v>25.142857142857142</v>
      </c>
      <c r="L65">
        <f t="shared" si="4"/>
        <v>26.642857142857142</v>
      </c>
    </row>
    <row r="66" spans="1:12">
      <c r="A66" s="3" t="s">
        <v>81</v>
      </c>
      <c r="B66">
        <v>18</v>
      </c>
      <c r="C66">
        <v>34</v>
      </c>
      <c r="D66">
        <v>23</v>
      </c>
      <c r="F66">
        <f>AVERAGE(KocaeliTablo[[#This Row],[Vefat2019]:[Vefat2017]])</f>
        <v>28.5</v>
      </c>
      <c r="G66">
        <f>IF(AND(KocaeliTablo[[#This Row],[Vefat2020]]&gt;-1,KocaeliTablo[[#This Row],[Referans]]&gt;-1), KocaeliTablo[[#This Row],[Vefat2020]]-KocaeliTablo[[#This Row],[Referans]], 0)</f>
        <v>-10.5</v>
      </c>
      <c r="H66">
        <f t="shared" si="1"/>
        <v>27.857142857142858</v>
      </c>
      <c r="I66">
        <f t="shared" si="2"/>
        <v>27.571428571428573</v>
      </c>
      <c r="J66">
        <f t="shared" si="3"/>
        <v>25</v>
      </c>
      <c r="L66">
        <f t="shared" si="4"/>
        <v>26.285714285714285</v>
      </c>
    </row>
    <row r="67" spans="1:12">
      <c r="A67" s="3" t="s">
        <v>82</v>
      </c>
      <c r="B67">
        <v>26</v>
      </c>
      <c r="C67">
        <v>28</v>
      </c>
      <c r="D67">
        <v>35</v>
      </c>
      <c r="F67">
        <f>AVERAGE(KocaeliTablo[[#This Row],[Vefat2019]:[Vefat2017]])</f>
        <v>31.5</v>
      </c>
      <c r="G67">
        <f>IF(AND(KocaeliTablo[[#This Row],[Vefat2020]]&gt;-1,KocaeliTablo[[#This Row],[Referans]]&gt;-1), KocaeliTablo[[#This Row],[Vefat2020]]-KocaeliTablo[[#This Row],[Referans]], 0)</f>
        <v>-5.5</v>
      </c>
      <c r="H67">
        <f t="shared" si="1"/>
        <v>26.142857142857142</v>
      </c>
      <c r="I67">
        <f t="shared" si="2"/>
        <v>27.857142857142858</v>
      </c>
      <c r="J67">
        <f t="shared" si="3"/>
        <v>26.857142857142858</v>
      </c>
      <c r="L67">
        <f t="shared" si="4"/>
        <v>27.357142857142858</v>
      </c>
    </row>
    <row r="68" spans="1:12">
      <c r="A68" s="3" t="s">
        <v>83</v>
      </c>
      <c r="B68">
        <v>20</v>
      </c>
      <c r="C68">
        <v>38</v>
      </c>
      <c r="D68">
        <v>28</v>
      </c>
      <c r="F68">
        <f>AVERAGE(KocaeliTablo[[#This Row],[Vefat2019]:[Vefat2017]])</f>
        <v>33</v>
      </c>
      <c r="G68">
        <f>IF(AND(KocaeliTablo[[#This Row],[Vefat2020]]&gt;-1,KocaeliTablo[[#This Row],[Referans]]&gt;-1), KocaeliTablo[[#This Row],[Vefat2020]]-KocaeliTablo[[#This Row],[Referans]], 0)</f>
        <v>-13</v>
      </c>
      <c r="H68">
        <f t="shared" si="1"/>
        <v>25.857142857142858</v>
      </c>
      <c r="I68">
        <f t="shared" si="2"/>
        <v>29.428571428571427</v>
      </c>
      <c r="J68">
        <f t="shared" si="3"/>
        <v>26.285714285714285</v>
      </c>
      <c r="L68">
        <f t="shared" si="4"/>
        <v>27.857142857142858</v>
      </c>
    </row>
    <row r="69" spans="1:12">
      <c r="A69" s="3" t="s">
        <v>84</v>
      </c>
      <c r="B69">
        <v>28</v>
      </c>
      <c r="C69">
        <v>30</v>
      </c>
      <c r="D69">
        <v>29</v>
      </c>
      <c r="F69">
        <f>AVERAGE(KocaeliTablo[[#This Row],[Vefat2019]:[Vefat2017]])</f>
        <v>29.5</v>
      </c>
      <c r="G69">
        <f>IF(AND(KocaeliTablo[[#This Row],[Vefat2020]]&gt;-1,KocaeliTablo[[#This Row],[Referans]]&gt;-1), KocaeliTablo[[#This Row],[Vefat2020]]-KocaeliTablo[[#This Row],[Referans]], 0)</f>
        <v>-1.5</v>
      </c>
      <c r="H69">
        <f t="shared" si="1"/>
        <v>25.714285714285715</v>
      </c>
      <c r="I69">
        <f t="shared" si="2"/>
        <v>30.571428571428573</v>
      </c>
      <c r="J69">
        <f t="shared" si="3"/>
        <v>26.714285714285715</v>
      </c>
      <c r="L69">
        <f t="shared" si="4"/>
        <v>28.642857142857142</v>
      </c>
    </row>
    <row r="70" spans="1:12">
      <c r="A70" s="3" t="s">
        <v>85</v>
      </c>
      <c r="B70">
        <v>21</v>
      </c>
      <c r="C70">
        <v>25</v>
      </c>
      <c r="D70">
        <v>23</v>
      </c>
      <c r="F70">
        <f>AVERAGE(KocaeliTablo[[#This Row],[Vefat2019]:[Vefat2017]])</f>
        <v>24</v>
      </c>
      <c r="G70">
        <f>IF(AND(KocaeliTablo[[#This Row],[Vefat2020]]&gt;-1,KocaeliTablo[[#This Row],[Referans]]&gt;-1), KocaeliTablo[[#This Row],[Vefat2020]]-KocaeliTablo[[#This Row],[Referans]], 0)</f>
        <v>-3</v>
      </c>
      <c r="H70">
        <f t="shared" si="1"/>
        <v>24.285714285714285</v>
      </c>
      <c r="I70">
        <f t="shared" si="2"/>
        <v>29.714285714285715</v>
      </c>
      <c r="J70">
        <f t="shared" si="3"/>
        <v>27.285714285714285</v>
      </c>
      <c r="L70">
        <f t="shared" si="4"/>
        <v>28.5</v>
      </c>
    </row>
    <row r="71" spans="1:12">
      <c r="A71" s="3" t="s">
        <v>86</v>
      </c>
      <c r="B71">
        <v>35</v>
      </c>
      <c r="C71">
        <v>17</v>
      </c>
      <c r="D71">
        <v>20</v>
      </c>
      <c r="F71">
        <f>AVERAGE(KocaeliTablo[[#This Row],[Vefat2019]:[Vefat2017]])</f>
        <v>18.5</v>
      </c>
      <c r="G71">
        <f>IF(AND(KocaeliTablo[[#This Row],[Vefat2020]]&gt;-1,KocaeliTablo[[#This Row],[Referans]]&gt;-1), KocaeliTablo[[#This Row],[Vefat2020]]-KocaeliTablo[[#This Row],[Referans]], 0)</f>
        <v>16.5</v>
      </c>
      <c r="H71">
        <f t="shared" si="1"/>
        <v>24.571428571428573</v>
      </c>
      <c r="I71">
        <f t="shared" si="2"/>
        <v>29.142857142857142</v>
      </c>
      <c r="J71">
        <f t="shared" si="3"/>
        <v>26.714285714285715</v>
      </c>
      <c r="L71">
        <f t="shared" si="4"/>
        <v>27.928571428571427</v>
      </c>
    </row>
    <row r="72" spans="1:12">
      <c r="A72" s="3" t="s">
        <v>87</v>
      </c>
      <c r="B72">
        <v>24</v>
      </c>
      <c r="C72">
        <v>33</v>
      </c>
      <c r="D72">
        <v>21</v>
      </c>
      <c r="F72">
        <f>AVERAGE(KocaeliTablo[[#This Row],[Vefat2019]:[Vefat2017]])</f>
        <v>27</v>
      </c>
      <c r="G72">
        <f>IF(AND(KocaeliTablo[[#This Row],[Vefat2020]]&gt;-1,KocaeliTablo[[#This Row],[Referans]]&gt;-1), KocaeliTablo[[#This Row],[Vefat2020]]-KocaeliTablo[[#This Row],[Referans]], 0)</f>
        <v>-3</v>
      </c>
      <c r="H72">
        <f t="shared" si="1"/>
        <v>24.571428571428573</v>
      </c>
      <c r="I72">
        <f t="shared" si="2"/>
        <v>29.285714285714285</v>
      </c>
      <c r="J72">
        <f t="shared" si="3"/>
        <v>25.571428571428573</v>
      </c>
      <c r="L72">
        <f t="shared" si="4"/>
        <v>27.428571428571427</v>
      </c>
    </row>
    <row r="73" spans="1:12">
      <c r="A73" s="3" t="s">
        <v>88</v>
      </c>
      <c r="B73">
        <v>35</v>
      </c>
      <c r="C73">
        <v>34</v>
      </c>
      <c r="D73">
        <v>27</v>
      </c>
      <c r="F73">
        <f>AVERAGE(KocaeliTablo[[#This Row],[Vefat2019]:[Vefat2017]])</f>
        <v>30.5</v>
      </c>
      <c r="G73">
        <f>IF(AND(KocaeliTablo[[#This Row],[Vefat2020]]&gt;-1,KocaeliTablo[[#This Row],[Referans]]&gt;-1), KocaeliTablo[[#This Row],[Vefat2020]]-KocaeliTablo[[#This Row],[Referans]], 0)</f>
        <v>4.5</v>
      </c>
      <c r="H73">
        <f t="shared" ref="H73:H136" si="5">AVERAGE(B67:B73)</f>
        <v>27</v>
      </c>
      <c r="I73">
        <f t="shared" ref="I73:I136" si="6">AVERAGE(C67:C73)</f>
        <v>29.285714285714285</v>
      </c>
      <c r="J73">
        <f t="shared" ref="J73:K136" si="7">AVERAGE(D67:D73)</f>
        <v>26.142857142857142</v>
      </c>
      <c r="L73">
        <f t="shared" ref="L73:L136" si="8">AVERAGE(F67:F73)</f>
        <v>27.714285714285715</v>
      </c>
    </row>
    <row r="74" spans="1:12">
      <c r="A74" s="3" t="s">
        <v>89</v>
      </c>
      <c r="B74">
        <v>35</v>
      </c>
      <c r="C74">
        <v>32</v>
      </c>
      <c r="D74">
        <v>28</v>
      </c>
      <c r="F74">
        <f>AVERAGE(KocaeliTablo[[#This Row],[Vefat2019]:[Vefat2017]])</f>
        <v>30</v>
      </c>
      <c r="G74">
        <f>IF(AND(KocaeliTablo[[#This Row],[Vefat2020]]&gt;-1,KocaeliTablo[[#This Row],[Referans]]&gt;-1), KocaeliTablo[[#This Row],[Vefat2020]]-KocaeliTablo[[#This Row],[Referans]], 0)</f>
        <v>5</v>
      </c>
      <c r="H74">
        <f t="shared" si="5"/>
        <v>28.285714285714285</v>
      </c>
      <c r="I74">
        <f t="shared" si="6"/>
        <v>29.857142857142858</v>
      </c>
      <c r="J74">
        <f t="shared" si="7"/>
        <v>25.142857142857142</v>
      </c>
      <c r="L74">
        <f t="shared" si="8"/>
        <v>27.5</v>
      </c>
    </row>
    <row r="75" spans="1:12">
      <c r="A75" s="3" t="s">
        <v>90</v>
      </c>
      <c r="B75">
        <v>26</v>
      </c>
      <c r="C75">
        <v>32</v>
      </c>
      <c r="D75">
        <v>30</v>
      </c>
      <c r="F75">
        <f>AVERAGE(KocaeliTablo[[#This Row],[Vefat2019]:[Vefat2017]])</f>
        <v>31</v>
      </c>
      <c r="G75">
        <f>IF(AND(KocaeliTablo[[#This Row],[Vefat2020]]&gt;-1,KocaeliTablo[[#This Row],[Referans]]&gt;-1), KocaeliTablo[[#This Row],[Vefat2020]]-KocaeliTablo[[#This Row],[Referans]], 0)</f>
        <v>-5</v>
      </c>
      <c r="H75">
        <f t="shared" si="5"/>
        <v>29.142857142857142</v>
      </c>
      <c r="I75">
        <f t="shared" si="6"/>
        <v>29</v>
      </c>
      <c r="J75">
        <f t="shared" si="7"/>
        <v>25.428571428571427</v>
      </c>
      <c r="L75">
        <f t="shared" si="8"/>
        <v>27.214285714285715</v>
      </c>
    </row>
    <row r="76" spans="1:12">
      <c r="A76" s="3" t="s">
        <v>91</v>
      </c>
      <c r="B76">
        <v>16</v>
      </c>
      <c r="C76">
        <v>32</v>
      </c>
      <c r="D76">
        <v>25</v>
      </c>
      <c r="F76">
        <f>AVERAGE(KocaeliTablo[[#This Row],[Vefat2019]:[Vefat2017]])</f>
        <v>28.5</v>
      </c>
      <c r="G76">
        <f>IF(AND(KocaeliTablo[[#This Row],[Vefat2020]]&gt;-1,KocaeliTablo[[#This Row],[Referans]]&gt;-1), KocaeliTablo[[#This Row],[Vefat2020]]-KocaeliTablo[[#This Row],[Referans]], 0)</f>
        <v>-12.5</v>
      </c>
      <c r="H76">
        <f t="shared" si="5"/>
        <v>27.428571428571427</v>
      </c>
      <c r="I76">
        <f t="shared" si="6"/>
        <v>29.285714285714285</v>
      </c>
      <c r="J76">
        <f t="shared" si="7"/>
        <v>24.857142857142858</v>
      </c>
      <c r="L76">
        <f t="shared" si="8"/>
        <v>27.071428571428573</v>
      </c>
    </row>
    <row r="77" spans="1:12">
      <c r="A77" s="3" t="s">
        <v>92</v>
      </c>
      <c r="B77">
        <v>27</v>
      </c>
      <c r="C77">
        <v>20</v>
      </c>
      <c r="D77">
        <v>29</v>
      </c>
      <c r="F77">
        <f>AVERAGE(KocaeliTablo[[#This Row],[Vefat2019]:[Vefat2017]])</f>
        <v>24.5</v>
      </c>
      <c r="G77">
        <f>IF(AND(KocaeliTablo[[#This Row],[Vefat2020]]&gt;-1,KocaeliTablo[[#This Row],[Referans]]&gt;-1), KocaeliTablo[[#This Row],[Vefat2020]]-KocaeliTablo[[#This Row],[Referans]], 0)</f>
        <v>2.5</v>
      </c>
      <c r="H77">
        <f t="shared" si="5"/>
        <v>28.285714285714285</v>
      </c>
      <c r="I77">
        <f t="shared" si="6"/>
        <v>28.571428571428573</v>
      </c>
      <c r="J77">
        <f t="shared" si="7"/>
        <v>25.714285714285715</v>
      </c>
      <c r="L77">
        <f t="shared" si="8"/>
        <v>27.142857142857142</v>
      </c>
    </row>
    <row r="78" spans="1:12">
      <c r="A78" s="3" t="s">
        <v>93</v>
      </c>
      <c r="B78">
        <v>27</v>
      </c>
      <c r="C78">
        <v>27</v>
      </c>
      <c r="D78">
        <v>16</v>
      </c>
      <c r="F78">
        <f>AVERAGE(KocaeliTablo[[#This Row],[Vefat2019]:[Vefat2017]])</f>
        <v>21.5</v>
      </c>
      <c r="G78">
        <f>IF(AND(KocaeliTablo[[#This Row],[Vefat2020]]&gt;-1,KocaeliTablo[[#This Row],[Referans]]&gt;-1), KocaeliTablo[[#This Row],[Vefat2020]]-KocaeliTablo[[#This Row],[Referans]], 0)</f>
        <v>5.5</v>
      </c>
      <c r="H78">
        <f t="shared" si="5"/>
        <v>27.142857142857142</v>
      </c>
      <c r="I78">
        <f t="shared" si="6"/>
        <v>30</v>
      </c>
      <c r="J78">
        <f t="shared" si="7"/>
        <v>25.142857142857142</v>
      </c>
      <c r="L78">
        <f t="shared" si="8"/>
        <v>27.571428571428573</v>
      </c>
    </row>
    <row r="79" spans="1:12">
      <c r="A79" s="3" t="s">
        <v>94</v>
      </c>
      <c r="B79">
        <v>21</v>
      </c>
      <c r="C79">
        <v>19</v>
      </c>
      <c r="D79">
        <v>27</v>
      </c>
      <c r="F79">
        <f>AVERAGE(KocaeliTablo[[#This Row],[Vefat2019]:[Vefat2017]])</f>
        <v>23</v>
      </c>
      <c r="G79">
        <f>IF(AND(KocaeliTablo[[#This Row],[Vefat2020]]&gt;-1,KocaeliTablo[[#This Row],[Referans]]&gt;-1), KocaeliTablo[[#This Row],[Vefat2020]]-KocaeliTablo[[#This Row],[Referans]], 0)</f>
        <v>-2</v>
      </c>
      <c r="H79">
        <f t="shared" si="5"/>
        <v>26.714285714285715</v>
      </c>
      <c r="I79">
        <f t="shared" si="6"/>
        <v>28</v>
      </c>
      <c r="J79">
        <f t="shared" si="7"/>
        <v>26</v>
      </c>
      <c r="L79">
        <f t="shared" si="8"/>
        <v>27</v>
      </c>
    </row>
    <row r="80" spans="1:12">
      <c r="A80" s="3" t="s">
        <v>95</v>
      </c>
      <c r="B80">
        <v>26</v>
      </c>
      <c r="C80">
        <v>20</v>
      </c>
      <c r="D80">
        <v>26</v>
      </c>
      <c r="F80">
        <f>AVERAGE(KocaeliTablo[[#This Row],[Vefat2019]:[Vefat2017]])</f>
        <v>23</v>
      </c>
      <c r="G80">
        <f>IF(AND(KocaeliTablo[[#This Row],[Vefat2020]]&gt;-1,KocaeliTablo[[#This Row],[Referans]]&gt;-1), KocaeliTablo[[#This Row],[Vefat2020]]-KocaeliTablo[[#This Row],[Referans]], 0)</f>
        <v>3</v>
      </c>
      <c r="H80">
        <f t="shared" si="5"/>
        <v>25.428571428571427</v>
      </c>
      <c r="I80">
        <f t="shared" si="6"/>
        <v>26</v>
      </c>
      <c r="J80">
        <f t="shared" si="7"/>
        <v>25.857142857142858</v>
      </c>
      <c r="L80">
        <f t="shared" si="8"/>
        <v>25.928571428571427</v>
      </c>
    </row>
    <row r="81" spans="1:12">
      <c r="A81" s="3" t="s">
        <v>96</v>
      </c>
      <c r="B81">
        <v>27</v>
      </c>
      <c r="C81">
        <v>25</v>
      </c>
      <c r="D81">
        <v>21</v>
      </c>
      <c r="F81">
        <f>AVERAGE(KocaeliTablo[[#This Row],[Vefat2019]:[Vefat2017]])</f>
        <v>23</v>
      </c>
      <c r="G81">
        <f>IF(AND(KocaeliTablo[[#This Row],[Vefat2020]]&gt;-1,KocaeliTablo[[#This Row],[Referans]]&gt;-1), KocaeliTablo[[#This Row],[Vefat2020]]-KocaeliTablo[[#This Row],[Referans]], 0)</f>
        <v>4</v>
      </c>
      <c r="H81">
        <f t="shared" si="5"/>
        <v>24.285714285714285</v>
      </c>
      <c r="I81">
        <f t="shared" si="6"/>
        <v>25</v>
      </c>
      <c r="J81">
        <f t="shared" si="7"/>
        <v>24.857142857142858</v>
      </c>
      <c r="L81">
        <f t="shared" si="8"/>
        <v>24.928571428571427</v>
      </c>
    </row>
    <row r="82" spans="1:12">
      <c r="A82" s="3" t="s">
        <v>97</v>
      </c>
      <c r="B82">
        <v>26</v>
      </c>
      <c r="C82">
        <v>29</v>
      </c>
      <c r="D82">
        <v>25</v>
      </c>
      <c r="F82">
        <f>AVERAGE(KocaeliTablo[[#This Row],[Vefat2019]:[Vefat2017]])</f>
        <v>27</v>
      </c>
      <c r="G82">
        <f>IF(AND(KocaeliTablo[[#This Row],[Vefat2020]]&gt;-1,KocaeliTablo[[#This Row],[Referans]]&gt;-1), KocaeliTablo[[#This Row],[Vefat2020]]-KocaeliTablo[[#This Row],[Referans]], 0)</f>
        <v>-1</v>
      </c>
      <c r="H82">
        <f t="shared" si="5"/>
        <v>24.285714285714285</v>
      </c>
      <c r="I82">
        <f t="shared" si="6"/>
        <v>24.571428571428573</v>
      </c>
      <c r="J82">
        <f t="shared" si="7"/>
        <v>24.142857142857142</v>
      </c>
      <c r="L82">
        <f t="shared" si="8"/>
        <v>24.357142857142858</v>
      </c>
    </row>
    <row r="83" spans="1:12">
      <c r="A83" s="3" t="s">
        <v>98</v>
      </c>
      <c r="B83">
        <v>25</v>
      </c>
      <c r="C83">
        <v>26</v>
      </c>
      <c r="D83">
        <v>16</v>
      </c>
      <c r="F83">
        <f>AVERAGE(KocaeliTablo[[#This Row],[Vefat2019]:[Vefat2017]])</f>
        <v>21</v>
      </c>
      <c r="G83">
        <f>IF(AND(KocaeliTablo[[#This Row],[Vefat2020]]&gt;-1,KocaeliTablo[[#This Row],[Referans]]&gt;-1), KocaeliTablo[[#This Row],[Vefat2020]]-KocaeliTablo[[#This Row],[Referans]], 0)</f>
        <v>4</v>
      </c>
      <c r="H83">
        <f t="shared" si="5"/>
        <v>25.571428571428573</v>
      </c>
      <c r="I83">
        <f t="shared" si="6"/>
        <v>23.714285714285715</v>
      </c>
      <c r="J83">
        <f t="shared" si="7"/>
        <v>22.857142857142858</v>
      </c>
      <c r="L83">
        <f t="shared" si="8"/>
        <v>23.285714285714285</v>
      </c>
    </row>
    <row r="84" spans="1:12">
      <c r="A84" s="3" t="s">
        <v>99</v>
      </c>
      <c r="B84">
        <v>28</v>
      </c>
      <c r="C84">
        <v>29</v>
      </c>
      <c r="D84">
        <v>26</v>
      </c>
      <c r="F84">
        <f>AVERAGE(KocaeliTablo[[#This Row],[Vefat2019]:[Vefat2017]])</f>
        <v>27.5</v>
      </c>
      <c r="G84">
        <f>IF(AND(KocaeliTablo[[#This Row],[Vefat2020]]&gt;-1,KocaeliTablo[[#This Row],[Referans]]&gt;-1), KocaeliTablo[[#This Row],[Vefat2020]]-KocaeliTablo[[#This Row],[Referans]], 0)</f>
        <v>0.5</v>
      </c>
      <c r="H84">
        <f t="shared" si="5"/>
        <v>25.714285714285715</v>
      </c>
      <c r="I84">
        <f t="shared" si="6"/>
        <v>25</v>
      </c>
      <c r="J84">
        <f t="shared" si="7"/>
        <v>22.428571428571427</v>
      </c>
      <c r="L84">
        <f t="shared" si="8"/>
        <v>23.714285714285715</v>
      </c>
    </row>
    <row r="85" spans="1:12">
      <c r="A85" s="3" t="s">
        <v>100</v>
      </c>
      <c r="B85">
        <v>30</v>
      </c>
      <c r="C85">
        <v>18</v>
      </c>
      <c r="D85">
        <v>20</v>
      </c>
      <c r="F85">
        <f>AVERAGE(KocaeliTablo[[#This Row],[Vefat2019]:[Vefat2017]])</f>
        <v>19</v>
      </c>
      <c r="G85">
        <f>IF(AND(KocaeliTablo[[#This Row],[Vefat2020]]&gt;-1,KocaeliTablo[[#This Row],[Referans]]&gt;-1), KocaeliTablo[[#This Row],[Vefat2020]]-KocaeliTablo[[#This Row],[Referans]], 0)</f>
        <v>11</v>
      </c>
      <c r="H85">
        <f t="shared" si="5"/>
        <v>26.142857142857142</v>
      </c>
      <c r="I85">
        <f t="shared" si="6"/>
        <v>23.714285714285715</v>
      </c>
      <c r="J85">
        <f t="shared" si="7"/>
        <v>23</v>
      </c>
      <c r="L85">
        <f t="shared" si="8"/>
        <v>23.357142857142858</v>
      </c>
    </row>
    <row r="86" spans="1:12">
      <c r="A86" s="3" t="s">
        <v>101</v>
      </c>
      <c r="B86">
        <v>19</v>
      </c>
      <c r="C86">
        <v>29</v>
      </c>
      <c r="D86">
        <v>23</v>
      </c>
      <c r="F86">
        <f>AVERAGE(KocaeliTablo[[#This Row],[Vefat2019]:[Vefat2017]])</f>
        <v>26</v>
      </c>
      <c r="G86">
        <f>IF(AND(KocaeliTablo[[#This Row],[Vefat2020]]&gt;-1,KocaeliTablo[[#This Row],[Referans]]&gt;-1), KocaeliTablo[[#This Row],[Vefat2020]]-KocaeliTablo[[#This Row],[Referans]], 0)</f>
        <v>-7</v>
      </c>
      <c r="H86">
        <f t="shared" si="5"/>
        <v>25.857142857142858</v>
      </c>
      <c r="I86">
        <f t="shared" si="6"/>
        <v>25.142857142857142</v>
      </c>
      <c r="J86">
        <f t="shared" si="7"/>
        <v>22.428571428571427</v>
      </c>
      <c r="L86">
        <f t="shared" si="8"/>
        <v>23.785714285714285</v>
      </c>
    </row>
    <row r="87" spans="1:12">
      <c r="A87" s="3" t="s">
        <v>102</v>
      </c>
      <c r="B87">
        <v>21</v>
      </c>
      <c r="C87">
        <v>22</v>
      </c>
      <c r="D87">
        <v>32</v>
      </c>
      <c r="F87">
        <f>AVERAGE(KocaeliTablo[[#This Row],[Vefat2019]:[Vefat2017]])</f>
        <v>27</v>
      </c>
      <c r="G87">
        <f>IF(AND(KocaeliTablo[[#This Row],[Vefat2020]]&gt;-1,KocaeliTablo[[#This Row],[Referans]]&gt;-1), KocaeliTablo[[#This Row],[Vefat2020]]-KocaeliTablo[[#This Row],[Referans]], 0)</f>
        <v>-6</v>
      </c>
      <c r="H87">
        <f t="shared" si="5"/>
        <v>25.142857142857142</v>
      </c>
      <c r="I87">
        <f t="shared" si="6"/>
        <v>25.428571428571427</v>
      </c>
      <c r="J87">
        <f t="shared" si="7"/>
        <v>23.285714285714285</v>
      </c>
      <c r="L87">
        <f t="shared" si="8"/>
        <v>24.357142857142858</v>
      </c>
    </row>
    <row r="88" spans="1:12">
      <c r="A88" s="3" t="s">
        <v>103</v>
      </c>
      <c r="B88">
        <v>22</v>
      </c>
      <c r="C88">
        <v>28</v>
      </c>
      <c r="D88">
        <v>19</v>
      </c>
      <c r="F88">
        <f>AVERAGE(KocaeliTablo[[#This Row],[Vefat2019]:[Vefat2017]])</f>
        <v>23.5</v>
      </c>
      <c r="G88">
        <f>IF(AND(KocaeliTablo[[#This Row],[Vefat2020]]&gt;-1,KocaeliTablo[[#This Row],[Referans]]&gt;-1), KocaeliTablo[[#This Row],[Vefat2020]]-KocaeliTablo[[#This Row],[Referans]], 0)</f>
        <v>-1.5</v>
      </c>
      <c r="H88">
        <f t="shared" si="5"/>
        <v>24.428571428571427</v>
      </c>
      <c r="I88">
        <f t="shared" si="6"/>
        <v>25.857142857142858</v>
      </c>
      <c r="J88">
        <f t="shared" si="7"/>
        <v>23</v>
      </c>
      <c r="L88">
        <f t="shared" si="8"/>
        <v>24.428571428571427</v>
      </c>
    </row>
    <row r="89" spans="1:12">
      <c r="A89" s="3" t="s">
        <v>104</v>
      </c>
      <c r="B89">
        <v>25</v>
      </c>
      <c r="C89">
        <v>25</v>
      </c>
      <c r="D89">
        <v>27</v>
      </c>
      <c r="F89">
        <f>AVERAGE(KocaeliTablo[[#This Row],[Vefat2019]:[Vefat2017]])</f>
        <v>26</v>
      </c>
      <c r="G89">
        <f>IF(AND(KocaeliTablo[[#This Row],[Vefat2020]]&gt;-1,KocaeliTablo[[#This Row],[Referans]]&gt;-1), KocaeliTablo[[#This Row],[Vefat2020]]-KocaeliTablo[[#This Row],[Referans]], 0)</f>
        <v>-1</v>
      </c>
      <c r="H89">
        <f t="shared" si="5"/>
        <v>24.285714285714285</v>
      </c>
      <c r="I89">
        <f t="shared" si="6"/>
        <v>25.285714285714285</v>
      </c>
      <c r="J89">
        <f t="shared" si="7"/>
        <v>23.285714285714285</v>
      </c>
      <c r="L89">
        <f t="shared" si="8"/>
        <v>24.285714285714285</v>
      </c>
    </row>
    <row r="90" spans="1:12">
      <c r="A90" s="3" t="s">
        <v>105</v>
      </c>
      <c r="B90">
        <v>33</v>
      </c>
      <c r="C90">
        <v>28</v>
      </c>
      <c r="D90">
        <v>29</v>
      </c>
      <c r="F90">
        <f>AVERAGE(KocaeliTablo[[#This Row],[Vefat2019]:[Vefat2017]])</f>
        <v>28.5</v>
      </c>
      <c r="G90">
        <f>IF(AND(KocaeliTablo[[#This Row],[Vefat2020]]&gt;-1,KocaeliTablo[[#This Row],[Referans]]&gt;-1), KocaeliTablo[[#This Row],[Vefat2020]]-KocaeliTablo[[#This Row],[Referans]], 0)</f>
        <v>4.5</v>
      </c>
      <c r="H90">
        <f t="shared" si="5"/>
        <v>25.428571428571427</v>
      </c>
      <c r="I90">
        <f t="shared" si="6"/>
        <v>25.571428571428573</v>
      </c>
      <c r="J90">
        <f t="shared" si="7"/>
        <v>25.142857142857142</v>
      </c>
      <c r="L90">
        <f t="shared" si="8"/>
        <v>25.357142857142858</v>
      </c>
    </row>
    <row r="91" spans="1:12">
      <c r="A91" s="3" t="s">
        <v>106</v>
      </c>
      <c r="B91">
        <v>21</v>
      </c>
      <c r="C91">
        <v>18</v>
      </c>
      <c r="D91">
        <v>30</v>
      </c>
      <c r="F91">
        <f>AVERAGE(KocaeliTablo[[#This Row],[Vefat2019]:[Vefat2017]])</f>
        <v>24</v>
      </c>
      <c r="G91">
        <f>IF(AND(KocaeliTablo[[#This Row],[Vefat2020]]&gt;-1,KocaeliTablo[[#This Row],[Referans]]&gt;-1), KocaeliTablo[[#This Row],[Vefat2020]]-KocaeliTablo[[#This Row],[Referans]], 0)</f>
        <v>-3</v>
      </c>
      <c r="H91">
        <f t="shared" si="5"/>
        <v>24.428571428571427</v>
      </c>
      <c r="I91">
        <f t="shared" si="6"/>
        <v>24</v>
      </c>
      <c r="J91">
        <f t="shared" si="7"/>
        <v>25.714285714285715</v>
      </c>
      <c r="L91">
        <f t="shared" si="8"/>
        <v>24.857142857142858</v>
      </c>
    </row>
    <row r="92" spans="1:12">
      <c r="A92" s="3" t="s">
        <v>107</v>
      </c>
      <c r="B92">
        <v>39</v>
      </c>
      <c r="C92">
        <v>23</v>
      </c>
      <c r="D92">
        <v>22</v>
      </c>
      <c r="F92">
        <f>AVERAGE(KocaeliTablo[[#This Row],[Vefat2019]:[Vefat2017]])</f>
        <v>22.5</v>
      </c>
      <c r="G92">
        <f>IF(AND(KocaeliTablo[[#This Row],[Vefat2020]]&gt;-1,KocaeliTablo[[#This Row],[Referans]]&gt;-1), KocaeliTablo[[#This Row],[Vefat2020]]-KocaeliTablo[[#This Row],[Referans]], 0)</f>
        <v>16.5</v>
      </c>
      <c r="H92">
        <f t="shared" si="5"/>
        <v>25.714285714285715</v>
      </c>
      <c r="I92">
        <f t="shared" si="6"/>
        <v>24.714285714285715</v>
      </c>
      <c r="J92">
        <f t="shared" si="7"/>
        <v>26</v>
      </c>
      <c r="L92">
        <f t="shared" si="8"/>
        <v>25.357142857142858</v>
      </c>
    </row>
    <row r="93" spans="1:12">
      <c r="A93" s="3" t="s">
        <v>108</v>
      </c>
      <c r="B93">
        <v>27</v>
      </c>
      <c r="C93">
        <v>25</v>
      </c>
      <c r="D93">
        <v>29</v>
      </c>
      <c r="F93">
        <f>AVERAGE(KocaeliTablo[[#This Row],[Vefat2019]:[Vefat2017]])</f>
        <v>27</v>
      </c>
      <c r="G93">
        <f>IF(AND(KocaeliTablo[[#This Row],[Vefat2020]]&gt;-1,KocaeliTablo[[#This Row],[Referans]]&gt;-1), KocaeliTablo[[#This Row],[Vefat2020]]-KocaeliTablo[[#This Row],[Referans]], 0)</f>
        <v>0</v>
      </c>
      <c r="H93">
        <f t="shared" si="5"/>
        <v>26.857142857142858</v>
      </c>
      <c r="I93">
        <f t="shared" si="6"/>
        <v>24.142857142857142</v>
      </c>
      <c r="J93">
        <f t="shared" si="7"/>
        <v>26.857142857142858</v>
      </c>
      <c r="L93">
        <f t="shared" si="8"/>
        <v>25.5</v>
      </c>
    </row>
    <row r="94" spans="1:12">
      <c r="A94" s="3" t="s">
        <v>109</v>
      </c>
      <c r="B94">
        <v>21</v>
      </c>
      <c r="C94">
        <v>30</v>
      </c>
      <c r="D94">
        <v>30</v>
      </c>
      <c r="F94">
        <f>AVERAGE(KocaeliTablo[[#This Row],[Vefat2019]:[Vefat2017]])</f>
        <v>30</v>
      </c>
      <c r="G94">
        <f>IF(AND(KocaeliTablo[[#This Row],[Vefat2020]]&gt;-1,KocaeliTablo[[#This Row],[Referans]]&gt;-1), KocaeliTablo[[#This Row],[Vefat2020]]-KocaeliTablo[[#This Row],[Referans]], 0)</f>
        <v>-9</v>
      </c>
      <c r="H94">
        <f t="shared" si="5"/>
        <v>26.857142857142858</v>
      </c>
      <c r="I94">
        <f t="shared" si="6"/>
        <v>25.285714285714285</v>
      </c>
      <c r="J94">
        <f t="shared" si="7"/>
        <v>26.571428571428573</v>
      </c>
      <c r="L94">
        <f t="shared" si="8"/>
        <v>25.928571428571427</v>
      </c>
    </row>
    <row r="95" spans="1:12">
      <c r="A95" s="3" t="s">
        <v>110</v>
      </c>
      <c r="B95">
        <v>21</v>
      </c>
      <c r="C95">
        <v>35</v>
      </c>
      <c r="D95">
        <v>35</v>
      </c>
      <c r="F95">
        <f>AVERAGE(KocaeliTablo[[#This Row],[Vefat2019]:[Vefat2017]])</f>
        <v>35</v>
      </c>
      <c r="G95">
        <f>IF(AND(KocaeliTablo[[#This Row],[Vefat2020]]&gt;-1,KocaeliTablo[[#This Row],[Referans]]&gt;-1), KocaeliTablo[[#This Row],[Vefat2020]]-KocaeliTablo[[#This Row],[Referans]], 0)</f>
        <v>-14</v>
      </c>
      <c r="H95">
        <f t="shared" si="5"/>
        <v>26.714285714285715</v>
      </c>
      <c r="I95">
        <f t="shared" si="6"/>
        <v>26.285714285714285</v>
      </c>
      <c r="J95">
        <f t="shared" si="7"/>
        <v>28.857142857142858</v>
      </c>
      <c r="L95">
        <f t="shared" si="8"/>
        <v>27.571428571428573</v>
      </c>
    </row>
    <row r="96" spans="1:12">
      <c r="A96" s="3" t="s">
        <v>111</v>
      </c>
      <c r="B96">
        <v>24</v>
      </c>
      <c r="C96">
        <v>26</v>
      </c>
      <c r="D96">
        <v>23</v>
      </c>
      <c r="F96">
        <f>AVERAGE(KocaeliTablo[[#This Row],[Vefat2019]:[Vefat2017]])</f>
        <v>24.5</v>
      </c>
      <c r="G96">
        <f>IF(AND(KocaeliTablo[[#This Row],[Vefat2020]]&gt;-1,KocaeliTablo[[#This Row],[Referans]]&gt;-1), KocaeliTablo[[#This Row],[Vefat2020]]-KocaeliTablo[[#This Row],[Referans]], 0)</f>
        <v>-0.5</v>
      </c>
      <c r="H96">
        <f t="shared" si="5"/>
        <v>26.571428571428573</v>
      </c>
      <c r="I96">
        <f t="shared" si="6"/>
        <v>26.428571428571427</v>
      </c>
      <c r="J96">
        <f t="shared" si="7"/>
        <v>28.285714285714285</v>
      </c>
      <c r="L96">
        <f t="shared" si="8"/>
        <v>27.357142857142858</v>
      </c>
    </row>
    <row r="97" spans="1:12">
      <c r="A97" s="3" t="s">
        <v>112</v>
      </c>
      <c r="B97">
        <v>31</v>
      </c>
      <c r="C97">
        <v>24</v>
      </c>
      <c r="D97">
        <v>28</v>
      </c>
      <c r="F97">
        <f>AVERAGE(KocaeliTablo[[#This Row],[Vefat2019]:[Vefat2017]])</f>
        <v>26</v>
      </c>
      <c r="G97">
        <f>IF(AND(KocaeliTablo[[#This Row],[Vefat2020]]&gt;-1,KocaeliTablo[[#This Row],[Referans]]&gt;-1), KocaeliTablo[[#This Row],[Vefat2020]]-KocaeliTablo[[#This Row],[Referans]], 0)</f>
        <v>5</v>
      </c>
      <c r="H97">
        <f t="shared" si="5"/>
        <v>26.285714285714285</v>
      </c>
      <c r="I97">
        <f t="shared" si="6"/>
        <v>25.857142857142858</v>
      </c>
      <c r="J97">
        <f t="shared" si="7"/>
        <v>28.142857142857142</v>
      </c>
      <c r="L97">
        <f t="shared" si="8"/>
        <v>27</v>
      </c>
    </row>
    <row r="98" spans="1:12">
      <c r="A98" s="3" t="s">
        <v>113</v>
      </c>
      <c r="B98">
        <v>34</v>
      </c>
      <c r="C98">
        <v>19</v>
      </c>
      <c r="D98">
        <v>20</v>
      </c>
      <c r="F98">
        <f>AVERAGE(KocaeliTablo[[#This Row],[Vefat2019]:[Vefat2017]])</f>
        <v>19.5</v>
      </c>
      <c r="G98">
        <f>IF(AND(KocaeliTablo[[#This Row],[Vefat2020]]&gt;-1,KocaeliTablo[[#This Row],[Referans]]&gt;-1), KocaeliTablo[[#This Row],[Vefat2020]]-KocaeliTablo[[#This Row],[Referans]], 0)</f>
        <v>14.5</v>
      </c>
      <c r="H98">
        <f t="shared" si="5"/>
        <v>28.142857142857142</v>
      </c>
      <c r="I98">
        <f t="shared" si="6"/>
        <v>26</v>
      </c>
      <c r="J98">
        <f t="shared" si="7"/>
        <v>26.714285714285715</v>
      </c>
      <c r="L98">
        <f t="shared" si="8"/>
        <v>26.357142857142858</v>
      </c>
    </row>
    <row r="99" spans="1:12">
      <c r="A99" s="3" t="s">
        <v>114</v>
      </c>
      <c r="B99">
        <v>37</v>
      </c>
      <c r="C99">
        <v>22</v>
      </c>
      <c r="D99">
        <v>20</v>
      </c>
      <c r="F99">
        <f>AVERAGE(KocaeliTablo[[#This Row],[Vefat2019]:[Vefat2017]])</f>
        <v>21</v>
      </c>
      <c r="G99">
        <f>IF(AND(KocaeliTablo[[#This Row],[Vefat2020]]&gt;-1,KocaeliTablo[[#This Row],[Referans]]&gt;-1), KocaeliTablo[[#This Row],[Vefat2020]]-KocaeliTablo[[#This Row],[Referans]], 0)</f>
        <v>16</v>
      </c>
      <c r="H99">
        <f t="shared" si="5"/>
        <v>27.857142857142858</v>
      </c>
      <c r="I99">
        <f t="shared" si="6"/>
        <v>25.857142857142858</v>
      </c>
      <c r="J99">
        <f t="shared" si="7"/>
        <v>26.428571428571427</v>
      </c>
      <c r="L99">
        <f t="shared" si="8"/>
        <v>26.142857142857142</v>
      </c>
    </row>
    <row r="100" spans="1:12">
      <c r="A100" s="3" t="s">
        <v>115</v>
      </c>
      <c r="B100">
        <v>23</v>
      </c>
      <c r="C100">
        <v>27</v>
      </c>
      <c r="D100">
        <v>22</v>
      </c>
      <c r="F100">
        <f>AVERAGE(KocaeliTablo[[#This Row],[Vefat2019]:[Vefat2017]])</f>
        <v>24.5</v>
      </c>
      <c r="G100">
        <f>IF(AND(KocaeliTablo[[#This Row],[Vefat2020]]&gt;-1,KocaeliTablo[[#This Row],[Referans]]&gt;-1), KocaeliTablo[[#This Row],[Vefat2020]]-KocaeliTablo[[#This Row],[Referans]], 0)</f>
        <v>-1.5</v>
      </c>
      <c r="H100">
        <f t="shared" si="5"/>
        <v>27.285714285714285</v>
      </c>
      <c r="I100">
        <f t="shared" si="6"/>
        <v>26.142857142857142</v>
      </c>
      <c r="J100">
        <f t="shared" si="7"/>
        <v>25.428571428571427</v>
      </c>
      <c r="L100">
        <f t="shared" si="8"/>
        <v>25.785714285714285</v>
      </c>
    </row>
    <row r="101" spans="1:12">
      <c r="A101" s="3" t="s">
        <v>116</v>
      </c>
      <c r="B101">
        <v>24</v>
      </c>
      <c r="C101">
        <v>28</v>
      </c>
      <c r="D101">
        <v>23</v>
      </c>
      <c r="F101">
        <f>AVERAGE(KocaeliTablo[[#This Row],[Vefat2019]:[Vefat2017]])</f>
        <v>25.5</v>
      </c>
      <c r="G101">
        <f>IF(AND(KocaeliTablo[[#This Row],[Vefat2020]]&gt;-1,KocaeliTablo[[#This Row],[Referans]]&gt;-1), KocaeliTablo[[#This Row],[Vefat2020]]-KocaeliTablo[[#This Row],[Referans]], 0)</f>
        <v>-1.5</v>
      </c>
      <c r="H101">
        <f t="shared" si="5"/>
        <v>27.714285714285715</v>
      </c>
      <c r="I101">
        <f t="shared" si="6"/>
        <v>25.857142857142858</v>
      </c>
      <c r="J101">
        <f t="shared" si="7"/>
        <v>24.428571428571427</v>
      </c>
      <c r="L101">
        <f t="shared" si="8"/>
        <v>25.142857142857142</v>
      </c>
    </row>
    <row r="102" spans="1:12">
      <c r="A102" s="3" t="s">
        <v>117</v>
      </c>
      <c r="B102">
        <v>22</v>
      </c>
      <c r="C102">
        <v>22</v>
      </c>
      <c r="D102">
        <v>26</v>
      </c>
      <c r="F102">
        <f>AVERAGE(KocaeliTablo[[#This Row],[Vefat2019]:[Vefat2017]])</f>
        <v>24</v>
      </c>
      <c r="G102">
        <f>IF(AND(KocaeliTablo[[#This Row],[Vefat2020]]&gt;-1,KocaeliTablo[[#This Row],[Referans]]&gt;-1), KocaeliTablo[[#This Row],[Vefat2020]]-KocaeliTablo[[#This Row],[Referans]], 0)</f>
        <v>-2</v>
      </c>
      <c r="H102">
        <f t="shared" si="5"/>
        <v>27.857142857142858</v>
      </c>
      <c r="I102">
        <f t="shared" si="6"/>
        <v>24</v>
      </c>
      <c r="J102">
        <f t="shared" si="7"/>
        <v>23.142857142857142</v>
      </c>
      <c r="L102">
        <f t="shared" si="8"/>
        <v>23.571428571428573</v>
      </c>
    </row>
    <row r="103" spans="1:12">
      <c r="A103" s="3" t="s">
        <v>118</v>
      </c>
      <c r="B103">
        <v>21</v>
      </c>
      <c r="C103">
        <v>24</v>
      </c>
      <c r="D103">
        <v>19</v>
      </c>
      <c r="F103">
        <f>AVERAGE(KocaeliTablo[[#This Row],[Vefat2019]:[Vefat2017]])</f>
        <v>21.5</v>
      </c>
      <c r="G103">
        <f>IF(AND(KocaeliTablo[[#This Row],[Vefat2020]]&gt;-1,KocaeliTablo[[#This Row],[Referans]]&gt;-1), KocaeliTablo[[#This Row],[Vefat2020]]-KocaeliTablo[[#This Row],[Referans]], 0)</f>
        <v>-0.5</v>
      </c>
      <c r="H103">
        <f t="shared" si="5"/>
        <v>27.428571428571427</v>
      </c>
      <c r="I103">
        <f t="shared" si="6"/>
        <v>23.714285714285715</v>
      </c>
      <c r="J103">
        <f t="shared" si="7"/>
        <v>22.571428571428573</v>
      </c>
      <c r="L103">
        <f t="shared" si="8"/>
        <v>23.142857142857142</v>
      </c>
    </row>
    <row r="104" spans="1:12">
      <c r="A104" s="3" t="s">
        <v>119</v>
      </c>
      <c r="B104">
        <v>42</v>
      </c>
      <c r="C104">
        <v>17</v>
      </c>
      <c r="D104">
        <v>24</v>
      </c>
      <c r="F104">
        <f>AVERAGE(KocaeliTablo[[#This Row],[Vefat2019]:[Vefat2017]])</f>
        <v>20.5</v>
      </c>
      <c r="G104">
        <f>IF(AND(KocaeliTablo[[#This Row],[Vefat2020]]&gt;-1,KocaeliTablo[[#This Row],[Referans]]&gt;-1), KocaeliTablo[[#This Row],[Vefat2020]]-KocaeliTablo[[#This Row],[Referans]], 0)</f>
        <v>21.5</v>
      </c>
      <c r="H104">
        <f t="shared" si="5"/>
        <v>29</v>
      </c>
      <c r="I104">
        <f t="shared" si="6"/>
        <v>22.714285714285715</v>
      </c>
      <c r="J104">
        <f t="shared" si="7"/>
        <v>22</v>
      </c>
      <c r="L104">
        <f t="shared" si="8"/>
        <v>22.357142857142858</v>
      </c>
    </row>
    <row r="105" spans="1:12">
      <c r="A105" s="3" t="s">
        <v>120</v>
      </c>
      <c r="B105">
        <v>27</v>
      </c>
      <c r="C105">
        <v>20</v>
      </c>
      <c r="D105">
        <v>23</v>
      </c>
      <c r="F105">
        <f>AVERAGE(KocaeliTablo[[#This Row],[Vefat2019]:[Vefat2017]])</f>
        <v>21.5</v>
      </c>
      <c r="G105">
        <f>IF(AND(KocaeliTablo[[#This Row],[Vefat2020]]&gt;-1,KocaeliTablo[[#This Row],[Referans]]&gt;-1), KocaeliTablo[[#This Row],[Vefat2020]]-KocaeliTablo[[#This Row],[Referans]], 0)</f>
        <v>5.5</v>
      </c>
      <c r="H105">
        <f t="shared" si="5"/>
        <v>28</v>
      </c>
      <c r="I105">
        <f t="shared" si="6"/>
        <v>22.857142857142858</v>
      </c>
      <c r="J105">
        <f t="shared" si="7"/>
        <v>22.428571428571427</v>
      </c>
      <c r="L105">
        <f t="shared" si="8"/>
        <v>22.642857142857142</v>
      </c>
    </row>
    <row r="106" spans="1:12">
      <c r="A106" s="3" t="s">
        <v>121</v>
      </c>
      <c r="B106">
        <v>36</v>
      </c>
      <c r="C106">
        <v>22</v>
      </c>
      <c r="D106">
        <v>17</v>
      </c>
      <c r="F106">
        <f>AVERAGE(KocaeliTablo[[#This Row],[Vefat2019]:[Vefat2017]])</f>
        <v>19.5</v>
      </c>
      <c r="G106">
        <f>IF(AND(KocaeliTablo[[#This Row],[Vefat2020]]&gt;-1,KocaeliTablo[[#This Row],[Referans]]&gt;-1), KocaeliTablo[[#This Row],[Vefat2020]]-KocaeliTablo[[#This Row],[Referans]], 0)</f>
        <v>16.5</v>
      </c>
      <c r="H106">
        <f t="shared" si="5"/>
        <v>27.857142857142858</v>
      </c>
      <c r="I106">
        <f t="shared" si="6"/>
        <v>22.857142857142858</v>
      </c>
      <c r="J106">
        <f t="shared" si="7"/>
        <v>22</v>
      </c>
      <c r="L106">
        <f t="shared" si="8"/>
        <v>22.428571428571427</v>
      </c>
    </row>
    <row r="107" spans="1:12">
      <c r="A107" s="3" t="s">
        <v>122</v>
      </c>
      <c r="B107">
        <v>36</v>
      </c>
      <c r="C107">
        <v>26</v>
      </c>
      <c r="D107">
        <v>19</v>
      </c>
      <c r="F107">
        <f>AVERAGE(KocaeliTablo[[#This Row],[Vefat2019]:[Vefat2017]])</f>
        <v>22.5</v>
      </c>
      <c r="G107">
        <f>IF(AND(KocaeliTablo[[#This Row],[Vefat2020]]&gt;-1,KocaeliTablo[[#This Row],[Referans]]&gt;-1), KocaeliTablo[[#This Row],[Vefat2020]]-KocaeliTablo[[#This Row],[Referans]], 0)</f>
        <v>13.5</v>
      </c>
      <c r="H107">
        <f t="shared" si="5"/>
        <v>29.714285714285715</v>
      </c>
      <c r="I107">
        <f t="shared" si="6"/>
        <v>22.714285714285715</v>
      </c>
      <c r="J107">
        <f t="shared" si="7"/>
        <v>21.571428571428573</v>
      </c>
      <c r="L107">
        <f t="shared" si="8"/>
        <v>22.142857142857142</v>
      </c>
    </row>
    <row r="108" spans="1:12">
      <c r="A108" s="3" t="s">
        <v>123</v>
      </c>
      <c r="B108">
        <v>32</v>
      </c>
      <c r="C108">
        <v>29</v>
      </c>
      <c r="D108">
        <v>18</v>
      </c>
      <c r="F108">
        <f>AVERAGE(KocaeliTablo[[#This Row],[Vefat2019]:[Vefat2017]])</f>
        <v>23.5</v>
      </c>
      <c r="G108">
        <f>IF(AND(KocaeliTablo[[#This Row],[Vefat2020]]&gt;-1,KocaeliTablo[[#This Row],[Referans]]&gt;-1), KocaeliTablo[[#This Row],[Vefat2020]]-KocaeliTablo[[#This Row],[Referans]], 0)</f>
        <v>8.5</v>
      </c>
      <c r="H108">
        <f t="shared" si="5"/>
        <v>30.857142857142858</v>
      </c>
      <c r="I108">
        <f t="shared" si="6"/>
        <v>22.857142857142858</v>
      </c>
      <c r="J108">
        <f t="shared" si="7"/>
        <v>20.857142857142858</v>
      </c>
      <c r="L108">
        <f t="shared" si="8"/>
        <v>21.857142857142858</v>
      </c>
    </row>
    <row r="109" spans="1:12">
      <c r="A109" s="3" t="s">
        <v>124</v>
      </c>
      <c r="B109">
        <v>27</v>
      </c>
      <c r="C109">
        <v>29</v>
      </c>
      <c r="D109">
        <v>24</v>
      </c>
      <c r="F109">
        <f>AVERAGE(KocaeliTablo[[#This Row],[Vefat2019]:[Vefat2017]])</f>
        <v>26.5</v>
      </c>
      <c r="G109">
        <f>IF(AND(KocaeliTablo[[#This Row],[Vefat2020]]&gt;-1,KocaeliTablo[[#This Row],[Referans]]&gt;-1), KocaeliTablo[[#This Row],[Vefat2020]]-KocaeliTablo[[#This Row],[Referans]], 0)</f>
        <v>0.5</v>
      </c>
      <c r="H109">
        <f t="shared" si="5"/>
        <v>31.571428571428573</v>
      </c>
      <c r="I109">
        <f t="shared" si="6"/>
        <v>23.857142857142858</v>
      </c>
      <c r="J109">
        <f t="shared" si="7"/>
        <v>20.571428571428573</v>
      </c>
      <c r="L109">
        <f t="shared" si="8"/>
        <v>22.214285714285715</v>
      </c>
    </row>
    <row r="110" spans="1:12">
      <c r="A110" s="3" t="s">
        <v>125</v>
      </c>
      <c r="B110">
        <v>28</v>
      </c>
      <c r="C110">
        <v>23</v>
      </c>
      <c r="D110">
        <v>23</v>
      </c>
      <c r="F110">
        <f>AVERAGE(KocaeliTablo[[#This Row],[Vefat2019]:[Vefat2017]])</f>
        <v>23</v>
      </c>
      <c r="G110">
        <f>IF(AND(KocaeliTablo[[#This Row],[Vefat2020]]&gt;-1,KocaeliTablo[[#This Row],[Referans]]&gt;-1), KocaeliTablo[[#This Row],[Vefat2020]]-KocaeliTablo[[#This Row],[Referans]], 0)</f>
        <v>5</v>
      </c>
      <c r="H110">
        <f t="shared" si="5"/>
        <v>32.571428571428569</v>
      </c>
      <c r="I110">
        <f t="shared" si="6"/>
        <v>23.714285714285715</v>
      </c>
      <c r="J110">
        <f t="shared" si="7"/>
        <v>21.142857142857142</v>
      </c>
      <c r="L110">
        <f t="shared" si="8"/>
        <v>22.428571428571427</v>
      </c>
    </row>
    <row r="111" spans="1:12">
      <c r="A111" s="3" t="s">
        <v>126</v>
      </c>
      <c r="B111">
        <v>43</v>
      </c>
      <c r="C111">
        <v>19</v>
      </c>
      <c r="D111">
        <v>23</v>
      </c>
      <c r="F111">
        <f>AVERAGE(KocaeliTablo[[#This Row],[Vefat2019]:[Vefat2017]])</f>
        <v>21</v>
      </c>
      <c r="G111">
        <f>IF(AND(KocaeliTablo[[#This Row],[Vefat2020]]&gt;-1,KocaeliTablo[[#This Row],[Referans]]&gt;-1), KocaeliTablo[[#This Row],[Vefat2020]]-KocaeliTablo[[#This Row],[Referans]], 0)</f>
        <v>22</v>
      </c>
      <c r="H111">
        <f t="shared" si="5"/>
        <v>32.714285714285715</v>
      </c>
      <c r="I111">
        <f t="shared" si="6"/>
        <v>24</v>
      </c>
      <c r="J111">
        <f t="shared" si="7"/>
        <v>21</v>
      </c>
      <c r="L111">
        <f t="shared" si="8"/>
        <v>22.5</v>
      </c>
    </row>
    <row r="112" spans="1:12">
      <c r="A112" s="3" t="s">
        <v>127</v>
      </c>
      <c r="B112">
        <v>33</v>
      </c>
      <c r="C112">
        <v>12</v>
      </c>
      <c r="D112">
        <v>23</v>
      </c>
      <c r="F112">
        <f>AVERAGE(KocaeliTablo[[#This Row],[Vefat2019]:[Vefat2017]])</f>
        <v>17.5</v>
      </c>
      <c r="G112">
        <f>IF(AND(KocaeliTablo[[#This Row],[Vefat2020]]&gt;-1,KocaeliTablo[[#This Row],[Referans]]&gt;-1), KocaeliTablo[[#This Row],[Vefat2020]]-KocaeliTablo[[#This Row],[Referans]], 0)</f>
        <v>15.5</v>
      </c>
      <c r="H112">
        <f t="shared" si="5"/>
        <v>33.571428571428569</v>
      </c>
      <c r="I112">
        <f t="shared" si="6"/>
        <v>22.857142857142858</v>
      </c>
      <c r="J112">
        <f t="shared" si="7"/>
        <v>21</v>
      </c>
      <c r="L112">
        <f t="shared" si="8"/>
        <v>21.928571428571427</v>
      </c>
    </row>
    <row r="113" spans="1:12">
      <c r="A113" s="3" t="s">
        <v>128</v>
      </c>
      <c r="B113">
        <v>39</v>
      </c>
      <c r="C113">
        <v>22</v>
      </c>
      <c r="D113">
        <v>21</v>
      </c>
      <c r="F113">
        <f>AVERAGE(KocaeliTablo[[#This Row],[Vefat2019]:[Vefat2017]])</f>
        <v>21.5</v>
      </c>
      <c r="G113">
        <f>IF(AND(KocaeliTablo[[#This Row],[Vefat2020]]&gt;-1,KocaeliTablo[[#This Row],[Referans]]&gt;-1), KocaeliTablo[[#This Row],[Vefat2020]]-KocaeliTablo[[#This Row],[Referans]], 0)</f>
        <v>17.5</v>
      </c>
      <c r="H113">
        <f t="shared" si="5"/>
        <v>34</v>
      </c>
      <c r="I113">
        <f t="shared" si="6"/>
        <v>22.857142857142858</v>
      </c>
      <c r="J113">
        <f t="shared" si="7"/>
        <v>21.571428571428573</v>
      </c>
      <c r="L113">
        <f t="shared" si="8"/>
        <v>22.214285714285715</v>
      </c>
    </row>
    <row r="114" spans="1:12">
      <c r="A114" s="3" t="s">
        <v>129</v>
      </c>
      <c r="B114">
        <v>24</v>
      </c>
      <c r="C114">
        <v>21</v>
      </c>
      <c r="D114">
        <v>20</v>
      </c>
      <c r="F114">
        <f>AVERAGE(KocaeliTablo[[#This Row],[Vefat2019]:[Vefat2017]])</f>
        <v>20.5</v>
      </c>
      <c r="G114">
        <f>IF(AND(KocaeliTablo[[#This Row],[Vefat2020]]&gt;-1,KocaeliTablo[[#This Row],[Referans]]&gt;-1), KocaeliTablo[[#This Row],[Vefat2020]]-KocaeliTablo[[#This Row],[Referans]], 0)</f>
        <v>3.5</v>
      </c>
      <c r="H114">
        <f t="shared" si="5"/>
        <v>32.285714285714285</v>
      </c>
      <c r="I114">
        <f t="shared" si="6"/>
        <v>22.142857142857142</v>
      </c>
      <c r="J114">
        <f t="shared" si="7"/>
        <v>21.714285714285715</v>
      </c>
      <c r="L114">
        <f t="shared" si="8"/>
        <v>21.928571428571427</v>
      </c>
    </row>
    <row r="115" spans="1:12">
      <c r="A115" s="3" t="s">
        <v>130</v>
      </c>
      <c r="B115">
        <v>23</v>
      </c>
      <c r="C115">
        <v>26</v>
      </c>
      <c r="D115">
        <v>17</v>
      </c>
      <c r="F115">
        <f>AVERAGE(KocaeliTablo[[#This Row],[Vefat2019]:[Vefat2017]])</f>
        <v>21.5</v>
      </c>
      <c r="G115">
        <f>IF(AND(KocaeliTablo[[#This Row],[Vefat2020]]&gt;-1,KocaeliTablo[[#This Row],[Referans]]&gt;-1), KocaeliTablo[[#This Row],[Vefat2020]]-KocaeliTablo[[#This Row],[Referans]], 0)</f>
        <v>1.5</v>
      </c>
      <c r="H115">
        <f t="shared" si="5"/>
        <v>31</v>
      </c>
      <c r="I115">
        <f t="shared" si="6"/>
        <v>21.714285714285715</v>
      </c>
      <c r="J115">
        <f t="shared" si="7"/>
        <v>21.571428571428573</v>
      </c>
      <c r="L115">
        <f t="shared" si="8"/>
        <v>21.642857142857142</v>
      </c>
    </row>
    <row r="116" spans="1:12">
      <c r="A116" s="3" t="s">
        <v>131</v>
      </c>
      <c r="B116">
        <v>30</v>
      </c>
      <c r="C116">
        <v>21</v>
      </c>
      <c r="D116">
        <v>28</v>
      </c>
      <c r="F116">
        <f>AVERAGE(KocaeliTablo[[#This Row],[Vefat2019]:[Vefat2017]])</f>
        <v>24.5</v>
      </c>
      <c r="G116">
        <f>IF(AND(KocaeliTablo[[#This Row],[Vefat2020]]&gt;-1,KocaeliTablo[[#This Row],[Referans]]&gt;-1), KocaeliTablo[[#This Row],[Vefat2020]]-KocaeliTablo[[#This Row],[Referans]], 0)</f>
        <v>5.5</v>
      </c>
      <c r="H116">
        <f t="shared" si="5"/>
        <v>31.428571428571427</v>
      </c>
      <c r="I116">
        <f t="shared" si="6"/>
        <v>20.571428571428573</v>
      </c>
      <c r="J116">
        <f t="shared" si="7"/>
        <v>22.142857142857142</v>
      </c>
      <c r="L116">
        <f t="shared" si="8"/>
        <v>21.357142857142858</v>
      </c>
    </row>
    <row r="117" spans="1:12">
      <c r="A117" s="3" t="s">
        <v>132</v>
      </c>
      <c r="B117">
        <v>25</v>
      </c>
      <c r="C117">
        <v>20</v>
      </c>
      <c r="D117">
        <v>19</v>
      </c>
      <c r="F117">
        <f>AVERAGE(KocaeliTablo[[#This Row],[Vefat2019]:[Vefat2017]])</f>
        <v>19.5</v>
      </c>
      <c r="G117">
        <f>IF(AND(KocaeliTablo[[#This Row],[Vefat2020]]&gt;-1,KocaeliTablo[[#This Row],[Referans]]&gt;-1), KocaeliTablo[[#This Row],[Vefat2020]]-KocaeliTablo[[#This Row],[Referans]], 0)</f>
        <v>5.5</v>
      </c>
      <c r="H117">
        <f t="shared" si="5"/>
        <v>31</v>
      </c>
      <c r="I117">
        <f t="shared" si="6"/>
        <v>20.142857142857142</v>
      </c>
      <c r="J117">
        <f t="shared" si="7"/>
        <v>21.571428571428573</v>
      </c>
      <c r="L117">
        <f t="shared" si="8"/>
        <v>20.857142857142858</v>
      </c>
    </row>
    <row r="118" spans="1:12">
      <c r="A118" s="3" t="s">
        <v>133</v>
      </c>
      <c r="B118">
        <v>49</v>
      </c>
      <c r="C118">
        <v>27</v>
      </c>
      <c r="D118">
        <v>21</v>
      </c>
      <c r="F118">
        <f>AVERAGE(KocaeliTablo[[#This Row],[Vefat2019]:[Vefat2017]])</f>
        <v>24</v>
      </c>
      <c r="G118">
        <f>IF(AND(KocaeliTablo[[#This Row],[Vefat2020]]&gt;-1,KocaeliTablo[[#This Row],[Referans]]&gt;-1), KocaeliTablo[[#This Row],[Vefat2020]]-KocaeliTablo[[#This Row],[Referans]], 0)</f>
        <v>25</v>
      </c>
      <c r="H118">
        <f t="shared" si="5"/>
        <v>31.857142857142858</v>
      </c>
      <c r="I118">
        <f t="shared" si="6"/>
        <v>21.285714285714285</v>
      </c>
      <c r="J118">
        <f t="shared" si="7"/>
        <v>21.285714285714285</v>
      </c>
      <c r="L118">
        <f t="shared" si="8"/>
        <v>21.285714285714285</v>
      </c>
    </row>
    <row r="119" spans="1:12">
      <c r="A119" s="3" t="s">
        <v>134</v>
      </c>
      <c r="B119">
        <v>27</v>
      </c>
      <c r="C119">
        <v>28</v>
      </c>
      <c r="D119">
        <v>20</v>
      </c>
      <c r="F119">
        <f>AVERAGE(KocaeliTablo[[#This Row],[Vefat2019]:[Vefat2017]])</f>
        <v>24</v>
      </c>
      <c r="G119">
        <f>IF(AND(KocaeliTablo[[#This Row],[Vefat2020]]&gt;-1,KocaeliTablo[[#This Row],[Referans]]&gt;-1), KocaeliTablo[[#This Row],[Vefat2020]]-KocaeliTablo[[#This Row],[Referans]], 0)</f>
        <v>3</v>
      </c>
      <c r="H119">
        <f t="shared" si="5"/>
        <v>31</v>
      </c>
      <c r="I119">
        <f t="shared" si="6"/>
        <v>23.571428571428573</v>
      </c>
      <c r="J119">
        <f t="shared" si="7"/>
        <v>20.857142857142858</v>
      </c>
      <c r="L119">
        <f t="shared" si="8"/>
        <v>22.214285714285715</v>
      </c>
    </row>
    <row r="120" spans="1:12">
      <c r="A120" s="3" t="s">
        <v>135</v>
      </c>
      <c r="B120">
        <v>34</v>
      </c>
      <c r="C120">
        <v>33</v>
      </c>
      <c r="D120">
        <v>16</v>
      </c>
      <c r="F120">
        <f>AVERAGE(KocaeliTablo[[#This Row],[Vefat2019]:[Vefat2017]])</f>
        <v>24.5</v>
      </c>
      <c r="G120">
        <f>IF(AND(KocaeliTablo[[#This Row],[Vefat2020]]&gt;-1,KocaeliTablo[[#This Row],[Referans]]&gt;-1), KocaeliTablo[[#This Row],[Vefat2020]]-KocaeliTablo[[#This Row],[Referans]], 0)</f>
        <v>9.5</v>
      </c>
      <c r="H120">
        <f t="shared" si="5"/>
        <v>30.285714285714285</v>
      </c>
      <c r="I120">
        <f t="shared" si="6"/>
        <v>25.142857142857142</v>
      </c>
      <c r="J120">
        <f t="shared" si="7"/>
        <v>20.142857142857142</v>
      </c>
      <c r="L120">
        <f t="shared" si="8"/>
        <v>22.642857142857142</v>
      </c>
    </row>
    <row r="121" spans="1:12">
      <c r="A121" s="3" t="s">
        <v>136</v>
      </c>
      <c r="B121">
        <v>26</v>
      </c>
      <c r="C121">
        <v>14</v>
      </c>
      <c r="D121">
        <v>21</v>
      </c>
      <c r="F121">
        <f>AVERAGE(KocaeliTablo[[#This Row],[Vefat2019]:[Vefat2017]])</f>
        <v>17.5</v>
      </c>
      <c r="G121">
        <f>IF(AND(KocaeliTablo[[#This Row],[Vefat2020]]&gt;-1,KocaeliTablo[[#This Row],[Referans]]&gt;-1), KocaeliTablo[[#This Row],[Vefat2020]]-KocaeliTablo[[#This Row],[Referans]], 0)</f>
        <v>8.5</v>
      </c>
      <c r="H121">
        <f t="shared" si="5"/>
        <v>30.571428571428573</v>
      </c>
      <c r="I121">
        <f t="shared" si="6"/>
        <v>24.142857142857142</v>
      </c>
      <c r="J121">
        <f t="shared" si="7"/>
        <v>20.285714285714285</v>
      </c>
      <c r="L121">
        <f t="shared" si="8"/>
        <v>22.214285714285715</v>
      </c>
    </row>
    <row r="122" spans="1:12">
      <c r="A122" s="3" t="s">
        <v>137</v>
      </c>
      <c r="B122">
        <v>27</v>
      </c>
      <c r="C122">
        <v>23</v>
      </c>
      <c r="D122">
        <v>24</v>
      </c>
      <c r="E122">
        <v>23</v>
      </c>
      <c r="F122">
        <f>AVERAGE(KocaeliTablo[[#This Row],[Vefat2019]:[Vefat2017]])</f>
        <v>23.333333333333332</v>
      </c>
      <c r="G122">
        <f>IF(AND(KocaeliTablo[[#This Row],[Vefat2020]]&gt;-1,KocaeliTablo[[#This Row],[Referans]]&gt;-1), KocaeliTablo[[#This Row],[Vefat2020]]-KocaeliTablo[[#This Row],[Referans]], 0)</f>
        <v>3.6666666666666679</v>
      </c>
      <c r="H122">
        <f t="shared" si="5"/>
        <v>31.142857142857142</v>
      </c>
      <c r="I122">
        <f t="shared" si="6"/>
        <v>23.714285714285715</v>
      </c>
      <c r="J122">
        <f t="shared" si="7"/>
        <v>21.285714285714285</v>
      </c>
      <c r="K122">
        <f t="shared" si="7"/>
        <v>23</v>
      </c>
      <c r="L122">
        <f t="shared" si="8"/>
        <v>22.476190476190478</v>
      </c>
    </row>
    <row r="123" spans="1:12">
      <c r="A123" s="3" t="s">
        <v>138</v>
      </c>
      <c r="B123">
        <v>18</v>
      </c>
      <c r="C123">
        <v>24</v>
      </c>
      <c r="D123">
        <v>12</v>
      </c>
      <c r="E123">
        <v>19</v>
      </c>
      <c r="F123">
        <f>AVERAGE(KocaeliTablo[[#This Row],[Vefat2019]:[Vefat2017]])</f>
        <v>18.333333333333332</v>
      </c>
      <c r="G123">
        <f>IF(AND(KocaeliTablo[[#This Row],[Vefat2020]]&gt;-1,KocaeliTablo[[#This Row],[Referans]]&gt;-1), KocaeliTablo[[#This Row],[Vefat2020]]-KocaeliTablo[[#This Row],[Referans]], 0)</f>
        <v>-0.33333333333333215</v>
      </c>
      <c r="H123">
        <f t="shared" si="5"/>
        <v>29.428571428571427</v>
      </c>
      <c r="I123">
        <f t="shared" si="6"/>
        <v>24.142857142857142</v>
      </c>
      <c r="J123">
        <f t="shared" si="7"/>
        <v>19</v>
      </c>
      <c r="K123">
        <f t="shared" si="7"/>
        <v>21</v>
      </c>
      <c r="L123">
        <f t="shared" si="8"/>
        <v>21.595238095238098</v>
      </c>
    </row>
    <row r="124" spans="1:12">
      <c r="A124" s="3" t="s">
        <v>139</v>
      </c>
      <c r="B124">
        <v>19</v>
      </c>
      <c r="C124">
        <v>26</v>
      </c>
      <c r="D124">
        <v>19</v>
      </c>
      <c r="E124">
        <v>18</v>
      </c>
      <c r="F124">
        <f>AVERAGE(KocaeliTablo[[#This Row],[Vefat2019]:[Vefat2017]])</f>
        <v>21</v>
      </c>
      <c r="G124">
        <f>IF(AND(KocaeliTablo[[#This Row],[Vefat2020]]&gt;-1,KocaeliTablo[[#This Row],[Referans]]&gt;-1), KocaeliTablo[[#This Row],[Vefat2020]]-KocaeliTablo[[#This Row],[Referans]], 0)</f>
        <v>-2</v>
      </c>
      <c r="H124">
        <f t="shared" si="5"/>
        <v>28.571428571428573</v>
      </c>
      <c r="I124">
        <f t="shared" si="6"/>
        <v>25</v>
      </c>
      <c r="J124">
        <f t="shared" si="7"/>
        <v>19</v>
      </c>
      <c r="K124">
        <f t="shared" si="7"/>
        <v>20</v>
      </c>
      <c r="L124">
        <f t="shared" si="8"/>
        <v>21.809523809523807</v>
      </c>
    </row>
    <row r="125" spans="1:12">
      <c r="A125" s="3" t="s">
        <v>140</v>
      </c>
      <c r="B125">
        <v>30</v>
      </c>
      <c r="C125">
        <v>21</v>
      </c>
      <c r="D125">
        <v>18</v>
      </c>
      <c r="E125">
        <v>25</v>
      </c>
      <c r="F125">
        <f>AVERAGE(KocaeliTablo[[#This Row],[Vefat2019]:[Vefat2017]])</f>
        <v>21.333333333333332</v>
      </c>
      <c r="G125">
        <f>IF(AND(KocaeliTablo[[#This Row],[Vefat2020]]&gt;-1,KocaeliTablo[[#This Row],[Referans]]&gt;-1), KocaeliTablo[[#This Row],[Vefat2020]]-KocaeliTablo[[#This Row],[Referans]], 0)</f>
        <v>8.6666666666666679</v>
      </c>
      <c r="H125">
        <f t="shared" si="5"/>
        <v>25.857142857142858</v>
      </c>
      <c r="I125">
        <f t="shared" si="6"/>
        <v>24.142857142857142</v>
      </c>
      <c r="J125">
        <f t="shared" si="7"/>
        <v>18.571428571428573</v>
      </c>
      <c r="K125">
        <f t="shared" si="7"/>
        <v>21.25</v>
      </c>
      <c r="L125">
        <f t="shared" si="8"/>
        <v>21.428571428571427</v>
      </c>
    </row>
    <row r="126" spans="1:12">
      <c r="A126" s="3" t="s">
        <v>141</v>
      </c>
      <c r="B126">
        <v>20</v>
      </c>
      <c r="C126">
        <v>17</v>
      </c>
      <c r="D126">
        <v>23</v>
      </c>
      <c r="E126">
        <v>22</v>
      </c>
      <c r="F126">
        <f>AVERAGE(KocaeliTablo[[#This Row],[Vefat2019]:[Vefat2017]])</f>
        <v>20.666666666666668</v>
      </c>
      <c r="G126">
        <f>IF(AND(KocaeliTablo[[#This Row],[Vefat2020]]&gt;-1,KocaeliTablo[[#This Row],[Referans]]&gt;-1), KocaeliTablo[[#This Row],[Vefat2020]]-KocaeliTablo[[#This Row],[Referans]], 0)</f>
        <v>-0.66666666666666785</v>
      </c>
      <c r="H126">
        <f t="shared" si="5"/>
        <v>24.857142857142858</v>
      </c>
      <c r="I126">
        <f t="shared" si="6"/>
        <v>22.571428571428573</v>
      </c>
      <c r="J126">
        <f t="shared" si="7"/>
        <v>19</v>
      </c>
      <c r="K126">
        <f t="shared" si="7"/>
        <v>21.4</v>
      </c>
      <c r="L126">
        <f t="shared" si="8"/>
        <v>20.952380952380953</v>
      </c>
    </row>
    <row r="127" spans="1:12">
      <c r="A127" s="3" t="s">
        <v>142</v>
      </c>
      <c r="B127">
        <v>32</v>
      </c>
      <c r="C127">
        <v>16</v>
      </c>
      <c r="D127">
        <v>24</v>
      </c>
      <c r="E127">
        <v>13</v>
      </c>
      <c r="F127">
        <f>AVERAGE(KocaeliTablo[[#This Row],[Vefat2019]:[Vefat2017]])</f>
        <v>17.666666666666668</v>
      </c>
      <c r="G127">
        <f>IF(AND(KocaeliTablo[[#This Row],[Vefat2020]]&gt;-1,KocaeliTablo[[#This Row],[Referans]]&gt;-1), KocaeliTablo[[#This Row],[Vefat2020]]-KocaeliTablo[[#This Row],[Referans]], 0)</f>
        <v>14.333333333333332</v>
      </c>
      <c r="H127">
        <f t="shared" si="5"/>
        <v>24.571428571428573</v>
      </c>
      <c r="I127">
        <f t="shared" si="6"/>
        <v>20.142857142857142</v>
      </c>
      <c r="J127">
        <f t="shared" si="7"/>
        <v>20.142857142857142</v>
      </c>
      <c r="K127">
        <f t="shared" si="7"/>
        <v>20</v>
      </c>
      <c r="L127">
        <f t="shared" si="8"/>
        <v>19.976190476190474</v>
      </c>
    </row>
    <row r="128" spans="1:12">
      <c r="A128" s="3" t="s">
        <v>143</v>
      </c>
      <c r="B128">
        <v>24</v>
      </c>
      <c r="C128">
        <v>24</v>
      </c>
      <c r="D128">
        <v>21</v>
      </c>
      <c r="E128">
        <v>10</v>
      </c>
      <c r="F128">
        <f>AVERAGE(KocaeliTablo[[#This Row],[Vefat2019]:[Vefat2017]])</f>
        <v>18.333333333333332</v>
      </c>
      <c r="G128">
        <f>IF(AND(KocaeliTablo[[#This Row],[Vefat2020]]&gt;-1,KocaeliTablo[[#This Row],[Referans]]&gt;-1), KocaeliTablo[[#This Row],[Vefat2020]]-KocaeliTablo[[#This Row],[Referans]], 0)</f>
        <v>5.6666666666666679</v>
      </c>
      <c r="H128">
        <f t="shared" si="5"/>
        <v>24.285714285714285</v>
      </c>
      <c r="I128">
        <f t="shared" si="6"/>
        <v>21.571428571428573</v>
      </c>
      <c r="J128">
        <f t="shared" si="7"/>
        <v>20.142857142857142</v>
      </c>
      <c r="K128">
        <f t="shared" si="7"/>
        <v>18.571428571428573</v>
      </c>
      <c r="L128">
        <f t="shared" si="8"/>
        <v>20.095238095238098</v>
      </c>
    </row>
    <row r="129" spans="1:12">
      <c r="A129" s="3" t="s">
        <v>144</v>
      </c>
      <c r="B129">
        <v>27</v>
      </c>
      <c r="C129">
        <v>22</v>
      </c>
      <c r="D129">
        <v>21</v>
      </c>
      <c r="E129">
        <v>24</v>
      </c>
      <c r="F129">
        <f>AVERAGE(KocaeliTablo[[#This Row],[Vefat2019]:[Vefat2017]])</f>
        <v>22.333333333333332</v>
      </c>
      <c r="G129">
        <f>IF(AND(KocaeliTablo[[#This Row],[Vefat2020]]&gt;-1,KocaeliTablo[[#This Row],[Referans]]&gt;-1), KocaeliTablo[[#This Row],[Vefat2020]]-KocaeliTablo[[#This Row],[Referans]], 0)</f>
        <v>4.6666666666666679</v>
      </c>
      <c r="H129">
        <f t="shared" si="5"/>
        <v>24.285714285714285</v>
      </c>
      <c r="I129">
        <f t="shared" si="6"/>
        <v>21.428571428571427</v>
      </c>
      <c r="J129">
        <f t="shared" si="7"/>
        <v>19.714285714285715</v>
      </c>
      <c r="K129">
        <f t="shared" si="7"/>
        <v>18.714285714285715</v>
      </c>
      <c r="L129">
        <f t="shared" si="8"/>
        <v>19.952380952380953</v>
      </c>
    </row>
    <row r="130" spans="1:12">
      <c r="A130" s="3" t="s">
        <v>145</v>
      </c>
      <c r="B130">
        <v>27</v>
      </c>
      <c r="C130">
        <v>27</v>
      </c>
      <c r="D130">
        <v>25</v>
      </c>
      <c r="E130">
        <v>27</v>
      </c>
      <c r="F130">
        <f>AVERAGE(KocaeliTablo[[#This Row],[Vefat2019]:[Vefat2017]])</f>
        <v>26.333333333333332</v>
      </c>
      <c r="G130">
        <f>IF(AND(KocaeliTablo[[#This Row],[Vefat2020]]&gt;-1,KocaeliTablo[[#This Row],[Referans]]&gt;-1), KocaeliTablo[[#This Row],[Vefat2020]]-KocaeliTablo[[#This Row],[Referans]], 0)</f>
        <v>0.66666666666666785</v>
      </c>
      <c r="H130">
        <f t="shared" si="5"/>
        <v>25.571428571428573</v>
      </c>
      <c r="I130">
        <f t="shared" si="6"/>
        <v>21.857142857142858</v>
      </c>
      <c r="J130">
        <f t="shared" si="7"/>
        <v>21.571428571428573</v>
      </c>
      <c r="K130">
        <f t="shared" si="7"/>
        <v>19.857142857142858</v>
      </c>
      <c r="L130">
        <f t="shared" si="8"/>
        <v>21.095238095238095</v>
      </c>
    </row>
    <row r="131" spans="1:12">
      <c r="A131" s="3" t="s">
        <v>146</v>
      </c>
      <c r="B131">
        <v>27</v>
      </c>
      <c r="C131">
        <v>23</v>
      </c>
      <c r="D131">
        <v>25</v>
      </c>
      <c r="E131">
        <v>28</v>
      </c>
      <c r="F131">
        <f>AVERAGE(KocaeliTablo[[#This Row],[Vefat2019]:[Vefat2017]])</f>
        <v>25.333333333333332</v>
      </c>
      <c r="G131">
        <f>IF(AND(KocaeliTablo[[#This Row],[Vefat2020]]&gt;-1,KocaeliTablo[[#This Row],[Referans]]&gt;-1), KocaeliTablo[[#This Row],[Vefat2020]]-KocaeliTablo[[#This Row],[Referans]], 0)</f>
        <v>1.6666666666666679</v>
      </c>
      <c r="H131">
        <f t="shared" si="5"/>
        <v>26.714285714285715</v>
      </c>
      <c r="I131">
        <f t="shared" si="6"/>
        <v>21.428571428571427</v>
      </c>
      <c r="J131">
        <f t="shared" si="7"/>
        <v>22.428571428571427</v>
      </c>
      <c r="K131">
        <f t="shared" si="7"/>
        <v>21.285714285714285</v>
      </c>
      <c r="L131">
        <f t="shared" si="8"/>
        <v>21.714285714285715</v>
      </c>
    </row>
    <row r="132" spans="1:12">
      <c r="A132" s="3" t="s">
        <v>147</v>
      </c>
      <c r="B132">
        <v>29</v>
      </c>
      <c r="C132">
        <v>13</v>
      </c>
      <c r="D132">
        <v>28</v>
      </c>
      <c r="E132">
        <v>22</v>
      </c>
      <c r="F132">
        <f>AVERAGE(KocaeliTablo[[#This Row],[Vefat2019]:[Vefat2017]])</f>
        <v>21</v>
      </c>
      <c r="G132">
        <f>IF(AND(KocaeliTablo[[#This Row],[Vefat2020]]&gt;-1,KocaeliTablo[[#This Row],[Referans]]&gt;-1), KocaeliTablo[[#This Row],[Vefat2020]]-KocaeliTablo[[#This Row],[Referans]], 0)</f>
        <v>8</v>
      </c>
      <c r="H132">
        <f t="shared" si="5"/>
        <v>26.571428571428573</v>
      </c>
      <c r="I132">
        <f t="shared" si="6"/>
        <v>20.285714285714285</v>
      </c>
      <c r="J132">
        <f t="shared" si="7"/>
        <v>23.857142857142858</v>
      </c>
      <c r="K132">
        <f t="shared" si="7"/>
        <v>20.857142857142858</v>
      </c>
      <c r="L132">
        <f t="shared" si="8"/>
        <v>21.666666666666664</v>
      </c>
    </row>
    <row r="133" spans="1:12">
      <c r="A133" s="3" t="s">
        <v>148</v>
      </c>
      <c r="B133">
        <v>29</v>
      </c>
      <c r="C133">
        <v>15</v>
      </c>
      <c r="D133">
        <v>22</v>
      </c>
      <c r="E133">
        <v>16</v>
      </c>
      <c r="F133">
        <f>AVERAGE(KocaeliTablo[[#This Row],[Vefat2019]:[Vefat2017]])</f>
        <v>17.666666666666668</v>
      </c>
      <c r="G133">
        <f>IF(AND(KocaeliTablo[[#This Row],[Vefat2020]]&gt;-1,KocaeliTablo[[#This Row],[Referans]]&gt;-1), KocaeliTablo[[#This Row],[Vefat2020]]-KocaeliTablo[[#This Row],[Referans]], 0)</f>
        <v>11.333333333333332</v>
      </c>
      <c r="H133">
        <f t="shared" si="5"/>
        <v>27.857142857142858</v>
      </c>
      <c r="I133">
        <f t="shared" si="6"/>
        <v>20</v>
      </c>
      <c r="J133">
        <f t="shared" si="7"/>
        <v>23.714285714285715</v>
      </c>
      <c r="K133">
        <f t="shared" si="7"/>
        <v>20</v>
      </c>
      <c r="L133">
        <f t="shared" si="8"/>
        <v>21.238095238095237</v>
      </c>
    </row>
    <row r="134" spans="1:12">
      <c r="A134" s="3" t="s">
        <v>149</v>
      </c>
      <c r="B134">
        <v>22</v>
      </c>
      <c r="C134">
        <v>30</v>
      </c>
      <c r="D134">
        <v>23</v>
      </c>
      <c r="E134">
        <v>12</v>
      </c>
      <c r="F134">
        <f>AVERAGE(KocaeliTablo[[#This Row],[Vefat2019]:[Vefat2017]])</f>
        <v>21.666666666666668</v>
      </c>
      <c r="G134">
        <f>IF(AND(KocaeliTablo[[#This Row],[Vefat2020]]&gt;-1,KocaeliTablo[[#This Row],[Referans]]&gt;-1), KocaeliTablo[[#This Row],[Vefat2020]]-KocaeliTablo[[#This Row],[Referans]], 0)</f>
        <v>0.33333333333333215</v>
      </c>
      <c r="H134">
        <f t="shared" si="5"/>
        <v>26.428571428571427</v>
      </c>
      <c r="I134">
        <f t="shared" si="6"/>
        <v>22</v>
      </c>
      <c r="J134">
        <f t="shared" si="7"/>
        <v>23.571428571428573</v>
      </c>
      <c r="K134">
        <f t="shared" si="7"/>
        <v>19.857142857142858</v>
      </c>
      <c r="L134">
        <f t="shared" si="8"/>
        <v>21.809523809523807</v>
      </c>
    </row>
    <row r="135" spans="1:12">
      <c r="A135" s="3" t="s">
        <v>150</v>
      </c>
      <c r="B135">
        <v>33</v>
      </c>
      <c r="C135">
        <v>21</v>
      </c>
      <c r="D135">
        <v>18</v>
      </c>
      <c r="E135">
        <v>29</v>
      </c>
      <c r="F135">
        <f>AVERAGE(KocaeliTablo[[#This Row],[Vefat2019]:[Vefat2017]])</f>
        <v>22.666666666666668</v>
      </c>
      <c r="G135">
        <f>IF(AND(KocaeliTablo[[#This Row],[Vefat2020]]&gt;-1,KocaeliTablo[[#This Row],[Referans]]&gt;-1), KocaeliTablo[[#This Row],[Vefat2020]]-KocaeliTablo[[#This Row],[Referans]], 0)</f>
        <v>10.333333333333332</v>
      </c>
      <c r="H135">
        <f t="shared" si="5"/>
        <v>27.714285714285715</v>
      </c>
      <c r="I135">
        <f t="shared" si="6"/>
        <v>21.571428571428573</v>
      </c>
      <c r="J135">
        <f t="shared" si="7"/>
        <v>23.142857142857142</v>
      </c>
      <c r="K135">
        <f t="shared" si="7"/>
        <v>22.571428571428573</v>
      </c>
      <c r="L135">
        <f t="shared" si="8"/>
        <v>22.428571428571427</v>
      </c>
    </row>
    <row r="136" spans="1:12">
      <c r="A136" s="3" t="s">
        <v>151</v>
      </c>
      <c r="B136">
        <v>22</v>
      </c>
      <c r="C136">
        <v>20</v>
      </c>
      <c r="D136">
        <v>28</v>
      </c>
      <c r="E136">
        <v>24</v>
      </c>
      <c r="F136">
        <f>AVERAGE(KocaeliTablo[[#This Row],[Vefat2019]:[Vefat2017]])</f>
        <v>24</v>
      </c>
      <c r="G136">
        <f>IF(AND(KocaeliTablo[[#This Row],[Vefat2020]]&gt;-1,KocaeliTablo[[#This Row],[Referans]]&gt;-1), KocaeliTablo[[#This Row],[Vefat2020]]-KocaeliTablo[[#This Row],[Referans]], 0)</f>
        <v>-2</v>
      </c>
      <c r="H136">
        <f t="shared" si="5"/>
        <v>27</v>
      </c>
      <c r="I136">
        <f t="shared" si="6"/>
        <v>21.285714285714285</v>
      </c>
      <c r="J136">
        <f t="shared" si="7"/>
        <v>24.142857142857142</v>
      </c>
      <c r="K136">
        <f t="shared" si="7"/>
        <v>22.571428571428573</v>
      </c>
      <c r="L136">
        <f t="shared" si="8"/>
        <v>22.666666666666664</v>
      </c>
    </row>
    <row r="137" spans="1:12">
      <c r="A137" s="3" t="s">
        <v>152</v>
      </c>
      <c r="B137">
        <v>18</v>
      </c>
      <c r="C137">
        <v>26</v>
      </c>
      <c r="D137">
        <v>23</v>
      </c>
      <c r="E137">
        <v>27</v>
      </c>
      <c r="F137">
        <f>AVERAGE(KocaeliTablo[[#This Row],[Vefat2019]:[Vefat2017]])</f>
        <v>25.333333333333332</v>
      </c>
      <c r="G137">
        <f>IF(AND(KocaeliTablo[[#This Row],[Vefat2020]]&gt;-1,KocaeliTablo[[#This Row],[Referans]]&gt;-1), KocaeliTablo[[#This Row],[Vefat2020]]-KocaeliTablo[[#This Row],[Referans]], 0)</f>
        <v>-7.3333333333333321</v>
      </c>
      <c r="H137">
        <f t="shared" ref="H137:H200" si="9">AVERAGE(B131:B137)</f>
        <v>25.714285714285715</v>
      </c>
      <c r="I137">
        <f t="shared" ref="I137:I200" si="10">AVERAGE(C131:C137)</f>
        <v>21.142857142857142</v>
      </c>
      <c r="J137">
        <f t="shared" ref="J137:K200" si="11">AVERAGE(D131:D137)</f>
        <v>23.857142857142858</v>
      </c>
      <c r="K137">
        <f t="shared" si="11"/>
        <v>22.571428571428573</v>
      </c>
      <c r="L137">
        <f t="shared" ref="L137:L200" si="12">AVERAGE(F131:F137)</f>
        <v>22.523809523809526</v>
      </c>
    </row>
    <row r="138" spans="1:12">
      <c r="A138" s="3" t="s">
        <v>153</v>
      </c>
      <c r="B138">
        <v>16</v>
      </c>
      <c r="C138">
        <v>17</v>
      </c>
      <c r="D138">
        <v>20</v>
      </c>
      <c r="E138">
        <v>34</v>
      </c>
      <c r="F138">
        <f>AVERAGE(KocaeliTablo[[#This Row],[Vefat2019]:[Vefat2017]])</f>
        <v>23.666666666666668</v>
      </c>
      <c r="G138">
        <f>IF(AND(KocaeliTablo[[#This Row],[Vefat2020]]&gt;-1,KocaeliTablo[[#This Row],[Referans]]&gt;-1), KocaeliTablo[[#This Row],[Vefat2020]]-KocaeliTablo[[#This Row],[Referans]], 0)</f>
        <v>-7.6666666666666679</v>
      </c>
      <c r="H138">
        <f t="shared" si="9"/>
        <v>24.142857142857142</v>
      </c>
      <c r="I138">
        <f t="shared" si="10"/>
        <v>20.285714285714285</v>
      </c>
      <c r="J138">
        <f t="shared" si="11"/>
        <v>23.142857142857142</v>
      </c>
      <c r="K138">
        <f t="shared" si="11"/>
        <v>23.428571428571427</v>
      </c>
      <c r="L138">
        <f t="shared" si="12"/>
        <v>22.285714285714285</v>
      </c>
    </row>
    <row r="139" spans="1:12">
      <c r="A139" s="3" t="s">
        <v>154</v>
      </c>
      <c r="B139">
        <v>16</v>
      </c>
      <c r="C139">
        <v>24</v>
      </c>
      <c r="D139">
        <v>28</v>
      </c>
      <c r="E139">
        <v>28</v>
      </c>
      <c r="F139">
        <f>AVERAGE(KocaeliTablo[[#This Row],[Vefat2019]:[Vefat2017]])</f>
        <v>26.666666666666668</v>
      </c>
      <c r="G139">
        <f>IF(AND(KocaeliTablo[[#This Row],[Vefat2020]]&gt;-1,KocaeliTablo[[#This Row],[Referans]]&gt;-1), KocaeliTablo[[#This Row],[Vefat2020]]-KocaeliTablo[[#This Row],[Referans]], 0)</f>
        <v>-10.666666666666668</v>
      </c>
      <c r="H139">
        <f t="shared" si="9"/>
        <v>22.285714285714285</v>
      </c>
      <c r="I139">
        <f t="shared" si="10"/>
        <v>21.857142857142858</v>
      </c>
      <c r="J139">
        <f t="shared" si="11"/>
        <v>23.142857142857142</v>
      </c>
      <c r="K139">
        <f t="shared" si="11"/>
        <v>24.285714285714285</v>
      </c>
      <c r="L139">
        <f t="shared" si="12"/>
        <v>23.095238095238095</v>
      </c>
    </row>
    <row r="140" spans="1:12">
      <c r="A140" s="3" t="s">
        <v>155</v>
      </c>
      <c r="B140">
        <v>20</v>
      </c>
      <c r="C140">
        <v>27</v>
      </c>
      <c r="D140">
        <v>25</v>
      </c>
      <c r="E140">
        <v>17</v>
      </c>
      <c r="F140">
        <f>AVERAGE(KocaeliTablo[[#This Row],[Vefat2019]:[Vefat2017]])</f>
        <v>23</v>
      </c>
      <c r="G140">
        <f>IF(AND(KocaeliTablo[[#This Row],[Vefat2020]]&gt;-1,KocaeliTablo[[#This Row],[Referans]]&gt;-1), KocaeliTablo[[#This Row],[Vefat2020]]-KocaeliTablo[[#This Row],[Referans]], 0)</f>
        <v>-3</v>
      </c>
      <c r="H140">
        <f t="shared" si="9"/>
        <v>21</v>
      </c>
      <c r="I140">
        <f t="shared" si="10"/>
        <v>23.571428571428573</v>
      </c>
      <c r="J140">
        <f t="shared" si="11"/>
        <v>23.571428571428573</v>
      </c>
      <c r="K140">
        <f t="shared" si="11"/>
        <v>24.428571428571427</v>
      </c>
      <c r="L140">
        <f t="shared" si="12"/>
        <v>23.857142857142858</v>
      </c>
    </row>
    <row r="141" spans="1:12">
      <c r="A141" s="3" t="s">
        <v>156</v>
      </c>
      <c r="B141">
        <v>28</v>
      </c>
      <c r="C141">
        <v>20</v>
      </c>
      <c r="D141">
        <v>23</v>
      </c>
      <c r="E141">
        <v>15</v>
      </c>
      <c r="F141">
        <f>AVERAGE(KocaeliTablo[[#This Row],[Vefat2019]:[Vefat2017]])</f>
        <v>19.333333333333332</v>
      </c>
      <c r="G141">
        <f>IF(AND(KocaeliTablo[[#This Row],[Vefat2020]]&gt;-1,KocaeliTablo[[#This Row],[Referans]]&gt;-1), KocaeliTablo[[#This Row],[Vefat2020]]-KocaeliTablo[[#This Row],[Referans]], 0)</f>
        <v>8.6666666666666679</v>
      </c>
      <c r="H141">
        <f t="shared" si="9"/>
        <v>21.857142857142858</v>
      </c>
      <c r="I141">
        <f t="shared" si="10"/>
        <v>22.142857142857142</v>
      </c>
      <c r="J141">
        <f t="shared" si="11"/>
        <v>23.571428571428573</v>
      </c>
      <c r="K141">
        <f t="shared" si="11"/>
        <v>24.857142857142858</v>
      </c>
      <c r="L141">
        <f t="shared" si="12"/>
        <v>23.523809523809526</v>
      </c>
    </row>
    <row r="142" spans="1:12">
      <c r="A142" s="3" t="s">
        <v>157</v>
      </c>
      <c r="B142">
        <v>26</v>
      </c>
      <c r="C142">
        <v>20</v>
      </c>
      <c r="D142">
        <v>28</v>
      </c>
      <c r="E142">
        <v>16</v>
      </c>
      <c r="F142">
        <f>AVERAGE(KocaeliTablo[[#This Row],[Vefat2019]:[Vefat2017]])</f>
        <v>21.333333333333332</v>
      </c>
      <c r="G142">
        <f>IF(AND(KocaeliTablo[[#This Row],[Vefat2020]]&gt;-1,KocaeliTablo[[#This Row],[Referans]]&gt;-1), KocaeliTablo[[#This Row],[Vefat2020]]-KocaeliTablo[[#This Row],[Referans]], 0)</f>
        <v>4.6666666666666679</v>
      </c>
      <c r="H142">
        <f t="shared" si="9"/>
        <v>20.857142857142858</v>
      </c>
      <c r="I142">
        <f t="shared" si="10"/>
        <v>22</v>
      </c>
      <c r="J142">
        <f t="shared" si="11"/>
        <v>25</v>
      </c>
      <c r="K142">
        <f t="shared" si="11"/>
        <v>23</v>
      </c>
      <c r="L142">
        <f t="shared" si="12"/>
        <v>23.333333333333336</v>
      </c>
    </row>
    <row r="143" spans="1:12">
      <c r="A143" s="3" t="s">
        <v>158</v>
      </c>
      <c r="B143">
        <v>21</v>
      </c>
      <c r="C143">
        <v>16</v>
      </c>
      <c r="D143">
        <v>33</v>
      </c>
      <c r="E143">
        <v>26</v>
      </c>
      <c r="F143">
        <f>AVERAGE(KocaeliTablo[[#This Row],[Vefat2019]:[Vefat2017]])</f>
        <v>25</v>
      </c>
      <c r="G143">
        <f>IF(AND(KocaeliTablo[[#This Row],[Vefat2020]]&gt;-1,KocaeliTablo[[#This Row],[Referans]]&gt;-1), KocaeliTablo[[#This Row],[Vefat2020]]-KocaeliTablo[[#This Row],[Referans]], 0)</f>
        <v>-4</v>
      </c>
      <c r="H143">
        <f t="shared" si="9"/>
        <v>20.714285714285715</v>
      </c>
      <c r="I143">
        <f t="shared" si="10"/>
        <v>21.428571428571427</v>
      </c>
      <c r="J143">
        <f t="shared" si="11"/>
        <v>25.714285714285715</v>
      </c>
      <c r="K143">
        <f t="shared" si="11"/>
        <v>23.285714285714285</v>
      </c>
      <c r="L143">
        <f t="shared" si="12"/>
        <v>23.476190476190478</v>
      </c>
    </row>
    <row r="144" spans="1:12">
      <c r="A144" s="3" t="s">
        <v>159</v>
      </c>
      <c r="B144">
        <v>15</v>
      </c>
      <c r="C144">
        <v>25</v>
      </c>
      <c r="D144">
        <v>27</v>
      </c>
      <c r="E144">
        <v>20</v>
      </c>
      <c r="F144">
        <f>AVERAGE(KocaeliTablo[[#This Row],[Vefat2019]:[Vefat2017]])</f>
        <v>24</v>
      </c>
      <c r="G144">
        <f>IF(AND(KocaeliTablo[[#This Row],[Vefat2020]]&gt;-1,KocaeliTablo[[#This Row],[Referans]]&gt;-1), KocaeliTablo[[#This Row],[Vefat2020]]-KocaeliTablo[[#This Row],[Referans]], 0)</f>
        <v>-9</v>
      </c>
      <c r="H144">
        <f t="shared" si="9"/>
        <v>20.285714285714285</v>
      </c>
      <c r="I144">
        <f t="shared" si="10"/>
        <v>21.285714285714285</v>
      </c>
      <c r="J144">
        <f t="shared" si="11"/>
        <v>26.285714285714285</v>
      </c>
      <c r="K144">
        <f t="shared" si="11"/>
        <v>22.285714285714285</v>
      </c>
      <c r="L144">
        <f t="shared" si="12"/>
        <v>23.285714285714285</v>
      </c>
    </row>
    <row r="145" spans="1:12">
      <c r="A145" s="3" t="s">
        <v>160</v>
      </c>
      <c r="B145">
        <v>20</v>
      </c>
      <c r="C145">
        <v>21</v>
      </c>
      <c r="D145">
        <v>20</v>
      </c>
      <c r="E145">
        <v>24</v>
      </c>
      <c r="F145">
        <f>AVERAGE(KocaeliTablo[[#This Row],[Vefat2019]:[Vefat2017]])</f>
        <v>21.666666666666668</v>
      </c>
      <c r="G145">
        <f>IF(AND(KocaeliTablo[[#This Row],[Vefat2020]]&gt;-1,KocaeliTablo[[#This Row],[Referans]]&gt;-1), KocaeliTablo[[#This Row],[Vefat2020]]-KocaeliTablo[[#This Row],[Referans]], 0)</f>
        <v>-1.6666666666666679</v>
      </c>
      <c r="H145">
        <f t="shared" si="9"/>
        <v>20.857142857142858</v>
      </c>
      <c r="I145">
        <f t="shared" si="10"/>
        <v>21.857142857142858</v>
      </c>
      <c r="J145">
        <f t="shared" si="11"/>
        <v>26.285714285714285</v>
      </c>
      <c r="K145">
        <f t="shared" si="11"/>
        <v>20.857142857142858</v>
      </c>
      <c r="L145">
        <f t="shared" si="12"/>
        <v>22.999999999999996</v>
      </c>
    </row>
    <row r="146" spans="1:12">
      <c r="A146" s="3" t="s">
        <v>161</v>
      </c>
      <c r="B146">
        <v>17</v>
      </c>
      <c r="C146">
        <v>34</v>
      </c>
      <c r="D146">
        <v>22</v>
      </c>
      <c r="E146">
        <v>28</v>
      </c>
      <c r="F146">
        <f>AVERAGE(KocaeliTablo[[#This Row],[Vefat2019]:[Vefat2017]])</f>
        <v>28</v>
      </c>
      <c r="G146">
        <f>IF(AND(KocaeliTablo[[#This Row],[Vefat2020]]&gt;-1,KocaeliTablo[[#This Row],[Referans]]&gt;-1), KocaeliTablo[[#This Row],[Vefat2020]]-KocaeliTablo[[#This Row],[Referans]], 0)</f>
        <v>-11</v>
      </c>
      <c r="H146">
        <f t="shared" si="9"/>
        <v>21</v>
      </c>
      <c r="I146">
        <f t="shared" si="10"/>
        <v>23.285714285714285</v>
      </c>
      <c r="J146">
        <f t="shared" si="11"/>
        <v>25.428571428571427</v>
      </c>
      <c r="K146">
        <f t="shared" si="11"/>
        <v>20.857142857142858</v>
      </c>
      <c r="L146">
        <f t="shared" si="12"/>
        <v>23.190476190476186</v>
      </c>
    </row>
    <row r="147" spans="1:12">
      <c r="A147" s="3" t="s">
        <v>162</v>
      </c>
      <c r="B147">
        <v>15</v>
      </c>
      <c r="C147">
        <v>30</v>
      </c>
      <c r="D147">
        <v>27</v>
      </c>
      <c r="E147">
        <v>24</v>
      </c>
      <c r="F147">
        <f>AVERAGE(KocaeliTablo[[#This Row],[Vefat2019]:[Vefat2017]])</f>
        <v>27</v>
      </c>
      <c r="G147">
        <f>IF(AND(KocaeliTablo[[#This Row],[Vefat2020]]&gt;-1,KocaeliTablo[[#This Row],[Referans]]&gt;-1), KocaeliTablo[[#This Row],[Vefat2020]]-KocaeliTablo[[#This Row],[Referans]], 0)</f>
        <v>-12</v>
      </c>
      <c r="H147">
        <f t="shared" si="9"/>
        <v>20.285714285714285</v>
      </c>
      <c r="I147">
        <f t="shared" si="10"/>
        <v>23.714285714285715</v>
      </c>
      <c r="J147">
        <f t="shared" si="11"/>
        <v>25.714285714285715</v>
      </c>
      <c r="K147">
        <f t="shared" si="11"/>
        <v>21.857142857142858</v>
      </c>
      <c r="L147">
        <f t="shared" si="12"/>
        <v>23.761904761904759</v>
      </c>
    </row>
    <row r="148" spans="1:12">
      <c r="A148" s="3" t="s">
        <v>163</v>
      </c>
      <c r="B148">
        <v>19</v>
      </c>
      <c r="C148">
        <v>26</v>
      </c>
      <c r="D148">
        <v>21</v>
      </c>
      <c r="E148">
        <v>27</v>
      </c>
      <c r="F148">
        <f>AVERAGE(KocaeliTablo[[#This Row],[Vefat2019]:[Vefat2017]])</f>
        <v>24.666666666666668</v>
      </c>
      <c r="G148">
        <f>IF(AND(KocaeliTablo[[#This Row],[Vefat2020]]&gt;-1,KocaeliTablo[[#This Row],[Referans]]&gt;-1), KocaeliTablo[[#This Row],[Vefat2020]]-KocaeliTablo[[#This Row],[Referans]], 0)</f>
        <v>-5.6666666666666679</v>
      </c>
      <c r="H148">
        <f t="shared" si="9"/>
        <v>19</v>
      </c>
      <c r="I148">
        <f t="shared" si="10"/>
        <v>24.571428571428573</v>
      </c>
      <c r="J148">
        <f t="shared" si="11"/>
        <v>25.428571428571427</v>
      </c>
      <c r="K148">
        <f t="shared" si="11"/>
        <v>23.571428571428573</v>
      </c>
      <c r="L148">
        <f t="shared" si="12"/>
        <v>24.523809523809522</v>
      </c>
    </row>
    <row r="149" spans="1:12">
      <c r="A149" s="3" t="s">
        <v>164</v>
      </c>
      <c r="B149">
        <v>32</v>
      </c>
      <c r="C149">
        <v>21</v>
      </c>
      <c r="D149">
        <v>23</v>
      </c>
      <c r="E149">
        <v>26</v>
      </c>
      <c r="F149">
        <f>AVERAGE(KocaeliTablo[[#This Row],[Vefat2019]:[Vefat2017]])</f>
        <v>23.333333333333332</v>
      </c>
      <c r="G149">
        <f>IF(AND(KocaeliTablo[[#This Row],[Vefat2020]]&gt;-1,KocaeliTablo[[#This Row],[Referans]]&gt;-1), KocaeliTablo[[#This Row],[Vefat2020]]-KocaeliTablo[[#This Row],[Referans]], 0)</f>
        <v>8.6666666666666679</v>
      </c>
      <c r="H149">
        <f t="shared" si="9"/>
        <v>19.857142857142858</v>
      </c>
      <c r="I149">
        <f t="shared" si="10"/>
        <v>24.714285714285715</v>
      </c>
      <c r="J149">
        <f t="shared" si="11"/>
        <v>24.714285714285715</v>
      </c>
      <c r="K149">
        <f t="shared" si="11"/>
        <v>25</v>
      </c>
      <c r="L149">
        <f t="shared" si="12"/>
        <v>24.809523809523814</v>
      </c>
    </row>
    <row r="150" spans="1:12">
      <c r="A150" s="3" t="s">
        <v>165</v>
      </c>
      <c r="B150">
        <v>20</v>
      </c>
      <c r="C150">
        <v>26</v>
      </c>
      <c r="D150">
        <v>30</v>
      </c>
      <c r="E150">
        <v>25</v>
      </c>
      <c r="F150">
        <f>AVERAGE(KocaeliTablo[[#This Row],[Vefat2019]:[Vefat2017]])</f>
        <v>27</v>
      </c>
      <c r="G150">
        <f>IF(AND(KocaeliTablo[[#This Row],[Vefat2020]]&gt;-1,KocaeliTablo[[#This Row],[Referans]]&gt;-1), KocaeliTablo[[#This Row],[Vefat2020]]-KocaeliTablo[[#This Row],[Referans]], 0)</f>
        <v>-7</v>
      </c>
      <c r="H150">
        <f t="shared" si="9"/>
        <v>19.714285714285715</v>
      </c>
      <c r="I150">
        <f t="shared" si="10"/>
        <v>26.142857142857142</v>
      </c>
      <c r="J150">
        <f t="shared" si="11"/>
        <v>24.285714285714285</v>
      </c>
      <c r="K150">
        <f t="shared" si="11"/>
        <v>24.857142857142858</v>
      </c>
      <c r="L150">
        <f t="shared" si="12"/>
        <v>25.095238095238098</v>
      </c>
    </row>
    <row r="151" spans="1:12">
      <c r="A151" s="3" t="s">
        <v>166</v>
      </c>
      <c r="B151">
        <v>22</v>
      </c>
      <c r="C151">
        <v>25</v>
      </c>
      <c r="D151">
        <v>17</v>
      </c>
      <c r="E151">
        <v>15</v>
      </c>
      <c r="F151">
        <f>AVERAGE(KocaeliTablo[[#This Row],[Vefat2019]:[Vefat2017]])</f>
        <v>19</v>
      </c>
      <c r="G151">
        <f>IF(AND(KocaeliTablo[[#This Row],[Vefat2020]]&gt;-1,KocaeliTablo[[#This Row],[Referans]]&gt;-1), KocaeliTablo[[#This Row],[Vefat2020]]-KocaeliTablo[[#This Row],[Referans]], 0)</f>
        <v>3</v>
      </c>
      <c r="H151">
        <f t="shared" si="9"/>
        <v>20.714285714285715</v>
      </c>
      <c r="I151">
        <f t="shared" si="10"/>
        <v>26.142857142857142</v>
      </c>
      <c r="J151">
        <f t="shared" si="11"/>
        <v>22.857142857142858</v>
      </c>
      <c r="K151">
        <f t="shared" si="11"/>
        <v>24.142857142857142</v>
      </c>
      <c r="L151">
        <f t="shared" si="12"/>
        <v>24.380952380952383</v>
      </c>
    </row>
    <row r="152" spans="1:12">
      <c r="A152" s="3" t="s">
        <v>167</v>
      </c>
      <c r="B152">
        <v>16</v>
      </c>
      <c r="C152">
        <v>21</v>
      </c>
      <c r="D152">
        <v>20</v>
      </c>
      <c r="E152">
        <v>17</v>
      </c>
      <c r="F152">
        <f>AVERAGE(KocaeliTablo[[#This Row],[Vefat2019]:[Vefat2017]])</f>
        <v>19.333333333333332</v>
      </c>
      <c r="G152">
        <f>IF(AND(KocaeliTablo[[#This Row],[Vefat2020]]&gt;-1,KocaeliTablo[[#This Row],[Referans]]&gt;-1), KocaeliTablo[[#This Row],[Vefat2020]]-KocaeliTablo[[#This Row],[Referans]], 0)</f>
        <v>-3.3333333333333321</v>
      </c>
      <c r="H152">
        <f t="shared" si="9"/>
        <v>20.142857142857142</v>
      </c>
      <c r="I152">
        <f t="shared" si="10"/>
        <v>26.142857142857142</v>
      </c>
      <c r="J152">
        <f t="shared" si="11"/>
        <v>22.857142857142858</v>
      </c>
      <c r="K152">
        <f t="shared" si="11"/>
        <v>23.142857142857142</v>
      </c>
      <c r="L152">
        <f t="shared" si="12"/>
        <v>24.047619047619047</v>
      </c>
    </row>
    <row r="153" spans="1:12">
      <c r="A153" s="3" t="s">
        <v>168</v>
      </c>
      <c r="B153">
        <v>21</v>
      </c>
      <c r="C153">
        <v>28</v>
      </c>
      <c r="D153">
        <v>18</v>
      </c>
      <c r="E153">
        <v>21</v>
      </c>
      <c r="F153">
        <f>AVERAGE(KocaeliTablo[[#This Row],[Vefat2019]:[Vefat2017]])</f>
        <v>22.333333333333332</v>
      </c>
      <c r="G153">
        <f>IF(AND(KocaeliTablo[[#This Row],[Vefat2020]]&gt;-1,KocaeliTablo[[#This Row],[Referans]]&gt;-1), KocaeliTablo[[#This Row],[Vefat2020]]-KocaeliTablo[[#This Row],[Referans]], 0)</f>
        <v>-1.3333333333333321</v>
      </c>
      <c r="H153">
        <f t="shared" si="9"/>
        <v>20.714285714285715</v>
      </c>
      <c r="I153">
        <f t="shared" si="10"/>
        <v>25.285714285714285</v>
      </c>
      <c r="J153">
        <f t="shared" si="11"/>
        <v>22.285714285714285</v>
      </c>
      <c r="K153">
        <f t="shared" si="11"/>
        <v>22.142857142857142</v>
      </c>
      <c r="L153">
        <f t="shared" si="12"/>
        <v>23.238095238095241</v>
      </c>
    </row>
    <row r="154" spans="1:12">
      <c r="A154" s="3" t="s">
        <v>169</v>
      </c>
      <c r="B154">
        <v>17</v>
      </c>
      <c r="C154">
        <v>16</v>
      </c>
      <c r="D154">
        <v>23</v>
      </c>
      <c r="E154">
        <v>31</v>
      </c>
      <c r="F154">
        <f>AVERAGE(KocaeliTablo[[#This Row],[Vefat2019]:[Vefat2017]])</f>
        <v>23.333333333333332</v>
      </c>
      <c r="G154">
        <f>IF(AND(KocaeliTablo[[#This Row],[Vefat2020]]&gt;-1,KocaeliTablo[[#This Row],[Referans]]&gt;-1), KocaeliTablo[[#This Row],[Vefat2020]]-KocaeliTablo[[#This Row],[Referans]], 0)</f>
        <v>-6.3333333333333321</v>
      </c>
      <c r="H154">
        <f t="shared" si="9"/>
        <v>21</v>
      </c>
      <c r="I154">
        <f t="shared" si="10"/>
        <v>23.285714285714285</v>
      </c>
      <c r="J154">
        <f t="shared" si="11"/>
        <v>21.714285714285715</v>
      </c>
      <c r="K154">
        <f t="shared" si="11"/>
        <v>23.142857142857142</v>
      </c>
      <c r="L154">
        <f t="shared" si="12"/>
        <v>22.714285714285715</v>
      </c>
    </row>
    <row r="155" spans="1:12">
      <c r="A155" s="3" t="s">
        <v>170</v>
      </c>
      <c r="B155">
        <v>22</v>
      </c>
      <c r="C155">
        <v>21</v>
      </c>
      <c r="D155">
        <v>19</v>
      </c>
      <c r="E155">
        <v>18</v>
      </c>
      <c r="F155">
        <f>AVERAGE(KocaeliTablo[[#This Row],[Vefat2019]:[Vefat2017]])</f>
        <v>19.333333333333332</v>
      </c>
      <c r="G155">
        <f>IF(AND(KocaeliTablo[[#This Row],[Vefat2020]]&gt;-1,KocaeliTablo[[#This Row],[Referans]]&gt;-1), KocaeliTablo[[#This Row],[Vefat2020]]-KocaeliTablo[[#This Row],[Referans]], 0)</f>
        <v>2.6666666666666679</v>
      </c>
      <c r="H155">
        <f t="shared" si="9"/>
        <v>21.428571428571427</v>
      </c>
      <c r="I155">
        <f t="shared" si="10"/>
        <v>22.571428571428573</v>
      </c>
      <c r="J155">
        <f t="shared" si="11"/>
        <v>21.428571428571427</v>
      </c>
      <c r="K155">
        <f t="shared" si="11"/>
        <v>21.857142857142858</v>
      </c>
      <c r="L155">
        <f t="shared" si="12"/>
        <v>21.952380952380953</v>
      </c>
    </row>
    <row r="156" spans="1:12">
      <c r="A156" s="3" t="s">
        <v>171</v>
      </c>
      <c r="B156">
        <v>24</v>
      </c>
      <c r="C156">
        <v>18</v>
      </c>
      <c r="D156">
        <v>19</v>
      </c>
      <c r="E156">
        <v>11</v>
      </c>
      <c r="F156">
        <f>AVERAGE(KocaeliTablo[[#This Row],[Vefat2019]:[Vefat2017]])</f>
        <v>16</v>
      </c>
      <c r="G156">
        <f>IF(AND(KocaeliTablo[[#This Row],[Vefat2020]]&gt;-1,KocaeliTablo[[#This Row],[Referans]]&gt;-1), KocaeliTablo[[#This Row],[Vefat2020]]-KocaeliTablo[[#This Row],[Referans]], 0)</f>
        <v>8</v>
      </c>
      <c r="H156">
        <f t="shared" si="9"/>
        <v>20.285714285714285</v>
      </c>
      <c r="I156">
        <f t="shared" si="10"/>
        <v>22.142857142857142</v>
      </c>
      <c r="J156">
        <f t="shared" si="11"/>
        <v>20.857142857142858</v>
      </c>
      <c r="K156">
        <f t="shared" si="11"/>
        <v>19.714285714285715</v>
      </c>
      <c r="L156">
        <f t="shared" si="12"/>
        <v>20.904761904761902</v>
      </c>
    </row>
    <row r="157" spans="1:12">
      <c r="A157" s="3" t="s">
        <v>172</v>
      </c>
      <c r="B157">
        <v>21</v>
      </c>
      <c r="C157">
        <v>26</v>
      </c>
      <c r="D157">
        <v>23</v>
      </c>
      <c r="E157">
        <v>23</v>
      </c>
      <c r="F157">
        <f>AVERAGE(KocaeliTablo[[#This Row],[Vefat2019]:[Vefat2017]])</f>
        <v>24</v>
      </c>
      <c r="G157">
        <f>IF(AND(KocaeliTablo[[#This Row],[Vefat2020]]&gt;-1,KocaeliTablo[[#This Row],[Referans]]&gt;-1), KocaeliTablo[[#This Row],[Vefat2020]]-KocaeliTablo[[#This Row],[Referans]], 0)</f>
        <v>-3</v>
      </c>
      <c r="H157">
        <f t="shared" si="9"/>
        <v>20.428571428571427</v>
      </c>
      <c r="I157">
        <f t="shared" si="10"/>
        <v>22.142857142857142</v>
      </c>
      <c r="J157">
        <f t="shared" si="11"/>
        <v>19.857142857142858</v>
      </c>
      <c r="K157">
        <f t="shared" si="11"/>
        <v>19.428571428571427</v>
      </c>
      <c r="L157">
        <f t="shared" si="12"/>
        <v>20.476190476190474</v>
      </c>
    </row>
    <row r="158" spans="1:12">
      <c r="A158" s="3" t="s">
        <v>173</v>
      </c>
      <c r="B158">
        <v>18</v>
      </c>
      <c r="C158">
        <v>17</v>
      </c>
      <c r="D158">
        <v>19</v>
      </c>
      <c r="E158">
        <v>24</v>
      </c>
      <c r="F158">
        <f>AVERAGE(KocaeliTablo[[#This Row],[Vefat2019]:[Vefat2017]])</f>
        <v>20</v>
      </c>
      <c r="G158">
        <f>IF(AND(KocaeliTablo[[#This Row],[Vefat2020]]&gt;-1,KocaeliTablo[[#This Row],[Referans]]&gt;-1), KocaeliTablo[[#This Row],[Vefat2020]]-KocaeliTablo[[#This Row],[Referans]], 0)</f>
        <v>-2</v>
      </c>
      <c r="H158">
        <f t="shared" si="9"/>
        <v>19.857142857142858</v>
      </c>
      <c r="I158">
        <f t="shared" si="10"/>
        <v>21</v>
      </c>
      <c r="J158">
        <f t="shared" si="11"/>
        <v>20.142857142857142</v>
      </c>
      <c r="K158">
        <f t="shared" si="11"/>
        <v>20.714285714285715</v>
      </c>
      <c r="L158">
        <f t="shared" si="12"/>
        <v>20.619047619047617</v>
      </c>
    </row>
    <row r="159" spans="1:12">
      <c r="A159" s="3" t="s">
        <v>174</v>
      </c>
      <c r="B159">
        <v>14</v>
      </c>
      <c r="C159">
        <v>23</v>
      </c>
      <c r="D159">
        <v>26</v>
      </c>
      <c r="E159">
        <v>21</v>
      </c>
      <c r="F159">
        <f>AVERAGE(KocaeliTablo[[#This Row],[Vefat2019]:[Vefat2017]])</f>
        <v>23.333333333333332</v>
      </c>
      <c r="G159">
        <f>IF(AND(KocaeliTablo[[#This Row],[Vefat2020]]&gt;-1,KocaeliTablo[[#This Row],[Referans]]&gt;-1), KocaeliTablo[[#This Row],[Vefat2020]]-KocaeliTablo[[#This Row],[Referans]], 0)</f>
        <v>-9.3333333333333321</v>
      </c>
      <c r="H159">
        <f t="shared" si="9"/>
        <v>19.571428571428573</v>
      </c>
      <c r="I159">
        <f t="shared" si="10"/>
        <v>21.285714285714285</v>
      </c>
      <c r="J159">
        <f t="shared" si="11"/>
        <v>21</v>
      </c>
      <c r="K159">
        <f t="shared" si="11"/>
        <v>21.285714285714285</v>
      </c>
      <c r="L159">
        <f t="shared" si="12"/>
        <v>21.190476190476193</v>
      </c>
    </row>
    <row r="160" spans="1:12">
      <c r="A160" s="3" t="s">
        <v>175</v>
      </c>
      <c r="B160">
        <v>29</v>
      </c>
      <c r="C160">
        <v>22</v>
      </c>
      <c r="D160">
        <v>20</v>
      </c>
      <c r="E160">
        <v>18</v>
      </c>
      <c r="F160">
        <f>AVERAGE(KocaeliTablo[[#This Row],[Vefat2019]:[Vefat2017]])</f>
        <v>20</v>
      </c>
      <c r="G160">
        <f>IF(AND(KocaeliTablo[[#This Row],[Vefat2020]]&gt;-1,KocaeliTablo[[#This Row],[Referans]]&gt;-1), KocaeliTablo[[#This Row],[Vefat2020]]-KocaeliTablo[[#This Row],[Referans]], 0)</f>
        <v>9</v>
      </c>
      <c r="H160">
        <f t="shared" si="9"/>
        <v>20.714285714285715</v>
      </c>
      <c r="I160">
        <f t="shared" si="10"/>
        <v>20.428571428571427</v>
      </c>
      <c r="J160">
        <f t="shared" si="11"/>
        <v>21.285714285714285</v>
      </c>
      <c r="K160">
        <f t="shared" si="11"/>
        <v>20.857142857142858</v>
      </c>
      <c r="L160">
        <f t="shared" si="12"/>
        <v>20.857142857142858</v>
      </c>
    </row>
    <row r="161" spans="1:12">
      <c r="A161" s="3" t="s">
        <v>176</v>
      </c>
      <c r="B161">
        <v>18</v>
      </c>
      <c r="C161">
        <v>23</v>
      </c>
      <c r="D161">
        <v>30</v>
      </c>
      <c r="E161">
        <v>29</v>
      </c>
      <c r="F161">
        <f>AVERAGE(KocaeliTablo[[#This Row],[Vefat2019]:[Vefat2017]])</f>
        <v>27.333333333333332</v>
      </c>
      <c r="G161">
        <f>IF(AND(KocaeliTablo[[#This Row],[Vefat2020]]&gt;-1,KocaeliTablo[[#This Row],[Referans]]&gt;-1), KocaeliTablo[[#This Row],[Vefat2020]]-KocaeliTablo[[#This Row],[Referans]], 0)</f>
        <v>-9.3333333333333321</v>
      </c>
      <c r="H161">
        <f t="shared" si="9"/>
        <v>20.857142857142858</v>
      </c>
      <c r="I161">
        <f t="shared" si="10"/>
        <v>21.428571428571427</v>
      </c>
      <c r="J161">
        <f t="shared" si="11"/>
        <v>22.285714285714285</v>
      </c>
      <c r="K161">
        <f t="shared" si="11"/>
        <v>20.571428571428573</v>
      </c>
      <c r="L161">
        <f t="shared" si="12"/>
        <v>21.428571428571427</v>
      </c>
    </row>
    <row r="162" spans="1:12">
      <c r="A162" s="3" t="s">
        <v>177</v>
      </c>
      <c r="B162">
        <v>29</v>
      </c>
      <c r="C162">
        <v>23</v>
      </c>
      <c r="D162">
        <v>30</v>
      </c>
      <c r="E162">
        <v>11</v>
      </c>
      <c r="F162">
        <f>AVERAGE(KocaeliTablo[[#This Row],[Vefat2019]:[Vefat2017]])</f>
        <v>21.333333333333332</v>
      </c>
      <c r="G162">
        <f>IF(AND(KocaeliTablo[[#This Row],[Vefat2020]]&gt;-1,KocaeliTablo[[#This Row],[Referans]]&gt;-1), KocaeliTablo[[#This Row],[Vefat2020]]-KocaeliTablo[[#This Row],[Referans]], 0)</f>
        <v>7.6666666666666679</v>
      </c>
      <c r="H162">
        <f t="shared" si="9"/>
        <v>21.857142857142858</v>
      </c>
      <c r="I162">
        <f t="shared" si="10"/>
        <v>21.714285714285715</v>
      </c>
      <c r="J162">
        <f t="shared" si="11"/>
        <v>23.857142857142858</v>
      </c>
      <c r="K162">
        <f t="shared" si="11"/>
        <v>19.571428571428573</v>
      </c>
      <c r="L162">
        <f t="shared" si="12"/>
        <v>21.714285714285715</v>
      </c>
    </row>
    <row r="163" spans="1:12">
      <c r="A163" s="3" t="s">
        <v>178</v>
      </c>
      <c r="B163">
        <v>29</v>
      </c>
      <c r="C163">
        <v>24</v>
      </c>
      <c r="D163">
        <v>25</v>
      </c>
      <c r="E163">
        <v>14</v>
      </c>
      <c r="F163">
        <f>AVERAGE(KocaeliTablo[[#This Row],[Vefat2019]:[Vefat2017]])</f>
        <v>21</v>
      </c>
      <c r="G163">
        <f>IF(AND(KocaeliTablo[[#This Row],[Vefat2020]]&gt;-1,KocaeliTablo[[#This Row],[Referans]]&gt;-1), KocaeliTablo[[#This Row],[Vefat2020]]-KocaeliTablo[[#This Row],[Referans]], 0)</f>
        <v>8</v>
      </c>
      <c r="H163">
        <f t="shared" si="9"/>
        <v>22.571428571428573</v>
      </c>
      <c r="I163">
        <f t="shared" si="10"/>
        <v>22.571428571428573</v>
      </c>
      <c r="J163">
        <f t="shared" si="11"/>
        <v>24.714285714285715</v>
      </c>
      <c r="K163">
        <f t="shared" si="11"/>
        <v>20</v>
      </c>
      <c r="L163">
        <f t="shared" si="12"/>
        <v>22.428571428571427</v>
      </c>
    </row>
    <row r="164" spans="1:12">
      <c r="A164" s="3" t="s">
        <v>179</v>
      </c>
      <c r="B164">
        <v>19</v>
      </c>
      <c r="C164">
        <v>23</v>
      </c>
      <c r="D164">
        <v>20</v>
      </c>
      <c r="E164">
        <v>32</v>
      </c>
      <c r="F164">
        <f>AVERAGE(KocaeliTablo[[#This Row],[Vefat2019]:[Vefat2017]])</f>
        <v>25</v>
      </c>
      <c r="G164">
        <f>IF(AND(KocaeliTablo[[#This Row],[Vefat2020]]&gt;-1,KocaeliTablo[[#This Row],[Referans]]&gt;-1), KocaeliTablo[[#This Row],[Vefat2020]]-KocaeliTablo[[#This Row],[Referans]], 0)</f>
        <v>-6</v>
      </c>
      <c r="H164">
        <f t="shared" si="9"/>
        <v>22.285714285714285</v>
      </c>
      <c r="I164">
        <f t="shared" si="10"/>
        <v>22.142857142857142</v>
      </c>
      <c r="J164">
        <f t="shared" si="11"/>
        <v>24.285714285714285</v>
      </c>
      <c r="K164">
        <f t="shared" si="11"/>
        <v>21.285714285714285</v>
      </c>
      <c r="L164">
        <f t="shared" si="12"/>
        <v>22.571428571428573</v>
      </c>
    </row>
    <row r="165" spans="1:12">
      <c r="A165" s="3" t="s">
        <v>180</v>
      </c>
      <c r="B165">
        <v>24</v>
      </c>
      <c r="C165">
        <v>27</v>
      </c>
      <c r="D165">
        <v>17</v>
      </c>
      <c r="E165">
        <v>17</v>
      </c>
      <c r="F165">
        <f>AVERAGE(KocaeliTablo[[#This Row],[Vefat2019]:[Vefat2017]])</f>
        <v>20.333333333333332</v>
      </c>
      <c r="G165">
        <f>IF(AND(KocaeliTablo[[#This Row],[Vefat2020]]&gt;-1,KocaeliTablo[[#This Row],[Referans]]&gt;-1), KocaeliTablo[[#This Row],[Vefat2020]]-KocaeliTablo[[#This Row],[Referans]], 0)</f>
        <v>3.6666666666666679</v>
      </c>
      <c r="H165">
        <f t="shared" si="9"/>
        <v>23.142857142857142</v>
      </c>
      <c r="I165">
        <f t="shared" si="10"/>
        <v>23.571428571428573</v>
      </c>
      <c r="J165">
        <f t="shared" si="11"/>
        <v>24</v>
      </c>
      <c r="K165">
        <f t="shared" si="11"/>
        <v>20.285714285714285</v>
      </c>
      <c r="L165">
        <f t="shared" si="12"/>
        <v>22.61904761904762</v>
      </c>
    </row>
    <row r="166" spans="1:12">
      <c r="A166" s="3" t="s">
        <v>181</v>
      </c>
      <c r="B166">
        <v>26</v>
      </c>
      <c r="C166">
        <v>26</v>
      </c>
      <c r="D166">
        <v>25</v>
      </c>
      <c r="E166">
        <v>19</v>
      </c>
      <c r="F166">
        <f>AVERAGE(KocaeliTablo[[#This Row],[Vefat2019]:[Vefat2017]])</f>
        <v>23.333333333333332</v>
      </c>
      <c r="G166">
        <f>IF(AND(KocaeliTablo[[#This Row],[Vefat2020]]&gt;-1,KocaeliTablo[[#This Row],[Referans]]&gt;-1), KocaeliTablo[[#This Row],[Vefat2020]]-KocaeliTablo[[#This Row],[Referans]], 0)</f>
        <v>2.6666666666666679</v>
      </c>
      <c r="H166">
        <f t="shared" si="9"/>
        <v>24.857142857142858</v>
      </c>
      <c r="I166">
        <f t="shared" si="10"/>
        <v>24</v>
      </c>
      <c r="J166">
        <f t="shared" si="11"/>
        <v>23.857142857142858</v>
      </c>
      <c r="K166">
        <f t="shared" si="11"/>
        <v>20</v>
      </c>
      <c r="L166">
        <f t="shared" si="12"/>
        <v>22.61904761904762</v>
      </c>
    </row>
    <row r="167" spans="1:12">
      <c r="A167" s="3" t="s">
        <v>182</v>
      </c>
      <c r="B167">
        <v>24</v>
      </c>
      <c r="C167">
        <v>21</v>
      </c>
      <c r="D167">
        <v>15</v>
      </c>
      <c r="E167">
        <v>22</v>
      </c>
      <c r="F167">
        <f>AVERAGE(KocaeliTablo[[#This Row],[Vefat2019]:[Vefat2017]])</f>
        <v>19.333333333333332</v>
      </c>
      <c r="G167">
        <f>IF(AND(KocaeliTablo[[#This Row],[Vefat2020]]&gt;-1,KocaeliTablo[[#This Row],[Referans]]&gt;-1), KocaeliTablo[[#This Row],[Vefat2020]]-KocaeliTablo[[#This Row],[Referans]], 0)</f>
        <v>4.6666666666666679</v>
      </c>
      <c r="H167">
        <f t="shared" si="9"/>
        <v>24.142857142857142</v>
      </c>
      <c r="I167">
        <f t="shared" si="10"/>
        <v>23.857142857142858</v>
      </c>
      <c r="J167">
        <f t="shared" si="11"/>
        <v>23.142857142857142</v>
      </c>
      <c r="K167">
        <f t="shared" si="11"/>
        <v>20.571428571428573</v>
      </c>
      <c r="L167">
        <f t="shared" si="12"/>
        <v>22.523809523809522</v>
      </c>
    </row>
    <row r="168" spans="1:12">
      <c r="A168" s="3" t="s">
        <v>183</v>
      </c>
      <c r="B168">
        <v>16</v>
      </c>
      <c r="C168">
        <v>24</v>
      </c>
      <c r="D168">
        <v>27</v>
      </c>
      <c r="E168">
        <v>13</v>
      </c>
      <c r="F168">
        <f>AVERAGE(KocaeliTablo[[#This Row],[Vefat2019]:[Vefat2017]])</f>
        <v>21.333333333333332</v>
      </c>
      <c r="G168">
        <f>IF(AND(KocaeliTablo[[#This Row],[Vefat2020]]&gt;-1,KocaeliTablo[[#This Row],[Referans]]&gt;-1), KocaeliTablo[[#This Row],[Vefat2020]]-KocaeliTablo[[#This Row],[Referans]], 0)</f>
        <v>-5.3333333333333321</v>
      </c>
      <c r="H168">
        <f t="shared" si="9"/>
        <v>23.857142857142858</v>
      </c>
      <c r="I168">
        <f t="shared" si="10"/>
        <v>24</v>
      </c>
      <c r="J168">
        <f t="shared" si="11"/>
        <v>22.714285714285715</v>
      </c>
      <c r="K168">
        <f t="shared" si="11"/>
        <v>18.285714285714285</v>
      </c>
      <c r="L168">
        <f t="shared" si="12"/>
        <v>21.666666666666664</v>
      </c>
    </row>
    <row r="169" spans="1:12">
      <c r="A169" s="3" t="s">
        <v>184</v>
      </c>
      <c r="B169">
        <v>28</v>
      </c>
      <c r="C169">
        <v>16</v>
      </c>
      <c r="D169">
        <v>29</v>
      </c>
      <c r="E169">
        <v>11</v>
      </c>
      <c r="F169">
        <f>AVERAGE(KocaeliTablo[[#This Row],[Vefat2019]:[Vefat2017]])</f>
        <v>18.666666666666668</v>
      </c>
      <c r="G169">
        <f>IF(AND(KocaeliTablo[[#This Row],[Vefat2020]]&gt;-1,KocaeliTablo[[#This Row],[Referans]]&gt;-1), KocaeliTablo[[#This Row],[Vefat2020]]-KocaeliTablo[[#This Row],[Referans]], 0)</f>
        <v>9.3333333333333321</v>
      </c>
      <c r="H169">
        <f t="shared" si="9"/>
        <v>23.714285714285715</v>
      </c>
      <c r="I169">
        <f t="shared" si="10"/>
        <v>23</v>
      </c>
      <c r="J169">
        <f t="shared" si="11"/>
        <v>22.571428571428573</v>
      </c>
      <c r="K169">
        <f t="shared" si="11"/>
        <v>18.285714285714285</v>
      </c>
      <c r="L169">
        <f t="shared" si="12"/>
        <v>21.285714285714281</v>
      </c>
    </row>
    <row r="170" spans="1:12">
      <c r="A170" s="3" t="s">
        <v>185</v>
      </c>
      <c r="B170">
        <v>17</v>
      </c>
      <c r="C170">
        <v>19</v>
      </c>
      <c r="D170">
        <v>23</v>
      </c>
      <c r="E170">
        <v>17</v>
      </c>
      <c r="F170">
        <f>AVERAGE(KocaeliTablo[[#This Row],[Vefat2019]:[Vefat2017]])</f>
        <v>19.666666666666668</v>
      </c>
      <c r="G170">
        <f>IF(AND(KocaeliTablo[[#This Row],[Vefat2020]]&gt;-1,KocaeliTablo[[#This Row],[Referans]]&gt;-1), KocaeliTablo[[#This Row],[Vefat2020]]-KocaeliTablo[[#This Row],[Referans]], 0)</f>
        <v>-2.6666666666666679</v>
      </c>
      <c r="H170">
        <f t="shared" si="9"/>
        <v>22</v>
      </c>
      <c r="I170">
        <f t="shared" si="10"/>
        <v>22.285714285714285</v>
      </c>
      <c r="J170">
        <f t="shared" si="11"/>
        <v>22.285714285714285</v>
      </c>
      <c r="K170">
        <f t="shared" si="11"/>
        <v>18.714285714285715</v>
      </c>
      <c r="L170">
        <f t="shared" si="12"/>
        <v>21.095238095238095</v>
      </c>
    </row>
    <row r="171" spans="1:12">
      <c r="A171" s="3" t="s">
        <v>186</v>
      </c>
      <c r="B171">
        <v>21</v>
      </c>
      <c r="C171">
        <v>27</v>
      </c>
      <c r="D171">
        <v>18</v>
      </c>
      <c r="E171">
        <v>20</v>
      </c>
      <c r="F171">
        <f>AVERAGE(KocaeliTablo[[#This Row],[Vefat2019]:[Vefat2017]])</f>
        <v>21.666666666666668</v>
      </c>
      <c r="G171">
        <f>IF(AND(KocaeliTablo[[#This Row],[Vefat2020]]&gt;-1,KocaeliTablo[[#This Row],[Referans]]&gt;-1), KocaeliTablo[[#This Row],[Vefat2020]]-KocaeliTablo[[#This Row],[Referans]], 0)</f>
        <v>-0.66666666666666785</v>
      </c>
      <c r="H171">
        <f t="shared" si="9"/>
        <v>22.285714285714285</v>
      </c>
      <c r="I171">
        <f t="shared" si="10"/>
        <v>22.857142857142858</v>
      </c>
      <c r="J171">
        <f t="shared" si="11"/>
        <v>22</v>
      </c>
      <c r="K171">
        <f t="shared" si="11"/>
        <v>17</v>
      </c>
      <c r="L171">
        <f t="shared" si="12"/>
        <v>20.61904761904762</v>
      </c>
    </row>
    <row r="172" spans="1:12">
      <c r="A172" s="3" t="s">
        <v>187</v>
      </c>
      <c r="B172">
        <v>25</v>
      </c>
      <c r="C172">
        <v>21</v>
      </c>
      <c r="D172">
        <v>29</v>
      </c>
      <c r="E172">
        <v>29</v>
      </c>
      <c r="F172">
        <f>AVERAGE(KocaeliTablo[[#This Row],[Vefat2019]:[Vefat2017]])</f>
        <v>26.333333333333332</v>
      </c>
      <c r="G172">
        <f>IF(AND(KocaeliTablo[[#This Row],[Vefat2020]]&gt;-1,KocaeliTablo[[#This Row],[Referans]]&gt;-1), KocaeliTablo[[#This Row],[Vefat2020]]-KocaeliTablo[[#This Row],[Referans]], 0)</f>
        <v>-1.3333333333333321</v>
      </c>
      <c r="H172">
        <f t="shared" si="9"/>
        <v>22.428571428571427</v>
      </c>
      <c r="I172">
        <f t="shared" si="10"/>
        <v>22</v>
      </c>
      <c r="J172">
        <f t="shared" si="11"/>
        <v>23.714285714285715</v>
      </c>
      <c r="K172">
        <f t="shared" si="11"/>
        <v>18.714285714285715</v>
      </c>
      <c r="L172">
        <f t="shared" si="12"/>
        <v>21.476190476190478</v>
      </c>
    </row>
    <row r="173" spans="1:12">
      <c r="A173" s="3" t="s">
        <v>188</v>
      </c>
      <c r="B173">
        <v>19</v>
      </c>
      <c r="C173">
        <v>26</v>
      </c>
      <c r="D173">
        <v>16</v>
      </c>
      <c r="E173">
        <v>24</v>
      </c>
      <c r="F173">
        <f>AVERAGE(KocaeliTablo[[#This Row],[Vefat2019]:[Vefat2017]])</f>
        <v>22</v>
      </c>
      <c r="G173">
        <f>IF(AND(KocaeliTablo[[#This Row],[Vefat2020]]&gt;-1,KocaeliTablo[[#This Row],[Referans]]&gt;-1), KocaeliTablo[[#This Row],[Vefat2020]]-KocaeliTablo[[#This Row],[Referans]], 0)</f>
        <v>-3</v>
      </c>
      <c r="H173">
        <f t="shared" si="9"/>
        <v>21.428571428571427</v>
      </c>
      <c r="I173">
        <f t="shared" si="10"/>
        <v>22</v>
      </c>
      <c r="J173">
        <f t="shared" si="11"/>
        <v>22.428571428571427</v>
      </c>
      <c r="K173">
        <f t="shared" si="11"/>
        <v>19.428571428571427</v>
      </c>
      <c r="L173">
        <f t="shared" si="12"/>
        <v>21.285714285714285</v>
      </c>
    </row>
    <row r="174" spans="1:12">
      <c r="A174" s="3" t="s">
        <v>189</v>
      </c>
      <c r="B174">
        <v>30</v>
      </c>
      <c r="C174">
        <v>23</v>
      </c>
      <c r="D174">
        <v>13</v>
      </c>
      <c r="E174">
        <v>19</v>
      </c>
      <c r="F174">
        <f>AVERAGE(KocaeliTablo[[#This Row],[Vefat2019]:[Vefat2017]])</f>
        <v>18.333333333333332</v>
      </c>
      <c r="G174">
        <f>IF(AND(KocaeliTablo[[#This Row],[Vefat2020]]&gt;-1,KocaeliTablo[[#This Row],[Referans]]&gt;-1), KocaeliTablo[[#This Row],[Vefat2020]]-KocaeliTablo[[#This Row],[Referans]], 0)</f>
        <v>11.666666666666668</v>
      </c>
      <c r="H174">
        <f t="shared" si="9"/>
        <v>22.285714285714285</v>
      </c>
      <c r="I174">
        <f t="shared" si="10"/>
        <v>22.285714285714285</v>
      </c>
      <c r="J174">
        <f t="shared" si="11"/>
        <v>22.142857142857142</v>
      </c>
      <c r="K174">
        <f t="shared" si="11"/>
        <v>19</v>
      </c>
      <c r="L174">
        <f t="shared" si="12"/>
        <v>21.142857142857146</v>
      </c>
    </row>
    <row r="175" spans="1:12">
      <c r="A175" s="3" t="s">
        <v>190</v>
      </c>
      <c r="B175">
        <v>23</v>
      </c>
      <c r="C175">
        <v>16</v>
      </c>
      <c r="D175">
        <v>25</v>
      </c>
      <c r="E175">
        <v>23</v>
      </c>
      <c r="F175">
        <f>AVERAGE(KocaeliTablo[[#This Row],[Vefat2019]:[Vefat2017]])</f>
        <v>21.333333333333332</v>
      </c>
      <c r="G175">
        <f>IF(AND(KocaeliTablo[[#This Row],[Vefat2020]]&gt;-1,KocaeliTablo[[#This Row],[Referans]]&gt;-1), KocaeliTablo[[#This Row],[Vefat2020]]-KocaeliTablo[[#This Row],[Referans]], 0)</f>
        <v>1.6666666666666679</v>
      </c>
      <c r="H175">
        <f t="shared" si="9"/>
        <v>23.285714285714285</v>
      </c>
      <c r="I175">
        <f t="shared" si="10"/>
        <v>21.142857142857142</v>
      </c>
      <c r="J175">
        <f t="shared" si="11"/>
        <v>21.857142857142858</v>
      </c>
      <c r="K175">
        <f t="shared" si="11"/>
        <v>20.428571428571427</v>
      </c>
      <c r="L175">
        <f t="shared" si="12"/>
        <v>21.142857142857142</v>
      </c>
    </row>
    <row r="176" spans="1:12">
      <c r="A176" s="3" t="s">
        <v>191</v>
      </c>
      <c r="B176">
        <v>23</v>
      </c>
      <c r="C176">
        <v>29</v>
      </c>
      <c r="D176">
        <v>19</v>
      </c>
      <c r="E176">
        <v>11</v>
      </c>
      <c r="F176">
        <f>AVERAGE(KocaeliTablo[[#This Row],[Vefat2019]:[Vefat2017]])</f>
        <v>19.666666666666668</v>
      </c>
      <c r="G176">
        <f>IF(AND(KocaeliTablo[[#This Row],[Vefat2020]]&gt;-1,KocaeliTablo[[#This Row],[Referans]]&gt;-1), KocaeliTablo[[#This Row],[Vefat2020]]-KocaeliTablo[[#This Row],[Referans]], 0)</f>
        <v>3.3333333333333321</v>
      </c>
      <c r="H176">
        <f t="shared" si="9"/>
        <v>22.571428571428573</v>
      </c>
      <c r="I176">
        <f t="shared" si="10"/>
        <v>23</v>
      </c>
      <c r="J176">
        <f t="shared" si="11"/>
        <v>20.428571428571427</v>
      </c>
      <c r="K176">
        <f t="shared" si="11"/>
        <v>20.428571428571427</v>
      </c>
      <c r="L176">
        <f t="shared" si="12"/>
        <v>21.285714285714285</v>
      </c>
    </row>
    <row r="177" spans="1:12">
      <c r="A177" s="3" t="s">
        <v>192</v>
      </c>
      <c r="B177">
        <v>22</v>
      </c>
      <c r="C177">
        <v>30</v>
      </c>
      <c r="D177">
        <v>24</v>
      </c>
      <c r="E177">
        <v>14</v>
      </c>
      <c r="F177">
        <f>AVERAGE(KocaeliTablo[[#This Row],[Vefat2019]:[Vefat2017]])</f>
        <v>22.666666666666668</v>
      </c>
      <c r="G177">
        <f>IF(AND(KocaeliTablo[[#This Row],[Vefat2020]]&gt;-1,KocaeliTablo[[#This Row],[Referans]]&gt;-1), KocaeliTablo[[#This Row],[Vefat2020]]-KocaeliTablo[[#This Row],[Referans]], 0)</f>
        <v>-0.66666666666666785</v>
      </c>
      <c r="H177">
        <f t="shared" si="9"/>
        <v>23.285714285714285</v>
      </c>
      <c r="I177">
        <f t="shared" si="10"/>
        <v>24.571428571428573</v>
      </c>
      <c r="J177">
        <f t="shared" si="11"/>
        <v>20.571428571428573</v>
      </c>
      <c r="K177">
        <f t="shared" si="11"/>
        <v>20</v>
      </c>
      <c r="L177">
        <f t="shared" si="12"/>
        <v>21.714285714285712</v>
      </c>
    </row>
    <row r="178" spans="1:12">
      <c r="A178" s="3" t="s">
        <v>193</v>
      </c>
      <c r="B178">
        <v>36</v>
      </c>
      <c r="C178">
        <v>25</v>
      </c>
      <c r="D178">
        <v>16</v>
      </c>
      <c r="E178">
        <v>19</v>
      </c>
      <c r="F178">
        <f>AVERAGE(KocaeliTablo[[#This Row],[Vefat2019]:[Vefat2017]])</f>
        <v>20</v>
      </c>
      <c r="G178">
        <f>IF(AND(KocaeliTablo[[#This Row],[Vefat2020]]&gt;-1,KocaeliTablo[[#This Row],[Referans]]&gt;-1), KocaeliTablo[[#This Row],[Vefat2020]]-KocaeliTablo[[#This Row],[Referans]], 0)</f>
        <v>16</v>
      </c>
      <c r="H178">
        <f t="shared" si="9"/>
        <v>25.428571428571427</v>
      </c>
      <c r="I178">
        <f t="shared" si="10"/>
        <v>24.285714285714285</v>
      </c>
      <c r="J178">
        <f t="shared" si="11"/>
        <v>20.285714285714285</v>
      </c>
      <c r="K178">
        <f t="shared" si="11"/>
        <v>19.857142857142858</v>
      </c>
      <c r="L178">
        <f t="shared" si="12"/>
        <v>21.476190476190474</v>
      </c>
    </row>
    <row r="179" spans="1:12">
      <c r="A179" s="3" t="s">
        <v>194</v>
      </c>
      <c r="B179">
        <v>23</v>
      </c>
      <c r="C179">
        <v>29</v>
      </c>
      <c r="D179">
        <v>25</v>
      </c>
      <c r="E179">
        <v>20</v>
      </c>
      <c r="F179">
        <f>AVERAGE(KocaeliTablo[[#This Row],[Vefat2019]:[Vefat2017]])</f>
        <v>24.666666666666668</v>
      </c>
      <c r="G179">
        <f>IF(AND(KocaeliTablo[[#This Row],[Vefat2020]]&gt;-1,KocaeliTablo[[#This Row],[Referans]]&gt;-1), KocaeliTablo[[#This Row],[Vefat2020]]-KocaeliTablo[[#This Row],[Referans]], 0)</f>
        <v>-1.6666666666666679</v>
      </c>
      <c r="H179">
        <f t="shared" si="9"/>
        <v>25.142857142857142</v>
      </c>
      <c r="I179">
        <f t="shared" si="10"/>
        <v>25.428571428571427</v>
      </c>
      <c r="J179">
        <f t="shared" si="11"/>
        <v>19.714285714285715</v>
      </c>
      <c r="K179">
        <f t="shared" si="11"/>
        <v>18.571428571428573</v>
      </c>
      <c r="L179">
        <f t="shared" si="12"/>
        <v>21.238095238095237</v>
      </c>
    </row>
    <row r="180" spans="1:12">
      <c r="A180" s="3" t="s">
        <v>195</v>
      </c>
      <c r="B180">
        <v>18</v>
      </c>
      <c r="C180">
        <v>23</v>
      </c>
      <c r="D180">
        <v>18</v>
      </c>
      <c r="E180">
        <v>18</v>
      </c>
      <c r="F180">
        <f>AVERAGE(KocaeliTablo[[#This Row],[Vefat2019]:[Vefat2017]])</f>
        <v>19.666666666666668</v>
      </c>
      <c r="G180">
        <f>IF(AND(KocaeliTablo[[#This Row],[Vefat2020]]&gt;-1,KocaeliTablo[[#This Row],[Referans]]&gt;-1), KocaeliTablo[[#This Row],[Vefat2020]]-KocaeliTablo[[#This Row],[Referans]], 0)</f>
        <v>-1.6666666666666679</v>
      </c>
      <c r="H180">
        <f t="shared" si="9"/>
        <v>25</v>
      </c>
      <c r="I180">
        <f t="shared" si="10"/>
        <v>25</v>
      </c>
      <c r="J180">
        <f t="shared" si="11"/>
        <v>20</v>
      </c>
      <c r="K180">
        <f t="shared" si="11"/>
        <v>17.714285714285715</v>
      </c>
      <c r="L180">
        <f t="shared" si="12"/>
        <v>20.904761904761905</v>
      </c>
    </row>
    <row r="181" spans="1:12">
      <c r="A181" s="3" t="s">
        <v>196</v>
      </c>
      <c r="B181">
        <v>21</v>
      </c>
      <c r="C181">
        <v>20</v>
      </c>
      <c r="D181">
        <v>30</v>
      </c>
      <c r="E181">
        <v>32</v>
      </c>
      <c r="F181">
        <f>AVERAGE(KocaeliTablo[[#This Row],[Vefat2019]:[Vefat2017]])</f>
        <v>27.333333333333332</v>
      </c>
      <c r="G181">
        <f>IF(AND(KocaeliTablo[[#This Row],[Vefat2020]]&gt;-1,KocaeliTablo[[#This Row],[Referans]]&gt;-1), KocaeliTablo[[#This Row],[Vefat2020]]-KocaeliTablo[[#This Row],[Referans]], 0)</f>
        <v>-6.3333333333333321</v>
      </c>
      <c r="H181">
        <f t="shared" si="9"/>
        <v>23.714285714285715</v>
      </c>
      <c r="I181">
        <f t="shared" si="10"/>
        <v>24.571428571428573</v>
      </c>
      <c r="J181">
        <f t="shared" si="11"/>
        <v>22.428571428571427</v>
      </c>
      <c r="K181">
        <f t="shared" si="11"/>
        <v>19.571428571428573</v>
      </c>
      <c r="L181">
        <f t="shared" si="12"/>
        <v>22.190476190476193</v>
      </c>
    </row>
    <row r="182" spans="1:12">
      <c r="A182" s="3" t="s">
        <v>197</v>
      </c>
      <c r="B182">
        <v>28</v>
      </c>
      <c r="C182">
        <v>13</v>
      </c>
      <c r="D182">
        <v>20</v>
      </c>
      <c r="E182">
        <v>16</v>
      </c>
      <c r="F182">
        <f>AVERAGE(KocaeliTablo[[#This Row],[Vefat2019]:[Vefat2017]])</f>
        <v>16.333333333333332</v>
      </c>
      <c r="G182">
        <f>IF(AND(KocaeliTablo[[#This Row],[Vefat2020]]&gt;-1,KocaeliTablo[[#This Row],[Referans]]&gt;-1), KocaeliTablo[[#This Row],[Vefat2020]]-KocaeliTablo[[#This Row],[Referans]], 0)</f>
        <v>11.666666666666668</v>
      </c>
      <c r="H182">
        <f t="shared" si="9"/>
        <v>24.428571428571427</v>
      </c>
      <c r="I182">
        <f t="shared" si="10"/>
        <v>24.142857142857142</v>
      </c>
      <c r="J182">
        <f t="shared" si="11"/>
        <v>21.714285714285715</v>
      </c>
      <c r="K182">
        <f t="shared" si="11"/>
        <v>18.571428571428573</v>
      </c>
      <c r="L182">
        <f t="shared" si="12"/>
        <v>21.476190476190478</v>
      </c>
    </row>
    <row r="183" spans="1:12">
      <c r="A183" s="3" t="s">
        <v>198</v>
      </c>
      <c r="B183">
        <v>19</v>
      </c>
      <c r="C183">
        <v>19</v>
      </c>
      <c r="D183">
        <v>21</v>
      </c>
      <c r="E183">
        <v>12</v>
      </c>
      <c r="F183">
        <f>AVERAGE(KocaeliTablo[[#This Row],[Vefat2019]:[Vefat2017]])</f>
        <v>17.333333333333332</v>
      </c>
      <c r="G183">
        <f>IF(AND(KocaeliTablo[[#This Row],[Vefat2020]]&gt;-1,KocaeliTablo[[#This Row],[Referans]]&gt;-1), KocaeliTablo[[#This Row],[Vefat2020]]-KocaeliTablo[[#This Row],[Referans]], 0)</f>
        <v>1.6666666666666679</v>
      </c>
      <c r="H183">
        <f t="shared" si="9"/>
        <v>23.857142857142858</v>
      </c>
      <c r="I183">
        <f t="shared" si="10"/>
        <v>22.714285714285715</v>
      </c>
      <c r="J183">
        <f t="shared" si="11"/>
        <v>22</v>
      </c>
      <c r="K183">
        <f t="shared" si="11"/>
        <v>18.714285714285715</v>
      </c>
      <c r="L183">
        <f t="shared" si="12"/>
        <v>21.142857142857146</v>
      </c>
    </row>
    <row r="184" spans="1:12">
      <c r="A184" s="3" t="s">
        <v>199</v>
      </c>
      <c r="B184">
        <v>25</v>
      </c>
      <c r="C184">
        <v>27</v>
      </c>
      <c r="D184">
        <v>22</v>
      </c>
      <c r="E184">
        <v>14</v>
      </c>
      <c r="F184">
        <f>AVERAGE(KocaeliTablo[[#This Row],[Vefat2019]:[Vefat2017]])</f>
        <v>21</v>
      </c>
      <c r="G184">
        <f>IF(AND(KocaeliTablo[[#This Row],[Vefat2020]]&gt;-1,KocaeliTablo[[#This Row],[Referans]]&gt;-1), KocaeliTablo[[#This Row],[Vefat2020]]-KocaeliTablo[[#This Row],[Referans]], 0)</f>
        <v>4</v>
      </c>
      <c r="H184">
        <f t="shared" si="9"/>
        <v>24.285714285714285</v>
      </c>
      <c r="I184">
        <f t="shared" si="10"/>
        <v>22.285714285714285</v>
      </c>
      <c r="J184">
        <f t="shared" si="11"/>
        <v>21.714285714285715</v>
      </c>
      <c r="K184">
        <f t="shared" si="11"/>
        <v>18.714285714285715</v>
      </c>
      <c r="L184">
        <f t="shared" si="12"/>
        <v>20.904761904761902</v>
      </c>
    </row>
    <row r="185" spans="1:12">
      <c r="A185" s="3" t="s">
        <v>200</v>
      </c>
      <c r="B185">
        <v>37</v>
      </c>
      <c r="C185">
        <v>33</v>
      </c>
      <c r="D185">
        <v>28</v>
      </c>
      <c r="E185">
        <v>45</v>
      </c>
      <c r="F185">
        <f>AVERAGE(KocaeliTablo[[#This Row],[Vefat2019]:[Vefat2017]])</f>
        <v>35.333333333333336</v>
      </c>
      <c r="G185">
        <f>IF(AND(KocaeliTablo[[#This Row],[Vefat2020]]&gt;-1,KocaeliTablo[[#This Row],[Referans]]&gt;-1), KocaeliTablo[[#This Row],[Vefat2020]]-KocaeliTablo[[#This Row],[Referans]], 0)</f>
        <v>1.6666666666666643</v>
      </c>
      <c r="H185">
        <f t="shared" si="9"/>
        <v>24.428571428571427</v>
      </c>
      <c r="I185">
        <f t="shared" si="10"/>
        <v>23.428571428571427</v>
      </c>
      <c r="J185">
        <f t="shared" si="11"/>
        <v>23.428571428571427</v>
      </c>
      <c r="K185">
        <f t="shared" si="11"/>
        <v>22.428571428571427</v>
      </c>
      <c r="L185">
        <f t="shared" si="12"/>
        <v>23.095238095238095</v>
      </c>
    </row>
    <row r="186" spans="1:12">
      <c r="A186" s="3" t="s">
        <v>201</v>
      </c>
      <c r="B186">
        <v>18</v>
      </c>
      <c r="C186">
        <v>28</v>
      </c>
      <c r="D186">
        <v>24</v>
      </c>
      <c r="E186">
        <v>24</v>
      </c>
      <c r="F186">
        <f>AVERAGE(KocaeliTablo[[#This Row],[Vefat2019]:[Vefat2017]])</f>
        <v>25.333333333333332</v>
      </c>
      <c r="G186">
        <f>IF(AND(KocaeliTablo[[#This Row],[Vefat2020]]&gt;-1,KocaeliTablo[[#This Row],[Referans]]&gt;-1), KocaeliTablo[[#This Row],[Vefat2020]]-KocaeliTablo[[#This Row],[Referans]], 0)</f>
        <v>-7.3333333333333321</v>
      </c>
      <c r="H186">
        <f t="shared" si="9"/>
        <v>23.714285714285715</v>
      </c>
      <c r="I186">
        <f t="shared" si="10"/>
        <v>23.285714285714285</v>
      </c>
      <c r="J186">
        <f t="shared" si="11"/>
        <v>23.285714285714285</v>
      </c>
      <c r="K186">
        <f t="shared" si="11"/>
        <v>23</v>
      </c>
      <c r="L186">
        <f t="shared" si="12"/>
        <v>23.190476190476193</v>
      </c>
    </row>
    <row r="187" spans="1:12">
      <c r="A187" s="3" t="s">
        <v>202</v>
      </c>
      <c r="B187">
        <v>23</v>
      </c>
      <c r="C187">
        <v>23</v>
      </c>
      <c r="D187">
        <v>26</v>
      </c>
      <c r="E187">
        <v>18</v>
      </c>
      <c r="F187">
        <f>AVERAGE(KocaeliTablo[[#This Row],[Vefat2019]:[Vefat2017]])</f>
        <v>22.333333333333332</v>
      </c>
      <c r="G187">
        <f>IF(AND(KocaeliTablo[[#This Row],[Vefat2020]]&gt;-1,KocaeliTablo[[#This Row],[Referans]]&gt;-1), KocaeliTablo[[#This Row],[Vefat2020]]-KocaeliTablo[[#This Row],[Referans]], 0)</f>
        <v>0.66666666666666785</v>
      </c>
      <c r="H187">
        <f t="shared" si="9"/>
        <v>24.428571428571427</v>
      </c>
      <c r="I187">
        <f t="shared" si="10"/>
        <v>23.285714285714285</v>
      </c>
      <c r="J187">
        <f t="shared" si="11"/>
        <v>24.428571428571427</v>
      </c>
      <c r="K187">
        <f t="shared" si="11"/>
        <v>23</v>
      </c>
      <c r="L187">
        <f t="shared" si="12"/>
        <v>23.571428571428577</v>
      </c>
    </row>
    <row r="188" spans="1:12">
      <c r="A188" s="3" t="s">
        <v>203</v>
      </c>
      <c r="B188">
        <v>26</v>
      </c>
      <c r="C188">
        <v>18</v>
      </c>
      <c r="D188">
        <v>21</v>
      </c>
      <c r="E188">
        <v>22</v>
      </c>
      <c r="F188">
        <f>AVERAGE(KocaeliTablo[[#This Row],[Vefat2019]:[Vefat2017]])</f>
        <v>20.333333333333332</v>
      </c>
      <c r="G188">
        <f>IF(AND(KocaeliTablo[[#This Row],[Vefat2020]]&gt;-1,KocaeliTablo[[#This Row],[Referans]]&gt;-1), KocaeliTablo[[#This Row],[Vefat2020]]-KocaeliTablo[[#This Row],[Referans]], 0)</f>
        <v>5.6666666666666679</v>
      </c>
      <c r="H188">
        <f t="shared" si="9"/>
        <v>25.142857142857142</v>
      </c>
      <c r="I188">
        <f t="shared" si="10"/>
        <v>23</v>
      </c>
      <c r="J188">
        <f t="shared" si="11"/>
        <v>23.142857142857142</v>
      </c>
      <c r="K188">
        <f t="shared" si="11"/>
        <v>21.571428571428573</v>
      </c>
      <c r="L188">
        <f t="shared" si="12"/>
        <v>22.571428571428573</v>
      </c>
    </row>
    <row r="189" spans="1:12">
      <c r="A189" s="3" t="s">
        <v>204</v>
      </c>
      <c r="B189">
        <v>30</v>
      </c>
      <c r="C189">
        <v>24</v>
      </c>
      <c r="D189">
        <v>28</v>
      </c>
      <c r="E189">
        <v>23</v>
      </c>
      <c r="F189">
        <f>AVERAGE(KocaeliTablo[[#This Row],[Vefat2019]:[Vefat2017]])</f>
        <v>25</v>
      </c>
      <c r="G189">
        <f>IF(AND(KocaeliTablo[[#This Row],[Vefat2020]]&gt;-1,KocaeliTablo[[#This Row],[Referans]]&gt;-1), KocaeliTablo[[#This Row],[Vefat2020]]-KocaeliTablo[[#This Row],[Referans]], 0)</f>
        <v>5</v>
      </c>
      <c r="H189">
        <f t="shared" si="9"/>
        <v>25.428571428571427</v>
      </c>
      <c r="I189">
        <f t="shared" si="10"/>
        <v>24.571428571428573</v>
      </c>
      <c r="J189">
        <f t="shared" si="11"/>
        <v>24.285714285714285</v>
      </c>
      <c r="K189">
        <f t="shared" si="11"/>
        <v>22.571428571428573</v>
      </c>
      <c r="L189">
        <f t="shared" si="12"/>
        <v>23.809523809523807</v>
      </c>
    </row>
    <row r="190" spans="1:12">
      <c r="A190" s="3" t="s">
        <v>205</v>
      </c>
      <c r="B190">
        <v>37</v>
      </c>
      <c r="C190">
        <v>26</v>
      </c>
      <c r="D190">
        <v>18</v>
      </c>
      <c r="E190">
        <v>22</v>
      </c>
      <c r="F190">
        <f>AVERAGE(KocaeliTablo[[#This Row],[Vefat2019]:[Vefat2017]])</f>
        <v>22</v>
      </c>
      <c r="G190">
        <f>IF(AND(KocaeliTablo[[#This Row],[Vefat2020]]&gt;-1,KocaeliTablo[[#This Row],[Referans]]&gt;-1), KocaeliTablo[[#This Row],[Vefat2020]]-KocaeliTablo[[#This Row],[Referans]], 0)</f>
        <v>15</v>
      </c>
      <c r="H190">
        <f t="shared" si="9"/>
        <v>28</v>
      </c>
      <c r="I190">
        <f t="shared" si="10"/>
        <v>25.571428571428573</v>
      </c>
      <c r="J190">
        <f t="shared" si="11"/>
        <v>23.857142857142858</v>
      </c>
      <c r="K190">
        <f t="shared" si="11"/>
        <v>24</v>
      </c>
      <c r="L190">
        <f t="shared" si="12"/>
        <v>24.476190476190474</v>
      </c>
    </row>
    <row r="191" spans="1:12">
      <c r="A191" s="3" t="s">
        <v>206</v>
      </c>
      <c r="B191">
        <v>32</v>
      </c>
      <c r="C191">
        <v>23</v>
      </c>
      <c r="D191">
        <v>38</v>
      </c>
      <c r="E191">
        <v>27</v>
      </c>
      <c r="F191">
        <f>AVERAGE(KocaeliTablo[[#This Row],[Vefat2019]:[Vefat2017]])</f>
        <v>29.333333333333332</v>
      </c>
      <c r="G191">
        <f>IF(AND(KocaeliTablo[[#This Row],[Vefat2020]]&gt;-1,KocaeliTablo[[#This Row],[Referans]]&gt;-1), KocaeliTablo[[#This Row],[Vefat2020]]-KocaeliTablo[[#This Row],[Referans]], 0)</f>
        <v>2.6666666666666679</v>
      </c>
      <c r="H191">
        <f t="shared" si="9"/>
        <v>29</v>
      </c>
      <c r="I191">
        <f t="shared" si="10"/>
        <v>25</v>
      </c>
      <c r="J191">
        <f t="shared" si="11"/>
        <v>26.142857142857142</v>
      </c>
      <c r="K191">
        <f t="shared" si="11"/>
        <v>25.857142857142858</v>
      </c>
      <c r="L191">
        <f t="shared" si="12"/>
        <v>25.666666666666664</v>
      </c>
    </row>
    <row r="192" spans="1:12">
      <c r="A192" s="3" t="s">
        <v>207</v>
      </c>
      <c r="B192">
        <v>28</v>
      </c>
      <c r="C192">
        <v>17</v>
      </c>
      <c r="D192">
        <v>23</v>
      </c>
      <c r="E192">
        <v>24</v>
      </c>
      <c r="F192">
        <f>AVERAGE(KocaeliTablo[[#This Row],[Vefat2019]:[Vefat2017]])</f>
        <v>21.333333333333332</v>
      </c>
      <c r="G192">
        <f>IF(AND(KocaeliTablo[[#This Row],[Vefat2020]]&gt;-1,KocaeliTablo[[#This Row],[Referans]]&gt;-1), KocaeliTablo[[#This Row],[Vefat2020]]-KocaeliTablo[[#This Row],[Referans]], 0)</f>
        <v>6.6666666666666679</v>
      </c>
      <c r="H192">
        <f t="shared" si="9"/>
        <v>27.714285714285715</v>
      </c>
      <c r="I192">
        <f t="shared" si="10"/>
        <v>22.714285714285715</v>
      </c>
      <c r="J192">
        <f t="shared" si="11"/>
        <v>25.428571428571427</v>
      </c>
      <c r="K192">
        <f t="shared" si="11"/>
        <v>22.857142857142858</v>
      </c>
      <c r="L192">
        <f t="shared" si="12"/>
        <v>23.666666666666668</v>
      </c>
    </row>
    <row r="193" spans="1:12">
      <c r="A193" s="3" t="s">
        <v>208</v>
      </c>
      <c r="B193">
        <v>14</v>
      </c>
      <c r="C193">
        <v>20</v>
      </c>
      <c r="D193">
        <v>25</v>
      </c>
      <c r="E193">
        <v>29</v>
      </c>
      <c r="F193">
        <f>AVERAGE(KocaeliTablo[[#This Row],[Vefat2019]:[Vefat2017]])</f>
        <v>24.666666666666668</v>
      </c>
      <c r="G193">
        <f>IF(AND(KocaeliTablo[[#This Row],[Vefat2020]]&gt;-1,KocaeliTablo[[#This Row],[Referans]]&gt;-1), KocaeliTablo[[#This Row],[Vefat2020]]-KocaeliTablo[[#This Row],[Referans]], 0)</f>
        <v>-10.666666666666668</v>
      </c>
      <c r="H193">
        <f t="shared" si="9"/>
        <v>27.142857142857142</v>
      </c>
      <c r="I193">
        <f t="shared" si="10"/>
        <v>21.571428571428573</v>
      </c>
      <c r="J193">
        <f t="shared" si="11"/>
        <v>25.571428571428573</v>
      </c>
      <c r="K193">
        <f t="shared" si="11"/>
        <v>23.571428571428573</v>
      </c>
      <c r="L193">
        <f t="shared" si="12"/>
        <v>23.571428571428566</v>
      </c>
    </row>
    <row r="194" spans="1:12">
      <c r="A194" s="3" t="s">
        <v>209</v>
      </c>
      <c r="B194">
        <v>28</v>
      </c>
      <c r="C194">
        <v>28</v>
      </c>
      <c r="D194">
        <v>25</v>
      </c>
      <c r="E194">
        <v>32</v>
      </c>
      <c r="F194">
        <f>AVERAGE(KocaeliTablo[[#This Row],[Vefat2019]:[Vefat2017]])</f>
        <v>28.333333333333332</v>
      </c>
      <c r="G194">
        <f>IF(AND(KocaeliTablo[[#This Row],[Vefat2020]]&gt;-1,KocaeliTablo[[#This Row],[Referans]]&gt;-1), KocaeliTablo[[#This Row],[Vefat2020]]-KocaeliTablo[[#This Row],[Referans]], 0)</f>
        <v>-0.33333333333333215</v>
      </c>
      <c r="H194">
        <f t="shared" si="9"/>
        <v>27.857142857142858</v>
      </c>
      <c r="I194">
        <f t="shared" si="10"/>
        <v>22.285714285714285</v>
      </c>
      <c r="J194">
        <f t="shared" si="11"/>
        <v>25.428571428571427</v>
      </c>
      <c r="K194">
        <f t="shared" si="11"/>
        <v>25.571428571428573</v>
      </c>
      <c r="L194">
        <f t="shared" si="12"/>
        <v>24.428571428571427</v>
      </c>
    </row>
    <row r="195" spans="1:12">
      <c r="A195" s="3" t="s">
        <v>210</v>
      </c>
      <c r="B195">
        <v>16</v>
      </c>
      <c r="C195">
        <v>24</v>
      </c>
      <c r="D195">
        <v>26</v>
      </c>
      <c r="E195">
        <v>24</v>
      </c>
      <c r="F195">
        <f>AVERAGE(KocaeliTablo[[#This Row],[Vefat2019]:[Vefat2017]])</f>
        <v>24.666666666666668</v>
      </c>
      <c r="G195">
        <f>IF(AND(KocaeliTablo[[#This Row],[Vefat2020]]&gt;-1,KocaeliTablo[[#This Row],[Referans]]&gt;-1), KocaeliTablo[[#This Row],[Vefat2020]]-KocaeliTablo[[#This Row],[Referans]], 0)</f>
        <v>-8.6666666666666679</v>
      </c>
      <c r="H195">
        <f t="shared" si="9"/>
        <v>26.428571428571427</v>
      </c>
      <c r="I195">
        <f t="shared" si="10"/>
        <v>23.142857142857142</v>
      </c>
      <c r="J195">
        <f t="shared" si="11"/>
        <v>26.142857142857142</v>
      </c>
      <c r="K195">
        <f t="shared" si="11"/>
        <v>25.857142857142858</v>
      </c>
      <c r="L195">
        <f t="shared" si="12"/>
        <v>25.047619047619044</v>
      </c>
    </row>
    <row r="196" spans="1:12">
      <c r="A196" s="3" t="s">
        <v>211</v>
      </c>
      <c r="B196">
        <v>26</v>
      </c>
      <c r="C196">
        <v>13</v>
      </c>
      <c r="D196">
        <v>20</v>
      </c>
      <c r="E196">
        <v>30</v>
      </c>
      <c r="F196">
        <f>AVERAGE(KocaeliTablo[[#This Row],[Vefat2019]:[Vefat2017]])</f>
        <v>21</v>
      </c>
      <c r="G196">
        <f>IF(AND(KocaeliTablo[[#This Row],[Vefat2020]]&gt;-1,KocaeliTablo[[#This Row],[Referans]]&gt;-1), KocaeliTablo[[#This Row],[Vefat2020]]-KocaeliTablo[[#This Row],[Referans]], 0)</f>
        <v>5</v>
      </c>
      <c r="H196">
        <f t="shared" si="9"/>
        <v>25.857142857142858</v>
      </c>
      <c r="I196">
        <f t="shared" si="10"/>
        <v>21.571428571428573</v>
      </c>
      <c r="J196">
        <f t="shared" si="11"/>
        <v>25</v>
      </c>
      <c r="K196">
        <f t="shared" si="11"/>
        <v>26.857142857142858</v>
      </c>
      <c r="L196">
        <f t="shared" si="12"/>
        <v>24.476190476190474</v>
      </c>
    </row>
    <row r="197" spans="1:12">
      <c r="A197" s="3" t="s">
        <v>212</v>
      </c>
      <c r="B197">
        <v>23</v>
      </c>
      <c r="C197">
        <v>15</v>
      </c>
      <c r="D197">
        <v>19</v>
      </c>
      <c r="E197">
        <v>29</v>
      </c>
      <c r="F197">
        <f>AVERAGE(KocaeliTablo[[#This Row],[Vefat2019]:[Vefat2017]])</f>
        <v>21</v>
      </c>
      <c r="G197">
        <f>IF(AND(KocaeliTablo[[#This Row],[Vefat2020]]&gt;-1,KocaeliTablo[[#This Row],[Referans]]&gt;-1), KocaeliTablo[[#This Row],[Vefat2020]]-KocaeliTablo[[#This Row],[Referans]], 0)</f>
        <v>2</v>
      </c>
      <c r="H197">
        <f t="shared" si="9"/>
        <v>23.857142857142858</v>
      </c>
      <c r="I197">
        <f t="shared" si="10"/>
        <v>20</v>
      </c>
      <c r="J197">
        <f t="shared" si="11"/>
        <v>25.142857142857142</v>
      </c>
      <c r="K197">
        <f t="shared" si="11"/>
        <v>27.857142857142858</v>
      </c>
      <c r="L197">
        <f t="shared" si="12"/>
        <v>24.333333333333332</v>
      </c>
    </row>
    <row r="198" spans="1:12">
      <c r="A198" s="3" t="s">
        <v>213</v>
      </c>
      <c r="B198">
        <v>19</v>
      </c>
      <c r="C198">
        <v>15</v>
      </c>
      <c r="D198">
        <v>19</v>
      </c>
      <c r="E198">
        <v>21</v>
      </c>
      <c r="F198">
        <f>AVERAGE(KocaeliTablo[[#This Row],[Vefat2019]:[Vefat2017]])</f>
        <v>18.333333333333332</v>
      </c>
      <c r="G198">
        <f>IF(AND(KocaeliTablo[[#This Row],[Vefat2020]]&gt;-1,KocaeliTablo[[#This Row],[Referans]]&gt;-1), KocaeliTablo[[#This Row],[Vefat2020]]-KocaeliTablo[[#This Row],[Referans]], 0)</f>
        <v>0.66666666666666785</v>
      </c>
      <c r="H198">
        <f t="shared" si="9"/>
        <v>22</v>
      </c>
      <c r="I198">
        <f t="shared" si="10"/>
        <v>18.857142857142858</v>
      </c>
      <c r="J198">
        <f t="shared" si="11"/>
        <v>22.428571428571427</v>
      </c>
      <c r="K198">
        <f t="shared" si="11"/>
        <v>27</v>
      </c>
      <c r="L198">
        <f t="shared" si="12"/>
        <v>22.761904761904763</v>
      </c>
    </row>
    <row r="199" spans="1:12">
      <c r="A199" s="3" t="s">
        <v>214</v>
      </c>
      <c r="B199">
        <v>20</v>
      </c>
      <c r="C199">
        <v>19</v>
      </c>
      <c r="D199">
        <v>25</v>
      </c>
      <c r="E199">
        <v>36</v>
      </c>
      <c r="F199">
        <f>AVERAGE(KocaeliTablo[[#This Row],[Vefat2019]:[Vefat2017]])</f>
        <v>26.666666666666668</v>
      </c>
      <c r="G199">
        <f>IF(AND(KocaeliTablo[[#This Row],[Vefat2020]]&gt;-1,KocaeliTablo[[#This Row],[Referans]]&gt;-1), KocaeliTablo[[#This Row],[Vefat2020]]-KocaeliTablo[[#This Row],[Referans]], 0)</f>
        <v>-6.6666666666666679</v>
      </c>
      <c r="H199">
        <f t="shared" si="9"/>
        <v>20.857142857142858</v>
      </c>
      <c r="I199">
        <f t="shared" si="10"/>
        <v>19.142857142857142</v>
      </c>
      <c r="J199">
        <f t="shared" si="11"/>
        <v>22.714285714285715</v>
      </c>
      <c r="K199">
        <f t="shared" si="11"/>
        <v>28.714285714285715</v>
      </c>
      <c r="L199">
        <f t="shared" si="12"/>
        <v>23.523809523809522</v>
      </c>
    </row>
    <row r="200" spans="1:12">
      <c r="A200" s="3" t="s">
        <v>215</v>
      </c>
      <c r="B200">
        <v>17</v>
      </c>
      <c r="C200">
        <v>18</v>
      </c>
      <c r="D200">
        <v>21</v>
      </c>
      <c r="E200">
        <v>24</v>
      </c>
      <c r="F200">
        <f>AVERAGE(KocaeliTablo[[#This Row],[Vefat2019]:[Vefat2017]])</f>
        <v>21</v>
      </c>
      <c r="G200">
        <f>IF(AND(KocaeliTablo[[#This Row],[Vefat2020]]&gt;-1,KocaeliTablo[[#This Row],[Referans]]&gt;-1), KocaeliTablo[[#This Row],[Vefat2020]]-KocaeliTablo[[#This Row],[Referans]], 0)</f>
        <v>-4</v>
      </c>
      <c r="H200">
        <f t="shared" si="9"/>
        <v>21.285714285714285</v>
      </c>
      <c r="I200">
        <f t="shared" si="10"/>
        <v>18.857142857142858</v>
      </c>
      <c r="J200">
        <f t="shared" si="11"/>
        <v>22.142857142857142</v>
      </c>
      <c r="K200">
        <f t="shared" si="11"/>
        <v>28</v>
      </c>
      <c r="L200">
        <f t="shared" si="12"/>
        <v>23</v>
      </c>
    </row>
    <row r="201" spans="1:12">
      <c r="A201" s="3" t="s">
        <v>216</v>
      </c>
      <c r="B201">
        <v>23</v>
      </c>
      <c r="C201">
        <v>19</v>
      </c>
      <c r="D201">
        <v>15</v>
      </c>
      <c r="E201">
        <v>26</v>
      </c>
      <c r="F201">
        <f>AVERAGE(KocaeliTablo[[#This Row],[Vefat2019]:[Vefat2017]])</f>
        <v>20</v>
      </c>
      <c r="G201">
        <f>IF(AND(KocaeliTablo[[#This Row],[Vefat2020]]&gt;-1,KocaeliTablo[[#This Row],[Referans]]&gt;-1), KocaeliTablo[[#This Row],[Vefat2020]]-KocaeliTablo[[#This Row],[Referans]], 0)</f>
        <v>3</v>
      </c>
      <c r="H201">
        <f t="shared" ref="H201:H254" si="13">AVERAGE(B195:B201)</f>
        <v>20.571428571428573</v>
      </c>
      <c r="I201">
        <f t="shared" ref="I201:I254" si="14">AVERAGE(C195:C201)</f>
        <v>17.571428571428573</v>
      </c>
      <c r="J201">
        <f t="shared" ref="J201:K254" si="15">AVERAGE(D195:D201)</f>
        <v>20.714285714285715</v>
      </c>
      <c r="K201">
        <f t="shared" si="15"/>
        <v>27.142857142857142</v>
      </c>
      <c r="L201">
        <f t="shared" ref="L201:L254" si="16">AVERAGE(F195:F201)</f>
        <v>21.809523809523814</v>
      </c>
    </row>
    <row r="202" spans="1:12">
      <c r="A202" s="3" t="s">
        <v>217</v>
      </c>
      <c r="B202">
        <v>18</v>
      </c>
      <c r="C202">
        <v>27</v>
      </c>
      <c r="D202">
        <v>22</v>
      </c>
      <c r="E202">
        <v>24</v>
      </c>
      <c r="F202">
        <f>AVERAGE(KocaeliTablo[[#This Row],[Vefat2019]:[Vefat2017]])</f>
        <v>24.333333333333332</v>
      </c>
      <c r="G202">
        <f>IF(AND(KocaeliTablo[[#This Row],[Vefat2020]]&gt;-1,KocaeliTablo[[#This Row],[Referans]]&gt;-1), KocaeliTablo[[#This Row],[Vefat2020]]-KocaeliTablo[[#This Row],[Referans]], 0)</f>
        <v>-6.3333333333333321</v>
      </c>
      <c r="H202">
        <f t="shared" si="13"/>
        <v>20.857142857142858</v>
      </c>
      <c r="I202">
        <f t="shared" si="14"/>
        <v>18</v>
      </c>
      <c r="J202">
        <f t="shared" si="15"/>
        <v>20.142857142857142</v>
      </c>
      <c r="K202">
        <f t="shared" si="15"/>
        <v>27.142857142857142</v>
      </c>
      <c r="L202">
        <f t="shared" si="16"/>
        <v>21.761904761904763</v>
      </c>
    </row>
    <row r="203" spans="1:12">
      <c r="A203" s="3" t="s">
        <v>218</v>
      </c>
      <c r="B203">
        <v>23</v>
      </c>
      <c r="C203">
        <v>27</v>
      </c>
      <c r="D203">
        <v>22</v>
      </c>
      <c r="E203">
        <v>29</v>
      </c>
      <c r="F203">
        <f>AVERAGE(KocaeliTablo[[#This Row],[Vefat2019]:[Vefat2017]])</f>
        <v>26</v>
      </c>
      <c r="G203">
        <f>IF(AND(KocaeliTablo[[#This Row],[Vefat2020]]&gt;-1,KocaeliTablo[[#This Row],[Referans]]&gt;-1), KocaeliTablo[[#This Row],[Vefat2020]]-KocaeliTablo[[#This Row],[Referans]], 0)</f>
        <v>-3</v>
      </c>
      <c r="H203">
        <f t="shared" si="13"/>
        <v>20.428571428571427</v>
      </c>
      <c r="I203">
        <f t="shared" si="14"/>
        <v>20</v>
      </c>
      <c r="J203">
        <f t="shared" si="15"/>
        <v>20.428571428571427</v>
      </c>
      <c r="K203">
        <f t="shared" si="15"/>
        <v>27</v>
      </c>
      <c r="L203">
        <f t="shared" si="16"/>
        <v>22.476190476190478</v>
      </c>
    </row>
    <row r="204" spans="1:12">
      <c r="A204" s="3" t="s">
        <v>219</v>
      </c>
      <c r="B204">
        <v>18</v>
      </c>
      <c r="C204">
        <v>23</v>
      </c>
      <c r="D204">
        <v>20</v>
      </c>
      <c r="E204">
        <v>15</v>
      </c>
      <c r="F204">
        <f>AVERAGE(KocaeliTablo[[#This Row],[Vefat2019]:[Vefat2017]])</f>
        <v>19.333333333333332</v>
      </c>
      <c r="G204">
        <f>IF(AND(KocaeliTablo[[#This Row],[Vefat2020]]&gt;-1,KocaeliTablo[[#This Row],[Referans]]&gt;-1), KocaeliTablo[[#This Row],[Vefat2020]]-KocaeliTablo[[#This Row],[Referans]], 0)</f>
        <v>-1.3333333333333321</v>
      </c>
      <c r="H204">
        <f t="shared" si="13"/>
        <v>19.714285714285715</v>
      </c>
      <c r="I204">
        <f t="shared" si="14"/>
        <v>21.142857142857142</v>
      </c>
      <c r="J204">
        <f t="shared" si="15"/>
        <v>20.571428571428573</v>
      </c>
      <c r="K204">
        <f t="shared" si="15"/>
        <v>25</v>
      </c>
      <c r="L204">
        <f t="shared" si="16"/>
        <v>22.238095238095237</v>
      </c>
    </row>
    <row r="205" spans="1:12">
      <c r="A205" s="3" t="s">
        <v>220</v>
      </c>
      <c r="B205">
        <v>33</v>
      </c>
      <c r="C205">
        <v>26</v>
      </c>
      <c r="D205">
        <v>21</v>
      </c>
      <c r="E205">
        <v>20</v>
      </c>
      <c r="F205">
        <f>AVERAGE(KocaeliTablo[[#This Row],[Vefat2019]:[Vefat2017]])</f>
        <v>22.333333333333332</v>
      </c>
      <c r="G205">
        <f>IF(AND(KocaeliTablo[[#This Row],[Vefat2020]]&gt;-1,KocaeliTablo[[#This Row],[Referans]]&gt;-1), KocaeliTablo[[#This Row],[Vefat2020]]-KocaeliTablo[[#This Row],[Referans]], 0)</f>
        <v>10.666666666666668</v>
      </c>
      <c r="H205">
        <f t="shared" si="13"/>
        <v>21.714285714285715</v>
      </c>
      <c r="I205">
        <f t="shared" si="14"/>
        <v>22.714285714285715</v>
      </c>
      <c r="J205">
        <f t="shared" si="15"/>
        <v>20.857142857142858</v>
      </c>
      <c r="K205">
        <f t="shared" si="15"/>
        <v>24.857142857142858</v>
      </c>
      <c r="L205">
        <f t="shared" si="16"/>
        <v>22.809523809523814</v>
      </c>
    </row>
    <row r="206" spans="1:12">
      <c r="A206" s="3" t="s">
        <v>221</v>
      </c>
      <c r="B206">
        <v>17</v>
      </c>
      <c r="C206">
        <v>16</v>
      </c>
      <c r="D206">
        <v>23</v>
      </c>
      <c r="E206">
        <v>23</v>
      </c>
      <c r="F206">
        <f>AVERAGE(KocaeliTablo[[#This Row],[Vefat2019]:[Vefat2017]])</f>
        <v>20.666666666666668</v>
      </c>
      <c r="G206">
        <f>IF(AND(KocaeliTablo[[#This Row],[Vefat2020]]&gt;-1,KocaeliTablo[[#This Row],[Referans]]&gt;-1), KocaeliTablo[[#This Row],[Vefat2020]]-KocaeliTablo[[#This Row],[Referans]], 0)</f>
        <v>-3.6666666666666679</v>
      </c>
      <c r="H206">
        <f t="shared" si="13"/>
        <v>21.285714285714285</v>
      </c>
      <c r="I206">
        <f t="shared" si="14"/>
        <v>22.285714285714285</v>
      </c>
      <c r="J206">
        <f t="shared" si="15"/>
        <v>20.571428571428573</v>
      </c>
      <c r="K206">
        <f t="shared" si="15"/>
        <v>23</v>
      </c>
      <c r="L206">
        <f t="shared" si="16"/>
        <v>21.952380952380953</v>
      </c>
    </row>
    <row r="207" spans="1:12">
      <c r="A207" s="3" t="s">
        <v>222</v>
      </c>
      <c r="B207">
        <v>19</v>
      </c>
      <c r="C207">
        <v>21</v>
      </c>
      <c r="D207">
        <v>21</v>
      </c>
      <c r="E207">
        <v>24</v>
      </c>
      <c r="F207">
        <f>AVERAGE(KocaeliTablo[[#This Row],[Vefat2019]:[Vefat2017]])</f>
        <v>22</v>
      </c>
      <c r="G207">
        <f>IF(AND(KocaeliTablo[[#This Row],[Vefat2020]]&gt;-1,KocaeliTablo[[#This Row],[Referans]]&gt;-1), KocaeliTablo[[#This Row],[Vefat2020]]-KocaeliTablo[[#This Row],[Referans]], 0)</f>
        <v>-3</v>
      </c>
      <c r="H207">
        <f t="shared" si="13"/>
        <v>21.571428571428573</v>
      </c>
      <c r="I207">
        <f t="shared" si="14"/>
        <v>22.714285714285715</v>
      </c>
      <c r="J207">
        <f t="shared" si="15"/>
        <v>20.571428571428573</v>
      </c>
      <c r="K207">
        <f t="shared" si="15"/>
        <v>23</v>
      </c>
      <c r="L207">
        <f t="shared" si="16"/>
        <v>22.095238095238095</v>
      </c>
    </row>
    <row r="208" spans="1:12">
      <c r="A208" s="3" t="s">
        <v>223</v>
      </c>
      <c r="B208">
        <v>20</v>
      </c>
      <c r="C208">
        <v>29</v>
      </c>
      <c r="D208">
        <v>20</v>
      </c>
      <c r="E208">
        <v>20</v>
      </c>
      <c r="F208">
        <f>AVERAGE(KocaeliTablo[[#This Row],[Vefat2019]:[Vefat2017]])</f>
        <v>23</v>
      </c>
      <c r="G208">
        <f>IF(AND(KocaeliTablo[[#This Row],[Vefat2020]]&gt;-1,KocaeliTablo[[#This Row],[Referans]]&gt;-1), KocaeliTablo[[#This Row],[Vefat2020]]-KocaeliTablo[[#This Row],[Referans]], 0)</f>
        <v>-3</v>
      </c>
      <c r="H208">
        <f t="shared" si="13"/>
        <v>21.142857142857142</v>
      </c>
      <c r="I208">
        <f t="shared" si="14"/>
        <v>24.142857142857142</v>
      </c>
      <c r="J208">
        <f t="shared" si="15"/>
        <v>21.285714285714285</v>
      </c>
      <c r="K208">
        <f t="shared" si="15"/>
        <v>22.142857142857142</v>
      </c>
      <c r="L208">
        <f t="shared" si="16"/>
        <v>22.523809523809522</v>
      </c>
    </row>
    <row r="209" spans="1:12">
      <c r="A209" s="3" t="s">
        <v>224</v>
      </c>
      <c r="B209">
        <v>19</v>
      </c>
      <c r="C209">
        <v>20</v>
      </c>
      <c r="D209">
        <v>24</v>
      </c>
      <c r="E209">
        <v>24</v>
      </c>
      <c r="F209">
        <f>AVERAGE(KocaeliTablo[[#This Row],[Vefat2019]:[Vefat2017]])</f>
        <v>22.666666666666668</v>
      </c>
      <c r="G209">
        <f>IF(AND(KocaeliTablo[[#This Row],[Vefat2020]]&gt;-1,KocaeliTablo[[#This Row],[Referans]]&gt;-1), KocaeliTablo[[#This Row],[Vefat2020]]-KocaeliTablo[[#This Row],[Referans]], 0)</f>
        <v>-3.6666666666666679</v>
      </c>
      <c r="H209">
        <f t="shared" si="13"/>
        <v>21.285714285714285</v>
      </c>
      <c r="I209">
        <f t="shared" si="14"/>
        <v>23.142857142857142</v>
      </c>
      <c r="J209">
        <f t="shared" si="15"/>
        <v>21.571428571428573</v>
      </c>
      <c r="K209">
        <f t="shared" si="15"/>
        <v>22.142857142857142</v>
      </c>
      <c r="L209">
        <f t="shared" si="16"/>
        <v>22.285714285714281</v>
      </c>
    </row>
    <row r="210" spans="1:12">
      <c r="A210" s="3" t="s">
        <v>225</v>
      </c>
      <c r="B210">
        <v>17</v>
      </c>
      <c r="C210">
        <v>18</v>
      </c>
      <c r="D210">
        <v>17</v>
      </c>
      <c r="E210">
        <v>12</v>
      </c>
      <c r="F210">
        <f>AVERAGE(KocaeliTablo[[#This Row],[Vefat2019]:[Vefat2017]])</f>
        <v>15.666666666666666</v>
      </c>
      <c r="G210">
        <f>IF(AND(KocaeliTablo[[#This Row],[Vefat2020]]&gt;-1,KocaeliTablo[[#This Row],[Referans]]&gt;-1), KocaeliTablo[[#This Row],[Vefat2020]]-KocaeliTablo[[#This Row],[Referans]], 0)</f>
        <v>1.3333333333333339</v>
      </c>
      <c r="H210">
        <f t="shared" si="13"/>
        <v>20.428571428571427</v>
      </c>
      <c r="I210">
        <f t="shared" si="14"/>
        <v>21.857142857142858</v>
      </c>
      <c r="J210">
        <f t="shared" si="15"/>
        <v>20.857142857142858</v>
      </c>
      <c r="K210">
        <f t="shared" si="15"/>
        <v>19.714285714285715</v>
      </c>
      <c r="L210">
        <f t="shared" si="16"/>
        <v>20.809523809523807</v>
      </c>
    </row>
    <row r="211" spans="1:12">
      <c r="A211" s="3" t="s">
        <v>226</v>
      </c>
      <c r="B211">
        <v>18</v>
      </c>
      <c r="C211">
        <v>31</v>
      </c>
      <c r="D211">
        <v>19</v>
      </c>
      <c r="E211">
        <v>13</v>
      </c>
      <c r="F211">
        <f>AVERAGE(KocaeliTablo[[#This Row],[Vefat2019]:[Vefat2017]])</f>
        <v>21</v>
      </c>
      <c r="G211">
        <f>IF(AND(KocaeliTablo[[#This Row],[Vefat2020]]&gt;-1,KocaeliTablo[[#This Row],[Referans]]&gt;-1), KocaeliTablo[[#This Row],[Vefat2020]]-KocaeliTablo[[#This Row],[Referans]], 0)</f>
        <v>-3</v>
      </c>
      <c r="H211">
        <f t="shared" si="13"/>
        <v>20.428571428571427</v>
      </c>
      <c r="I211">
        <f t="shared" si="14"/>
        <v>23</v>
      </c>
      <c r="J211">
        <f t="shared" si="15"/>
        <v>20.714285714285715</v>
      </c>
      <c r="K211">
        <f t="shared" si="15"/>
        <v>19.428571428571427</v>
      </c>
      <c r="L211">
        <f t="shared" si="16"/>
        <v>21.047619047619047</v>
      </c>
    </row>
    <row r="212" spans="1:12">
      <c r="A212" s="3" t="s">
        <v>227</v>
      </c>
      <c r="B212">
        <v>26</v>
      </c>
      <c r="C212">
        <v>23</v>
      </c>
      <c r="D212">
        <v>14</v>
      </c>
      <c r="E212">
        <v>20</v>
      </c>
      <c r="F212">
        <f>AVERAGE(KocaeliTablo[[#This Row],[Vefat2019]:[Vefat2017]])</f>
        <v>19</v>
      </c>
      <c r="G212">
        <f>IF(AND(KocaeliTablo[[#This Row],[Vefat2020]]&gt;-1,KocaeliTablo[[#This Row],[Referans]]&gt;-1), KocaeliTablo[[#This Row],[Vefat2020]]-KocaeliTablo[[#This Row],[Referans]], 0)</f>
        <v>7</v>
      </c>
      <c r="H212">
        <f t="shared" si="13"/>
        <v>19.428571428571427</v>
      </c>
      <c r="I212">
        <f t="shared" si="14"/>
        <v>22.571428571428573</v>
      </c>
      <c r="J212">
        <f t="shared" si="15"/>
        <v>19.714285714285715</v>
      </c>
      <c r="K212">
        <f t="shared" si="15"/>
        <v>19.428571428571427</v>
      </c>
      <c r="L212">
        <f t="shared" si="16"/>
        <v>20.571428571428573</v>
      </c>
    </row>
    <row r="213" spans="1:12">
      <c r="A213" s="3" t="s">
        <v>228</v>
      </c>
      <c r="B213">
        <v>15</v>
      </c>
      <c r="C213">
        <v>20</v>
      </c>
      <c r="D213">
        <v>31</v>
      </c>
      <c r="E213">
        <v>32</v>
      </c>
      <c r="F213">
        <f>AVERAGE(KocaeliTablo[[#This Row],[Vefat2019]:[Vefat2017]])</f>
        <v>27.666666666666668</v>
      </c>
      <c r="G213">
        <f>IF(AND(KocaeliTablo[[#This Row],[Vefat2020]]&gt;-1,KocaeliTablo[[#This Row],[Referans]]&gt;-1), KocaeliTablo[[#This Row],[Vefat2020]]-KocaeliTablo[[#This Row],[Referans]], 0)</f>
        <v>-12.666666666666668</v>
      </c>
      <c r="H213">
        <f t="shared" si="13"/>
        <v>19.142857142857142</v>
      </c>
      <c r="I213">
        <f t="shared" si="14"/>
        <v>23.142857142857142</v>
      </c>
      <c r="J213">
        <f t="shared" si="15"/>
        <v>20.857142857142858</v>
      </c>
      <c r="K213">
        <f t="shared" si="15"/>
        <v>20.714285714285715</v>
      </c>
      <c r="L213">
        <f t="shared" si="16"/>
        <v>21.571428571428573</v>
      </c>
    </row>
    <row r="214" spans="1:12">
      <c r="A214" s="3" t="s">
        <v>229</v>
      </c>
      <c r="B214">
        <v>29</v>
      </c>
      <c r="C214">
        <v>24</v>
      </c>
      <c r="D214">
        <v>22</v>
      </c>
      <c r="E214">
        <v>26</v>
      </c>
      <c r="F214">
        <f>AVERAGE(KocaeliTablo[[#This Row],[Vefat2019]:[Vefat2017]])</f>
        <v>24</v>
      </c>
      <c r="G214">
        <f>IF(AND(KocaeliTablo[[#This Row],[Vefat2020]]&gt;-1,KocaeliTablo[[#This Row],[Referans]]&gt;-1), KocaeliTablo[[#This Row],[Vefat2020]]-KocaeliTablo[[#This Row],[Referans]], 0)</f>
        <v>5</v>
      </c>
      <c r="H214">
        <f t="shared" si="13"/>
        <v>20.571428571428573</v>
      </c>
      <c r="I214">
        <f t="shared" si="14"/>
        <v>23.571428571428573</v>
      </c>
      <c r="J214">
        <f t="shared" si="15"/>
        <v>21</v>
      </c>
      <c r="K214">
        <f t="shared" si="15"/>
        <v>21</v>
      </c>
      <c r="L214">
        <f t="shared" si="16"/>
        <v>21.857142857142858</v>
      </c>
    </row>
    <row r="215" spans="1:12">
      <c r="A215" s="3" t="s">
        <v>230</v>
      </c>
      <c r="B215">
        <v>23</v>
      </c>
      <c r="C215">
        <v>24</v>
      </c>
      <c r="D215">
        <v>29</v>
      </c>
      <c r="E215">
        <v>15</v>
      </c>
      <c r="F215">
        <f>AVERAGE(KocaeliTablo[[#This Row],[Vefat2019]:[Vefat2017]])</f>
        <v>22.666666666666668</v>
      </c>
      <c r="G215">
        <f>IF(AND(KocaeliTablo[[#This Row],[Vefat2020]]&gt;-1,KocaeliTablo[[#This Row],[Referans]]&gt;-1), KocaeliTablo[[#This Row],[Vefat2020]]-KocaeliTablo[[#This Row],[Referans]], 0)</f>
        <v>0.33333333333333215</v>
      </c>
      <c r="H215">
        <f t="shared" si="13"/>
        <v>21</v>
      </c>
      <c r="I215">
        <f t="shared" si="14"/>
        <v>22.857142857142858</v>
      </c>
      <c r="J215">
        <f t="shared" si="15"/>
        <v>22.285714285714285</v>
      </c>
      <c r="K215">
        <f t="shared" si="15"/>
        <v>20.285714285714285</v>
      </c>
      <c r="L215">
        <f t="shared" si="16"/>
        <v>21.809523809523807</v>
      </c>
    </row>
    <row r="216" spans="1:12">
      <c r="A216" s="3" t="s">
        <v>231</v>
      </c>
      <c r="B216">
        <v>18</v>
      </c>
      <c r="C216">
        <v>18</v>
      </c>
      <c r="D216">
        <v>22</v>
      </c>
      <c r="E216">
        <v>27</v>
      </c>
      <c r="F216">
        <f>AVERAGE(KocaeliTablo[[#This Row],[Vefat2019]:[Vefat2017]])</f>
        <v>22.333333333333332</v>
      </c>
      <c r="G216">
        <f>IF(AND(KocaeliTablo[[#This Row],[Vefat2020]]&gt;-1,KocaeliTablo[[#This Row],[Referans]]&gt;-1), KocaeliTablo[[#This Row],[Vefat2020]]-KocaeliTablo[[#This Row],[Referans]], 0)</f>
        <v>-4.3333333333333321</v>
      </c>
      <c r="H216">
        <f t="shared" si="13"/>
        <v>20.857142857142858</v>
      </c>
      <c r="I216">
        <f t="shared" si="14"/>
        <v>22.571428571428573</v>
      </c>
      <c r="J216">
        <f t="shared" si="15"/>
        <v>22</v>
      </c>
      <c r="K216">
        <f t="shared" si="15"/>
        <v>20.714285714285715</v>
      </c>
      <c r="L216">
        <f t="shared" si="16"/>
        <v>21.761904761904763</v>
      </c>
    </row>
    <row r="217" spans="1:12">
      <c r="A217" s="3" t="s">
        <v>232</v>
      </c>
      <c r="B217">
        <v>22</v>
      </c>
      <c r="C217">
        <v>18</v>
      </c>
      <c r="D217">
        <v>22</v>
      </c>
      <c r="E217">
        <v>28</v>
      </c>
      <c r="F217">
        <f>AVERAGE(KocaeliTablo[[#This Row],[Vefat2019]:[Vefat2017]])</f>
        <v>22.666666666666668</v>
      </c>
      <c r="G217">
        <f>IF(AND(KocaeliTablo[[#This Row],[Vefat2020]]&gt;-1,KocaeliTablo[[#This Row],[Referans]]&gt;-1), KocaeliTablo[[#This Row],[Vefat2020]]-KocaeliTablo[[#This Row],[Referans]], 0)</f>
        <v>-0.66666666666666785</v>
      </c>
      <c r="H217">
        <f t="shared" si="13"/>
        <v>21.571428571428573</v>
      </c>
      <c r="I217">
        <f t="shared" si="14"/>
        <v>22.571428571428573</v>
      </c>
      <c r="J217">
        <f t="shared" si="15"/>
        <v>22.714285714285715</v>
      </c>
      <c r="K217">
        <f t="shared" si="15"/>
        <v>23</v>
      </c>
      <c r="L217">
        <f t="shared" si="16"/>
        <v>22.761904761904763</v>
      </c>
    </row>
    <row r="218" spans="1:12">
      <c r="A218" s="3" t="s">
        <v>233</v>
      </c>
      <c r="B218">
        <v>21</v>
      </c>
      <c r="C218">
        <v>31</v>
      </c>
      <c r="D218">
        <v>18</v>
      </c>
      <c r="E218">
        <v>20</v>
      </c>
      <c r="F218">
        <f>AVERAGE(KocaeliTablo[[#This Row],[Vefat2019]:[Vefat2017]])</f>
        <v>23</v>
      </c>
      <c r="G218">
        <f>IF(AND(KocaeliTablo[[#This Row],[Vefat2020]]&gt;-1,KocaeliTablo[[#This Row],[Referans]]&gt;-1), KocaeliTablo[[#This Row],[Vefat2020]]-KocaeliTablo[[#This Row],[Referans]], 0)</f>
        <v>-2</v>
      </c>
      <c r="H218">
        <f t="shared" si="13"/>
        <v>22</v>
      </c>
      <c r="I218">
        <f t="shared" si="14"/>
        <v>22.571428571428573</v>
      </c>
      <c r="J218">
        <f t="shared" si="15"/>
        <v>22.571428571428573</v>
      </c>
      <c r="K218">
        <f t="shared" si="15"/>
        <v>24</v>
      </c>
      <c r="L218">
        <f t="shared" si="16"/>
        <v>23.047619047619047</v>
      </c>
    </row>
    <row r="219" spans="1:12">
      <c r="A219" s="3" t="s">
        <v>234</v>
      </c>
      <c r="B219">
        <v>22</v>
      </c>
      <c r="C219">
        <v>35</v>
      </c>
      <c r="D219">
        <v>29</v>
      </c>
      <c r="E219">
        <v>18</v>
      </c>
      <c r="F219">
        <f>AVERAGE(KocaeliTablo[[#This Row],[Vefat2019]:[Vefat2017]])</f>
        <v>27.333333333333332</v>
      </c>
      <c r="G219">
        <f>IF(AND(KocaeliTablo[[#This Row],[Vefat2020]]&gt;-1,KocaeliTablo[[#This Row],[Referans]]&gt;-1), KocaeliTablo[[#This Row],[Vefat2020]]-KocaeliTablo[[#This Row],[Referans]], 0)</f>
        <v>-5.3333333333333321</v>
      </c>
      <c r="H219">
        <f t="shared" si="13"/>
        <v>21.428571428571427</v>
      </c>
      <c r="I219">
        <f t="shared" si="14"/>
        <v>24.285714285714285</v>
      </c>
      <c r="J219">
        <f t="shared" si="15"/>
        <v>24.714285714285715</v>
      </c>
      <c r="K219">
        <f t="shared" si="15"/>
        <v>23.714285714285715</v>
      </c>
      <c r="L219">
        <f t="shared" si="16"/>
        <v>24.238095238095241</v>
      </c>
    </row>
    <row r="220" spans="1:12">
      <c r="A220" s="3" t="s">
        <v>235</v>
      </c>
      <c r="B220">
        <v>20</v>
      </c>
      <c r="C220">
        <v>15</v>
      </c>
      <c r="D220">
        <v>25</v>
      </c>
      <c r="E220">
        <v>28</v>
      </c>
      <c r="F220">
        <f>AVERAGE(KocaeliTablo[[#This Row],[Vefat2019]:[Vefat2017]])</f>
        <v>22.666666666666668</v>
      </c>
      <c r="G220">
        <f>IF(AND(KocaeliTablo[[#This Row],[Vefat2020]]&gt;-1,KocaeliTablo[[#This Row],[Referans]]&gt;-1), KocaeliTablo[[#This Row],[Vefat2020]]-KocaeliTablo[[#This Row],[Referans]], 0)</f>
        <v>-2.6666666666666679</v>
      </c>
      <c r="H220">
        <f t="shared" si="13"/>
        <v>22.142857142857142</v>
      </c>
      <c r="I220">
        <f t="shared" si="14"/>
        <v>23.571428571428573</v>
      </c>
      <c r="J220">
        <f t="shared" si="15"/>
        <v>23.857142857142858</v>
      </c>
      <c r="K220">
        <f t="shared" si="15"/>
        <v>23.142857142857142</v>
      </c>
      <c r="L220">
        <f t="shared" si="16"/>
        <v>23.523809523809522</v>
      </c>
    </row>
    <row r="221" spans="1:12">
      <c r="A221" s="3" t="s">
        <v>236</v>
      </c>
      <c r="B221">
        <v>21</v>
      </c>
      <c r="C221">
        <v>18</v>
      </c>
      <c r="D221">
        <v>22</v>
      </c>
      <c r="E221">
        <v>27</v>
      </c>
      <c r="F221">
        <f>AVERAGE(KocaeliTablo[[#This Row],[Vefat2019]:[Vefat2017]])</f>
        <v>22.333333333333332</v>
      </c>
      <c r="G221">
        <f>IF(AND(KocaeliTablo[[#This Row],[Vefat2020]]&gt;-1,KocaeliTablo[[#This Row],[Referans]]&gt;-1), KocaeliTablo[[#This Row],[Vefat2020]]-KocaeliTablo[[#This Row],[Referans]], 0)</f>
        <v>-1.3333333333333321</v>
      </c>
      <c r="H221">
        <f t="shared" si="13"/>
        <v>21</v>
      </c>
      <c r="I221">
        <f t="shared" si="14"/>
        <v>22.714285714285715</v>
      </c>
      <c r="J221">
        <f t="shared" si="15"/>
        <v>23.857142857142858</v>
      </c>
      <c r="K221">
        <f t="shared" si="15"/>
        <v>23.285714285714285</v>
      </c>
      <c r="L221">
        <f t="shared" si="16"/>
        <v>23.285714285714285</v>
      </c>
    </row>
    <row r="222" spans="1:12">
      <c r="A222" s="3" t="s">
        <v>237</v>
      </c>
      <c r="B222">
        <v>26</v>
      </c>
      <c r="C222">
        <v>27</v>
      </c>
      <c r="D222">
        <v>12</v>
      </c>
      <c r="E222">
        <v>24</v>
      </c>
      <c r="F222">
        <f>AVERAGE(KocaeliTablo[[#This Row],[Vefat2019]:[Vefat2017]])</f>
        <v>21</v>
      </c>
      <c r="G222">
        <f>IF(AND(KocaeliTablo[[#This Row],[Vefat2020]]&gt;-1,KocaeliTablo[[#This Row],[Referans]]&gt;-1), KocaeliTablo[[#This Row],[Vefat2020]]-KocaeliTablo[[#This Row],[Referans]], 0)</f>
        <v>5</v>
      </c>
      <c r="H222">
        <f t="shared" si="13"/>
        <v>21.428571428571427</v>
      </c>
      <c r="I222">
        <f t="shared" si="14"/>
        <v>23.142857142857142</v>
      </c>
      <c r="J222">
        <f t="shared" si="15"/>
        <v>21.428571428571427</v>
      </c>
      <c r="K222">
        <f t="shared" si="15"/>
        <v>24.571428571428573</v>
      </c>
      <c r="L222">
        <f t="shared" si="16"/>
        <v>23.047619047619047</v>
      </c>
    </row>
    <row r="223" spans="1:12">
      <c r="A223" s="3" t="s">
        <v>238</v>
      </c>
      <c r="B223">
        <v>21</v>
      </c>
      <c r="C223">
        <v>29</v>
      </c>
      <c r="D223">
        <v>16</v>
      </c>
      <c r="E223">
        <v>29</v>
      </c>
      <c r="F223">
        <f>AVERAGE(KocaeliTablo[[#This Row],[Vefat2019]:[Vefat2017]])</f>
        <v>24.666666666666668</v>
      </c>
      <c r="G223">
        <f>IF(AND(KocaeliTablo[[#This Row],[Vefat2020]]&gt;-1,KocaeliTablo[[#This Row],[Referans]]&gt;-1), KocaeliTablo[[#This Row],[Vefat2020]]-KocaeliTablo[[#This Row],[Referans]], 0)</f>
        <v>-3.6666666666666679</v>
      </c>
      <c r="H223">
        <f t="shared" si="13"/>
        <v>21.857142857142858</v>
      </c>
      <c r="I223">
        <f t="shared" si="14"/>
        <v>24.714285714285715</v>
      </c>
      <c r="J223">
        <f t="shared" si="15"/>
        <v>20.571428571428573</v>
      </c>
      <c r="K223">
        <f t="shared" si="15"/>
        <v>24.857142857142858</v>
      </c>
      <c r="L223">
        <f t="shared" si="16"/>
        <v>23.38095238095238</v>
      </c>
    </row>
    <row r="224" spans="1:12">
      <c r="A224" s="3" t="s">
        <v>239</v>
      </c>
      <c r="B224">
        <v>24</v>
      </c>
      <c r="C224">
        <v>23</v>
      </c>
      <c r="D224">
        <v>30</v>
      </c>
      <c r="E224">
        <v>25</v>
      </c>
      <c r="F224">
        <f>AVERAGE(KocaeliTablo[[#This Row],[Vefat2019]:[Vefat2017]])</f>
        <v>26</v>
      </c>
      <c r="G224">
        <f>IF(AND(KocaeliTablo[[#This Row],[Vefat2020]]&gt;-1,KocaeliTablo[[#This Row],[Referans]]&gt;-1), KocaeliTablo[[#This Row],[Vefat2020]]-KocaeliTablo[[#This Row],[Referans]], 0)</f>
        <v>-2</v>
      </c>
      <c r="H224">
        <f t="shared" si="13"/>
        <v>22.142857142857142</v>
      </c>
      <c r="I224">
        <f t="shared" si="14"/>
        <v>25.428571428571427</v>
      </c>
      <c r="J224">
        <f t="shared" si="15"/>
        <v>21.714285714285715</v>
      </c>
      <c r="K224">
        <f t="shared" si="15"/>
        <v>24.428571428571427</v>
      </c>
      <c r="L224">
        <f t="shared" si="16"/>
        <v>23.857142857142858</v>
      </c>
    </row>
    <row r="225" spans="1:12">
      <c r="A225" s="3" t="s">
        <v>240</v>
      </c>
      <c r="B225">
        <v>23</v>
      </c>
      <c r="C225">
        <v>21</v>
      </c>
      <c r="D225">
        <v>25</v>
      </c>
      <c r="E225">
        <v>13</v>
      </c>
      <c r="F225">
        <f>AVERAGE(KocaeliTablo[[#This Row],[Vefat2019]:[Vefat2017]])</f>
        <v>19.666666666666668</v>
      </c>
      <c r="G225">
        <f>IF(AND(KocaeliTablo[[#This Row],[Vefat2020]]&gt;-1,KocaeliTablo[[#This Row],[Referans]]&gt;-1), KocaeliTablo[[#This Row],[Vefat2020]]-KocaeliTablo[[#This Row],[Referans]], 0)</f>
        <v>3.3333333333333321</v>
      </c>
      <c r="H225">
        <f t="shared" si="13"/>
        <v>22.428571428571427</v>
      </c>
      <c r="I225">
        <f t="shared" si="14"/>
        <v>24</v>
      </c>
      <c r="J225">
        <f t="shared" si="15"/>
        <v>22.714285714285715</v>
      </c>
      <c r="K225">
        <f t="shared" si="15"/>
        <v>23.428571428571427</v>
      </c>
      <c r="L225">
        <f t="shared" si="16"/>
        <v>23.38095238095238</v>
      </c>
    </row>
    <row r="226" spans="1:12">
      <c r="A226" s="3" t="s">
        <v>241</v>
      </c>
      <c r="B226">
        <v>22</v>
      </c>
      <c r="C226">
        <v>16</v>
      </c>
      <c r="D226">
        <v>22</v>
      </c>
      <c r="E226">
        <v>18</v>
      </c>
      <c r="F226">
        <f>AVERAGE(KocaeliTablo[[#This Row],[Vefat2019]:[Vefat2017]])</f>
        <v>18.666666666666668</v>
      </c>
      <c r="G226">
        <f>IF(AND(KocaeliTablo[[#This Row],[Vefat2020]]&gt;-1,KocaeliTablo[[#This Row],[Referans]]&gt;-1), KocaeliTablo[[#This Row],[Vefat2020]]-KocaeliTablo[[#This Row],[Referans]], 0)</f>
        <v>3.3333333333333321</v>
      </c>
      <c r="H226">
        <f t="shared" si="13"/>
        <v>22.428571428571427</v>
      </c>
      <c r="I226">
        <f t="shared" si="14"/>
        <v>21.285714285714285</v>
      </c>
      <c r="J226">
        <f t="shared" si="15"/>
        <v>21.714285714285715</v>
      </c>
      <c r="K226">
        <f t="shared" si="15"/>
        <v>23.428571428571427</v>
      </c>
      <c r="L226">
        <f t="shared" si="16"/>
        <v>22.142857142857142</v>
      </c>
    </row>
    <row r="227" spans="1:12">
      <c r="A227" s="3" t="s">
        <v>242</v>
      </c>
      <c r="B227">
        <v>22</v>
      </c>
      <c r="C227">
        <v>33</v>
      </c>
      <c r="D227">
        <v>24</v>
      </c>
      <c r="E227">
        <v>19</v>
      </c>
      <c r="F227">
        <f>AVERAGE(KocaeliTablo[[#This Row],[Vefat2019]:[Vefat2017]])</f>
        <v>25.333333333333332</v>
      </c>
      <c r="G227">
        <f>IF(AND(KocaeliTablo[[#This Row],[Vefat2020]]&gt;-1,KocaeliTablo[[#This Row],[Referans]]&gt;-1), KocaeliTablo[[#This Row],[Vefat2020]]-KocaeliTablo[[#This Row],[Referans]], 0)</f>
        <v>-3.3333333333333321</v>
      </c>
      <c r="H227">
        <f t="shared" si="13"/>
        <v>22.714285714285715</v>
      </c>
      <c r="I227">
        <f t="shared" si="14"/>
        <v>23.857142857142858</v>
      </c>
      <c r="J227">
        <f t="shared" si="15"/>
        <v>21.571428571428573</v>
      </c>
      <c r="K227">
        <f t="shared" si="15"/>
        <v>22.142857142857142</v>
      </c>
      <c r="L227">
        <f t="shared" si="16"/>
        <v>22.523809523809526</v>
      </c>
    </row>
    <row r="228" spans="1:12">
      <c r="A228" s="3" t="s">
        <v>243</v>
      </c>
      <c r="B228">
        <v>25</v>
      </c>
      <c r="C228">
        <v>15</v>
      </c>
      <c r="D228">
        <v>18</v>
      </c>
      <c r="E228">
        <v>16</v>
      </c>
      <c r="F228">
        <f>AVERAGE(KocaeliTablo[[#This Row],[Vefat2019]:[Vefat2017]])</f>
        <v>16.333333333333332</v>
      </c>
      <c r="G228">
        <f>IF(AND(KocaeliTablo[[#This Row],[Vefat2020]]&gt;-1,KocaeliTablo[[#This Row],[Referans]]&gt;-1), KocaeliTablo[[#This Row],[Vefat2020]]-KocaeliTablo[[#This Row],[Referans]], 0)</f>
        <v>8.6666666666666679</v>
      </c>
      <c r="H228">
        <f t="shared" si="13"/>
        <v>23.285714285714285</v>
      </c>
      <c r="I228">
        <f t="shared" si="14"/>
        <v>23.428571428571427</v>
      </c>
      <c r="J228">
        <f t="shared" si="15"/>
        <v>21</v>
      </c>
      <c r="K228">
        <f t="shared" si="15"/>
        <v>20.571428571428573</v>
      </c>
      <c r="L228">
        <f t="shared" si="16"/>
        <v>21.666666666666668</v>
      </c>
    </row>
    <row r="229" spans="1:12">
      <c r="A229" s="3" t="s">
        <v>244</v>
      </c>
      <c r="B229">
        <v>16</v>
      </c>
      <c r="C229">
        <v>20</v>
      </c>
      <c r="D229">
        <v>22</v>
      </c>
      <c r="E229">
        <v>32</v>
      </c>
      <c r="F229">
        <f>AVERAGE(KocaeliTablo[[#This Row],[Vefat2019]:[Vefat2017]])</f>
        <v>24.666666666666668</v>
      </c>
      <c r="G229">
        <f>IF(AND(KocaeliTablo[[#This Row],[Vefat2020]]&gt;-1,KocaeliTablo[[#This Row],[Referans]]&gt;-1), KocaeliTablo[[#This Row],[Vefat2020]]-KocaeliTablo[[#This Row],[Referans]], 0)</f>
        <v>-8.6666666666666679</v>
      </c>
      <c r="H229">
        <f t="shared" si="13"/>
        <v>21.857142857142858</v>
      </c>
      <c r="I229">
        <f t="shared" si="14"/>
        <v>22.428571428571427</v>
      </c>
      <c r="J229">
        <f t="shared" si="15"/>
        <v>22.428571428571427</v>
      </c>
      <c r="K229">
        <f t="shared" si="15"/>
        <v>21.714285714285715</v>
      </c>
      <c r="L229">
        <f t="shared" si="16"/>
        <v>22.190476190476193</v>
      </c>
    </row>
    <row r="230" spans="1:12">
      <c r="A230" s="3" t="s">
        <v>245</v>
      </c>
      <c r="B230">
        <v>22</v>
      </c>
      <c r="C230">
        <v>16</v>
      </c>
      <c r="D230">
        <v>18</v>
      </c>
      <c r="E230">
        <v>20</v>
      </c>
      <c r="F230">
        <f>AVERAGE(KocaeliTablo[[#This Row],[Vefat2019]:[Vefat2017]])</f>
        <v>18</v>
      </c>
      <c r="G230">
        <f>IF(AND(KocaeliTablo[[#This Row],[Vefat2020]]&gt;-1,KocaeliTablo[[#This Row],[Referans]]&gt;-1), KocaeliTablo[[#This Row],[Vefat2020]]-KocaeliTablo[[#This Row],[Referans]], 0)</f>
        <v>4</v>
      </c>
      <c r="H230">
        <f t="shared" si="13"/>
        <v>22</v>
      </c>
      <c r="I230">
        <f t="shared" si="14"/>
        <v>20.571428571428573</v>
      </c>
      <c r="J230">
        <f t="shared" si="15"/>
        <v>22.714285714285715</v>
      </c>
      <c r="K230">
        <f t="shared" si="15"/>
        <v>20.428571428571427</v>
      </c>
      <c r="L230">
        <f t="shared" si="16"/>
        <v>21.238095238095237</v>
      </c>
    </row>
    <row r="231" spans="1:12">
      <c r="A231" s="3" t="s">
        <v>246</v>
      </c>
      <c r="B231">
        <v>26</v>
      </c>
      <c r="C231">
        <v>19</v>
      </c>
      <c r="D231">
        <v>16</v>
      </c>
      <c r="E231">
        <v>15</v>
      </c>
      <c r="F231">
        <f>AVERAGE(KocaeliTablo[[#This Row],[Vefat2019]:[Vefat2017]])</f>
        <v>16.666666666666668</v>
      </c>
      <c r="G231">
        <f>IF(AND(KocaeliTablo[[#This Row],[Vefat2020]]&gt;-1,KocaeliTablo[[#This Row],[Referans]]&gt;-1), KocaeliTablo[[#This Row],[Vefat2020]]-KocaeliTablo[[#This Row],[Referans]], 0)</f>
        <v>9.3333333333333321</v>
      </c>
      <c r="H231">
        <f t="shared" si="13"/>
        <v>22.285714285714285</v>
      </c>
      <c r="I231">
        <f t="shared" si="14"/>
        <v>20</v>
      </c>
      <c r="J231">
        <f t="shared" si="15"/>
        <v>20.714285714285715</v>
      </c>
      <c r="K231">
        <f t="shared" si="15"/>
        <v>19</v>
      </c>
      <c r="L231">
        <f t="shared" si="16"/>
        <v>19.904761904761905</v>
      </c>
    </row>
    <row r="232" spans="1:12">
      <c r="A232" s="3" t="s">
        <v>247</v>
      </c>
      <c r="B232">
        <v>28</v>
      </c>
      <c r="C232">
        <v>31</v>
      </c>
      <c r="D232">
        <v>19</v>
      </c>
      <c r="E232">
        <v>29</v>
      </c>
      <c r="F232">
        <f>AVERAGE(KocaeliTablo[[#This Row],[Vefat2019]:[Vefat2017]])</f>
        <v>26.333333333333332</v>
      </c>
      <c r="G232">
        <f>IF(AND(KocaeliTablo[[#This Row],[Vefat2020]]&gt;-1,KocaeliTablo[[#This Row],[Referans]]&gt;-1), KocaeliTablo[[#This Row],[Vefat2020]]-KocaeliTablo[[#This Row],[Referans]], 0)</f>
        <v>1.6666666666666679</v>
      </c>
      <c r="H232">
        <f t="shared" si="13"/>
        <v>23</v>
      </c>
      <c r="I232">
        <f t="shared" si="14"/>
        <v>21.428571428571427</v>
      </c>
      <c r="J232">
        <f t="shared" si="15"/>
        <v>19.857142857142858</v>
      </c>
      <c r="K232">
        <f t="shared" si="15"/>
        <v>21.285714285714285</v>
      </c>
      <c r="L232">
        <f t="shared" si="16"/>
        <v>20.857142857142858</v>
      </c>
    </row>
    <row r="233" spans="1:12">
      <c r="A233" s="3" t="s">
        <v>248</v>
      </c>
      <c r="B233">
        <v>17</v>
      </c>
      <c r="C233">
        <v>25</v>
      </c>
      <c r="D233">
        <v>26</v>
      </c>
      <c r="E233">
        <v>19</v>
      </c>
      <c r="F233">
        <f>AVERAGE(KocaeliTablo[[#This Row],[Vefat2019]:[Vefat2017]])</f>
        <v>23.333333333333332</v>
      </c>
      <c r="G233">
        <f>IF(AND(KocaeliTablo[[#This Row],[Vefat2020]]&gt;-1,KocaeliTablo[[#This Row],[Referans]]&gt;-1), KocaeliTablo[[#This Row],[Vefat2020]]-KocaeliTablo[[#This Row],[Referans]], 0)</f>
        <v>-6.3333333333333321</v>
      </c>
      <c r="H233">
        <f t="shared" si="13"/>
        <v>22.285714285714285</v>
      </c>
      <c r="I233">
        <f t="shared" si="14"/>
        <v>22.714285714285715</v>
      </c>
      <c r="J233">
        <f t="shared" si="15"/>
        <v>20.428571428571427</v>
      </c>
      <c r="K233">
        <f t="shared" si="15"/>
        <v>21.428571428571427</v>
      </c>
      <c r="L233">
        <f t="shared" si="16"/>
        <v>21.523809523809522</v>
      </c>
    </row>
    <row r="234" spans="1:12">
      <c r="A234" s="3" t="s">
        <v>249</v>
      </c>
      <c r="B234">
        <v>24</v>
      </c>
      <c r="C234">
        <v>19</v>
      </c>
      <c r="D234">
        <v>18</v>
      </c>
      <c r="E234">
        <v>28</v>
      </c>
      <c r="F234">
        <f>AVERAGE(KocaeliTablo[[#This Row],[Vefat2019]:[Vefat2017]])</f>
        <v>21.666666666666668</v>
      </c>
      <c r="G234">
        <f>IF(AND(KocaeliTablo[[#This Row],[Vefat2020]]&gt;-1,KocaeliTablo[[#This Row],[Referans]]&gt;-1), KocaeliTablo[[#This Row],[Vefat2020]]-KocaeliTablo[[#This Row],[Referans]], 0)</f>
        <v>2.3333333333333321</v>
      </c>
      <c r="H234">
        <f t="shared" si="13"/>
        <v>22.571428571428573</v>
      </c>
      <c r="I234">
        <f t="shared" si="14"/>
        <v>20.714285714285715</v>
      </c>
      <c r="J234">
        <f t="shared" si="15"/>
        <v>19.571428571428573</v>
      </c>
      <c r="K234">
        <f t="shared" si="15"/>
        <v>22.714285714285715</v>
      </c>
      <c r="L234">
        <f t="shared" si="16"/>
        <v>21</v>
      </c>
    </row>
    <row r="235" spans="1:12">
      <c r="A235" s="3" t="s">
        <v>250</v>
      </c>
      <c r="B235">
        <v>22</v>
      </c>
      <c r="C235">
        <v>27</v>
      </c>
      <c r="D235">
        <v>12</v>
      </c>
      <c r="E235">
        <v>27</v>
      </c>
      <c r="F235">
        <f>AVERAGE(KocaeliTablo[[#This Row],[Vefat2019]:[Vefat2017]])</f>
        <v>22</v>
      </c>
      <c r="G235">
        <f>IF(AND(KocaeliTablo[[#This Row],[Vefat2020]]&gt;-1,KocaeliTablo[[#This Row],[Referans]]&gt;-1), KocaeliTablo[[#This Row],[Vefat2020]]-KocaeliTablo[[#This Row],[Referans]], 0)</f>
        <v>0</v>
      </c>
      <c r="H235">
        <f t="shared" si="13"/>
        <v>22.142857142857142</v>
      </c>
      <c r="I235">
        <f t="shared" si="14"/>
        <v>22.428571428571427</v>
      </c>
      <c r="J235">
        <f t="shared" si="15"/>
        <v>18.714285714285715</v>
      </c>
      <c r="K235">
        <f t="shared" si="15"/>
        <v>24.285714285714285</v>
      </c>
      <c r="L235">
        <f t="shared" si="16"/>
        <v>21.809523809523807</v>
      </c>
    </row>
    <row r="236" spans="1:12">
      <c r="A236" s="3" t="s">
        <v>251</v>
      </c>
      <c r="B236">
        <v>15</v>
      </c>
      <c r="C236">
        <v>24</v>
      </c>
      <c r="D236">
        <v>22</v>
      </c>
      <c r="E236">
        <v>27</v>
      </c>
      <c r="F236">
        <f>AVERAGE(KocaeliTablo[[#This Row],[Vefat2019]:[Vefat2017]])</f>
        <v>24.333333333333332</v>
      </c>
      <c r="G236">
        <f>IF(AND(KocaeliTablo[[#This Row],[Vefat2020]]&gt;-1,KocaeliTablo[[#This Row],[Referans]]&gt;-1), KocaeliTablo[[#This Row],[Vefat2020]]-KocaeliTablo[[#This Row],[Referans]], 0)</f>
        <v>-9.3333333333333321</v>
      </c>
      <c r="H236">
        <f t="shared" si="13"/>
        <v>22</v>
      </c>
      <c r="I236">
        <f t="shared" si="14"/>
        <v>23</v>
      </c>
      <c r="J236">
        <f t="shared" si="15"/>
        <v>18.714285714285715</v>
      </c>
      <c r="K236">
        <f t="shared" si="15"/>
        <v>23.571428571428573</v>
      </c>
      <c r="L236">
        <f t="shared" si="16"/>
        <v>21.761904761904763</v>
      </c>
    </row>
    <row r="237" spans="1:12">
      <c r="A237" s="3" t="s">
        <v>252</v>
      </c>
      <c r="B237">
        <v>9</v>
      </c>
      <c r="C237">
        <v>19</v>
      </c>
      <c r="D237">
        <v>17</v>
      </c>
      <c r="E237">
        <v>15</v>
      </c>
      <c r="F237">
        <f>AVERAGE(KocaeliTablo[[#This Row],[Vefat2019]:[Vefat2017]])</f>
        <v>17</v>
      </c>
      <c r="G237">
        <f>IF(AND(KocaeliTablo[[#This Row],[Vefat2020]]&gt;-1,KocaeliTablo[[#This Row],[Referans]]&gt;-1), KocaeliTablo[[#This Row],[Vefat2020]]-KocaeliTablo[[#This Row],[Referans]], 0)</f>
        <v>-8</v>
      </c>
      <c r="H237">
        <f t="shared" si="13"/>
        <v>20.142857142857142</v>
      </c>
      <c r="I237">
        <f t="shared" si="14"/>
        <v>23.428571428571427</v>
      </c>
      <c r="J237">
        <f t="shared" si="15"/>
        <v>18.571428571428573</v>
      </c>
      <c r="K237">
        <f t="shared" si="15"/>
        <v>22.857142857142858</v>
      </c>
      <c r="L237">
        <f t="shared" si="16"/>
        <v>21.61904761904762</v>
      </c>
    </row>
    <row r="238" spans="1:12">
      <c r="A238" s="3" t="s">
        <v>253</v>
      </c>
      <c r="B238">
        <v>23</v>
      </c>
      <c r="C238">
        <v>21</v>
      </c>
      <c r="D238">
        <v>17</v>
      </c>
      <c r="E238">
        <v>28</v>
      </c>
      <c r="F238">
        <f>AVERAGE(KocaeliTablo[[#This Row],[Vefat2019]:[Vefat2017]])</f>
        <v>22</v>
      </c>
      <c r="G238">
        <f>IF(AND(KocaeliTablo[[#This Row],[Vefat2020]]&gt;-1,KocaeliTablo[[#This Row],[Referans]]&gt;-1), KocaeliTablo[[#This Row],[Vefat2020]]-KocaeliTablo[[#This Row],[Referans]], 0)</f>
        <v>1</v>
      </c>
      <c r="H238">
        <f t="shared" si="13"/>
        <v>19.714285714285715</v>
      </c>
      <c r="I238">
        <f t="shared" si="14"/>
        <v>23.714285714285715</v>
      </c>
      <c r="J238">
        <f t="shared" si="15"/>
        <v>18.714285714285715</v>
      </c>
      <c r="K238">
        <f t="shared" si="15"/>
        <v>24.714285714285715</v>
      </c>
      <c r="L238">
        <f t="shared" si="16"/>
        <v>22.38095238095238</v>
      </c>
    </row>
    <row r="239" spans="1:12">
      <c r="A239" s="3" t="s">
        <v>254</v>
      </c>
      <c r="B239">
        <v>17</v>
      </c>
      <c r="C239">
        <v>28</v>
      </c>
      <c r="D239">
        <v>20</v>
      </c>
      <c r="E239">
        <v>22</v>
      </c>
      <c r="F239">
        <f>AVERAGE(KocaeliTablo[[#This Row],[Vefat2019]:[Vefat2017]])</f>
        <v>23.333333333333332</v>
      </c>
      <c r="G239">
        <f>IF(AND(KocaeliTablo[[#This Row],[Vefat2020]]&gt;-1,KocaeliTablo[[#This Row],[Referans]]&gt;-1), KocaeliTablo[[#This Row],[Vefat2020]]-KocaeliTablo[[#This Row],[Referans]], 0)</f>
        <v>-6.3333333333333321</v>
      </c>
      <c r="H239">
        <f t="shared" si="13"/>
        <v>18.142857142857142</v>
      </c>
      <c r="I239">
        <f t="shared" si="14"/>
        <v>23.285714285714285</v>
      </c>
      <c r="J239">
        <f t="shared" si="15"/>
        <v>18.857142857142858</v>
      </c>
      <c r="K239">
        <f t="shared" si="15"/>
        <v>23.714285714285715</v>
      </c>
      <c r="L239">
        <f t="shared" si="16"/>
        <v>21.952380952380953</v>
      </c>
    </row>
    <row r="240" spans="1:12">
      <c r="A240" s="3" t="s">
        <v>255</v>
      </c>
      <c r="B240">
        <v>17</v>
      </c>
      <c r="C240">
        <v>32</v>
      </c>
      <c r="D240">
        <v>28</v>
      </c>
      <c r="E240">
        <v>25</v>
      </c>
      <c r="F240">
        <f>AVERAGE(KocaeliTablo[[#This Row],[Vefat2019]:[Vefat2017]])</f>
        <v>28.333333333333332</v>
      </c>
      <c r="G240">
        <f>IF(AND(KocaeliTablo[[#This Row],[Vefat2020]]&gt;-1,KocaeliTablo[[#This Row],[Referans]]&gt;-1), KocaeliTablo[[#This Row],[Vefat2020]]-KocaeliTablo[[#This Row],[Referans]], 0)</f>
        <v>-11.333333333333332</v>
      </c>
      <c r="H240">
        <f t="shared" si="13"/>
        <v>18.142857142857142</v>
      </c>
      <c r="I240">
        <f t="shared" si="14"/>
        <v>24.285714285714285</v>
      </c>
      <c r="J240">
        <f t="shared" si="15"/>
        <v>19.142857142857142</v>
      </c>
      <c r="K240">
        <f t="shared" si="15"/>
        <v>24.571428571428573</v>
      </c>
      <c r="L240">
        <f t="shared" si="16"/>
        <v>22.666666666666668</v>
      </c>
    </row>
    <row r="241" spans="1:12">
      <c r="A241" s="3" t="s">
        <v>256</v>
      </c>
      <c r="B241">
        <v>18</v>
      </c>
      <c r="C241">
        <v>23</v>
      </c>
      <c r="D241">
        <v>17</v>
      </c>
      <c r="E241">
        <v>23</v>
      </c>
      <c r="F241">
        <f>AVERAGE(KocaeliTablo[[#This Row],[Vefat2019]:[Vefat2017]])</f>
        <v>21</v>
      </c>
      <c r="G241">
        <f>IF(AND(KocaeliTablo[[#This Row],[Vefat2020]]&gt;-1,KocaeliTablo[[#This Row],[Referans]]&gt;-1), KocaeliTablo[[#This Row],[Vefat2020]]-KocaeliTablo[[#This Row],[Referans]], 0)</f>
        <v>-3</v>
      </c>
      <c r="H241">
        <f t="shared" si="13"/>
        <v>17.285714285714285</v>
      </c>
      <c r="I241">
        <f t="shared" si="14"/>
        <v>24.857142857142858</v>
      </c>
      <c r="J241">
        <f t="shared" si="15"/>
        <v>19</v>
      </c>
      <c r="K241">
        <f t="shared" si="15"/>
        <v>23.857142857142858</v>
      </c>
      <c r="L241">
        <f t="shared" si="16"/>
        <v>22.571428571428573</v>
      </c>
    </row>
    <row r="242" spans="1:12">
      <c r="A242" s="3" t="s">
        <v>257</v>
      </c>
      <c r="B242">
        <v>23</v>
      </c>
      <c r="C242">
        <v>20</v>
      </c>
      <c r="D242">
        <v>18</v>
      </c>
      <c r="E242">
        <v>22</v>
      </c>
      <c r="F242">
        <f>AVERAGE(KocaeliTablo[[#This Row],[Vefat2019]:[Vefat2017]])</f>
        <v>20</v>
      </c>
      <c r="G242">
        <f>IF(AND(KocaeliTablo[[#This Row],[Vefat2020]]&gt;-1,KocaeliTablo[[#This Row],[Referans]]&gt;-1), KocaeliTablo[[#This Row],[Vefat2020]]-KocaeliTablo[[#This Row],[Referans]], 0)</f>
        <v>3</v>
      </c>
      <c r="H242">
        <f t="shared" si="13"/>
        <v>17.428571428571427</v>
      </c>
      <c r="I242">
        <f t="shared" si="14"/>
        <v>23.857142857142858</v>
      </c>
      <c r="J242">
        <f t="shared" si="15"/>
        <v>19.857142857142858</v>
      </c>
      <c r="K242">
        <f t="shared" si="15"/>
        <v>23.142857142857142</v>
      </c>
      <c r="L242">
        <f t="shared" si="16"/>
        <v>22.285714285714285</v>
      </c>
    </row>
    <row r="243" spans="1:12">
      <c r="A243" s="3" t="s">
        <v>258</v>
      </c>
      <c r="B243">
        <v>21</v>
      </c>
      <c r="C243">
        <v>28</v>
      </c>
      <c r="D243">
        <v>22</v>
      </c>
      <c r="E243">
        <v>21</v>
      </c>
      <c r="F243">
        <f>AVERAGE(KocaeliTablo[[#This Row],[Vefat2019]:[Vefat2017]])</f>
        <v>23.666666666666668</v>
      </c>
      <c r="G243">
        <f>IF(AND(KocaeliTablo[[#This Row],[Vefat2020]]&gt;-1,KocaeliTablo[[#This Row],[Referans]]&gt;-1), KocaeliTablo[[#This Row],[Vefat2020]]-KocaeliTablo[[#This Row],[Referans]], 0)</f>
        <v>-2.6666666666666679</v>
      </c>
      <c r="H243">
        <f t="shared" si="13"/>
        <v>18.285714285714285</v>
      </c>
      <c r="I243">
        <f t="shared" si="14"/>
        <v>24.428571428571427</v>
      </c>
      <c r="J243">
        <f t="shared" si="15"/>
        <v>19.857142857142858</v>
      </c>
      <c r="K243">
        <f t="shared" si="15"/>
        <v>22.285714285714285</v>
      </c>
      <c r="L243">
        <f t="shared" si="16"/>
        <v>22.190476190476186</v>
      </c>
    </row>
    <row r="244" spans="1:12">
      <c r="A244" s="3" t="s">
        <v>259</v>
      </c>
      <c r="B244">
        <v>27</v>
      </c>
      <c r="C244">
        <v>26</v>
      </c>
      <c r="D244">
        <v>18</v>
      </c>
      <c r="E244">
        <v>25</v>
      </c>
      <c r="F244">
        <f>AVERAGE(KocaeliTablo[[#This Row],[Vefat2019]:[Vefat2017]])</f>
        <v>23</v>
      </c>
      <c r="G244">
        <f>IF(AND(KocaeliTablo[[#This Row],[Vefat2020]]&gt;-1,KocaeliTablo[[#This Row],[Referans]]&gt;-1), KocaeliTablo[[#This Row],[Vefat2020]]-KocaeliTablo[[#This Row],[Referans]], 0)</f>
        <v>4</v>
      </c>
      <c r="H244">
        <f t="shared" si="13"/>
        <v>20.857142857142858</v>
      </c>
      <c r="I244">
        <f t="shared" si="14"/>
        <v>25.428571428571427</v>
      </c>
      <c r="J244">
        <f t="shared" si="15"/>
        <v>20</v>
      </c>
      <c r="K244">
        <f t="shared" si="15"/>
        <v>23.714285714285715</v>
      </c>
      <c r="L244">
        <f t="shared" si="16"/>
        <v>23.047619047619044</v>
      </c>
    </row>
    <row r="245" spans="1:12">
      <c r="A245" s="3" t="s">
        <v>260</v>
      </c>
      <c r="B245">
        <v>23</v>
      </c>
      <c r="C245">
        <v>21</v>
      </c>
      <c r="D245">
        <v>26</v>
      </c>
      <c r="E245">
        <v>11</v>
      </c>
      <c r="F245">
        <f>AVERAGE(KocaeliTablo[[#This Row],[Vefat2019]:[Vefat2017]])</f>
        <v>19.333333333333332</v>
      </c>
      <c r="G245">
        <f>IF(AND(KocaeliTablo[[#This Row],[Vefat2020]]&gt;-1,KocaeliTablo[[#This Row],[Referans]]&gt;-1), KocaeliTablo[[#This Row],[Vefat2020]]-KocaeliTablo[[#This Row],[Referans]], 0)</f>
        <v>3.6666666666666679</v>
      </c>
      <c r="H245">
        <f t="shared" si="13"/>
        <v>20.857142857142858</v>
      </c>
      <c r="I245">
        <f t="shared" si="14"/>
        <v>25.428571428571427</v>
      </c>
      <c r="J245">
        <f t="shared" si="15"/>
        <v>21.285714285714285</v>
      </c>
      <c r="K245">
        <f t="shared" si="15"/>
        <v>21.285714285714285</v>
      </c>
      <c r="L245">
        <f t="shared" si="16"/>
        <v>22.666666666666664</v>
      </c>
    </row>
    <row r="246" spans="1:12">
      <c r="A246" s="3" t="s">
        <v>261</v>
      </c>
      <c r="B246">
        <v>22</v>
      </c>
      <c r="C246">
        <v>31</v>
      </c>
      <c r="D246">
        <v>19</v>
      </c>
      <c r="E246">
        <v>22</v>
      </c>
      <c r="F246">
        <f>AVERAGE(KocaeliTablo[[#This Row],[Vefat2019]:[Vefat2017]])</f>
        <v>24</v>
      </c>
      <c r="G246">
        <f>IF(AND(KocaeliTablo[[#This Row],[Vefat2020]]&gt;-1,KocaeliTablo[[#This Row],[Referans]]&gt;-1), KocaeliTablo[[#This Row],[Vefat2020]]-KocaeliTablo[[#This Row],[Referans]], 0)</f>
        <v>-2</v>
      </c>
      <c r="H246">
        <f t="shared" si="13"/>
        <v>21.571428571428573</v>
      </c>
      <c r="I246">
        <f t="shared" si="14"/>
        <v>25.857142857142858</v>
      </c>
      <c r="J246">
        <f t="shared" si="15"/>
        <v>21.142857142857142</v>
      </c>
      <c r="K246">
        <f t="shared" si="15"/>
        <v>21.285714285714285</v>
      </c>
      <c r="L246">
        <f t="shared" si="16"/>
        <v>22.761904761904763</v>
      </c>
    </row>
    <row r="247" spans="1:12">
      <c r="A247" s="3" t="s">
        <v>262</v>
      </c>
      <c r="B247">
        <v>10</v>
      </c>
      <c r="C247">
        <v>29</v>
      </c>
      <c r="D247">
        <v>19</v>
      </c>
      <c r="E247">
        <v>15</v>
      </c>
      <c r="F247">
        <f>AVERAGE(KocaeliTablo[[#This Row],[Vefat2019]:[Vefat2017]])</f>
        <v>21</v>
      </c>
      <c r="G247">
        <f>IF(AND(KocaeliTablo[[#This Row],[Vefat2020]]&gt;-1,KocaeliTablo[[#This Row],[Referans]]&gt;-1), KocaeliTablo[[#This Row],[Vefat2020]]-KocaeliTablo[[#This Row],[Referans]], 0)</f>
        <v>-11</v>
      </c>
      <c r="H247">
        <f t="shared" si="13"/>
        <v>20.571428571428573</v>
      </c>
      <c r="I247">
        <f t="shared" si="14"/>
        <v>25.428571428571427</v>
      </c>
      <c r="J247">
        <f t="shared" si="15"/>
        <v>19.857142857142858</v>
      </c>
      <c r="K247">
        <f t="shared" si="15"/>
        <v>19.857142857142858</v>
      </c>
      <c r="L247">
        <f t="shared" si="16"/>
        <v>21.714285714285715</v>
      </c>
    </row>
    <row r="248" spans="1:12">
      <c r="A248" s="3" t="s">
        <v>263</v>
      </c>
      <c r="B248">
        <v>18</v>
      </c>
      <c r="C248">
        <v>33</v>
      </c>
      <c r="D248">
        <v>15</v>
      </c>
      <c r="E248">
        <v>14</v>
      </c>
      <c r="F248">
        <f>AVERAGE(KocaeliTablo[[#This Row],[Vefat2019]:[Vefat2017]])</f>
        <v>20.666666666666668</v>
      </c>
      <c r="G248">
        <f>IF(AND(KocaeliTablo[[#This Row],[Vefat2020]]&gt;-1,KocaeliTablo[[#This Row],[Referans]]&gt;-1), KocaeliTablo[[#This Row],[Vefat2020]]-KocaeliTablo[[#This Row],[Referans]], 0)</f>
        <v>-2.6666666666666679</v>
      </c>
      <c r="H248">
        <f t="shared" si="13"/>
        <v>20.571428571428573</v>
      </c>
      <c r="I248">
        <f t="shared" si="14"/>
        <v>26.857142857142858</v>
      </c>
      <c r="J248">
        <f t="shared" si="15"/>
        <v>19.571428571428573</v>
      </c>
      <c r="K248">
        <f t="shared" si="15"/>
        <v>18.571428571428573</v>
      </c>
      <c r="L248">
        <f t="shared" si="16"/>
        <v>21.666666666666664</v>
      </c>
    </row>
    <row r="249" spans="1:12">
      <c r="A249" s="3" t="s">
        <v>264</v>
      </c>
      <c r="B249">
        <v>20</v>
      </c>
      <c r="C249">
        <v>24</v>
      </c>
      <c r="D249">
        <v>29</v>
      </c>
      <c r="E249">
        <v>21</v>
      </c>
      <c r="F249">
        <f>AVERAGE(KocaeliTablo[[#This Row],[Vefat2019]:[Vefat2017]])</f>
        <v>24.666666666666668</v>
      </c>
      <c r="G249">
        <f>IF(AND(KocaeliTablo[[#This Row],[Vefat2020]]&gt;-1,KocaeliTablo[[#This Row],[Referans]]&gt;-1), KocaeliTablo[[#This Row],[Vefat2020]]-KocaeliTablo[[#This Row],[Referans]], 0)</f>
        <v>-4.6666666666666679</v>
      </c>
      <c r="H249">
        <f t="shared" si="13"/>
        <v>20.142857142857142</v>
      </c>
      <c r="I249">
        <f t="shared" si="14"/>
        <v>27.428571428571427</v>
      </c>
      <c r="J249">
        <f t="shared" si="15"/>
        <v>21.142857142857142</v>
      </c>
      <c r="K249">
        <f t="shared" si="15"/>
        <v>18.428571428571427</v>
      </c>
      <c r="L249">
        <f t="shared" si="16"/>
        <v>22.333333333333332</v>
      </c>
    </row>
    <row r="250" spans="1:12">
      <c r="A250" s="3" t="s">
        <v>265</v>
      </c>
      <c r="B250">
        <v>25</v>
      </c>
      <c r="C250">
        <v>33</v>
      </c>
      <c r="D250">
        <v>18</v>
      </c>
      <c r="E250">
        <v>28</v>
      </c>
      <c r="F250">
        <f>AVERAGE(KocaeliTablo[[#This Row],[Vefat2019]:[Vefat2017]])</f>
        <v>26.333333333333332</v>
      </c>
      <c r="G250">
        <f>IF(AND(KocaeliTablo[[#This Row],[Vefat2020]]&gt;-1,KocaeliTablo[[#This Row],[Referans]]&gt;-1), KocaeliTablo[[#This Row],[Vefat2020]]-KocaeliTablo[[#This Row],[Referans]], 0)</f>
        <v>-1.3333333333333321</v>
      </c>
      <c r="H250">
        <f t="shared" si="13"/>
        <v>20.714285714285715</v>
      </c>
      <c r="I250">
        <f t="shared" si="14"/>
        <v>28.142857142857142</v>
      </c>
      <c r="J250">
        <f t="shared" si="15"/>
        <v>20.571428571428573</v>
      </c>
      <c r="K250">
        <f t="shared" si="15"/>
        <v>19.428571428571427</v>
      </c>
      <c r="L250">
        <f t="shared" si="16"/>
        <v>22.714285714285715</v>
      </c>
    </row>
    <row r="251" spans="1:12">
      <c r="A251" s="3" t="s">
        <v>266</v>
      </c>
      <c r="B251">
        <v>24</v>
      </c>
      <c r="C251">
        <v>23</v>
      </c>
      <c r="D251">
        <v>22</v>
      </c>
      <c r="E251">
        <v>18</v>
      </c>
      <c r="F251">
        <f>AVERAGE(KocaeliTablo[[#This Row],[Vefat2019]:[Vefat2017]])</f>
        <v>21</v>
      </c>
      <c r="G251">
        <f>IF(AND(KocaeliTablo[[#This Row],[Vefat2020]]&gt;-1,KocaeliTablo[[#This Row],[Referans]]&gt;-1), KocaeliTablo[[#This Row],[Vefat2020]]-KocaeliTablo[[#This Row],[Referans]], 0)</f>
        <v>3</v>
      </c>
      <c r="H251">
        <f t="shared" si="13"/>
        <v>20.285714285714285</v>
      </c>
      <c r="I251">
        <f t="shared" si="14"/>
        <v>27.714285714285715</v>
      </c>
      <c r="J251">
        <f t="shared" si="15"/>
        <v>21.142857142857142</v>
      </c>
      <c r="K251">
        <f t="shared" si="15"/>
        <v>18.428571428571427</v>
      </c>
      <c r="L251">
        <f t="shared" si="16"/>
        <v>22.428571428571427</v>
      </c>
    </row>
    <row r="252" spans="1:12">
      <c r="A252" s="3" t="s">
        <v>267</v>
      </c>
      <c r="B252">
        <v>27</v>
      </c>
      <c r="C252">
        <v>29</v>
      </c>
      <c r="D252">
        <v>18</v>
      </c>
      <c r="E252">
        <v>17</v>
      </c>
      <c r="F252">
        <f>AVERAGE(KocaeliTablo[[#This Row],[Vefat2019]:[Vefat2017]])</f>
        <v>21.333333333333332</v>
      </c>
      <c r="G252">
        <f>IF(AND(KocaeliTablo[[#This Row],[Vefat2020]]&gt;-1,KocaeliTablo[[#This Row],[Referans]]&gt;-1), KocaeliTablo[[#This Row],[Vefat2020]]-KocaeliTablo[[#This Row],[Referans]], 0)</f>
        <v>5.6666666666666679</v>
      </c>
      <c r="H252">
        <f t="shared" si="13"/>
        <v>20.857142857142858</v>
      </c>
      <c r="I252">
        <f t="shared" si="14"/>
        <v>28.857142857142858</v>
      </c>
      <c r="J252">
        <f t="shared" si="15"/>
        <v>20</v>
      </c>
      <c r="K252">
        <f t="shared" si="15"/>
        <v>19.285714285714285</v>
      </c>
      <c r="L252">
        <f t="shared" si="16"/>
        <v>22.714285714285719</v>
      </c>
    </row>
    <row r="253" spans="1:12">
      <c r="A253" s="3" t="s">
        <v>268</v>
      </c>
      <c r="B253">
        <v>31</v>
      </c>
      <c r="C253">
        <v>27</v>
      </c>
      <c r="D253">
        <v>17</v>
      </c>
      <c r="E253">
        <v>15</v>
      </c>
      <c r="F253">
        <f>AVERAGE(KocaeliTablo[[#This Row],[Vefat2019]:[Vefat2017]])</f>
        <v>19.666666666666668</v>
      </c>
      <c r="G253">
        <f>IF(AND(KocaeliTablo[[#This Row],[Vefat2020]]&gt;-1,KocaeliTablo[[#This Row],[Referans]]&gt;-1), KocaeliTablo[[#This Row],[Vefat2020]]-KocaeliTablo[[#This Row],[Referans]], 0)</f>
        <v>11.333333333333332</v>
      </c>
      <c r="H253">
        <f t="shared" si="13"/>
        <v>22.142857142857142</v>
      </c>
      <c r="I253">
        <f t="shared" si="14"/>
        <v>28.285714285714285</v>
      </c>
      <c r="J253">
        <f t="shared" si="15"/>
        <v>19.714285714285715</v>
      </c>
      <c r="K253">
        <f t="shared" si="15"/>
        <v>18.285714285714285</v>
      </c>
      <c r="L253">
        <f t="shared" si="16"/>
        <v>22.095238095238095</v>
      </c>
    </row>
    <row r="254" spans="1:12">
      <c r="A254" s="3" t="s">
        <v>269</v>
      </c>
      <c r="B254">
        <v>25</v>
      </c>
      <c r="C254">
        <v>22</v>
      </c>
      <c r="D254">
        <v>16</v>
      </c>
      <c r="E254">
        <v>21</v>
      </c>
      <c r="F254">
        <f>AVERAGE(KocaeliTablo[[#This Row],[Vefat2019]:[Vefat2017]])</f>
        <v>19.666666666666668</v>
      </c>
      <c r="G254">
        <f>IF(AND(KocaeliTablo[[#This Row],[Vefat2020]]&gt;-1,KocaeliTablo[[#This Row],[Referans]]&gt;-1), KocaeliTablo[[#This Row],[Vefat2020]]-KocaeliTablo[[#This Row],[Referans]], 0)</f>
        <v>5.3333333333333321</v>
      </c>
      <c r="H254">
        <f t="shared" si="13"/>
        <v>24.285714285714285</v>
      </c>
      <c r="I254">
        <f t="shared" si="14"/>
        <v>27.285714285714285</v>
      </c>
      <c r="J254">
        <f t="shared" si="15"/>
        <v>19.285714285714285</v>
      </c>
      <c r="K254">
        <f t="shared" si="15"/>
        <v>19.142857142857142</v>
      </c>
      <c r="L254">
        <f t="shared" si="16"/>
        <v>21.904761904761902</v>
      </c>
    </row>
    <row r="255" spans="1:12">
      <c r="A255" s="3" t="s">
        <v>270</v>
      </c>
      <c r="B255">
        <v>19</v>
      </c>
      <c r="C255">
        <v>22</v>
      </c>
      <c r="D255">
        <v>21</v>
      </c>
      <c r="E255">
        <v>21</v>
      </c>
      <c r="F255">
        <f>AVERAGE(KocaeliTablo[[#This Row],[Vefat2019]:[Vefat2017]])</f>
        <v>21.333333333333332</v>
      </c>
      <c r="G255">
        <f>IF(AND(KocaeliTablo[[#This Row],[Vefat2020]]&gt;-1,KocaeliTablo[[#This Row],[Referans]]&gt;-1), KocaeliTablo[[#This Row],[Vefat2020]]-KocaeliTablo[[#This Row],[Referans]], 0)</f>
        <v>-2.3333333333333321</v>
      </c>
      <c r="H255">
        <f t="shared" ref="H255:H257" si="17">AVERAGE(B249:B255)</f>
        <v>24.428571428571427</v>
      </c>
      <c r="I255">
        <f t="shared" ref="I255:I257" si="18">AVERAGE(C249:C255)</f>
        <v>25.714285714285715</v>
      </c>
      <c r="J255">
        <f t="shared" ref="J255:J257" si="19">AVERAGE(D249:D255)</f>
        <v>20.142857142857142</v>
      </c>
      <c r="K255">
        <f t="shared" ref="K255:K257" si="20">AVERAGE(E249:E255)</f>
        <v>20.142857142857142</v>
      </c>
      <c r="L255">
        <f t="shared" ref="L255:L257" si="21">AVERAGE(F249:F255)</f>
        <v>22</v>
      </c>
    </row>
    <row r="256" spans="1:12">
      <c r="A256" s="3" t="s">
        <v>271</v>
      </c>
      <c r="B256">
        <v>12</v>
      </c>
      <c r="C256">
        <v>18</v>
      </c>
      <c r="D256">
        <v>31</v>
      </c>
      <c r="E256">
        <v>25</v>
      </c>
      <c r="F256">
        <f>AVERAGE(KocaeliTablo[[#This Row],[Vefat2019]:[Vefat2017]])</f>
        <v>24.666666666666668</v>
      </c>
      <c r="G256">
        <f>IF(AND(KocaeliTablo[[#This Row],[Vefat2020]]&gt;-1,KocaeliTablo[[#This Row],[Referans]]&gt;-1), KocaeliTablo[[#This Row],[Vefat2020]]-KocaeliTablo[[#This Row],[Referans]], 0)</f>
        <v>-12.666666666666668</v>
      </c>
      <c r="H256">
        <f t="shared" si="17"/>
        <v>23.285714285714285</v>
      </c>
      <c r="I256">
        <f t="shared" si="18"/>
        <v>24.857142857142858</v>
      </c>
      <c r="J256">
        <f t="shared" si="19"/>
        <v>20.428571428571427</v>
      </c>
      <c r="K256">
        <f t="shared" si="20"/>
        <v>20.714285714285715</v>
      </c>
      <c r="L256">
        <f t="shared" si="21"/>
        <v>22</v>
      </c>
    </row>
    <row r="257" spans="1:12">
      <c r="A257" s="3" t="s">
        <v>272</v>
      </c>
      <c r="B257">
        <v>24</v>
      </c>
      <c r="C257">
        <v>19</v>
      </c>
      <c r="D257">
        <v>30</v>
      </c>
      <c r="E257">
        <v>30</v>
      </c>
      <c r="F257">
        <f>AVERAGE(KocaeliTablo[[#This Row],[Vefat2019]:[Vefat2017]])</f>
        <v>26.333333333333332</v>
      </c>
      <c r="G257">
        <f>IF(AND(KocaeliTablo[[#This Row],[Vefat2020]]&gt;-1,KocaeliTablo[[#This Row],[Referans]]&gt;-1), KocaeliTablo[[#This Row],[Vefat2020]]-KocaeliTablo[[#This Row],[Referans]], 0)</f>
        <v>-2.3333333333333321</v>
      </c>
      <c r="H257">
        <f t="shared" si="17"/>
        <v>23.142857142857142</v>
      </c>
      <c r="I257">
        <f t="shared" si="18"/>
        <v>22.857142857142858</v>
      </c>
      <c r="J257">
        <f t="shared" si="19"/>
        <v>22.142857142857142</v>
      </c>
      <c r="K257">
        <f t="shared" si="20"/>
        <v>21</v>
      </c>
      <c r="L257">
        <f t="shared" si="21"/>
        <v>22</v>
      </c>
    </row>
    <row r="258" spans="1:12">
      <c r="A258" s="3" t="s">
        <v>273</v>
      </c>
      <c r="B258">
        <v>16</v>
      </c>
      <c r="C258">
        <v>16</v>
      </c>
      <c r="D258">
        <v>21</v>
      </c>
      <c r="E258">
        <v>19</v>
      </c>
      <c r="F258" s="1">
        <f>AVERAGE(KocaeliTablo[[#This Row],[Vefat2019]:[Vefat2017]])</f>
        <v>18.666666666666668</v>
      </c>
      <c r="G258" s="1">
        <f>IF(AND(KocaeliTablo[[#This Row],[Vefat2020]]&gt;-1,KocaeliTablo[[#This Row],[Referans]]&gt;-1), KocaeliTablo[[#This Row],[Vefat2020]]-KocaeliTablo[[#This Row],[Referans]], 0)</f>
        <v>-2.6666666666666679</v>
      </c>
      <c r="H258">
        <f t="shared" ref="H258:H268" si="22">AVERAGE(B252:B258)</f>
        <v>22</v>
      </c>
      <c r="I258">
        <f t="shared" ref="I258:I268" si="23">AVERAGE(C252:C258)</f>
        <v>21.857142857142858</v>
      </c>
      <c r="J258">
        <f t="shared" ref="J258:J268" si="24">AVERAGE(D252:D258)</f>
        <v>22</v>
      </c>
      <c r="K258">
        <f t="shared" ref="K258:K268" si="25">AVERAGE(E252:E258)</f>
        <v>21.142857142857142</v>
      </c>
      <c r="L258">
        <f t="shared" ref="L258:L268" si="26">AVERAGE(F252:F258)</f>
        <v>21.666666666666664</v>
      </c>
    </row>
    <row r="259" spans="1:12">
      <c r="A259" s="3" t="s">
        <v>274</v>
      </c>
      <c r="B259">
        <v>15</v>
      </c>
      <c r="C259">
        <v>18</v>
      </c>
      <c r="D259">
        <v>23</v>
      </c>
      <c r="E259">
        <v>27</v>
      </c>
      <c r="F259" s="1">
        <f>AVERAGE(KocaeliTablo[[#This Row],[Vefat2019]:[Vefat2017]])</f>
        <v>22.666666666666668</v>
      </c>
      <c r="G259" s="1">
        <f>IF(AND(KocaeliTablo[[#This Row],[Vefat2020]]&gt;-1,KocaeliTablo[[#This Row],[Referans]]&gt;-1), KocaeliTablo[[#This Row],[Vefat2020]]-KocaeliTablo[[#This Row],[Referans]], 0)</f>
        <v>-7.6666666666666679</v>
      </c>
      <c r="H259">
        <f t="shared" si="22"/>
        <v>20.285714285714285</v>
      </c>
      <c r="I259">
        <f t="shared" si="23"/>
        <v>20.285714285714285</v>
      </c>
      <c r="J259">
        <f t="shared" si="24"/>
        <v>22.714285714285715</v>
      </c>
      <c r="K259">
        <f t="shared" si="25"/>
        <v>22.571428571428573</v>
      </c>
      <c r="L259">
        <f t="shared" si="26"/>
        <v>21.857142857142858</v>
      </c>
    </row>
    <row r="260" spans="1:12">
      <c r="A260" s="3" t="s">
        <v>275</v>
      </c>
      <c r="B260">
        <v>28</v>
      </c>
      <c r="C260">
        <v>30</v>
      </c>
      <c r="D260">
        <v>19</v>
      </c>
      <c r="E260">
        <v>12</v>
      </c>
      <c r="F260" s="1">
        <f>AVERAGE(KocaeliTablo[[#This Row],[Vefat2019]:[Vefat2017]])</f>
        <v>20.333333333333332</v>
      </c>
      <c r="G260" s="1">
        <f>IF(AND(KocaeliTablo[[#This Row],[Vefat2020]]&gt;-1,KocaeliTablo[[#This Row],[Referans]]&gt;-1), KocaeliTablo[[#This Row],[Vefat2020]]-KocaeliTablo[[#This Row],[Referans]], 0)</f>
        <v>7.6666666666666679</v>
      </c>
      <c r="H260">
        <f t="shared" si="22"/>
        <v>19.857142857142858</v>
      </c>
      <c r="I260">
        <f t="shared" si="23"/>
        <v>20.714285714285715</v>
      </c>
      <c r="J260">
        <f t="shared" si="24"/>
        <v>23</v>
      </c>
      <c r="K260">
        <f t="shared" si="25"/>
        <v>22.142857142857142</v>
      </c>
      <c r="L260">
        <f t="shared" si="26"/>
        <v>21.952380952380956</v>
      </c>
    </row>
    <row r="261" spans="1:12">
      <c r="A261" s="3" t="s">
        <v>276</v>
      </c>
      <c r="B261">
        <v>30</v>
      </c>
      <c r="C261">
        <v>24</v>
      </c>
      <c r="D261">
        <v>21</v>
      </c>
      <c r="E261">
        <v>20</v>
      </c>
      <c r="F261" s="1">
        <f>AVERAGE(KocaeliTablo[[#This Row],[Vefat2019]:[Vefat2017]])</f>
        <v>21.666666666666668</v>
      </c>
      <c r="G261" s="1">
        <f>IF(AND(KocaeliTablo[[#This Row],[Vefat2020]]&gt;-1,KocaeliTablo[[#This Row],[Referans]]&gt;-1), KocaeliTablo[[#This Row],[Vefat2020]]-KocaeliTablo[[#This Row],[Referans]], 0)</f>
        <v>8.3333333333333321</v>
      </c>
      <c r="H261">
        <f t="shared" si="22"/>
        <v>20.571428571428573</v>
      </c>
      <c r="I261">
        <f t="shared" si="23"/>
        <v>21</v>
      </c>
      <c r="J261">
        <f t="shared" si="24"/>
        <v>23.714285714285715</v>
      </c>
      <c r="K261">
        <f t="shared" si="25"/>
        <v>22</v>
      </c>
      <c r="L261">
        <f t="shared" si="26"/>
        <v>22.238095238095237</v>
      </c>
    </row>
    <row r="262" spans="1:12">
      <c r="A262" s="3" t="s">
        <v>277</v>
      </c>
      <c r="B262">
        <v>25</v>
      </c>
      <c r="C262">
        <v>20</v>
      </c>
      <c r="D262">
        <v>21</v>
      </c>
      <c r="E262">
        <v>17</v>
      </c>
      <c r="F262" s="1">
        <f>AVERAGE(KocaeliTablo[[#This Row],[Vefat2019]:[Vefat2017]])</f>
        <v>19.333333333333332</v>
      </c>
      <c r="G262" s="1">
        <f>IF(AND(KocaeliTablo[[#This Row],[Vefat2020]]&gt;-1,KocaeliTablo[[#This Row],[Referans]]&gt;-1), KocaeliTablo[[#This Row],[Vefat2020]]-KocaeliTablo[[#This Row],[Referans]], 0)</f>
        <v>5.6666666666666679</v>
      </c>
      <c r="H262">
        <f t="shared" si="22"/>
        <v>21.428571428571427</v>
      </c>
      <c r="I262">
        <f t="shared" si="23"/>
        <v>20.714285714285715</v>
      </c>
      <c r="J262">
        <f t="shared" si="24"/>
        <v>23.714285714285715</v>
      </c>
      <c r="K262">
        <f t="shared" si="25"/>
        <v>21.428571428571427</v>
      </c>
      <c r="L262">
        <f t="shared" si="26"/>
        <v>21.952380952380956</v>
      </c>
    </row>
    <row r="263" spans="1:12">
      <c r="A263" s="3" t="s">
        <v>278</v>
      </c>
      <c r="B263">
        <v>19</v>
      </c>
      <c r="C263">
        <v>22</v>
      </c>
      <c r="D263">
        <v>32</v>
      </c>
      <c r="E263">
        <v>28</v>
      </c>
      <c r="F263" s="1">
        <f>AVERAGE(KocaeliTablo[[#This Row],[Vefat2019]:[Vefat2017]])</f>
        <v>27.333333333333332</v>
      </c>
      <c r="G263" s="1">
        <f>IF(AND(KocaeliTablo[[#This Row],[Vefat2020]]&gt;-1,KocaeliTablo[[#This Row],[Referans]]&gt;-1), KocaeliTablo[[#This Row],[Vefat2020]]-KocaeliTablo[[#This Row],[Referans]], 0)</f>
        <v>-8.3333333333333321</v>
      </c>
      <c r="H263">
        <f t="shared" si="22"/>
        <v>22.428571428571427</v>
      </c>
      <c r="I263">
        <f t="shared" si="23"/>
        <v>21.285714285714285</v>
      </c>
      <c r="J263">
        <f t="shared" si="24"/>
        <v>23.857142857142858</v>
      </c>
      <c r="K263">
        <f t="shared" si="25"/>
        <v>21.857142857142858</v>
      </c>
      <c r="L263">
        <f t="shared" si="26"/>
        <v>22.333333333333336</v>
      </c>
    </row>
    <row r="264" spans="1:12">
      <c r="A264" s="3" t="s">
        <v>279</v>
      </c>
      <c r="B264">
        <v>21</v>
      </c>
      <c r="C264">
        <v>24</v>
      </c>
      <c r="D264">
        <v>23</v>
      </c>
      <c r="E264">
        <v>22</v>
      </c>
      <c r="F264" s="1">
        <f>AVERAGE(KocaeliTablo[[#This Row],[Vefat2019]:[Vefat2017]])</f>
        <v>23</v>
      </c>
      <c r="G264" s="1">
        <f>IF(AND(KocaeliTablo[[#This Row],[Vefat2020]]&gt;-1,KocaeliTablo[[#This Row],[Referans]]&gt;-1), KocaeliTablo[[#This Row],[Vefat2020]]-KocaeliTablo[[#This Row],[Referans]], 0)</f>
        <v>-2</v>
      </c>
      <c r="H264">
        <f t="shared" si="22"/>
        <v>22</v>
      </c>
      <c r="I264">
        <f t="shared" si="23"/>
        <v>22</v>
      </c>
      <c r="J264">
        <f t="shared" si="24"/>
        <v>22.857142857142858</v>
      </c>
      <c r="K264">
        <f t="shared" si="25"/>
        <v>20.714285714285715</v>
      </c>
      <c r="L264">
        <f t="shared" si="26"/>
        <v>21.857142857142858</v>
      </c>
    </row>
    <row r="265" spans="1:12">
      <c r="A265" s="3" t="s">
        <v>280</v>
      </c>
      <c r="B265">
        <v>20</v>
      </c>
      <c r="C265">
        <v>16</v>
      </c>
      <c r="D265">
        <v>16</v>
      </c>
      <c r="E265">
        <v>22</v>
      </c>
      <c r="F265" s="1">
        <f>AVERAGE(KocaeliTablo[[#This Row],[Vefat2019]:[Vefat2017]])</f>
        <v>18</v>
      </c>
      <c r="G265" s="1">
        <f>IF(AND(KocaeliTablo[[#This Row],[Vefat2020]]&gt;-1,KocaeliTablo[[#This Row],[Referans]]&gt;-1), KocaeliTablo[[#This Row],[Vefat2020]]-KocaeliTablo[[#This Row],[Referans]], 0)</f>
        <v>2</v>
      </c>
      <c r="H265">
        <f t="shared" si="22"/>
        <v>22.571428571428573</v>
      </c>
      <c r="I265">
        <f t="shared" si="23"/>
        <v>22</v>
      </c>
      <c r="J265">
        <f t="shared" si="24"/>
        <v>22.142857142857142</v>
      </c>
      <c r="K265">
        <f t="shared" si="25"/>
        <v>21.142857142857142</v>
      </c>
      <c r="L265">
        <f t="shared" si="26"/>
        <v>21.761904761904759</v>
      </c>
    </row>
    <row r="266" spans="1:12">
      <c r="A266" s="3" t="s">
        <v>281</v>
      </c>
      <c r="B266">
        <v>15</v>
      </c>
      <c r="C266">
        <v>33</v>
      </c>
      <c r="D266">
        <v>23</v>
      </c>
      <c r="E266">
        <v>41</v>
      </c>
      <c r="F266" s="1">
        <f>AVERAGE(KocaeliTablo[[#This Row],[Vefat2019]:[Vefat2017]])</f>
        <v>32.333333333333336</v>
      </c>
      <c r="G266" s="1">
        <f>IF(AND(KocaeliTablo[[#This Row],[Vefat2020]]&gt;-1,KocaeliTablo[[#This Row],[Referans]]&gt;-1), KocaeliTablo[[#This Row],[Vefat2020]]-KocaeliTablo[[#This Row],[Referans]], 0)</f>
        <v>-17.333333333333336</v>
      </c>
      <c r="H266">
        <f t="shared" si="22"/>
        <v>22.571428571428573</v>
      </c>
      <c r="I266">
        <f t="shared" si="23"/>
        <v>24.142857142857142</v>
      </c>
      <c r="J266">
        <f t="shared" si="24"/>
        <v>22.142857142857142</v>
      </c>
      <c r="K266">
        <f t="shared" si="25"/>
        <v>23.142857142857142</v>
      </c>
      <c r="L266">
        <f t="shared" si="26"/>
        <v>23.142857142857142</v>
      </c>
    </row>
    <row r="267" spans="1:12">
      <c r="A267" s="3" t="s">
        <v>282</v>
      </c>
      <c r="B267">
        <v>33</v>
      </c>
      <c r="C267">
        <v>24</v>
      </c>
      <c r="D267">
        <v>22</v>
      </c>
      <c r="E267">
        <v>14</v>
      </c>
      <c r="F267" s="1">
        <f>AVERAGE(KocaeliTablo[[#This Row],[Vefat2019]:[Vefat2017]])</f>
        <v>20</v>
      </c>
      <c r="G267" s="1">
        <f>IF(AND(KocaeliTablo[[#This Row],[Vefat2020]]&gt;-1,KocaeliTablo[[#This Row],[Referans]]&gt;-1), KocaeliTablo[[#This Row],[Vefat2020]]-KocaeliTablo[[#This Row],[Referans]], 0)</f>
        <v>13</v>
      </c>
      <c r="H267">
        <f t="shared" si="22"/>
        <v>23.285714285714285</v>
      </c>
      <c r="I267">
        <f t="shared" si="23"/>
        <v>23.285714285714285</v>
      </c>
      <c r="J267">
        <f t="shared" si="24"/>
        <v>22.571428571428573</v>
      </c>
      <c r="K267">
        <f t="shared" si="25"/>
        <v>23.428571428571427</v>
      </c>
      <c r="L267">
        <f t="shared" si="26"/>
        <v>23.095238095238095</v>
      </c>
    </row>
    <row r="268" spans="1:12">
      <c r="A268" s="3" t="s">
        <v>283</v>
      </c>
      <c r="B268">
        <v>25</v>
      </c>
      <c r="C268">
        <v>30</v>
      </c>
      <c r="D268">
        <v>24</v>
      </c>
      <c r="E268">
        <v>8</v>
      </c>
      <c r="F268" s="1">
        <f>AVERAGE(KocaeliTablo[[#This Row],[Vefat2019]:[Vefat2017]])</f>
        <v>20.666666666666668</v>
      </c>
      <c r="G268" s="1">
        <f>IF(AND(KocaeliTablo[[#This Row],[Vefat2020]]&gt;-1,KocaeliTablo[[#This Row],[Referans]]&gt;-1), KocaeliTablo[[#This Row],[Vefat2020]]-KocaeliTablo[[#This Row],[Referans]], 0)</f>
        <v>4.3333333333333321</v>
      </c>
      <c r="H268">
        <f t="shared" si="22"/>
        <v>22.571428571428573</v>
      </c>
      <c r="I268">
        <f t="shared" si="23"/>
        <v>24.142857142857142</v>
      </c>
      <c r="J268">
        <f t="shared" si="24"/>
        <v>23</v>
      </c>
      <c r="K268">
        <f t="shared" si="25"/>
        <v>21.714285714285715</v>
      </c>
      <c r="L268">
        <f t="shared" si="26"/>
        <v>22.952380952380953</v>
      </c>
    </row>
    <row r="269" spans="1:12">
      <c r="A269" s="3" t="s">
        <v>284</v>
      </c>
      <c r="B269">
        <v>17</v>
      </c>
      <c r="C269">
        <v>24</v>
      </c>
      <c r="D269">
        <v>32</v>
      </c>
      <c r="E269">
        <v>28</v>
      </c>
      <c r="F269" s="1">
        <f>AVERAGE(KocaeliTablo[[#This Row],[Vefat2019]:[Vefat2017]])</f>
        <v>28</v>
      </c>
      <c r="G269" s="1">
        <f>IF(AND(KocaeliTablo[[#This Row],[Vefat2020]]&gt;-1,KocaeliTablo[[#This Row],[Referans]]&gt;-1), KocaeliTablo[[#This Row],[Vefat2020]]-KocaeliTablo[[#This Row],[Referans]], 0)</f>
        <v>-11</v>
      </c>
      <c r="H269">
        <f t="shared" ref="H269:H283" si="27">AVERAGE(B263:B269)</f>
        <v>21.428571428571427</v>
      </c>
      <c r="I269">
        <f t="shared" ref="I269:I283" si="28">AVERAGE(C263:C269)</f>
        <v>24.714285714285715</v>
      </c>
      <c r="J269">
        <f t="shared" ref="J269:J283" si="29">AVERAGE(D263:D269)</f>
        <v>24.571428571428573</v>
      </c>
      <c r="K269">
        <f t="shared" ref="K269:K283" si="30">AVERAGE(E263:E269)</f>
        <v>23.285714285714285</v>
      </c>
      <c r="L269">
        <f t="shared" ref="L269:L283" si="31">AVERAGE(F263:F269)</f>
        <v>24.190476190476186</v>
      </c>
    </row>
    <row r="270" spans="1:12">
      <c r="A270" s="3" t="s">
        <v>285</v>
      </c>
      <c r="B270">
        <v>23</v>
      </c>
      <c r="C270">
        <v>18</v>
      </c>
      <c r="D270">
        <v>29</v>
      </c>
      <c r="E270">
        <v>34</v>
      </c>
      <c r="F270" s="1">
        <f>AVERAGE(KocaeliTablo[[#This Row],[Vefat2019]:[Vefat2017]])</f>
        <v>27</v>
      </c>
      <c r="G270" s="1">
        <f>IF(AND(KocaeliTablo[[#This Row],[Vefat2020]]&gt;-1,KocaeliTablo[[#This Row],[Referans]]&gt;-1), KocaeliTablo[[#This Row],[Vefat2020]]-KocaeliTablo[[#This Row],[Referans]], 0)</f>
        <v>-4</v>
      </c>
      <c r="H270">
        <f t="shared" si="27"/>
        <v>22</v>
      </c>
      <c r="I270">
        <f t="shared" si="28"/>
        <v>24.142857142857142</v>
      </c>
      <c r="J270">
        <f t="shared" si="29"/>
        <v>24.142857142857142</v>
      </c>
      <c r="K270">
        <f t="shared" si="30"/>
        <v>24.142857142857142</v>
      </c>
      <c r="L270">
        <f t="shared" si="31"/>
        <v>24.142857142857142</v>
      </c>
    </row>
    <row r="271" spans="1:12">
      <c r="A271" s="3" t="s">
        <v>286</v>
      </c>
      <c r="B271">
        <v>22</v>
      </c>
      <c r="C271">
        <v>18</v>
      </c>
      <c r="D271">
        <v>18</v>
      </c>
      <c r="E271">
        <v>31</v>
      </c>
      <c r="F271" s="1">
        <f>AVERAGE(KocaeliTablo[[#This Row],[Vefat2019]:[Vefat2017]])</f>
        <v>22.333333333333332</v>
      </c>
      <c r="G271" s="1">
        <f>IF(AND(KocaeliTablo[[#This Row],[Vefat2020]]&gt;-1,KocaeliTablo[[#This Row],[Referans]]&gt;-1), KocaeliTablo[[#This Row],[Vefat2020]]-KocaeliTablo[[#This Row],[Referans]], 0)</f>
        <v>-0.33333333333333215</v>
      </c>
      <c r="H271">
        <f t="shared" si="27"/>
        <v>22.142857142857142</v>
      </c>
      <c r="I271">
        <f t="shared" si="28"/>
        <v>23.285714285714285</v>
      </c>
      <c r="J271">
        <f t="shared" si="29"/>
        <v>23.428571428571427</v>
      </c>
      <c r="K271">
        <f t="shared" si="30"/>
        <v>25.428571428571427</v>
      </c>
      <c r="L271">
        <f t="shared" si="31"/>
        <v>24.047619047619047</v>
      </c>
    </row>
    <row r="272" spans="1:12">
      <c r="A272" s="3" t="s">
        <v>287</v>
      </c>
      <c r="B272">
        <v>26</v>
      </c>
      <c r="C272">
        <v>29</v>
      </c>
      <c r="D272">
        <v>24</v>
      </c>
      <c r="E272">
        <v>30</v>
      </c>
      <c r="F272" s="1">
        <f>AVERAGE(KocaeliTablo[[#This Row],[Vefat2019]:[Vefat2017]])</f>
        <v>27.666666666666668</v>
      </c>
      <c r="G272" s="1">
        <f>IF(AND(KocaeliTablo[[#This Row],[Vefat2020]]&gt;-1,KocaeliTablo[[#This Row],[Referans]]&gt;-1), KocaeliTablo[[#This Row],[Vefat2020]]-KocaeliTablo[[#This Row],[Referans]], 0)</f>
        <v>-1.6666666666666679</v>
      </c>
      <c r="H272">
        <f t="shared" si="27"/>
        <v>23</v>
      </c>
      <c r="I272">
        <f t="shared" si="28"/>
        <v>25.142857142857142</v>
      </c>
      <c r="J272">
        <f t="shared" si="29"/>
        <v>24.571428571428573</v>
      </c>
      <c r="K272">
        <f t="shared" si="30"/>
        <v>26.571428571428573</v>
      </c>
      <c r="L272">
        <f t="shared" si="31"/>
        <v>25.428571428571427</v>
      </c>
    </row>
    <row r="273" spans="1:12">
      <c r="A273" s="3" t="s">
        <v>288</v>
      </c>
      <c r="B273">
        <v>22</v>
      </c>
      <c r="C273">
        <v>36</v>
      </c>
      <c r="D273">
        <v>23</v>
      </c>
      <c r="E273">
        <v>16</v>
      </c>
      <c r="F273" s="1">
        <f>AVERAGE(KocaeliTablo[[#This Row],[Vefat2019]:[Vefat2017]])</f>
        <v>25</v>
      </c>
      <c r="G273" s="1">
        <f>IF(AND(KocaeliTablo[[#This Row],[Vefat2020]]&gt;-1,KocaeliTablo[[#This Row],[Referans]]&gt;-1), KocaeliTablo[[#This Row],[Vefat2020]]-KocaeliTablo[[#This Row],[Referans]], 0)</f>
        <v>-3</v>
      </c>
      <c r="H273">
        <f t="shared" si="27"/>
        <v>24</v>
      </c>
      <c r="I273">
        <f t="shared" si="28"/>
        <v>25.571428571428573</v>
      </c>
      <c r="J273">
        <f t="shared" si="29"/>
        <v>24.571428571428573</v>
      </c>
      <c r="K273">
        <f t="shared" si="30"/>
        <v>23</v>
      </c>
      <c r="L273">
        <f t="shared" si="31"/>
        <v>24.38095238095238</v>
      </c>
    </row>
    <row r="274" spans="1:12">
      <c r="A274" s="3" t="s">
        <v>289</v>
      </c>
      <c r="B274">
        <v>25</v>
      </c>
      <c r="C274">
        <v>31</v>
      </c>
      <c r="D274">
        <v>19</v>
      </c>
      <c r="E274">
        <v>18</v>
      </c>
      <c r="F274" s="1">
        <f>AVERAGE(KocaeliTablo[[#This Row],[Vefat2019]:[Vefat2017]])</f>
        <v>22.666666666666668</v>
      </c>
      <c r="G274" s="1">
        <f>IF(AND(KocaeliTablo[[#This Row],[Vefat2020]]&gt;-1,KocaeliTablo[[#This Row],[Referans]]&gt;-1), KocaeliTablo[[#This Row],[Vefat2020]]-KocaeliTablo[[#This Row],[Referans]], 0)</f>
        <v>2.3333333333333321</v>
      </c>
      <c r="H274">
        <f t="shared" si="27"/>
        <v>22.857142857142858</v>
      </c>
      <c r="I274">
        <f t="shared" si="28"/>
        <v>26.571428571428573</v>
      </c>
      <c r="J274">
        <f t="shared" si="29"/>
        <v>24.142857142857142</v>
      </c>
      <c r="K274">
        <f t="shared" si="30"/>
        <v>23.571428571428573</v>
      </c>
      <c r="L274">
        <f t="shared" si="31"/>
        <v>24.761904761904763</v>
      </c>
    </row>
    <row r="275" spans="1:12">
      <c r="A275" s="3" t="s">
        <v>290</v>
      </c>
      <c r="B275">
        <v>21</v>
      </c>
      <c r="C275">
        <v>29</v>
      </c>
      <c r="D275">
        <v>21</v>
      </c>
      <c r="E275">
        <v>18</v>
      </c>
      <c r="F275" s="1">
        <f>AVERAGE(KocaeliTablo[[#This Row],[Vefat2019]:[Vefat2017]])</f>
        <v>22.666666666666668</v>
      </c>
      <c r="G275" s="1">
        <f>IF(AND(KocaeliTablo[[#This Row],[Vefat2020]]&gt;-1,KocaeliTablo[[#This Row],[Referans]]&gt;-1), KocaeliTablo[[#This Row],[Vefat2020]]-KocaeliTablo[[#This Row],[Referans]], 0)</f>
        <v>-1.6666666666666679</v>
      </c>
      <c r="H275">
        <f t="shared" si="27"/>
        <v>22.285714285714285</v>
      </c>
      <c r="I275">
        <f t="shared" si="28"/>
        <v>26.428571428571427</v>
      </c>
      <c r="J275">
        <f t="shared" si="29"/>
        <v>23.714285714285715</v>
      </c>
      <c r="K275">
        <f t="shared" si="30"/>
        <v>25</v>
      </c>
      <c r="L275">
        <f t="shared" si="31"/>
        <v>25.047619047619044</v>
      </c>
    </row>
    <row r="276" spans="1:12">
      <c r="A276" s="3" t="s">
        <v>291</v>
      </c>
      <c r="B276">
        <v>29</v>
      </c>
      <c r="C276">
        <v>23</v>
      </c>
      <c r="D276">
        <v>22</v>
      </c>
      <c r="E276">
        <v>18</v>
      </c>
      <c r="F276" s="1">
        <f>AVERAGE(KocaeliTablo[[#This Row],[Vefat2019]:[Vefat2017]])</f>
        <v>21</v>
      </c>
      <c r="G276" s="1">
        <f>IF(AND(KocaeliTablo[[#This Row],[Vefat2020]]&gt;-1,KocaeliTablo[[#This Row],[Referans]]&gt;-1), KocaeliTablo[[#This Row],[Vefat2020]]-KocaeliTablo[[#This Row],[Referans]], 0)</f>
        <v>8</v>
      </c>
      <c r="H276">
        <f t="shared" si="27"/>
        <v>24</v>
      </c>
      <c r="I276">
        <f t="shared" si="28"/>
        <v>26.285714285714285</v>
      </c>
      <c r="J276">
        <f t="shared" si="29"/>
        <v>22.285714285714285</v>
      </c>
      <c r="K276">
        <f t="shared" si="30"/>
        <v>23.571428571428573</v>
      </c>
      <c r="L276">
        <f t="shared" si="31"/>
        <v>24.047619047619047</v>
      </c>
    </row>
    <row r="277" spans="1:12">
      <c r="A277" s="3" t="s">
        <v>292</v>
      </c>
      <c r="B277">
        <v>19</v>
      </c>
      <c r="C277">
        <v>28</v>
      </c>
      <c r="D277">
        <v>25</v>
      </c>
      <c r="E277">
        <v>25</v>
      </c>
      <c r="F277" s="1">
        <f>AVERAGE(KocaeliTablo[[#This Row],[Vefat2019]:[Vefat2017]])</f>
        <v>26</v>
      </c>
      <c r="G277" s="1">
        <f>IF(AND(KocaeliTablo[[#This Row],[Vefat2020]]&gt;-1,KocaeliTablo[[#This Row],[Referans]]&gt;-1), KocaeliTablo[[#This Row],[Vefat2020]]-KocaeliTablo[[#This Row],[Referans]], 0)</f>
        <v>-7</v>
      </c>
      <c r="H277">
        <f t="shared" si="27"/>
        <v>23.428571428571427</v>
      </c>
      <c r="I277">
        <f t="shared" si="28"/>
        <v>27.714285714285715</v>
      </c>
      <c r="J277">
        <f t="shared" si="29"/>
        <v>21.714285714285715</v>
      </c>
      <c r="K277">
        <f t="shared" si="30"/>
        <v>22.285714285714285</v>
      </c>
      <c r="L277">
        <f t="shared" si="31"/>
        <v>23.904761904761905</v>
      </c>
    </row>
    <row r="278" spans="1:12">
      <c r="A278" s="3" t="s">
        <v>293</v>
      </c>
      <c r="B278">
        <v>30</v>
      </c>
      <c r="C278">
        <v>25</v>
      </c>
      <c r="D278">
        <v>27</v>
      </c>
      <c r="E278">
        <v>22</v>
      </c>
      <c r="F278" s="1">
        <f>AVERAGE(KocaeliTablo[[#This Row],[Vefat2019]:[Vefat2017]])</f>
        <v>24.666666666666668</v>
      </c>
      <c r="G278" s="1">
        <f>IF(AND(KocaeliTablo[[#This Row],[Vefat2020]]&gt;-1,KocaeliTablo[[#This Row],[Referans]]&gt;-1), KocaeliTablo[[#This Row],[Vefat2020]]-KocaeliTablo[[#This Row],[Referans]], 0)</f>
        <v>5.3333333333333321</v>
      </c>
      <c r="H278">
        <f t="shared" si="27"/>
        <v>24.571428571428573</v>
      </c>
      <c r="I278">
        <f t="shared" si="28"/>
        <v>28.714285714285715</v>
      </c>
      <c r="J278">
        <f t="shared" si="29"/>
        <v>23</v>
      </c>
      <c r="K278">
        <f t="shared" si="30"/>
        <v>21</v>
      </c>
      <c r="L278">
        <f t="shared" si="31"/>
        <v>24.238095238095237</v>
      </c>
    </row>
    <row r="279" spans="1:12">
      <c r="A279" s="3" t="s">
        <v>294</v>
      </c>
      <c r="B279">
        <v>21</v>
      </c>
      <c r="C279">
        <v>27</v>
      </c>
      <c r="D279">
        <v>26</v>
      </c>
      <c r="E279">
        <v>25</v>
      </c>
      <c r="F279" s="1">
        <f>AVERAGE(KocaeliTablo[[#This Row],[Vefat2019]:[Vefat2017]])</f>
        <v>26</v>
      </c>
      <c r="G279" s="1">
        <f>IF(AND(KocaeliTablo[[#This Row],[Vefat2020]]&gt;-1,KocaeliTablo[[#This Row],[Referans]]&gt;-1), KocaeliTablo[[#This Row],[Vefat2020]]-KocaeliTablo[[#This Row],[Referans]], 0)</f>
        <v>-5</v>
      </c>
      <c r="H279">
        <f t="shared" si="27"/>
        <v>23.857142857142858</v>
      </c>
      <c r="I279">
        <f t="shared" si="28"/>
        <v>28.428571428571427</v>
      </c>
      <c r="J279">
        <f t="shared" si="29"/>
        <v>23.285714285714285</v>
      </c>
      <c r="K279">
        <f t="shared" si="30"/>
        <v>20.285714285714285</v>
      </c>
      <c r="L279">
        <f t="shared" si="31"/>
        <v>24</v>
      </c>
    </row>
    <row r="280" spans="1:12">
      <c r="A280" s="3" t="s">
        <v>295</v>
      </c>
      <c r="B280">
        <v>25</v>
      </c>
      <c r="C280">
        <v>22</v>
      </c>
      <c r="D280">
        <v>24</v>
      </c>
      <c r="E280">
        <v>26</v>
      </c>
      <c r="F280" s="1">
        <f>AVERAGE(KocaeliTablo[[#This Row],[Vefat2019]:[Vefat2017]])</f>
        <v>24</v>
      </c>
      <c r="G280" s="1">
        <f>IF(AND(KocaeliTablo[[#This Row],[Vefat2020]]&gt;-1,KocaeliTablo[[#This Row],[Referans]]&gt;-1), KocaeliTablo[[#This Row],[Vefat2020]]-KocaeliTablo[[#This Row],[Referans]], 0)</f>
        <v>1</v>
      </c>
      <c r="H280">
        <f t="shared" si="27"/>
        <v>24.285714285714285</v>
      </c>
      <c r="I280">
        <f t="shared" si="28"/>
        <v>26.428571428571427</v>
      </c>
      <c r="J280">
        <f t="shared" si="29"/>
        <v>23.428571428571427</v>
      </c>
      <c r="K280">
        <f t="shared" si="30"/>
        <v>21.714285714285715</v>
      </c>
      <c r="L280">
        <f t="shared" si="31"/>
        <v>23.857142857142858</v>
      </c>
    </row>
    <row r="281" spans="1:12">
      <c r="A281" s="3" t="s">
        <v>296</v>
      </c>
      <c r="B281">
        <v>30</v>
      </c>
      <c r="C281">
        <v>25</v>
      </c>
      <c r="D281">
        <v>36</v>
      </c>
      <c r="E281">
        <v>21</v>
      </c>
      <c r="F281" s="1">
        <f>AVERAGE(KocaeliTablo[[#This Row],[Vefat2019]:[Vefat2017]])</f>
        <v>27.333333333333332</v>
      </c>
      <c r="G281" s="1">
        <f>IF(AND(KocaeliTablo[[#This Row],[Vefat2020]]&gt;-1,KocaeliTablo[[#This Row],[Referans]]&gt;-1), KocaeliTablo[[#This Row],[Vefat2020]]-KocaeliTablo[[#This Row],[Referans]], 0)</f>
        <v>2.6666666666666679</v>
      </c>
      <c r="H281">
        <f t="shared" si="27"/>
        <v>25</v>
      </c>
      <c r="I281">
        <f t="shared" si="28"/>
        <v>25.571428571428573</v>
      </c>
      <c r="J281">
        <f t="shared" si="29"/>
        <v>25.857142857142858</v>
      </c>
      <c r="K281">
        <f t="shared" si="30"/>
        <v>22.142857142857142</v>
      </c>
      <c r="L281">
        <f t="shared" si="31"/>
        <v>24.523809523809526</v>
      </c>
    </row>
    <row r="282" spans="1:12">
      <c r="A282" s="3" t="s">
        <v>297</v>
      </c>
      <c r="B282">
        <v>26</v>
      </c>
      <c r="C282">
        <v>35</v>
      </c>
      <c r="D282">
        <v>31</v>
      </c>
      <c r="E282">
        <v>20</v>
      </c>
      <c r="F282" s="1">
        <f>AVERAGE(KocaeliTablo[[#This Row],[Vefat2019]:[Vefat2017]])</f>
        <v>28.666666666666668</v>
      </c>
      <c r="G282" s="1">
        <f>IF(AND(KocaeliTablo[[#This Row],[Vefat2020]]&gt;-1,KocaeliTablo[[#This Row],[Referans]]&gt;-1), KocaeliTablo[[#This Row],[Vefat2020]]-KocaeliTablo[[#This Row],[Referans]], 0)</f>
        <v>-2.6666666666666679</v>
      </c>
      <c r="H282">
        <f t="shared" si="27"/>
        <v>25.714285714285715</v>
      </c>
      <c r="I282">
        <f t="shared" si="28"/>
        <v>26.428571428571427</v>
      </c>
      <c r="J282">
        <f t="shared" si="29"/>
        <v>27.285714285714285</v>
      </c>
      <c r="K282">
        <f t="shared" si="30"/>
        <v>22.428571428571427</v>
      </c>
      <c r="L282">
        <f t="shared" si="31"/>
        <v>25.38095238095238</v>
      </c>
    </row>
    <row r="283" spans="1:12">
      <c r="A283" s="3" t="s">
        <v>298</v>
      </c>
      <c r="B283">
        <v>15</v>
      </c>
      <c r="C283">
        <v>20</v>
      </c>
      <c r="D283">
        <v>21</v>
      </c>
      <c r="E283">
        <v>21</v>
      </c>
      <c r="F283" s="1">
        <f>AVERAGE(KocaeliTablo[[#This Row],[Vefat2019]:[Vefat2017]])</f>
        <v>20.666666666666668</v>
      </c>
      <c r="G283" s="1">
        <f>IF(AND(KocaeliTablo[[#This Row],[Vefat2020]]&gt;-1,KocaeliTablo[[#This Row],[Referans]]&gt;-1), KocaeliTablo[[#This Row],[Vefat2020]]-KocaeliTablo[[#This Row],[Referans]], 0)</f>
        <v>-5.6666666666666679</v>
      </c>
      <c r="H283">
        <f t="shared" si="27"/>
        <v>23.714285714285715</v>
      </c>
      <c r="I283">
        <f t="shared" si="28"/>
        <v>26</v>
      </c>
      <c r="J283">
        <f t="shared" si="29"/>
        <v>27.142857142857142</v>
      </c>
      <c r="K283">
        <f t="shared" si="30"/>
        <v>22.857142857142858</v>
      </c>
      <c r="L283">
        <f t="shared" si="31"/>
        <v>25.333333333333332</v>
      </c>
    </row>
    <row r="284" spans="1:12">
      <c r="A284" s="3" t="s">
        <v>299</v>
      </c>
      <c r="B284">
        <v>24</v>
      </c>
      <c r="C284">
        <v>18</v>
      </c>
      <c r="D284">
        <v>23</v>
      </c>
      <c r="E284">
        <v>23</v>
      </c>
      <c r="F284" s="1">
        <f>AVERAGE(KocaeliTablo[[#This Row],[Vefat2019]:[Vefat2017]])</f>
        <v>21.333333333333332</v>
      </c>
      <c r="G284" s="1">
        <f>IF(AND(KocaeliTablo[[#This Row],[Vefat2020]]&gt;-1,KocaeliTablo[[#This Row],[Referans]]&gt;-1), KocaeliTablo[[#This Row],[Vefat2020]]-KocaeliTablo[[#This Row],[Referans]], 0)</f>
        <v>2.6666666666666679</v>
      </c>
      <c r="H284">
        <f t="shared" ref="H284:H319" si="32">AVERAGE(B278:B284)</f>
        <v>24.428571428571427</v>
      </c>
      <c r="I284">
        <f t="shared" ref="I284:I319" si="33">AVERAGE(C278:C284)</f>
        <v>24.571428571428573</v>
      </c>
      <c r="J284">
        <f t="shared" ref="J284:J319" si="34">AVERAGE(D278:D284)</f>
        <v>26.857142857142858</v>
      </c>
      <c r="K284">
        <f t="shared" ref="K284:K319" si="35">AVERAGE(E278:E284)</f>
        <v>22.571428571428573</v>
      </c>
      <c r="L284">
        <f t="shared" ref="L284:L319" si="36">AVERAGE(F278:F284)</f>
        <v>24.666666666666664</v>
      </c>
    </row>
    <row r="285" spans="1:12">
      <c r="A285" s="3" t="s">
        <v>300</v>
      </c>
      <c r="B285">
        <v>32</v>
      </c>
      <c r="C285">
        <v>18</v>
      </c>
      <c r="D285">
        <v>31</v>
      </c>
      <c r="E285">
        <v>25</v>
      </c>
      <c r="F285" s="1">
        <f>AVERAGE(KocaeliTablo[[#This Row],[Vefat2019]:[Vefat2017]])</f>
        <v>24.666666666666668</v>
      </c>
      <c r="G285" s="1">
        <f>IF(AND(KocaeliTablo[[#This Row],[Vefat2020]]&gt;-1,KocaeliTablo[[#This Row],[Referans]]&gt;-1), KocaeliTablo[[#This Row],[Vefat2020]]-KocaeliTablo[[#This Row],[Referans]], 0)</f>
        <v>7.3333333333333321</v>
      </c>
      <c r="H285">
        <f t="shared" si="32"/>
        <v>24.714285714285715</v>
      </c>
      <c r="I285">
        <f t="shared" si="33"/>
        <v>23.571428571428573</v>
      </c>
      <c r="J285">
        <f t="shared" si="34"/>
        <v>27.428571428571427</v>
      </c>
      <c r="K285">
        <f t="shared" si="35"/>
        <v>23</v>
      </c>
      <c r="L285">
        <f t="shared" si="36"/>
        <v>24.666666666666664</v>
      </c>
    </row>
    <row r="286" spans="1:12">
      <c r="A286" s="3" t="s">
        <v>301</v>
      </c>
      <c r="B286">
        <v>21</v>
      </c>
      <c r="C286">
        <v>23</v>
      </c>
      <c r="D286">
        <v>17</v>
      </c>
      <c r="E286">
        <v>23</v>
      </c>
      <c r="F286" s="1">
        <f>AVERAGE(KocaeliTablo[[#This Row],[Vefat2019]:[Vefat2017]])</f>
        <v>21</v>
      </c>
      <c r="G286" s="1">
        <f>IF(AND(KocaeliTablo[[#This Row],[Vefat2020]]&gt;-1,KocaeliTablo[[#This Row],[Referans]]&gt;-1), KocaeliTablo[[#This Row],[Vefat2020]]-KocaeliTablo[[#This Row],[Referans]], 0)</f>
        <v>0</v>
      </c>
      <c r="H286">
        <f t="shared" si="32"/>
        <v>24.714285714285715</v>
      </c>
      <c r="I286">
        <f t="shared" si="33"/>
        <v>23</v>
      </c>
      <c r="J286">
        <f t="shared" si="34"/>
        <v>26.142857142857142</v>
      </c>
      <c r="K286">
        <f t="shared" si="35"/>
        <v>22.714285714285715</v>
      </c>
      <c r="L286">
        <f t="shared" si="36"/>
        <v>23.952380952380953</v>
      </c>
    </row>
    <row r="287" spans="1:12">
      <c r="A287" s="3" t="s">
        <v>302</v>
      </c>
      <c r="B287">
        <v>31</v>
      </c>
      <c r="C287">
        <v>26</v>
      </c>
      <c r="D287">
        <v>23</v>
      </c>
      <c r="E287">
        <v>26</v>
      </c>
      <c r="F287" s="1">
        <f>AVERAGE(KocaeliTablo[[#This Row],[Vefat2019]:[Vefat2017]])</f>
        <v>25</v>
      </c>
      <c r="G287" s="1">
        <f>IF(AND(KocaeliTablo[[#This Row],[Vefat2020]]&gt;-1,KocaeliTablo[[#This Row],[Referans]]&gt;-1), KocaeliTablo[[#This Row],[Vefat2020]]-KocaeliTablo[[#This Row],[Referans]], 0)</f>
        <v>6</v>
      </c>
      <c r="H287">
        <f t="shared" si="32"/>
        <v>25.571428571428573</v>
      </c>
      <c r="I287">
        <f t="shared" si="33"/>
        <v>23.571428571428573</v>
      </c>
      <c r="J287">
        <f t="shared" si="34"/>
        <v>26</v>
      </c>
      <c r="K287">
        <f t="shared" si="35"/>
        <v>22.714285714285715</v>
      </c>
      <c r="L287">
        <f t="shared" si="36"/>
        <v>24.095238095238098</v>
      </c>
    </row>
    <row r="288" spans="1:12">
      <c r="A288" s="3" t="s">
        <v>303</v>
      </c>
      <c r="B288">
        <v>18</v>
      </c>
      <c r="C288">
        <v>28</v>
      </c>
      <c r="D288">
        <v>19</v>
      </c>
      <c r="E288">
        <v>21</v>
      </c>
      <c r="F288" s="1">
        <f>AVERAGE(KocaeliTablo[[#This Row],[Vefat2019]:[Vefat2017]])</f>
        <v>22.666666666666668</v>
      </c>
      <c r="G288" s="1">
        <f>IF(AND(KocaeliTablo[[#This Row],[Vefat2020]]&gt;-1,KocaeliTablo[[#This Row],[Referans]]&gt;-1), KocaeliTablo[[#This Row],[Vefat2020]]-KocaeliTablo[[#This Row],[Referans]], 0)</f>
        <v>-4.6666666666666679</v>
      </c>
      <c r="H288">
        <f t="shared" si="32"/>
        <v>23.857142857142858</v>
      </c>
      <c r="I288">
        <f t="shared" si="33"/>
        <v>24</v>
      </c>
      <c r="J288">
        <f t="shared" si="34"/>
        <v>23.571428571428573</v>
      </c>
      <c r="K288">
        <f t="shared" si="35"/>
        <v>22.714285714285715</v>
      </c>
      <c r="L288">
        <f t="shared" si="36"/>
        <v>23.428571428571427</v>
      </c>
    </row>
    <row r="289" spans="1:12">
      <c r="A289" s="3" t="s">
        <v>304</v>
      </c>
      <c r="B289">
        <v>21</v>
      </c>
      <c r="C289">
        <v>27</v>
      </c>
      <c r="D289">
        <v>23</v>
      </c>
      <c r="E289">
        <v>18</v>
      </c>
      <c r="F289" s="1">
        <f>AVERAGE(KocaeliTablo[[#This Row],[Vefat2019]:[Vefat2017]])</f>
        <v>22.666666666666668</v>
      </c>
      <c r="G289" s="1">
        <f>IF(AND(KocaeliTablo[[#This Row],[Vefat2020]]&gt;-1,KocaeliTablo[[#This Row],[Referans]]&gt;-1), KocaeliTablo[[#This Row],[Vefat2020]]-KocaeliTablo[[#This Row],[Referans]], 0)</f>
        <v>-1.6666666666666679</v>
      </c>
      <c r="H289">
        <f t="shared" si="32"/>
        <v>23.142857142857142</v>
      </c>
      <c r="I289">
        <f t="shared" si="33"/>
        <v>22.857142857142858</v>
      </c>
      <c r="J289">
        <f t="shared" si="34"/>
        <v>22.428571428571427</v>
      </c>
      <c r="K289">
        <f t="shared" si="35"/>
        <v>22.428571428571427</v>
      </c>
      <c r="L289">
        <f t="shared" si="36"/>
        <v>22.571428571428573</v>
      </c>
    </row>
    <row r="290" spans="1:12">
      <c r="A290" s="3" t="s">
        <v>305</v>
      </c>
      <c r="B290">
        <v>28</v>
      </c>
      <c r="C290">
        <v>20</v>
      </c>
      <c r="D290">
        <v>19</v>
      </c>
      <c r="E290">
        <v>25</v>
      </c>
      <c r="F290" s="1">
        <f>AVERAGE(KocaeliTablo[[#This Row],[Vefat2019]:[Vefat2017]])</f>
        <v>21.333333333333332</v>
      </c>
      <c r="G290" s="1">
        <f>IF(AND(KocaeliTablo[[#This Row],[Vefat2020]]&gt;-1,KocaeliTablo[[#This Row],[Referans]]&gt;-1), KocaeliTablo[[#This Row],[Vefat2020]]-KocaeliTablo[[#This Row],[Referans]], 0)</f>
        <v>6.6666666666666679</v>
      </c>
      <c r="H290">
        <f t="shared" si="32"/>
        <v>25</v>
      </c>
      <c r="I290">
        <f t="shared" si="33"/>
        <v>22.857142857142858</v>
      </c>
      <c r="J290">
        <f t="shared" si="34"/>
        <v>22.142857142857142</v>
      </c>
      <c r="K290">
        <f t="shared" si="35"/>
        <v>23</v>
      </c>
      <c r="L290">
        <f t="shared" si="36"/>
        <v>22.666666666666668</v>
      </c>
    </row>
    <row r="291" spans="1:12">
      <c r="A291" s="3" t="s">
        <v>306</v>
      </c>
      <c r="B291">
        <v>29</v>
      </c>
      <c r="C291">
        <v>23</v>
      </c>
      <c r="D291">
        <v>27</v>
      </c>
      <c r="E291">
        <v>25</v>
      </c>
      <c r="F291" s="1">
        <f>AVERAGE(KocaeliTablo[[#This Row],[Vefat2019]:[Vefat2017]])</f>
        <v>25</v>
      </c>
      <c r="G291" s="1">
        <f>IF(AND(KocaeliTablo[[#This Row],[Vefat2020]]&gt;-1,KocaeliTablo[[#This Row],[Referans]]&gt;-1), KocaeliTablo[[#This Row],[Vefat2020]]-KocaeliTablo[[#This Row],[Referans]], 0)</f>
        <v>4</v>
      </c>
      <c r="H291">
        <f t="shared" si="32"/>
        <v>25.714285714285715</v>
      </c>
      <c r="I291">
        <f t="shared" si="33"/>
        <v>23.571428571428573</v>
      </c>
      <c r="J291">
        <f t="shared" si="34"/>
        <v>22.714285714285715</v>
      </c>
      <c r="K291">
        <f t="shared" si="35"/>
        <v>23.285714285714285</v>
      </c>
      <c r="L291">
        <f t="shared" si="36"/>
        <v>23.190476190476193</v>
      </c>
    </row>
    <row r="292" spans="1:12">
      <c r="A292" s="3" t="s">
        <v>307</v>
      </c>
      <c r="B292">
        <v>26</v>
      </c>
      <c r="C292">
        <v>23</v>
      </c>
      <c r="D292">
        <v>26</v>
      </c>
      <c r="E292">
        <v>21</v>
      </c>
      <c r="F292" s="1">
        <f>AVERAGE(KocaeliTablo[[#This Row],[Vefat2019]:[Vefat2017]])</f>
        <v>23.333333333333332</v>
      </c>
      <c r="G292" s="1">
        <f>IF(AND(KocaeliTablo[[#This Row],[Vefat2020]]&gt;-1,KocaeliTablo[[#This Row],[Referans]]&gt;-1), KocaeliTablo[[#This Row],[Vefat2020]]-KocaeliTablo[[#This Row],[Referans]], 0)</f>
        <v>2.6666666666666679</v>
      </c>
      <c r="H292">
        <f t="shared" si="32"/>
        <v>24.857142857142858</v>
      </c>
      <c r="I292">
        <f t="shared" si="33"/>
        <v>24.285714285714285</v>
      </c>
      <c r="J292">
        <f t="shared" si="34"/>
        <v>22</v>
      </c>
      <c r="K292">
        <f t="shared" si="35"/>
        <v>22.714285714285715</v>
      </c>
      <c r="L292">
        <f t="shared" si="36"/>
        <v>23.000000000000004</v>
      </c>
    </row>
    <row r="293" spans="1:12">
      <c r="A293" s="3" t="s">
        <v>308</v>
      </c>
      <c r="B293">
        <v>25</v>
      </c>
      <c r="C293">
        <v>22</v>
      </c>
      <c r="D293">
        <v>36</v>
      </c>
      <c r="E293">
        <v>24</v>
      </c>
      <c r="F293" s="1">
        <f>AVERAGE(KocaeliTablo[[#This Row],[Vefat2019]:[Vefat2017]])</f>
        <v>27.333333333333332</v>
      </c>
      <c r="G293" s="1">
        <f>IF(AND(KocaeliTablo[[#This Row],[Vefat2020]]&gt;-1,KocaeliTablo[[#This Row],[Referans]]&gt;-1), KocaeliTablo[[#This Row],[Vefat2020]]-KocaeliTablo[[#This Row],[Referans]], 0)</f>
        <v>-2.3333333333333321</v>
      </c>
      <c r="H293">
        <f t="shared" si="32"/>
        <v>25.428571428571427</v>
      </c>
      <c r="I293">
        <f t="shared" si="33"/>
        <v>24.142857142857142</v>
      </c>
      <c r="J293">
        <f t="shared" si="34"/>
        <v>24.714285714285715</v>
      </c>
      <c r="K293">
        <f t="shared" si="35"/>
        <v>22.857142857142858</v>
      </c>
      <c r="L293">
        <f t="shared" si="36"/>
        <v>23.904761904761905</v>
      </c>
    </row>
    <row r="294" spans="1:12">
      <c r="A294" s="3" t="s">
        <v>309</v>
      </c>
      <c r="B294">
        <v>23</v>
      </c>
      <c r="C294">
        <v>24</v>
      </c>
      <c r="D294">
        <v>21</v>
      </c>
      <c r="E294">
        <v>20</v>
      </c>
      <c r="F294" s="1">
        <f>AVERAGE(KocaeliTablo[[#This Row],[Vefat2019]:[Vefat2017]])</f>
        <v>21.666666666666668</v>
      </c>
      <c r="G294" s="1">
        <f>IF(AND(KocaeliTablo[[#This Row],[Vefat2020]]&gt;-1,KocaeliTablo[[#This Row],[Referans]]&gt;-1), KocaeliTablo[[#This Row],[Vefat2020]]-KocaeliTablo[[#This Row],[Referans]], 0)</f>
        <v>1.3333333333333321</v>
      </c>
      <c r="H294">
        <f t="shared" si="32"/>
        <v>24.285714285714285</v>
      </c>
      <c r="I294">
        <f t="shared" si="33"/>
        <v>23.857142857142858</v>
      </c>
      <c r="J294">
        <f t="shared" si="34"/>
        <v>24.428571428571427</v>
      </c>
      <c r="K294">
        <f t="shared" si="35"/>
        <v>22</v>
      </c>
      <c r="L294">
        <f t="shared" si="36"/>
        <v>23.428571428571427</v>
      </c>
    </row>
    <row r="295" spans="1:12">
      <c r="A295" s="3" t="s">
        <v>310</v>
      </c>
      <c r="B295">
        <v>17</v>
      </c>
      <c r="C295">
        <v>22</v>
      </c>
      <c r="D295">
        <v>13</v>
      </c>
      <c r="E295">
        <v>14</v>
      </c>
      <c r="F295" s="1">
        <f>AVERAGE(KocaeliTablo[[#This Row],[Vefat2019]:[Vefat2017]])</f>
        <v>16.333333333333332</v>
      </c>
      <c r="G295" s="1">
        <f>IF(AND(KocaeliTablo[[#This Row],[Vefat2020]]&gt;-1,KocaeliTablo[[#This Row],[Referans]]&gt;-1), KocaeliTablo[[#This Row],[Vefat2020]]-KocaeliTablo[[#This Row],[Referans]], 0)</f>
        <v>0.66666666666666785</v>
      </c>
      <c r="H295">
        <f t="shared" si="32"/>
        <v>24.142857142857142</v>
      </c>
      <c r="I295">
        <f t="shared" si="33"/>
        <v>23</v>
      </c>
      <c r="J295">
        <f t="shared" si="34"/>
        <v>23.571428571428573</v>
      </c>
      <c r="K295">
        <f t="shared" si="35"/>
        <v>21</v>
      </c>
      <c r="L295">
        <f t="shared" si="36"/>
        <v>22.523809523809522</v>
      </c>
    </row>
    <row r="296" spans="1:12">
      <c r="A296" s="3" t="s">
        <v>311</v>
      </c>
      <c r="B296">
        <v>24</v>
      </c>
      <c r="C296">
        <v>21</v>
      </c>
      <c r="D296">
        <v>26</v>
      </c>
      <c r="E296">
        <v>15</v>
      </c>
      <c r="F296" s="1">
        <f>AVERAGE(KocaeliTablo[[#This Row],[Vefat2019]:[Vefat2017]])</f>
        <v>20.666666666666668</v>
      </c>
      <c r="G296" s="1">
        <f>IF(AND(KocaeliTablo[[#This Row],[Vefat2020]]&gt;-1,KocaeliTablo[[#This Row],[Referans]]&gt;-1), KocaeliTablo[[#This Row],[Vefat2020]]-KocaeliTablo[[#This Row],[Referans]], 0)</f>
        <v>3.3333333333333321</v>
      </c>
      <c r="H296">
        <f t="shared" si="32"/>
        <v>24.571428571428573</v>
      </c>
      <c r="I296">
        <f t="shared" si="33"/>
        <v>22.142857142857142</v>
      </c>
      <c r="J296">
        <f t="shared" si="34"/>
        <v>24</v>
      </c>
      <c r="K296">
        <f t="shared" si="35"/>
        <v>20.571428571428573</v>
      </c>
      <c r="L296">
        <f t="shared" si="36"/>
        <v>22.238095238095237</v>
      </c>
    </row>
    <row r="297" spans="1:12">
      <c r="A297" s="3" t="s">
        <v>312</v>
      </c>
      <c r="B297">
        <v>32</v>
      </c>
      <c r="C297">
        <v>26</v>
      </c>
      <c r="D297">
        <v>33</v>
      </c>
      <c r="E297">
        <v>21</v>
      </c>
      <c r="F297" s="1">
        <f>AVERAGE(KocaeliTablo[[#This Row],[Vefat2019]:[Vefat2017]])</f>
        <v>26.666666666666668</v>
      </c>
      <c r="G297" s="1">
        <f>IF(AND(KocaeliTablo[[#This Row],[Vefat2020]]&gt;-1,KocaeliTablo[[#This Row],[Referans]]&gt;-1), KocaeliTablo[[#This Row],[Vefat2020]]-KocaeliTablo[[#This Row],[Referans]], 0)</f>
        <v>5.3333333333333321</v>
      </c>
      <c r="H297">
        <f t="shared" si="32"/>
        <v>25.142857142857142</v>
      </c>
      <c r="I297">
        <f t="shared" si="33"/>
        <v>23</v>
      </c>
      <c r="J297">
        <f t="shared" si="34"/>
        <v>26</v>
      </c>
      <c r="K297">
        <f t="shared" si="35"/>
        <v>20</v>
      </c>
      <c r="L297">
        <f t="shared" si="36"/>
        <v>22.999999999999996</v>
      </c>
    </row>
    <row r="298" spans="1:12">
      <c r="A298" s="3" t="s">
        <v>313</v>
      </c>
      <c r="B298">
        <v>27</v>
      </c>
      <c r="C298">
        <v>23</v>
      </c>
      <c r="D298">
        <v>22</v>
      </c>
      <c r="E298">
        <v>22</v>
      </c>
      <c r="F298" s="1">
        <f>AVERAGE(KocaeliTablo[[#This Row],[Vefat2019]:[Vefat2017]])</f>
        <v>22.333333333333332</v>
      </c>
      <c r="G298" s="1">
        <f>IF(AND(KocaeliTablo[[#This Row],[Vefat2020]]&gt;-1,KocaeliTablo[[#This Row],[Referans]]&gt;-1), KocaeliTablo[[#This Row],[Vefat2020]]-KocaeliTablo[[#This Row],[Referans]], 0)</f>
        <v>4.6666666666666679</v>
      </c>
      <c r="H298">
        <f t="shared" si="32"/>
        <v>24.857142857142858</v>
      </c>
      <c r="I298">
        <f t="shared" si="33"/>
        <v>23</v>
      </c>
      <c r="J298">
        <f t="shared" si="34"/>
        <v>25.285714285714285</v>
      </c>
      <c r="K298">
        <f t="shared" si="35"/>
        <v>19.571428571428573</v>
      </c>
      <c r="L298">
        <f t="shared" si="36"/>
        <v>22.61904761904762</v>
      </c>
    </row>
    <row r="299" spans="1:12">
      <c r="A299" s="3" t="s">
        <v>314</v>
      </c>
      <c r="B299">
        <v>39</v>
      </c>
      <c r="C299">
        <v>31</v>
      </c>
      <c r="D299">
        <v>24</v>
      </c>
      <c r="E299">
        <v>17</v>
      </c>
      <c r="F299" s="1">
        <f>AVERAGE(KocaeliTablo[[#This Row],[Vefat2019]:[Vefat2017]])</f>
        <v>24</v>
      </c>
      <c r="G299" s="1">
        <f>IF(AND(KocaeliTablo[[#This Row],[Vefat2020]]&gt;-1,KocaeliTablo[[#This Row],[Referans]]&gt;-1), KocaeliTablo[[#This Row],[Vefat2020]]-KocaeliTablo[[#This Row],[Referans]], 0)</f>
        <v>15</v>
      </c>
      <c r="H299">
        <f t="shared" si="32"/>
        <v>26.714285714285715</v>
      </c>
      <c r="I299">
        <f t="shared" si="33"/>
        <v>24.142857142857142</v>
      </c>
      <c r="J299">
        <f t="shared" si="34"/>
        <v>25</v>
      </c>
      <c r="K299">
        <f t="shared" si="35"/>
        <v>19</v>
      </c>
      <c r="L299">
        <f t="shared" si="36"/>
        <v>22.714285714285715</v>
      </c>
    </row>
    <row r="300" spans="1:12">
      <c r="A300" s="3" t="s">
        <v>315</v>
      </c>
      <c r="B300">
        <v>30</v>
      </c>
      <c r="C300">
        <v>12</v>
      </c>
      <c r="D300">
        <v>30</v>
      </c>
      <c r="E300">
        <v>20</v>
      </c>
      <c r="F300" s="1">
        <f>AVERAGE(KocaeliTablo[[#This Row],[Vefat2019]:[Vefat2017]])</f>
        <v>20.666666666666668</v>
      </c>
      <c r="G300" s="1">
        <f>IF(AND(KocaeliTablo[[#This Row],[Vefat2020]]&gt;-1,KocaeliTablo[[#This Row],[Referans]]&gt;-1), KocaeliTablo[[#This Row],[Vefat2020]]-KocaeliTablo[[#This Row],[Referans]], 0)</f>
        <v>9.3333333333333321</v>
      </c>
      <c r="H300">
        <f t="shared" si="32"/>
        <v>27.428571428571427</v>
      </c>
      <c r="I300">
        <f t="shared" si="33"/>
        <v>22.714285714285715</v>
      </c>
      <c r="J300">
        <f t="shared" si="34"/>
        <v>24.142857142857142</v>
      </c>
      <c r="K300">
        <f t="shared" si="35"/>
        <v>18.428571428571427</v>
      </c>
      <c r="L300">
        <f t="shared" si="36"/>
        <v>21.761904761904763</v>
      </c>
    </row>
    <row r="301" spans="1:12">
      <c r="A301" s="3" t="s">
        <v>316</v>
      </c>
      <c r="B301">
        <v>26</v>
      </c>
      <c r="C301">
        <v>16</v>
      </c>
      <c r="D301">
        <v>19</v>
      </c>
      <c r="E301">
        <v>18</v>
      </c>
      <c r="F301" s="1">
        <f>AVERAGE(KocaeliTablo[[#This Row],[Vefat2019]:[Vefat2017]])</f>
        <v>17.666666666666668</v>
      </c>
      <c r="G301" s="1">
        <f>IF(AND(KocaeliTablo[[#This Row],[Vefat2020]]&gt;-1,KocaeliTablo[[#This Row],[Referans]]&gt;-1), KocaeliTablo[[#This Row],[Vefat2020]]-KocaeliTablo[[#This Row],[Referans]], 0)</f>
        <v>8.3333333333333321</v>
      </c>
      <c r="H301">
        <f t="shared" si="32"/>
        <v>27.857142857142858</v>
      </c>
      <c r="I301">
        <f t="shared" si="33"/>
        <v>21.571428571428573</v>
      </c>
      <c r="J301">
        <f t="shared" si="34"/>
        <v>23.857142857142858</v>
      </c>
      <c r="K301">
        <f t="shared" si="35"/>
        <v>18.142857142857142</v>
      </c>
      <c r="L301">
        <f t="shared" si="36"/>
        <v>21.190476190476186</v>
      </c>
    </row>
    <row r="302" spans="1:12">
      <c r="A302" s="3" t="s">
        <v>317</v>
      </c>
      <c r="B302">
        <v>25</v>
      </c>
      <c r="C302">
        <v>24</v>
      </c>
      <c r="D302">
        <v>30</v>
      </c>
      <c r="E302">
        <v>26</v>
      </c>
      <c r="F302" s="1">
        <f>AVERAGE(KocaeliTablo[[#This Row],[Vefat2019]:[Vefat2017]])</f>
        <v>26.666666666666668</v>
      </c>
      <c r="G302" s="1">
        <f>IF(AND(KocaeliTablo[[#This Row],[Vefat2020]]&gt;-1,KocaeliTablo[[#This Row],[Referans]]&gt;-1), KocaeliTablo[[#This Row],[Vefat2020]]-KocaeliTablo[[#This Row],[Referans]], 0)</f>
        <v>-1.6666666666666679</v>
      </c>
      <c r="H302">
        <f t="shared" si="32"/>
        <v>29</v>
      </c>
      <c r="I302">
        <f t="shared" si="33"/>
        <v>21.857142857142858</v>
      </c>
      <c r="J302">
        <f t="shared" si="34"/>
        <v>26.285714285714285</v>
      </c>
      <c r="K302">
        <f t="shared" si="35"/>
        <v>19.857142857142858</v>
      </c>
      <c r="L302">
        <f t="shared" si="36"/>
        <v>22.666666666666664</v>
      </c>
    </row>
    <row r="303" spans="1:12">
      <c r="A303" s="3" t="s">
        <v>318</v>
      </c>
      <c r="B303">
        <v>33</v>
      </c>
      <c r="C303">
        <v>37</v>
      </c>
      <c r="D303">
        <v>24</v>
      </c>
      <c r="E303">
        <v>20</v>
      </c>
      <c r="F303" s="1">
        <f>AVERAGE(KocaeliTablo[[#This Row],[Vefat2019]:[Vefat2017]])</f>
        <v>27</v>
      </c>
      <c r="G303" s="1">
        <f>IF(AND(KocaeliTablo[[#This Row],[Vefat2020]]&gt;-1,KocaeliTablo[[#This Row],[Referans]]&gt;-1), KocaeliTablo[[#This Row],[Vefat2020]]-KocaeliTablo[[#This Row],[Referans]], 0)</f>
        <v>6</v>
      </c>
      <c r="H303">
        <f t="shared" si="32"/>
        <v>30.285714285714285</v>
      </c>
      <c r="I303">
        <f t="shared" si="33"/>
        <v>24.142857142857142</v>
      </c>
      <c r="J303">
        <f t="shared" si="34"/>
        <v>26</v>
      </c>
      <c r="K303">
        <f t="shared" si="35"/>
        <v>20.571428571428573</v>
      </c>
      <c r="L303">
        <f t="shared" si="36"/>
        <v>23.571428571428573</v>
      </c>
    </row>
    <row r="304" spans="1:12">
      <c r="A304" s="3" t="s">
        <v>319</v>
      </c>
      <c r="B304">
        <v>35</v>
      </c>
      <c r="C304">
        <v>23</v>
      </c>
      <c r="D304">
        <v>17</v>
      </c>
      <c r="E304">
        <v>18</v>
      </c>
      <c r="F304" s="1">
        <f>AVERAGE(KocaeliTablo[[#This Row],[Vefat2019]:[Vefat2017]])</f>
        <v>19.333333333333332</v>
      </c>
      <c r="G304" s="1">
        <f>IF(AND(KocaeliTablo[[#This Row],[Vefat2020]]&gt;-1,KocaeliTablo[[#This Row],[Referans]]&gt;-1), KocaeliTablo[[#This Row],[Vefat2020]]-KocaeliTablo[[#This Row],[Referans]], 0)</f>
        <v>15.666666666666668</v>
      </c>
      <c r="H304">
        <f t="shared" si="32"/>
        <v>30.714285714285715</v>
      </c>
      <c r="I304">
        <f t="shared" si="33"/>
        <v>23.714285714285715</v>
      </c>
      <c r="J304">
        <f t="shared" si="34"/>
        <v>23.714285714285715</v>
      </c>
      <c r="K304">
        <f t="shared" si="35"/>
        <v>20.142857142857142</v>
      </c>
      <c r="L304">
        <f t="shared" si="36"/>
        <v>22.523809523809526</v>
      </c>
    </row>
    <row r="305" spans="1:12">
      <c r="A305" s="3" t="s">
        <v>320</v>
      </c>
      <c r="B305">
        <v>35</v>
      </c>
      <c r="C305">
        <v>29</v>
      </c>
      <c r="D305">
        <v>29</v>
      </c>
      <c r="E305">
        <v>25</v>
      </c>
      <c r="F305" s="1">
        <f>AVERAGE(KocaeliTablo[[#This Row],[Vefat2019]:[Vefat2017]])</f>
        <v>27.666666666666668</v>
      </c>
      <c r="G305" s="1">
        <f>IF(AND(KocaeliTablo[[#This Row],[Vefat2020]]&gt;-1,KocaeliTablo[[#This Row],[Referans]]&gt;-1), KocaeliTablo[[#This Row],[Vefat2020]]-KocaeliTablo[[#This Row],[Referans]], 0)</f>
        <v>7.3333333333333321</v>
      </c>
      <c r="H305">
        <f t="shared" si="32"/>
        <v>31.857142857142858</v>
      </c>
      <c r="I305">
        <f t="shared" si="33"/>
        <v>24.571428571428573</v>
      </c>
      <c r="J305">
        <f t="shared" si="34"/>
        <v>24.714285714285715</v>
      </c>
      <c r="K305">
        <f t="shared" si="35"/>
        <v>20.571428571428573</v>
      </c>
      <c r="L305">
        <f t="shared" si="36"/>
        <v>23.285714285714285</v>
      </c>
    </row>
    <row r="306" spans="1:12">
      <c r="A306" s="3" t="s">
        <v>321</v>
      </c>
      <c r="B306">
        <v>30</v>
      </c>
      <c r="C306">
        <v>20</v>
      </c>
      <c r="D306">
        <v>26</v>
      </c>
      <c r="E306">
        <v>29</v>
      </c>
      <c r="F306" s="1">
        <f>AVERAGE(KocaeliTablo[[#This Row],[Vefat2019]:[Vefat2017]])</f>
        <v>25</v>
      </c>
      <c r="G306" s="1">
        <f>IF(AND(KocaeliTablo[[#This Row],[Vefat2020]]&gt;-1,KocaeliTablo[[#This Row],[Referans]]&gt;-1), KocaeliTablo[[#This Row],[Vefat2020]]-KocaeliTablo[[#This Row],[Referans]], 0)</f>
        <v>5</v>
      </c>
      <c r="H306">
        <f t="shared" si="32"/>
        <v>30.571428571428573</v>
      </c>
      <c r="I306">
        <f t="shared" si="33"/>
        <v>23</v>
      </c>
      <c r="J306">
        <f t="shared" si="34"/>
        <v>25</v>
      </c>
      <c r="K306">
        <f t="shared" si="35"/>
        <v>22.285714285714285</v>
      </c>
      <c r="L306">
        <f t="shared" si="36"/>
        <v>23.428571428571427</v>
      </c>
    </row>
    <row r="307" spans="1:12">
      <c r="A307" s="3" t="s">
        <v>322</v>
      </c>
      <c r="B307">
        <v>37</v>
      </c>
      <c r="C307">
        <v>26</v>
      </c>
      <c r="D307">
        <v>27</v>
      </c>
      <c r="E307">
        <v>21</v>
      </c>
      <c r="F307" s="1">
        <f>AVERAGE(KocaeliTablo[[#This Row],[Vefat2019]:[Vefat2017]])</f>
        <v>24.666666666666668</v>
      </c>
      <c r="G307" s="1">
        <f>IF(AND(KocaeliTablo[[#This Row],[Vefat2020]]&gt;-1,KocaeliTablo[[#This Row],[Referans]]&gt;-1), KocaeliTablo[[#This Row],[Vefat2020]]-KocaeliTablo[[#This Row],[Referans]], 0)</f>
        <v>12.333333333333332</v>
      </c>
      <c r="H307">
        <f t="shared" si="32"/>
        <v>31.571428571428573</v>
      </c>
      <c r="I307">
        <f t="shared" si="33"/>
        <v>25</v>
      </c>
      <c r="J307">
        <f t="shared" si="34"/>
        <v>24.571428571428573</v>
      </c>
      <c r="K307">
        <f t="shared" si="35"/>
        <v>22.428571428571427</v>
      </c>
      <c r="L307">
        <f t="shared" si="36"/>
        <v>24</v>
      </c>
    </row>
    <row r="308" spans="1:12">
      <c r="A308" s="3" t="s">
        <v>323</v>
      </c>
      <c r="B308">
        <v>22</v>
      </c>
      <c r="C308">
        <v>29</v>
      </c>
      <c r="D308">
        <v>20</v>
      </c>
      <c r="E308">
        <v>30</v>
      </c>
      <c r="F308" s="1">
        <f>AVERAGE(KocaeliTablo[[#This Row],[Vefat2019]:[Vefat2017]])</f>
        <v>26.333333333333332</v>
      </c>
      <c r="G308" s="1">
        <f>IF(AND(KocaeliTablo[[#This Row],[Vefat2020]]&gt;-1,KocaeliTablo[[#This Row],[Referans]]&gt;-1), KocaeliTablo[[#This Row],[Vefat2020]]-KocaeliTablo[[#This Row],[Referans]], 0)</f>
        <v>-4.3333333333333321</v>
      </c>
      <c r="H308">
        <f t="shared" si="32"/>
        <v>31</v>
      </c>
      <c r="I308">
        <f t="shared" si="33"/>
        <v>26.857142857142858</v>
      </c>
      <c r="J308">
        <f t="shared" si="34"/>
        <v>24.714285714285715</v>
      </c>
      <c r="K308">
        <f t="shared" si="35"/>
        <v>24.142857142857142</v>
      </c>
      <c r="L308">
        <f t="shared" si="36"/>
        <v>25.238095238095241</v>
      </c>
    </row>
    <row r="309" spans="1:12">
      <c r="A309" s="3" t="s">
        <v>324</v>
      </c>
      <c r="B309">
        <v>42</v>
      </c>
      <c r="C309">
        <v>18</v>
      </c>
      <c r="D309">
        <v>20</v>
      </c>
      <c r="E309">
        <v>20</v>
      </c>
      <c r="F309" s="1">
        <f>AVERAGE(KocaeliTablo[[#This Row],[Vefat2019]:[Vefat2017]])</f>
        <v>19.333333333333332</v>
      </c>
      <c r="G309" s="1">
        <f>IF(AND(KocaeliTablo[[#This Row],[Vefat2020]]&gt;-1,KocaeliTablo[[#This Row],[Referans]]&gt;-1), KocaeliTablo[[#This Row],[Vefat2020]]-KocaeliTablo[[#This Row],[Referans]], 0)</f>
        <v>22.666666666666668</v>
      </c>
      <c r="H309">
        <f t="shared" si="32"/>
        <v>33.428571428571431</v>
      </c>
      <c r="I309">
        <f t="shared" si="33"/>
        <v>26</v>
      </c>
      <c r="J309">
        <f t="shared" si="34"/>
        <v>23.285714285714285</v>
      </c>
      <c r="K309">
        <f t="shared" si="35"/>
        <v>23.285714285714285</v>
      </c>
      <c r="L309">
        <f t="shared" si="36"/>
        <v>24.190476190476193</v>
      </c>
    </row>
    <row r="310" spans="1:12">
      <c r="A310" s="3" t="s">
        <v>325</v>
      </c>
      <c r="B310">
        <v>39</v>
      </c>
      <c r="C310">
        <v>32</v>
      </c>
      <c r="D310">
        <v>21</v>
      </c>
      <c r="E310">
        <v>19</v>
      </c>
      <c r="F310" s="1">
        <f>AVERAGE(KocaeliTablo[[#This Row],[Vefat2019]:[Vefat2017]])</f>
        <v>24</v>
      </c>
      <c r="G310" s="1">
        <f>IF(AND(KocaeliTablo[[#This Row],[Vefat2020]]&gt;-1,KocaeliTablo[[#This Row],[Referans]]&gt;-1), KocaeliTablo[[#This Row],[Vefat2020]]-KocaeliTablo[[#This Row],[Referans]], 0)</f>
        <v>15</v>
      </c>
      <c r="H310">
        <f t="shared" si="32"/>
        <v>34.285714285714285</v>
      </c>
      <c r="I310">
        <f t="shared" si="33"/>
        <v>25.285714285714285</v>
      </c>
      <c r="J310">
        <f t="shared" si="34"/>
        <v>22.857142857142858</v>
      </c>
      <c r="K310">
        <f t="shared" si="35"/>
        <v>23.142857142857142</v>
      </c>
      <c r="L310">
        <f t="shared" si="36"/>
        <v>23.761904761904763</v>
      </c>
    </row>
    <row r="311" spans="1:12">
      <c r="A311" s="3" t="s">
        <v>326</v>
      </c>
      <c r="B311">
        <v>38</v>
      </c>
      <c r="C311">
        <v>18</v>
      </c>
      <c r="D311">
        <v>28</v>
      </c>
      <c r="E311">
        <v>23</v>
      </c>
      <c r="F311" s="1">
        <f>AVERAGE(KocaeliTablo[[#This Row],[Vefat2019]:[Vefat2017]])</f>
        <v>23</v>
      </c>
      <c r="G311" s="1">
        <f>IF(AND(KocaeliTablo[[#This Row],[Vefat2020]]&gt;-1,KocaeliTablo[[#This Row],[Referans]]&gt;-1), KocaeliTablo[[#This Row],[Vefat2020]]-KocaeliTablo[[#This Row],[Referans]], 0)</f>
        <v>15</v>
      </c>
      <c r="H311">
        <f t="shared" si="32"/>
        <v>34.714285714285715</v>
      </c>
      <c r="I311">
        <f t="shared" si="33"/>
        <v>24.571428571428573</v>
      </c>
      <c r="J311">
        <f t="shared" si="34"/>
        <v>24.428571428571427</v>
      </c>
      <c r="K311">
        <f t="shared" si="35"/>
        <v>23.857142857142858</v>
      </c>
      <c r="L311">
        <f t="shared" si="36"/>
        <v>24.285714285714285</v>
      </c>
    </row>
    <row r="312" spans="1:12">
      <c r="A312" s="3" t="s">
        <v>327</v>
      </c>
      <c r="B312">
        <v>37</v>
      </c>
      <c r="C312">
        <v>24</v>
      </c>
      <c r="D312">
        <v>16</v>
      </c>
      <c r="E312">
        <v>24</v>
      </c>
      <c r="F312" s="1">
        <f>AVERAGE(KocaeliTablo[[#This Row],[Vefat2019]:[Vefat2017]])</f>
        <v>21.333333333333332</v>
      </c>
      <c r="G312" s="1">
        <f>IF(AND(KocaeliTablo[[#This Row],[Vefat2020]]&gt;-1,KocaeliTablo[[#This Row],[Referans]]&gt;-1), KocaeliTablo[[#This Row],[Vefat2020]]-KocaeliTablo[[#This Row],[Referans]], 0)</f>
        <v>15.666666666666668</v>
      </c>
      <c r="H312">
        <f t="shared" si="32"/>
        <v>35</v>
      </c>
      <c r="I312">
        <f t="shared" si="33"/>
        <v>23.857142857142858</v>
      </c>
      <c r="J312">
        <f t="shared" si="34"/>
        <v>22.571428571428573</v>
      </c>
      <c r="K312">
        <f t="shared" si="35"/>
        <v>23.714285714285715</v>
      </c>
      <c r="L312">
        <f t="shared" si="36"/>
        <v>23.38095238095238</v>
      </c>
    </row>
    <row r="313" spans="1:12">
      <c r="A313" s="3" t="s">
        <v>328</v>
      </c>
      <c r="B313">
        <v>33</v>
      </c>
      <c r="C313">
        <v>27</v>
      </c>
      <c r="D313">
        <v>27</v>
      </c>
      <c r="E313">
        <v>19</v>
      </c>
      <c r="F313" s="1">
        <f>AVERAGE(KocaeliTablo[[#This Row],[Vefat2019]:[Vefat2017]])</f>
        <v>24.333333333333332</v>
      </c>
      <c r="G313" s="1">
        <f>IF(AND(KocaeliTablo[[#This Row],[Vefat2020]]&gt;-1,KocaeliTablo[[#This Row],[Referans]]&gt;-1), KocaeliTablo[[#This Row],[Vefat2020]]-KocaeliTablo[[#This Row],[Referans]], 0)</f>
        <v>8.6666666666666679</v>
      </c>
      <c r="H313">
        <f t="shared" si="32"/>
        <v>35.428571428571431</v>
      </c>
      <c r="I313">
        <f t="shared" si="33"/>
        <v>24.857142857142858</v>
      </c>
      <c r="J313">
        <f t="shared" si="34"/>
        <v>22.714285714285715</v>
      </c>
      <c r="K313">
        <f t="shared" si="35"/>
        <v>22.285714285714285</v>
      </c>
      <c r="L313">
        <f t="shared" si="36"/>
        <v>23.285714285714285</v>
      </c>
    </row>
    <row r="314" spans="1:12">
      <c r="A314" s="3" t="s">
        <v>329</v>
      </c>
      <c r="B314">
        <v>35</v>
      </c>
      <c r="C314">
        <v>27</v>
      </c>
      <c r="D314">
        <v>22</v>
      </c>
      <c r="E314">
        <v>20</v>
      </c>
      <c r="F314" s="1">
        <f>AVERAGE(KocaeliTablo[[#This Row],[Vefat2019]:[Vefat2017]])</f>
        <v>23</v>
      </c>
      <c r="G314" s="1">
        <f>IF(AND(KocaeliTablo[[#This Row],[Vefat2020]]&gt;-1,KocaeliTablo[[#This Row],[Referans]]&gt;-1), KocaeliTablo[[#This Row],[Vefat2020]]-KocaeliTablo[[#This Row],[Referans]], 0)</f>
        <v>12</v>
      </c>
      <c r="H314">
        <f t="shared" si="32"/>
        <v>35.142857142857146</v>
      </c>
      <c r="I314">
        <f t="shared" si="33"/>
        <v>25</v>
      </c>
      <c r="J314">
        <f t="shared" si="34"/>
        <v>22</v>
      </c>
      <c r="K314">
        <f t="shared" si="35"/>
        <v>22.142857142857142</v>
      </c>
      <c r="L314">
        <f t="shared" si="36"/>
        <v>23.047619047619044</v>
      </c>
    </row>
    <row r="315" spans="1:12">
      <c r="A315" s="3" t="s">
        <v>330</v>
      </c>
      <c r="B315">
        <v>28</v>
      </c>
      <c r="C315">
        <v>25</v>
      </c>
      <c r="D315">
        <v>24</v>
      </c>
      <c r="E315">
        <v>19</v>
      </c>
      <c r="F315" s="1">
        <f>AVERAGE(KocaeliTablo[[#This Row],[Vefat2019]:[Vefat2017]])</f>
        <v>22.666666666666668</v>
      </c>
      <c r="G315" s="1">
        <f>IF(AND(KocaeliTablo[[#This Row],[Vefat2020]]&gt;-1,KocaeliTablo[[#This Row],[Referans]]&gt;-1), KocaeliTablo[[#This Row],[Vefat2020]]-KocaeliTablo[[#This Row],[Referans]], 0)</f>
        <v>5.3333333333333321</v>
      </c>
      <c r="H315">
        <f t="shared" si="32"/>
        <v>36</v>
      </c>
      <c r="I315">
        <f t="shared" si="33"/>
        <v>24.428571428571427</v>
      </c>
      <c r="J315">
        <f t="shared" si="34"/>
        <v>22.571428571428573</v>
      </c>
      <c r="K315">
        <f t="shared" si="35"/>
        <v>20.571428571428573</v>
      </c>
      <c r="L315">
        <f t="shared" si="36"/>
        <v>22.523809523809522</v>
      </c>
    </row>
    <row r="316" spans="1:12">
      <c r="A316" s="3" t="s">
        <v>331</v>
      </c>
      <c r="B316">
        <v>42</v>
      </c>
      <c r="C316">
        <v>34</v>
      </c>
      <c r="D316">
        <v>21</v>
      </c>
      <c r="E316">
        <v>12</v>
      </c>
      <c r="F316" s="1">
        <f>AVERAGE(KocaeliTablo[[#This Row],[Vefat2019]:[Vefat2017]])</f>
        <v>22.333333333333332</v>
      </c>
      <c r="G316" s="1">
        <f>IF(AND(KocaeliTablo[[#This Row],[Vefat2020]]&gt;-1,KocaeliTablo[[#This Row],[Referans]]&gt;-1), KocaeliTablo[[#This Row],[Vefat2020]]-KocaeliTablo[[#This Row],[Referans]], 0)</f>
        <v>19.666666666666668</v>
      </c>
      <c r="H316">
        <f t="shared" si="32"/>
        <v>36</v>
      </c>
      <c r="I316">
        <f t="shared" si="33"/>
        <v>26.714285714285715</v>
      </c>
      <c r="J316">
        <f t="shared" si="34"/>
        <v>22.714285714285715</v>
      </c>
      <c r="K316">
        <f t="shared" si="35"/>
        <v>19.428571428571427</v>
      </c>
      <c r="L316">
        <f t="shared" si="36"/>
        <v>22.952380952380953</v>
      </c>
    </row>
    <row r="317" spans="1:12">
      <c r="A317" s="3" t="s">
        <v>332</v>
      </c>
      <c r="B317">
        <v>48</v>
      </c>
      <c r="C317">
        <v>31</v>
      </c>
      <c r="D317">
        <v>34</v>
      </c>
      <c r="E317">
        <v>10</v>
      </c>
      <c r="F317" s="1">
        <f>AVERAGE(KocaeliTablo[[#This Row],[Vefat2019]:[Vefat2017]])</f>
        <v>25</v>
      </c>
      <c r="G317" s="1">
        <f>IF(AND(KocaeliTablo[[#This Row],[Vefat2020]]&gt;-1,KocaeliTablo[[#This Row],[Referans]]&gt;-1), KocaeliTablo[[#This Row],[Vefat2020]]-KocaeliTablo[[#This Row],[Referans]], 0)</f>
        <v>23</v>
      </c>
      <c r="H317">
        <f t="shared" si="32"/>
        <v>37.285714285714285</v>
      </c>
      <c r="I317">
        <f t="shared" si="33"/>
        <v>26.571428571428573</v>
      </c>
      <c r="J317">
        <f t="shared" si="34"/>
        <v>24.571428571428573</v>
      </c>
      <c r="K317">
        <f t="shared" si="35"/>
        <v>18.142857142857142</v>
      </c>
      <c r="L317">
        <f t="shared" si="36"/>
        <v>23.095238095238095</v>
      </c>
    </row>
    <row r="318" spans="1:12">
      <c r="A318" s="3" t="s">
        <v>333</v>
      </c>
      <c r="B318">
        <v>38</v>
      </c>
      <c r="C318">
        <v>25</v>
      </c>
      <c r="D318">
        <v>26</v>
      </c>
      <c r="E318">
        <v>22</v>
      </c>
      <c r="F318" s="1">
        <f>AVERAGE(KocaeliTablo[[#This Row],[Vefat2019]:[Vefat2017]])</f>
        <v>24.333333333333332</v>
      </c>
      <c r="G318" s="1">
        <f>IF(AND(KocaeliTablo[[#This Row],[Vefat2020]]&gt;-1,KocaeliTablo[[#This Row],[Referans]]&gt;-1), KocaeliTablo[[#This Row],[Vefat2020]]-KocaeliTablo[[#This Row],[Referans]], 0)</f>
        <v>13.666666666666668</v>
      </c>
      <c r="H318">
        <f t="shared" si="32"/>
        <v>37.285714285714285</v>
      </c>
      <c r="I318">
        <f t="shared" si="33"/>
        <v>27.571428571428573</v>
      </c>
      <c r="J318">
        <f t="shared" si="34"/>
        <v>24.285714285714285</v>
      </c>
      <c r="K318">
        <f t="shared" si="35"/>
        <v>18</v>
      </c>
      <c r="L318">
        <f t="shared" si="36"/>
        <v>23.285714285714285</v>
      </c>
    </row>
    <row r="319" spans="1:12">
      <c r="A319" s="3" t="s">
        <v>334</v>
      </c>
      <c r="B319">
        <v>25</v>
      </c>
      <c r="C319">
        <v>26</v>
      </c>
      <c r="D319">
        <v>28</v>
      </c>
      <c r="E319">
        <v>24</v>
      </c>
      <c r="F319" s="1">
        <f>AVERAGE(KocaeliTablo[[#This Row],[Vefat2019]:[Vefat2017]])</f>
        <v>26</v>
      </c>
      <c r="G319" s="1">
        <f>IF(AND(KocaeliTablo[[#This Row],[Vefat2020]]&gt;-1,KocaeliTablo[[#This Row],[Referans]]&gt;-1), KocaeliTablo[[#This Row],[Vefat2020]]-KocaeliTablo[[#This Row],[Referans]], 0)</f>
        <v>-1</v>
      </c>
      <c r="H319">
        <f t="shared" si="32"/>
        <v>35.571428571428569</v>
      </c>
      <c r="I319">
        <f t="shared" si="33"/>
        <v>27.857142857142858</v>
      </c>
      <c r="J319">
        <f t="shared" si="34"/>
        <v>26</v>
      </c>
      <c r="K319">
        <f t="shared" si="35"/>
        <v>18</v>
      </c>
      <c r="L319">
        <f t="shared" si="36"/>
        <v>23.952380952380953</v>
      </c>
    </row>
    <row r="320" spans="1:12">
      <c r="A320" s="3" t="s">
        <v>335</v>
      </c>
      <c r="B320">
        <v>51</v>
      </c>
      <c r="C320">
        <v>27</v>
      </c>
      <c r="D320">
        <v>27</v>
      </c>
      <c r="E320">
        <v>19</v>
      </c>
      <c r="F320" s="1">
        <f>AVERAGE(KocaeliTablo[[#This Row],[Vefat2019]:[Vefat2017]])</f>
        <v>24.333333333333332</v>
      </c>
      <c r="G320" s="1">
        <f>IF(AND(KocaeliTablo[[#This Row],[Vefat2020]]&gt;-1,KocaeliTablo[[#This Row],[Referans]]&gt;-1), KocaeliTablo[[#This Row],[Vefat2020]]-KocaeliTablo[[#This Row],[Referans]], 0)</f>
        <v>26.666666666666668</v>
      </c>
      <c r="H320">
        <f t="shared" ref="H320:H353" si="37">AVERAGE(B314:B320)</f>
        <v>38.142857142857146</v>
      </c>
      <c r="I320">
        <f t="shared" ref="I320:I353" si="38">AVERAGE(C314:C320)</f>
        <v>27.857142857142858</v>
      </c>
      <c r="J320">
        <f t="shared" ref="J320:J353" si="39">AVERAGE(D314:D320)</f>
        <v>26</v>
      </c>
      <c r="K320">
        <f t="shared" ref="K320:K353" si="40">AVERAGE(E314:E320)</f>
        <v>18</v>
      </c>
      <c r="L320">
        <f t="shared" ref="L320:L353" si="41">AVERAGE(F314:F320)</f>
        <v>23.952380952380953</v>
      </c>
    </row>
    <row r="321" spans="1:12">
      <c r="A321" s="3" t="s">
        <v>336</v>
      </c>
      <c r="B321">
        <v>41</v>
      </c>
      <c r="C321">
        <v>25</v>
      </c>
      <c r="D321">
        <v>24</v>
      </c>
      <c r="E321">
        <v>38</v>
      </c>
      <c r="F321" s="1">
        <f>AVERAGE(KocaeliTablo[[#This Row],[Vefat2019]:[Vefat2017]])</f>
        <v>29</v>
      </c>
      <c r="G321" s="1">
        <f>IF(AND(KocaeliTablo[[#This Row],[Vefat2020]]&gt;-1,KocaeliTablo[[#This Row],[Referans]]&gt;-1), KocaeliTablo[[#This Row],[Vefat2020]]-KocaeliTablo[[#This Row],[Referans]], 0)</f>
        <v>12</v>
      </c>
      <c r="H321">
        <f t="shared" si="37"/>
        <v>39</v>
      </c>
      <c r="I321">
        <f t="shared" si="38"/>
        <v>27.571428571428573</v>
      </c>
      <c r="J321">
        <f t="shared" si="39"/>
        <v>26.285714285714285</v>
      </c>
      <c r="K321">
        <f t="shared" si="40"/>
        <v>20.571428571428573</v>
      </c>
      <c r="L321">
        <f t="shared" si="41"/>
        <v>24.809523809523807</v>
      </c>
    </row>
    <row r="322" spans="1:12">
      <c r="A322" s="3" t="s">
        <v>337</v>
      </c>
      <c r="B322">
        <v>48</v>
      </c>
      <c r="C322">
        <v>25</v>
      </c>
      <c r="D322">
        <v>24</v>
      </c>
      <c r="E322">
        <v>25</v>
      </c>
      <c r="F322" s="1">
        <f>AVERAGE(KocaeliTablo[[#This Row],[Vefat2019]:[Vefat2017]])</f>
        <v>24.666666666666668</v>
      </c>
      <c r="G322" s="1">
        <f>IF(AND(KocaeliTablo[[#This Row],[Vefat2020]]&gt;-1,KocaeliTablo[[#This Row],[Referans]]&gt;-1), KocaeliTablo[[#This Row],[Vefat2020]]-KocaeliTablo[[#This Row],[Referans]], 0)</f>
        <v>23.333333333333332</v>
      </c>
      <c r="H322">
        <f t="shared" si="37"/>
        <v>41.857142857142854</v>
      </c>
      <c r="I322">
        <f t="shared" si="38"/>
        <v>27.571428571428573</v>
      </c>
      <c r="J322">
        <f t="shared" si="39"/>
        <v>26.285714285714285</v>
      </c>
      <c r="K322">
        <f t="shared" si="40"/>
        <v>21.428571428571427</v>
      </c>
      <c r="L322">
        <f t="shared" si="41"/>
        <v>25.095238095238095</v>
      </c>
    </row>
    <row r="323" spans="1:12">
      <c r="A323" s="3" t="s">
        <v>338</v>
      </c>
      <c r="B323">
        <v>42</v>
      </c>
      <c r="C323">
        <v>25</v>
      </c>
      <c r="D323">
        <v>21</v>
      </c>
      <c r="E323">
        <v>17</v>
      </c>
      <c r="F323" s="1">
        <f>AVERAGE(KocaeliTablo[[#This Row],[Vefat2019]:[Vefat2017]])</f>
        <v>21</v>
      </c>
      <c r="G323" s="1">
        <f>IF(AND(KocaeliTablo[[#This Row],[Vefat2020]]&gt;-1,KocaeliTablo[[#This Row],[Referans]]&gt;-1), KocaeliTablo[[#This Row],[Vefat2020]]-KocaeliTablo[[#This Row],[Referans]], 0)</f>
        <v>21</v>
      </c>
      <c r="H323">
        <f t="shared" si="37"/>
        <v>41.857142857142854</v>
      </c>
      <c r="I323">
        <f t="shared" si="38"/>
        <v>26.285714285714285</v>
      </c>
      <c r="J323">
        <f t="shared" si="39"/>
        <v>26.285714285714285</v>
      </c>
      <c r="K323">
        <f t="shared" si="40"/>
        <v>22.142857142857142</v>
      </c>
      <c r="L323">
        <f t="shared" si="41"/>
        <v>24.904761904761902</v>
      </c>
    </row>
    <row r="324" spans="1:12">
      <c r="A324" s="3" t="s">
        <v>339</v>
      </c>
      <c r="B324">
        <v>41</v>
      </c>
      <c r="C324">
        <v>30</v>
      </c>
      <c r="D324">
        <v>26</v>
      </c>
      <c r="E324">
        <v>24</v>
      </c>
      <c r="F324" s="1">
        <f>AVERAGE(KocaeliTablo[[#This Row],[Vefat2019]:[Vefat2017]])</f>
        <v>26.666666666666668</v>
      </c>
      <c r="G324" s="1">
        <f>IF(AND(KocaeliTablo[[#This Row],[Vefat2020]]&gt;-1,KocaeliTablo[[#This Row],[Referans]]&gt;-1), KocaeliTablo[[#This Row],[Vefat2020]]-KocaeliTablo[[#This Row],[Referans]], 0)</f>
        <v>14.333333333333332</v>
      </c>
      <c r="H324">
        <f t="shared" si="37"/>
        <v>40.857142857142854</v>
      </c>
      <c r="I324">
        <f t="shared" si="38"/>
        <v>26.142857142857142</v>
      </c>
      <c r="J324">
        <f t="shared" si="39"/>
        <v>25.142857142857142</v>
      </c>
      <c r="K324">
        <f t="shared" si="40"/>
        <v>24.142857142857142</v>
      </c>
      <c r="L324">
        <f t="shared" si="41"/>
        <v>25.142857142857139</v>
      </c>
    </row>
    <row r="325" spans="1:12">
      <c r="A325" s="3" t="s">
        <v>340</v>
      </c>
      <c r="B325">
        <v>54</v>
      </c>
      <c r="C325">
        <v>27</v>
      </c>
      <c r="D325">
        <v>20</v>
      </c>
      <c r="E325">
        <v>17</v>
      </c>
      <c r="F325" s="1">
        <f>AVERAGE(KocaeliTablo[[#This Row],[Vefat2019]:[Vefat2017]])</f>
        <v>21.333333333333332</v>
      </c>
      <c r="G325" s="1">
        <f>IF(AND(KocaeliTablo[[#This Row],[Vefat2020]]&gt;-1,KocaeliTablo[[#This Row],[Referans]]&gt;-1), KocaeliTablo[[#This Row],[Vefat2020]]-KocaeliTablo[[#This Row],[Referans]], 0)</f>
        <v>32.666666666666671</v>
      </c>
      <c r="H325">
        <f t="shared" si="37"/>
        <v>43.142857142857146</v>
      </c>
      <c r="I325">
        <f t="shared" si="38"/>
        <v>26.428571428571427</v>
      </c>
      <c r="J325">
        <f t="shared" si="39"/>
        <v>24.285714285714285</v>
      </c>
      <c r="K325">
        <f t="shared" si="40"/>
        <v>23.428571428571427</v>
      </c>
      <c r="L325">
        <f t="shared" si="41"/>
        <v>24.714285714285715</v>
      </c>
    </row>
    <row r="326" spans="1:12">
      <c r="A326" s="3" t="s">
        <v>341</v>
      </c>
      <c r="B326">
        <v>62</v>
      </c>
      <c r="C326">
        <v>30</v>
      </c>
      <c r="D326">
        <v>21</v>
      </c>
      <c r="E326">
        <v>17</v>
      </c>
      <c r="F326" s="1">
        <f>AVERAGE(KocaeliTablo[[#This Row],[Vefat2019]:[Vefat2017]])</f>
        <v>22.666666666666668</v>
      </c>
      <c r="G326" s="1">
        <f>IF(AND(KocaeliTablo[[#This Row],[Vefat2020]]&gt;-1,KocaeliTablo[[#This Row],[Referans]]&gt;-1), KocaeliTablo[[#This Row],[Vefat2020]]-KocaeliTablo[[#This Row],[Referans]], 0)</f>
        <v>39.333333333333329</v>
      </c>
      <c r="H326">
        <f t="shared" si="37"/>
        <v>48.428571428571431</v>
      </c>
      <c r="I326">
        <f t="shared" si="38"/>
        <v>27</v>
      </c>
      <c r="J326">
        <f t="shared" si="39"/>
        <v>23.285714285714285</v>
      </c>
      <c r="K326">
        <f t="shared" si="40"/>
        <v>22.428571428571427</v>
      </c>
      <c r="L326">
        <f t="shared" si="41"/>
        <v>24.238095238095237</v>
      </c>
    </row>
    <row r="327" spans="1:12">
      <c r="A327" s="3" t="s">
        <v>342</v>
      </c>
      <c r="B327">
        <v>43</v>
      </c>
      <c r="C327">
        <v>17</v>
      </c>
      <c r="D327">
        <v>19</v>
      </c>
      <c r="E327">
        <v>15</v>
      </c>
      <c r="F327" s="1">
        <f>AVERAGE(KocaeliTablo[[#This Row],[Vefat2019]:[Vefat2017]])</f>
        <v>17</v>
      </c>
      <c r="G327" s="1">
        <f>IF(AND(KocaeliTablo[[#This Row],[Vefat2020]]&gt;-1,KocaeliTablo[[#This Row],[Referans]]&gt;-1), KocaeliTablo[[#This Row],[Vefat2020]]-KocaeliTablo[[#This Row],[Referans]], 0)</f>
        <v>26</v>
      </c>
      <c r="H327">
        <f t="shared" si="37"/>
        <v>47.285714285714285</v>
      </c>
      <c r="I327">
        <f t="shared" si="38"/>
        <v>25.571428571428573</v>
      </c>
      <c r="J327">
        <f t="shared" si="39"/>
        <v>22.142857142857142</v>
      </c>
      <c r="K327">
        <f t="shared" si="40"/>
        <v>21.857142857142858</v>
      </c>
      <c r="L327">
        <f t="shared" si="41"/>
        <v>23.190476190476193</v>
      </c>
    </row>
    <row r="328" spans="1:12">
      <c r="A328" s="3" t="s">
        <v>343</v>
      </c>
      <c r="B328">
        <v>52</v>
      </c>
      <c r="C328">
        <v>15</v>
      </c>
      <c r="D328">
        <v>31</v>
      </c>
      <c r="E328">
        <v>25</v>
      </c>
      <c r="F328" s="1">
        <f>AVERAGE(KocaeliTablo[[#This Row],[Vefat2019]:[Vefat2017]])</f>
        <v>23.666666666666668</v>
      </c>
      <c r="G328" s="1">
        <f>IF(AND(KocaeliTablo[[#This Row],[Vefat2020]]&gt;-1,KocaeliTablo[[#This Row],[Referans]]&gt;-1), KocaeliTablo[[#This Row],[Vefat2020]]-KocaeliTablo[[#This Row],[Referans]], 0)</f>
        <v>28.333333333333332</v>
      </c>
      <c r="H328">
        <f t="shared" si="37"/>
        <v>48.857142857142854</v>
      </c>
      <c r="I328">
        <f t="shared" si="38"/>
        <v>24.142857142857142</v>
      </c>
      <c r="J328">
        <f t="shared" si="39"/>
        <v>23.142857142857142</v>
      </c>
      <c r="K328">
        <f t="shared" si="40"/>
        <v>20</v>
      </c>
      <c r="L328">
        <f t="shared" si="41"/>
        <v>22.428571428571427</v>
      </c>
    </row>
    <row r="329" spans="1:12">
      <c r="A329" s="3" t="s">
        <v>344</v>
      </c>
      <c r="B329">
        <v>51</v>
      </c>
      <c r="C329">
        <v>25</v>
      </c>
      <c r="D329">
        <v>26</v>
      </c>
      <c r="E329">
        <v>29</v>
      </c>
      <c r="F329" s="1">
        <f>AVERAGE(KocaeliTablo[[#This Row],[Vefat2019]:[Vefat2017]])</f>
        <v>26.666666666666668</v>
      </c>
      <c r="G329" s="1">
        <f>IF(AND(KocaeliTablo[[#This Row],[Vefat2020]]&gt;-1,KocaeliTablo[[#This Row],[Referans]]&gt;-1), KocaeliTablo[[#This Row],[Vefat2020]]-KocaeliTablo[[#This Row],[Referans]], 0)</f>
        <v>24.333333333333332</v>
      </c>
      <c r="H329">
        <f t="shared" si="37"/>
        <v>49.285714285714285</v>
      </c>
      <c r="I329">
        <f t="shared" si="38"/>
        <v>24.142857142857142</v>
      </c>
      <c r="J329">
        <f t="shared" si="39"/>
        <v>23.428571428571427</v>
      </c>
      <c r="K329">
        <f t="shared" si="40"/>
        <v>20.571428571428573</v>
      </c>
      <c r="L329">
        <f t="shared" si="41"/>
        <v>22.714285714285715</v>
      </c>
    </row>
    <row r="330" spans="1:12">
      <c r="A330" s="3" t="s">
        <v>345</v>
      </c>
      <c r="B330">
        <v>58</v>
      </c>
      <c r="C330">
        <v>22</v>
      </c>
      <c r="D330">
        <v>27</v>
      </c>
      <c r="E330">
        <v>23</v>
      </c>
      <c r="F330" s="1">
        <f>AVERAGE(KocaeliTablo[[#This Row],[Vefat2019]:[Vefat2017]])</f>
        <v>24</v>
      </c>
      <c r="G330" s="1">
        <f>IF(AND(KocaeliTablo[[#This Row],[Vefat2020]]&gt;-1,KocaeliTablo[[#This Row],[Referans]]&gt;-1), KocaeliTablo[[#This Row],[Vefat2020]]-KocaeliTablo[[#This Row],[Referans]], 0)</f>
        <v>34</v>
      </c>
      <c r="H330">
        <f t="shared" si="37"/>
        <v>51.571428571428569</v>
      </c>
      <c r="I330">
        <f t="shared" si="38"/>
        <v>23.714285714285715</v>
      </c>
      <c r="J330">
        <f t="shared" si="39"/>
        <v>24.285714285714285</v>
      </c>
      <c r="K330">
        <f t="shared" si="40"/>
        <v>21.428571428571427</v>
      </c>
      <c r="L330">
        <f t="shared" si="41"/>
        <v>23.142857142857142</v>
      </c>
    </row>
    <row r="331" spans="1:12">
      <c r="A331" s="3" t="s">
        <v>346</v>
      </c>
      <c r="B331">
        <v>50</v>
      </c>
      <c r="C331">
        <v>27</v>
      </c>
      <c r="D331">
        <v>20</v>
      </c>
      <c r="E331">
        <v>25</v>
      </c>
      <c r="F331" s="1">
        <f>AVERAGE(KocaeliTablo[[#This Row],[Vefat2019]:[Vefat2017]])</f>
        <v>24</v>
      </c>
      <c r="G331" s="1">
        <f>IF(AND(KocaeliTablo[[#This Row],[Vefat2020]]&gt;-1,KocaeliTablo[[#This Row],[Referans]]&gt;-1), KocaeliTablo[[#This Row],[Vefat2020]]-KocaeliTablo[[#This Row],[Referans]], 0)</f>
        <v>26</v>
      </c>
      <c r="H331">
        <f t="shared" si="37"/>
        <v>52.857142857142854</v>
      </c>
      <c r="I331">
        <f t="shared" si="38"/>
        <v>23.285714285714285</v>
      </c>
      <c r="J331">
        <f t="shared" si="39"/>
        <v>23.428571428571427</v>
      </c>
      <c r="K331">
        <f t="shared" si="40"/>
        <v>21.571428571428573</v>
      </c>
      <c r="L331">
        <f t="shared" si="41"/>
        <v>22.761904761904763</v>
      </c>
    </row>
    <row r="332" spans="1:12">
      <c r="A332" s="3" t="s">
        <v>347</v>
      </c>
      <c r="B332">
        <v>81</v>
      </c>
      <c r="C332">
        <v>27</v>
      </c>
      <c r="D332">
        <v>21</v>
      </c>
      <c r="E332">
        <v>26</v>
      </c>
      <c r="F332" s="1">
        <f>AVERAGE(KocaeliTablo[[#This Row],[Vefat2019]:[Vefat2017]])</f>
        <v>24.666666666666668</v>
      </c>
      <c r="G332" s="1">
        <f>IF(AND(KocaeliTablo[[#This Row],[Vefat2020]]&gt;-1,KocaeliTablo[[#This Row],[Referans]]&gt;-1), KocaeliTablo[[#This Row],[Vefat2020]]-KocaeliTablo[[#This Row],[Referans]], 0)</f>
        <v>56.333333333333329</v>
      </c>
      <c r="H332">
        <f t="shared" si="37"/>
        <v>56.714285714285715</v>
      </c>
      <c r="I332">
        <f t="shared" si="38"/>
        <v>23.285714285714285</v>
      </c>
      <c r="J332">
        <f t="shared" si="39"/>
        <v>23.571428571428573</v>
      </c>
      <c r="K332">
        <f t="shared" si="40"/>
        <v>22.857142857142858</v>
      </c>
      <c r="L332">
        <f t="shared" si="41"/>
        <v>23.238095238095237</v>
      </c>
    </row>
    <row r="333" spans="1:12">
      <c r="A333" s="3" t="s">
        <v>348</v>
      </c>
      <c r="B333">
        <v>61</v>
      </c>
      <c r="C333">
        <v>28</v>
      </c>
      <c r="D333">
        <v>29</v>
      </c>
      <c r="E333">
        <v>21</v>
      </c>
      <c r="F333" s="1">
        <f>AVERAGE(KocaeliTablo[[#This Row],[Vefat2019]:[Vefat2017]])</f>
        <v>26</v>
      </c>
      <c r="G333" s="1">
        <f>IF(AND(KocaeliTablo[[#This Row],[Vefat2020]]&gt;-1,KocaeliTablo[[#This Row],[Referans]]&gt;-1), KocaeliTablo[[#This Row],[Vefat2020]]-KocaeliTablo[[#This Row],[Referans]], 0)</f>
        <v>35</v>
      </c>
      <c r="H333">
        <f t="shared" si="37"/>
        <v>56.571428571428569</v>
      </c>
      <c r="I333">
        <f t="shared" si="38"/>
        <v>23</v>
      </c>
      <c r="J333">
        <f t="shared" si="39"/>
        <v>24.714285714285715</v>
      </c>
      <c r="K333">
        <f t="shared" si="40"/>
        <v>23.428571428571427</v>
      </c>
      <c r="L333">
        <f t="shared" si="41"/>
        <v>23.714285714285715</v>
      </c>
    </row>
    <row r="334" spans="1:12">
      <c r="A334" s="3" t="s">
        <v>349</v>
      </c>
      <c r="B334">
        <v>57</v>
      </c>
      <c r="C334">
        <v>22</v>
      </c>
      <c r="D334">
        <v>28</v>
      </c>
      <c r="E334">
        <v>21</v>
      </c>
      <c r="F334" s="1">
        <f>AVERAGE(KocaeliTablo[[#This Row],[Vefat2019]:[Vefat2017]])</f>
        <v>23.666666666666668</v>
      </c>
      <c r="G334" s="1">
        <f>IF(AND(KocaeliTablo[[#This Row],[Vefat2020]]&gt;-1,KocaeliTablo[[#This Row],[Referans]]&gt;-1), KocaeliTablo[[#This Row],[Vefat2020]]-KocaeliTablo[[#This Row],[Referans]], 0)</f>
        <v>33.333333333333329</v>
      </c>
      <c r="H334">
        <f t="shared" si="37"/>
        <v>58.571428571428569</v>
      </c>
      <c r="I334">
        <f t="shared" si="38"/>
        <v>23.714285714285715</v>
      </c>
      <c r="J334">
        <f t="shared" si="39"/>
        <v>26</v>
      </c>
      <c r="K334">
        <f t="shared" si="40"/>
        <v>24.285714285714285</v>
      </c>
      <c r="L334">
        <f t="shared" si="41"/>
        <v>24.666666666666664</v>
      </c>
    </row>
    <row r="335" spans="1:12">
      <c r="A335" s="3" t="s">
        <v>350</v>
      </c>
      <c r="B335">
        <v>56</v>
      </c>
      <c r="C335">
        <v>32</v>
      </c>
      <c r="D335">
        <v>33</v>
      </c>
      <c r="E335">
        <v>23</v>
      </c>
      <c r="F335" s="1">
        <f>AVERAGE(KocaeliTablo[[#This Row],[Vefat2019]:[Vefat2017]])</f>
        <v>29.333333333333332</v>
      </c>
      <c r="G335" s="1">
        <f>IF(AND(KocaeliTablo[[#This Row],[Vefat2020]]&gt;-1,KocaeliTablo[[#This Row],[Referans]]&gt;-1), KocaeliTablo[[#This Row],[Vefat2020]]-KocaeliTablo[[#This Row],[Referans]], 0)</f>
        <v>26.666666666666668</v>
      </c>
      <c r="H335">
        <f t="shared" si="37"/>
        <v>59.142857142857146</v>
      </c>
      <c r="I335">
        <f t="shared" si="38"/>
        <v>26.142857142857142</v>
      </c>
      <c r="J335">
        <f t="shared" si="39"/>
        <v>26.285714285714285</v>
      </c>
      <c r="K335">
        <f t="shared" si="40"/>
        <v>24</v>
      </c>
      <c r="L335">
        <f t="shared" si="41"/>
        <v>25.476190476190478</v>
      </c>
    </row>
    <row r="336" spans="1:12">
      <c r="A336" s="3" t="s">
        <v>351</v>
      </c>
      <c r="B336">
        <v>46</v>
      </c>
      <c r="C336">
        <v>20</v>
      </c>
      <c r="D336">
        <v>21</v>
      </c>
      <c r="E336">
        <v>21</v>
      </c>
      <c r="F336" s="1">
        <f>AVERAGE(KocaeliTablo[[#This Row],[Vefat2019]:[Vefat2017]])</f>
        <v>20.666666666666668</v>
      </c>
      <c r="G336" s="1">
        <f>IF(AND(KocaeliTablo[[#This Row],[Vefat2020]]&gt;-1,KocaeliTablo[[#This Row],[Referans]]&gt;-1), KocaeliTablo[[#This Row],[Vefat2020]]-KocaeliTablo[[#This Row],[Referans]], 0)</f>
        <v>25.333333333333332</v>
      </c>
      <c r="H336">
        <f t="shared" si="37"/>
        <v>58.428571428571431</v>
      </c>
      <c r="I336">
        <f t="shared" si="38"/>
        <v>25.428571428571427</v>
      </c>
      <c r="J336">
        <f t="shared" si="39"/>
        <v>25.571428571428573</v>
      </c>
      <c r="K336">
        <f t="shared" si="40"/>
        <v>22.857142857142858</v>
      </c>
      <c r="L336">
        <f t="shared" si="41"/>
        <v>24.61904761904762</v>
      </c>
    </row>
    <row r="337" spans="1:12">
      <c r="A337" s="3" t="s">
        <v>352</v>
      </c>
      <c r="B337">
        <v>59</v>
      </c>
      <c r="C337">
        <v>25</v>
      </c>
      <c r="D337">
        <v>27</v>
      </c>
      <c r="E337">
        <v>26</v>
      </c>
      <c r="F337" s="1">
        <f>AVERAGE(KocaeliTablo[[#This Row],[Vefat2019]:[Vefat2017]])</f>
        <v>26</v>
      </c>
      <c r="G337" s="1">
        <f>IF(AND(KocaeliTablo[[#This Row],[Vefat2020]]&gt;-1,KocaeliTablo[[#This Row],[Referans]]&gt;-1), KocaeliTablo[[#This Row],[Vefat2020]]-KocaeliTablo[[#This Row],[Referans]], 0)</f>
        <v>33</v>
      </c>
      <c r="H337">
        <f t="shared" si="37"/>
        <v>58.571428571428569</v>
      </c>
      <c r="I337">
        <f t="shared" si="38"/>
        <v>25.857142857142858</v>
      </c>
      <c r="J337">
        <f t="shared" si="39"/>
        <v>25.571428571428573</v>
      </c>
      <c r="K337">
        <f t="shared" si="40"/>
        <v>23.285714285714285</v>
      </c>
      <c r="L337">
        <f t="shared" si="41"/>
        <v>24.904761904761905</v>
      </c>
    </row>
    <row r="338" spans="1:12">
      <c r="A338" s="3" t="s">
        <v>353</v>
      </c>
      <c r="B338">
        <v>63</v>
      </c>
      <c r="C338">
        <v>22</v>
      </c>
      <c r="D338">
        <v>19</v>
      </c>
      <c r="E338">
        <v>27</v>
      </c>
      <c r="F338" s="1">
        <f>AVERAGE(KocaeliTablo[[#This Row],[Vefat2019]:[Vefat2017]])</f>
        <v>22.666666666666668</v>
      </c>
      <c r="G338" s="1">
        <f>IF(AND(KocaeliTablo[[#This Row],[Vefat2020]]&gt;-1,KocaeliTablo[[#This Row],[Referans]]&gt;-1), KocaeliTablo[[#This Row],[Vefat2020]]-KocaeliTablo[[#This Row],[Referans]], 0)</f>
        <v>40.333333333333329</v>
      </c>
      <c r="H338">
        <f t="shared" si="37"/>
        <v>60.428571428571431</v>
      </c>
      <c r="I338">
        <f t="shared" si="38"/>
        <v>25.142857142857142</v>
      </c>
      <c r="J338">
        <f t="shared" si="39"/>
        <v>25.428571428571427</v>
      </c>
      <c r="K338">
        <f t="shared" si="40"/>
        <v>23.571428571428573</v>
      </c>
      <c r="L338">
        <f t="shared" si="41"/>
        <v>24.714285714285715</v>
      </c>
    </row>
    <row r="339" spans="1:12">
      <c r="A339" s="3" t="s">
        <v>354</v>
      </c>
      <c r="B339">
        <v>56</v>
      </c>
      <c r="C339">
        <v>30</v>
      </c>
      <c r="D339">
        <v>29</v>
      </c>
      <c r="E339">
        <v>23</v>
      </c>
      <c r="F339" s="1">
        <f>AVERAGE(KocaeliTablo[[#This Row],[Vefat2019]:[Vefat2017]])</f>
        <v>27.333333333333332</v>
      </c>
      <c r="G339" s="1">
        <f>IF(AND(KocaeliTablo[[#This Row],[Vefat2020]]&gt;-1,KocaeliTablo[[#This Row],[Referans]]&gt;-1), KocaeliTablo[[#This Row],[Vefat2020]]-KocaeliTablo[[#This Row],[Referans]], 0)</f>
        <v>28.666666666666668</v>
      </c>
      <c r="H339">
        <f t="shared" si="37"/>
        <v>56.857142857142854</v>
      </c>
      <c r="I339">
        <f t="shared" si="38"/>
        <v>25.571428571428573</v>
      </c>
      <c r="J339">
        <f t="shared" si="39"/>
        <v>26.571428571428573</v>
      </c>
      <c r="K339">
        <f t="shared" si="40"/>
        <v>23.142857142857142</v>
      </c>
      <c r="L339">
        <f t="shared" si="41"/>
        <v>25.095238095238098</v>
      </c>
    </row>
    <row r="340" spans="1:12">
      <c r="A340" s="3" t="s">
        <v>355</v>
      </c>
      <c r="B340">
        <v>67</v>
      </c>
      <c r="C340">
        <v>22</v>
      </c>
      <c r="D340">
        <v>25</v>
      </c>
      <c r="E340">
        <v>23</v>
      </c>
      <c r="F340" s="1">
        <f>AVERAGE(KocaeliTablo[[#This Row],[Vefat2019]:[Vefat2017]])</f>
        <v>23.333333333333332</v>
      </c>
      <c r="G340" s="1">
        <f>IF(AND(KocaeliTablo[[#This Row],[Vefat2020]]&gt;-1,KocaeliTablo[[#This Row],[Referans]]&gt;-1), KocaeliTablo[[#This Row],[Vefat2020]]-KocaeliTablo[[#This Row],[Referans]], 0)</f>
        <v>43.666666666666671</v>
      </c>
      <c r="H340">
        <f t="shared" si="37"/>
        <v>57.714285714285715</v>
      </c>
      <c r="I340">
        <f t="shared" si="38"/>
        <v>24.714285714285715</v>
      </c>
      <c r="J340">
        <f t="shared" si="39"/>
        <v>26</v>
      </c>
      <c r="K340">
        <f t="shared" si="40"/>
        <v>23.428571428571427</v>
      </c>
      <c r="L340">
        <f t="shared" si="41"/>
        <v>24.714285714285719</v>
      </c>
    </row>
    <row r="341" spans="1:12">
      <c r="A341" s="3" t="s">
        <v>356</v>
      </c>
      <c r="B341">
        <v>47</v>
      </c>
      <c r="C341">
        <v>27</v>
      </c>
      <c r="D341">
        <v>18</v>
      </c>
      <c r="E341">
        <v>19</v>
      </c>
      <c r="F341" s="1">
        <f>AVERAGE(KocaeliTablo[[#This Row],[Vefat2019]:[Vefat2017]])</f>
        <v>21.333333333333332</v>
      </c>
      <c r="G341" s="1">
        <f>IF(AND(KocaeliTablo[[#This Row],[Vefat2020]]&gt;-1,KocaeliTablo[[#This Row],[Referans]]&gt;-1), KocaeliTablo[[#This Row],[Vefat2020]]-KocaeliTablo[[#This Row],[Referans]], 0)</f>
        <v>25.666666666666668</v>
      </c>
      <c r="H341">
        <f t="shared" si="37"/>
        <v>56.285714285714285</v>
      </c>
      <c r="I341">
        <f t="shared" si="38"/>
        <v>25.428571428571427</v>
      </c>
      <c r="J341">
        <f t="shared" si="39"/>
        <v>24.571428571428573</v>
      </c>
      <c r="K341">
        <f t="shared" si="40"/>
        <v>23.142857142857142</v>
      </c>
      <c r="L341">
        <f t="shared" si="41"/>
        <v>24.380952380952383</v>
      </c>
    </row>
    <row r="342" spans="1:12">
      <c r="A342" s="3" t="s">
        <v>357</v>
      </c>
      <c r="B342">
        <v>64</v>
      </c>
      <c r="C342">
        <v>33</v>
      </c>
      <c r="D342">
        <v>22</v>
      </c>
      <c r="E342">
        <v>23</v>
      </c>
      <c r="F342" s="1">
        <f>AVERAGE(KocaeliTablo[[#This Row],[Vefat2019]:[Vefat2017]])</f>
        <v>26</v>
      </c>
      <c r="G342" s="1">
        <f>IF(AND(KocaeliTablo[[#This Row],[Vefat2020]]&gt;-1,KocaeliTablo[[#This Row],[Referans]]&gt;-1), KocaeliTablo[[#This Row],[Vefat2020]]-KocaeliTablo[[#This Row],[Referans]], 0)</f>
        <v>38</v>
      </c>
      <c r="H342">
        <f t="shared" si="37"/>
        <v>57.428571428571431</v>
      </c>
      <c r="I342">
        <f t="shared" si="38"/>
        <v>25.571428571428573</v>
      </c>
      <c r="J342">
        <f t="shared" si="39"/>
        <v>23</v>
      </c>
      <c r="K342">
        <f t="shared" si="40"/>
        <v>23.142857142857142</v>
      </c>
      <c r="L342">
        <f t="shared" si="41"/>
        <v>23.904761904761905</v>
      </c>
    </row>
    <row r="343" spans="1:12">
      <c r="A343" s="3" t="s">
        <v>358</v>
      </c>
      <c r="B343">
        <v>53</v>
      </c>
      <c r="C343">
        <v>33</v>
      </c>
      <c r="D343">
        <v>27</v>
      </c>
      <c r="E343">
        <v>26</v>
      </c>
      <c r="F343" s="1">
        <f>AVERAGE(KocaeliTablo[[#This Row],[Vefat2019]:[Vefat2017]])</f>
        <v>28.666666666666668</v>
      </c>
      <c r="G343" s="1">
        <f>IF(AND(KocaeliTablo[[#This Row],[Vefat2020]]&gt;-1,KocaeliTablo[[#This Row],[Referans]]&gt;-1), KocaeliTablo[[#This Row],[Vefat2020]]-KocaeliTablo[[#This Row],[Referans]], 0)</f>
        <v>24.333333333333332</v>
      </c>
      <c r="H343">
        <f t="shared" si="37"/>
        <v>58.428571428571431</v>
      </c>
      <c r="I343">
        <f t="shared" si="38"/>
        <v>27.428571428571427</v>
      </c>
      <c r="J343">
        <f t="shared" si="39"/>
        <v>23.857142857142858</v>
      </c>
      <c r="K343">
        <f t="shared" si="40"/>
        <v>23.857142857142858</v>
      </c>
      <c r="L343">
        <f t="shared" si="41"/>
        <v>25.047619047619044</v>
      </c>
    </row>
    <row r="344" spans="1:12">
      <c r="A344" s="3" t="s">
        <v>359</v>
      </c>
      <c r="B344">
        <v>60</v>
      </c>
      <c r="C344">
        <v>31</v>
      </c>
      <c r="D344">
        <v>25</v>
      </c>
      <c r="E344">
        <v>17</v>
      </c>
      <c r="F344" s="1">
        <f>AVERAGE(KocaeliTablo[[#This Row],[Vefat2019]:[Vefat2017]])</f>
        <v>24.333333333333332</v>
      </c>
      <c r="G344" s="1">
        <f>IF(AND(KocaeliTablo[[#This Row],[Vefat2020]]&gt;-1,KocaeliTablo[[#This Row],[Referans]]&gt;-1), KocaeliTablo[[#This Row],[Vefat2020]]-KocaeliTablo[[#This Row],[Referans]], 0)</f>
        <v>35.666666666666671</v>
      </c>
      <c r="H344">
        <f t="shared" si="37"/>
        <v>58.571428571428569</v>
      </c>
      <c r="I344">
        <f t="shared" si="38"/>
        <v>28.285714285714285</v>
      </c>
      <c r="J344">
        <f t="shared" si="39"/>
        <v>23.571428571428573</v>
      </c>
      <c r="K344">
        <f t="shared" si="40"/>
        <v>22.571428571428573</v>
      </c>
      <c r="L344">
        <f t="shared" si="41"/>
        <v>24.809523809523807</v>
      </c>
    </row>
    <row r="345" spans="1:12">
      <c r="A345" s="3" t="s">
        <v>360</v>
      </c>
      <c r="B345">
        <v>59</v>
      </c>
      <c r="C345">
        <v>18</v>
      </c>
      <c r="D345">
        <v>20</v>
      </c>
      <c r="E345">
        <v>19</v>
      </c>
      <c r="F345" s="1">
        <f>AVERAGE(KocaeliTablo[[#This Row],[Vefat2019]:[Vefat2017]])</f>
        <v>19</v>
      </c>
      <c r="G345" s="1">
        <f>IF(AND(KocaeliTablo[[#This Row],[Vefat2020]]&gt;-1,KocaeliTablo[[#This Row],[Referans]]&gt;-1), KocaeliTablo[[#This Row],[Vefat2020]]-KocaeliTablo[[#This Row],[Referans]], 0)</f>
        <v>40</v>
      </c>
      <c r="H345">
        <f t="shared" si="37"/>
        <v>58</v>
      </c>
      <c r="I345">
        <f t="shared" si="38"/>
        <v>27.714285714285715</v>
      </c>
      <c r="J345">
        <f t="shared" si="39"/>
        <v>23.714285714285715</v>
      </c>
      <c r="K345">
        <f t="shared" si="40"/>
        <v>21.428571428571427</v>
      </c>
      <c r="L345">
        <f t="shared" si="41"/>
        <v>24.285714285714285</v>
      </c>
    </row>
    <row r="346" spans="1:12">
      <c r="A346" s="3" t="s">
        <v>361</v>
      </c>
      <c r="B346">
        <v>55</v>
      </c>
      <c r="C346">
        <v>31</v>
      </c>
      <c r="D346">
        <v>32</v>
      </c>
      <c r="E346">
        <v>20</v>
      </c>
      <c r="F346" s="1">
        <f>AVERAGE(KocaeliTablo[[#This Row],[Vefat2019]:[Vefat2017]])</f>
        <v>27.666666666666668</v>
      </c>
      <c r="G346" s="1">
        <f>IF(AND(KocaeliTablo[[#This Row],[Vefat2020]]&gt;-1,KocaeliTablo[[#This Row],[Referans]]&gt;-1), KocaeliTablo[[#This Row],[Vefat2020]]-KocaeliTablo[[#This Row],[Referans]], 0)</f>
        <v>27.333333333333332</v>
      </c>
      <c r="H346">
        <f t="shared" si="37"/>
        <v>57.857142857142854</v>
      </c>
      <c r="I346">
        <f t="shared" si="38"/>
        <v>27.857142857142858</v>
      </c>
      <c r="J346">
        <f t="shared" si="39"/>
        <v>24.142857142857142</v>
      </c>
      <c r="K346">
        <f t="shared" si="40"/>
        <v>21</v>
      </c>
      <c r="L346">
        <f t="shared" si="41"/>
        <v>24.333333333333332</v>
      </c>
    </row>
    <row r="347" spans="1:12">
      <c r="A347" s="3" t="s">
        <v>362</v>
      </c>
      <c r="B347">
        <v>46</v>
      </c>
      <c r="C347">
        <v>29</v>
      </c>
      <c r="D347">
        <v>30</v>
      </c>
      <c r="E347">
        <v>26</v>
      </c>
      <c r="F347" s="1">
        <f>AVERAGE(KocaeliTablo[[#This Row],[Vefat2019]:[Vefat2017]])</f>
        <v>28.333333333333332</v>
      </c>
      <c r="G347" s="1">
        <f>IF(AND(KocaeliTablo[[#This Row],[Vefat2020]]&gt;-1,KocaeliTablo[[#This Row],[Referans]]&gt;-1), KocaeliTablo[[#This Row],[Vefat2020]]-KocaeliTablo[[#This Row],[Referans]], 0)</f>
        <v>17.666666666666668</v>
      </c>
      <c r="H347">
        <f t="shared" si="37"/>
        <v>54.857142857142854</v>
      </c>
      <c r="I347">
        <f t="shared" si="38"/>
        <v>28.857142857142858</v>
      </c>
      <c r="J347">
        <f t="shared" si="39"/>
        <v>24.857142857142858</v>
      </c>
      <c r="K347">
        <f t="shared" si="40"/>
        <v>21.428571428571427</v>
      </c>
      <c r="L347">
        <f t="shared" si="41"/>
        <v>25.047619047619047</v>
      </c>
    </row>
    <row r="348" spans="1:12">
      <c r="A348" s="3" t="s">
        <v>363</v>
      </c>
      <c r="B348">
        <v>55</v>
      </c>
      <c r="C348">
        <v>25</v>
      </c>
      <c r="D348">
        <v>26</v>
      </c>
      <c r="E348">
        <v>23</v>
      </c>
      <c r="F348" s="1">
        <f>AVERAGE(KocaeliTablo[[#This Row],[Vefat2019]:[Vefat2017]])</f>
        <v>24.666666666666668</v>
      </c>
      <c r="G348" s="1">
        <f>IF(AND(KocaeliTablo[[#This Row],[Vefat2020]]&gt;-1,KocaeliTablo[[#This Row],[Referans]]&gt;-1), KocaeliTablo[[#This Row],[Vefat2020]]-KocaeliTablo[[#This Row],[Referans]], 0)</f>
        <v>30.333333333333332</v>
      </c>
      <c r="H348">
        <f t="shared" si="37"/>
        <v>56</v>
      </c>
      <c r="I348">
        <f t="shared" si="38"/>
        <v>28.571428571428573</v>
      </c>
      <c r="J348">
        <f t="shared" si="39"/>
        <v>26</v>
      </c>
      <c r="K348">
        <f t="shared" si="40"/>
        <v>22</v>
      </c>
      <c r="L348">
        <f t="shared" si="41"/>
        <v>25.523809523809522</v>
      </c>
    </row>
    <row r="349" spans="1:12">
      <c r="A349" s="3" t="s">
        <v>364</v>
      </c>
      <c r="B349">
        <v>87</v>
      </c>
      <c r="C349">
        <v>30</v>
      </c>
      <c r="D349">
        <v>25</v>
      </c>
      <c r="E349">
        <v>19</v>
      </c>
      <c r="F349" s="1">
        <f>AVERAGE(KocaeliTablo[[#This Row],[Vefat2019]:[Vefat2017]])</f>
        <v>24.666666666666668</v>
      </c>
      <c r="G349" s="1">
        <f>IF(AND(KocaeliTablo[[#This Row],[Vefat2020]]&gt;-1,KocaeliTablo[[#This Row],[Referans]]&gt;-1), KocaeliTablo[[#This Row],[Vefat2020]]-KocaeliTablo[[#This Row],[Referans]], 0)</f>
        <v>62.333333333333329</v>
      </c>
      <c r="H349">
        <f t="shared" si="37"/>
        <v>59.285714285714285</v>
      </c>
      <c r="I349">
        <f t="shared" si="38"/>
        <v>28.142857142857142</v>
      </c>
      <c r="J349">
        <f t="shared" si="39"/>
        <v>26.428571428571427</v>
      </c>
      <c r="K349">
        <f t="shared" si="40"/>
        <v>21.428571428571427</v>
      </c>
      <c r="L349">
        <f t="shared" si="41"/>
        <v>25.333333333333332</v>
      </c>
    </row>
    <row r="350" spans="1:12">
      <c r="A350" s="3" t="s">
        <v>365</v>
      </c>
      <c r="B350">
        <v>56</v>
      </c>
      <c r="C350">
        <v>29</v>
      </c>
      <c r="D350">
        <v>16</v>
      </c>
      <c r="E350">
        <v>20</v>
      </c>
      <c r="F350" s="1">
        <f>AVERAGE(KocaeliTablo[[#This Row],[Vefat2019]:[Vefat2017]])</f>
        <v>21.666666666666668</v>
      </c>
      <c r="G350" s="1">
        <f>IF(AND(KocaeliTablo[[#This Row],[Vefat2020]]&gt;-1,KocaeliTablo[[#This Row],[Referans]]&gt;-1), KocaeliTablo[[#This Row],[Vefat2020]]-KocaeliTablo[[#This Row],[Referans]], 0)</f>
        <v>34.333333333333329</v>
      </c>
      <c r="H350">
        <f t="shared" si="37"/>
        <v>59.714285714285715</v>
      </c>
      <c r="I350">
        <f t="shared" si="38"/>
        <v>27.571428571428573</v>
      </c>
      <c r="J350">
        <f t="shared" si="39"/>
        <v>24.857142857142858</v>
      </c>
      <c r="K350">
        <f t="shared" si="40"/>
        <v>20.571428571428573</v>
      </c>
      <c r="L350">
        <f t="shared" si="41"/>
        <v>24.333333333333332</v>
      </c>
    </row>
    <row r="351" spans="1:12">
      <c r="A351" s="3" t="s">
        <v>366</v>
      </c>
      <c r="B351">
        <v>50</v>
      </c>
      <c r="C351">
        <v>29</v>
      </c>
      <c r="D351">
        <v>26</v>
      </c>
      <c r="E351">
        <v>13</v>
      </c>
      <c r="F351" s="1">
        <f>AVERAGE(KocaeliTablo[[#This Row],[Vefat2019]:[Vefat2017]])</f>
        <v>22.666666666666668</v>
      </c>
      <c r="G351" s="1">
        <f>IF(AND(KocaeliTablo[[#This Row],[Vefat2020]]&gt;-1,KocaeliTablo[[#This Row],[Referans]]&gt;-1), KocaeliTablo[[#This Row],[Vefat2020]]-KocaeliTablo[[#This Row],[Referans]], 0)</f>
        <v>27.333333333333332</v>
      </c>
      <c r="H351">
        <f t="shared" si="37"/>
        <v>58.285714285714285</v>
      </c>
      <c r="I351">
        <f t="shared" si="38"/>
        <v>27.285714285714285</v>
      </c>
      <c r="J351">
        <f t="shared" si="39"/>
        <v>25</v>
      </c>
      <c r="K351">
        <f t="shared" si="40"/>
        <v>20</v>
      </c>
      <c r="L351">
        <f t="shared" si="41"/>
        <v>24.095238095238095</v>
      </c>
    </row>
    <row r="352" spans="1:12">
      <c r="A352" s="3" t="s">
        <v>367</v>
      </c>
      <c r="B352">
        <v>46</v>
      </c>
      <c r="C352">
        <v>42</v>
      </c>
      <c r="D352">
        <v>26</v>
      </c>
      <c r="E352">
        <v>22</v>
      </c>
      <c r="F352" s="1">
        <f>AVERAGE(KocaeliTablo[[#This Row],[Vefat2019]:[Vefat2017]])</f>
        <v>30</v>
      </c>
      <c r="G352" s="1">
        <f>IF(AND(KocaeliTablo[[#This Row],[Vefat2020]]&gt;-1,KocaeliTablo[[#This Row],[Referans]]&gt;-1), KocaeliTablo[[#This Row],[Vefat2020]]-KocaeliTablo[[#This Row],[Referans]], 0)</f>
        <v>16</v>
      </c>
      <c r="H352">
        <f t="shared" si="37"/>
        <v>56.428571428571431</v>
      </c>
      <c r="I352">
        <f t="shared" si="38"/>
        <v>30.714285714285715</v>
      </c>
      <c r="J352">
        <f t="shared" si="39"/>
        <v>25.857142857142858</v>
      </c>
      <c r="K352">
        <f t="shared" si="40"/>
        <v>20.428571428571427</v>
      </c>
      <c r="L352">
        <f t="shared" si="41"/>
        <v>25.666666666666668</v>
      </c>
    </row>
    <row r="353" spans="1:12">
      <c r="A353" s="3" t="s">
        <v>368</v>
      </c>
      <c r="B353">
        <v>46</v>
      </c>
      <c r="C353">
        <v>28</v>
      </c>
      <c r="D353">
        <v>17</v>
      </c>
      <c r="E353">
        <v>25</v>
      </c>
      <c r="F353" s="1">
        <f>AVERAGE(KocaeliTablo[[#This Row],[Vefat2019]:[Vefat2017]])</f>
        <v>23.333333333333332</v>
      </c>
      <c r="G353" s="1">
        <f>IF(AND(KocaeliTablo[[#This Row],[Vefat2020]]&gt;-1,KocaeliTablo[[#This Row],[Referans]]&gt;-1), KocaeliTablo[[#This Row],[Vefat2020]]-KocaeliTablo[[#This Row],[Referans]], 0)</f>
        <v>22.666666666666668</v>
      </c>
      <c r="H353">
        <f t="shared" si="37"/>
        <v>55.142857142857146</v>
      </c>
      <c r="I353">
        <f t="shared" si="38"/>
        <v>30.285714285714285</v>
      </c>
      <c r="J353">
        <f t="shared" si="39"/>
        <v>23.714285714285715</v>
      </c>
      <c r="K353">
        <f t="shared" si="40"/>
        <v>21.142857142857142</v>
      </c>
      <c r="L353">
        <f t="shared" si="41"/>
        <v>25.047619047619047</v>
      </c>
    </row>
    <row r="354" spans="1:12">
      <c r="A354" s="3" t="s">
        <v>369</v>
      </c>
      <c r="B354">
        <v>31</v>
      </c>
      <c r="C354">
        <v>26</v>
      </c>
      <c r="D354">
        <v>33</v>
      </c>
      <c r="E354">
        <v>33</v>
      </c>
      <c r="F354" s="1">
        <f>AVERAGE(KocaeliTablo[[#This Row],[Vefat2019]:[Vefat2017]])</f>
        <v>30.666666666666668</v>
      </c>
      <c r="G354" s="1">
        <f>IF(AND(KocaeliTablo[[#This Row],[Vefat2020]]&gt;-1,KocaeliTablo[[#This Row],[Referans]]&gt;-1), KocaeliTablo[[#This Row],[Vefat2020]]-KocaeliTablo[[#This Row],[Referans]], 0)</f>
        <v>0.33333333333333215</v>
      </c>
      <c r="H354">
        <f t="shared" ref="H354:H388" si="42">AVERAGE(B348:B354)</f>
        <v>53</v>
      </c>
      <c r="I354">
        <f t="shared" ref="I354:I388" si="43">AVERAGE(C348:C354)</f>
        <v>29.857142857142858</v>
      </c>
      <c r="J354">
        <f t="shared" ref="J354:J388" si="44">AVERAGE(D348:D354)</f>
        <v>24.142857142857142</v>
      </c>
      <c r="K354">
        <f t="shared" ref="K354:K388" si="45">AVERAGE(E348:E354)</f>
        <v>22.142857142857142</v>
      </c>
      <c r="L354">
        <f t="shared" ref="L354:L387" si="46">AVERAGE(F348:F354)</f>
        <v>25.38095238095238</v>
      </c>
    </row>
    <row r="355" spans="1:12">
      <c r="A355" s="3" t="s">
        <v>370</v>
      </c>
      <c r="B355">
        <v>40</v>
      </c>
      <c r="C355">
        <v>29</v>
      </c>
      <c r="D355">
        <v>21</v>
      </c>
      <c r="E355">
        <v>20</v>
      </c>
      <c r="F355" s="1">
        <f>AVERAGE(KocaeliTablo[[#This Row],[Vefat2019]:[Vefat2017]])</f>
        <v>23.333333333333332</v>
      </c>
      <c r="G355" s="1">
        <f>IF(AND(KocaeliTablo[[#This Row],[Vefat2020]]&gt;-1,KocaeliTablo[[#This Row],[Referans]]&gt;-1), KocaeliTablo[[#This Row],[Vefat2020]]-KocaeliTablo[[#This Row],[Referans]], 0)</f>
        <v>16.666666666666668</v>
      </c>
      <c r="H355">
        <f t="shared" si="42"/>
        <v>50.857142857142854</v>
      </c>
      <c r="I355">
        <f t="shared" si="43"/>
        <v>30.428571428571427</v>
      </c>
      <c r="J355">
        <f t="shared" si="44"/>
        <v>23.428571428571427</v>
      </c>
      <c r="K355">
        <f t="shared" si="45"/>
        <v>21.714285714285715</v>
      </c>
      <c r="L355">
        <f t="shared" si="46"/>
        <v>25.190476190476193</v>
      </c>
    </row>
    <row r="356" spans="1:12">
      <c r="A356" s="3" t="s">
        <v>371</v>
      </c>
      <c r="B356">
        <v>53</v>
      </c>
      <c r="C356">
        <v>18</v>
      </c>
      <c r="D356">
        <v>24</v>
      </c>
      <c r="E356">
        <v>26</v>
      </c>
      <c r="F356" s="1">
        <f>AVERAGE(KocaeliTablo[[#This Row],[Vefat2019]:[Vefat2017]])</f>
        <v>22.666666666666668</v>
      </c>
      <c r="G356" s="1">
        <f>IF(AND(KocaeliTablo[[#This Row],[Vefat2020]]&gt;-1,KocaeliTablo[[#This Row],[Referans]]&gt;-1), KocaeliTablo[[#This Row],[Vefat2020]]-KocaeliTablo[[#This Row],[Referans]], 0)</f>
        <v>30.333333333333332</v>
      </c>
      <c r="H356">
        <f t="shared" si="42"/>
        <v>46</v>
      </c>
      <c r="I356">
        <f t="shared" si="43"/>
        <v>28.714285714285715</v>
      </c>
      <c r="J356">
        <f t="shared" si="44"/>
        <v>23.285714285714285</v>
      </c>
      <c r="K356">
        <f t="shared" si="45"/>
        <v>22.714285714285715</v>
      </c>
      <c r="L356">
        <f t="shared" si="46"/>
        <v>24.904761904761905</v>
      </c>
    </row>
    <row r="357" spans="1:12">
      <c r="A357" s="3" t="s">
        <v>372</v>
      </c>
      <c r="B357">
        <v>43</v>
      </c>
      <c r="C357">
        <v>27</v>
      </c>
      <c r="D357">
        <v>18</v>
      </c>
      <c r="E357">
        <v>21</v>
      </c>
      <c r="F357" s="1">
        <f>AVERAGE(KocaeliTablo[[#This Row],[Vefat2019]:[Vefat2017]])</f>
        <v>22</v>
      </c>
      <c r="G357" s="1">
        <f>IF(AND(KocaeliTablo[[#This Row],[Vefat2020]]&gt;-1,KocaeliTablo[[#This Row],[Referans]]&gt;-1), KocaeliTablo[[#This Row],[Vefat2020]]-KocaeliTablo[[#This Row],[Referans]], 0)</f>
        <v>21</v>
      </c>
      <c r="H357">
        <f t="shared" si="42"/>
        <v>44.142857142857146</v>
      </c>
      <c r="I357">
        <f t="shared" si="43"/>
        <v>28.428571428571427</v>
      </c>
      <c r="J357">
        <f t="shared" si="44"/>
        <v>23.571428571428573</v>
      </c>
      <c r="K357">
        <f t="shared" si="45"/>
        <v>22.857142857142858</v>
      </c>
      <c r="L357">
        <f t="shared" si="46"/>
        <v>24.952380952380953</v>
      </c>
    </row>
    <row r="358" spans="1:12">
      <c r="A358" s="3" t="s">
        <v>373</v>
      </c>
      <c r="B358">
        <v>66</v>
      </c>
      <c r="C358">
        <v>25</v>
      </c>
      <c r="D358">
        <v>22</v>
      </c>
      <c r="E358">
        <v>24</v>
      </c>
      <c r="F358" s="1">
        <f>AVERAGE(KocaeliTablo[[#This Row],[Vefat2019]:[Vefat2017]])</f>
        <v>23.666666666666668</v>
      </c>
      <c r="G358" s="1">
        <f>IF(AND(KocaeliTablo[[#This Row],[Vefat2020]]&gt;-1,KocaeliTablo[[#This Row],[Referans]]&gt;-1), KocaeliTablo[[#This Row],[Vefat2020]]-KocaeliTablo[[#This Row],[Referans]], 0)</f>
        <v>42.333333333333329</v>
      </c>
      <c r="H358">
        <f t="shared" si="42"/>
        <v>46.428571428571431</v>
      </c>
      <c r="I358">
        <f t="shared" si="43"/>
        <v>27.857142857142858</v>
      </c>
      <c r="J358">
        <f t="shared" si="44"/>
        <v>23</v>
      </c>
      <c r="K358">
        <f t="shared" si="45"/>
        <v>24.428571428571427</v>
      </c>
      <c r="L358">
        <f t="shared" si="46"/>
        <v>25.095238095238095</v>
      </c>
    </row>
    <row r="359" spans="1:12">
      <c r="A359" s="3" t="s">
        <v>374</v>
      </c>
      <c r="B359">
        <v>45</v>
      </c>
      <c r="C359">
        <v>28</v>
      </c>
      <c r="D359">
        <v>28</v>
      </c>
      <c r="E359">
        <v>19</v>
      </c>
      <c r="F359" s="1">
        <f>AVERAGE(KocaeliTablo[[#This Row],[Vefat2019]:[Vefat2017]])</f>
        <v>25</v>
      </c>
      <c r="G359" s="1">
        <f>IF(AND(KocaeliTablo[[#This Row],[Vefat2020]]&gt;-1,KocaeliTablo[[#This Row],[Referans]]&gt;-1), KocaeliTablo[[#This Row],[Vefat2020]]-KocaeliTablo[[#This Row],[Referans]], 0)</f>
        <v>20</v>
      </c>
      <c r="H359">
        <f t="shared" si="42"/>
        <v>46.285714285714285</v>
      </c>
      <c r="I359">
        <f t="shared" si="43"/>
        <v>25.857142857142858</v>
      </c>
      <c r="J359">
        <f t="shared" si="44"/>
        <v>23.285714285714285</v>
      </c>
      <c r="K359">
        <f t="shared" si="45"/>
        <v>24</v>
      </c>
      <c r="L359">
        <f t="shared" si="46"/>
        <v>24.38095238095238</v>
      </c>
    </row>
    <row r="360" spans="1:12">
      <c r="A360" s="3" t="s">
        <v>375</v>
      </c>
      <c r="B360">
        <v>45</v>
      </c>
      <c r="C360">
        <v>27</v>
      </c>
      <c r="D360">
        <v>24</v>
      </c>
      <c r="E360">
        <v>26</v>
      </c>
      <c r="F360" s="1">
        <f>AVERAGE(KocaeliTablo[[#This Row],[Vefat2019]:[Vefat2017]])</f>
        <v>25.666666666666668</v>
      </c>
      <c r="G360" s="1">
        <f>IF(AND(KocaeliTablo[[#This Row],[Vefat2020]]&gt;-1,KocaeliTablo[[#This Row],[Referans]]&gt;-1), KocaeliTablo[[#This Row],[Vefat2020]]-KocaeliTablo[[#This Row],[Referans]], 0)</f>
        <v>19.333333333333332</v>
      </c>
      <c r="H360">
        <f t="shared" si="42"/>
        <v>46.142857142857146</v>
      </c>
      <c r="I360">
        <f t="shared" si="43"/>
        <v>25.714285714285715</v>
      </c>
      <c r="J360">
        <f t="shared" si="44"/>
        <v>24.285714285714285</v>
      </c>
      <c r="K360">
        <f t="shared" si="45"/>
        <v>24.142857142857142</v>
      </c>
      <c r="L360">
        <f t="shared" si="46"/>
        <v>24.714285714285715</v>
      </c>
    </row>
    <row r="361" spans="1:12">
      <c r="A361" s="3" t="s">
        <v>376</v>
      </c>
      <c r="B361">
        <v>53</v>
      </c>
      <c r="C361">
        <v>30</v>
      </c>
      <c r="D361">
        <v>25</v>
      </c>
      <c r="E361">
        <v>22</v>
      </c>
      <c r="F361" s="1">
        <f>AVERAGE(KocaeliTablo[[#This Row],[Vefat2019]:[Vefat2017]])</f>
        <v>25.666666666666668</v>
      </c>
      <c r="G361" s="1">
        <f>IF(AND(KocaeliTablo[[#This Row],[Vefat2020]]&gt;-1,KocaeliTablo[[#This Row],[Referans]]&gt;-1), KocaeliTablo[[#This Row],[Vefat2020]]-KocaeliTablo[[#This Row],[Referans]], 0)</f>
        <v>27.333333333333332</v>
      </c>
      <c r="H361">
        <f t="shared" si="42"/>
        <v>49.285714285714285</v>
      </c>
      <c r="I361">
        <f t="shared" si="43"/>
        <v>26.285714285714285</v>
      </c>
      <c r="J361">
        <f t="shared" si="44"/>
        <v>23.142857142857142</v>
      </c>
      <c r="K361">
        <f t="shared" si="45"/>
        <v>22.571428571428573</v>
      </c>
      <c r="L361">
        <f t="shared" si="46"/>
        <v>24</v>
      </c>
    </row>
    <row r="362" spans="1:12">
      <c r="A362" s="3" t="s">
        <v>377</v>
      </c>
      <c r="B362">
        <v>42</v>
      </c>
      <c r="C362">
        <v>23</v>
      </c>
      <c r="D362">
        <v>29</v>
      </c>
      <c r="E362">
        <v>16</v>
      </c>
      <c r="F362" s="1">
        <f>AVERAGE(KocaeliTablo[[#This Row],[Vefat2019]:[Vefat2017]])</f>
        <v>22.666666666666668</v>
      </c>
      <c r="G362" s="1">
        <f>IF(AND(KocaeliTablo[[#This Row],[Vefat2020]]&gt;-1,KocaeliTablo[[#This Row],[Referans]]&gt;-1), KocaeliTablo[[#This Row],[Vefat2020]]-KocaeliTablo[[#This Row],[Referans]], 0)</f>
        <v>19.333333333333332</v>
      </c>
      <c r="H362">
        <f t="shared" si="42"/>
        <v>49.571428571428569</v>
      </c>
      <c r="I362">
        <f t="shared" si="43"/>
        <v>25.428571428571427</v>
      </c>
      <c r="J362">
        <f t="shared" si="44"/>
        <v>24.285714285714285</v>
      </c>
      <c r="K362">
        <f t="shared" si="45"/>
        <v>22</v>
      </c>
      <c r="L362">
        <f t="shared" si="46"/>
        <v>23.904761904761905</v>
      </c>
    </row>
    <row r="363" spans="1:12">
      <c r="A363" s="3" t="s">
        <v>378</v>
      </c>
      <c r="B363">
        <v>48</v>
      </c>
      <c r="C363">
        <v>25</v>
      </c>
      <c r="D363">
        <v>25</v>
      </c>
      <c r="E363">
        <v>16</v>
      </c>
      <c r="F363" s="1">
        <f>AVERAGE(KocaeliTablo[[#This Row],[Vefat2019]:[Vefat2017]])</f>
        <v>22</v>
      </c>
      <c r="G363" s="1">
        <f>IF(AND(KocaeliTablo[[#This Row],[Vefat2020]]&gt;-1,KocaeliTablo[[#This Row],[Referans]]&gt;-1), KocaeliTablo[[#This Row],[Vefat2020]]-KocaeliTablo[[#This Row],[Referans]], 0)</f>
        <v>26</v>
      </c>
      <c r="H363">
        <f t="shared" si="42"/>
        <v>48.857142857142854</v>
      </c>
      <c r="I363">
        <f t="shared" si="43"/>
        <v>26.428571428571427</v>
      </c>
      <c r="J363">
        <f t="shared" si="44"/>
        <v>24.428571428571427</v>
      </c>
      <c r="K363">
        <f t="shared" si="45"/>
        <v>20.571428571428573</v>
      </c>
      <c r="L363">
        <f t="shared" si="46"/>
        <v>23.809523809523814</v>
      </c>
    </row>
    <row r="364" spans="1:12">
      <c r="A364" s="3" t="s">
        <v>379</v>
      </c>
      <c r="B364">
        <v>44</v>
      </c>
      <c r="C364">
        <v>27</v>
      </c>
      <c r="D364">
        <v>31</v>
      </c>
      <c r="E364">
        <v>27</v>
      </c>
      <c r="F364" s="1">
        <f>AVERAGE(KocaeliTablo[[#This Row],[Vefat2019]:[Vefat2017]])</f>
        <v>28.333333333333332</v>
      </c>
      <c r="G364" s="1">
        <f>IF(AND(KocaeliTablo[[#This Row],[Vefat2020]]&gt;-1,KocaeliTablo[[#This Row],[Referans]]&gt;-1), KocaeliTablo[[#This Row],[Vefat2020]]-KocaeliTablo[[#This Row],[Referans]], 0)</f>
        <v>15.666666666666668</v>
      </c>
      <c r="H364">
        <f t="shared" si="42"/>
        <v>49</v>
      </c>
      <c r="I364">
        <f t="shared" si="43"/>
        <v>26.428571428571427</v>
      </c>
      <c r="J364">
        <f t="shared" si="44"/>
        <v>26.285714285714285</v>
      </c>
      <c r="K364">
        <f t="shared" si="45"/>
        <v>21.428571428571427</v>
      </c>
      <c r="L364">
        <f t="shared" si="46"/>
        <v>24.714285714285719</v>
      </c>
    </row>
    <row r="365" spans="1:12">
      <c r="A365" s="3" t="s">
        <v>380</v>
      </c>
      <c r="B365">
        <v>47</v>
      </c>
      <c r="C365">
        <v>34</v>
      </c>
      <c r="D365">
        <v>20</v>
      </c>
      <c r="E365">
        <v>27</v>
      </c>
      <c r="F365" s="1">
        <f>AVERAGE(KocaeliTablo[[#This Row],[Vefat2019]:[Vefat2017]])</f>
        <v>27</v>
      </c>
      <c r="G365" s="1">
        <f>IF(AND(KocaeliTablo[[#This Row],[Vefat2020]]&gt;-1,KocaeliTablo[[#This Row],[Referans]]&gt;-1), KocaeliTablo[[#This Row],[Vefat2020]]-KocaeliTablo[[#This Row],[Referans]], 0)</f>
        <v>20</v>
      </c>
      <c r="H365">
        <f t="shared" si="42"/>
        <v>46.285714285714285</v>
      </c>
      <c r="I365">
        <f t="shared" si="43"/>
        <v>27.714285714285715</v>
      </c>
      <c r="J365">
        <f t="shared" si="44"/>
        <v>26</v>
      </c>
      <c r="K365">
        <f t="shared" si="45"/>
        <v>21.857142857142858</v>
      </c>
      <c r="L365">
        <f t="shared" si="46"/>
        <v>25.190476190476193</v>
      </c>
    </row>
    <row r="366" spans="1:12">
      <c r="A366" s="3" t="s">
        <v>381</v>
      </c>
      <c r="B366">
        <v>40</v>
      </c>
      <c r="C366">
        <v>31</v>
      </c>
      <c r="D366">
        <v>19</v>
      </c>
      <c r="E366">
        <v>17</v>
      </c>
      <c r="F366" s="1">
        <f>AVERAGE(KocaeliTablo[[#This Row],[Vefat2019]:[Vefat2017]])</f>
        <v>22.333333333333332</v>
      </c>
      <c r="G366" s="1">
        <f>IF(AND(KocaeliTablo[[#This Row],[Vefat2020]]&gt;-1,KocaeliTablo[[#This Row],[Referans]]&gt;-1), KocaeliTablo[[#This Row],[Vefat2020]]-KocaeliTablo[[#This Row],[Referans]], 0)</f>
        <v>17.666666666666668</v>
      </c>
      <c r="H366">
        <f t="shared" si="42"/>
        <v>45.571428571428569</v>
      </c>
      <c r="I366">
        <f t="shared" si="43"/>
        <v>28.142857142857142</v>
      </c>
      <c r="J366">
        <f t="shared" si="44"/>
        <v>24.714285714285715</v>
      </c>
      <c r="K366">
        <f t="shared" si="45"/>
        <v>21.571428571428573</v>
      </c>
      <c r="L366">
        <f t="shared" si="46"/>
        <v>24.809523809523807</v>
      </c>
    </row>
    <row r="367" spans="1:12">
      <c r="A367" s="3" t="s">
        <v>382</v>
      </c>
      <c r="B367">
        <v>36</v>
      </c>
      <c r="C367">
        <v>27</v>
      </c>
      <c r="D367">
        <v>37</v>
      </c>
      <c r="E367">
        <v>22</v>
      </c>
      <c r="F367" s="1">
        <f>AVERAGE(KocaeliTablo[[#This Row],[Vefat2019]:[Vefat2017]])</f>
        <v>28.666666666666668</v>
      </c>
      <c r="G367" s="1">
        <f>IF(AND(KocaeliTablo[[#This Row],[Vefat2020]]&gt;-1,KocaeliTablo[[#This Row],[Referans]]&gt;-1), KocaeliTablo[[#This Row],[Vefat2020]]-KocaeliTablo[[#This Row],[Referans]], 0)</f>
        <v>7.3333333333333321</v>
      </c>
      <c r="H367">
        <f t="shared" si="42"/>
        <v>44.285714285714285</v>
      </c>
      <c r="I367">
        <f t="shared" si="43"/>
        <v>28.142857142857142</v>
      </c>
      <c r="J367">
        <f t="shared" si="44"/>
        <v>26.571428571428573</v>
      </c>
      <c r="K367">
        <f t="shared" si="45"/>
        <v>21</v>
      </c>
      <c r="L367">
        <f t="shared" si="46"/>
        <v>25.238095238095237</v>
      </c>
    </row>
    <row r="368" spans="1:12">
      <c r="A368" s="3" t="s">
        <v>383</v>
      </c>
      <c r="B368">
        <v>35</v>
      </c>
      <c r="C368">
        <v>41</v>
      </c>
      <c r="D368">
        <v>35</v>
      </c>
      <c r="E368">
        <v>29</v>
      </c>
      <c r="F368" s="1">
        <f>AVERAGE(KocaeliTablo[[#This Row],[Vefat2019]:[Vefat2017]])</f>
        <v>35</v>
      </c>
      <c r="G368" s="1">
        <f>IF(AND(KocaeliTablo[[#This Row],[Vefat2020]]&gt;-1,KocaeliTablo[[#This Row],[Referans]]&gt;-1), KocaeliTablo[[#This Row],[Vefat2020]]-KocaeliTablo[[#This Row],[Referans]], 0)</f>
        <v>0</v>
      </c>
      <c r="H368">
        <f t="shared" si="42"/>
        <v>41.714285714285715</v>
      </c>
      <c r="I368">
        <f t="shared" si="43"/>
        <v>29.714285714285715</v>
      </c>
      <c r="J368">
        <f t="shared" si="44"/>
        <v>28</v>
      </c>
      <c r="K368">
        <f t="shared" si="45"/>
        <v>22</v>
      </c>
      <c r="L368">
        <f t="shared" si="46"/>
        <v>26.571428571428573</v>
      </c>
    </row>
    <row r="369" spans="1:12">
      <c r="A369" s="3" t="s">
        <v>384</v>
      </c>
      <c r="B369">
        <v>25</v>
      </c>
      <c r="C369">
        <v>37</v>
      </c>
      <c r="D369">
        <v>31</v>
      </c>
      <c r="E369">
        <v>26</v>
      </c>
      <c r="F369" s="1">
        <f>AVERAGE(KocaeliTablo[[#This Row],[Vefat2019]:[Vefat2017]])</f>
        <v>31.333333333333332</v>
      </c>
      <c r="G369" s="1">
        <f>IF(AND(KocaeliTablo[[#This Row],[Vefat2020]]&gt;-1,KocaeliTablo[[#This Row],[Referans]]&gt;-1), KocaeliTablo[[#This Row],[Vefat2020]]-KocaeliTablo[[#This Row],[Referans]], 0)</f>
        <v>-6.3333333333333321</v>
      </c>
      <c r="H369">
        <f t="shared" si="42"/>
        <v>39.285714285714285</v>
      </c>
      <c r="I369">
        <f t="shared" si="43"/>
        <v>31.714285714285715</v>
      </c>
      <c r="J369">
        <f t="shared" si="44"/>
        <v>28.285714285714285</v>
      </c>
      <c r="K369">
        <f t="shared" si="45"/>
        <v>23.428571428571427</v>
      </c>
      <c r="L369">
        <f t="shared" si="46"/>
        <v>27.809523809523807</v>
      </c>
    </row>
    <row r="370" spans="1:12">
      <c r="A370" s="3" t="s">
        <v>385</v>
      </c>
      <c r="B370">
        <v>24</v>
      </c>
      <c r="C370">
        <v>26</v>
      </c>
      <c r="D370">
        <v>27</v>
      </c>
      <c r="E370">
        <v>27</v>
      </c>
      <c r="F370" s="1">
        <f>AVERAGE(KocaeliTablo[[#This Row],[Vefat2019]:[Vefat2017]])</f>
        <v>26.666666666666668</v>
      </c>
      <c r="G370" s="1">
        <f>IF(AND(KocaeliTablo[[#This Row],[Vefat2020]]&gt;-1,KocaeliTablo[[#This Row],[Referans]]&gt;-1), KocaeliTablo[[#This Row],[Vefat2020]]-KocaeliTablo[[#This Row],[Referans]], 0)</f>
        <v>-2.6666666666666679</v>
      </c>
      <c r="H370">
        <f t="shared" si="42"/>
        <v>35.857142857142854</v>
      </c>
      <c r="I370">
        <f t="shared" si="43"/>
        <v>31.857142857142858</v>
      </c>
      <c r="J370">
        <f t="shared" si="44"/>
        <v>28.571428571428573</v>
      </c>
      <c r="K370">
        <f t="shared" si="45"/>
        <v>25</v>
      </c>
      <c r="L370">
        <f t="shared" si="46"/>
        <v>28.476190476190474</v>
      </c>
    </row>
    <row r="371" spans="1:12">
      <c r="A371" s="3" t="s">
        <v>386</v>
      </c>
      <c r="B371">
        <v>43</v>
      </c>
      <c r="C371">
        <v>33</v>
      </c>
      <c r="D371">
        <v>30</v>
      </c>
      <c r="E371">
        <v>36</v>
      </c>
      <c r="F371" s="1">
        <f>AVERAGE(KocaeliTablo[[#This Row],[Vefat2019]:[Vefat2017]])</f>
        <v>33</v>
      </c>
      <c r="G371" s="1">
        <f>IF(AND(KocaeliTablo[[#This Row],[Vefat2020]]&gt;-1,KocaeliTablo[[#This Row],[Referans]]&gt;-1), KocaeliTablo[[#This Row],[Vefat2020]]-KocaeliTablo[[#This Row],[Referans]], 0)</f>
        <v>10</v>
      </c>
      <c r="H371">
        <f t="shared" si="42"/>
        <v>35.714285714285715</v>
      </c>
      <c r="I371">
        <f t="shared" si="43"/>
        <v>32.714285714285715</v>
      </c>
      <c r="J371">
        <f t="shared" si="44"/>
        <v>28.428571428571427</v>
      </c>
      <c r="K371">
        <f t="shared" si="45"/>
        <v>26.285714285714285</v>
      </c>
      <c r="L371">
        <f t="shared" si="46"/>
        <v>29.142857142857142</v>
      </c>
    </row>
    <row r="372" spans="1:12">
      <c r="A372" s="3" t="s">
        <v>387</v>
      </c>
      <c r="B372">
        <v>27</v>
      </c>
      <c r="C372">
        <v>31</v>
      </c>
      <c r="D372">
        <v>29</v>
      </c>
      <c r="E372">
        <v>25</v>
      </c>
      <c r="F372" s="1">
        <f>AVERAGE(KocaeliTablo[[#This Row],[Vefat2019]:[Vefat2017]])</f>
        <v>28.333333333333332</v>
      </c>
      <c r="G372" s="1">
        <f>IF(AND(KocaeliTablo[[#This Row],[Vefat2020]]&gt;-1,KocaeliTablo[[#This Row],[Referans]]&gt;-1), KocaeliTablo[[#This Row],[Vefat2020]]-KocaeliTablo[[#This Row],[Referans]], 0)</f>
        <v>-1.3333333333333321</v>
      </c>
      <c r="H372">
        <f t="shared" si="42"/>
        <v>32.857142857142854</v>
      </c>
      <c r="I372">
        <f t="shared" si="43"/>
        <v>32.285714285714285</v>
      </c>
      <c r="J372">
        <f t="shared" si="44"/>
        <v>29.714285714285715</v>
      </c>
      <c r="K372">
        <f t="shared" si="45"/>
        <v>26</v>
      </c>
      <c r="L372">
        <f t="shared" si="46"/>
        <v>29.333333333333336</v>
      </c>
    </row>
    <row r="373" spans="1:12">
      <c r="A373" s="3" t="s">
        <v>388</v>
      </c>
      <c r="B373">
        <v>37</v>
      </c>
      <c r="C373">
        <v>25</v>
      </c>
      <c r="D373">
        <v>28</v>
      </c>
      <c r="E373">
        <v>21</v>
      </c>
      <c r="F373" s="1">
        <f>AVERAGE(KocaeliTablo[[#This Row],[Vefat2019]:[Vefat2017]])</f>
        <v>24.666666666666668</v>
      </c>
      <c r="G373" s="1">
        <f>IF(AND(KocaeliTablo[[#This Row],[Vefat2020]]&gt;-1,KocaeliTablo[[#This Row],[Referans]]&gt;-1), KocaeliTablo[[#This Row],[Vefat2020]]-KocaeliTablo[[#This Row],[Referans]], 0)</f>
        <v>12.333333333333332</v>
      </c>
      <c r="H373">
        <f t="shared" si="42"/>
        <v>32.428571428571431</v>
      </c>
      <c r="I373">
        <f t="shared" si="43"/>
        <v>31.428571428571427</v>
      </c>
      <c r="J373">
        <f t="shared" si="44"/>
        <v>31</v>
      </c>
      <c r="K373">
        <f t="shared" si="45"/>
        <v>26.571428571428573</v>
      </c>
      <c r="L373">
        <f t="shared" si="46"/>
        <v>29.666666666666668</v>
      </c>
    </row>
    <row r="374" spans="1:12">
      <c r="A374" s="3" t="s">
        <v>389</v>
      </c>
      <c r="B374">
        <v>29</v>
      </c>
      <c r="C374">
        <v>35</v>
      </c>
      <c r="D374">
        <v>29</v>
      </c>
      <c r="E374">
        <v>19</v>
      </c>
      <c r="F374" s="1">
        <f>AVERAGE(KocaeliTablo[[#This Row],[Vefat2019]:[Vefat2017]])</f>
        <v>27.666666666666668</v>
      </c>
      <c r="G374" s="1">
        <f>IF(AND(KocaeliTablo[[#This Row],[Vefat2020]]&gt;-1,KocaeliTablo[[#This Row],[Referans]]&gt;-1), KocaeliTablo[[#This Row],[Vefat2020]]-KocaeliTablo[[#This Row],[Referans]], 0)</f>
        <v>1.3333333333333321</v>
      </c>
      <c r="H374">
        <f t="shared" si="42"/>
        <v>31.428571428571427</v>
      </c>
      <c r="I374">
        <f t="shared" si="43"/>
        <v>32.571428571428569</v>
      </c>
      <c r="J374">
        <f t="shared" si="44"/>
        <v>29.857142857142858</v>
      </c>
      <c r="K374">
        <f t="shared" si="45"/>
        <v>26.142857142857142</v>
      </c>
      <c r="L374">
        <f t="shared" si="46"/>
        <v>29.523809523809522</v>
      </c>
    </row>
    <row r="375" spans="1:12">
      <c r="A375" s="3" t="s">
        <v>390</v>
      </c>
      <c r="B375">
        <v>42</v>
      </c>
      <c r="C375">
        <v>26</v>
      </c>
      <c r="D375">
        <v>32</v>
      </c>
      <c r="E375">
        <v>24</v>
      </c>
      <c r="F375" s="1">
        <f>AVERAGE(KocaeliTablo[[#This Row],[Vefat2019]:[Vefat2017]])</f>
        <v>27.333333333333332</v>
      </c>
      <c r="G375" s="1">
        <f>IF(AND(KocaeliTablo[[#This Row],[Vefat2020]]&gt;-1,KocaeliTablo[[#This Row],[Referans]]&gt;-1), KocaeliTablo[[#This Row],[Vefat2020]]-KocaeliTablo[[#This Row],[Referans]], 0)</f>
        <v>14.666666666666668</v>
      </c>
      <c r="H375">
        <f t="shared" si="42"/>
        <v>32.428571428571431</v>
      </c>
      <c r="I375">
        <f t="shared" si="43"/>
        <v>30.428571428571427</v>
      </c>
      <c r="J375">
        <f t="shared" si="44"/>
        <v>29.428571428571427</v>
      </c>
      <c r="K375">
        <f t="shared" si="45"/>
        <v>25.428571428571427</v>
      </c>
      <c r="L375">
        <f t="shared" si="46"/>
        <v>28.428571428571427</v>
      </c>
    </row>
    <row r="376" spans="1:12">
      <c r="A376" s="3" t="s">
        <v>391</v>
      </c>
      <c r="B376">
        <v>27</v>
      </c>
      <c r="C376">
        <v>39</v>
      </c>
      <c r="D376">
        <v>37</v>
      </c>
      <c r="E376">
        <v>26</v>
      </c>
      <c r="F376" s="1">
        <f>AVERAGE(KocaeliTablo[[#This Row],[Vefat2019]:[Vefat2017]])</f>
        <v>34</v>
      </c>
      <c r="G376" s="1">
        <f>IF(AND(KocaeliTablo[[#This Row],[Vefat2020]]&gt;-1,KocaeliTablo[[#This Row],[Referans]]&gt;-1), KocaeliTablo[[#This Row],[Vefat2020]]-KocaeliTablo[[#This Row],[Referans]], 0)</f>
        <v>-7</v>
      </c>
      <c r="H376">
        <f t="shared" si="42"/>
        <v>32.714285714285715</v>
      </c>
      <c r="I376">
        <f t="shared" si="43"/>
        <v>30.714285714285715</v>
      </c>
      <c r="J376">
        <f t="shared" si="44"/>
        <v>30.285714285714285</v>
      </c>
      <c r="K376">
        <f t="shared" si="45"/>
        <v>25.428571428571427</v>
      </c>
      <c r="L376">
        <f t="shared" si="46"/>
        <v>28.809523809523814</v>
      </c>
    </row>
    <row r="377" spans="1:12">
      <c r="A377" s="3" t="s">
        <v>392</v>
      </c>
      <c r="B377">
        <v>34</v>
      </c>
      <c r="C377">
        <v>43</v>
      </c>
      <c r="D377">
        <v>39</v>
      </c>
      <c r="E377">
        <v>31</v>
      </c>
      <c r="F377" s="1">
        <f>AVERAGE(KocaeliTablo[[#This Row],[Vefat2019]:[Vefat2017]])</f>
        <v>37.666666666666664</v>
      </c>
      <c r="G377" s="1">
        <f>IF(AND(KocaeliTablo[[#This Row],[Vefat2020]]&gt;-1,KocaeliTablo[[#This Row],[Referans]]&gt;-1), KocaeliTablo[[#This Row],[Vefat2020]]-KocaeliTablo[[#This Row],[Referans]], 0)</f>
        <v>-3.6666666666666643</v>
      </c>
      <c r="H377">
        <f t="shared" si="42"/>
        <v>34.142857142857146</v>
      </c>
      <c r="I377">
        <f t="shared" si="43"/>
        <v>33.142857142857146</v>
      </c>
      <c r="J377">
        <f t="shared" si="44"/>
        <v>32</v>
      </c>
      <c r="K377">
        <f t="shared" si="45"/>
        <v>26</v>
      </c>
      <c r="L377">
        <f t="shared" si="46"/>
        <v>30.38095238095238</v>
      </c>
    </row>
    <row r="378" spans="1:12">
      <c r="A378" s="3" t="s">
        <v>393</v>
      </c>
      <c r="B378">
        <v>34</v>
      </c>
      <c r="C378">
        <v>30</v>
      </c>
      <c r="D378">
        <v>20</v>
      </c>
      <c r="E378">
        <v>24</v>
      </c>
      <c r="F378" s="1">
        <f>AVERAGE(KocaeliTablo[[#This Row],[Vefat2019]:[Vefat2017]])</f>
        <v>24.666666666666668</v>
      </c>
      <c r="G378" s="1">
        <f>IF(AND(KocaeliTablo[[#This Row],[Vefat2020]]&gt;-1,KocaeliTablo[[#This Row],[Referans]]&gt;-1), KocaeliTablo[[#This Row],[Vefat2020]]-KocaeliTablo[[#This Row],[Referans]], 0)</f>
        <v>9.3333333333333321</v>
      </c>
      <c r="H378">
        <f t="shared" si="42"/>
        <v>32.857142857142854</v>
      </c>
      <c r="I378">
        <f t="shared" si="43"/>
        <v>32.714285714285715</v>
      </c>
      <c r="J378">
        <f t="shared" si="44"/>
        <v>30.571428571428573</v>
      </c>
      <c r="K378">
        <f t="shared" si="45"/>
        <v>24.285714285714285</v>
      </c>
      <c r="L378">
        <f t="shared" si="46"/>
        <v>29.190476190476186</v>
      </c>
    </row>
    <row r="379" spans="1:12">
      <c r="A379" s="3" t="s">
        <v>394</v>
      </c>
      <c r="B379">
        <v>46</v>
      </c>
      <c r="C379">
        <v>33</v>
      </c>
      <c r="D379">
        <v>24</v>
      </c>
      <c r="E379">
        <v>19</v>
      </c>
      <c r="F379" s="1">
        <f>AVERAGE(KocaeliTablo[[#This Row],[Vefat2019]:[Vefat2017]])</f>
        <v>25.333333333333332</v>
      </c>
      <c r="G379" s="1">
        <f>IF(AND(KocaeliTablo[[#This Row],[Vefat2020]]&gt;-1,KocaeliTablo[[#This Row],[Referans]]&gt;-1), KocaeliTablo[[#This Row],[Vefat2020]]-KocaeliTablo[[#This Row],[Referans]], 0)</f>
        <v>20.666666666666668</v>
      </c>
      <c r="H379">
        <f t="shared" si="42"/>
        <v>35.571428571428569</v>
      </c>
      <c r="I379">
        <f t="shared" si="43"/>
        <v>33</v>
      </c>
      <c r="J379">
        <f t="shared" si="44"/>
        <v>29.857142857142858</v>
      </c>
      <c r="K379">
        <f t="shared" si="45"/>
        <v>23.428571428571427</v>
      </c>
      <c r="L379">
        <f t="shared" si="46"/>
        <v>28.761904761904763</v>
      </c>
    </row>
    <row r="380" spans="1:12">
      <c r="A380" s="3" t="s">
        <v>395</v>
      </c>
      <c r="B380">
        <v>25</v>
      </c>
      <c r="C380">
        <v>47</v>
      </c>
      <c r="D380">
        <v>28</v>
      </c>
      <c r="E380">
        <v>33</v>
      </c>
      <c r="F380" s="1">
        <f>AVERAGE(KocaeliTablo[[#This Row],[Vefat2019]:[Vefat2017]])</f>
        <v>36</v>
      </c>
      <c r="G380" s="1">
        <f>IF(AND(KocaeliTablo[[#This Row],[Vefat2020]]&gt;-1,KocaeliTablo[[#This Row],[Referans]]&gt;-1), KocaeliTablo[[#This Row],[Vefat2020]]-KocaeliTablo[[#This Row],[Referans]], 0)</f>
        <v>-11</v>
      </c>
      <c r="H380">
        <f t="shared" si="42"/>
        <v>33.857142857142854</v>
      </c>
      <c r="I380">
        <f t="shared" si="43"/>
        <v>36.142857142857146</v>
      </c>
      <c r="J380">
        <f t="shared" si="44"/>
        <v>29.857142857142858</v>
      </c>
      <c r="K380">
        <f t="shared" si="45"/>
        <v>25.142857142857142</v>
      </c>
      <c r="L380">
        <f t="shared" si="46"/>
        <v>30.38095238095238</v>
      </c>
    </row>
    <row r="381" spans="1:12">
      <c r="A381" s="3" t="s">
        <v>396</v>
      </c>
      <c r="B381">
        <v>20</v>
      </c>
      <c r="C381">
        <v>34</v>
      </c>
      <c r="D381">
        <v>35</v>
      </c>
      <c r="E381">
        <v>24</v>
      </c>
      <c r="F381" s="1">
        <f>AVERAGE(KocaeliTablo[[#This Row],[Vefat2019]:[Vefat2017]])</f>
        <v>31</v>
      </c>
      <c r="G381" s="1">
        <f>IF(AND(KocaeliTablo[[#This Row],[Vefat2020]]&gt;-1,KocaeliTablo[[#This Row],[Referans]]&gt;-1), KocaeliTablo[[#This Row],[Vefat2020]]-KocaeliTablo[[#This Row],[Referans]], 0)</f>
        <v>-11</v>
      </c>
      <c r="H381">
        <f t="shared" si="42"/>
        <v>32.571428571428569</v>
      </c>
      <c r="I381">
        <f t="shared" si="43"/>
        <v>36</v>
      </c>
      <c r="J381">
        <f t="shared" si="44"/>
        <v>30.714285714285715</v>
      </c>
      <c r="K381">
        <f t="shared" si="45"/>
        <v>25.857142857142858</v>
      </c>
      <c r="L381">
        <f t="shared" si="46"/>
        <v>30.857142857142858</v>
      </c>
    </row>
    <row r="382" spans="1:12">
      <c r="A382" s="3" t="s">
        <v>397</v>
      </c>
      <c r="B382">
        <v>20</v>
      </c>
      <c r="C382">
        <v>39</v>
      </c>
      <c r="D382">
        <v>34</v>
      </c>
      <c r="E382">
        <v>30</v>
      </c>
      <c r="F382" s="1">
        <f>AVERAGE(KocaeliTablo[[#This Row],[Vefat2019]:[Vefat2017]])</f>
        <v>34.333333333333336</v>
      </c>
      <c r="G382" s="1">
        <f>IF(AND(KocaeliTablo[[#This Row],[Vefat2020]]&gt;-1,KocaeliTablo[[#This Row],[Referans]]&gt;-1), KocaeliTablo[[#This Row],[Vefat2020]]-KocaeliTablo[[#This Row],[Referans]], 0)</f>
        <v>-14.333333333333336</v>
      </c>
      <c r="H382">
        <f t="shared" si="42"/>
        <v>29.428571428571427</v>
      </c>
      <c r="I382">
        <f t="shared" si="43"/>
        <v>37.857142857142854</v>
      </c>
      <c r="J382">
        <f t="shared" si="44"/>
        <v>31</v>
      </c>
      <c r="K382">
        <f t="shared" si="45"/>
        <v>26.714285714285715</v>
      </c>
      <c r="L382">
        <f t="shared" si="46"/>
        <v>31.857142857142858</v>
      </c>
    </row>
    <row r="383" spans="1:12">
      <c r="A383" s="3" t="s">
        <v>398</v>
      </c>
      <c r="B383">
        <v>26</v>
      </c>
      <c r="C383">
        <v>38</v>
      </c>
      <c r="D383">
        <v>35</v>
      </c>
      <c r="E383">
        <v>21</v>
      </c>
      <c r="F383" s="1">
        <f>AVERAGE(KocaeliTablo[[#This Row],[Vefat2019]:[Vefat2017]])</f>
        <v>31.333333333333332</v>
      </c>
      <c r="G383" s="1">
        <f>IF(AND(KocaeliTablo[[#This Row],[Vefat2020]]&gt;-1,KocaeliTablo[[#This Row],[Referans]]&gt;-1), KocaeliTablo[[#This Row],[Vefat2020]]-KocaeliTablo[[#This Row],[Referans]], 0)</f>
        <v>-5.3333333333333321</v>
      </c>
      <c r="H383">
        <f t="shared" si="42"/>
        <v>29.285714285714285</v>
      </c>
      <c r="I383">
        <f t="shared" si="43"/>
        <v>37.714285714285715</v>
      </c>
      <c r="J383">
        <f t="shared" si="44"/>
        <v>30.714285714285715</v>
      </c>
      <c r="K383">
        <f t="shared" si="45"/>
        <v>26</v>
      </c>
      <c r="L383">
        <f t="shared" si="46"/>
        <v>31.476190476190478</v>
      </c>
    </row>
    <row r="384" spans="1:12">
      <c r="A384" s="3" t="s">
        <v>399</v>
      </c>
      <c r="B384">
        <v>42</v>
      </c>
      <c r="C384">
        <v>22</v>
      </c>
      <c r="D384">
        <v>44</v>
      </c>
      <c r="E384">
        <v>26</v>
      </c>
      <c r="F384" s="1">
        <f>AVERAGE(KocaeliTablo[[#This Row],[Vefat2019]:[Vefat2017]])</f>
        <v>30.666666666666668</v>
      </c>
      <c r="G384" s="1">
        <f>IF(AND(KocaeliTablo[[#This Row],[Vefat2020]]&gt;-1,KocaeliTablo[[#This Row],[Referans]]&gt;-1), KocaeliTablo[[#This Row],[Vefat2020]]-KocaeliTablo[[#This Row],[Referans]], 0)</f>
        <v>11.333333333333332</v>
      </c>
      <c r="H384">
        <f t="shared" si="42"/>
        <v>30.428571428571427</v>
      </c>
      <c r="I384">
        <f t="shared" si="43"/>
        <v>34.714285714285715</v>
      </c>
      <c r="J384">
        <f t="shared" si="44"/>
        <v>31.428571428571427</v>
      </c>
      <c r="K384">
        <f t="shared" si="45"/>
        <v>25.285714285714285</v>
      </c>
      <c r="L384">
        <f t="shared" si="46"/>
        <v>30.476190476190478</v>
      </c>
    </row>
    <row r="385" spans="1:12">
      <c r="A385" s="3" t="s">
        <v>400</v>
      </c>
      <c r="B385">
        <v>34</v>
      </c>
      <c r="C385">
        <v>33</v>
      </c>
      <c r="D385">
        <v>39</v>
      </c>
      <c r="E385">
        <v>24</v>
      </c>
      <c r="F385" s="1">
        <f>AVERAGE(KocaeliTablo[[#This Row],[Vefat2019]:[Vefat2017]])</f>
        <v>32</v>
      </c>
      <c r="G385" s="1">
        <f>IF(AND(KocaeliTablo[[#This Row],[Vefat2020]]&gt;-1,KocaeliTablo[[#This Row],[Referans]]&gt;-1), KocaeliTablo[[#This Row],[Vefat2020]]-KocaeliTablo[[#This Row],[Referans]], 0)</f>
        <v>2</v>
      </c>
      <c r="H385">
        <f t="shared" si="42"/>
        <v>30.428571428571427</v>
      </c>
      <c r="I385">
        <f t="shared" si="43"/>
        <v>35.142857142857146</v>
      </c>
      <c r="J385">
        <f t="shared" si="44"/>
        <v>34.142857142857146</v>
      </c>
      <c r="K385">
        <f t="shared" si="45"/>
        <v>25.285714285714285</v>
      </c>
      <c r="L385">
        <f t="shared" si="46"/>
        <v>31.523809523809522</v>
      </c>
    </row>
    <row r="386" spans="1:12">
      <c r="A386" s="3" t="s">
        <v>401</v>
      </c>
      <c r="B386">
        <v>31</v>
      </c>
      <c r="C386">
        <v>34</v>
      </c>
      <c r="D386">
        <v>34</v>
      </c>
      <c r="E386">
        <v>26</v>
      </c>
      <c r="F386" s="1">
        <f>AVERAGE(KocaeliTablo[[#This Row],[Vefat2019]:[Vefat2017]])</f>
        <v>31.333333333333332</v>
      </c>
      <c r="G386" s="1">
        <f>IF(AND(KocaeliTablo[[#This Row],[Vefat2020]]&gt;-1,KocaeliTablo[[#This Row],[Referans]]&gt;-1), KocaeliTablo[[#This Row],[Vefat2020]]-KocaeliTablo[[#This Row],[Referans]], 0)</f>
        <v>-0.33333333333333215</v>
      </c>
      <c r="H386">
        <f t="shared" si="42"/>
        <v>28.285714285714285</v>
      </c>
      <c r="I386">
        <f t="shared" si="43"/>
        <v>35.285714285714285</v>
      </c>
      <c r="J386">
        <f t="shared" si="44"/>
        <v>35.571428571428569</v>
      </c>
      <c r="K386">
        <f t="shared" si="45"/>
        <v>26.285714285714285</v>
      </c>
      <c r="L386">
        <f t="shared" si="46"/>
        <v>32.380952380952387</v>
      </c>
    </row>
    <row r="387" spans="1:12">
      <c r="A387" s="3" t="s">
        <v>402</v>
      </c>
      <c r="B387">
        <v>36</v>
      </c>
      <c r="C387">
        <v>34</v>
      </c>
      <c r="D387">
        <v>31</v>
      </c>
      <c r="E387">
        <v>21</v>
      </c>
      <c r="F387" s="1">
        <f>AVERAGE(KocaeliTablo[[#This Row],[Vefat2019]:[Vefat2017]])</f>
        <v>28.666666666666668</v>
      </c>
      <c r="G387" s="1">
        <f>IF(AND(KocaeliTablo[[#This Row],[Vefat2020]]&gt;-1,KocaeliTablo[[#This Row],[Referans]]&gt;-1), KocaeliTablo[[#This Row],[Vefat2020]]-KocaeliTablo[[#This Row],[Referans]], 0)</f>
        <v>7.3333333333333321</v>
      </c>
      <c r="H387">
        <f t="shared" si="42"/>
        <v>29.857142857142858</v>
      </c>
      <c r="I387">
        <f t="shared" si="43"/>
        <v>33.428571428571431</v>
      </c>
      <c r="J387">
        <f t="shared" si="44"/>
        <v>36</v>
      </c>
      <c r="K387">
        <f t="shared" si="45"/>
        <v>24.571428571428573</v>
      </c>
      <c r="L387">
        <f t="shared" si="46"/>
        <v>31.333333333333336</v>
      </c>
    </row>
    <row r="388" spans="1:12">
      <c r="A388" s="3" t="s">
        <v>403</v>
      </c>
      <c r="B388">
        <v>26</v>
      </c>
      <c r="C388">
        <v>43</v>
      </c>
      <c r="D388">
        <v>47</v>
      </c>
      <c r="E388">
        <v>29</v>
      </c>
      <c r="F388" s="1">
        <f>AVERAGE(KocaeliTablo[[#This Row],[Vefat2019]:[Vefat2017]])</f>
        <v>39.666666666666664</v>
      </c>
      <c r="G388" s="1">
        <f>IF(AND(KocaeliTablo[[#This Row],[Vefat2020]]&gt;-1,KocaeliTablo[[#This Row],[Referans]]&gt;-1), KocaeliTablo[[#This Row],[Vefat2020]]-KocaeliTablo[[#This Row],[Referans]], 0)</f>
        <v>-13.666666666666664</v>
      </c>
      <c r="H388">
        <f t="shared" si="42"/>
        <v>30.714285714285715</v>
      </c>
      <c r="I388">
        <f t="shared" si="43"/>
        <v>34.714285714285715</v>
      </c>
      <c r="J388">
        <f t="shared" si="44"/>
        <v>37.714285714285715</v>
      </c>
      <c r="K388">
        <f t="shared" si="45"/>
        <v>25.285714285714285</v>
      </c>
      <c r="L388">
        <f>AVERAGE(F382:F388)</f>
        <v>32.571428571428569</v>
      </c>
    </row>
    <row r="389" spans="1:12">
      <c r="A389" s="3" t="s">
        <v>404</v>
      </c>
      <c r="B389">
        <v>37</v>
      </c>
      <c r="C389">
        <v>32</v>
      </c>
      <c r="D389">
        <v>39</v>
      </c>
      <c r="E389">
        <v>39</v>
      </c>
      <c r="F389" s="1">
        <f>AVERAGE(KocaeliTablo[[#This Row],[Vefat2019]:[Vefat2017]])</f>
        <v>36.666666666666664</v>
      </c>
      <c r="G389" s="1">
        <f>IF(AND(KocaeliTablo[[#This Row],[Vefat2020]]&gt;-1,KocaeliTablo[[#This Row],[Referans]]&gt;-1), KocaeliTablo[[#This Row],[Vefat2020]]-KocaeliTablo[[#This Row],[Referans]], 0)</f>
        <v>0.3333333333333357</v>
      </c>
      <c r="H389">
        <f t="shared" ref="H389:H411" si="47">AVERAGE(B383:B389)</f>
        <v>33.142857142857146</v>
      </c>
      <c r="I389">
        <f t="shared" ref="I389:I411" si="48">AVERAGE(C383:C389)</f>
        <v>33.714285714285715</v>
      </c>
      <c r="J389">
        <f t="shared" ref="J389:J411" si="49">AVERAGE(D383:D389)</f>
        <v>38.428571428571431</v>
      </c>
      <c r="K389">
        <f t="shared" ref="K389:K411" si="50">AVERAGE(E383:E389)</f>
        <v>26.571428571428573</v>
      </c>
      <c r="L389">
        <f t="shared" ref="L389:L411" si="51">AVERAGE(F383:F389)</f>
        <v>32.904761904761905</v>
      </c>
    </row>
    <row r="390" spans="1:12">
      <c r="A390" s="3" t="s">
        <v>405</v>
      </c>
      <c r="B390">
        <v>28</v>
      </c>
      <c r="C390">
        <v>30</v>
      </c>
      <c r="D390">
        <v>33</v>
      </c>
      <c r="E390">
        <v>28</v>
      </c>
      <c r="F390" s="1">
        <f>AVERAGE(KocaeliTablo[[#This Row],[Vefat2019]:[Vefat2017]])</f>
        <v>30.333333333333332</v>
      </c>
      <c r="G390" s="1">
        <f>IF(AND(KocaeliTablo[[#This Row],[Vefat2020]]&gt;-1,KocaeliTablo[[#This Row],[Referans]]&gt;-1), KocaeliTablo[[#This Row],[Vefat2020]]-KocaeliTablo[[#This Row],[Referans]], 0)</f>
        <v>-2.3333333333333321</v>
      </c>
      <c r="H390">
        <f t="shared" si="47"/>
        <v>33.428571428571431</v>
      </c>
      <c r="I390">
        <f t="shared" si="48"/>
        <v>32.571428571428569</v>
      </c>
      <c r="J390">
        <f t="shared" si="49"/>
        <v>38.142857142857146</v>
      </c>
      <c r="K390">
        <f t="shared" si="50"/>
        <v>27.571428571428573</v>
      </c>
      <c r="L390">
        <f t="shared" si="51"/>
        <v>32.761904761904766</v>
      </c>
    </row>
    <row r="391" spans="1:12">
      <c r="A391" s="3" t="s">
        <v>406</v>
      </c>
      <c r="B391">
        <v>39</v>
      </c>
      <c r="C391">
        <v>33</v>
      </c>
      <c r="D391">
        <v>46</v>
      </c>
      <c r="E391">
        <v>22</v>
      </c>
      <c r="F391" s="1">
        <f>AVERAGE(KocaeliTablo[[#This Row],[Vefat2019]:[Vefat2017]])</f>
        <v>33.666666666666664</v>
      </c>
      <c r="G391" s="1">
        <f>IF(AND(KocaeliTablo[[#This Row],[Vefat2020]]&gt;-1,KocaeliTablo[[#This Row],[Referans]]&gt;-1), KocaeliTablo[[#This Row],[Vefat2020]]-KocaeliTablo[[#This Row],[Referans]], 0)</f>
        <v>5.3333333333333357</v>
      </c>
      <c r="H391">
        <f t="shared" si="47"/>
        <v>33</v>
      </c>
      <c r="I391">
        <f t="shared" si="48"/>
        <v>34.142857142857146</v>
      </c>
      <c r="J391">
        <f t="shared" si="49"/>
        <v>38.428571428571431</v>
      </c>
      <c r="K391">
        <f t="shared" si="50"/>
        <v>27</v>
      </c>
      <c r="L391">
        <f t="shared" si="51"/>
        <v>33.19047619047619</v>
      </c>
    </row>
    <row r="392" spans="1:12">
      <c r="A392" s="3" t="s">
        <v>407</v>
      </c>
      <c r="B392">
        <v>27</v>
      </c>
      <c r="C392">
        <v>32</v>
      </c>
      <c r="D392">
        <v>29</v>
      </c>
      <c r="E392">
        <v>22</v>
      </c>
      <c r="F392" s="1">
        <f>AVERAGE(KocaeliTablo[[#This Row],[Vefat2019]:[Vefat2017]])</f>
        <v>27.666666666666668</v>
      </c>
      <c r="G392" s="1">
        <f>IF(AND(KocaeliTablo[[#This Row],[Vefat2020]]&gt;-1,KocaeliTablo[[#This Row],[Referans]]&gt;-1), KocaeliTablo[[#This Row],[Vefat2020]]-KocaeliTablo[[#This Row],[Referans]], 0)</f>
        <v>-0.66666666666666785</v>
      </c>
      <c r="H392">
        <f t="shared" si="47"/>
        <v>32</v>
      </c>
      <c r="I392">
        <f t="shared" si="48"/>
        <v>34</v>
      </c>
      <c r="J392">
        <f t="shared" si="49"/>
        <v>37</v>
      </c>
      <c r="K392">
        <f t="shared" si="50"/>
        <v>26.714285714285715</v>
      </c>
      <c r="L392">
        <f t="shared" si="51"/>
        <v>32.571428571428569</v>
      </c>
    </row>
    <row r="393" spans="1:12">
      <c r="A393" s="3" t="s">
        <v>408</v>
      </c>
      <c r="B393">
        <v>30</v>
      </c>
      <c r="C393">
        <v>25</v>
      </c>
      <c r="D393">
        <v>30</v>
      </c>
      <c r="E393">
        <v>22</v>
      </c>
      <c r="F393" s="1">
        <f>AVERAGE(KocaeliTablo[[#This Row],[Vefat2019]:[Vefat2017]])</f>
        <v>25.666666666666668</v>
      </c>
      <c r="G393" s="1">
        <f>IF(AND(KocaeliTablo[[#This Row],[Vefat2020]]&gt;-1,KocaeliTablo[[#This Row],[Referans]]&gt;-1), KocaeliTablo[[#This Row],[Vefat2020]]-KocaeliTablo[[#This Row],[Referans]], 0)</f>
        <v>4.3333333333333321</v>
      </c>
      <c r="H393">
        <f t="shared" si="47"/>
        <v>31.857142857142858</v>
      </c>
      <c r="I393">
        <f t="shared" si="48"/>
        <v>32.714285714285715</v>
      </c>
      <c r="J393">
        <f t="shared" si="49"/>
        <v>36.428571428571431</v>
      </c>
      <c r="K393">
        <f t="shared" si="50"/>
        <v>26.142857142857142</v>
      </c>
      <c r="L393">
        <f t="shared" si="51"/>
        <v>31.761904761904759</v>
      </c>
    </row>
    <row r="394" spans="1:12">
      <c r="A394" s="3" t="s">
        <v>409</v>
      </c>
      <c r="B394">
        <v>29</v>
      </c>
      <c r="C394">
        <v>40</v>
      </c>
      <c r="D394">
        <v>34</v>
      </c>
      <c r="E394">
        <v>25</v>
      </c>
      <c r="F394" s="1">
        <f>AVERAGE(KocaeliTablo[[#This Row],[Vefat2019]:[Vefat2017]])</f>
        <v>33</v>
      </c>
      <c r="G394" s="1">
        <f>IF(AND(KocaeliTablo[[#This Row],[Vefat2020]]&gt;-1,KocaeliTablo[[#This Row],[Referans]]&gt;-1), KocaeliTablo[[#This Row],[Vefat2020]]-KocaeliTablo[[#This Row],[Referans]], 0)</f>
        <v>-4</v>
      </c>
      <c r="H394">
        <f t="shared" si="47"/>
        <v>30.857142857142858</v>
      </c>
      <c r="I394">
        <f t="shared" si="48"/>
        <v>33.571428571428569</v>
      </c>
      <c r="J394">
        <f t="shared" si="49"/>
        <v>36.857142857142854</v>
      </c>
      <c r="K394">
        <f t="shared" si="50"/>
        <v>26.714285714285715</v>
      </c>
      <c r="L394">
        <f t="shared" si="51"/>
        <v>32.380952380952372</v>
      </c>
    </row>
    <row r="395" spans="1:12">
      <c r="A395" s="3" t="s">
        <v>410</v>
      </c>
      <c r="B395">
        <v>40</v>
      </c>
      <c r="C395">
        <v>42</v>
      </c>
      <c r="D395">
        <v>37</v>
      </c>
      <c r="E395">
        <v>25</v>
      </c>
      <c r="F395" s="1">
        <f>AVERAGE(KocaeliTablo[[#This Row],[Vefat2019]:[Vefat2017]])</f>
        <v>34.666666666666664</v>
      </c>
      <c r="G395" s="1">
        <f>IF(AND(KocaeliTablo[[#This Row],[Vefat2020]]&gt;-1,KocaeliTablo[[#This Row],[Referans]]&gt;-1), KocaeliTablo[[#This Row],[Vefat2020]]-KocaeliTablo[[#This Row],[Referans]], 0)</f>
        <v>5.3333333333333357</v>
      </c>
      <c r="H395">
        <f t="shared" si="47"/>
        <v>32.857142857142854</v>
      </c>
      <c r="I395">
        <f t="shared" si="48"/>
        <v>33.428571428571431</v>
      </c>
      <c r="J395">
        <f t="shared" si="49"/>
        <v>35.428571428571431</v>
      </c>
      <c r="K395">
        <f t="shared" si="50"/>
        <v>26.142857142857142</v>
      </c>
      <c r="L395">
        <f t="shared" si="51"/>
        <v>31.666666666666661</v>
      </c>
    </row>
    <row r="396" spans="1:12">
      <c r="A396" s="3" t="s">
        <v>411</v>
      </c>
      <c r="B396">
        <v>20</v>
      </c>
      <c r="C396">
        <v>30</v>
      </c>
      <c r="D396">
        <v>33</v>
      </c>
      <c r="E396">
        <v>24</v>
      </c>
      <c r="F396" s="1">
        <f>AVERAGE(KocaeliTablo[[#This Row],[Vefat2019]:[Vefat2017]])</f>
        <v>29</v>
      </c>
      <c r="G396" s="1">
        <f>IF(AND(KocaeliTablo[[#This Row],[Vefat2020]]&gt;-1,KocaeliTablo[[#This Row],[Referans]]&gt;-1), KocaeliTablo[[#This Row],[Vefat2020]]-KocaeliTablo[[#This Row],[Referans]], 0)</f>
        <v>-9</v>
      </c>
      <c r="H396">
        <f t="shared" si="47"/>
        <v>30.428571428571427</v>
      </c>
      <c r="I396">
        <f t="shared" si="48"/>
        <v>33.142857142857146</v>
      </c>
      <c r="J396">
        <f t="shared" si="49"/>
        <v>34.571428571428569</v>
      </c>
      <c r="K396">
        <f t="shared" si="50"/>
        <v>24</v>
      </c>
      <c r="L396">
        <f t="shared" si="51"/>
        <v>30.571428571428573</v>
      </c>
    </row>
    <row r="397" spans="1:12">
      <c r="A397" s="3" t="s">
        <v>412</v>
      </c>
      <c r="B397">
        <v>20</v>
      </c>
      <c r="C397">
        <v>35</v>
      </c>
      <c r="D397">
        <v>31</v>
      </c>
      <c r="E397">
        <v>21</v>
      </c>
      <c r="F397" s="1">
        <f>AVERAGE(KocaeliTablo[[#This Row],[Vefat2019]:[Vefat2017]])</f>
        <v>29</v>
      </c>
      <c r="G397" s="1">
        <f>IF(AND(KocaeliTablo[[#This Row],[Vefat2020]]&gt;-1,KocaeliTablo[[#This Row],[Referans]]&gt;-1), KocaeliTablo[[#This Row],[Vefat2020]]-KocaeliTablo[[#This Row],[Referans]], 0)</f>
        <v>-9</v>
      </c>
      <c r="H397">
        <f t="shared" si="47"/>
        <v>29.285714285714285</v>
      </c>
      <c r="I397">
        <f t="shared" si="48"/>
        <v>33.857142857142854</v>
      </c>
      <c r="J397">
        <f t="shared" si="49"/>
        <v>34.285714285714285</v>
      </c>
      <c r="K397">
        <f t="shared" si="50"/>
        <v>23</v>
      </c>
      <c r="L397">
        <f t="shared" si="51"/>
        <v>30.38095238095238</v>
      </c>
    </row>
    <row r="398" spans="1:12">
      <c r="A398" s="3" t="s">
        <v>413</v>
      </c>
      <c r="B398">
        <v>31</v>
      </c>
      <c r="C398">
        <v>26</v>
      </c>
      <c r="D398">
        <v>27</v>
      </c>
      <c r="E398">
        <v>24</v>
      </c>
      <c r="F398" s="1">
        <f>AVERAGE(KocaeliTablo[[#This Row],[Vefat2019]:[Vefat2017]])</f>
        <v>25.666666666666668</v>
      </c>
      <c r="G398" s="1">
        <f>IF(AND(KocaeliTablo[[#This Row],[Vefat2020]]&gt;-1,KocaeliTablo[[#This Row],[Referans]]&gt;-1), KocaeliTablo[[#This Row],[Vefat2020]]-KocaeliTablo[[#This Row],[Referans]], 0)</f>
        <v>5.3333333333333321</v>
      </c>
      <c r="H398">
        <f t="shared" si="47"/>
        <v>28.142857142857142</v>
      </c>
      <c r="I398">
        <f t="shared" si="48"/>
        <v>32.857142857142854</v>
      </c>
      <c r="J398">
        <f t="shared" si="49"/>
        <v>31.571428571428573</v>
      </c>
      <c r="K398">
        <f t="shared" si="50"/>
        <v>23.285714285714285</v>
      </c>
      <c r="L398">
        <f t="shared" si="51"/>
        <v>29.238095238095237</v>
      </c>
    </row>
    <row r="399" spans="1:12">
      <c r="A399" s="3" t="s">
        <v>414</v>
      </c>
      <c r="B399">
        <v>25</v>
      </c>
      <c r="C399">
        <v>22</v>
      </c>
      <c r="D399">
        <v>28</v>
      </c>
      <c r="E399">
        <v>17</v>
      </c>
      <c r="F399" s="1">
        <f>AVERAGE(KocaeliTablo[[#This Row],[Vefat2019]:[Vefat2017]])</f>
        <v>22.333333333333332</v>
      </c>
      <c r="G399" s="1">
        <f>IF(AND(KocaeliTablo[[#This Row],[Vefat2020]]&gt;-1,KocaeliTablo[[#This Row],[Referans]]&gt;-1), KocaeliTablo[[#This Row],[Vefat2020]]-KocaeliTablo[[#This Row],[Referans]], 0)</f>
        <v>2.6666666666666679</v>
      </c>
      <c r="H399">
        <f t="shared" si="47"/>
        <v>27.857142857142858</v>
      </c>
      <c r="I399">
        <f t="shared" si="48"/>
        <v>31.428571428571427</v>
      </c>
      <c r="J399">
        <f t="shared" si="49"/>
        <v>31.428571428571427</v>
      </c>
      <c r="K399">
        <f t="shared" si="50"/>
        <v>22.571428571428573</v>
      </c>
      <c r="L399">
        <f t="shared" si="51"/>
        <v>28.476190476190478</v>
      </c>
    </row>
    <row r="400" spans="1:12">
      <c r="A400" s="3" t="s">
        <v>415</v>
      </c>
      <c r="B400">
        <v>32</v>
      </c>
      <c r="C400">
        <v>25</v>
      </c>
      <c r="D400">
        <v>31</v>
      </c>
      <c r="E400">
        <v>21</v>
      </c>
      <c r="F400" s="1">
        <f>AVERAGE(KocaeliTablo[[#This Row],[Vefat2019]:[Vefat2017]])</f>
        <v>25.666666666666668</v>
      </c>
      <c r="G400" s="1">
        <f>IF(AND(KocaeliTablo[[#This Row],[Vefat2020]]&gt;-1,KocaeliTablo[[#This Row],[Referans]]&gt;-1), KocaeliTablo[[#This Row],[Vefat2020]]-KocaeliTablo[[#This Row],[Referans]], 0)</f>
        <v>6.3333333333333321</v>
      </c>
      <c r="H400">
        <f t="shared" si="47"/>
        <v>28.142857142857142</v>
      </c>
      <c r="I400">
        <f t="shared" si="48"/>
        <v>31.428571428571427</v>
      </c>
      <c r="J400">
        <f t="shared" si="49"/>
        <v>31.571428571428573</v>
      </c>
      <c r="K400">
        <f t="shared" si="50"/>
        <v>22.428571428571427</v>
      </c>
      <c r="L400">
        <f t="shared" si="51"/>
        <v>28.476190476190474</v>
      </c>
    </row>
    <row r="401" spans="1:12">
      <c r="A401" s="3" t="s">
        <v>416</v>
      </c>
      <c r="B401">
        <v>29</v>
      </c>
      <c r="C401">
        <v>25</v>
      </c>
      <c r="D401">
        <v>43</v>
      </c>
      <c r="E401">
        <v>22</v>
      </c>
      <c r="F401" s="1">
        <f>AVERAGE(KocaeliTablo[[#This Row],[Vefat2019]:[Vefat2017]])</f>
        <v>30</v>
      </c>
      <c r="G401" s="1">
        <f>IF(AND(KocaeliTablo[[#This Row],[Vefat2020]]&gt;-1,KocaeliTablo[[#This Row],[Referans]]&gt;-1), KocaeliTablo[[#This Row],[Vefat2020]]-KocaeliTablo[[#This Row],[Referans]], 0)</f>
        <v>-1</v>
      </c>
      <c r="H401">
        <f t="shared" si="47"/>
        <v>28.142857142857142</v>
      </c>
      <c r="I401">
        <f t="shared" si="48"/>
        <v>29.285714285714285</v>
      </c>
      <c r="J401">
        <f t="shared" si="49"/>
        <v>32.857142857142854</v>
      </c>
      <c r="K401">
        <f t="shared" si="50"/>
        <v>22</v>
      </c>
      <c r="L401">
        <f t="shared" si="51"/>
        <v>28.047619047619044</v>
      </c>
    </row>
    <row r="402" spans="1:12">
      <c r="A402" s="3" t="s">
        <v>417</v>
      </c>
      <c r="B402">
        <v>25</v>
      </c>
      <c r="C402">
        <v>44</v>
      </c>
      <c r="D402">
        <v>41</v>
      </c>
      <c r="E402">
        <v>26</v>
      </c>
      <c r="F402" s="1">
        <f>AVERAGE(KocaeliTablo[[#This Row],[Vefat2019]:[Vefat2017]])</f>
        <v>37</v>
      </c>
      <c r="G402" s="1">
        <f>IF(AND(KocaeliTablo[[#This Row],[Vefat2020]]&gt;-1,KocaeliTablo[[#This Row],[Referans]]&gt;-1), KocaeliTablo[[#This Row],[Vefat2020]]-KocaeliTablo[[#This Row],[Referans]], 0)</f>
        <v>-12</v>
      </c>
      <c r="H402">
        <f t="shared" si="47"/>
        <v>26</v>
      </c>
      <c r="I402">
        <f t="shared" si="48"/>
        <v>29.571428571428573</v>
      </c>
      <c r="J402">
        <f t="shared" si="49"/>
        <v>33.428571428571431</v>
      </c>
      <c r="K402">
        <f t="shared" si="50"/>
        <v>22.142857142857142</v>
      </c>
      <c r="L402">
        <f t="shared" si="51"/>
        <v>28.38095238095238</v>
      </c>
    </row>
    <row r="403" spans="1:12">
      <c r="A403" s="3" t="s">
        <v>418</v>
      </c>
      <c r="B403">
        <v>24</v>
      </c>
      <c r="C403">
        <v>32</v>
      </c>
      <c r="D403">
        <v>27</v>
      </c>
      <c r="E403">
        <v>35</v>
      </c>
      <c r="F403" s="1">
        <f>AVERAGE(KocaeliTablo[[#This Row],[Vefat2019]:[Vefat2017]])</f>
        <v>31.333333333333332</v>
      </c>
      <c r="G403" s="1">
        <f>IF(AND(KocaeliTablo[[#This Row],[Vefat2020]]&gt;-1,KocaeliTablo[[#This Row],[Referans]]&gt;-1), KocaeliTablo[[#This Row],[Vefat2020]]-KocaeliTablo[[#This Row],[Referans]], 0)</f>
        <v>-7.3333333333333321</v>
      </c>
      <c r="H403">
        <f t="shared" si="47"/>
        <v>26.571428571428573</v>
      </c>
      <c r="I403">
        <f t="shared" si="48"/>
        <v>29.857142857142858</v>
      </c>
      <c r="J403">
        <f t="shared" si="49"/>
        <v>32.571428571428569</v>
      </c>
      <c r="K403">
        <f t="shared" si="50"/>
        <v>23.714285714285715</v>
      </c>
      <c r="L403">
        <f t="shared" si="51"/>
        <v>28.714285714285719</v>
      </c>
    </row>
    <row r="404" spans="1:12">
      <c r="A404" s="3" t="s">
        <v>419</v>
      </c>
      <c r="B404">
        <v>28</v>
      </c>
      <c r="C404">
        <v>35</v>
      </c>
      <c r="D404">
        <v>27</v>
      </c>
      <c r="E404">
        <v>31</v>
      </c>
      <c r="F404" s="1">
        <f>AVERAGE(KocaeliTablo[[#This Row],[Vefat2019]:[Vefat2017]])</f>
        <v>31</v>
      </c>
      <c r="G404" s="1">
        <f>IF(AND(KocaeliTablo[[#This Row],[Vefat2020]]&gt;-1,KocaeliTablo[[#This Row],[Referans]]&gt;-1), KocaeliTablo[[#This Row],[Vefat2020]]-KocaeliTablo[[#This Row],[Referans]], 0)</f>
        <v>-3</v>
      </c>
      <c r="H404">
        <f t="shared" si="47"/>
        <v>27.714285714285715</v>
      </c>
      <c r="I404">
        <f t="shared" si="48"/>
        <v>29.857142857142858</v>
      </c>
      <c r="J404">
        <f t="shared" si="49"/>
        <v>32</v>
      </c>
      <c r="K404">
        <f t="shared" si="50"/>
        <v>25.142857142857142</v>
      </c>
      <c r="L404">
        <f t="shared" si="51"/>
        <v>29.000000000000004</v>
      </c>
    </row>
    <row r="405" spans="1:12">
      <c r="A405" s="3" t="s">
        <v>420</v>
      </c>
      <c r="B405">
        <v>45</v>
      </c>
      <c r="C405">
        <v>30</v>
      </c>
      <c r="D405">
        <v>29</v>
      </c>
      <c r="E405">
        <v>24</v>
      </c>
      <c r="F405" s="1">
        <f>AVERAGE(KocaeliTablo[[#This Row],[Vefat2019]:[Vefat2017]])</f>
        <v>27.666666666666668</v>
      </c>
      <c r="G405" s="1">
        <f>IF(AND(KocaeliTablo[[#This Row],[Vefat2020]]&gt;-1,KocaeliTablo[[#This Row],[Referans]]&gt;-1), KocaeliTablo[[#This Row],[Vefat2020]]-KocaeliTablo[[#This Row],[Referans]], 0)</f>
        <v>17.333333333333332</v>
      </c>
      <c r="H405">
        <f t="shared" si="47"/>
        <v>29.714285714285715</v>
      </c>
      <c r="I405">
        <f t="shared" si="48"/>
        <v>30.428571428571427</v>
      </c>
      <c r="J405">
        <f t="shared" si="49"/>
        <v>32.285714285714285</v>
      </c>
      <c r="K405">
        <f t="shared" si="50"/>
        <v>25.142857142857142</v>
      </c>
      <c r="L405">
        <f t="shared" si="51"/>
        <v>29.285714285714285</v>
      </c>
    </row>
    <row r="406" spans="1:12">
      <c r="A406" s="3" t="s">
        <v>421</v>
      </c>
      <c r="B406">
        <v>33</v>
      </c>
      <c r="C406">
        <v>27</v>
      </c>
      <c r="D406">
        <v>32</v>
      </c>
      <c r="E406">
        <v>31</v>
      </c>
      <c r="F406" s="1">
        <f>AVERAGE(KocaeliTablo[[#This Row],[Vefat2019]:[Vefat2017]])</f>
        <v>30</v>
      </c>
      <c r="G406" s="1">
        <f>IF(AND(KocaeliTablo[[#This Row],[Vefat2020]]&gt;-1,KocaeliTablo[[#This Row],[Referans]]&gt;-1), KocaeliTablo[[#This Row],[Vefat2020]]-KocaeliTablo[[#This Row],[Referans]], 0)</f>
        <v>3</v>
      </c>
      <c r="H406">
        <f t="shared" si="47"/>
        <v>30.857142857142858</v>
      </c>
      <c r="I406">
        <f t="shared" si="48"/>
        <v>31.142857142857142</v>
      </c>
      <c r="J406">
        <f t="shared" si="49"/>
        <v>32.857142857142854</v>
      </c>
      <c r="K406">
        <f t="shared" si="50"/>
        <v>27.142857142857142</v>
      </c>
      <c r="L406">
        <f t="shared" si="51"/>
        <v>30.38095238095238</v>
      </c>
    </row>
    <row r="407" spans="1:12">
      <c r="A407" s="3" t="s">
        <v>422</v>
      </c>
      <c r="B407">
        <v>42</v>
      </c>
      <c r="C407">
        <v>35</v>
      </c>
      <c r="D407">
        <v>27</v>
      </c>
      <c r="E407">
        <v>28</v>
      </c>
      <c r="F407" s="1">
        <f>AVERAGE(KocaeliTablo[[#This Row],[Vefat2019]:[Vefat2017]])</f>
        <v>30</v>
      </c>
      <c r="G407" s="1">
        <f>IF(AND(KocaeliTablo[[#This Row],[Vefat2020]]&gt;-1,KocaeliTablo[[#This Row],[Referans]]&gt;-1), KocaeliTablo[[#This Row],[Vefat2020]]-KocaeliTablo[[#This Row],[Referans]], 0)</f>
        <v>12</v>
      </c>
      <c r="H407">
        <f t="shared" si="47"/>
        <v>32.285714285714285</v>
      </c>
      <c r="I407">
        <f t="shared" si="48"/>
        <v>32.571428571428569</v>
      </c>
      <c r="J407">
        <f t="shared" si="49"/>
        <v>32.285714285714285</v>
      </c>
      <c r="K407">
        <f t="shared" si="50"/>
        <v>28.142857142857142</v>
      </c>
      <c r="L407">
        <f t="shared" si="51"/>
        <v>30.999999999999996</v>
      </c>
    </row>
    <row r="408" spans="1:12">
      <c r="A408" s="3" t="s">
        <v>423</v>
      </c>
      <c r="B408">
        <v>40</v>
      </c>
      <c r="C408">
        <v>26</v>
      </c>
      <c r="D408">
        <v>32</v>
      </c>
      <c r="E408">
        <v>29</v>
      </c>
      <c r="F408" s="1">
        <f>AVERAGE(KocaeliTablo[[#This Row],[Vefat2019]:[Vefat2017]])</f>
        <v>29</v>
      </c>
      <c r="G408" s="1">
        <f>IF(AND(KocaeliTablo[[#This Row],[Vefat2020]]&gt;-1,KocaeliTablo[[#This Row],[Referans]]&gt;-1), KocaeliTablo[[#This Row],[Vefat2020]]-KocaeliTablo[[#This Row],[Referans]], 0)</f>
        <v>11</v>
      </c>
      <c r="H408">
        <f t="shared" si="47"/>
        <v>33.857142857142854</v>
      </c>
      <c r="I408">
        <f t="shared" si="48"/>
        <v>32.714285714285715</v>
      </c>
      <c r="J408">
        <f t="shared" si="49"/>
        <v>30.714285714285715</v>
      </c>
      <c r="K408">
        <f t="shared" si="50"/>
        <v>29.142857142857142</v>
      </c>
      <c r="L408">
        <f t="shared" si="51"/>
        <v>30.857142857142858</v>
      </c>
    </row>
    <row r="409" spans="1:12">
      <c r="A409" s="3" t="s">
        <v>424</v>
      </c>
      <c r="B409">
        <v>26</v>
      </c>
      <c r="C409">
        <v>24</v>
      </c>
      <c r="D409">
        <v>27</v>
      </c>
      <c r="E409">
        <v>24</v>
      </c>
      <c r="F409" s="1">
        <f>AVERAGE(KocaeliTablo[[#This Row],[Vefat2019]:[Vefat2017]])</f>
        <v>25</v>
      </c>
      <c r="G409" s="1">
        <f>IF(AND(KocaeliTablo[[#This Row],[Vefat2020]]&gt;-1,KocaeliTablo[[#This Row],[Referans]]&gt;-1), KocaeliTablo[[#This Row],[Vefat2020]]-KocaeliTablo[[#This Row],[Referans]], 0)</f>
        <v>1</v>
      </c>
      <c r="H409">
        <f t="shared" si="47"/>
        <v>34</v>
      </c>
      <c r="I409">
        <f t="shared" si="48"/>
        <v>29.857142857142858</v>
      </c>
      <c r="J409">
        <f t="shared" si="49"/>
        <v>28.714285714285715</v>
      </c>
      <c r="K409">
        <f t="shared" si="50"/>
        <v>28.857142857142858</v>
      </c>
      <c r="L409">
        <f t="shared" si="51"/>
        <v>29.142857142857142</v>
      </c>
    </row>
    <row r="410" spans="1:12">
      <c r="A410" s="3" t="s">
        <v>425</v>
      </c>
      <c r="B410">
        <v>25</v>
      </c>
      <c r="C410">
        <v>20</v>
      </c>
      <c r="D410">
        <v>28</v>
      </c>
      <c r="E410">
        <v>24</v>
      </c>
      <c r="F410" s="1">
        <f>AVERAGE(KocaeliTablo[[#This Row],[Vefat2019]:[Vefat2017]])</f>
        <v>24</v>
      </c>
      <c r="G410" s="1">
        <f>IF(AND(KocaeliTablo[[#This Row],[Vefat2020]]&gt;-1,KocaeliTablo[[#This Row],[Referans]]&gt;-1), KocaeliTablo[[#This Row],[Vefat2020]]-KocaeliTablo[[#This Row],[Referans]], 0)</f>
        <v>1</v>
      </c>
      <c r="H410">
        <f t="shared" si="47"/>
        <v>34.142857142857146</v>
      </c>
      <c r="I410">
        <f t="shared" si="48"/>
        <v>28.142857142857142</v>
      </c>
      <c r="J410">
        <f t="shared" si="49"/>
        <v>28.857142857142858</v>
      </c>
      <c r="K410">
        <f t="shared" si="50"/>
        <v>27.285714285714285</v>
      </c>
      <c r="L410">
        <f t="shared" si="51"/>
        <v>28.095238095238098</v>
      </c>
    </row>
    <row r="411" spans="1:12">
      <c r="A411" s="3" t="s">
        <v>426</v>
      </c>
      <c r="B411">
        <v>20</v>
      </c>
      <c r="C411">
        <v>30</v>
      </c>
      <c r="D411">
        <v>29</v>
      </c>
      <c r="E411">
        <v>28</v>
      </c>
      <c r="F411" s="1">
        <f>AVERAGE(KocaeliTablo[[#This Row],[Vefat2019]:[Vefat2017]])</f>
        <v>29</v>
      </c>
      <c r="G411" s="1">
        <f>IF(AND(KocaeliTablo[[#This Row],[Vefat2020]]&gt;-1,KocaeliTablo[[#This Row],[Referans]]&gt;-1), KocaeliTablo[[#This Row],[Vefat2020]]-KocaeliTablo[[#This Row],[Referans]], 0)</f>
        <v>-9</v>
      </c>
      <c r="H411">
        <f t="shared" si="47"/>
        <v>33</v>
      </c>
      <c r="I411">
        <f t="shared" si="48"/>
        <v>27.428571428571427</v>
      </c>
      <c r="J411">
        <f t="shared" si="49"/>
        <v>29.142857142857142</v>
      </c>
      <c r="K411">
        <f t="shared" si="50"/>
        <v>26.857142857142858</v>
      </c>
      <c r="L411">
        <f t="shared" si="51"/>
        <v>27.809523809523814</v>
      </c>
    </row>
    <row r="412" spans="1:12">
      <c r="A412" s="3" t="s">
        <v>427</v>
      </c>
      <c r="B412">
        <v>28</v>
      </c>
      <c r="C412">
        <v>30</v>
      </c>
      <c r="D412">
        <v>30</v>
      </c>
      <c r="E412">
        <v>25</v>
      </c>
      <c r="F412" s="1">
        <f>AVERAGE(KocaeliTablo[[#This Row],[Vefat2019]:[Vefat2017]])</f>
        <v>28.333333333333332</v>
      </c>
      <c r="G412" s="1">
        <f>IF(AND(KocaeliTablo[[#This Row],[Vefat2020]]&gt;-1,KocaeliTablo[[#This Row],[Referans]]&gt;-1), KocaeliTablo[[#This Row],[Vefat2020]]-KocaeliTablo[[#This Row],[Referans]], 0)</f>
        <v>-0.33333333333333215</v>
      </c>
      <c r="H412">
        <f t="shared" ref="H412:H429" si="52">AVERAGE(B406:B412)</f>
        <v>30.571428571428573</v>
      </c>
      <c r="I412">
        <f t="shared" ref="I412:I429" si="53">AVERAGE(C406:C412)</f>
        <v>27.428571428571427</v>
      </c>
      <c r="J412">
        <f t="shared" ref="J412:J429" si="54">AVERAGE(D406:D412)</f>
        <v>29.285714285714285</v>
      </c>
      <c r="K412">
        <f t="shared" ref="K412:K429" si="55">AVERAGE(E406:E412)</f>
        <v>27</v>
      </c>
      <c r="L412">
        <f t="shared" ref="L412:L429" si="56">AVERAGE(F406:F412)</f>
        <v>27.904761904761905</v>
      </c>
    </row>
    <row r="413" spans="1:12">
      <c r="A413" s="3" t="s">
        <v>428</v>
      </c>
      <c r="B413">
        <v>28</v>
      </c>
      <c r="C413">
        <v>23</v>
      </c>
      <c r="D413">
        <v>21</v>
      </c>
      <c r="E413">
        <v>33</v>
      </c>
      <c r="F413" s="1">
        <f>AVERAGE(KocaeliTablo[[#This Row],[Vefat2019]:[Vefat2017]])</f>
        <v>25.666666666666668</v>
      </c>
      <c r="G413" s="1">
        <f>IF(AND(KocaeliTablo[[#This Row],[Vefat2020]]&gt;-1,KocaeliTablo[[#This Row],[Referans]]&gt;-1), KocaeliTablo[[#This Row],[Vefat2020]]-KocaeliTablo[[#This Row],[Referans]], 0)</f>
        <v>2.3333333333333321</v>
      </c>
      <c r="H413">
        <f t="shared" si="52"/>
        <v>29.857142857142858</v>
      </c>
      <c r="I413">
        <f t="shared" si="53"/>
        <v>26.857142857142858</v>
      </c>
      <c r="J413">
        <f t="shared" si="54"/>
        <v>27.714285714285715</v>
      </c>
      <c r="K413">
        <f t="shared" si="55"/>
        <v>27.285714285714285</v>
      </c>
      <c r="L413">
        <f t="shared" si="56"/>
        <v>27.285714285714285</v>
      </c>
    </row>
    <row r="414" spans="1:12">
      <c r="A414" s="3" t="s">
        <v>429</v>
      </c>
      <c r="B414">
        <v>30</v>
      </c>
      <c r="C414">
        <v>27</v>
      </c>
      <c r="D414">
        <v>26</v>
      </c>
      <c r="E414">
        <v>30</v>
      </c>
      <c r="F414" s="1">
        <f>AVERAGE(KocaeliTablo[[#This Row],[Vefat2019]:[Vefat2017]])</f>
        <v>27.666666666666668</v>
      </c>
      <c r="G414" s="1">
        <f>IF(AND(KocaeliTablo[[#This Row],[Vefat2020]]&gt;-1,KocaeliTablo[[#This Row],[Referans]]&gt;-1), KocaeliTablo[[#This Row],[Vefat2020]]-KocaeliTablo[[#This Row],[Referans]], 0)</f>
        <v>2.3333333333333321</v>
      </c>
      <c r="H414">
        <f t="shared" si="52"/>
        <v>28.142857142857142</v>
      </c>
      <c r="I414">
        <f t="shared" si="53"/>
        <v>25.714285714285715</v>
      </c>
      <c r="J414">
        <f t="shared" si="54"/>
        <v>27.571428571428573</v>
      </c>
      <c r="K414">
        <f t="shared" si="55"/>
        <v>27.571428571428573</v>
      </c>
      <c r="L414">
        <f t="shared" si="56"/>
        <v>26.952380952380953</v>
      </c>
    </row>
    <row r="415" spans="1:12">
      <c r="A415" s="3" t="s">
        <v>430</v>
      </c>
      <c r="B415">
        <v>27</v>
      </c>
      <c r="C415">
        <v>25</v>
      </c>
      <c r="D415">
        <v>19</v>
      </c>
      <c r="E415">
        <v>18</v>
      </c>
      <c r="F415" s="1">
        <f>AVERAGE(KocaeliTablo[[#This Row],[Vefat2019]:[Vefat2017]])</f>
        <v>20.666666666666668</v>
      </c>
      <c r="G415" s="1">
        <f>IF(AND(KocaeliTablo[[#This Row],[Vefat2020]]&gt;-1,KocaeliTablo[[#This Row],[Referans]]&gt;-1), KocaeliTablo[[#This Row],[Vefat2020]]-KocaeliTablo[[#This Row],[Referans]], 0)</f>
        <v>6.3333333333333321</v>
      </c>
      <c r="H415">
        <f t="shared" si="52"/>
        <v>26.285714285714285</v>
      </c>
      <c r="I415">
        <f t="shared" si="53"/>
        <v>25.571428571428573</v>
      </c>
      <c r="J415">
        <f t="shared" si="54"/>
        <v>25.714285714285715</v>
      </c>
      <c r="K415">
        <f t="shared" si="55"/>
        <v>26</v>
      </c>
      <c r="L415">
        <f t="shared" si="56"/>
        <v>25.761904761904759</v>
      </c>
    </row>
    <row r="416" spans="1:12">
      <c r="A416" s="3" t="s">
        <v>431</v>
      </c>
      <c r="B416">
        <v>31</v>
      </c>
      <c r="C416">
        <v>25</v>
      </c>
      <c r="D416">
        <v>22</v>
      </c>
      <c r="E416">
        <v>23</v>
      </c>
      <c r="F416" s="1">
        <f>AVERAGE(KocaeliTablo[[#This Row],[Vefat2019]:[Vefat2017]])</f>
        <v>23.333333333333332</v>
      </c>
      <c r="G416" s="1">
        <f>IF(AND(KocaeliTablo[[#This Row],[Vefat2020]]&gt;-1,KocaeliTablo[[#This Row],[Referans]]&gt;-1), KocaeliTablo[[#This Row],[Vefat2020]]-KocaeliTablo[[#This Row],[Referans]], 0)</f>
        <v>7.6666666666666679</v>
      </c>
      <c r="H416">
        <f t="shared" si="52"/>
        <v>27</v>
      </c>
      <c r="I416">
        <f t="shared" si="53"/>
        <v>25.714285714285715</v>
      </c>
      <c r="J416">
        <f t="shared" si="54"/>
        <v>25</v>
      </c>
      <c r="K416">
        <f t="shared" si="55"/>
        <v>25.857142857142858</v>
      </c>
      <c r="L416">
        <f t="shared" si="56"/>
        <v>25.523809523809522</v>
      </c>
    </row>
    <row r="417" spans="1:12">
      <c r="A417" s="3" t="s">
        <v>432</v>
      </c>
      <c r="B417">
        <v>29</v>
      </c>
      <c r="C417">
        <v>31</v>
      </c>
      <c r="D417">
        <v>23</v>
      </c>
      <c r="E417">
        <v>32</v>
      </c>
      <c r="F417" s="1">
        <f>AVERAGE(KocaeliTablo[[#This Row],[Vefat2019]:[Vefat2017]])</f>
        <v>28.666666666666668</v>
      </c>
      <c r="G417" s="1">
        <f>IF(AND(KocaeliTablo[[#This Row],[Vefat2020]]&gt;-1,KocaeliTablo[[#This Row],[Referans]]&gt;-1), KocaeliTablo[[#This Row],[Vefat2020]]-KocaeliTablo[[#This Row],[Referans]], 0)</f>
        <v>0.33333333333333215</v>
      </c>
      <c r="H417">
        <f t="shared" si="52"/>
        <v>27.571428571428573</v>
      </c>
      <c r="I417">
        <f t="shared" si="53"/>
        <v>27.285714285714285</v>
      </c>
      <c r="J417">
        <f t="shared" si="54"/>
        <v>24.285714285714285</v>
      </c>
      <c r="K417">
        <f t="shared" si="55"/>
        <v>27</v>
      </c>
      <c r="L417">
        <f t="shared" si="56"/>
        <v>26.190476190476193</v>
      </c>
    </row>
    <row r="418" spans="1:12">
      <c r="A418" s="3" t="s">
        <v>433</v>
      </c>
      <c r="B418">
        <v>30</v>
      </c>
      <c r="C418">
        <v>27</v>
      </c>
      <c r="D418">
        <v>28</v>
      </c>
      <c r="E418">
        <v>33</v>
      </c>
      <c r="F418" s="1">
        <f>AVERAGE(KocaeliTablo[[#This Row],[Vefat2019]:[Vefat2017]])</f>
        <v>29.333333333333332</v>
      </c>
      <c r="G418" s="1">
        <f>IF(AND(KocaeliTablo[[#This Row],[Vefat2020]]&gt;-1,KocaeliTablo[[#This Row],[Referans]]&gt;-1), KocaeliTablo[[#This Row],[Vefat2020]]-KocaeliTablo[[#This Row],[Referans]], 0)</f>
        <v>0.66666666666666785</v>
      </c>
      <c r="H418">
        <f t="shared" si="52"/>
        <v>29</v>
      </c>
      <c r="I418">
        <f t="shared" si="53"/>
        <v>26.857142857142858</v>
      </c>
      <c r="J418">
        <f t="shared" si="54"/>
        <v>24.142857142857142</v>
      </c>
      <c r="K418">
        <f t="shared" si="55"/>
        <v>27.714285714285715</v>
      </c>
      <c r="L418">
        <f t="shared" si="56"/>
        <v>26.238095238095241</v>
      </c>
    </row>
    <row r="419" spans="1:12">
      <c r="A419" s="3" t="s">
        <v>434</v>
      </c>
      <c r="B419">
        <v>20</v>
      </c>
      <c r="C419">
        <v>21</v>
      </c>
      <c r="D419">
        <v>25</v>
      </c>
      <c r="E419">
        <v>19</v>
      </c>
      <c r="F419" s="1">
        <f>AVERAGE(KocaeliTablo[[#This Row],[Vefat2019]:[Vefat2017]])</f>
        <v>21.666666666666668</v>
      </c>
      <c r="G419" s="1">
        <f>IF(AND(KocaeliTablo[[#This Row],[Vefat2020]]&gt;-1,KocaeliTablo[[#This Row],[Referans]]&gt;-1), KocaeliTablo[[#This Row],[Vefat2020]]-KocaeliTablo[[#This Row],[Referans]], 0)</f>
        <v>-1.6666666666666679</v>
      </c>
      <c r="H419">
        <f t="shared" si="52"/>
        <v>27.857142857142858</v>
      </c>
      <c r="I419">
        <f t="shared" si="53"/>
        <v>25.571428571428573</v>
      </c>
      <c r="J419">
        <f t="shared" si="54"/>
        <v>23.428571428571427</v>
      </c>
      <c r="K419">
        <f t="shared" si="55"/>
        <v>26.857142857142858</v>
      </c>
      <c r="L419">
        <f t="shared" si="56"/>
        <v>25.285714285714285</v>
      </c>
    </row>
    <row r="420" spans="1:12">
      <c r="A420" s="3" t="s">
        <v>435</v>
      </c>
      <c r="B420">
        <v>24</v>
      </c>
      <c r="C420">
        <v>34</v>
      </c>
      <c r="D420">
        <v>29</v>
      </c>
      <c r="E420">
        <v>28</v>
      </c>
      <c r="F420" s="1">
        <f>AVERAGE(KocaeliTablo[[#This Row],[Vefat2019]:[Vefat2017]])</f>
        <v>30.333333333333332</v>
      </c>
      <c r="G420" s="1">
        <f>IF(AND(KocaeliTablo[[#This Row],[Vefat2020]]&gt;-1,KocaeliTablo[[#This Row],[Referans]]&gt;-1), KocaeliTablo[[#This Row],[Vefat2020]]-KocaeliTablo[[#This Row],[Referans]], 0)</f>
        <v>-6.3333333333333321</v>
      </c>
      <c r="H420">
        <f t="shared" si="52"/>
        <v>27.285714285714285</v>
      </c>
      <c r="I420">
        <f t="shared" si="53"/>
        <v>27.142857142857142</v>
      </c>
      <c r="J420">
        <f t="shared" si="54"/>
        <v>24.571428571428573</v>
      </c>
      <c r="K420">
        <f t="shared" si="55"/>
        <v>26.142857142857142</v>
      </c>
      <c r="L420">
        <f t="shared" si="56"/>
        <v>25.952380952380956</v>
      </c>
    </row>
    <row r="421" spans="1:12">
      <c r="A421" s="3" t="s">
        <v>436</v>
      </c>
      <c r="B421">
        <v>27</v>
      </c>
      <c r="C421">
        <v>20</v>
      </c>
      <c r="D421">
        <v>26</v>
      </c>
      <c r="E421">
        <v>18</v>
      </c>
      <c r="F421" s="1">
        <f>AVERAGE(KocaeliTablo[[#This Row],[Vefat2019]:[Vefat2017]])</f>
        <v>21.333333333333332</v>
      </c>
      <c r="G421" s="1">
        <f>IF(AND(KocaeliTablo[[#This Row],[Vefat2020]]&gt;-1,KocaeliTablo[[#This Row],[Referans]]&gt;-1), KocaeliTablo[[#This Row],[Vefat2020]]-KocaeliTablo[[#This Row],[Referans]], 0)</f>
        <v>5.6666666666666679</v>
      </c>
      <c r="H421">
        <f t="shared" si="52"/>
        <v>26.857142857142858</v>
      </c>
      <c r="I421">
        <f t="shared" si="53"/>
        <v>26.142857142857142</v>
      </c>
      <c r="J421">
        <f t="shared" si="54"/>
        <v>24.571428571428573</v>
      </c>
      <c r="K421">
        <f t="shared" si="55"/>
        <v>24.428571428571427</v>
      </c>
      <c r="L421">
        <f t="shared" si="56"/>
        <v>25.047619047619047</v>
      </c>
    </row>
    <row r="422" spans="1:12">
      <c r="A422" s="3" t="s">
        <v>437</v>
      </c>
      <c r="B422">
        <v>26</v>
      </c>
      <c r="C422">
        <v>34</v>
      </c>
      <c r="D422">
        <v>21</v>
      </c>
      <c r="E422">
        <v>16</v>
      </c>
      <c r="F422" s="1">
        <f>AVERAGE(KocaeliTablo[[#This Row],[Vefat2019]:[Vefat2017]])</f>
        <v>23.666666666666668</v>
      </c>
      <c r="G422" s="1">
        <f>IF(AND(KocaeliTablo[[#This Row],[Vefat2020]]&gt;-1,KocaeliTablo[[#This Row],[Referans]]&gt;-1), KocaeliTablo[[#This Row],[Vefat2020]]-KocaeliTablo[[#This Row],[Referans]], 0)</f>
        <v>2.3333333333333321</v>
      </c>
      <c r="H422">
        <f t="shared" si="52"/>
        <v>26.714285714285715</v>
      </c>
      <c r="I422">
        <f t="shared" si="53"/>
        <v>27.428571428571427</v>
      </c>
      <c r="J422">
        <f t="shared" si="54"/>
        <v>24.857142857142858</v>
      </c>
      <c r="K422">
        <f t="shared" si="55"/>
        <v>24.142857142857142</v>
      </c>
      <c r="L422">
        <f t="shared" si="56"/>
        <v>25.476190476190478</v>
      </c>
    </row>
    <row r="423" spans="1:12">
      <c r="A423" s="3" t="s">
        <v>438</v>
      </c>
      <c r="B423">
        <v>36</v>
      </c>
      <c r="C423">
        <v>28</v>
      </c>
      <c r="D423">
        <v>35</v>
      </c>
      <c r="E423">
        <v>29</v>
      </c>
      <c r="F423" s="1">
        <f>AVERAGE(KocaeliTablo[[#This Row],[Vefat2019]:[Vefat2017]])</f>
        <v>30.666666666666668</v>
      </c>
      <c r="G423" s="1">
        <f>IF(AND(KocaeliTablo[[#This Row],[Vefat2020]]&gt;-1,KocaeliTablo[[#This Row],[Referans]]&gt;-1), KocaeliTablo[[#This Row],[Vefat2020]]-KocaeliTablo[[#This Row],[Referans]], 0)</f>
        <v>5.3333333333333321</v>
      </c>
      <c r="H423">
        <f t="shared" si="52"/>
        <v>27.428571428571427</v>
      </c>
      <c r="I423">
        <f t="shared" si="53"/>
        <v>27.857142857142858</v>
      </c>
      <c r="J423">
        <f t="shared" si="54"/>
        <v>26.714285714285715</v>
      </c>
      <c r="K423">
        <f t="shared" si="55"/>
        <v>25</v>
      </c>
      <c r="L423">
        <f t="shared" si="56"/>
        <v>26.523809523809522</v>
      </c>
    </row>
    <row r="424" spans="1:12">
      <c r="A424" s="3" t="s">
        <v>439</v>
      </c>
      <c r="B424">
        <v>28</v>
      </c>
      <c r="C424">
        <v>24</v>
      </c>
      <c r="D424">
        <v>38</v>
      </c>
      <c r="E424">
        <v>24</v>
      </c>
      <c r="F424" s="1">
        <f>AVERAGE(KocaeliTablo[[#This Row],[Vefat2019]:[Vefat2017]])</f>
        <v>28.666666666666668</v>
      </c>
      <c r="G424" s="1">
        <f>IF(AND(KocaeliTablo[[#This Row],[Vefat2020]]&gt;-1,KocaeliTablo[[#This Row],[Referans]]&gt;-1), KocaeliTablo[[#This Row],[Vefat2020]]-KocaeliTablo[[#This Row],[Referans]], 0)</f>
        <v>-0.66666666666666785</v>
      </c>
      <c r="H424">
        <f t="shared" si="52"/>
        <v>27.285714285714285</v>
      </c>
      <c r="I424">
        <f t="shared" si="53"/>
        <v>26.857142857142858</v>
      </c>
      <c r="J424">
        <f t="shared" si="54"/>
        <v>28.857142857142858</v>
      </c>
      <c r="K424">
        <f t="shared" si="55"/>
        <v>23.857142857142858</v>
      </c>
      <c r="L424">
        <f t="shared" si="56"/>
        <v>26.523809523809522</v>
      </c>
    </row>
    <row r="425" spans="1:12">
      <c r="A425" s="3" t="s">
        <v>440</v>
      </c>
      <c r="B425">
        <v>25</v>
      </c>
      <c r="C425">
        <v>38</v>
      </c>
      <c r="D425">
        <v>26</v>
      </c>
      <c r="E425">
        <v>22</v>
      </c>
      <c r="F425" s="1">
        <f>AVERAGE(KocaeliTablo[[#This Row],[Vefat2019]:[Vefat2017]])</f>
        <v>28.666666666666668</v>
      </c>
      <c r="G425" s="1">
        <f>IF(AND(KocaeliTablo[[#This Row],[Vefat2020]]&gt;-1,KocaeliTablo[[#This Row],[Referans]]&gt;-1), KocaeliTablo[[#This Row],[Vefat2020]]-KocaeliTablo[[#This Row],[Referans]], 0)</f>
        <v>-3.6666666666666679</v>
      </c>
      <c r="H425">
        <f t="shared" si="52"/>
        <v>26.571428571428573</v>
      </c>
      <c r="I425">
        <f t="shared" si="53"/>
        <v>28.428571428571427</v>
      </c>
      <c r="J425">
        <f t="shared" si="54"/>
        <v>28.571428571428573</v>
      </c>
      <c r="K425">
        <f t="shared" si="55"/>
        <v>22.285714285714285</v>
      </c>
      <c r="L425">
        <f t="shared" si="56"/>
        <v>26.428571428571427</v>
      </c>
    </row>
    <row r="426" spans="1:12">
      <c r="A426" s="3" t="s">
        <v>441</v>
      </c>
      <c r="B426">
        <v>27</v>
      </c>
      <c r="C426">
        <v>22</v>
      </c>
      <c r="D426">
        <v>27</v>
      </c>
      <c r="E426">
        <v>32</v>
      </c>
      <c r="F426" s="1">
        <f>AVERAGE(KocaeliTablo[[#This Row],[Vefat2019]:[Vefat2017]])</f>
        <v>27</v>
      </c>
      <c r="G426" s="1">
        <f>IF(AND(KocaeliTablo[[#This Row],[Vefat2020]]&gt;-1,KocaeliTablo[[#This Row],[Referans]]&gt;-1), KocaeliTablo[[#This Row],[Vefat2020]]-KocaeliTablo[[#This Row],[Referans]], 0)</f>
        <v>0</v>
      </c>
      <c r="H426">
        <f t="shared" si="52"/>
        <v>27.571428571428573</v>
      </c>
      <c r="I426">
        <f t="shared" si="53"/>
        <v>28.571428571428573</v>
      </c>
      <c r="J426">
        <f t="shared" si="54"/>
        <v>28.857142857142858</v>
      </c>
      <c r="K426">
        <f t="shared" si="55"/>
        <v>24.142857142857142</v>
      </c>
      <c r="L426">
        <f t="shared" si="56"/>
        <v>27.190476190476186</v>
      </c>
    </row>
    <row r="427" spans="1:12">
      <c r="A427" s="3" t="s">
        <v>442</v>
      </c>
      <c r="B427">
        <v>38</v>
      </c>
      <c r="C427">
        <v>29</v>
      </c>
      <c r="D427">
        <v>22</v>
      </c>
      <c r="E427">
        <v>26</v>
      </c>
      <c r="F427" s="1">
        <f>AVERAGE(KocaeliTablo[[#This Row],[Vefat2019]:[Vefat2017]])</f>
        <v>25.666666666666668</v>
      </c>
      <c r="G427" s="1">
        <f>IF(AND(KocaeliTablo[[#This Row],[Vefat2020]]&gt;-1,KocaeliTablo[[#This Row],[Referans]]&gt;-1), KocaeliTablo[[#This Row],[Vefat2020]]-KocaeliTablo[[#This Row],[Referans]], 0)</f>
        <v>12.333333333333332</v>
      </c>
      <c r="H427">
        <f t="shared" si="52"/>
        <v>29.571428571428573</v>
      </c>
      <c r="I427">
        <f t="shared" si="53"/>
        <v>27.857142857142858</v>
      </c>
      <c r="J427">
        <f t="shared" si="54"/>
        <v>27.857142857142858</v>
      </c>
      <c r="K427">
        <f t="shared" si="55"/>
        <v>23.857142857142858</v>
      </c>
      <c r="L427">
        <f t="shared" si="56"/>
        <v>26.523809523809522</v>
      </c>
    </row>
    <row r="428" spans="1:12">
      <c r="A428" s="3" t="s">
        <v>443</v>
      </c>
      <c r="B428">
        <v>47</v>
      </c>
      <c r="C428">
        <v>31</v>
      </c>
      <c r="D428">
        <v>31</v>
      </c>
      <c r="E428">
        <v>19</v>
      </c>
      <c r="F428" s="1">
        <f>AVERAGE(KocaeliTablo[[#This Row],[Vefat2019]:[Vefat2017]])</f>
        <v>27</v>
      </c>
      <c r="G428" s="1">
        <f>IF(AND(KocaeliTablo[[#This Row],[Vefat2020]]&gt;-1,KocaeliTablo[[#This Row],[Referans]]&gt;-1), KocaeliTablo[[#This Row],[Vefat2020]]-KocaeliTablo[[#This Row],[Referans]], 0)</f>
        <v>20</v>
      </c>
      <c r="H428">
        <f t="shared" si="52"/>
        <v>32.428571428571431</v>
      </c>
      <c r="I428">
        <f t="shared" si="53"/>
        <v>29.428571428571427</v>
      </c>
      <c r="J428">
        <f t="shared" si="54"/>
        <v>28.571428571428573</v>
      </c>
      <c r="K428">
        <f t="shared" si="55"/>
        <v>24</v>
      </c>
      <c r="L428">
        <f t="shared" si="56"/>
        <v>27.333333333333336</v>
      </c>
    </row>
    <row r="429" spans="1:12">
      <c r="A429" s="3" t="s">
        <v>444</v>
      </c>
      <c r="B429">
        <v>32</v>
      </c>
      <c r="C429">
        <v>33</v>
      </c>
      <c r="D429">
        <v>21</v>
      </c>
      <c r="E429">
        <v>24</v>
      </c>
      <c r="F429" s="1">
        <f>AVERAGE(KocaeliTablo[[#This Row],[Vefat2019]:[Vefat2017]])</f>
        <v>26</v>
      </c>
      <c r="G429" s="1">
        <f>IF(AND(KocaeliTablo[[#This Row],[Vefat2020]]&gt;-1,KocaeliTablo[[#This Row],[Referans]]&gt;-1), KocaeliTablo[[#This Row],[Vefat2020]]-KocaeliTablo[[#This Row],[Referans]], 0)</f>
        <v>6</v>
      </c>
      <c r="H429">
        <f t="shared" si="52"/>
        <v>33.285714285714285</v>
      </c>
      <c r="I429">
        <f t="shared" si="53"/>
        <v>29.285714285714285</v>
      </c>
      <c r="J429">
        <f t="shared" si="54"/>
        <v>28.571428571428573</v>
      </c>
      <c r="K429">
        <f t="shared" si="55"/>
        <v>25.142857142857142</v>
      </c>
      <c r="L429">
        <f t="shared" si="56"/>
        <v>27.666666666666664</v>
      </c>
    </row>
    <row r="430" spans="1:12">
      <c r="A430" s="3" t="s">
        <v>447</v>
      </c>
      <c r="B430">
        <v>40</v>
      </c>
      <c r="C430">
        <v>24</v>
      </c>
      <c r="D430">
        <v>32</v>
      </c>
      <c r="E430">
        <v>29</v>
      </c>
      <c r="F430" s="1">
        <f>AVERAGE(KocaeliTablo[[#This Row],[Vefat2019]:[Vefat2017]])</f>
        <v>28.333333333333332</v>
      </c>
      <c r="G430" s="1">
        <f>IF(AND(KocaeliTablo[[#This Row],[Vefat2020]]&gt;-1,KocaeliTablo[[#This Row],[Referans]]&gt;-1), KocaeliTablo[[#This Row],[Vefat2020]]-KocaeliTablo[[#This Row],[Referans]], 0)</f>
        <v>11.666666666666668</v>
      </c>
      <c r="H430">
        <f t="shared" ref="H430:H481" si="57">AVERAGE(B424:B430)</f>
        <v>33.857142857142854</v>
      </c>
      <c r="I430">
        <f t="shared" ref="I430:I481" si="58">AVERAGE(C424:C430)</f>
        <v>28.714285714285715</v>
      </c>
      <c r="J430">
        <f t="shared" ref="J430:J481" si="59">AVERAGE(D424:D430)</f>
        <v>28.142857142857142</v>
      </c>
      <c r="K430">
        <f t="shared" ref="K430:K481" si="60">AVERAGE(E424:E430)</f>
        <v>25.142857142857142</v>
      </c>
      <c r="L430">
        <f t="shared" ref="L430:L481" si="61">AVERAGE(F424:F430)</f>
        <v>27.333333333333336</v>
      </c>
    </row>
    <row r="431" spans="1:12">
      <c r="A431" s="3" t="s">
        <v>448</v>
      </c>
      <c r="B431">
        <v>32</v>
      </c>
      <c r="C431">
        <v>18</v>
      </c>
      <c r="D431">
        <v>34</v>
      </c>
      <c r="E431">
        <v>23</v>
      </c>
      <c r="F431" s="1">
        <f>AVERAGE(KocaeliTablo[[#This Row],[Vefat2019]:[Vefat2017]])</f>
        <v>25</v>
      </c>
      <c r="G431" s="1">
        <f>IF(AND(KocaeliTablo[[#This Row],[Vefat2020]]&gt;-1,KocaeliTablo[[#This Row],[Referans]]&gt;-1), KocaeliTablo[[#This Row],[Vefat2020]]-KocaeliTablo[[#This Row],[Referans]], 0)</f>
        <v>7</v>
      </c>
      <c r="H431">
        <f t="shared" si="57"/>
        <v>34.428571428571431</v>
      </c>
      <c r="I431">
        <f t="shared" si="58"/>
        <v>27.857142857142858</v>
      </c>
      <c r="J431">
        <f t="shared" si="59"/>
        <v>27.571428571428573</v>
      </c>
      <c r="K431">
        <f t="shared" si="60"/>
        <v>25</v>
      </c>
      <c r="L431">
        <f t="shared" si="61"/>
        <v>26.809523809523814</v>
      </c>
    </row>
    <row r="432" spans="1:12">
      <c r="A432" s="3" t="s">
        <v>449</v>
      </c>
      <c r="B432">
        <v>26</v>
      </c>
      <c r="C432">
        <v>26</v>
      </c>
      <c r="D432">
        <v>28</v>
      </c>
      <c r="E432">
        <v>35</v>
      </c>
      <c r="F432" s="1">
        <f>AVERAGE(KocaeliTablo[[#This Row],[Vefat2019]:[Vefat2017]])</f>
        <v>29.666666666666668</v>
      </c>
      <c r="G432" s="1">
        <f>IF(AND(KocaeliTablo[[#This Row],[Vefat2020]]&gt;-1,KocaeliTablo[[#This Row],[Referans]]&gt;-1), KocaeliTablo[[#This Row],[Vefat2020]]-KocaeliTablo[[#This Row],[Referans]], 0)</f>
        <v>-3.6666666666666679</v>
      </c>
      <c r="H432">
        <f t="shared" si="57"/>
        <v>34.571428571428569</v>
      </c>
      <c r="I432">
        <f t="shared" si="58"/>
        <v>26.142857142857142</v>
      </c>
      <c r="J432">
        <f t="shared" si="59"/>
        <v>27.857142857142858</v>
      </c>
      <c r="K432">
        <f t="shared" si="60"/>
        <v>26.857142857142858</v>
      </c>
      <c r="L432">
        <f t="shared" si="61"/>
        <v>26.952380952380953</v>
      </c>
    </row>
    <row r="433" spans="1:12">
      <c r="A433" s="3" t="s">
        <v>450</v>
      </c>
      <c r="B433">
        <v>25</v>
      </c>
      <c r="C433">
        <v>20</v>
      </c>
      <c r="D433">
        <v>38</v>
      </c>
      <c r="E433">
        <v>28</v>
      </c>
      <c r="F433" s="1">
        <f>AVERAGE(KocaeliTablo[[#This Row],[Vefat2019]:[Vefat2017]])</f>
        <v>28.666666666666668</v>
      </c>
      <c r="G433" s="1">
        <f>IF(AND(KocaeliTablo[[#This Row],[Vefat2020]]&gt;-1,KocaeliTablo[[#This Row],[Referans]]&gt;-1), KocaeliTablo[[#This Row],[Vefat2020]]-KocaeliTablo[[#This Row],[Referans]], 0)</f>
        <v>-3.6666666666666679</v>
      </c>
      <c r="H433">
        <f t="shared" si="57"/>
        <v>34.285714285714285</v>
      </c>
      <c r="I433">
        <f t="shared" si="58"/>
        <v>25.857142857142858</v>
      </c>
      <c r="J433">
        <f t="shared" si="59"/>
        <v>29.428571428571427</v>
      </c>
      <c r="K433">
        <f t="shared" si="60"/>
        <v>26.285714285714285</v>
      </c>
      <c r="L433">
        <f t="shared" si="61"/>
        <v>27.190476190476186</v>
      </c>
    </row>
    <row r="434" spans="1:12">
      <c r="A434" s="3" t="s">
        <v>451</v>
      </c>
      <c r="B434">
        <v>31</v>
      </c>
      <c r="C434">
        <v>28</v>
      </c>
      <c r="D434">
        <v>30</v>
      </c>
      <c r="E434">
        <v>29</v>
      </c>
      <c r="F434" s="1">
        <f>AVERAGE(KocaeliTablo[[#This Row],[Vefat2019]:[Vefat2017]])</f>
        <v>29</v>
      </c>
      <c r="G434" s="1">
        <f>IF(AND(KocaeliTablo[[#This Row],[Vefat2020]]&gt;-1,KocaeliTablo[[#This Row],[Referans]]&gt;-1), KocaeliTablo[[#This Row],[Vefat2020]]-KocaeliTablo[[#This Row],[Referans]], 0)</f>
        <v>2</v>
      </c>
      <c r="H434">
        <f t="shared" si="57"/>
        <v>33.285714285714285</v>
      </c>
      <c r="I434">
        <f t="shared" si="58"/>
        <v>25.714285714285715</v>
      </c>
      <c r="J434">
        <f t="shared" si="59"/>
        <v>30.571428571428573</v>
      </c>
      <c r="K434">
        <f t="shared" si="60"/>
        <v>26.714285714285715</v>
      </c>
      <c r="L434">
        <f t="shared" si="61"/>
        <v>27.666666666666664</v>
      </c>
    </row>
    <row r="435" spans="1:12">
      <c r="A435" s="3" t="s">
        <v>452</v>
      </c>
      <c r="B435">
        <v>42</v>
      </c>
      <c r="C435">
        <v>21</v>
      </c>
      <c r="D435">
        <v>25</v>
      </c>
      <c r="E435">
        <v>23</v>
      </c>
      <c r="F435" s="1">
        <f>AVERAGE(KocaeliTablo[[#This Row],[Vefat2019]:[Vefat2017]])</f>
        <v>23</v>
      </c>
      <c r="G435" s="1">
        <f>IF(AND(KocaeliTablo[[#This Row],[Vefat2020]]&gt;-1,KocaeliTablo[[#This Row],[Referans]]&gt;-1), KocaeliTablo[[#This Row],[Vefat2020]]-KocaeliTablo[[#This Row],[Referans]], 0)</f>
        <v>19</v>
      </c>
      <c r="H435">
        <f t="shared" si="57"/>
        <v>32.571428571428569</v>
      </c>
      <c r="I435">
        <f t="shared" si="58"/>
        <v>24.285714285714285</v>
      </c>
      <c r="J435">
        <f t="shared" si="59"/>
        <v>29.714285714285715</v>
      </c>
      <c r="K435">
        <f t="shared" si="60"/>
        <v>27.285714285714285</v>
      </c>
      <c r="L435">
        <f t="shared" si="61"/>
        <v>27.095238095238095</v>
      </c>
    </row>
    <row r="436" spans="1:12">
      <c r="A436" s="3" t="s">
        <v>453</v>
      </c>
      <c r="B436">
        <v>29</v>
      </c>
      <c r="C436">
        <v>35</v>
      </c>
      <c r="D436">
        <v>17</v>
      </c>
      <c r="E436">
        <v>20</v>
      </c>
      <c r="F436" s="1">
        <f>AVERAGE(KocaeliTablo[[#This Row],[Vefat2019]:[Vefat2017]])</f>
        <v>24</v>
      </c>
      <c r="G436" s="1">
        <f>IF(AND(KocaeliTablo[[#This Row],[Vefat2020]]&gt;-1,KocaeliTablo[[#This Row],[Referans]]&gt;-1), KocaeliTablo[[#This Row],[Vefat2020]]-KocaeliTablo[[#This Row],[Referans]], 0)</f>
        <v>5</v>
      </c>
      <c r="H436">
        <f t="shared" si="57"/>
        <v>32.142857142857146</v>
      </c>
      <c r="I436">
        <f t="shared" si="58"/>
        <v>24.571428571428573</v>
      </c>
      <c r="J436">
        <f t="shared" si="59"/>
        <v>29.142857142857142</v>
      </c>
      <c r="K436">
        <f t="shared" si="60"/>
        <v>26.714285714285715</v>
      </c>
      <c r="L436">
        <f t="shared" si="61"/>
        <v>26.809523809523814</v>
      </c>
    </row>
    <row r="437" spans="1:12">
      <c r="A437" s="3" t="s">
        <v>454</v>
      </c>
      <c r="B437">
        <v>39</v>
      </c>
      <c r="C437">
        <v>24</v>
      </c>
      <c r="D437">
        <v>33</v>
      </c>
      <c r="E437">
        <v>21</v>
      </c>
      <c r="F437" s="1">
        <f>AVERAGE(KocaeliTablo[[#This Row],[Vefat2019]:[Vefat2017]])</f>
        <v>26</v>
      </c>
      <c r="G437" s="1">
        <f>IF(AND(KocaeliTablo[[#This Row],[Vefat2020]]&gt;-1,KocaeliTablo[[#This Row],[Referans]]&gt;-1), KocaeliTablo[[#This Row],[Vefat2020]]-KocaeliTablo[[#This Row],[Referans]], 0)</f>
        <v>13</v>
      </c>
      <c r="H437">
        <f t="shared" si="57"/>
        <v>32</v>
      </c>
      <c r="I437">
        <f t="shared" si="58"/>
        <v>24.571428571428573</v>
      </c>
      <c r="J437">
        <f t="shared" si="59"/>
        <v>29.285714285714285</v>
      </c>
      <c r="K437">
        <f t="shared" si="60"/>
        <v>25.571428571428573</v>
      </c>
      <c r="L437">
        <f t="shared" si="61"/>
        <v>26.476190476190478</v>
      </c>
    </row>
    <row r="438" spans="1:12">
      <c r="A438" s="3" t="s">
        <v>455</v>
      </c>
      <c r="B438">
        <v>40</v>
      </c>
      <c r="C438">
        <v>35</v>
      </c>
      <c r="D438">
        <v>34</v>
      </c>
      <c r="E438">
        <v>27</v>
      </c>
      <c r="F438" s="1">
        <f>AVERAGE(KocaeliTablo[[#This Row],[Vefat2019]:[Vefat2017]])</f>
        <v>32</v>
      </c>
      <c r="G438" s="1">
        <f>IF(AND(KocaeliTablo[[#This Row],[Vefat2020]]&gt;-1,KocaeliTablo[[#This Row],[Referans]]&gt;-1), KocaeliTablo[[#This Row],[Vefat2020]]-KocaeliTablo[[#This Row],[Referans]], 0)</f>
        <v>8</v>
      </c>
      <c r="H438">
        <f t="shared" si="57"/>
        <v>33.142857142857146</v>
      </c>
      <c r="I438">
        <f t="shared" si="58"/>
        <v>27</v>
      </c>
      <c r="J438">
        <f t="shared" si="59"/>
        <v>29.285714285714285</v>
      </c>
      <c r="K438">
        <f t="shared" si="60"/>
        <v>26.142857142857142</v>
      </c>
      <c r="L438">
        <f t="shared" si="61"/>
        <v>27.476190476190478</v>
      </c>
    </row>
    <row r="439" spans="1:12">
      <c r="A439" s="3" t="s">
        <v>456</v>
      </c>
      <c r="B439">
        <v>28</v>
      </c>
      <c r="C439">
        <v>35</v>
      </c>
      <c r="D439">
        <v>32</v>
      </c>
      <c r="E439">
        <v>28</v>
      </c>
      <c r="F439" s="1">
        <f>AVERAGE(KocaeliTablo[[#This Row],[Vefat2019]:[Vefat2017]])</f>
        <v>31.666666666666668</v>
      </c>
      <c r="G439" s="1">
        <f>IF(AND(KocaeliTablo[[#This Row],[Vefat2020]]&gt;-1,KocaeliTablo[[#This Row],[Referans]]&gt;-1), KocaeliTablo[[#This Row],[Vefat2020]]-KocaeliTablo[[#This Row],[Referans]], 0)</f>
        <v>-3.6666666666666679</v>
      </c>
      <c r="H439">
        <f t="shared" si="57"/>
        <v>33.428571428571431</v>
      </c>
      <c r="I439">
        <f t="shared" si="58"/>
        <v>28.285714285714285</v>
      </c>
      <c r="J439">
        <f t="shared" si="59"/>
        <v>29.857142857142858</v>
      </c>
      <c r="K439">
        <f t="shared" si="60"/>
        <v>25.142857142857142</v>
      </c>
      <c r="L439">
        <f t="shared" si="61"/>
        <v>27.761904761904763</v>
      </c>
    </row>
    <row r="440" spans="1:12">
      <c r="A440" s="3" t="s">
        <v>457</v>
      </c>
      <c r="B440">
        <v>37</v>
      </c>
      <c r="C440">
        <v>26</v>
      </c>
      <c r="D440">
        <v>32</v>
      </c>
      <c r="E440">
        <v>30</v>
      </c>
      <c r="F440" s="1">
        <f>AVERAGE(KocaeliTablo[[#This Row],[Vefat2019]:[Vefat2017]])</f>
        <v>29.333333333333332</v>
      </c>
      <c r="G440" s="1">
        <f>IF(AND(KocaeliTablo[[#This Row],[Vefat2020]]&gt;-1,KocaeliTablo[[#This Row],[Referans]]&gt;-1), KocaeliTablo[[#This Row],[Vefat2020]]-KocaeliTablo[[#This Row],[Referans]], 0)</f>
        <v>7.6666666666666679</v>
      </c>
      <c r="H440">
        <f t="shared" si="57"/>
        <v>35.142857142857146</v>
      </c>
      <c r="I440">
        <f t="shared" si="58"/>
        <v>29.142857142857142</v>
      </c>
      <c r="J440">
        <f t="shared" si="59"/>
        <v>29</v>
      </c>
      <c r="K440">
        <f t="shared" si="60"/>
        <v>25.428571428571427</v>
      </c>
      <c r="L440">
        <f t="shared" si="61"/>
        <v>27.857142857142858</v>
      </c>
    </row>
    <row r="441" spans="1:12">
      <c r="A441" s="3" t="s">
        <v>458</v>
      </c>
      <c r="B441">
        <v>37</v>
      </c>
      <c r="C441">
        <v>16</v>
      </c>
      <c r="D441">
        <v>32</v>
      </c>
      <c r="E441">
        <v>25</v>
      </c>
      <c r="F441" s="1">
        <f>AVERAGE(KocaeliTablo[[#This Row],[Vefat2019]:[Vefat2017]])</f>
        <v>24.333333333333332</v>
      </c>
      <c r="G441" s="1">
        <f>IF(AND(KocaeliTablo[[#This Row],[Vefat2020]]&gt;-1,KocaeliTablo[[#This Row],[Referans]]&gt;-1), KocaeliTablo[[#This Row],[Vefat2020]]-KocaeliTablo[[#This Row],[Referans]], 0)</f>
        <v>12.666666666666668</v>
      </c>
      <c r="H441">
        <f t="shared" si="57"/>
        <v>36</v>
      </c>
      <c r="I441">
        <f t="shared" si="58"/>
        <v>27.428571428571427</v>
      </c>
      <c r="J441">
        <f t="shared" si="59"/>
        <v>29.285714285714285</v>
      </c>
      <c r="K441">
        <f t="shared" si="60"/>
        <v>24.857142857142858</v>
      </c>
      <c r="L441">
        <f t="shared" si="61"/>
        <v>27.190476190476193</v>
      </c>
    </row>
    <row r="442" spans="1:12">
      <c r="A442" s="3" t="s">
        <v>459</v>
      </c>
      <c r="B442">
        <v>34</v>
      </c>
      <c r="C442">
        <v>27</v>
      </c>
      <c r="D442">
        <v>20</v>
      </c>
      <c r="E442">
        <v>29</v>
      </c>
      <c r="F442" s="1">
        <f>AVERAGE(KocaeliTablo[[#This Row],[Vefat2019]:[Vefat2017]])</f>
        <v>25.333333333333332</v>
      </c>
      <c r="G442" s="1">
        <f>IF(AND(KocaeliTablo[[#This Row],[Vefat2020]]&gt;-1,KocaeliTablo[[#This Row],[Referans]]&gt;-1), KocaeliTablo[[#This Row],[Vefat2020]]-KocaeliTablo[[#This Row],[Referans]], 0)</f>
        <v>8.6666666666666679</v>
      </c>
      <c r="H442">
        <f t="shared" si="57"/>
        <v>34.857142857142854</v>
      </c>
      <c r="I442">
        <f t="shared" si="58"/>
        <v>28.285714285714285</v>
      </c>
      <c r="J442">
        <f t="shared" si="59"/>
        <v>28.571428571428573</v>
      </c>
      <c r="K442">
        <f t="shared" si="60"/>
        <v>25.714285714285715</v>
      </c>
      <c r="L442">
        <f t="shared" si="61"/>
        <v>27.523809523809526</v>
      </c>
    </row>
    <row r="443" spans="1:12">
      <c r="A443" s="3" t="s">
        <v>460</v>
      </c>
      <c r="B443">
        <v>39</v>
      </c>
      <c r="C443">
        <v>27</v>
      </c>
      <c r="D443">
        <v>27</v>
      </c>
      <c r="E443">
        <v>16</v>
      </c>
      <c r="F443" s="1">
        <f>AVERAGE(KocaeliTablo[[#This Row],[Vefat2019]:[Vefat2017]])</f>
        <v>23.333333333333332</v>
      </c>
      <c r="G443" s="1">
        <f>IF(AND(KocaeliTablo[[#This Row],[Vefat2020]]&gt;-1,KocaeliTablo[[#This Row],[Referans]]&gt;-1), KocaeliTablo[[#This Row],[Vefat2020]]-KocaeliTablo[[#This Row],[Referans]], 0)</f>
        <v>15.666666666666668</v>
      </c>
      <c r="H443">
        <f t="shared" si="57"/>
        <v>36.285714285714285</v>
      </c>
      <c r="I443">
        <f t="shared" si="58"/>
        <v>27.142857142857142</v>
      </c>
      <c r="J443">
        <f t="shared" si="59"/>
        <v>30</v>
      </c>
      <c r="K443">
        <f t="shared" si="60"/>
        <v>25.142857142857142</v>
      </c>
      <c r="L443">
        <f t="shared" si="61"/>
        <v>27.428571428571434</v>
      </c>
    </row>
    <row r="444" spans="1:12">
      <c r="A444" s="3" t="s">
        <v>461</v>
      </c>
      <c r="B444">
        <v>31</v>
      </c>
      <c r="C444">
        <v>21</v>
      </c>
      <c r="D444">
        <v>19</v>
      </c>
      <c r="E444">
        <v>27</v>
      </c>
      <c r="F444" s="1">
        <f>AVERAGE(KocaeliTablo[[#This Row],[Vefat2019]:[Vefat2017]])</f>
        <v>22.333333333333332</v>
      </c>
      <c r="G444" s="1">
        <f>IF(AND(KocaeliTablo[[#This Row],[Vefat2020]]&gt;-1,KocaeliTablo[[#This Row],[Referans]]&gt;-1), KocaeliTablo[[#This Row],[Vefat2020]]-KocaeliTablo[[#This Row],[Referans]], 0)</f>
        <v>8.6666666666666679</v>
      </c>
      <c r="H444">
        <f t="shared" si="57"/>
        <v>35.142857142857146</v>
      </c>
      <c r="I444">
        <f t="shared" si="58"/>
        <v>26.714285714285715</v>
      </c>
      <c r="J444">
        <f t="shared" si="59"/>
        <v>28</v>
      </c>
      <c r="K444">
        <f t="shared" si="60"/>
        <v>26</v>
      </c>
      <c r="L444">
        <f t="shared" si="61"/>
        <v>26.904761904761905</v>
      </c>
    </row>
    <row r="445" spans="1:12">
      <c r="A445" s="3" t="s">
        <v>462</v>
      </c>
      <c r="B445">
        <v>39</v>
      </c>
      <c r="C445">
        <v>27</v>
      </c>
      <c r="D445">
        <v>20</v>
      </c>
      <c r="E445">
        <v>26</v>
      </c>
      <c r="F445" s="1">
        <f>AVERAGE(KocaeliTablo[[#This Row],[Vefat2019]:[Vefat2017]])</f>
        <v>24.333333333333332</v>
      </c>
      <c r="G445" s="1">
        <f>IF(AND(KocaeliTablo[[#This Row],[Vefat2020]]&gt;-1,KocaeliTablo[[#This Row],[Referans]]&gt;-1), KocaeliTablo[[#This Row],[Vefat2020]]-KocaeliTablo[[#This Row],[Referans]], 0)</f>
        <v>14.666666666666668</v>
      </c>
      <c r="H445">
        <f t="shared" si="57"/>
        <v>35</v>
      </c>
      <c r="I445">
        <f t="shared" si="58"/>
        <v>25.571428571428573</v>
      </c>
      <c r="J445">
        <f t="shared" si="59"/>
        <v>26</v>
      </c>
      <c r="K445">
        <f t="shared" si="60"/>
        <v>25.857142857142858</v>
      </c>
      <c r="L445">
        <f t="shared" si="61"/>
        <v>25.809523809523814</v>
      </c>
    </row>
    <row r="446" spans="1:12">
      <c r="A446" s="3" t="s">
        <v>463</v>
      </c>
      <c r="B446">
        <v>27</v>
      </c>
      <c r="C446">
        <v>27</v>
      </c>
      <c r="D446">
        <v>25</v>
      </c>
      <c r="E446">
        <v>21</v>
      </c>
      <c r="F446" s="1">
        <f>AVERAGE(KocaeliTablo[[#This Row],[Vefat2019]:[Vefat2017]])</f>
        <v>24.333333333333332</v>
      </c>
      <c r="G446" s="1">
        <f>IF(AND(KocaeliTablo[[#This Row],[Vefat2020]]&gt;-1,KocaeliTablo[[#This Row],[Referans]]&gt;-1), KocaeliTablo[[#This Row],[Vefat2020]]-KocaeliTablo[[#This Row],[Referans]], 0)</f>
        <v>2.6666666666666679</v>
      </c>
      <c r="H446">
        <f t="shared" si="57"/>
        <v>34.857142857142854</v>
      </c>
      <c r="I446">
        <f t="shared" si="58"/>
        <v>24.428571428571427</v>
      </c>
      <c r="J446">
        <f t="shared" si="59"/>
        <v>25</v>
      </c>
      <c r="K446">
        <f t="shared" si="60"/>
        <v>24.857142857142858</v>
      </c>
      <c r="L446">
        <f t="shared" si="61"/>
        <v>24.761904761904763</v>
      </c>
    </row>
    <row r="447" spans="1:12">
      <c r="A447" s="3" t="s">
        <v>464</v>
      </c>
      <c r="B447">
        <v>49</v>
      </c>
      <c r="C447">
        <v>26</v>
      </c>
      <c r="D447">
        <v>29</v>
      </c>
      <c r="E447">
        <v>25</v>
      </c>
      <c r="F447" s="1">
        <f>AVERAGE(KocaeliTablo[[#This Row],[Vefat2019]:[Vefat2017]])</f>
        <v>26.666666666666668</v>
      </c>
      <c r="G447" s="1">
        <f>IF(AND(KocaeliTablo[[#This Row],[Vefat2020]]&gt;-1,KocaeliTablo[[#This Row],[Referans]]&gt;-1), KocaeliTablo[[#This Row],[Vefat2020]]-KocaeliTablo[[#This Row],[Referans]], 0)</f>
        <v>22.333333333333332</v>
      </c>
      <c r="H447">
        <f t="shared" si="57"/>
        <v>36.571428571428569</v>
      </c>
      <c r="I447">
        <f t="shared" si="58"/>
        <v>24.428571428571427</v>
      </c>
      <c r="J447">
        <f t="shared" si="59"/>
        <v>24.571428571428573</v>
      </c>
      <c r="K447">
        <f t="shared" si="60"/>
        <v>24.142857142857142</v>
      </c>
      <c r="L447">
        <f t="shared" si="61"/>
        <v>24.38095238095238</v>
      </c>
    </row>
    <row r="448" spans="1:12">
      <c r="A448" s="3" t="s">
        <v>465</v>
      </c>
      <c r="B448">
        <v>37</v>
      </c>
      <c r="C448">
        <v>25</v>
      </c>
      <c r="D448">
        <v>26</v>
      </c>
      <c r="E448">
        <v>16</v>
      </c>
      <c r="F448" s="1">
        <f>AVERAGE(KocaeliTablo[[#This Row],[Vefat2019]:[Vefat2017]])</f>
        <v>22.333333333333332</v>
      </c>
      <c r="G448" s="1">
        <f>IF(AND(KocaeliTablo[[#This Row],[Vefat2020]]&gt;-1,KocaeliTablo[[#This Row],[Referans]]&gt;-1), KocaeliTablo[[#This Row],[Vefat2020]]-KocaeliTablo[[#This Row],[Referans]], 0)</f>
        <v>14.666666666666668</v>
      </c>
      <c r="H448">
        <f t="shared" si="57"/>
        <v>36.571428571428569</v>
      </c>
      <c r="I448">
        <f t="shared" si="58"/>
        <v>25.714285714285715</v>
      </c>
      <c r="J448">
        <f t="shared" si="59"/>
        <v>23.714285714285715</v>
      </c>
      <c r="K448">
        <f t="shared" si="60"/>
        <v>22.857142857142858</v>
      </c>
      <c r="L448">
        <f t="shared" si="61"/>
        <v>24.095238095238095</v>
      </c>
    </row>
    <row r="449" spans="1:12">
      <c r="A449" s="3" t="s">
        <v>466</v>
      </c>
      <c r="B449">
        <v>38</v>
      </c>
      <c r="C449">
        <v>28</v>
      </c>
      <c r="D449">
        <v>29</v>
      </c>
      <c r="E449">
        <v>26</v>
      </c>
      <c r="F449" s="1">
        <f>AVERAGE(KocaeliTablo[[#This Row],[Vefat2019]:[Vefat2017]])</f>
        <v>27.666666666666668</v>
      </c>
      <c r="G449" s="1">
        <f>IF(AND(KocaeliTablo[[#This Row],[Vefat2020]]&gt;-1,KocaeliTablo[[#This Row],[Referans]]&gt;-1), KocaeliTablo[[#This Row],[Vefat2020]]-KocaeliTablo[[#This Row],[Referans]], 0)</f>
        <v>10.333333333333332</v>
      </c>
      <c r="H449">
        <f t="shared" si="57"/>
        <v>37.142857142857146</v>
      </c>
      <c r="I449">
        <f t="shared" si="58"/>
        <v>25.857142857142858</v>
      </c>
      <c r="J449">
        <f t="shared" si="59"/>
        <v>25</v>
      </c>
      <c r="K449">
        <f t="shared" si="60"/>
        <v>22.428571428571427</v>
      </c>
      <c r="L449">
        <f t="shared" si="61"/>
        <v>24.428571428571427</v>
      </c>
    </row>
    <row r="450" spans="1:12">
      <c r="A450" s="3" t="s">
        <v>467</v>
      </c>
      <c r="B450">
        <v>35</v>
      </c>
      <c r="C450">
        <v>30</v>
      </c>
      <c r="D450">
        <v>18</v>
      </c>
      <c r="E450">
        <v>20</v>
      </c>
      <c r="F450" s="1">
        <f>AVERAGE(KocaeliTablo[[#This Row],[Vefat2019]:[Vefat2017]])</f>
        <v>22.666666666666668</v>
      </c>
      <c r="G450" s="1">
        <f>IF(AND(KocaeliTablo[[#This Row],[Vefat2020]]&gt;-1,KocaeliTablo[[#This Row],[Referans]]&gt;-1), KocaeliTablo[[#This Row],[Vefat2020]]-KocaeliTablo[[#This Row],[Referans]], 0)</f>
        <v>12.333333333333332</v>
      </c>
      <c r="H450">
        <f t="shared" si="57"/>
        <v>36.571428571428569</v>
      </c>
      <c r="I450">
        <f t="shared" si="58"/>
        <v>26.285714285714285</v>
      </c>
      <c r="J450">
        <f t="shared" si="59"/>
        <v>23.714285714285715</v>
      </c>
      <c r="K450">
        <f t="shared" si="60"/>
        <v>23</v>
      </c>
      <c r="L450">
        <f t="shared" si="61"/>
        <v>24.333333333333332</v>
      </c>
    </row>
    <row r="451" spans="1:12">
      <c r="A451" s="3" t="s">
        <v>468</v>
      </c>
      <c r="B451">
        <v>35</v>
      </c>
      <c r="C451">
        <v>19</v>
      </c>
      <c r="D451">
        <v>29</v>
      </c>
      <c r="E451">
        <v>23</v>
      </c>
      <c r="F451" s="1">
        <f>AVERAGE(KocaeliTablo[[#This Row],[Vefat2019]:[Vefat2017]])</f>
        <v>23.666666666666668</v>
      </c>
      <c r="G451" s="1">
        <f>IF(AND(KocaeliTablo[[#This Row],[Vefat2020]]&gt;-1,KocaeliTablo[[#This Row],[Referans]]&gt;-1), KocaeliTablo[[#This Row],[Vefat2020]]-KocaeliTablo[[#This Row],[Referans]], 0)</f>
        <v>11.333333333333332</v>
      </c>
      <c r="H451">
        <f t="shared" si="57"/>
        <v>37.142857142857146</v>
      </c>
      <c r="I451">
        <f t="shared" si="58"/>
        <v>26</v>
      </c>
      <c r="J451">
        <f t="shared" si="59"/>
        <v>25.142857142857142</v>
      </c>
      <c r="K451">
        <f t="shared" si="60"/>
        <v>22.428571428571427</v>
      </c>
      <c r="L451">
        <f t="shared" si="61"/>
        <v>24.523809523809522</v>
      </c>
    </row>
    <row r="452" spans="1:12">
      <c r="A452" s="3" t="s">
        <v>469</v>
      </c>
      <c r="B452">
        <v>33</v>
      </c>
      <c r="C452">
        <v>21</v>
      </c>
      <c r="D452">
        <v>22</v>
      </c>
      <c r="E452">
        <v>32</v>
      </c>
      <c r="F452" s="1">
        <f>AVERAGE(KocaeliTablo[[#This Row],[Vefat2019]:[Vefat2017]])</f>
        <v>25</v>
      </c>
      <c r="G452" s="1">
        <f>IF(AND(KocaeliTablo[[#This Row],[Vefat2020]]&gt;-1,KocaeliTablo[[#This Row],[Referans]]&gt;-1), KocaeliTablo[[#This Row],[Vefat2020]]-KocaeliTablo[[#This Row],[Referans]], 0)</f>
        <v>8</v>
      </c>
      <c r="H452">
        <f t="shared" si="57"/>
        <v>36.285714285714285</v>
      </c>
      <c r="I452">
        <f t="shared" si="58"/>
        <v>25.142857142857142</v>
      </c>
      <c r="J452">
        <f t="shared" si="59"/>
        <v>25.428571428571427</v>
      </c>
      <c r="K452">
        <f t="shared" si="60"/>
        <v>23.285714285714285</v>
      </c>
      <c r="L452">
        <f t="shared" si="61"/>
        <v>24.61904761904762</v>
      </c>
    </row>
    <row r="453" spans="1:12">
      <c r="A453" s="3" t="s">
        <v>470</v>
      </c>
      <c r="B453">
        <v>42</v>
      </c>
      <c r="C453">
        <v>22</v>
      </c>
      <c r="D453">
        <v>28</v>
      </c>
      <c r="E453">
        <v>19</v>
      </c>
      <c r="F453" s="1">
        <f>AVERAGE(KocaeliTablo[[#This Row],[Vefat2019]:[Vefat2017]])</f>
        <v>23</v>
      </c>
      <c r="G453" s="1">
        <f>IF(AND(KocaeliTablo[[#This Row],[Vefat2020]]&gt;-1,KocaeliTablo[[#This Row],[Referans]]&gt;-1), KocaeliTablo[[#This Row],[Vefat2020]]-KocaeliTablo[[#This Row],[Referans]], 0)</f>
        <v>19</v>
      </c>
      <c r="H453">
        <f t="shared" si="57"/>
        <v>38.428571428571431</v>
      </c>
      <c r="I453">
        <f t="shared" si="58"/>
        <v>24.428571428571427</v>
      </c>
      <c r="J453">
        <f t="shared" si="59"/>
        <v>25.857142857142858</v>
      </c>
      <c r="K453">
        <f t="shared" si="60"/>
        <v>23</v>
      </c>
      <c r="L453">
        <f t="shared" si="61"/>
        <v>24.428571428571427</v>
      </c>
    </row>
    <row r="454" spans="1:12">
      <c r="A454" s="3" t="s">
        <v>471</v>
      </c>
      <c r="B454">
        <v>34</v>
      </c>
      <c r="C454">
        <v>25</v>
      </c>
      <c r="D454">
        <v>25</v>
      </c>
      <c r="E454">
        <v>27</v>
      </c>
      <c r="F454" s="1">
        <f>AVERAGE(KocaeliTablo[[#This Row],[Vefat2019]:[Vefat2017]])</f>
        <v>25.666666666666668</v>
      </c>
      <c r="G454" s="1">
        <f>IF(AND(KocaeliTablo[[#This Row],[Vefat2020]]&gt;-1,KocaeliTablo[[#This Row],[Referans]]&gt;-1), KocaeliTablo[[#This Row],[Vefat2020]]-KocaeliTablo[[#This Row],[Referans]], 0)</f>
        <v>8.3333333333333321</v>
      </c>
      <c r="H454">
        <f t="shared" si="57"/>
        <v>36.285714285714285</v>
      </c>
      <c r="I454">
        <f t="shared" si="58"/>
        <v>24.285714285714285</v>
      </c>
      <c r="J454">
        <f t="shared" si="59"/>
        <v>25.285714285714285</v>
      </c>
      <c r="K454">
        <f t="shared" si="60"/>
        <v>23.285714285714285</v>
      </c>
      <c r="L454">
        <f t="shared" si="61"/>
        <v>24.285714285714285</v>
      </c>
    </row>
    <row r="455" spans="1:12">
      <c r="A455" s="3" t="s">
        <v>472</v>
      </c>
      <c r="B455">
        <v>31</v>
      </c>
      <c r="C455">
        <v>33</v>
      </c>
      <c r="D455">
        <v>28</v>
      </c>
      <c r="E455">
        <v>29</v>
      </c>
      <c r="F455" s="1">
        <f>AVERAGE(KocaeliTablo[[#This Row],[Vefat2019]:[Vefat2017]])</f>
        <v>30</v>
      </c>
      <c r="G455" s="1">
        <f>IF(AND(KocaeliTablo[[#This Row],[Vefat2020]]&gt;-1,KocaeliTablo[[#This Row],[Referans]]&gt;-1), KocaeliTablo[[#This Row],[Vefat2020]]-KocaeliTablo[[#This Row],[Referans]], 0)</f>
        <v>1</v>
      </c>
      <c r="H455">
        <f t="shared" si="57"/>
        <v>35.428571428571431</v>
      </c>
      <c r="I455">
        <f t="shared" si="58"/>
        <v>25.428571428571427</v>
      </c>
      <c r="J455">
        <f t="shared" si="59"/>
        <v>25.571428571428573</v>
      </c>
      <c r="K455">
        <f t="shared" si="60"/>
        <v>25.142857142857142</v>
      </c>
      <c r="L455">
        <f t="shared" si="61"/>
        <v>25.38095238095238</v>
      </c>
    </row>
    <row r="456" spans="1:12">
      <c r="A456" s="3" t="s">
        <v>473</v>
      </c>
      <c r="B456">
        <v>38</v>
      </c>
      <c r="C456">
        <v>22</v>
      </c>
      <c r="D456">
        <v>18</v>
      </c>
      <c r="E456">
        <v>30</v>
      </c>
      <c r="F456" s="1">
        <f>AVERAGE(KocaeliTablo[[#This Row],[Vefat2019]:[Vefat2017]])</f>
        <v>23.333333333333332</v>
      </c>
      <c r="G456" s="1">
        <f>IF(AND(KocaeliTablo[[#This Row],[Vefat2020]]&gt;-1,KocaeliTablo[[#This Row],[Referans]]&gt;-1), KocaeliTablo[[#This Row],[Vefat2020]]-KocaeliTablo[[#This Row],[Referans]], 0)</f>
        <v>14.666666666666668</v>
      </c>
      <c r="H456">
        <f t="shared" si="57"/>
        <v>35.428571428571431</v>
      </c>
      <c r="I456">
        <f t="shared" si="58"/>
        <v>24.571428571428573</v>
      </c>
      <c r="J456">
        <f t="shared" si="59"/>
        <v>24</v>
      </c>
      <c r="K456">
        <f t="shared" si="60"/>
        <v>25.714285714285715</v>
      </c>
      <c r="L456">
        <f t="shared" si="61"/>
        <v>24.761904761904763</v>
      </c>
    </row>
    <row r="457" spans="1:12">
      <c r="A457" s="3" t="s">
        <v>474</v>
      </c>
      <c r="B457">
        <v>30</v>
      </c>
      <c r="C457">
        <v>39</v>
      </c>
      <c r="D457">
        <v>23</v>
      </c>
      <c r="E457">
        <v>22</v>
      </c>
      <c r="F457" s="1">
        <f>AVERAGE(KocaeliTablo[[#This Row],[Vefat2019]:[Vefat2017]])</f>
        <v>28</v>
      </c>
      <c r="G457" s="1">
        <f>IF(AND(KocaeliTablo[[#This Row],[Vefat2020]]&gt;-1,KocaeliTablo[[#This Row],[Referans]]&gt;-1), KocaeliTablo[[#This Row],[Vefat2020]]-KocaeliTablo[[#This Row],[Referans]], 0)</f>
        <v>2</v>
      </c>
      <c r="H457">
        <f t="shared" si="57"/>
        <v>34.714285714285715</v>
      </c>
      <c r="I457">
        <f t="shared" si="58"/>
        <v>25.857142857142858</v>
      </c>
      <c r="J457">
        <f t="shared" si="59"/>
        <v>24.714285714285715</v>
      </c>
      <c r="K457">
        <f t="shared" si="60"/>
        <v>26</v>
      </c>
      <c r="L457">
        <f t="shared" si="61"/>
        <v>25.523809523809526</v>
      </c>
    </row>
    <row r="458" spans="1:12">
      <c r="A458" s="3" t="s">
        <v>475</v>
      </c>
      <c r="B458">
        <v>39</v>
      </c>
      <c r="C458">
        <v>27</v>
      </c>
      <c r="D458">
        <v>25</v>
      </c>
      <c r="E458">
        <v>29</v>
      </c>
      <c r="F458" s="1">
        <f>AVERAGE(KocaeliTablo[[#This Row],[Vefat2019]:[Vefat2017]])</f>
        <v>27</v>
      </c>
      <c r="G458" s="1">
        <f>IF(AND(KocaeliTablo[[#This Row],[Vefat2020]]&gt;-1,KocaeliTablo[[#This Row],[Referans]]&gt;-1), KocaeliTablo[[#This Row],[Vefat2020]]-KocaeliTablo[[#This Row],[Referans]], 0)</f>
        <v>12</v>
      </c>
      <c r="H458">
        <f t="shared" si="57"/>
        <v>35.285714285714285</v>
      </c>
      <c r="I458">
        <f t="shared" si="58"/>
        <v>27</v>
      </c>
      <c r="J458">
        <f t="shared" si="59"/>
        <v>24.142857142857142</v>
      </c>
      <c r="K458">
        <f t="shared" si="60"/>
        <v>26.857142857142858</v>
      </c>
      <c r="L458">
        <f t="shared" si="61"/>
        <v>26</v>
      </c>
    </row>
    <row r="459" spans="1:12">
      <c r="A459" s="3" t="s">
        <v>476</v>
      </c>
      <c r="B459">
        <v>42</v>
      </c>
      <c r="C459">
        <v>21</v>
      </c>
      <c r="D459">
        <v>30</v>
      </c>
      <c r="E459">
        <v>30</v>
      </c>
      <c r="F459" s="1">
        <f>AVERAGE(KocaeliTablo[[#This Row],[Vefat2019]:[Vefat2017]])</f>
        <v>27</v>
      </c>
      <c r="G459" s="1">
        <f>IF(AND(KocaeliTablo[[#This Row],[Vefat2020]]&gt;-1,KocaeliTablo[[#This Row],[Referans]]&gt;-1), KocaeliTablo[[#This Row],[Vefat2020]]-KocaeliTablo[[#This Row],[Referans]], 0)</f>
        <v>15</v>
      </c>
      <c r="H459">
        <f t="shared" si="57"/>
        <v>36.571428571428569</v>
      </c>
      <c r="I459">
        <f t="shared" si="58"/>
        <v>27</v>
      </c>
      <c r="J459">
        <f t="shared" si="59"/>
        <v>25.285714285714285</v>
      </c>
      <c r="K459">
        <f t="shared" si="60"/>
        <v>26.571428571428573</v>
      </c>
      <c r="L459">
        <f t="shared" si="61"/>
        <v>26.285714285714285</v>
      </c>
    </row>
    <row r="460" spans="1:12">
      <c r="A460" s="3" t="s">
        <v>477</v>
      </c>
      <c r="B460">
        <v>29</v>
      </c>
      <c r="C460">
        <v>21</v>
      </c>
      <c r="D460">
        <v>35</v>
      </c>
      <c r="E460">
        <v>35</v>
      </c>
      <c r="F460" s="1">
        <f>AVERAGE(KocaeliTablo[[#This Row],[Vefat2019]:[Vefat2017]])</f>
        <v>30.333333333333332</v>
      </c>
      <c r="G460" s="1">
        <f>IF(AND(KocaeliTablo[[#This Row],[Vefat2020]]&gt;-1,KocaeliTablo[[#This Row],[Referans]]&gt;-1), KocaeliTablo[[#This Row],[Vefat2020]]-KocaeliTablo[[#This Row],[Referans]], 0)</f>
        <v>-1.3333333333333321</v>
      </c>
      <c r="H460">
        <f t="shared" si="57"/>
        <v>34.714285714285715</v>
      </c>
      <c r="I460">
        <f t="shared" si="58"/>
        <v>26.857142857142858</v>
      </c>
      <c r="J460">
        <f t="shared" si="59"/>
        <v>26.285714285714285</v>
      </c>
      <c r="K460">
        <f t="shared" si="60"/>
        <v>28.857142857142858</v>
      </c>
      <c r="L460">
        <f t="shared" si="61"/>
        <v>27.333333333333336</v>
      </c>
    </row>
    <row r="461" spans="1:12">
      <c r="A461" s="3" t="s">
        <v>478</v>
      </c>
      <c r="B461">
        <v>36</v>
      </c>
      <c r="C461">
        <v>24</v>
      </c>
      <c r="D461">
        <v>26</v>
      </c>
      <c r="E461">
        <v>23</v>
      </c>
      <c r="F461" s="1">
        <f>AVERAGE(KocaeliTablo[[#This Row],[Vefat2019]:[Vefat2017]])</f>
        <v>24.333333333333332</v>
      </c>
      <c r="G461" s="1">
        <f>IF(AND(KocaeliTablo[[#This Row],[Vefat2020]]&gt;-1,KocaeliTablo[[#This Row],[Referans]]&gt;-1), KocaeliTablo[[#This Row],[Vefat2020]]-KocaeliTablo[[#This Row],[Referans]], 0)</f>
        <v>11.666666666666668</v>
      </c>
      <c r="H461">
        <f t="shared" si="57"/>
        <v>35</v>
      </c>
      <c r="I461">
        <f t="shared" si="58"/>
        <v>26.714285714285715</v>
      </c>
      <c r="J461">
        <f t="shared" si="59"/>
        <v>26.428571428571427</v>
      </c>
      <c r="K461">
        <f t="shared" si="60"/>
        <v>28.285714285714285</v>
      </c>
      <c r="L461">
        <f t="shared" si="61"/>
        <v>27.142857142857142</v>
      </c>
    </row>
    <row r="462" spans="1:12">
      <c r="A462" s="3" t="s">
        <v>479</v>
      </c>
      <c r="B462">
        <v>43</v>
      </c>
      <c r="C462">
        <v>31</v>
      </c>
      <c r="D462">
        <v>24</v>
      </c>
      <c r="E462">
        <v>28</v>
      </c>
      <c r="F462" s="1">
        <f>AVERAGE(KocaeliTablo[[#This Row],[Vefat2019]:[Vefat2017]])</f>
        <v>27.666666666666668</v>
      </c>
      <c r="G462" s="1">
        <f>IF(AND(KocaeliTablo[[#This Row],[Vefat2020]]&gt;-1,KocaeliTablo[[#This Row],[Referans]]&gt;-1), KocaeliTablo[[#This Row],[Vefat2020]]-KocaeliTablo[[#This Row],[Referans]], 0)</f>
        <v>15.333333333333332</v>
      </c>
      <c r="H462">
        <f t="shared" si="57"/>
        <v>36.714285714285715</v>
      </c>
      <c r="I462">
        <f t="shared" si="58"/>
        <v>26.428571428571427</v>
      </c>
      <c r="J462">
        <f t="shared" si="59"/>
        <v>25.857142857142858</v>
      </c>
      <c r="K462">
        <f t="shared" si="60"/>
        <v>28.142857142857142</v>
      </c>
      <c r="L462">
        <f t="shared" si="61"/>
        <v>26.809523809523807</v>
      </c>
    </row>
    <row r="463" spans="1:12">
      <c r="A463" s="3" t="s">
        <v>480</v>
      </c>
      <c r="B463">
        <v>31</v>
      </c>
      <c r="C463">
        <v>34</v>
      </c>
      <c r="D463">
        <v>19</v>
      </c>
      <c r="E463">
        <v>20</v>
      </c>
      <c r="F463" s="1">
        <f>AVERAGE(KocaeliTablo[[#This Row],[Vefat2019]:[Vefat2017]])</f>
        <v>24.333333333333332</v>
      </c>
      <c r="G463" s="1">
        <f>IF(AND(KocaeliTablo[[#This Row],[Vefat2020]]&gt;-1,KocaeliTablo[[#This Row],[Referans]]&gt;-1), KocaeliTablo[[#This Row],[Vefat2020]]-KocaeliTablo[[#This Row],[Referans]], 0)</f>
        <v>6.6666666666666679</v>
      </c>
      <c r="H463">
        <f t="shared" si="57"/>
        <v>35.714285714285715</v>
      </c>
      <c r="I463">
        <f t="shared" si="58"/>
        <v>28.142857142857142</v>
      </c>
      <c r="J463">
        <f t="shared" si="59"/>
        <v>26</v>
      </c>
      <c r="K463">
        <f t="shared" si="60"/>
        <v>26.714285714285715</v>
      </c>
      <c r="L463">
        <f t="shared" si="61"/>
        <v>26.952380952380953</v>
      </c>
    </row>
    <row r="464" spans="1:12">
      <c r="A464" s="3" t="s">
        <v>481</v>
      </c>
      <c r="B464">
        <v>42</v>
      </c>
      <c r="C464">
        <v>37</v>
      </c>
      <c r="D464">
        <v>22</v>
      </c>
      <c r="E464">
        <v>20</v>
      </c>
      <c r="F464" s="1">
        <f>AVERAGE(KocaeliTablo[[#This Row],[Vefat2019]:[Vefat2017]])</f>
        <v>26.333333333333332</v>
      </c>
      <c r="G464" s="1">
        <f>IF(AND(KocaeliTablo[[#This Row],[Vefat2020]]&gt;-1,KocaeliTablo[[#This Row],[Referans]]&gt;-1), KocaeliTablo[[#This Row],[Vefat2020]]-KocaeliTablo[[#This Row],[Referans]], 0)</f>
        <v>15.666666666666668</v>
      </c>
      <c r="H464">
        <f t="shared" si="57"/>
        <v>37.428571428571431</v>
      </c>
      <c r="I464">
        <f t="shared" si="58"/>
        <v>27.857142857142858</v>
      </c>
      <c r="J464">
        <f t="shared" si="59"/>
        <v>25.857142857142858</v>
      </c>
      <c r="K464">
        <f t="shared" si="60"/>
        <v>26.428571428571427</v>
      </c>
      <c r="L464">
        <f t="shared" si="61"/>
        <v>26.714285714285715</v>
      </c>
    </row>
    <row r="465" spans="1:12">
      <c r="A465" s="3" t="s">
        <v>482</v>
      </c>
      <c r="B465">
        <v>41</v>
      </c>
      <c r="C465">
        <v>23</v>
      </c>
      <c r="D465">
        <v>27</v>
      </c>
      <c r="E465">
        <v>22</v>
      </c>
      <c r="F465" s="1">
        <f>AVERAGE(KocaeliTablo[[#This Row],[Vefat2019]:[Vefat2017]])</f>
        <v>24</v>
      </c>
      <c r="G465" s="1">
        <f>IF(AND(KocaeliTablo[[#This Row],[Vefat2020]]&gt;-1,KocaeliTablo[[#This Row],[Referans]]&gt;-1), KocaeliTablo[[#This Row],[Vefat2020]]-KocaeliTablo[[#This Row],[Referans]], 0)</f>
        <v>17</v>
      </c>
      <c r="H465">
        <f t="shared" si="57"/>
        <v>37.714285714285715</v>
      </c>
      <c r="I465">
        <f t="shared" si="58"/>
        <v>27.285714285714285</v>
      </c>
      <c r="J465">
        <f t="shared" si="59"/>
        <v>26.142857142857142</v>
      </c>
      <c r="K465">
        <f t="shared" si="60"/>
        <v>25.428571428571427</v>
      </c>
      <c r="L465">
        <f t="shared" si="61"/>
        <v>26.285714285714285</v>
      </c>
    </row>
    <row r="466" spans="1:12">
      <c r="A466" s="3" t="s">
        <v>483</v>
      </c>
      <c r="B466">
        <v>36</v>
      </c>
      <c r="C466">
        <v>24</v>
      </c>
      <c r="D466">
        <v>28</v>
      </c>
      <c r="E466">
        <v>23</v>
      </c>
      <c r="F466" s="1">
        <f>AVERAGE(KocaeliTablo[[#This Row],[Vefat2019]:[Vefat2017]])</f>
        <v>25</v>
      </c>
      <c r="G466" s="1">
        <f>IF(AND(KocaeliTablo[[#This Row],[Vefat2020]]&gt;-1,KocaeliTablo[[#This Row],[Referans]]&gt;-1), KocaeliTablo[[#This Row],[Vefat2020]]-KocaeliTablo[[#This Row],[Referans]], 0)</f>
        <v>11</v>
      </c>
      <c r="H466">
        <f t="shared" si="57"/>
        <v>36.857142857142854</v>
      </c>
      <c r="I466">
        <f t="shared" si="58"/>
        <v>27.714285714285715</v>
      </c>
      <c r="J466">
        <f t="shared" si="59"/>
        <v>25.857142857142858</v>
      </c>
      <c r="K466">
        <f t="shared" si="60"/>
        <v>24.428571428571427</v>
      </c>
      <c r="L466">
        <f t="shared" si="61"/>
        <v>26</v>
      </c>
    </row>
    <row r="467" spans="1:12">
      <c r="A467" s="3" t="s">
        <v>484</v>
      </c>
      <c r="B467">
        <v>33</v>
      </c>
      <c r="C467">
        <v>22</v>
      </c>
      <c r="D467">
        <v>22</v>
      </c>
      <c r="E467">
        <v>26</v>
      </c>
      <c r="F467" s="1">
        <f>AVERAGE(KocaeliTablo[[#This Row],[Vefat2019]:[Vefat2017]])</f>
        <v>23.333333333333332</v>
      </c>
      <c r="G467" s="1">
        <f>IF(AND(KocaeliTablo[[#This Row],[Vefat2020]]&gt;-1,KocaeliTablo[[#This Row],[Referans]]&gt;-1), KocaeliTablo[[#This Row],[Vefat2020]]-KocaeliTablo[[#This Row],[Referans]], 0)</f>
        <v>9.6666666666666679</v>
      </c>
      <c r="H467">
        <f t="shared" si="57"/>
        <v>37.428571428571431</v>
      </c>
      <c r="I467">
        <f t="shared" si="58"/>
        <v>27.857142857142858</v>
      </c>
      <c r="J467">
        <f t="shared" si="59"/>
        <v>24</v>
      </c>
      <c r="K467">
        <f t="shared" si="60"/>
        <v>23.142857142857142</v>
      </c>
      <c r="L467">
        <f t="shared" si="61"/>
        <v>25</v>
      </c>
    </row>
    <row r="468" spans="1:12">
      <c r="A468" s="3" t="s">
        <v>485</v>
      </c>
      <c r="B468">
        <v>33</v>
      </c>
      <c r="C468">
        <v>21</v>
      </c>
      <c r="D468">
        <v>24</v>
      </c>
      <c r="E468">
        <v>19</v>
      </c>
      <c r="F468" s="1">
        <f>AVERAGE(KocaeliTablo[[#This Row],[Vefat2019]:[Vefat2017]])</f>
        <v>21.333333333333332</v>
      </c>
      <c r="G468" s="1">
        <f>IF(AND(KocaeliTablo[[#This Row],[Vefat2020]]&gt;-1,KocaeliTablo[[#This Row],[Referans]]&gt;-1), KocaeliTablo[[#This Row],[Vefat2020]]-KocaeliTablo[[#This Row],[Referans]], 0)</f>
        <v>11.666666666666668</v>
      </c>
      <c r="H468">
        <f t="shared" si="57"/>
        <v>37</v>
      </c>
      <c r="I468">
        <f t="shared" si="58"/>
        <v>27.428571428571427</v>
      </c>
      <c r="J468">
        <f t="shared" si="59"/>
        <v>23.714285714285715</v>
      </c>
      <c r="K468">
        <f t="shared" si="60"/>
        <v>22.571428571428573</v>
      </c>
      <c r="L468">
        <f t="shared" si="61"/>
        <v>24.571428571428573</v>
      </c>
    </row>
    <row r="469" spans="1:12">
      <c r="A469" s="3" t="s">
        <v>486</v>
      </c>
      <c r="B469">
        <v>49</v>
      </c>
      <c r="C469">
        <v>42</v>
      </c>
      <c r="D469">
        <v>17</v>
      </c>
      <c r="E469">
        <v>24</v>
      </c>
      <c r="F469" s="1">
        <f>AVERAGE(KocaeliTablo[[#This Row],[Vefat2019]:[Vefat2017]])</f>
        <v>27.666666666666668</v>
      </c>
      <c r="G469" s="1">
        <f>IF(AND(KocaeliTablo[[#This Row],[Vefat2020]]&gt;-1,KocaeliTablo[[#This Row],[Referans]]&gt;-1), KocaeliTablo[[#This Row],[Vefat2020]]-KocaeliTablo[[#This Row],[Referans]], 0)</f>
        <v>21.333333333333332</v>
      </c>
      <c r="H469">
        <f t="shared" si="57"/>
        <v>37.857142857142854</v>
      </c>
      <c r="I469">
        <f t="shared" si="58"/>
        <v>29</v>
      </c>
      <c r="J469">
        <f t="shared" si="59"/>
        <v>22.714285714285715</v>
      </c>
      <c r="K469">
        <f t="shared" si="60"/>
        <v>22</v>
      </c>
      <c r="L469">
        <f t="shared" si="61"/>
        <v>24.571428571428566</v>
      </c>
    </row>
    <row r="470" spans="1:12">
      <c r="A470" s="3" t="s">
        <v>487</v>
      </c>
      <c r="B470">
        <v>33</v>
      </c>
      <c r="C470">
        <v>27</v>
      </c>
      <c r="D470">
        <v>20</v>
      </c>
      <c r="E470">
        <v>23</v>
      </c>
      <c r="F470" s="1">
        <f>AVERAGE(KocaeliTablo[[#This Row],[Vefat2019]:[Vefat2017]])</f>
        <v>23.333333333333332</v>
      </c>
      <c r="G470" s="1">
        <f>IF(AND(KocaeliTablo[[#This Row],[Vefat2020]]&gt;-1,KocaeliTablo[[#This Row],[Referans]]&gt;-1), KocaeliTablo[[#This Row],[Vefat2020]]-KocaeliTablo[[#This Row],[Referans]], 0)</f>
        <v>9.6666666666666679</v>
      </c>
      <c r="H470">
        <f t="shared" si="57"/>
        <v>38.142857142857146</v>
      </c>
      <c r="I470">
        <f t="shared" si="58"/>
        <v>28</v>
      </c>
      <c r="J470">
        <f t="shared" si="59"/>
        <v>22.857142857142858</v>
      </c>
      <c r="K470">
        <f t="shared" si="60"/>
        <v>22.428571428571427</v>
      </c>
      <c r="L470">
        <f t="shared" si="61"/>
        <v>24.428571428571427</v>
      </c>
    </row>
    <row r="471" spans="1:12">
      <c r="A471" s="3" t="s">
        <v>488</v>
      </c>
      <c r="B471">
        <v>35</v>
      </c>
      <c r="C471">
        <v>36</v>
      </c>
      <c r="D471">
        <v>22</v>
      </c>
      <c r="E471">
        <v>17</v>
      </c>
      <c r="F471" s="1">
        <f>AVERAGE(KocaeliTablo[[#This Row],[Vefat2019]:[Vefat2017]])</f>
        <v>25</v>
      </c>
      <c r="G471" s="1">
        <f>IF(AND(KocaeliTablo[[#This Row],[Vefat2020]]&gt;-1,KocaeliTablo[[#This Row],[Referans]]&gt;-1), KocaeliTablo[[#This Row],[Vefat2020]]-KocaeliTablo[[#This Row],[Referans]], 0)</f>
        <v>10</v>
      </c>
      <c r="H471">
        <f t="shared" si="57"/>
        <v>37.142857142857146</v>
      </c>
      <c r="I471">
        <f t="shared" si="58"/>
        <v>27.857142857142858</v>
      </c>
      <c r="J471">
        <f t="shared" si="59"/>
        <v>22.857142857142858</v>
      </c>
      <c r="K471">
        <f t="shared" si="60"/>
        <v>22</v>
      </c>
      <c r="L471">
        <f t="shared" si="61"/>
        <v>24.238095238095237</v>
      </c>
    </row>
    <row r="472" spans="1:12">
      <c r="A472" s="3" t="s">
        <v>489</v>
      </c>
      <c r="B472">
        <v>47</v>
      </c>
      <c r="C472">
        <v>36</v>
      </c>
      <c r="D472">
        <v>26</v>
      </c>
      <c r="E472">
        <v>19</v>
      </c>
      <c r="F472" s="1">
        <f>AVERAGE(KocaeliTablo[[#This Row],[Vefat2019]:[Vefat2017]])</f>
        <v>27</v>
      </c>
      <c r="G472" s="1">
        <f>IF(AND(KocaeliTablo[[#This Row],[Vefat2020]]&gt;-1,KocaeliTablo[[#This Row],[Referans]]&gt;-1), KocaeliTablo[[#This Row],[Vefat2020]]-KocaeliTablo[[#This Row],[Referans]], 0)</f>
        <v>20</v>
      </c>
      <c r="H472">
        <f t="shared" si="57"/>
        <v>38</v>
      </c>
      <c r="I472">
        <f t="shared" si="58"/>
        <v>29.714285714285715</v>
      </c>
      <c r="J472">
        <f t="shared" si="59"/>
        <v>22.714285714285715</v>
      </c>
      <c r="K472">
        <f t="shared" si="60"/>
        <v>21.571428571428573</v>
      </c>
      <c r="L472">
        <f t="shared" si="61"/>
        <v>24.666666666666664</v>
      </c>
    </row>
    <row r="473" spans="1:12">
      <c r="A473" s="3" t="s">
        <v>490</v>
      </c>
      <c r="B473">
        <v>42</v>
      </c>
      <c r="C473">
        <v>32</v>
      </c>
      <c r="D473">
        <v>29</v>
      </c>
      <c r="E473">
        <v>18</v>
      </c>
      <c r="F473" s="1">
        <f>AVERAGE(KocaeliTablo[[#This Row],[Vefat2019]:[Vefat2017]])</f>
        <v>26.333333333333332</v>
      </c>
      <c r="G473" s="1">
        <f>IF(AND(KocaeliTablo[[#This Row],[Vefat2020]]&gt;-1,KocaeliTablo[[#This Row],[Referans]]&gt;-1), KocaeliTablo[[#This Row],[Vefat2020]]-KocaeliTablo[[#This Row],[Referans]], 0)</f>
        <v>15.666666666666668</v>
      </c>
      <c r="H473">
        <f t="shared" si="57"/>
        <v>38.857142857142854</v>
      </c>
      <c r="I473">
        <f t="shared" si="58"/>
        <v>30.857142857142858</v>
      </c>
      <c r="J473">
        <f t="shared" si="59"/>
        <v>22.857142857142858</v>
      </c>
      <c r="K473">
        <f t="shared" si="60"/>
        <v>20.857142857142858</v>
      </c>
      <c r="L473">
        <f t="shared" si="61"/>
        <v>24.857142857142858</v>
      </c>
    </row>
    <row r="474" spans="1:12">
      <c r="A474" s="3" t="s">
        <v>491</v>
      </c>
      <c r="B474">
        <v>47</v>
      </c>
      <c r="C474">
        <v>28</v>
      </c>
      <c r="D474">
        <v>29</v>
      </c>
      <c r="E474">
        <v>24</v>
      </c>
      <c r="F474" s="1">
        <f>AVERAGE(KocaeliTablo[[#This Row],[Vefat2019]:[Vefat2017]])</f>
        <v>27</v>
      </c>
      <c r="G474" s="1">
        <f>IF(AND(KocaeliTablo[[#This Row],[Vefat2020]]&gt;-1,KocaeliTablo[[#This Row],[Referans]]&gt;-1), KocaeliTablo[[#This Row],[Vefat2020]]-KocaeliTablo[[#This Row],[Referans]], 0)</f>
        <v>20</v>
      </c>
      <c r="H474">
        <f t="shared" si="57"/>
        <v>40.857142857142854</v>
      </c>
      <c r="I474">
        <f t="shared" si="58"/>
        <v>31.714285714285715</v>
      </c>
      <c r="J474">
        <f t="shared" si="59"/>
        <v>23.857142857142858</v>
      </c>
      <c r="K474">
        <f t="shared" si="60"/>
        <v>20.571428571428573</v>
      </c>
      <c r="L474">
        <f t="shared" si="61"/>
        <v>25.38095238095238</v>
      </c>
    </row>
    <row r="475" spans="1:12">
      <c r="A475" s="3" t="s">
        <v>492</v>
      </c>
      <c r="B475">
        <v>35</v>
      </c>
      <c r="C475">
        <v>28</v>
      </c>
      <c r="D475">
        <v>23</v>
      </c>
      <c r="E475">
        <v>23</v>
      </c>
      <c r="F475" s="1">
        <f>AVERAGE(KocaeliTablo[[#This Row],[Vefat2019]:[Vefat2017]])</f>
        <v>24.666666666666668</v>
      </c>
      <c r="G475" s="1">
        <f>IF(AND(KocaeliTablo[[#This Row],[Vefat2020]]&gt;-1,KocaeliTablo[[#This Row],[Referans]]&gt;-1), KocaeliTablo[[#This Row],[Vefat2020]]-KocaeliTablo[[#This Row],[Referans]], 0)</f>
        <v>10.333333333333332</v>
      </c>
      <c r="H475">
        <f t="shared" si="57"/>
        <v>41.142857142857146</v>
      </c>
      <c r="I475">
        <f t="shared" si="58"/>
        <v>32.714285714285715</v>
      </c>
      <c r="J475">
        <f t="shared" si="59"/>
        <v>23.714285714285715</v>
      </c>
      <c r="K475">
        <f t="shared" si="60"/>
        <v>21.142857142857142</v>
      </c>
      <c r="L475">
        <f t="shared" si="61"/>
        <v>25.857142857142858</v>
      </c>
    </row>
    <row r="476" spans="1:12">
      <c r="A476" s="3" t="s">
        <v>493</v>
      </c>
      <c r="B476">
        <v>49</v>
      </c>
      <c r="C476">
        <v>43</v>
      </c>
      <c r="D476">
        <v>19</v>
      </c>
      <c r="E476">
        <v>23</v>
      </c>
      <c r="F476" s="1">
        <f>AVERAGE(KocaeliTablo[[#This Row],[Vefat2019]:[Vefat2017]])</f>
        <v>28.333333333333332</v>
      </c>
      <c r="G476" s="1">
        <f>IF(AND(KocaeliTablo[[#This Row],[Vefat2020]]&gt;-1,KocaeliTablo[[#This Row],[Referans]]&gt;-1), KocaeliTablo[[#This Row],[Vefat2020]]-KocaeliTablo[[#This Row],[Referans]], 0)</f>
        <v>20.666666666666668</v>
      </c>
      <c r="H476">
        <f t="shared" si="57"/>
        <v>41.142857142857146</v>
      </c>
      <c r="I476">
        <f t="shared" si="58"/>
        <v>32.857142857142854</v>
      </c>
      <c r="J476">
        <f t="shared" si="59"/>
        <v>24</v>
      </c>
      <c r="K476">
        <f t="shared" si="60"/>
        <v>21</v>
      </c>
      <c r="L476">
        <f t="shared" si="61"/>
        <v>25.952380952380953</v>
      </c>
    </row>
    <row r="477" spans="1:12">
      <c r="A477" s="3" t="s">
        <v>494</v>
      </c>
      <c r="B477">
        <v>45</v>
      </c>
      <c r="C477">
        <v>33</v>
      </c>
      <c r="D477">
        <v>12</v>
      </c>
      <c r="E477">
        <v>23</v>
      </c>
      <c r="F477" s="1">
        <f>AVERAGE(KocaeliTablo[[#This Row],[Vefat2019]:[Vefat2017]])</f>
        <v>22.666666666666668</v>
      </c>
      <c r="G477" s="1">
        <f>IF(AND(KocaeliTablo[[#This Row],[Vefat2020]]&gt;-1,KocaeliTablo[[#This Row],[Referans]]&gt;-1), KocaeliTablo[[#This Row],[Vefat2020]]-KocaeliTablo[[#This Row],[Referans]], 0)</f>
        <v>22.333333333333332</v>
      </c>
      <c r="H477">
        <f t="shared" si="57"/>
        <v>42.857142857142854</v>
      </c>
      <c r="I477">
        <f t="shared" si="58"/>
        <v>33.714285714285715</v>
      </c>
      <c r="J477">
        <f t="shared" si="59"/>
        <v>22.857142857142858</v>
      </c>
      <c r="K477">
        <f t="shared" si="60"/>
        <v>21</v>
      </c>
      <c r="L477">
        <f t="shared" si="61"/>
        <v>25.857142857142858</v>
      </c>
    </row>
    <row r="478" spans="1:12">
      <c r="A478" s="3" t="s">
        <v>495</v>
      </c>
      <c r="B478">
        <v>47</v>
      </c>
      <c r="C478">
        <v>38</v>
      </c>
      <c r="D478">
        <v>22</v>
      </c>
      <c r="E478">
        <v>21</v>
      </c>
      <c r="F478" s="1">
        <f>AVERAGE(KocaeliTablo[[#This Row],[Vefat2019]:[Vefat2017]])</f>
        <v>27</v>
      </c>
      <c r="G478" s="1">
        <f>IF(AND(KocaeliTablo[[#This Row],[Vefat2020]]&gt;-1,KocaeliTablo[[#This Row],[Referans]]&gt;-1), KocaeliTablo[[#This Row],[Vefat2020]]-KocaeliTablo[[#This Row],[Referans]], 0)</f>
        <v>20</v>
      </c>
      <c r="H478">
        <f t="shared" si="57"/>
        <v>44.571428571428569</v>
      </c>
      <c r="I478">
        <f t="shared" si="58"/>
        <v>34</v>
      </c>
      <c r="J478">
        <f t="shared" si="59"/>
        <v>22.857142857142858</v>
      </c>
      <c r="K478">
        <f t="shared" si="60"/>
        <v>21.571428571428573</v>
      </c>
      <c r="L478">
        <f t="shared" si="61"/>
        <v>26.142857142857142</v>
      </c>
    </row>
    <row r="479" spans="1:12">
      <c r="A479" s="3" t="s">
        <v>496</v>
      </c>
      <c r="B479">
        <v>50</v>
      </c>
      <c r="C479">
        <v>24</v>
      </c>
      <c r="D479">
        <v>21</v>
      </c>
      <c r="E479">
        <v>20</v>
      </c>
      <c r="F479" s="1">
        <f>AVERAGE(KocaeliTablo[[#This Row],[Vefat2019]:[Vefat2017]])</f>
        <v>21.666666666666668</v>
      </c>
      <c r="G479" s="1">
        <f>IF(AND(KocaeliTablo[[#This Row],[Vefat2020]]&gt;-1,KocaeliTablo[[#This Row],[Referans]]&gt;-1), KocaeliTablo[[#This Row],[Vefat2020]]-KocaeliTablo[[#This Row],[Referans]], 0)</f>
        <v>28.333333333333332</v>
      </c>
      <c r="H479">
        <f t="shared" si="57"/>
        <v>45</v>
      </c>
      <c r="I479">
        <f t="shared" si="58"/>
        <v>32.285714285714285</v>
      </c>
      <c r="J479">
        <f t="shared" si="59"/>
        <v>22.142857142857142</v>
      </c>
      <c r="K479">
        <f t="shared" si="60"/>
        <v>21.714285714285715</v>
      </c>
      <c r="L479">
        <f t="shared" si="61"/>
        <v>25.38095238095238</v>
      </c>
    </row>
    <row r="480" spans="1:12">
      <c r="A480" s="3" t="s">
        <v>497</v>
      </c>
      <c r="B480">
        <v>53</v>
      </c>
      <c r="C480">
        <v>23</v>
      </c>
      <c r="D480">
        <v>26</v>
      </c>
      <c r="E480">
        <v>17</v>
      </c>
      <c r="F480" s="1">
        <f>AVERAGE(KocaeliTablo[[#This Row],[Vefat2019]:[Vefat2017]])</f>
        <v>22</v>
      </c>
      <c r="G480" s="1">
        <f>IF(AND(KocaeliTablo[[#This Row],[Vefat2020]]&gt;-1,KocaeliTablo[[#This Row],[Referans]]&gt;-1), KocaeliTablo[[#This Row],[Vefat2020]]-KocaeliTablo[[#This Row],[Referans]], 0)</f>
        <v>31</v>
      </c>
      <c r="H480">
        <f t="shared" si="57"/>
        <v>46.571428571428569</v>
      </c>
      <c r="I480">
        <f t="shared" si="58"/>
        <v>31</v>
      </c>
      <c r="J480">
        <f t="shared" si="59"/>
        <v>21.714285714285715</v>
      </c>
      <c r="K480">
        <f t="shared" si="60"/>
        <v>21.571428571428573</v>
      </c>
      <c r="L480">
        <f t="shared" si="61"/>
        <v>24.761904761904763</v>
      </c>
    </row>
    <row r="481" spans="1:12">
      <c r="A481" s="3" t="s">
        <v>498</v>
      </c>
      <c r="B481">
        <v>41</v>
      </c>
      <c r="C481">
        <v>31</v>
      </c>
      <c r="D481">
        <v>21</v>
      </c>
      <c r="E481">
        <v>28</v>
      </c>
      <c r="F481" s="1">
        <f>AVERAGE(KocaeliTablo[[#This Row],[Vefat2019]:[Vefat2017]])</f>
        <v>26.666666666666668</v>
      </c>
      <c r="G481" s="1">
        <f>IF(AND(KocaeliTablo[[#This Row],[Vefat2020]]&gt;-1,KocaeliTablo[[#This Row],[Referans]]&gt;-1), KocaeliTablo[[#This Row],[Vefat2020]]-KocaeliTablo[[#This Row],[Referans]], 0)</f>
        <v>14.333333333333332</v>
      </c>
      <c r="H481">
        <f t="shared" si="57"/>
        <v>45.714285714285715</v>
      </c>
      <c r="I481">
        <f t="shared" si="58"/>
        <v>31.428571428571427</v>
      </c>
      <c r="J481">
        <f t="shared" si="59"/>
        <v>20.571428571428573</v>
      </c>
      <c r="K481">
        <f t="shared" si="60"/>
        <v>22.142857142857142</v>
      </c>
      <c r="L481">
        <f t="shared" si="61"/>
        <v>24.714285714285715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6217-B5D6-490E-ABDE-7233CC48D376}">
  <sheetPr codeName="Sheet7"/>
  <dimension ref="A1:N481"/>
  <sheetViews>
    <sheetView zoomScale="70" zoomScaleNormal="70" workbookViewId="0">
      <selection activeCell="H429" sqref="H429:L481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22</v>
      </c>
      <c r="C2">
        <v>15</v>
      </c>
      <c r="D2">
        <v>22</v>
      </c>
      <c r="E2">
        <v>13</v>
      </c>
      <c r="F2">
        <f>AVERAGEIF(KahramanmarasTablo[[#This Row],[Vefat2019]:[Vefat2017]], "&gt;0")</f>
        <v>16.666666666666668</v>
      </c>
      <c r="G2">
        <f>IF(KahramanmarasTablo[[#This Row],[Vefat2020]]&gt;-1, KahramanmarasTablo[[#This Row],[Vefat2020]]-KahramanmarasTablo[[#This Row],[Referans]], 0)</f>
        <v>5.3333333333333321</v>
      </c>
    </row>
    <row r="3" spans="1:12">
      <c r="A3" s="3" t="s">
        <v>18</v>
      </c>
      <c r="B3">
        <v>13</v>
      </c>
      <c r="C3">
        <v>23</v>
      </c>
      <c r="D3">
        <v>9</v>
      </c>
      <c r="E3">
        <v>19</v>
      </c>
      <c r="F3">
        <f>AVERAGEIF(KahramanmarasTablo[[#This Row],[Vefat2019]:[Vefat2017]], "&gt;0")</f>
        <v>17</v>
      </c>
      <c r="G3">
        <f>IF(KahramanmarasTablo[[#This Row],[Vefat2020]]&gt;-1, KahramanmarasTablo[[#This Row],[Vefat2020]]-KahramanmarasTablo[[#This Row],[Referans]], 0)</f>
        <v>-4</v>
      </c>
    </row>
    <row r="4" spans="1:12">
      <c r="A4" s="3" t="s">
        <v>19</v>
      </c>
      <c r="B4">
        <v>17</v>
      </c>
      <c r="C4">
        <v>22</v>
      </c>
      <c r="D4">
        <v>13</v>
      </c>
      <c r="E4">
        <v>17</v>
      </c>
      <c r="F4">
        <f>AVERAGEIF(KahramanmarasTablo[[#This Row],[Vefat2019]:[Vefat2017]], "&gt;0")</f>
        <v>17.333333333333332</v>
      </c>
      <c r="G4">
        <f>IF(KahramanmarasTablo[[#This Row],[Vefat2020]]&gt;-1, KahramanmarasTablo[[#This Row],[Vefat2020]]-KahramanmarasTablo[[#This Row],[Referans]], 0)</f>
        <v>-0.33333333333333215</v>
      </c>
    </row>
    <row r="5" spans="1:12">
      <c r="A5" s="3" t="s">
        <v>20</v>
      </c>
      <c r="B5">
        <v>18</v>
      </c>
      <c r="C5">
        <v>33</v>
      </c>
      <c r="D5">
        <v>9</v>
      </c>
      <c r="E5">
        <v>12</v>
      </c>
      <c r="F5">
        <f>AVERAGEIF(KahramanmarasTablo[[#This Row],[Vefat2019]:[Vefat2017]], "&gt;0")</f>
        <v>18</v>
      </c>
      <c r="G5">
        <f>IF(KahramanmarasTablo[[#This Row],[Vefat2020]]&gt;-1, KahramanmarasTablo[[#This Row],[Vefat2020]]-KahramanmarasTablo[[#This Row],[Referans]], 0)</f>
        <v>0</v>
      </c>
    </row>
    <row r="6" spans="1:12">
      <c r="A6" s="3" t="s">
        <v>21</v>
      </c>
      <c r="B6">
        <v>11</v>
      </c>
      <c r="C6">
        <v>26</v>
      </c>
      <c r="D6">
        <v>15</v>
      </c>
      <c r="E6">
        <v>19</v>
      </c>
      <c r="F6">
        <f>AVERAGEIF(KahramanmarasTablo[[#This Row],[Vefat2019]:[Vefat2017]], "&gt;0")</f>
        <v>20</v>
      </c>
      <c r="G6">
        <f>IF(KahramanmarasTablo[[#This Row],[Vefat2020]]&gt;-1, KahramanmarasTablo[[#This Row],[Vefat2020]]-KahramanmarasTablo[[#This Row],[Referans]], 0)</f>
        <v>-9</v>
      </c>
    </row>
    <row r="7" spans="1:12">
      <c r="A7" s="3" t="s">
        <v>22</v>
      </c>
      <c r="B7">
        <v>11</v>
      </c>
      <c r="C7">
        <v>29</v>
      </c>
      <c r="D7">
        <v>21</v>
      </c>
      <c r="E7">
        <v>12</v>
      </c>
      <c r="F7">
        <f>AVERAGEIF(KahramanmarasTablo[[#This Row],[Vefat2019]:[Vefat2017]], "&gt;0")</f>
        <v>20.666666666666668</v>
      </c>
      <c r="G7">
        <f>IF(KahramanmarasTablo[[#This Row],[Vefat2020]]&gt;-1, KahramanmarasTablo[[#This Row],[Vefat2020]]-KahramanmarasTablo[[#This Row],[Referans]], 0)</f>
        <v>-9.6666666666666679</v>
      </c>
    </row>
    <row r="8" spans="1:12">
      <c r="A8" s="3" t="s">
        <v>23</v>
      </c>
      <c r="B8">
        <v>25</v>
      </c>
      <c r="C8">
        <v>11</v>
      </c>
      <c r="D8">
        <v>10</v>
      </c>
      <c r="E8">
        <v>10</v>
      </c>
      <c r="F8">
        <f>AVERAGEIF(KahramanmarasTablo[[#This Row],[Vefat2019]:[Vefat2017]], "&gt;0")</f>
        <v>10.333333333333334</v>
      </c>
      <c r="G8">
        <f>IF(KahramanmarasTablo[[#This Row],[Vefat2020]]&gt;-1, KahramanmarasTablo[[#This Row],[Vefat2020]]-KahramanmarasTablo[[#This Row],[Referans]], 0)</f>
        <v>14.666666666666666</v>
      </c>
      <c r="H8">
        <f>AVERAGE(B2:B8)</f>
        <v>16.714285714285715</v>
      </c>
      <c r="I8">
        <f t="shared" ref="I8:K8" si="0">AVERAGE(C2:C8)</f>
        <v>22.714285714285715</v>
      </c>
      <c r="J8">
        <f t="shared" si="0"/>
        <v>14.142857142857142</v>
      </c>
      <c r="K8">
        <f t="shared" si="0"/>
        <v>14.571428571428571</v>
      </c>
      <c r="L8">
        <f>AVERAGE(F2:F8)</f>
        <v>17.142857142857142</v>
      </c>
    </row>
    <row r="9" spans="1:12">
      <c r="A9" s="3" t="s">
        <v>24</v>
      </c>
      <c r="B9">
        <v>18</v>
      </c>
      <c r="C9">
        <v>18</v>
      </c>
      <c r="D9">
        <v>18</v>
      </c>
      <c r="E9">
        <v>14</v>
      </c>
      <c r="F9">
        <f>AVERAGEIF(KahramanmarasTablo[[#This Row],[Vefat2019]:[Vefat2017]], "&gt;0")</f>
        <v>16.666666666666668</v>
      </c>
      <c r="G9">
        <f>IF(KahramanmarasTablo[[#This Row],[Vefat2020]]&gt;-1, KahramanmarasTablo[[#This Row],[Vefat2020]]-KahramanmarasTablo[[#This Row],[Referans]], 0)</f>
        <v>1.3333333333333321</v>
      </c>
      <c r="H9">
        <f t="shared" ref="H9:H72" si="1">AVERAGE(B3:B9)</f>
        <v>16.142857142857142</v>
      </c>
      <c r="I9">
        <f t="shared" ref="I9:I72" si="2">AVERAGE(C3:C9)</f>
        <v>23.142857142857142</v>
      </c>
      <c r="J9">
        <f t="shared" ref="J9:J72" si="3">AVERAGE(D3:D9)</f>
        <v>13.571428571428571</v>
      </c>
      <c r="K9">
        <f t="shared" ref="K9:K72" si="4">AVERAGE(E3:E9)</f>
        <v>14.714285714285714</v>
      </c>
      <c r="L9">
        <f t="shared" ref="L9:L72" si="5">AVERAGE(F3:F9)</f>
        <v>17.142857142857142</v>
      </c>
    </row>
    <row r="10" spans="1:12">
      <c r="A10" s="3" t="s">
        <v>25</v>
      </c>
      <c r="B10">
        <v>22</v>
      </c>
      <c r="C10">
        <v>19</v>
      </c>
      <c r="D10">
        <v>25</v>
      </c>
      <c r="E10">
        <v>15</v>
      </c>
      <c r="F10">
        <f>AVERAGEIF(KahramanmarasTablo[[#This Row],[Vefat2019]:[Vefat2017]], "&gt;0")</f>
        <v>19.666666666666668</v>
      </c>
      <c r="G10">
        <f>IF(KahramanmarasTablo[[#This Row],[Vefat2020]]&gt;-1, KahramanmarasTablo[[#This Row],[Vefat2020]]-KahramanmarasTablo[[#This Row],[Referans]], 0)</f>
        <v>2.3333333333333321</v>
      </c>
      <c r="H10">
        <f t="shared" si="1"/>
        <v>17.428571428571427</v>
      </c>
      <c r="I10">
        <f t="shared" si="2"/>
        <v>22.571428571428573</v>
      </c>
      <c r="J10">
        <f t="shared" si="3"/>
        <v>15.857142857142858</v>
      </c>
      <c r="K10">
        <f t="shared" si="4"/>
        <v>14.142857142857142</v>
      </c>
      <c r="L10">
        <f t="shared" si="5"/>
        <v>17.523809523809526</v>
      </c>
    </row>
    <row r="11" spans="1:12">
      <c r="A11" s="3" t="s">
        <v>26</v>
      </c>
      <c r="B11">
        <v>28</v>
      </c>
      <c r="C11">
        <v>30</v>
      </c>
      <c r="D11">
        <v>13</v>
      </c>
      <c r="E11">
        <v>22</v>
      </c>
      <c r="F11">
        <f>AVERAGEIF(KahramanmarasTablo[[#This Row],[Vefat2019]:[Vefat2017]], "&gt;0")</f>
        <v>21.666666666666668</v>
      </c>
      <c r="G11">
        <f>IF(KahramanmarasTablo[[#This Row],[Vefat2020]]&gt;-1, KahramanmarasTablo[[#This Row],[Vefat2020]]-KahramanmarasTablo[[#This Row],[Referans]], 0)</f>
        <v>6.3333333333333321</v>
      </c>
      <c r="H11">
        <f t="shared" si="1"/>
        <v>19</v>
      </c>
      <c r="I11">
        <f t="shared" si="2"/>
        <v>23.714285714285715</v>
      </c>
      <c r="J11">
        <f t="shared" si="3"/>
        <v>15.857142857142858</v>
      </c>
      <c r="K11">
        <f t="shared" si="4"/>
        <v>14.857142857142858</v>
      </c>
      <c r="L11">
        <f t="shared" si="5"/>
        <v>18.142857142857146</v>
      </c>
    </row>
    <row r="12" spans="1:12">
      <c r="A12" s="3" t="s">
        <v>27</v>
      </c>
      <c r="B12">
        <v>16</v>
      </c>
      <c r="C12">
        <v>12</v>
      </c>
      <c r="D12">
        <v>12</v>
      </c>
      <c r="E12">
        <v>16</v>
      </c>
      <c r="F12">
        <f>AVERAGEIF(KahramanmarasTablo[[#This Row],[Vefat2019]:[Vefat2017]], "&gt;0")</f>
        <v>13.333333333333334</v>
      </c>
      <c r="G12">
        <f>IF(KahramanmarasTablo[[#This Row],[Vefat2020]]&gt;-1, KahramanmarasTablo[[#This Row],[Vefat2020]]-KahramanmarasTablo[[#This Row],[Referans]], 0)</f>
        <v>2.6666666666666661</v>
      </c>
      <c r="H12">
        <f t="shared" si="1"/>
        <v>18.714285714285715</v>
      </c>
      <c r="I12">
        <f t="shared" si="2"/>
        <v>20.714285714285715</v>
      </c>
      <c r="J12">
        <f t="shared" si="3"/>
        <v>16.285714285714285</v>
      </c>
      <c r="K12">
        <f t="shared" si="4"/>
        <v>15.428571428571429</v>
      </c>
      <c r="L12">
        <f t="shared" si="5"/>
        <v>17.476190476190478</v>
      </c>
    </row>
    <row r="13" spans="1:12">
      <c r="A13" s="3" t="s">
        <v>28</v>
      </c>
      <c r="B13">
        <v>7</v>
      </c>
      <c r="C13">
        <v>23</v>
      </c>
      <c r="D13">
        <v>10</v>
      </c>
      <c r="E13">
        <v>18</v>
      </c>
      <c r="F13">
        <f>AVERAGEIF(KahramanmarasTablo[[#This Row],[Vefat2019]:[Vefat2017]], "&gt;0")</f>
        <v>17</v>
      </c>
      <c r="G13">
        <f>IF(KahramanmarasTablo[[#This Row],[Vefat2020]]&gt;-1, KahramanmarasTablo[[#This Row],[Vefat2020]]-KahramanmarasTablo[[#This Row],[Referans]], 0)</f>
        <v>-10</v>
      </c>
      <c r="H13">
        <f t="shared" si="1"/>
        <v>18.142857142857142</v>
      </c>
      <c r="I13">
        <f t="shared" si="2"/>
        <v>20.285714285714285</v>
      </c>
      <c r="J13">
        <f t="shared" si="3"/>
        <v>15.571428571428571</v>
      </c>
      <c r="K13">
        <f t="shared" si="4"/>
        <v>15.285714285714286</v>
      </c>
      <c r="L13">
        <f t="shared" si="5"/>
        <v>17.047619047619047</v>
      </c>
    </row>
    <row r="14" spans="1:12">
      <c r="A14" s="3" t="s">
        <v>29</v>
      </c>
      <c r="B14">
        <v>20</v>
      </c>
      <c r="C14">
        <v>14</v>
      </c>
      <c r="D14">
        <v>13</v>
      </c>
      <c r="E14">
        <v>10</v>
      </c>
      <c r="F14">
        <f>AVERAGEIF(KahramanmarasTablo[[#This Row],[Vefat2019]:[Vefat2017]], "&gt;0")</f>
        <v>12.333333333333334</v>
      </c>
      <c r="G14">
        <f>IF(KahramanmarasTablo[[#This Row],[Vefat2020]]&gt;-1, KahramanmarasTablo[[#This Row],[Vefat2020]]-KahramanmarasTablo[[#This Row],[Referans]], 0)</f>
        <v>7.6666666666666661</v>
      </c>
      <c r="H14">
        <f t="shared" si="1"/>
        <v>19.428571428571427</v>
      </c>
      <c r="I14">
        <f t="shared" si="2"/>
        <v>18.142857142857142</v>
      </c>
      <c r="J14">
        <f t="shared" si="3"/>
        <v>14.428571428571429</v>
      </c>
      <c r="K14">
        <f t="shared" si="4"/>
        <v>15</v>
      </c>
      <c r="L14">
        <f t="shared" si="5"/>
        <v>15.857142857142858</v>
      </c>
    </row>
    <row r="15" spans="1:12">
      <c r="A15" s="3" t="s">
        <v>30</v>
      </c>
      <c r="B15">
        <v>15</v>
      </c>
      <c r="C15">
        <v>25</v>
      </c>
      <c r="D15">
        <v>17</v>
      </c>
      <c r="E15">
        <v>23</v>
      </c>
      <c r="F15">
        <f>AVERAGEIF(KahramanmarasTablo[[#This Row],[Vefat2019]:[Vefat2017]], "&gt;0")</f>
        <v>21.666666666666668</v>
      </c>
      <c r="G15">
        <f>IF(KahramanmarasTablo[[#This Row],[Vefat2020]]&gt;-1, KahramanmarasTablo[[#This Row],[Vefat2020]]-KahramanmarasTablo[[#This Row],[Referans]], 0)</f>
        <v>-6.6666666666666679</v>
      </c>
      <c r="H15">
        <f t="shared" si="1"/>
        <v>18</v>
      </c>
      <c r="I15">
        <f t="shared" si="2"/>
        <v>20.142857142857142</v>
      </c>
      <c r="J15">
        <f t="shared" si="3"/>
        <v>15.428571428571429</v>
      </c>
      <c r="K15">
        <f t="shared" si="4"/>
        <v>16.857142857142858</v>
      </c>
      <c r="L15">
        <f t="shared" si="5"/>
        <v>17.476190476190474</v>
      </c>
    </row>
    <row r="16" spans="1:12">
      <c r="A16" s="3" t="s">
        <v>31</v>
      </c>
      <c r="B16">
        <v>17</v>
      </c>
      <c r="C16">
        <v>19</v>
      </c>
      <c r="D16">
        <v>15</v>
      </c>
      <c r="E16">
        <v>13</v>
      </c>
      <c r="F16">
        <f>AVERAGEIF(KahramanmarasTablo[[#This Row],[Vefat2019]:[Vefat2017]], "&gt;0")</f>
        <v>15.666666666666666</v>
      </c>
      <c r="G16">
        <f>IF(KahramanmarasTablo[[#This Row],[Vefat2020]]&gt;-1, KahramanmarasTablo[[#This Row],[Vefat2020]]-KahramanmarasTablo[[#This Row],[Referans]], 0)</f>
        <v>1.3333333333333339</v>
      </c>
      <c r="H16">
        <f t="shared" si="1"/>
        <v>17.857142857142858</v>
      </c>
      <c r="I16">
        <f t="shared" si="2"/>
        <v>20.285714285714285</v>
      </c>
      <c r="J16">
        <f t="shared" si="3"/>
        <v>15</v>
      </c>
      <c r="K16">
        <f t="shared" si="4"/>
        <v>16.714285714285715</v>
      </c>
      <c r="L16">
        <f t="shared" si="5"/>
        <v>17.333333333333336</v>
      </c>
    </row>
    <row r="17" spans="1:14">
      <c r="A17" s="3" t="s">
        <v>32</v>
      </c>
      <c r="B17">
        <v>13</v>
      </c>
      <c r="C17">
        <v>15</v>
      </c>
      <c r="D17">
        <v>14</v>
      </c>
      <c r="E17">
        <v>17</v>
      </c>
      <c r="F17">
        <f>AVERAGEIF(KahramanmarasTablo[[#This Row],[Vefat2019]:[Vefat2017]], "&gt;0")</f>
        <v>15.333333333333334</v>
      </c>
      <c r="G17">
        <f>IF(KahramanmarasTablo[[#This Row],[Vefat2020]]&gt;-1, KahramanmarasTablo[[#This Row],[Vefat2020]]-KahramanmarasTablo[[#This Row],[Referans]], 0)</f>
        <v>-2.3333333333333339</v>
      </c>
      <c r="H17">
        <f t="shared" si="1"/>
        <v>16.571428571428573</v>
      </c>
      <c r="I17">
        <f t="shared" si="2"/>
        <v>19.714285714285715</v>
      </c>
      <c r="J17">
        <f t="shared" si="3"/>
        <v>13.428571428571429</v>
      </c>
      <c r="K17">
        <f t="shared" si="4"/>
        <v>17</v>
      </c>
      <c r="L17">
        <f t="shared" si="5"/>
        <v>16.714285714285715</v>
      </c>
    </row>
    <row r="18" spans="1:14">
      <c r="A18" s="3" t="s">
        <v>33</v>
      </c>
      <c r="B18">
        <v>19</v>
      </c>
      <c r="C18">
        <v>22</v>
      </c>
      <c r="D18">
        <v>16</v>
      </c>
      <c r="E18">
        <v>15</v>
      </c>
      <c r="F18">
        <f>AVERAGEIF(KahramanmarasTablo[[#This Row],[Vefat2019]:[Vefat2017]], "&gt;0")</f>
        <v>17.666666666666668</v>
      </c>
      <c r="G18">
        <f>IF(KahramanmarasTablo[[#This Row],[Vefat2020]]&gt;-1, KahramanmarasTablo[[#This Row],[Vefat2020]]-KahramanmarasTablo[[#This Row],[Referans]], 0)</f>
        <v>1.3333333333333321</v>
      </c>
      <c r="H18">
        <f t="shared" si="1"/>
        <v>15.285714285714286</v>
      </c>
      <c r="I18">
        <f t="shared" si="2"/>
        <v>18.571428571428573</v>
      </c>
      <c r="J18">
        <f t="shared" si="3"/>
        <v>13.857142857142858</v>
      </c>
      <c r="K18">
        <f t="shared" si="4"/>
        <v>16</v>
      </c>
      <c r="L18">
        <f t="shared" si="5"/>
        <v>16.142857142857146</v>
      </c>
    </row>
    <row r="19" spans="1:14">
      <c r="A19" s="3" t="s">
        <v>34</v>
      </c>
      <c r="B19">
        <v>17</v>
      </c>
      <c r="C19">
        <v>20</v>
      </c>
      <c r="D19">
        <v>15</v>
      </c>
      <c r="E19">
        <v>20</v>
      </c>
      <c r="F19">
        <f>AVERAGEIF(KahramanmarasTablo[[#This Row],[Vefat2019]:[Vefat2017]], "&gt;0")</f>
        <v>18.333333333333332</v>
      </c>
      <c r="G19">
        <f>IF(KahramanmarasTablo[[#This Row],[Vefat2020]]&gt;-1, KahramanmarasTablo[[#This Row],[Vefat2020]]-KahramanmarasTablo[[#This Row],[Referans]], 0)</f>
        <v>-1.3333333333333321</v>
      </c>
      <c r="H19">
        <f t="shared" si="1"/>
        <v>15.428571428571429</v>
      </c>
      <c r="I19">
        <f t="shared" si="2"/>
        <v>19.714285714285715</v>
      </c>
      <c r="J19">
        <f t="shared" si="3"/>
        <v>14.285714285714286</v>
      </c>
      <c r="K19">
        <f t="shared" si="4"/>
        <v>16.571428571428573</v>
      </c>
      <c r="L19">
        <f t="shared" si="5"/>
        <v>16.857142857142858</v>
      </c>
    </row>
    <row r="20" spans="1:14">
      <c r="A20" s="3" t="s">
        <v>35</v>
      </c>
      <c r="B20">
        <v>16</v>
      </c>
      <c r="C20">
        <v>13</v>
      </c>
      <c r="D20">
        <v>18</v>
      </c>
      <c r="E20">
        <v>22</v>
      </c>
      <c r="F20">
        <f>AVERAGEIF(KahramanmarasTablo[[#This Row],[Vefat2019]:[Vefat2017]], "&gt;0")</f>
        <v>17.666666666666668</v>
      </c>
      <c r="G20">
        <f>IF(KahramanmarasTablo[[#This Row],[Vefat2020]]&gt;-1, KahramanmarasTablo[[#This Row],[Vefat2020]]-KahramanmarasTablo[[#This Row],[Referans]], 0)</f>
        <v>-1.6666666666666679</v>
      </c>
      <c r="H20">
        <f t="shared" si="1"/>
        <v>16.714285714285715</v>
      </c>
      <c r="I20">
        <f t="shared" si="2"/>
        <v>18.285714285714285</v>
      </c>
      <c r="J20">
        <f t="shared" si="3"/>
        <v>15.428571428571429</v>
      </c>
      <c r="K20">
        <f t="shared" si="4"/>
        <v>17.142857142857142</v>
      </c>
      <c r="L20">
        <f t="shared" si="5"/>
        <v>16.952380952380953</v>
      </c>
    </row>
    <row r="21" spans="1:14">
      <c r="A21" s="3" t="s">
        <v>36</v>
      </c>
      <c r="B21">
        <v>24</v>
      </c>
      <c r="C21">
        <v>24</v>
      </c>
      <c r="D21">
        <v>10</v>
      </c>
      <c r="E21">
        <v>11</v>
      </c>
      <c r="F21">
        <f>AVERAGEIF(KahramanmarasTablo[[#This Row],[Vefat2019]:[Vefat2017]], "&gt;0")</f>
        <v>15</v>
      </c>
      <c r="G21">
        <f>IF(KahramanmarasTablo[[#This Row],[Vefat2020]]&gt;-1, KahramanmarasTablo[[#This Row],[Vefat2020]]-KahramanmarasTablo[[#This Row],[Referans]], 0)</f>
        <v>9</v>
      </c>
      <c r="H21">
        <f t="shared" si="1"/>
        <v>17.285714285714285</v>
      </c>
      <c r="I21">
        <f t="shared" si="2"/>
        <v>19.714285714285715</v>
      </c>
      <c r="J21">
        <f t="shared" si="3"/>
        <v>15</v>
      </c>
      <c r="K21">
        <f t="shared" si="4"/>
        <v>17.285714285714285</v>
      </c>
      <c r="L21">
        <f t="shared" si="5"/>
        <v>17.333333333333336</v>
      </c>
    </row>
    <row r="22" spans="1:14">
      <c r="A22" s="3" t="s">
        <v>37</v>
      </c>
      <c r="B22">
        <v>19</v>
      </c>
      <c r="C22">
        <v>27</v>
      </c>
      <c r="D22">
        <v>16</v>
      </c>
      <c r="E22">
        <v>18</v>
      </c>
      <c r="F22">
        <f>AVERAGEIF(KahramanmarasTablo[[#This Row],[Vefat2019]:[Vefat2017]], "&gt;0")</f>
        <v>20.333333333333332</v>
      </c>
      <c r="G22">
        <f>IF(KahramanmarasTablo[[#This Row],[Vefat2020]]&gt;-1, KahramanmarasTablo[[#This Row],[Vefat2020]]-KahramanmarasTablo[[#This Row],[Referans]], 0)</f>
        <v>-1.3333333333333321</v>
      </c>
      <c r="H22">
        <f t="shared" si="1"/>
        <v>17.857142857142858</v>
      </c>
      <c r="I22">
        <f t="shared" si="2"/>
        <v>20</v>
      </c>
      <c r="J22">
        <f t="shared" si="3"/>
        <v>14.857142857142858</v>
      </c>
      <c r="K22">
        <f t="shared" si="4"/>
        <v>16.571428571428573</v>
      </c>
      <c r="L22">
        <f t="shared" si="5"/>
        <v>17.142857142857142</v>
      </c>
    </row>
    <row r="23" spans="1:14">
      <c r="A23" s="3" t="s">
        <v>38</v>
      </c>
      <c r="B23">
        <v>14</v>
      </c>
      <c r="C23">
        <v>30</v>
      </c>
      <c r="D23">
        <v>13</v>
      </c>
      <c r="E23">
        <v>18</v>
      </c>
      <c r="F23">
        <f>AVERAGEIF(KahramanmarasTablo[[#This Row],[Vefat2019]:[Vefat2017]], "&gt;0")</f>
        <v>20.333333333333332</v>
      </c>
      <c r="G23">
        <f>IF(KahramanmarasTablo[[#This Row],[Vefat2020]]&gt;-1, KahramanmarasTablo[[#This Row],[Vefat2020]]-KahramanmarasTablo[[#This Row],[Referans]], 0)</f>
        <v>-6.3333333333333321</v>
      </c>
      <c r="H23">
        <f t="shared" si="1"/>
        <v>17.428571428571427</v>
      </c>
      <c r="I23">
        <f t="shared" si="2"/>
        <v>21.571428571428573</v>
      </c>
      <c r="J23">
        <f t="shared" si="3"/>
        <v>14.571428571428571</v>
      </c>
      <c r="K23">
        <f t="shared" si="4"/>
        <v>17.285714285714285</v>
      </c>
      <c r="L23">
        <f t="shared" si="5"/>
        <v>17.809523809523807</v>
      </c>
      <c r="N23" t="s">
        <v>5</v>
      </c>
    </row>
    <row r="24" spans="1:14">
      <c r="A24" s="3" t="s">
        <v>39</v>
      </c>
      <c r="B24">
        <v>18</v>
      </c>
      <c r="C24">
        <v>11</v>
      </c>
      <c r="D24">
        <v>13</v>
      </c>
      <c r="E24">
        <v>14</v>
      </c>
      <c r="F24">
        <f>AVERAGEIF(KahramanmarasTablo[[#This Row],[Vefat2019]:[Vefat2017]], "&gt;0")</f>
        <v>12.666666666666666</v>
      </c>
      <c r="G24">
        <f>IF(KahramanmarasTablo[[#This Row],[Vefat2020]]&gt;-1, KahramanmarasTablo[[#This Row],[Vefat2020]]-KahramanmarasTablo[[#This Row],[Referans]], 0)</f>
        <v>5.3333333333333339</v>
      </c>
      <c r="H24">
        <f t="shared" si="1"/>
        <v>18.142857142857142</v>
      </c>
      <c r="I24">
        <f t="shared" si="2"/>
        <v>21</v>
      </c>
      <c r="J24">
        <f t="shared" si="3"/>
        <v>14.428571428571429</v>
      </c>
      <c r="K24">
        <f t="shared" si="4"/>
        <v>16.857142857142858</v>
      </c>
      <c r="L24">
        <f t="shared" si="5"/>
        <v>17.428571428571427</v>
      </c>
      <c r="N24">
        <f>SUM(KahramanmarasTablo[Fark])</f>
        <v>2308.6666666666697</v>
      </c>
    </row>
    <row r="25" spans="1:14">
      <c r="A25" s="3" t="s">
        <v>40</v>
      </c>
      <c r="B25">
        <v>16</v>
      </c>
      <c r="C25">
        <v>26</v>
      </c>
      <c r="D25">
        <v>17</v>
      </c>
      <c r="E25">
        <v>14</v>
      </c>
      <c r="F25">
        <f>AVERAGEIF(KahramanmarasTablo[[#This Row],[Vefat2019]:[Vefat2017]], "&gt;0")</f>
        <v>19</v>
      </c>
      <c r="G25">
        <f>IF(KahramanmarasTablo[[#This Row],[Vefat2020]]&gt;-1, KahramanmarasTablo[[#This Row],[Vefat2020]]-KahramanmarasTablo[[#This Row],[Referans]], 0)</f>
        <v>-3</v>
      </c>
      <c r="H25">
        <f t="shared" si="1"/>
        <v>17.714285714285715</v>
      </c>
      <c r="I25">
        <f t="shared" si="2"/>
        <v>21.571428571428573</v>
      </c>
      <c r="J25">
        <f t="shared" si="3"/>
        <v>14.571428571428571</v>
      </c>
      <c r="K25">
        <f t="shared" si="4"/>
        <v>16.714285714285715</v>
      </c>
      <c r="L25">
        <f t="shared" si="5"/>
        <v>17.619047619047617</v>
      </c>
    </row>
    <row r="26" spans="1:14">
      <c r="A26" s="3" t="s">
        <v>41</v>
      </c>
      <c r="B26">
        <v>17</v>
      </c>
      <c r="C26">
        <v>23</v>
      </c>
      <c r="D26">
        <v>17</v>
      </c>
      <c r="E26">
        <v>18</v>
      </c>
      <c r="F26">
        <f>AVERAGEIF(KahramanmarasTablo[[#This Row],[Vefat2019]:[Vefat2017]], "&gt;0")</f>
        <v>19.333333333333332</v>
      </c>
      <c r="G26">
        <f>IF(KahramanmarasTablo[[#This Row],[Vefat2020]]&gt;-1, KahramanmarasTablo[[#This Row],[Vefat2020]]-KahramanmarasTablo[[#This Row],[Referans]], 0)</f>
        <v>-2.3333333333333321</v>
      </c>
      <c r="H26">
        <f t="shared" si="1"/>
        <v>17.714285714285715</v>
      </c>
      <c r="I26">
        <f t="shared" si="2"/>
        <v>22</v>
      </c>
      <c r="J26">
        <f t="shared" si="3"/>
        <v>14.857142857142858</v>
      </c>
      <c r="K26">
        <f t="shared" si="4"/>
        <v>16.428571428571427</v>
      </c>
      <c r="L26">
        <f t="shared" si="5"/>
        <v>17.761904761904763</v>
      </c>
    </row>
    <row r="27" spans="1:14">
      <c r="A27" s="3" t="s">
        <v>42</v>
      </c>
      <c r="B27">
        <v>18</v>
      </c>
      <c r="C27">
        <v>18</v>
      </c>
      <c r="D27">
        <v>24</v>
      </c>
      <c r="E27">
        <v>23</v>
      </c>
      <c r="F27">
        <f>AVERAGEIF(KahramanmarasTablo[[#This Row],[Vefat2019]:[Vefat2017]], "&gt;0")</f>
        <v>21.666666666666668</v>
      </c>
      <c r="G27">
        <f>IF(KahramanmarasTablo[[#This Row],[Vefat2020]]&gt;-1, KahramanmarasTablo[[#This Row],[Vefat2020]]-KahramanmarasTablo[[#This Row],[Referans]], 0)</f>
        <v>-3.6666666666666679</v>
      </c>
      <c r="H27">
        <f t="shared" si="1"/>
        <v>18</v>
      </c>
      <c r="I27">
        <f t="shared" si="2"/>
        <v>22.714285714285715</v>
      </c>
      <c r="J27">
        <f t="shared" si="3"/>
        <v>15.714285714285714</v>
      </c>
      <c r="K27">
        <f t="shared" si="4"/>
        <v>16.571428571428573</v>
      </c>
      <c r="L27">
        <f t="shared" si="5"/>
        <v>18.333333333333332</v>
      </c>
    </row>
    <row r="28" spans="1:14">
      <c r="A28" s="3" t="s">
        <v>43</v>
      </c>
      <c r="B28">
        <v>22</v>
      </c>
      <c r="C28">
        <v>12</v>
      </c>
      <c r="D28">
        <v>19</v>
      </c>
      <c r="E28">
        <v>27</v>
      </c>
      <c r="F28">
        <f>AVERAGEIF(KahramanmarasTablo[[#This Row],[Vefat2019]:[Vefat2017]], "&gt;0")</f>
        <v>19.333333333333332</v>
      </c>
      <c r="G28">
        <f>IF(KahramanmarasTablo[[#This Row],[Vefat2020]]&gt;-1, KahramanmarasTablo[[#This Row],[Vefat2020]]-KahramanmarasTablo[[#This Row],[Referans]], 0)</f>
        <v>2.6666666666666679</v>
      </c>
      <c r="H28">
        <f t="shared" si="1"/>
        <v>17.714285714285715</v>
      </c>
      <c r="I28">
        <f t="shared" si="2"/>
        <v>21</v>
      </c>
      <c r="J28">
        <f t="shared" si="3"/>
        <v>17</v>
      </c>
      <c r="K28">
        <f t="shared" si="4"/>
        <v>18.857142857142858</v>
      </c>
      <c r="L28">
        <f t="shared" si="5"/>
        <v>18.952380952380953</v>
      </c>
    </row>
    <row r="29" spans="1:14">
      <c r="A29" s="3" t="s">
        <v>44</v>
      </c>
      <c r="B29">
        <v>17</v>
      </c>
      <c r="C29">
        <v>19</v>
      </c>
      <c r="D29">
        <v>6</v>
      </c>
      <c r="E29">
        <v>17</v>
      </c>
      <c r="F29">
        <f>AVERAGEIF(KahramanmarasTablo[[#This Row],[Vefat2019]:[Vefat2017]], "&gt;0")</f>
        <v>14</v>
      </c>
      <c r="G29">
        <f>IF(KahramanmarasTablo[[#This Row],[Vefat2020]]&gt;-1, KahramanmarasTablo[[#This Row],[Vefat2020]]-KahramanmarasTablo[[#This Row],[Referans]], 0)</f>
        <v>3</v>
      </c>
      <c r="H29">
        <f t="shared" si="1"/>
        <v>17.428571428571427</v>
      </c>
      <c r="I29">
        <f t="shared" si="2"/>
        <v>19.857142857142858</v>
      </c>
      <c r="J29">
        <f t="shared" si="3"/>
        <v>15.571428571428571</v>
      </c>
      <c r="K29">
        <f t="shared" si="4"/>
        <v>18.714285714285715</v>
      </c>
      <c r="L29">
        <f t="shared" si="5"/>
        <v>18.047619047619047</v>
      </c>
    </row>
    <row r="30" spans="1:14">
      <c r="A30" s="3" t="s">
        <v>45</v>
      </c>
      <c r="B30">
        <v>17</v>
      </c>
      <c r="C30">
        <v>21</v>
      </c>
      <c r="D30">
        <v>15</v>
      </c>
      <c r="E30">
        <v>16</v>
      </c>
      <c r="F30">
        <f>AVERAGEIF(KahramanmarasTablo[[#This Row],[Vefat2019]:[Vefat2017]], "&gt;0")</f>
        <v>17.333333333333332</v>
      </c>
      <c r="G30">
        <f>IF(KahramanmarasTablo[[#This Row],[Vefat2020]]&gt;-1, KahramanmarasTablo[[#This Row],[Vefat2020]]-KahramanmarasTablo[[#This Row],[Referans]], 0)</f>
        <v>-0.33333333333333215</v>
      </c>
      <c r="H30">
        <f t="shared" si="1"/>
        <v>17.857142857142858</v>
      </c>
      <c r="I30">
        <f t="shared" si="2"/>
        <v>18.571428571428573</v>
      </c>
      <c r="J30">
        <f t="shared" si="3"/>
        <v>15.857142857142858</v>
      </c>
      <c r="K30">
        <f t="shared" si="4"/>
        <v>18.428571428571427</v>
      </c>
      <c r="L30">
        <f t="shared" si="5"/>
        <v>17.619047619047617</v>
      </c>
    </row>
    <row r="31" spans="1:14">
      <c r="A31" s="3" t="s">
        <v>46</v>
      </c>
      <c r="B31">
        <v>11</v>
      </c>
      <c r="C31">
        <v>11</v>
      </c>
      <c r="D31">
        <v>8</v>
      </c>
      <c r="E31">
        <v>15</v>
      </c>
      <c r="F31">
        <f>AVERAGEIF(KahramanmarasTablo[[#This Row],[Vefat2019]:[Vefat2017]], "&gt;0")</f>
        <v>11.333333333333334</v>
      </c>
      <c r="G31">
        <f>IF(KahramanmarasTablo[[#This Row],[Vefat2020]]&gt;-1, KahramanmarasTablo[[#This Row],[Vefat2020]]-KahramanmarasTablo[[#This Row],[Referans]], 0)</f>
        <v>-0.33333333333333393</v>
      </c>
      <c r="H31">
        <f t="shared" si="1"/>
        <v>16.857142857142858</v>
      </c>
      <c r="I31">
        <f t="shared" si="2"/>
        <v>18.571428571428573</v>
      </c>
      <c r="J31">
        <f t="shared" si="3"/>
        <v>15.142857142857142</v>
      </c>
      <c r="K31">
        <f t="shared" si="4"/>
        <v>18.571428571428573</v>
      </c>
      <c r="L31">
        <f t="shared" si="5"/>
        <v>17.428571428571427</v>
      </c>
    </row>
    <row r="32" spans="1:14">
      <c r="A32" s="3" t="s">
        <v>47</v>
      </c>
      <c r="B32">
        <v>22</v>
      </c>
      <c r="C32">
        <v>20</v>
      </c>
      <c r="D32">
        <v>8</v>
      </c>
      <c r="E32">
        <v>20</v>
      </c>
      <c r="F32">
        <f>AVERAGEIF(KahramanmarasTablo[[#This Row],[Vefat2019]:[Vefat2017]], "&gt;0")</f>
        <v>16</v>
      </c>
      <c r="G32">
        <f>IF(KahramanmarasTablo[[#This Row],[Vefat2020]]&gt;-1, KahramanmarasTablo[[#This Row],[Vefat2020]]-KahramanmarasTablo[[#This Row],[Referans]], 0)</f>
        <v>6</v>
      </c>
      <c r="H32">
        <f t="shared" si="1"/>
        <v>17.714285714285715</v>
      </c>
      <c r="I32">
        <f t="shared" si="2"/>
        <v>17.714285714285715</v>
      </c>
      <c r="J32">
        <f t="shared" si="3"/>
        <v>13.857142857142858</v>
      </c>
      <c r="K32">
        <f t="shared" si="4"/>
        <v>19.428571428571427</v>
      </c>
      <c r="L32">
        <f t="shared" si="5"/>
        <v>16.999999999999996</v>
      </c>
    </row>
    <row r="33" spans="1:12">
      <c r="A33" s="3" t="s">
        <v>48</v>
      </c>
      <c r="B33">
        <v>22</v>
      </c>
      <c r="C33">
        <v>19</v>
      </c>
      <c r="D33">
        <v>18</v>
      </c>
      <c r="E33">
        <v>29</v>
      </c>
      <c r="F33">
        <f>AVERAGEIF(KahramanmarasTablo[[#This Row],[Vefat2019]:[Vefat2017]], "&gt;0")</f>
        <v>22</v>
      </c>
      <c r="G33">
        <f>IF(KahramanmarasTablo[[#This Row],[Vefat2020]]&gt;-1, KahramanmarasTablo[[#This Row],[Vefat2020]]-KahramanmarasTablo[[#This Row],[Referans]], 0)</f>
        <v>0</v>
      </c>
      <c r="H33">
        <f t="shared" si="1"/>
        <v>18.428571428571427</v>
      </c>
      <c r="I33">
        <f t="shared" si="2"/>
        <v>17.142857142857142</v>
      </c>
      <c r="J33">
        <f t="shared" si="3"/>
        <v>14</v>
      </c>
      <c r="K33">
        <f t="shared" si="4"/>
        <v>21</v>
      </c>
      <c r="L33">
        <f t="shared" si="5"/>
        <v>17.38095238095238</v>
      </c>
    </row>
    <row r="34" spans="1:12">
      <c r="A34" s="3" t="s">
        <v>49</v>
      </c>
      <c r="B34">
        <v>14</v>
      </c>
      <c r="C34">
        <v>14</v>
      </c>
      <c r="D34">
        <v>9</v>
      </c>
      <c r="E34">
        <v>19</v>
      </c>
      <c r="F34">
        <f>AVERAGEIF(KahramanmarasTablo[[#This Row],[Vefat2019]:[Vefat2017]], "&gt;0")</f>
        <v>14</v>
      </c>
      <c r="G34">
        <f>IF(KahramanmarasTablo[[#This Row],[Vefat2020]]&gt;-1, KahramanmarasTablo[[#This Row],[Vefat2020]]-KahramanmarasTablo[[#This Row],[Referans]], 0)</f>
        <v>0</v>
      </c>
      <c r="H34">
        <f t="shared" si="1"/>
        <v>17.857142857142858</v>
      </c>
      <c r="I34">
        <f t="shared" si="2"/>
        <v>16.571428571428573</v>
      </c>
      <c r="J34">
        <f t="shared" si="3"/>
        <v>11.857142857142858</v>
      </c>
      <c r="K34">
        <f t="shared" si="4"/>
        <v>20.428571428571427</v>
      </c>
      <c r="L34">
        <f t="shared" si="5"/>
        <v>16.285714285714285</v>
      </c>
    </row>
    <row r="35" spans="1:12">
      <c r="A35" s="3" t="s">
        <v>50</v>
      </c>
      <c r="B35">
        <v>21</v>
      </c>
      <c r="C35">
        <v>12</v>
      </c>
      <c r="D35">
        <v>11</v>
      </c>
      <c r="E35">
        <v>12</v>
      </c>
      <c r="F35">
        <f>AVERAGEIF(KahramanmarasTablo[[#This Row],[Vefat2019]:[Vefat2017]], "&gt;0")</f>
        <v>11.666666666666666</v>
      </c>
      <c r="G35">
        <f>IF(KahramanmarasTablo[[#This Row],[Vefat2020]]&gt;-1, KahramanmarasTablo[[#This Row],[Vefat2020]]-KahramanmarasTablo[[#This Row],[Referans]], 0)</f>
        <v>9.3333333333333339</v>
      </c>
      <c r="H35">
        <f t="shared" si="1"/>
        <v>17.714285714285715</v>
      </c>
      <c r="I35">
        <f t="shared" si="2"/>
        <v>16.571428571428573</v>
      </c>
      <c r="J35">
        <f t="shared" si="3"/>
        <v>10.714285714285714</v>
      </c>
      <c r="K35">
        <f t="shared" si="4"/>
        <v>18.285714285714285</v>
      </c>
      <c r="L35">
        <f t="shared" si="5"/>
        <v>15.19047619047619</v>
      </c>
    </row>
    <row r="36" spans="1:12">
      <c r="A36" s="3" t="s">
        <v>51</v>
      </c>
      <c r="B36">
        <v>11</v>
      </c>
      <c r="C36">
        <v>18</v>
      </c>
      <c r="D36">
        <v>9</v>
      </c>
      <c r="E36">
        <v>17</v>
      </c>
      <c r="F36">
        <f>AVERAGEIF(KahramanmarasTablo[[#This Row],[Vefat2019]:[Vefat2017]], "&gt;0")</f>
        <v>14.666666666666666</v>
      </c>
      <c r="G36">
        <f>IF(KahramanmarasTablo[[#This Row],[Vefat2020]]&gt;-1, KahramanmarasTablo[[#This Row],[Vefat2020]]-KahramanmarasTablo[[#This Row],[Referans]], 0)</f>
        <v>-3.6666666666666661</v>
      </c>
      <c r="H36">
        <f t="shared" si="1"/>
        <v>16.857142857142858</v>
      </c>
      <c r="I36">
        <f t="shared" si="2"/>
        <v>16.428571428571427</v>
      </c>
      <c r="J36">
        <f t="shared" si="3"/>
        <v>11.142857142857142</v>
      </c>
      <c r="K36">
        <f t="shared" si="4"/>
        <v>18.285714285714285</v>
      </c>
      <c r="L36">
        <f t="shared" si="5"/>
        <v>15.285714285714286</v>
      </c>
    </row>
    <row r="37" spans="1:12">
      <c r="A37" s="3" t="s">
        <v>52</v>
      </c>
      <c r="B37">
        <v>19</v>
      </c>
      <c r="C37">
        <v>18</v>
      </c>
      <c r="D37">
        <v>15</v>
      </c>
      <c r="E37">
        <v>32</v>
      </c>
      <c r="F37">
        <f>AVERAGEIF(KahramanmarasTablo[[#This Row],[Vefat2019]:[Vefat2017]], "&gt;0")</f>
        <v>21.666666666666668</v>
      </c>
      <c r="G37">
        <f>IF(KahramanmarasTablo[[#This Row],[Vefat2020]]&gt;-1, KahramanmarasTablo[[#This Row],[Vefat2020]]-KahramanmarasTablo[[#This Row],[Referans]], 0)</f>
        <v>-2.6666666666666679</v>
      </c>
      <c r="H37">
        <f t="shared" si="1"/>
        <v>17.142857142857142</v>
      </c>
      <c r="I37">
        <f t="shared" si="2"/>
        <v>16</v>
      </c>
      <c r="J37">
        <f t="shared" si="3"/>
        <v>11.142857142857142</v>
      </c>
      <c r="K37">
        <f t="shared" si="4"/>
        <v>20.571428571428573</v>
      </c>
      <c r="L37">
        <f t="shared" si="5"/>
        <v>15.904761904761907</v>
      </c>
    </row>
    <row r="38" spans="1:12">
      <c r="A38" s="3" t="s">
        <v>53</v>
      </c>
      <c r="B38">
        <v>17</v>
      </c>
      <c r="C38">
        <v>16</v>
      </c>
      <c r="D38">
        <v>14</v>
      </c>
      <c r="E38">
        <v>14</v>
      </c>
      <c r="F38">
        <f>AVERAGEIF(KahramanmarasTablo[[#This Row],[Vefat2019]:[Vefat2017]], "&gt;0")</f>
        <v>14.666666666666666</v>
      </c>
      <c r="G38">
        <f>IF(KahramanmarasTablo[[#This Row],[Vefat2020]]&gt;-1, KahramanmarasTablo[[#This Row],[Vefat2020]]-KahramanmarasTablo[[#This Row],[Referans]], 0)</f>
        <v>2.3333333333333339</v>
      </c>
      <c r="H38">
        <f t="shared" si="1"/>
        <v>18</v>
      </c>
      <c r="I38">
        <f t="shared" si="2"/>
        <v>16.714285714285715</v>
      </c>
      <c r="J38">
        <f t="shared" si="3"/>
        <v>12</v>
      </c>
      <c r="K38">
        <f t="shared" si="4"/>
        <v>20.428571428571427</v>
      </c>
      <c r="L38">
        <f t="shared" si="5"/>
        <v>16.380952380952383</v>
      </c>
    </row>
    <row r="39" spans="1:12">
      <c r="A39" s="3" t="s">
        <v>54</v>
      </c>
      <c r="B39">
        <v>13</v>
      </c>
      <c r="C39">
        <v>16</v>
      </c>
      <c r="D39">
        <v>15</v>
      </c>
      <c r="E39">
        <v>21</v>
      </c>
      <c r="F39">
        <f>AVERAGEIF(KahramanmarasTablo[[#This Row],[Vefat2019]:[Vefat2017]], "&gt;0")</f>
        <v>17.333333333333332</v>
      </c>
      <c r="G39">
        <f>IF(KahramanmarasTablo[[#This Row],[Vefat2020]]&gt;-1, KahramanmarasTablo[[#This Row],[Vefat2020]]-KahramanmarasTablo[[#This Row],[Referans]], 0)</f>
        <v>-4.3333333333333321</v>
      </c>
      <c r="H39">
        <f t="shared" si="1"/>
        <v>16.714285714285715</v>
      </c>
      <c r="I39">
        <f t="shared" si="2"/>
        <v>16.142857142857142</v>
      </c>
      <c r="J39">
        <f t="shared" si="3"/>
        <v>13</v>
      </c>
      <c r="K39">
        <f t="shared" si="4"/>
        <v>20.571428571428573</v>
      </c>
      <c r="L39">
        <f t="shared" si="5"/>
        <v>16.571428571428573</v>
      </c>
    </row>
    <row r="40" spans="1:12">
      <c r="A40" s="3" t="s">
        <v>55</v>
      </c>
      <c r="B40">
        <v>13</v>
      </c>
      <c r="C40">
        <v>14</v>
      </c>
      <c r="D40">
        <v>16</v>
      </c>
      <c r="E40">
        <v>14</v>
      </c>
      <c r="F40">
        <f>AVERAGEIF(KahramanmarasTablo[[#This Row],[Vefat2019]:[Vefat2017]], "&gt;0")</f>
        <v>14.666666666666666</v>
      </c>
      <c r="G40">
        <f>IF(KahramanmarasTablo[[#This Row],[Vefat2020]]&gt;-1, KahramanmarasTablo[[#This Row],[Vefat2020]]-KahramanmarasTablo[[#This Row],[Referans]], 0)</f>
        <v>-1.6666666666666661</v>
      </c>
      <c r="H40">
        <f t="shared" si="1"/>
        <v>15.428571428571429</v>
      </c>
      <c r="I40">
        <f t="shared" si="2"/>
        <v>15.428571428571429</v>
      </c>
      <c r="J40">
        <f t="shared" si="3"/>
        <v>12.714285714285714</v>
      </c>
      <c r="K40">
        <f t="shared" si="4"/>
        <v>18.428571428571427</v>
      </c>
      <c r="L40">
        <f t="shared" si="5"/>
        <v>15.523809523809524</v>
      </c>
    </row>
    <row r="41" spans="1:12">
      <c r="A41" s="3" t="s">
        <v>56</v>
      </c>
      <c r="B41">
        <v>18</v>
      </c>
      <c r="C41">
        <v>9</v>
      </c>
      <c r="D41">
        <v>23</v>
      </c>
      <c r="E41">
        <v>18</v>
      </c>
      <c r="F41">
        <f>AVERAGEIF(KahramanmarasTablo[[#This Row],[Vefat2019]:[Vefat2017]], "&gt;0")</f>
        <v>16.666666666666668</v>
      </c>
      <c r="G41">
        <f>IF(KahramanmarasTablo[[#This Row],[Vefat2020]]&gt;-1, KahramanmarasTablo[[#This Row],[Vefat2020]]-KahramanmarasTablo[[#This Row],[Referans]], 0)</f>
        <v>1.3333333333333321</v>
      </c>
      <c r="H41">
        <f t="shared" si="1"/>
        <v>16</v>
      </c>
      <c r="I41">
        <f t="shared" si="2"/>
        <v>14.714285714285714</v>
      </c>
      <c r="J41">
        <f t="shared" si="3"/>
        <v>14.714285714285714</v>
      </c>
      <c r="K41">
        <f t="shared" si="4"/>
        <v>18.285714285714285</v>
      </c>
      <c r="L41">
        <f t="shared" si="5"/>
        <v>15.904761904761907</v>
      </c>
    </row>
    <row r="42" spans="1:12">
      <c r="A42" s="3" t="s">
        <v>57</v>
      </c>
      <c r="B42">
        <v>20</v>
      </c>
      <c r="C42">
        <v>21</v>
      </c>
      <c r="D42">
        <v>29</v>
      </c>
      <c r="E42">
        <v>22</v>
      </c>
      <c r="F42">
        <f>AVERAGEIF(KahramanmarasTablo[[#This Row],[Vefat2019]:[Vefat2017]], "&gt;0")</f>
        <v>24</v>
      </c>
      <c r="G42">
        <f>IF(KahramanmarasTablo[[#This Row],[Vefat2020]]&gt;-1, KahramanmarasTablo[[#This Row],[Vefat2020]]-KahramanmarasTablo[[#This Row],[Referans]], 0)</f>
        <v>-4</v>
      </c>
      <c r="H42">
        <f t="shared" si="1"/>
        <v>15.857142857142858</v>
      </c>
      <c r="I42">
        <f t="shared" si="2"/>
        <v>16</v>
      </c>
      <c r="J42">
        <f t="shared" si="3"/>
        <v>17.285714285714285</v>
      </c>
      <c r="K42">
        <f t="shared" si="4"/>
        <v>19.714285714285715</v>
      </c>
      <c r="L42">
        <f t="shared" si="5"/>
        <v>17.666666666666668</v>
      </c>
    </row>
    <row r="43" spans="1:12">
      <c r="A43" s="3" t="s">
        <v>58</v>
      </c>
      <c r="B43">
        <v>15</v>
      </c>
      <c r="C43">
        <v>6</v>
      </c>
      <c r="D43">
        <v>23</v>
      </c>
      <c r="E43">
        <v>19</v>
      </c>
      <c r="F43">
        <f>AVERAGEIF(KahramanmarasTablo[[#This Row],[Vefat2019]:[Vefat2017]], "&gt;0")</f>
        <v>16</v>
      </c>
      <c r="G43">
        <f>IF(KahramanmarasTablo[[#This Row],[Vefat2020]]&gt;-1, KahramanmarasTablo[[#This Row],[Vefat2020]]-KahramanmarasTablo[[#This Row],[Referans]], 0)</f>
        <v>-1</v>
      </c>
      <c r="H43">
        <f t="shared" si="1"/>
        <v>16.428571428571427</v>
      </c>
      <c r="I43">
        <f t="shared" si="2"/>
        <v>14.285714285714286</v>
      </c>
      <c r="J43">
        <f t="shared" si="3"/>
        <v>19.285714285714285</v>
      </c>
      <c r="K43">
        <f t="shared" si="4"/>
        <v>20</v>
      </c>
      <c r="L43">
        <f t="shared" si="5"/>
        <v>17.857142857142858</v>
      </c>
    </row>
    <row r="44" spans="1:12">
      <c r="A44" s="3" t="s">
        <v>59</v>
      </c>
      <c r="B44">
        <v>14</v>
      </c>
      <c r="C44">
        <v>16</v>
      </c>
      <c r="D44">
        <v>20</v>
      </c>
      <c r="E44">
        <v>12</v>
      </c>
      <c r="F44">
        <f>AVERAGEIF(KahramanmarasTablo[[#This Row],[Vefat2019]:[Vefat2017]], "&gt;0")</f>
        <v>16</v>
      </c>
      <c r="G44">
        <f>IF(KahramanmarasTablo[[#This Row],[Vefat2020]]&gt;-1, KahramanmarasTablo[[#This Row],[Vefat2020]]-KahramanmarasTablo[[#This Row],[Referans]], 0)</f>
        <v>-2</v>
      </c>
      <c r="H44">
        <f t="shared" si="1"/>
        <v>15.714285714285714</v>
      </c>
      <c r="I44">
        <f t="shared" si="2"/>
        <v>14</v>
      </c>
      <c r="J44">
        <f t="shared" si="3"/>
        <v>20</v>
      </c>
      <c r="K44">
        <f t="shared" si="4"/>
        <v>17.142857142857142</v>
      </c>
      <c r="L44">
        <f t="shared" si="5"/>
        <v>17.047619047619047</v>
      </c>
    </row>
    <row r="45" spans="1:12">
      <c r="A45" s="3" t="s">
        <v>60</v>
      </c>
      <c r="B45">
        <v>16</v>
      </c>
      <c r="C45">
        <v>13</v>
      </c>
      <c r="D45">
        <v>15</v>
      </c>
      <c r="E45">
        <v>20</v>
      </c>
      <c r="F45">
        <f>AVERAGEIF(KahramanmarasTablo[[#This Row],[Vefat2019]:[Vefat2017]], "&gt;0")</f>
        <v>16</v>
      </c>
      <c r="G45">
        <f>IF(KahramanmarasTablo[[#This Row],[Vefat2020]]&gt;-1, KahramanmarasTablo[[#This Row],[Vefat2020]]-KahramanmarasTablo[[#This Row],[Referans]], 0)</f>
        <v>0</v>
      </c>
      <c r="H45">
        <f t="shared" si="1"/>
        <v>15.571428571428571</v>
      </c>
      <c r="I45">
        <f t="shared" si="2"/>
        <v>13.571428571428571</v>
      </c>
      <c r="J45">
        <f t="shared" si="3"/>
        <v>20.142857142857142</v>
      </c>
      <c r="K45">
        <f t="shared" si="4"/>
        <v>18</v>
      </c>
      <c r="L45">
        <f t="shared" si="5"/>
        <v>17.238095238095237</v>
      </c>
    </row>
    <row r="46" spans="1:12">
      <c r="A46" s="3" t="s">
        <v>61</v>
      </c>
      <c r="B46">
        <v>13</v>
      </c>
      <c r="C46">
        <v>17</v>
      </c>
      <c r="D46">
        <v>18</v>
      </c>
      <c r="E46">
        <v>24</v>
      </c>
      <c r="F46">
        <f>AVERAGEIF(KahramanmarasTablo[[#This Row],[Vefat2019]:[Vefat2017]], "&gt;0")</f>
        <v>19.666666666666668</v>
      </c>
      <c r="G46">
        <f>IF(KahramanmarasTablo[[#This Row],[Vefat2020]]&gt;-1, KahramanmarasTablo[[#This Row],[Vefat2020]]-KahramanmarasTablo[[#This Row],[Referans]], 0)</f>
        <v>-6.6666666666666679</v>
      </c>
      <c r="H46">
        <f t="shared" si="1"/>
        <v>15.571428571428571</v>
      </c>
      <c r="I46">
        <f t="shared" si="2"/>
        <v>13.714285714285714</v>
      </c>
      <c r="J46">
        <f t="shared" si="3"/>
        <v>20.571428571428573</v>
      </c>
      <c r="K46">
        <f t="shared" si="4"/>
        <v>18.428571428571427</v>
      </c>
      <c r="L46">
        <f t="shared" si="5"/>
        <v>17.571428571428573</v>
      </c>
    </row>
    <row r="47" spans="1:12">
      <c r="A47" s="3" t="s">
        <v>62</v>
      </c>
      <c r="B47">
        <v>15</v>
      </c>
      <c r="C47">
        <v>18</v>
      </c>
      <c r="D47">
        <v>11</v>
      </c>
      <c r="E47">
        <v>18</v>
      </c>
      <c r="F47">
        <f>AVERAGEIF(KahramanmarasTablo[[#This Row],[Vefat2019]:[Vefat2017]], "&gt;0")</f>
        <v>15.666666666666666</v>
      </c>
      <c r="G47">
        <f>IF(KahramanmarasTablo[[#This Row],[Vefat2020]]&gt;-1, KahramanmarasTablo[[#This Row],[Vefat2020]]-KahramanmarasTablo[[#This Row],[Referans]], 0)</f>
        <v>-0.66666666666666607</v>
      </c>
      <c r="H47">
        <f t="shared" si="1"/>
        <v>15.857142857142858</v>
      </c>
      <c r="I47">
        <f t="shared" si="2"/>
        <v>14.285714285714286</v>
      </c>
      <c r="J47">
        <f t="shared" si="3"/>
        <v>19.857142857142858</v>
      </c>
      <c r="K47">
        <f t="shared" si="4"/>
        <v>19</v>
      </c>
      <c r="L47">
        <f t="shared" si="5"/>
        <v>17.714285714285715</v>
      </c>
    </row>
    <row r="48" spans="1:12">
      <c r="A48" s="3" t="s">
        <v>63</v>
      </c>
      <c r="B48">
        <v>12</v>
      </c>
      <c r="C48">
        <v>20</v>
      </c>
      <c r="D48">
        <v>9</v>
      </c>
      <c r="E48">
        <v>12</v>
      </c>
      <c r="F48">
        <f>AVERAGEIF(KahramanmarasTablo[[#This Row],[Vefat2019]:[Vefat2017]], "&gt;0")</f>
        <v>13.666666666666666</v>
      </c>
      <c r="G48">
        <f>IF(KahramanmarasTablo[[#This Row],[Vefat2020]]&gt;-1, KahramanmarasTablo[[#This Row],[Vefat2020]]-KahramanmarasTablo[[#This Row],[Referans]], 0)</f>
        <v>-1.6666666666666661</v>
      </c>
      <c r="H48">
        <f t="shared" si="1"/>
        <v>15</v>
      </c>
      <c r="I48">
        <f t="shared" si="2"/>
        <v>15.857142857142858</v>
      </c>
      <c r="J48">
        <f t="shared" si="3"/>
        <v>17.857142857142858</v>
      </c>
      <c r="K48">
        <f t="shared" si="4"/>
        <v>18.142857142857142</v>
      </c>
      <c r="L48">
        <f t="shared" si="5"/>
        <v>17.285714285714288</v>
      </c>
    </row>
    <row r="49" spans="1:12">
      <c r="A49" s="3" t="s">
        <v>64</v>
      </c>
      <c r="B49">
        <v>19</v>
      </c>
      <c r="C49">
        <v>19</v>
      </c>
      <c r="D49">
        <v>14</v>
      </c>
      <c r="E49">
        <v>14</v>
      </c>
      <c r="F49">
        <f>AVERAGEIF(KahramanmarasTablo[[#This Row],[Vefat2019]:[Vefat2017]], "&gt;0")</f>
        <v>15.666666666666666</v>
      </c>
      <c r="G49">
        <f>IF(KahramanmarasTablo[[#This Row],[Vefat2020]]&gt;-1, KahramanmarasTablo[[#This Row],[Vefat2020]]-KahramanmarasTablo[[#This Row],[Referans]], 0)</f>
        <v>3.3333333333333339</v>
      </c>
      <c r="H49">
        <f t="shared" si="1"/>
        <v>14.857142857142858</v>
      </c>
      <c r="I49">
        <f t="shared" si="2"/>
        <v>15.571428571428571</v>
      </c>
      <c r="J49">
        <f t="shared" si="3"/>
        <v>15.714285714285714</v>
      </c>
      <c r="K49">
        <f t="shared" si="4"/>
        <v>17</v>
      </c>
      <c r="L49">
        <f t="shared" si="5"/>
        <v>16.095238095238098</v>
      </c>
    </row>
    <row r="50" spans="1:12">
      <c r="A50" s="3" t="s">
        <v>65</v>
      </c>
      <c r="B50">
        <v>14</v>
      </c>
      <c r="C50">
        <v>21</v>
      </c>
      <c r="D50">
        <v>13</v>
      </c>
      <c r="E50">
        <v>23</v>
      </c>
      <c r="F50">
        <f>AVERAGEIF(KahramanmarasTablo[[#This Row],[Vefat2019]:[Vefat2017]], "&gt;0")</f>
        <v>19</v>
      </c>
      <c r="G50">
        <f>IF(KahramanmarasTablo[[#This Row],[Vefat2020]]&gt;-1, KahramanmarasTablo[[#This Row],[Vefat2020]]-KahramanmarasTablo[[#This Row],[Referans]], 0)</f>
        <v>-5</v>
      </c>
      <c r="H50">
        <f t="shared" si="1"/>
        <v>14.714285714285714</v>
      </c>
      <c r="I50">
        <f t="shared" si="2"/>
        <v>17.714285714285715</v>
      </c>
      <c r="J50">
        <f t="shared" si="3"/>
        <v>14.285714285714286</v>
      </c>
      <c r="K50">
        <f t="shared" si="4"/>
        <v>17.571428571428573</v>
      </c>
      <c r="L50">
        <f t="shared" si="5"/>
        <v>16.523809523809526</v>
      </c>
    </row>
    <row r="51" spans="1:12">
      <c r="A51" s="3" t="s">
        <v>66</v>
      </c>
      <c r="B51">
        <v>18</v>
      </c>
      <c r="C51">
        <v>18</v>
      </c>
      <c r="D51">
        <v>17</v>
      </c>
      <c r="E51">
        <v>18</v>
      </c>
      <c r="F51">
        <f>AVERAGEIF(KahramanmarasTablo[[#This Row],[Vefat2019]:[Vefat2017]], "&gt;0")</f>
        <v>17.666666666666668</v>
      </c>
      <c r="G51">
        <f>IF(KahramanmarasTablo[[#This Row],[Vefat2020]]&gt;-1, KahramanmarasTablo[[#This Row],[Vefat2020]]-KahramanmarasTablo[[#This Row],[Referans]], 0)</f>
        <v>0.33333333333333215</v>
      </c>
      <c r="H51">
        <f t="shared" si="1"/>
        <v>15.285714285714286</v>
      </c>
      <c r="I51">
        <f t="shared" si="2"/>
        <v>18</v>
      </c>
      <c r="J51">
        <f t="shared" si="3"/>
        <v>13.857142857142858</v>
      </c>
      <c r="K51">
        <f t="shared" si="4"/>
        <v>18.428571428571427</v>
      </c>
      <c r="L51">
        <f t="shared" si="5"/>
        <v>16.761904761904763</v>
      </c>
    </row>
    <row r="52" spans="1:12">
      <c r="A52" s="3" t="s">
        <v>67</v>
      </c>
      <c r="B52">
        <v>10</v>
      </c>
      <c r="C52">
        <v>17</v>
      </c>
      <c r="D52">
        <v>11</v>
      </c>
      <c r="E52">
        <v>14</v>
      </c>
      <c r="F52">
        <f>AVERAGEIF(KahramanmarasTablo[[#This Row],[Vefat2019]:[Vefat2017]], "&gt;0")</f>
        <v>14</v>
      </c>
      <c r="G52">
        <f>IF(KahramanmarasTablo[[#This Row],[Vefat2020]]&gt;-1, KahramanmarasTablo[[#This Row],[Vefat2020]]-KahramanmarasTablo[[#This Row],[Referans]], 0)</f>
        <v>-4</v>
      </c>
      <c r="H52">
        <f t="shared" si="1"/>
        <v>14.428571428571429</v>
      </c>
      <c r="I52">
        <f t="shared" si="2"/>
        <v>18.571428571428573</v>
      </c>
      <c r="J52">
        <f t="shared" si="3"/>
        <v>13.285714285714286</v>
      </c>
      <c r="K52">
        <f t="shared" si="4"/>
        <v>17.571428571428573</v>
      </c>
      <c r="L52">
        <f t="shared" si="5"/>
        <v>16.476190476190478</v>
      </c>
    </row>
    <row r="53" spans="1:12">
      <c r="A53" s="3" t="s">
        <v>68</v>
      </c>
      <c r="B53">
        <v>11</v>
      </c>
      <c r="C53">
        <v>19</v>
      </c>
      <c r="D53">
        <v>14</v>
      </c>
      <c r="E53">
        <v>12</v>
      </c>
      <c r="F53">
        <f>AVERAGEIF(KahramanmarasTablo[[#This Row],[Vefat2019]:[Vefat2017]], "&gt;0")</f>
        <v>15</v>
      </c>
      <c r="G53">
        <f>IF(KahramanmarasTablo[[#This Row],[Vefat2020]]&gt;-1, KahramanmarasTablo[[#This Row],[Vefat2020]]-KahramanmarasTablo[[#This Row],[Referans]], 0)</f>
        <v>-4</v>
      </c>
      <c r="H53">
        <f t="shared" si="1"/>
        <v>14.142857142857142</v>
      </c>
      <c r="I53">
        <f t="shared" si="2"/>
        <v>18.857142857142858</v>
      </c>
      <c r="J53">
        <f t="shared" si="3"/>
        <v>12.714285714285714</v>
      </c>
      <c r="K53">
        <f t="shared" si="4"/>
        <v>15.857142857142858</v>
      </c>
      <c r="L53">
        <f t="shared" si="5"/>
        <v>15.80952380952381</v>
      </c>
    </row>
    <row r="54" spans="1:12">
      <c r="A54" s="3" t="s">
        <v>69</v>
      </c>
      <c r="B54">
        <v>22</v>
      </c>
      <c r="C54">
        <v>26</v>
      </c>
      <c r="D54">
        <v>17</v>
      </c>
      <c r="E54">
        <v>15</v>
      </c>
      <c r="F54">
        <f>AVERAGEIF(KahramanmarasTablo[[#This Row],[Vefat2019]:[Vefat2017]], "&gt;0")</f>
        <v>19.333333333333332</v>
      </c>
      <c r="G54">
        <f>IF(KahramanmarasTablo[[#This Row],[Vefat2020]]&gt;-1, KahramanmarasTablo[[#This Row],[Vefat2020]]-KahramanmarasTablo[[#This Row],[Referans]], 0)</f>
        <v>2.6666666666666679</v>
      </c>
      <c r="H54">
        <f t="shared" si="1"/>
        <v>15.142857142857142</v>
      </c>
      <c r="I54">
        <f t="shared" si="2"/>
        <v>20</v>
      </c>
      <c r="J54">
        <f t="shared" si="3"/>
        <v>13.571428571428571</v>
      </c>
      <c r="K54">
        <f t="shared" si="4"/>
        <v>15.428571428571429</v>
      </c>
      <c r="L54">
        <f t="shared" si="5"/>
        <v>16.333333333333332</v>
      </c>
    </row>
    <row r="55" spans="1:12">
      <c r="A55" s="3" t="s">
        <v>70</v>
      </c>
      <c r="B55">
        <v>11</v>
      </c>
      <c r="C55">
        <v>14</v>
      </c>
      <c r="D55">
        <v>11</v>
      </c>
      <c r="E55">
        <v>11</v>
      </c>
      <c r="F55">
        <f>AVERAGEIF(KahramanmarasTablo[[#This Row],[Vefat2019]:[Vefat2017]], "&gt;0")</f>
        <v>12</v>
      </c>
      <c r="G55">
        <f>IF(KahramanmarasTablo[[#This Row],[Vefat2020]]&gt;-1, KahramanmarasTablo[[#This Row],[Vefat2020]]-KahramanmarasTablo[[#This Row],[Referans]], 0)</f>
        <v>-1</v>
      </c>
      <c r="H55">
        <f t="shared" si="1"/>
        <v>15</v>
      </c>
      <c r="I55">
        <f t="shared" si="2"/>
        <v>19.142857142857142</v>
      </c>
      <c r="J55">
        <f t="shared" si="3"/>
        <v>13.857142857142858</v>
      </c>
      <c r="K55">
        <f t="shared" si="4"/>
        <v>15.285714285714286</v>
      </c>
      <c r="L55">
        <f t="shared" si="5"/>
        <v>16.095238095238095</v>
      </c>
    </row>
    <row r="56" spans="1:12">
      <c r="A56" s="3" t="s">
        <v>71</v>
      </c>
      <c r="B56">
        <v>17</v>
      </c>
      <c r="C56">
        <v>24</v>
      </c>
      <c r="D56">
        <v>13</v>
      </c>
      <c r="E56">
        <v>23</v>
      </c>
      <c r="F56">
        <f>AVERAGEIF(KahramanmarasTablo[[#This Row],[Vefat2019]:[Vefat2017]], "&gt;0")</f>
        <v>20</v>
      </c>
      <c r="G56">
        <f>IF(KahramanmarasTablo[[#This Row],[Vefat2020]]&gt;-1, KahramanmarasTablo[[#This Row],[Vefat2020]]-KahramanmarasTablo[[#This Row],[Referans]], 0)</f>
        <v>-3</v>
      </c>
      <c r="H56">
        <f t="shared" si="1"/>
        <v>14.714285714285714</v>
      </c>
      <c r="I56">
        <f t="shared" si="2"/>
        <v>19.857142857142858</v>
      </c>
      <c r="J56">
        <f t="shared" si="3"/>
        <v>13.714285714285714</v>
      </c>
      <c r="K56">
        <f t="shared" si="4"/>
        <v>16.571428571428573</v>
      </c>
      <c r="L56">
        <f t="shared" si="5"/>
        <v>16.714285714285715</v>
      </c>
    </row>
    <row r="57" spans="1:12">
      <c r="A57" s="3" t="s">
        <v>72</v>
      </c>
      <c r="B57">
        <v>20</v>
      </c>
      <c r="C57">
        <v>11</v>
      </c>
      <c r="D57">
        <v>14</v>
      </c>
      <c r="E57">
        <v>10</v>
      </c>
      <c r="F57">
        <f>AVERAGEIF(KahramanmarasTablo[[#This Row],[Vefat2019]:[Vefat2017]], "&gt;0")</f>
        <v>11.666666666666666</v>
      </c>
      <c r="G57">
        <f>IF(KahramanmarasTablo[[#This Row],[Vefat2020]]&gt;-1, KahramanmarasTablo[[#This Row],[Vefat2020]]-KahramanmarasTablo[[#This Row],[Referans]], 0)</f>
        <v>8.3333333333333339</v>
      </c>
      <c r="H57">
        <f t="shared" si="1"/>
        <v>15.571428571428571</v>
      </c>
      <c r="I57">
        <f t="shared" si="2"/>
        <v>18.428571428571427</v>
      </c>
      <c r="J57">
        <f t="shared" si="3"/>
        <v>13.857142857142858</v>
      </c>
      <c r="K57">
        <f t="shared" si="4"/>
        <v>14.714285714285714</v>
      </c>
      <c r="L57">
        <f t="shared" si="5"/>
        <v>15.666666666666668</v>
      </c>
    </row>
    <row r="58" spans="1:12">
      <c r="A58" s="3" t="s">
        <v>73</v>
      </c>
      <c r="B58">
        <v>14</v>
      </c>
      <c r="C58">
        <v>10</v>
      </c>
      <c r="D58">
        <v>9</v>
      </c>
      <c r="E58">
        <v>15</v>
      </c>
      <c r="F58">
        <f>AVERAGEIF(KahramanmarasTablo[[#This Row],[Vefat2019]:[Vefat2017]], "&gt;0")</f>
        <v>11.333333333333334</v>
      </c>
      <c r="G58">
        <f>IF(KahramanmarasTablo[[#This Row],[Vefat2020]]&gt;-1, KahramanmarasTablo[[#This Row],[Vefat2020]]-KahramanmarasTablo[[#This Row],[Referans]], 0)</f>
        <v>2.6666666666666661</v>
      </c>
      <c r="H58">
        <f t="shared" si="1"/>
        <v>15</v>
      </c>
      <c r="I58">
        <f t="shared" si="2"/>
        <v>17.285714285714285</v>
      </c>
      <c r="J58">
        <f t="shared" si="3"/>
        <v>12.714285714285714</v>
      </c>
      <c r="K58">
        <f t="shared" si="4"/>
        <v>14.285714285714286</v>
      </c>
      <c r="L58">
        <f t="shared" si="5"/>
        <v>14.761904761904761</v>
      </c>
    </row>
    <row r="59" spans="1:12">
      <c r="A59" s="3" t="s">
        <v>74</v>
      </c>
      <c r="B59">
        <v>18</v>
      </c>
      <c r="C59">
        <v>20</v>
      </c>
      <c r="D59">
        <v>16</v>
      </c>
      <c r="E59">
        <v>18</v>
      </c>
      <c r="F59">
        <f>AVERAGEIF(KahramanmarasTablo[[#This Row],[Vefat2019]:[Vefat2017]], "&gt;0")</f>
        <v>18</v>
      </c>
      <c r="G59">
        <f>IF(KahramanmarasTablo[[#This Row],[Vefat2020]]&gt;-1, KahramanmarasTablo[[#This Row],[Vefat2020]]-KahramanmarasTablo[[#This Row],[Referans]], 0)</f>
        <v>0</v>
      </c>
      <c r="H59">
        <f t="shared" si="1"/>
        <v>16.142857142857142</v>
      </c>
      <c r="I59">
        <f t="shared" si="2"/>
        <v>17.714285714285715</v>
      </c>
      <c r="J59">
        <f t="shared" si="3"/>
        <v>13.428571428571429</v>
      </c>
      <c r="K59">
        <f t="shared" si="4"/>
        <v>14.857142857142858</v>
      </c>
      <c r="L59">
        <f t="shared" si="5"/>
        <v>15.333333333333332</v>
      </c>
    </row>
    <row r="60" spans="1:12">
      <c r="A60" s="3" t="s">
        <v>75</v>
      </c>
      <c r="B60">
        <v>12</v>
      </c>
      <c r="C60">
        <v>18</v>
      </c>
      <c r="D60">
        <v>17</v>
      </c>
      <c r="E60">
        <v>20</v>
      </c>
      <c r="F60">
        <f>AVERAGEIF(KahramanmarasTablo[[#This Row],[Vefat2019]:[Vefat2017]], "&gt;0")</f>
        <v>18.333333333333332</v>
      </c>
      <c r="G60">
        <f>IF(KahramanmarasTablo[[#This Row],[Vefat2020]]&gt;-1, KahramanmarasTablo[[#This Row],[Vefat2020]]-KahramanmarasTablo[[#This Row],[Referans]], 0)</f>
        <v>-6.3333333333333321</v>
      </c>
      <c r="H60">
        <f t="shared" si="1"/>
        <v>16.285714285714285</v>
      </c>
      <c r="I60">
        <f t="shared" si="2"/>
        <v>17.571428571428573</v>
      </c>
      <c r="J60">
        <f t="shared" si="3"/>
        <v>13.857142857142858</v>
      </c>
      <c r="K60">
        <f t="shared" si="4"/>
        <v>16</v>
      </c>
      <c r="L60">
        <f t="shared" si="5"/>
        <v>15.809523809523808</v>
      </c>
    </row>
    <row r="61" spans="1:12">
      <c r="A61" s="3" t="s">
        <v>76</v>
      </c>
      <c r="B61">
        <v>19</v>
      </c>
      <c r="C61">
        <v>16</v>
      </c>
      <c r="D61">
        <v>15</v>
      </c>
      <c r="E61">
        <v>13</v>
      </c>
      <c r="F61">
        <f>AVERAGEIF(KahramanmarasTablo[[#This Row],[Vefat2019]:[Vefat2017]], "&gt;0")</f>
        <v>14.666666666666666</v>
      </c>
      <c r="G61">
        <f>IF(KahramanmarasTablo[[#This Row],[Vefat2020]]&gt;-1, KahramanmarasTablo[[#This Row],[Vefat2020]]-KahramanmarasTablo[[#This Row],[Referans]], 0)</f>
        <v>4.3333333333333339</v>
      </c>
      <c r="H61">
        <f t="shared" si="1"/>
        <v>15.857142857142858</v>
      </c>
      <c r="I61">
        <f t="shared" si="2"/>
        <v>16.142857142857142</v>
      </c>
      <c r="J61">
        <f t="shared" si="3"/>
        <v>13.571428571428571</v>
      </c>
      <c r="K61">
        <f t="shared" si="4"/>
        <v>15.714285714285714</v>
      </c>
      <c r="L61">
        <f t="shared" si="5"/>
        <v>15.142857142857142</v>
      </c>
    </row>
    <row r="62" spans="1:12">
      <c r="A62" s="3" t="s">
        <v>77</v>
      </c>
      <c r="B62">
        <v>14</v>
      </c>
      <c r="C62">
        <v>19</v>
      </c>
      <c r="D62">
        <v>18</v>
      </c>
      <c r="E62">
        <v>17</v>
      </c>
      <c r="F62">
        <f>AVERAGEIF(KahramanmarasTablo[[#This Row],[Vefat2019]:[Vefat2017]], "&gt;0")</f>
        <v>18</v>
      </c>
      <c r="G62">
        <f>IF(KahramanmarasTablo[[#This Row],[Vefat2020]]&gt;-1, KahramanmarasTablo[[#This Row],[Vefat2020]]-KahramanmarasTablo[[#This Row],[Referans]], 0)</f>
        <v>-4</v>
      </c>
      <c r="H62">
        <f t="shared" si="1"/>
        <v>16.285714285714285</v>
      </c>
      <c r="I62">
        <f t="shared" si="2"/>
        <v>16.857142857142858</v>
      </c>
      <c r="J62">
        <f t="shared" si="3"/>
        <v>14.571428571428571</v>
      </c>
      <c r="K62">
        <f t="shared" si="4"/>
        <v>16.571428571428573</v>
      </c>
      <c r="L62">
        <f t="shared" si="5"/>
        <v>16</v>
      </c>
    </row>
    <row r="63" spans="1:12">
      <c r="A63" s="3" t="s">
        <v>78</v>
      </c>
      <c r="B63">
        <v>14</v>
      </c>
      <c r="C63">
        <v>15</v>
      </c>
      <c r="D63">
        <v>10</v>
      </c>
      <c r="E63">
        <v>8</v>
      </c>
      <c r="F63">
        <f>AVERAGEIF(KahramanmarasTablo[[#This Row],[Vefat2019]:[Vefat2017]], "&gt;0")</f>
        <v>11</v>
      </c>
      <c r="G63">
        <f>IF(KahramanmarasTablo[[#This Row],[Vefat2020]]&gt;-1, KahramanmarasTablo[[#This Row],[Vefat2020]]-KahramanmarasTablo[[#This Row],[Referans]], 0)</f>
        <v>3</v>
      </c>
      <c r="H63">
        <f t="shared" si="1"/>
        <v>15.857142857142858</v>
      </c>
      <c r="I63">
        <f t="shared" si="2"/>
        <v>15.571428571428571</v>
      </c>
      <c r="J63">
        <f t="shared" si="3"/>
        <v>14.142857142857142</v>
      </c>
      <c r="K63">
        <f t="shared" si="4"/>
        <v>14.428571428571429</v>
      </c>
      <c r="L63">
        <f t="shared" si="5"/>
        <v>14.714285714285714</v>
      </c>
    </row>
    <row r="64" spans="1:12">
      <c r="A64" s="3" t="s">
        <v>79</v>
      </c>
      <c r="B64">
        <v>15</v>
      </c>
      <c r="C64">
        <v>21</v>
      </c>
      <c r="D64">
        <v>20</v>
      </c>
      <c r="E64">
        <v>15</v>
      </c>
      <c r="F64">
        <f>AVERAGEIF(KahramanmarasTablo[[#This Row],[Vefat2019]:[Vefat2017]], "&gt;0")</f>
        <v>18.666666666666668</v>
      </c>
      <c r="G64">
        <f>IF(KahramanmarasTablo[[#This Row],[Vefat2020]]&gt;-1, KahramanmarasTablo[[#This Row],[Vefat2020]]-KahramanmarasTablo[[#This Row],[Referans]], 0)</f>
        <v>-3.6666666666666679</v>
      </c>
      <c r="H64">
        <f t="shared" si="1"/>
        <v>15.142857142857142</v>
      </c>
      <c r="I64">
        <f t="shared" si="2"/>
        <v>17</v>
      </c>
      <c r="J64">
        <f t="shared" si="3"/>
        <v>15</v>
      </c>
      <c r="K64">
        <f t="shared" si="4"/>
        <v>15.142857142857142</v>
      </c>
      <c r="L64">
        <f t="shared" si="5"/>
        <v>15.714285714285717</v>
      </c>
    </row>
    <row r="65" spans="1:12">
      <c r="A65" s="3" t="s">
        <v>80</v>
      </c>
      <c r="B65">
        <v>15</v>
      </c>
      <c r="C65">
        <v>11</v>
      </c>
      <c r="D65">
        <v>20</v>
      </c>
      <c r="E65">
        <v>6</v>
      </c>
      <c r="F65">
        <f>AVERAGEIF(KahramanmarasTablo[[#This Row],[Vefat2019]:[Vefat2017]], "&gt;0")</f>
        <v>12.333333333333334</v>
      </c>
      <c r="G65">
        <f>IF(KahramanmarasTablo[[#This Row],[Vefat2020]]&gt;-1, KahramanmarasTablo[[#This Row],[Vefat2020]]-KahramanmarasTablo[[#This Row],[Referans]], 0)</f>
        <v>2.6666666666666661</v>
      </c>
      <c r="H65">
        <f t="shared" si="1"/>
        <v>15.285714285714286</v>
      </c>
      <c r="I65">
        <f t="shared" si="2"/>
        <v>17.142857142857142</v>
      </c>
      <c r="J65">
        <f t="shared" si="3"/>
        <v>16.571428571428573</v>
      </c>
      <c r="K65">
        <f t="shared" si="4"/>
        <v>13.857142857142858</v>
      </c>
      <c r="L65">
        <f t="shared" si="5"/>
        <v>15.857142857142858</v>
      </c>
    </row>
    <row r="66" spans="1:12">
      <c r="A66" s="3" t="s">
        <v>81</v>
      </c>
      <c r="B66">
        <v>14</v>
      </c>
      <c r="C66">
        <v>9</v>
      </c>
      <c r="D66">
        <v>16</v>
      </c>
      <c r="E66">
        <v>20</v>
      </c>
      <c r="F66">
        <f>AVERAGEIF(KahramanmarasTablo[[#This Row],[Vefat2019]:[Vefat2017]], "&gt;0")</f>
        <v>15</v>
      </c>
      <c r="G66">
        <f>IF(KahramanmarasTablo[[#This Row],[Vefat2020]]&gt;-1, KahramanmarasTablo[[#This Row],[Vefat2020]]-KahramanmarasTablo[[#This Row],[Referans]], 0)</f>
        <v>-1</v>
      </c>
      <c r="H66">
        <f t="shared" si="1"/>
        <v>14.714285714285714</v>
      </c>
      <c r="I66">
        <f t="shared" si="2"/>
        <v>15.571428571428571</v>
      </c>
      <c r="J66">
        <f t="shared" si="3"/>
        <v>16.571428571428573</v>
      </c>
      <c r="K66">
        <f t="shared" si="4"/>
        <v>14.142857142857142</v>
      </c>
      <c r="L66">
        <f t="shared" si="5"/>
        <v>15.428571428571429</v>
      </c>
    </row>
    <row r="67" spans="1:12">
      <c r="A67" s="3" t="s">
        <v>82</v>
      </c>
      <c r="B67">
        <v>9</v>
      </c>
      <c r="C67">
        <v>20</v>
      </c>
      <c r="D67">
        <v>15</v>
      </c>
      <c r="E67">
        <v>19</v>
      </c>
      <c r="F67">
        <f>AVERAGEIF(KahramanmarasTablo[[#This Row],[Vefat2019]:[Vefat2017]], "&gt;0")</f>
        <v>18</v>
      </c>
      <c r="G67">
        <f>IF(KahramanmarasTablo[[#This Row],[Vefat2020]]&gt;-1, KahramanmarasTablo[[#This Row],[Vefat2020]]-KahramanmarasTablo[[#This Row],[Referans]], 0)</f>
        <v>-9</v>
      </c>
      <c r="H67">
        <f t="shared" si="1"/>
        <v>14.285714285714286</v>
      </c>
      <c r="I67">
        <f t="shared" si="2"/>
        <v>15.857142857142858</v>
      </c>
      <c r="J67">
        <f t="shared" si="3"/>
        <v>16.285714285714285</v>
      </c>
      <c r="K67">
        <f t="shared" si="4"/>
        <v>14</v>
      </c>
      <c r="L67">
        <f t="shared" si="5"/>
        <v>15.38095238095238</v>
      </c>
    </row>
    <row r="68" spans="1:12">
      <c r="A68" s="3" t="s">
        <v>83</v>
      </c>
      <c r="B68">
        <v>11</v>
      </c>
      <c r="C68">
        <v>17</v>
      </c>
      <c r="D68">
        <v>16</v>
      </c>
      <c r="E68">
        <v>19</v>
      </c>
      <c r="F68">
        <f>AVERAGEIF(KahramanmarasTablo[[#This Row],[Vefat2019]:[Vefat2017]], "&gt;0")</f>
        <v>17.333333333333332</v>
      </c>
      <c r="G68">
        <f>IF(KahramanmarasTablo[[#This Row],[Vefat2020]]&gt;-1, KahramanmarasTablo[[#This Row],[Vefat2020]]-KahramanmarasTablo[[#This Row],[Referans]], 0)</f>
        <v>-6.3333333333333321</v>
      </c>
      <c r="H68">
        <f t="shared" si="1"/>
        <v>13.142857142857142</v>
      </c>
      <c r="I68">
        <f t="shared" si="2"/>
        <v>16</v>
      </c>
      <c r="J68">
        <f t="shared" si="3"/>
        <v>16.428571428571427</v>
      </c>
      <c r="K68">
        <f t="shared" si="4"/>
        <v>14.857142857142858</v>
      </c>
      <c r="L68">
        <f t="shared" si="5"/>
        <v>15.761904761904761</v>
      </c>
    </row>
    <row r="69" spans="1:12">
      <c r="A69" s="3" t="s">
        <v>84</v>
      </c>
      <c r="B69">
        <v>15</v>
      </c>
      <c r="C69">
        <v>14</v>
      </c>
      <c r="D69">
        <v>11</v>
      </c>
      <c r="E69">
        <v>20</v>
      </c>
      <c r="F69">
        <f>AVERAGEIF(KahramanmarasTablo[[#This Row],[Vefat2019]:[Vefat2017]], "&gt;0")</f>
        <v>15</v>
      </c>
      <c r="G69">
        <f>IF(KahramanmarasTablo[[#This Row],[Vefat2020]]&gt;-1, KahramanmarasTablo[[#This Row],[Vefat2020]]-KahramanmarasTablo[[#This Row],[Referans]], 0)</f>
        <v>0</v>
      </c>
      <c r="H69">
        <f t="shared" si="1"/>
        <v>13.285714285714286</v>
      </c>
      <c r="I69">
        <f t="shared" si="2"/>
        <v>15.285714285714286</v>
      </c>
      <c r="J69">
        <f t="shared" si="3"/>
        <v>15.428571428571429</v>
      </c>
      <c r="K69">
        <f t="shared" si="4"/>
        <v>15.285714285714286</v>
      </c>
      <c r="L69">
        <f t="shared" si="5"/>
        <v>15.333333333333332</v>
      </c>
    </row>
    <row r="70" spans="1:12">
      <c r="A70" s="3" t="s">
        <v>85</v>
      </c>
      <c r="B70">
        <v>14</v>
      </c>
      <c r="C70">
        <v>11</v>
      </c>
      <c r="D70">
        <v>10</v>
      </c>
      <c r="E70">
        <v>18</v>
      </c>
      <c r="F70">
        <f>AVERAGEIF(KahramanmarasTablo[[#This Row],[Vefat2019]:[Vefat2017]], "&gt;0")</f>
        <v>13</v>
      </c>
      <c r="G70">
        <f>IF(KahramanmarasTablo[[#This Row],[Vefat2020]]&gt;-1, KahramanmarasTablo[[#This Row],[Vefat2020]]-KahramanmarasTablo[[#This Row],[Referans]], 0)</f>
        <v>1</v>
      </c>
      <c r="H70">
        <f t="shared" si="1"/>
        <v>13.285714285714286</v>
      </c>
      <c r="I70">
        <f t="shared" si="2"/>
        <v>14.714285714285714</v>
      </c>
      <c r="J70">
        <f t="shared" si="3"/>
        <v>15.428571428571429</v>
      </c>
      <c r="K70">
        <f t="shared" si="4"/>
        <v>16.714285714285715</v>
      </c>
      <c r="L70">
        <f t="shared" si="5"/>
        <v>15.619047619047619</v>
      </c>
    </row>
    <row r="71" spans="1:12">
      <c r="A71" s="3" t="s">
        <v>86</v>
      </c>
      <c r="B71">
        <v>24</v>
      </c>
      <c r="C71">
        <v>22</v>
      </c>
      <c r="D71">
        <v>10</v>
      </c>
      <c r="E71">
        <v>9</v>
      </c>
      <c r="F71">
        <f>AVERAGEIF(KahramanmarasTablo[[#This Row],[Vefat2019]:[Vefat2017]], "&gt;0")</f>
        <v>13.666666666666666</v>
      </c>
      <c r="G71">
        <f>IF(KahramanmarasTablo[[#This Row],[Vefat2020]]&gt;-1, KahramanmarasTablo[[#This Row],[Vefat2020]]-KahramanmarasTablo[[#This Row],[Referans]], 0)</f>
        <v>10.333333333333334</v>
      </c>
      <c r="H71">
        <f t="shared" si="1"/>
        <v>14.571428571428571</v>
      </c>
      <c r="I71">
        <f t="shared" si="2"/>
        <v>14.857142857142858</v>
      </c>
      <c r="J71">
        <f t="shared" si="3"/>
        <v>14</v>
      </c>
      <c r="K71">
        <f t="shared" si="4"/>
        <v>15.857142857142858</v>
      </c>
      <c r="L71">
        <f t="shared" si="5"/>
        <v>14.904761904761907</v>
      </c>
    </row>
    <row r="72" spans="1:12">
      <c r="A72" s="3" t="s">
        <v>87</v>
      </c>
      <c r="B72">
        <v>14</v>
      </c>
      <c r="C72">
        <v>11</v>
      </c>
      <c r="D72">
        <v>13</v>
      </c>
      <c r="E72">
        <v>14</v>
      </c>
      <c r="F72">
        <f>AVERAGEIF(KahramanmarasTablo[[#This Row],[Vefat2019]:[Vefat2017]], "&gt;0")</f>
        <v>12.666666666666666</v>
      </c>
      <c r="G72">
        <f>IF(KahramanmarasTablo[[#This Row],[Vefat2020]]&gt;-1, KahramanmarasTablo[[#This Row],[Vefat2020]]-KahramanmarasTablo[[#This Row],[Referans]], 0)</f>
        <v>1.3333333333333339</v>
      </c>
      <c r="H72">
        <f t="shared" si="1"/>
        <v>14.428571428571429</v>
      </c>
      <c r="I72">
        <f t="shared" si="2"/>
        <v>14.857142857142858</v>
      </c>
      <c r="J72">
        <f t="shared" si="3"/>
        <v>13</v>
      </c>
      <c r="K72">
        <f t="shared" si="4"/>
        <v>17</v>
      </c>
      <c r="L72">
        <f t="shared" si="5"/>
        <v>14.952380952380953</v>
      </c>
    </row>
    <row r="73" spans="1:12">
      <c r="A73" s="3" t="s">
        <v>88</v>
      </c>
      <c r="B73">
        <v>24</v>
      </c>
      <c r="C73">
        <v>15</v>
      </c>
      <c r="D73">
        <v>17</v>
      </c>
      <c r="E73">
        <v>11</v>
      </c>
      <c r="F73">
        <f>AVERAGEIF(KahramanmarasTablo[[#This Row],[Vefat2019]:[Vefat2017]], "&gt;0")</f>
        <v>14.333333333333334</v>
      </c>
      <c r="G73">
        <f>IF(KahramanmarasTablo[[#This Row],[Vefat2020]]&gt;-1, KahramanmarasTablo[[#This Row],[Vefat2020]]-KahramanmarasTablo[[#This Row],[Referans]], 0)</f>
        <v>9.6666666666666661</v>
      </c>
      <c r="H73">
        <f t="shared" ref="H73:H136" si="6">AVERAGE(B67:B73)</f>
        <v>15.857142857142858</v>
      </c>
      <c r="I73">
        <f t="shared" ref="I73:I136" si="7">AVERAGE(C67:C73)</f>
        <v>15.714285714285714</v>
      </c>
      <c r="J73">
        <f t="shared" ref="J73:J136" si="8">AVERAGE(D67:D73)</f>
        <v>13.142857142857142</v>
      </c>
      <c r="K73">
        <f t="shared" ref="K73:K136" si="9">AVERAGE(E67:E73)</f>
        <v>15.714285714285714</v>
      </c>
      <c r="L73">
        <f t="shared" ref="L73:L136" si="10">AVERAGE(F67:F73)</f>
        <v>14.857142857142858</v>
      </c>
    </row>
    <row r="74" spans="1:12">
      <c r="A74" s="3" t="s">
        <v>89</v>
      </c>
      <c r="B74">
        <v>15</v>
      </c>
      <c r="C74">
        <v>17</v>
      </c>
      <c r="D74">
        <v>18</v>
      </c>
      <c r="E74">
        <v>26</v>
      </c>
      <c r="F74">
        <f>AVERAGEIF(KahramanmarasTablo[[#This Row],[Vefat2019]:[Vefat2017]], "&gt;0")</f>
        <v>20.333333333333332</v>
      </c>
      <c r="G74">
        <f>IF(KahramanmarasTablo[[#This Row],[Vefat2020]]&gt;-1, KahramanmarasTablo[[#This Row],[Vefat2020]]-KahramanmarasTablo[[#This Row],[Referans]], 0)</f>
        <v>-5.3333333333333321</v>
      </c>
      <c r="H74">
        <f t="shared" si="6"/>
        <v>16.714285714285715</v>
      </c>
      <c r="I74">
        <f t="shared" si="7"/>
        <v>15.285714285714286</v>
      </c>
      <c r="J74">
        <f t="shared" si="8"/>
        <v>13.571428571428571</v>
      </c>
      <c r="K74">
        <f t="shared" si="9"/>
        <v>16.714285714285715</v>
      </c>
      <c r="L74">
        <f t="shared" si="10"/>
        <v>15.190476190476188</v>
      </c>
    </row>
    <row r="75" spans="1:12">
      <c r="A75" s="3" t="s">
        <v>90</v>
      </c>
      <c r="B75">
        <v>17</v>
      </c>
      <c r="C75">
        <v>19</v>
      </c>
      <c r="D75">
        <v>17</v>
      </c>
      <c r="E75">
        <v>17</v>
      </c>
      <c r="F75">
        <f>AVERAGEIF(KahramanmarasTablo[[#This Row],[Vefat2019]:[Vefat2017]], "&gt;0")</f>
        <v>17.666666666666668</v>
      </c>
      <c r="G75">
        <f>IF(KahramanmarasTablo[[#This Row],[Vefat2020]]&gt;-1, KahramanmarasTablo[[#This Row],[Vefat2020]]-KahramanmarasTablo[[#This Row],[Referans]], 0)</f>
        <v>-0.66666666666666785</v>
      </c>
      <c r="H75">
        <f t="shared" si="6"/>
        <v>17.571428571428573</v>
      </c>
      <c r="I75">
        <f t="shared" si="7"/>
        <v>15.571428571428571</v>
      </c>
      <c r="J75">
        <f t="shared" si="8"/>
        <v>13.714285714285714</v>
      </c>
      <c r="K75">
        <f t="shared" si="9"/>
        <v>16.428571428571427</v>
      </c>
      <c r="L75">
        <f t="shared" si="10"/>
        <v>15.238095238095237</v>
      </c>
    </row>
    <row r="76" spans="1:12">
      <c r="A76" s="3" t="s">
        <v>91</v>
      </c>
      <c r="B76">
        <v>20</v>
      </c>
      <c r="C76">
        <v>15</v>
      </c>
      <c r="D76">
        <v>10</v>
      </c>
      <c r="E76">
        <v>9</v>
      </c>
      <c r="F76">
        <f>AVERAGEIF(KahramanmarasTablo[[#This Row],[Vefat2019]:[Vefat2017]], "&gt;0")</f>
        <v>11.333333333333334</v>
      </c>
      <c r="G76">
        <f>IF(KahramanmarasTablo[[#This Row],[Vefat2020]]&gt;-1, KahramanmarasTablo[[#This Row],[Vefat2020]]-KahramanmarasTablo[[#This Row],[Referans]], 0)</f>
        <v>8.6666666666666661</v>
      </c>
      <c r="H76">
        <f t="shared" si="6"/>
        <v>18.285714285714285</v>
      </c>
      <c r="I76">
        <f t="shared" si="7"/>
        <v>15.714285714285714</v>
      </c>
      <c r="J76">
        <f t="shared" si="8"/>
        <v>13.571428571428571</v>
      </c>
      <c r="K76">
        <f t="shared" si="9"/>
        <v>14.857142857142858</v>
      </c>
      <c r="L76">
        <f t="shared" si="10"/>
        <v>14.714285714285714</v>
      </c>
    </row>
    <row r="77" spans="1:12">
      <c r="A77" s="3" t="s">
        <v>92</v>
      </c>
      <c r="B77">
        <v>11</v>
      </c>
      <c r="C77">
        <v>14</v>
      </c>
      <c r="D77">
        <v>10</v>
      </c>
      <c r="E77">
        <v>12</v>
      </c>
      <c r="F77">
        <f>AVERAGEIF(KahramanmarasTablo[[#This Row],[Vefat2019]:[Vefat2017]], "&gt;0")</f>
        <v>12</v>
      </c>
      <c r="G77">
        <f>IF(KahramanmarasTablo[[#This Row],[Vefat2020]]&gt;-1, KahramanmarasTablo[[#This Row],[Vefat2020]]-KahramanmarasTablo[[#This Row],[Referans]], 0)</f>
        <v>-1</v>
      </c>
      <c r="H77">
        <f t="shared" si="6"/>
        <v>17.857142857142858</v>
      </c>
      <c r="I77">
        <f t="shared" si="7"/>
        <v>16.142857142857142</v>
      </c>
      <c r="J77">
        <f t="shared" si="8"/>
        <v>13.571428571428571</v>
      </c>
      <c r="K77">
        <f t="shared" si="9"/>
        <v>14</v>
      </c>
      <c r="L77">
        <f t="shared" si="10"/>
        <v>14.571428571428571</v>
      </c>
    </row>
    <row r="78" spans="1:12">
      <c r="A78" s="3" t="s">
        <v>93</v>
      </c>
      <c r="B78">
        <v>22</v>
      </c>
      <c r="C78">
        <v>16</v>
      </c>
      <c r="D78">
        <v>9</v>
      </c>
      <c r="E78">
        <v>11</v>
      </c>
      <c r="F78">
        <f>AVERAGEIF(KahramanmarasTablo[[#This Row],[Vefat2019]:[Vefat2017]], "&gt;0")</f>
        <v>12</v>
      </c>
      <c r="G78">
        <f>IF(KahramanmarasTablo[[#This Row],[Vefat2020]]&gt;-1, KahramanmarasTablo[[#This Row],[Vefat2020]]-KahramanmarasTablo[[#This Row],[Referans]], 0)</f>
        <v>10</v>
      </c>
      <c r="H78">
        <f t="shared" si="6"/>
        <v>17.571428571428573</v>
      </c>
      <c r="I78">
        <f t="shared" si="7"/>
        <v>15.285714285714286</v>
      </c>
      <c r="J78">
        <f t="shared" si="8"/>
        <v>13.428571428571429</v>
      </c>
      <c r="K78">
        <f t="shared" si="9"/>
        <v>14.285714285714286</v>
      </c>
      <c r="L78">
        <f t="shared" si="10"/>
        <v>14.333333333333332</v>
      </c>
    </row>
    <row r="79" spans="1:12">
      <c r="A79" s="3" t="s">
        <v>94</v>
      </c>
      <c r="B79">
        <v>11</v>
      </c>
      <c r="C79">
        <v>17</v>
      </c>
      <c r="D79">
        <v>16</v>
      </c>
      <c r="E79">
        <v>12</v>
      </c>
      <c r="F79">
        <f>AVERAGEIF(KahramanmarasTablo[[#This Row],[Vefat2019]:[Vefat2017]], "&gt;0")</f>
        <v>15</v>
      </c>
      <c r="G79">
        <f>IF(KahramanmarasTablo[[#This Row],[Vefat2020]]&gt;-1, KahramanmarasTablo[[#This Row],[Vefat2020]]-KahramanmarasTablo[[#This Row],[Referans]], 0)</f>
        <v>-4</v>
      </c>
      <c r="H79">
        <f t="shared" si="6"/>
        <v>17.142857142857142</v>
      </c>
      <c r="I79">
        <f t="shared" si="7"/>
        <v>16.142857142857142</v>
      </c>
      <c r="J79">
        <f t="shared" si="8"/>
        <v>13.857142857142858</v>
      </c>
      <c r="K79">
        <f t="shared" si="9"/>
        <v>14</v>
      </c>
      <c r="L79">
        <f t="shared" si="10"/>
        <v>14.666666666666666</v>
      </c>
    </row>
    <row r="80" spans="1:12">
      <c r="A80" s="3" t="s">
        <v>95</v>
      </c>
      <c r="B80">
        <v>14</v>
      </c>
      <c r="C80">
        <v>15</v>
      </c>
      <c r="D80">
        <v>16</v>
      </c>
      <c r="E80">
        <v>16</v>
      </c>
      <c r="F80">
        <f>AVERAGEIF(KahramanmarasTablo[[#This Row],[Vefat2019]:[Vefat2017]], "&gt;0")</f>
        <v>15.666666666666666</v>
      </c>
      <c r="G80">
        <f>IF(KahramanmarasTablo[[#This Row],[Vefat2020]]&gt;-1, KahramanmarasTablo[[#This Row],[Vefat2020]]-KahramanmarasTablo[[#This Row],[Referans]], 0)</f>
        <v>-1.6666666666666661</v>
      </c>
      <c r="H80">
        <f t="shared" si="6"/>
        <v>15.714285714285714</v>
      </c>
      <c r="I80">
        <f t="shared" si="7"/>
        <v>16.142857142857142</v>
      </c>
      <c r="J80">
        <f t="shared" si="8"/>
        <v>13.714285714285714</v>
      </c>
      <c r="K80">
        <f t="shared" si="9"/>
        <v>14.714285714285714</v>
      </c>
      <c r="L80">
        <f t="shared" si="10"/>
        <v>14.857142857142859</v>
      </c>
    </row>
    <row r="81" spans="1:12">
      <c r="A81" s="3" t="s">
        <v>96</v>
      </c>
      <c r="B81">
        <v>28</v>
      </c>
      <c r="C81">
        <v>18</v>
      </c>
      <c r="D81">
        <v>22</v>
      </c>
      <c r="E81">
        <v>10</v>
      </c>
      <c r="F81">
        <f>AVERAGEIF(KahramanmarasTablo[[#This Row],[Vefat2019]:[Vefat2017]], "&gt;0")</f>
        <v>16.666666666666668</v>
      </c>
      <c r="G81">
        <f>IF(KahramanmarasTablo[[#This Row],[Vefat2020]]&gt;-1, KahramanmarasTablo[[#This Row],[Vefat2020]]-KahramanmarasTablo[[#This Row],[Referans]], 0)</f>
        <v>11.333333333333332</v>
      </c>
      <c r="H81">
        <f t="shared" si="6"/>
        <v>17.571428571428573</v>
      </c>
      <c r="I81">
        <f t="shared" si="7"/>
        <v>16.285714285714285</v>
      </c>
      <c r="J81">
        <f t="shared" si="8"/>
        <v>14.285714285714286</v>
      </c>
      <c r="K81">
        <f t="shared" si="9"/>
        <v>12.428571428571429</v>
      </c>
      <c r="L81">
        <f t="shared" si="10"/>
        <v>14.333333333333334</v>
      </c>
    </row>
    <row r="82" spans="1:12">
      <c r="A82" s="3" t="s">
        <v>97</v>
      </c>
      <c r="B82">
        <v>15</v>
      </c>
      <c r="C82">
        <v>11</v>
      </c>
      <c r="D82">
        <v>15</v>
      </c>
      <c r="E82">
        <v>12</v>
      </c>
      <c r="F82">
        <f>AVERAGEIF(KahramanmarasTablo[[#This Row],[Vefat2019]:[Vefat2017]], "&gt;0")</f>
        <v>12.666666666666666</v>
      </c>
      <c r="G82">
        <f>IF(KahramanmarasTablo[[#This Row],[Vefat2020]]&gt;-1, KahramanmarasTablo[[#This Row],[Vefat2020]]-KahramanmarasTablo[[#This Row],[Referans]], 0)</f>
        <v>2.3333333333333339</v>
      </c>
      <c r="H82">
        <f t="shared" si="6"/>
        <v>17.285714285714285</v>
      </c>
      <c r="I82">
        <f t="shared" si="7"/>
        <v>15.142857142857142</v>
      </c>
      <c r="J82">
        <f t="shared" si="8"/>
        <v>14</v>
      </c>
      <c r="K82">
        <f t="shared" si="9"/>
        <v>11.714285714285714</v>
      </c>
      <c r="L82">
        <f t="shared" si="10"/>
        <v>13.61904761904762</v>
      </c>
    </row>
    <row r="83" spans="1:12">
      <c r="A83" s="3" t="s">
        <v>98</v>
      </c>
      <c r="B83">
        <v>17</v>
      </c>
      <c r="C83">
        <v>18</v>
      </c>
      <c r="D83">
        <v>21</v>
      </c>
      <c r="E83">
        <v>11</v>
      </c>
      <c r="F83">
        <f>AVERAGEIF(KahramanmarasTablo[[#This Row],[Vefat2019]:[Vefat2017]], "&gt;0")</f>
        <v>16.666666666666668</v>
      </c>
      <c r="G83">
        <f>IF(KahramanmarasTablo[[#This Row],[Vefat2020]]&gt;-1, KahramanmarasTablo[[#This Row],[Vefat2020]]-KahramanmarasTablo[[#This Row],[Referans]], 0)</f>
        <v>0.33333333333333215</v>
      </c>
      <c r="H83">
        <f t="shared" si="6"/>
        <v>16.857142857142858</v>
      </c>
      <c r="I83">
        <f t="shared" si="7"/>
        <v>15.571428571428571</v>
      </c>
      <c r="J83">
        <f t="shared" si="8"/>
        <v>15.571428571428571</v>
      </c>
      <c r="K83">
        <f t="shared" si="9"/>
        <v>12</v>
      </c>
      <c r="L83">
        <f t="shared" si="10"/>
        <v>14.380952380952381</v>
      </c>
    </row>
    <row r="84" spans="1:12">
      <c r="A84" s="3" t="s">
        <v>99</v>
      </c>
      <c r="B84">
        <v>9</v>
      </c>
      <c r="C84">
        <v>15</v>
      </c>
      <c r="D84">
        <v>21</v>
      </c>
      <c r="E84">
        <v>17</v>
      </c>
      <c r="F84">
        <f>AVERAGEIF(KahramanmarasTablo[[#This Row],[Vefat2019]:[Vefat2017]], "&gt;0")</f>
        <v>17.666666666666668</v>
      </c>
      <c r="G84">
        <f>IF(KahramanmarasTablo[[#This Row],[Vefat2020]]&gt;-1, KahramanmarasTablo[[#This Row],[Vefat2020]]-KahramanmarasTablo[[#This Row],[Referans]], 0)</f>
        <v>-8.6666666666666679</v>
      </c>
      <c r="H84">
        <f t="shared" si="6"/>
        <v>16.571428571428573</v>
      </c>
      <c r="I84">
        <f t="shared" si="7"/>
        <v>15.714285714285714</v>
      </c>
      <c r="J84">
        <f t="shared" si="8"/>
        <v>17.142857142857142</v>
      </c>
      <c r="K84">
        <f t="shared" si="9"/>
        <v>12.714285714285714</v>
      </c>
      <c r="L84">
        <f t="shared" si="10"/>
        <v>15.190476190476192</v>
      </c>
    </row>
    <row r="85" spans="1:12">
      <c r="A85" s="3" t="s">
        <v>100</v>
      </c>
      <c r="B85">
        <v>23</v>
      </c>
      <c r="C85">
        <v>18</v>
      </c>
      <c r="D85">
        <v>12</v>
      </c>
      <c r="E85">
        <v>19</v>
      </c>
      <c r="F85">
        <f>AVERAGEIF(KahramanmarasTablo[[#This Row],[Vefat2019]:[Vefat2017]], "&gt;0")</f>
        <v>16.333333333333332</v>
      </c>
      <c r="G85">
        <f>IF(KahramanmarasTablo[[#This Row],[Vefat2020]]&gt;-1, KahramanmarasTablo[[#This Row],[Vefat2020]]-KahramanmarasTablo[[#This Row],[Referans]], 0)</f>
        <v>6.6666666666666679</v>
      </c>
      <c r="H85">
        <f t="shared" si="6"/>
        <v>16.714285714285715</v>
      </c>
      <c r="I85">
        <f t="shared" si="7"/>
        <v>16</v>
      </c>
      <c r="J85">
        <f t="shared" si="8"/>
        <v>17.571428571428573</v>
      </c>
      <c r="K85">
        <f t="shared" si="9"/>
        <v>13.857142857142858</v>
      </c>
      <c r="L85">
        <f t="shared" si="10"/>
        <v>15.809523809523808</v>
      </c>
    </row>
    <row r="86" spans="1:12">
      <c r="A86" s="3" t="s">
        <v>101</v>
      </c>
      <c r="B86">
        <v>15</v>
      </c>
      <c r="C86">
        <v>16</v>
      </c>
      <c r="D86">
        <v>21</v>
      </c>
      <c r="E86">
        <v>22</v>
      </c>
      <c r="F86">
        <f>AVERAGEIF(KahramanmarasTablo[[#This Row],[Vefat2019]:[Vefat2017]], "&gt;0")</f>
        <v>19.666666666666668</v>
      </c>
      <c r="G86">
        <f>IF(KahramanmarasTablo[[#This Row],[Vefat2020]]&gt;-1, KahramanmarasTablo[[#This Row],[Vefat2020]]-KahramanmarasTablo[[#This Row],[Referans]], 0)</f>
        <v>-4.6666666666666679</v>
      </c>
      <c r="H86">
        <f t="shared" si="6"/>
        <v>17.285714285714285</v>
      </c>
      <c r="I86">
        <f t="shared" si="7"/>
        <v>15.857142857142858</v>
      </c>
      <c r="J86">
        <f t="shared" si="8"/>
        <v>18.285714285714285</v>
      </c>
      <c r="K86">
        <f t="shared" si="9"/>
        <v>15.285714285714286</v>
      </c>
      <c r="L86">
        <f t="shared" si="10"/>
        <v>16.476190476190478</v>
      </c>
    </row>
    <row r="87" spans="1:12">
      <c r="A87" s="3" t="s">
        <v>102</v>
      </c>
      <c r="B87">
        <v>15</v>
      </c>
      <c r="C87">
        <v>22</v>
      </c>
      <c r="D87">
        <v>16</v>
      </c>
      <c r="E87">
        <v>11</v>
      </c>
      <c r="F87">
        <f>AVERAGEIF(KahramanmarasTablo[[#This Row],[Vefat2019]:[Vefat2017]], "&gt;0")</f>
        <v>16.333333333333332</v>
      </c>
      <c r="G87">
        <f>IF(KahramanmarasTablo[[#This Row],[Vefat2020]]&gt;-1, KahramanmarasTablo[[#This Row],[Vefat2020]]-KahramanmarasTablo[[#This Row],[Referans]], 0)</f>
        <v>-1.3333333333333321</v>
      </c>
      <c r="H87">
        <f t="shared" si="6"/>
        <v>17.428571428571427</v>
      </c>
      <c r="I87">
        <f t="shared" si="7"/>
        <v>16.857142857142858</v>
      </c>
      <c r="J87">
        <f t="shared" si="8"/>
        <v>18.285714285714285</v>
      </c>
      <c r="K87">
        <f t="shared" si="9"/>
        <v>14.571428571428571</v>
      </c>
      <c r="L87">
        <f t="shared" si="10"/>
        <v>16.571428571428573</v>
      </c>
    </row>
    <row r="88" spans="1:12">
      <c r="A88" s="3" t="s">
        <v>103</v>
      </c>
      <c r="B88">
        <v>20</v>
      </c>
      <c r="C88">
        <v>10</v>
      </c>
      <c r="D88">
        <v>14</v>
      </c>
      <c r="E88">
        <v>16</v>
      </c>
      <c r="F88">
        <f>AVERAGEIF(KahramanmarasTablo[[#This Row],[Vefat2019]:[Vefat2017]], "&gt;0")</f>
        <v>13.333333333333334</v>
      </c>
      <c r="G88">
        <f>IF(KahramanmarasTablo[[#This Row],[Vefat2020]]&gt;-1, KahramanmarasTablo[[#This Row],[Vefat2020]]-KahramanmarasTablo[[#This Row],[Referans]], 0)</f>
        <v>6.6666666666666661</v>
      </c>
      <c r="H88">
        <f t="shared" si="6"/>
        <v>16.285714285714285</v>
      </c>
      <c r="I88">
        <f t="shared" si="7"/>
        <v>15.714285714285714</v>
      </c>
      <c r="J88">
        <f t="shared" si="8"/>
        <v>17.142857142857142</v>
      </c>
      <c r="K88">
        <f t="shared" si="9"/>
        <v>15.428571428571429</v>
      </c>
      <c r="L88">
        <f t="shared" si="10"/>
        <v>16.095238095238095</v>
      </c>
    </row>
    <row r="89" spans="1:12">
      <c r="A89" s="3" t="s">
        <v>104</v>
      </c>
      <c r="B89">
        <v>12</v>
      </c>
      <c r="C89">
        <v>20</v>
      </c>
      <c r="D89">
        <v>19</v>
      </c>
      <c r="E89">
        <v>11</v>
      </c>
      <c r="F89">
        <f>AVERAGEIF(KahramanmarasTablo[[#This Row],[Vefat2019]:[Vefat2017]], "&gt;0")</f>
        <v>16.666666666666668</v>
      </c>
      <c r="G89">
        <f>IF(KahramanmarasTablo[[#This Row],[Vefat2020]]&gt;-1, KahramanmarasTablo[[#This Row],[Vefat2020]]-KahramanmarasTablo[[#This Row],[Referans]], 0)</f>
        <v>-4.6666666666666679</v>
      </c>
      <c r="H89">
        <f t="shared" si="6"/>
        <v>15.857142857142858</v>
      </c>
      <c r="I89">
        <f t="shared" si="7"/>
        <v>17</v>
      </c>
      <c r="J89">
        <f t="shared" si="8"/>
        <v>17.714285714285715</v>
      </c>
      <c r="K89">
        <f t="shared" si="9"/>
        <v>15.285714285714286</v>
      </c>
      <c r="L89">
        <f t="shared" si="10"/>
        <v>16.666666666666668</v>
      </c>
    </row>
    <row r="90" spans="1:12">
      <c r="A90" s="3" t="s">
        <v>105</v>
      </c>
      <c r="B90">
        <v>21</v>
      </c>
      <c r="C90">
        <v>14</v>
      </c>
      <c r="D90">
        <v>13</v>
      </c>
      <c r="E90">
        <v>14</v>
      </c>
      <c r="F90">
        <f>AVERAGEIF(KahramanmarasTablo[[#This Row],[Vefat2019]:[Vefat2017]], "&gt;0")</f>
        <v>13.666666666666666</v>
      </c>
      <c r="G90">
        <f>IF(KahramanmarasTablo[[#This Row],[Vefat2020]]&gt;-1, KahramanmarasTablo[[#This Row],[Vefat2020]]-KahramanmarasTablo[[#This Row],[Referans]], 0)</f>
        <v>7.3333333333333339</v>
      </c>
      <c r="H90">
        <f t="shared" si="6"/>
        <v>16.428571428571427</v>
      </c>
      <c r="I90">
        <f t="shared" si="7"/>
        <v>16.428571428571427</v>
      </c>
      <c r="J90">
        <f t="shared" si="8"/>
        <v>16.571428571428573</v>
      </c>
      <c r="K90">
        <f t="shared" si="9"/>
        <v>15.714285714285714</v>
      </c>
      <c r="L90">
        <f t="shared" si="10"/>
        <v>16.238095238095237</v>
      </c>
    </row>
    <row r="91" spans="1:12">
      <c r="A91" s="3" t="s">
        <v>106</v>
      </c>
      <c r="B91">
        <v>19</v>
      </c>
      <c r="C91">
        <v>13</v>
      </c>
      <c r="D91">
        <v>22</v>
      </c>
      <c r="E91">
        <v>13</v>
      </c>
      <c r="F91">
        <f>AVERAGEIF(KahramanmarasTablo[[#This Row],[Vefat2019]:[Vefat2017]], "&gt;0")</f>
        <v>16</v>
      </c>
      <c r="G91">
        <f>IF(KahramanmarasTablo[[#This Row],[Vefat2020]]&gt;-1, KahramanmarasTablo[[#This Row],[Vefat2020]]-KahramanmarasTablo[[#This Row],[Referans]], 0)</f>
        <v>3</v>
      </c>
      <c r="H91">
        <f t="shared" si="6"/>
        <v>17.857142857142858</v>
      </c>
      <c r="I91">
        <f t="shared" si="7"/>
        <v>16.142857142857142</v>
      </c>
      <c r="J91">
        <f t="shared" si="8"/>
        <v>16.714285714285715</v>
      </c>
      <c r="K91">
        <f t="shared" si="9"/>
        <v>15.142857142857142</v>
      </c>
      <c r="L91">
        <f t="shared" si="10"/>
        <v>16</v>
      </c>
    </row>
    <row r="92" spans="1:12">
      <c r="A92" s="3" t="s">
        <v>107</v>
      </c>
      <c r="B92">
        <v>11</v>
      </c>
      <c r="C92">
        <v>15</v>
      </c>
      <c r="D92">
        <v>20</v>
      </c>
      <c r="E92">
        <v>10</v>
      </c>
      <c r="F92">
        <f>AVERAGEIF(KahramanmarasTablo[[#This Row],[Vefat2019]:[Vefat2017]], "&gt;0")</f>
        <v>15</v>
      </c>
      <c r="G92">
        <f>IF(KahramanmarasTablo[[#This Row],[Vefat2020]]&gt;-1, KahramanmarasTablo[[#This Row],[Vefat2020]]-KahramanmarasTablo[[#This Row],[Referans]], 0)</f>
        <v>-4</v>
      </c>
      <c r="H92">
        <f t="shared" si="6"/>
        <v>16.142857142857142</v>
      </c>
      <c r="I92">
        <f t="shared" si="7"/>
        <v>15.714285714285714</v>
      </c>
      <c r="J92">
        <f t="shared" si="8"/>
        <v>17.857142857142858</v>
      </c>
      <c r="K92">
        <f t="shared" si="9"/>
        <v>13.857142857142858</v>
      </c>
      <c r="L92">
        <f t="shared" si="10"/>
        <v>15.80952380952381</v>
      </c>
    </row>
    <row r="93" spans="1:12">
      <c r="A93" s="3" t="s">
        <v>108</v>
      </c>
      <c r="B93">
        <v>19</v>
      </c>
      <c r="C93">
        <v>13</v>
      </c>
      <c r="D93">
        <v>17</v>
      </c>
      <c r="E93">
        <v>14</v>
      </c>
      <c r="F93">
        <f>AVERAGEIF(KahramanmarasTablo[[#This Row],[Vefat2019]:[Vefat2017]], "&gt;0")</f>
        <v>14.666666666666666</v>
      </c>
      <c r="G93">
        <f>IF(KahramanmarasTablo[[#This Row],[Vefat2020]]&gt;-1, KahramanmarasTablo[[#This Row],[Vefat2020]]-KahramanmarasTablo[[#This Row],[Referans]], 0)</f>
        <v>4.3333333333333339</v>
      </c>
      <c r="H93">
        <f t="shared" si="6"/>
        <v>16.714285714285715</v>
      </c>
      <c r="I93">
        <f t="shared" si="7"/>
        <v>15.285714285714286</v>
      </c>
      <c r="J93">
        <f t="shared" si="8"/>
        <v>17.285714285714285</v>
      </c>
      <c r="K93">
        <f t="shared" si="9"/>
        <v>12.714285714285714</v>
      </c>
      <c r="L93">
        <f t="shared" si="10"/>
        <v>15.095238095238097</v>
      </c>
    </row>
    <row r="94" spans="1:12">
      <c r="A94" s="3" t="s">
        <v>109</v>
      </c>
      <c r="B94">
        <v>10</v>
      </c>
      <c r="C94">
        <v>13</v>
      </c>
      <c r="D94">
        <v>14</v>
      </c>
      <c r="E94">
        <v>12</v>
      </c>
      <c r="F94">
        <f>AVERAGEIF(KahramanmarasTablo[[#This Row],[Vefat2019]:[Vefat2017]], "&gt;0")</f>
        <v>13</v>
      </c>
      <c r="G94">
        <f>IF(KahramanmarasTablo[[#This Row],[Vefat2020]]&gt;-1, KahramanmarasTablo[[#This Row],[Vefat2020]]-KahramanmarasTablo[[#This Row],[Referans]], 0)</f>
        <v>-3</v>
      </c>
      <c r="H94">
        <f t="shared" si="6"/>
        <v>16</v>
      </c>
      <c r="I94">
        <f t="shared" si="7"/>
        <v>14</v>
      </c>
      <c r="J94">
        <f t="shared" si="8"/>
        <v>17</v>
      </c>
      <c r="K94">
        <f t="shared" si="9"/>
        <v>12.857142857142858</v>
      </c>
      <c r="L94">
        <f t="shared" si="10"/>
        <v>14.619047619047619</v>
      </c>
    </row>
    <row r="95" spans="1:12">
      <c r="A95" s="3" t="s">
        <v>110</v>
      </c>
      <c r="B95">
        <v>24</v>
      </c>
      <c r="C95">
        <v>17</v>
      </c>
      <c r="D95">
        <v>19</v>
      </c>
      <c r="E95">
        <v>23</v>
      </c>
      <c r="F95">
        <f>AVERAGEIF(KahramanmarasTablo[[#This Row],[Vefat2019]:[Vefat2017]], "&gt;0")</f>
        <v>19.666666666666668</v>
      </c>
      <c r="G95">
        <f>IF(KahramanmarasTablo[[#This Row],[Vefat2020]]&gt;-1, KahramanmarasTablo[[#This Row],[Vefat2020]]-KahramanmarasTablo[[#This Row],[Referans]], 0)</f>
        <v>4.3333333333333321</v>
      </c>
      <c r="H95">
        <f t="shared" si="6"/>
        <v>16.571428571428573</v>
      </c>
      <c r="I95">
        <f t="shared" si="7"/>
        <v>15</v>
      </c>
      <c r="J95">
        <f t="shared" si="8"/>
        <v>17.714285714285715</v>
      </c>
      <c r="K95">
        <f t="shared" si="9"/>
        <v>13.857142857142858</v>
      </c>
      <c r="L95">
        <f t="shared" si="10"/>
        <v>15.523809523809524</v>
      </c>
    </row>
    <row r="96" spans="1:12">
      <c r="A96" s="3" t="s">
        <v>111</v>
      </c>
      <c r="B96">
        <v>17</v>
      </c>
      <c r="C96">
        <v>16</v>
      </c>
      <c r="D96">
        <v>18</v>
      </c>
      <c r="E96">
        <v>13</v>
      </c>
      <c r="F96">
        <f>AVERAGEIF(KahramanmarasTablo[[#This Row],[Vefat2019]:[Vefat2017]], "&gt;0")</f>
        <v>15.666666666666666</v>
      </c>
      <c r="G96">
        <f>IF(KahramanmarasTablo[[#This Row],[Vefat2020]]&gt;-1, KahramanmarasTablo[[#This Row],[Vefat2020]]-KahramanmarasTablo[[#This Row],[Referans]], 0)</f>
        <v>1.3333333333333339</v>
      </c>
      <c r="H96">
        <f t="shared" si="6"/>
        <v>17.285714285714285</v>
      </c>
      <c r="I96">
        <f t="shared" si="7"/>
        <v>14.428571428571429</v>
      </c>
      <c r="J96">
        <f t="shared" si="8"/>
        <v>17.571428571428573</v>
      </c>
      <c r="K96">
        <f t="shared" si="9"/>
        <v>14.142857142857142</v>
      </c>
      <c r="L96">
        <f t="shared" si="10"/>
        <v>15.380952380952381</v>
      </c>
    </row>
    <row r="97" spans="1:12">
      <c r="A97" s="3" t="s">
        <v>112</v>
      </c>
      <c r="B97">
        <v>14</v>
      </c>
      <c r="C97">
        <v>16</v>
      </c>
      <c r="D97">
        <v>16</v>
      </c>
      <c r="E97">
        <v>19</v>
      </c>
      <c r="F97">
        <f>AVERAGEIF(KahramanmarasTablo[[#This Row],[Vefat2019]:[Vefat2017]], "&gt;0")</f>
        <v>17</v>
      </c>
      <c r="G97">
        <f>IF(KahramanmarasTablo[[#This Row],[Vefat2020]]&gt;-1, KahramanmarasTablo[[#This Row],[Vefat2020]]-KahramanmarasTablo[[#This Row],[Referans]], 0)</f>
        <v>-3</v>
      </c>
      <c r="H97">
        <f t="shared" si="6"/>
        <v>16.285714285714285</v>
      </c>
      <c r="I97">
        <f t="shared" si="7"/>
        <v>14.714285714285714</v>
      </c>
      <c r="J97">
        <f t="shared" si="8"/>
        <v>18</v>
      </c>
      <c r="K97">
        <f t="shared" si="9"/>
        <v>14.857142857142858</v>
      </c>
      <c r="L97">
        <f t="shared" si="10"/>
        <v>15.857142857142858</v>
      </c>
    </row>
    <row r="98" spans="1:12">
      <c r="A98" s="3" t="s">
        <v>113</v>
      </c>
      <c r="B98">
        <v>15</v>
      </c>
      <c r="C98">
        <v>12</v>
      </c>
      <c r="D98">
        <v>13</v>
      </c>
      <c r="E98">
        <v>9</v>
      </c>
      <c r="F98">
        <f>AVERAGEIF(KahramanmarasTablo[[#This Row],[Vefat2019]:[Vefat2017]], "&gt;0")</f>
        <v>11.333333333333334</v>
      </c>
      <c r="G98">
        <f>IF(KahramanmarasTablo[[#This Row],[Vefat2020]]&gt;-1, KahramanmarasTablo[[#This Row],[Vefat2020]]-KahramanmarasTablo[[#This Row],[Referans]], 0)</f>
        <v>3.6666666666666661</v>
      </c>
      <c r="H98">
        <f t="shared" si="6"/>
        <v>15.714285714285714</v>
      </c>
      <c r="I98">
        <f t="shared" si="7"/>
        <v>14.571428571428571</v>
      </c>
      <c r="J98">
        <f t="shared" si="8"/>
        <v>16.714285714285715</v>
      </c>
      <c r="K98">
        <f t="shared" si="9"/>
        <v>14.285714285714286</v>
      </c>
      <c r="L98">
        <f t="shared" si="10"/>
        <v>15.19047619047619</v>
      </c>
    </row>
    <row r="99" spans="1:12">
      <c r="A99" s="3" t="s">
        <v>114</v>
      </c>
      <c r="B99">
        <v>14</v>
      </c>
      <c r="C99">
        <v>15</v>
      </c>
      <c r="D99">
        <v>20</v>
      </c>
      <c r="E99">
        <v>7</v>
      </c>
      <c r="F99">
        <f>AVERAGEIF(KahramanmarasTablo[[#This Row],[Vefat2019]:[Vefat2017]], "&gt;0")</f>
        <v>14</v>
      </c>
      <c r="G99">
        <f>IF(KahramanmarasTablo[[#This Row],[Vefat2020]]&gt;-1, KahramanmarasTablo[[#This Row],[Vefat2020]]-KahramanmarasTablo[[#This Row],[Referans]], 0)</f>
        <v>0</v>
      </c>
      <c r="H99">
        <f t="shared" si="6"/>
        <v>16.142857142857142</v>
      </c>
      <c r="I99">
        <f t="shared" si="7"/>
        <v>14.571428571428571</v>
      </c>
      <c r="J99">
        <f t="shared" si="8"/>
        <v>16.714285714285715</v>
      </c>
      <c r="K99">
        <f t="shared" si="9"/>
        <v>13.857142857142858</v>
      </c>
      <c r="L99">
        <f t="shared" si="10"/>
        <v>15.047619047619047</v>
      </c>
    </row>
    <row r="100" spans="1:12">
      <c r="A100" s="3" t="s">
        <v>115</v>
      </c>
      <c r="B100">
        <v>25</v>
      </c>
      <c r="C100">
        <v>19</v>
      </c>
      <c r="D100">
        <v>15</v>
      </c>
      <c r="E100">
        <v>15</v>
      </c>
      <c r="F100">
        <f>AVERAGEIF(KahramanmarasTablo[[#This Row],[Vefat2019]:[Vefat2017]], "&gt;0")</f>
        <v>16.333333333333332</v>
      </c>
      <c r="G100">
        <f>IF(KahramanmarasTablo[[#This Row],[Vefat2020]]&gt;-1, KahramanmarasTablo[[#This Row],[Vefat2020]]-KahramanmarasTablo[[#This Row],[Referans]], 0)</f>
        <v>8.6666666666666679</v>
      </c>
      <c r="H100">
        <f t="shared" si="6"/>
        <v>17</v>
      </c>
      <c r="I100">
        <f t="shared" si="7"/>
        <v>15.428571428571429</v>
      </c>
      <c r="J100">
        <f t="shared" si="8"/>
        <v>16.428571428571427</v>
      </c>
      <c r="K100">
        <f t="shared" si="9"/>
        <v>14</v>
      </c>
      <c r="L100">
        <f t="shared" si="10"/>
        <v>15.285714285714286</v>
      </c>
    </row>
    <row r="101" spans="1:12">
      <c r="A101" s="3" t="s">
        <v>116</v>
      </c>
      <c r="B101">
        <v>14</v>
      </c>
      <c r="C101">
        <v>13</v>
      </c>
      <c r="D101">
        <v>13</v>
      </c>
      <c r="E101">
        <v>21</v>
      </c>
      <c r="F101">
        <f>AVERAGEIF(KahramanmarasTablo[[#This Row],[Vefat2019]:[Vefat2017]], "&gt;0")</f>
        <v>15.666666666666666</v>
      </c>
      <c r="G101">
        <f>IF(KahramanmarasTablo[[#This Row],[Vefat2020]]&gt;-1, KahramanmarasTablo[[#This Row],[Vefat2020]]-KahramanmarasTablo[[#This Row],[Referans]], 0)</f>
        <v>-1.6666666666666661</v>
      </c>
      <c r="H101">
        <f t="shared" si="6"/>
        <v>17.571428571428573</v>
      </c>
      <c r="I101">
        <f t="shared" si="7"/>
        <v>15.428571428571429</v>
      </c>
      <c r="J101">
        <f t="shared" si="8"/>
        <v>16.285714285714285</v>
      </c>
      <c r="K101">
        <f t="shared" si="9"/>
        <v>15.285714285714286</v>
      </c>
      <c r="L101">
        <f t="shared" si="10"/>
        <v>15.666666666666668</v>
      </c>
    </row>
    <row r="102" spans="1:12">
      <c r="A102" s="3" t="s">
        <v>117</v>
      </c>
      <c r="B102">
        <v>11</v>
      </c>
      <c r="C102">
        <v>22</v>
      </c>
      <c r="D102">
        <v>12</v>
      </c>
      <c r="E102">
        <v>15</v>
      </c>
      <c r="F102">
        <f>AVERAGEIF(KahramanmarasTablo[[#This Row],[Vefat2019]:[Vefat2017]], "&gt;0")</f>
        <v>16.333333333333332</v>
      </c>
      <c r="G102">
        <f>IF(KahramanmarasTablo[[#This Row],[Vefat2020]]&gt;-1, KahramanmarasTablo[[#This Row],[Vefat2020]]-KahramanmarasTablo[[#This Row],[Referans]], 0)</f>
        <v>-5.3333333333333321</v>
      </c>
      <c r="H102">
        <f t="shared" si="6"/>
        <v>15.714285714285714</v>
      </c>
      <c r="I102">
        <f t="shared" si="7"/>
        <v>16.142857142857142</v>
      </c>
      <c r="J102">
        <f t="shared" si="8"/>
        <v>15.285714285714286</v>
      </c>
      <c r="K102">
        <f t="shared" si="9"/>
        <v>14.142857142857142</v>
      </c>
      <c r="L102">
        <f t="shared" si="10"/>
        <v>15.19047619047619</v>
      </c>
    </row>
    <row r="103" spans="1:12">
      <c r="A103" s="3" t="s">
        <v>118</v>
      </c>
      <c r="B103">
        <v>17</v>
      </c>
      <c r="C103">
        <v>10</v>
      </c>
      <c r="D103">
        <v>10</v>
      </c>
      <c r="E103">
        <v>19</v>
      </c>
      <c r="F103">
        <f>AVERAGEIF(KahramanmarasTablo[[#This Row],[Vefat2019]:[Vefat2017]], "&gt;0")</f>
        <v>13</v>
      </c>
      <c r="G103">
        <f>IF(KahramanmarasTablo[[#This Row],[Vefat2020]]&gt;-1, KahramanmarasTablo[[#This Row],[Vefat2020]]-KahramanmarasTablo[[#This Row],[Referans]], 0)</f>
        <v>4</v>
      </c>
      <c r="H103">
        <f t="shared" si="6"/>
        <v>15.714285714285714</v>
      </c>
      <c r="I103">
        <f t="shared" si="7"/>
        <v>15.285714285714286</v>
      </c>
      <c r="J103">
        <f t="shared" si="8"/>
        <v>14.142857142857142</v>
      </c>
      <c r="K103">
        <f t="shared" si="9"/>
        <v>15</v>
      </c>
      <c r="L103">
        <f t="shared" si="10"/>
        <v>14.80952380952381</v>
      </c>
    </row>
    <row r="104" spans="1:12">
      <c r="A104" s="3" t="s">
        <v>119</v>
      </c>
      <c r="B104">
        <v>15</v>
      </c>
      <c r="C104">
        <v>14</v>
      </c>
      <c r="D104">
        <v>17</v>
      </c>
      <c r="E104">
        <v>16</v>
      </c>
      <c r="F104">
        <f>AVERAGEIF(KahramanmarasTablo[[#This Row],[Vefat2019]:[Vefat2017]], "&gt;0")</f>
        <v>15.666666666666666</v>
      </c>
      <c r="G104">
        <f>IF(KahramanmarasTablo[[#This Row],[Vefat2020]]&gt;-1, KahramanmarasTablo[[#This Row],[Vefat2020]]-KahramanmarasTablo[[#This Row],[Referans]], 0)</f>
        <v>-0.66666666666666607</v>
      </c>
      <c r="H104">
        <f t="shared" si="6"/>
        <v>15.857142857142858</v>
      </c>
      <c r="I104">
        <f t="shared" si="7"/>
        <v>15</v>
      </c>
      <c r="J104">
        <f t="shared" si="8"/>
        <v>14.285714285714286</v>
      </c>
      <c r="K104">
        <f t="shared" si="9"/>
        <v>14.571428571428571</v>
      </c>
      <c r="L104">
        <f t="shared" si="10"/>
        <v>14.61904761904762</v>
      </c>
    </row>
    <row r="105" spans="1:12">
      <c r="A105" s="3" t="s">
        <v>120</v>
      </c>
      <c r="B105">
        <v>16</v>
      </c>
      <c r="C105">
        <v>11</v>
      </c>
      <c r="D105">
        <v>11</v>
      </c>
      <c r="E105">
        <v>11</v>
      </c>
      <c r="F105">
        <f>AVERAGEIF(KahramanmarasTablo[[#This Row],[Vefat2019]:[Vefat2017]], "&gt;0")</f>
        <v>11</v>
      </c>
      <c r="G105">
        <f>IF(KahramanmarasTablo[[#This Row],[Vefat2020]]&gt;-1, KahramanmarasTablo[[#This Row],[Vefat2020]]-KahramanmarasTablo[[#This Row],[Referans]], 0)</f>
        <v>5</v>
      </c>
      <c r="H105">
        <f t="shared" si="6"/>
        <v>16</v>
      </c>
      <c r="I105">
        <f t="shared" si="7"/>
        <v>14.857142857142858</v>
      </c>
      <c r="J105">
        <f t="shared" si="8"/>
        <v>14</v>
      </c>
      <c r="K105">
        <f t="shared" si="9"/>
        <v>14.857142857142858</v>
      </c>
      <c r="L105">
        <f t="shared" si="10"/>
        <v>14.571428571428571</v>
      </c>
    </row>
    <row r="106" spans="1:12">
      <c r="A106" s="3" t="s">
        <v>121</v>
      </c>
      <c r="B106">
        <v>21</v>
      </c>
      <c r="C106">
        <v>14</v>
      </c>
      <c r="D106">
        <v>14</v>
      </c>
      <c r="E106">
        <v>13</v>
      </c>
      <c r="F106">
        <f>AVERAGEIF(KahramanmarasTablo[[#This Row],[Vefat2019]:[Vefat2017]], "&gt;0")</f>
        <v>13.666666666666666</v>
      </c>
      <c r="G106">
        <f>IF(KahramanmarasTablo[[#This Row],[Vefat2020]]&gt;-1, KahramanmarasTablo[[#This Row],[Vefat2020]]-KahramanmarasTablo[[#This Row],[Referans]], 0)</f>
        <v>7.3333333333333339</v>
      </c>
      <c r="H106">
        <f t="shared" si="6"/>
        <v>17</v>
      </c>
      <c r="I106">
        <f t="shared" si="7"/>
        <v>14.714285714285714</v>
      </c>
      <c r="J106">
        <f t="shared" si="8"/>
        <v>13.142857142857142</v>
      </c>
      <c r="K106">
        <f t="shared" si="9"/>
        <v>15.714285714285714</v>
      </c>
      <c r="L106">
        <f t="shared" si="10"/>
        <v>14.523809523809524</v>
      </c>
    </row>
    <row r="107" spans="1:12">
      <c r="A107" s="3" t="s">
        <v>122</v>
      </c>
      <c r="B107">
        <v>11</v>
      </c>
      <c r="C107">
        <v>20</v>
      </c>
      <c r="D107">
        <v>15</v>
      </c>
      <c r="E107">
        <v>10</v>
      </c>
      <c r="F107">
        <f>AVERAGEIF(KahramanmarasTablo[[#This Row],[Vefat2019]:[Vefat2017]], "&gt;0")</f>
        <v>15</v>
      </c>
      <c r="G107">
        <f>IF(KahramanmarasTablo[[#This Row],[Vefat2020]]&gt;-1, KahramanmarasTablo[[#This Row],[Vefat2020]]-KahramanmarasTablo[[#This Row],[Referans]], 0)</f>
        <v>-4</v>
      </c>
      <c r="H107">
        <f t="shared" si="6"/>
        <v>15</v>
      </c>
      <c r="I107">
        <f t="shared" si="7"/>
        <v>14.857142857142858</v>
      </c>
      <c r="J107">
        <f t="shared" si="8"/>
        <v>13.142857142857142</v>
      </c>
      <c r="K107">
        <f t="shared" si="9"/>
        <v>15</v>
      </c>
      <c r="L107">
        <f t="shared" si="10"/>
        <v>14.333333333333332</v>
      </c>
    </row>
    <row r="108" spans="1:12">
      <c r="A108" s="3" t="s">
        <v>123</v>
      </c>
      <c r="B108">
        <v>19</v>
      </c>
      <c r="C108">
        <v>14</v>
      </c>
      <c r="D108">
        <v>18</v>
      </c>
      <c r="E108">
        <v>15</v>
      </c>
      <c r="F108">
        <f>AVERAGEIF(KahramanmarasTablo[[#This Row],[Vefat2019]:[Vefat2017]], "&gt;0")</f>
        <v>15.666666666666666</v>
      </c>
      <c r="G108">
        <f>IF(KahramanmarasTablo[[#This Row],[Vefat2020]]&gt;-1, KahramanmarasTablo[[#This Row],[Vefat2020]]-KahramanmarasTablo[[#This Row],[Referans]], 0)</f>
        <v>3.3333333333333339</v>
      </c>
      <c r="H108">
        <f t="shared" si="6"/>
        <v>15.714285714285714</v>
      </c>
      <c r="I108">
        <f t="shared" si="7"/>
        <v>15</v>
      </c>
      <c r="J108">
        <f t="shared" si="8"/>
        <v>13.857142857142858</v>
      </c>
      <c r="K108">
        <f t="shared" si="9"/>
        <v>14.142857142857142</v>
      </c>
      <c r="L108">
        <f t="shared" si="10"/>
        <v>14.333333333333334</v>
      </c>
    </row>
    <row r="109" spans="1:12">
      <c r="A109" s="3" t="s">
        <v>124</v>
      </c>
      <c r="B109">
        <v>19</v>
      </c>
      <c r="C109">
        <v>11</v>
      </c>
      <c r="D109">
        <v>8</v>
      </c>
      <c r="E109">
        <v>14</v>
      </c>
      <c r="F109">
        <f>AVERAGEIF(KahramanmarasTablo[[#This Row],[Vefat2019]:[Vefat2017]], "&gt;0")</f>
        <v>11</v>
      </c>
      <c r="G109">
        <f>IF(KahramanmarasTablo[[#This Row],[Vefat2020]]&gt;-1, KahramanmarasTablo[[#This Row],[Vefat2020]]-KahramanmarasTablo[[#This Row],[Referans]], 0)</f>
        <v>8</v>
      </c>
      <c r="H109">
        <f t="shared" si="6"/>
        <v>16.857142857142858</v>
      </c>
      <c r="I109">
        <f t="shared" si="7"/>
        <v>13.428571428571429</v>
      </c>
      <c r="J109">
        <f t="shared" si="8"/>
        <v>13.285714285714286</v>
      </c>
      <c r="K109">
        <f t="shared" si="9"/>
        <v>14</v>
      </c>
      <c r="L109">
        <f t="shared" si="10"/>
        <v>13.571428571428571</v>
      </c>
    </row>
    <row r="110" spans="1:12">
      <c r="A110" s="3" t="s">
        <v>125</v>
      </c>
      <c r="B110">
        <v>11</v>
      </c>
      <c r="C110">
        <v>14</v>
      </c>
      <c r="D110">
        <v>15</v>
      </c>
      <c r="E110">
        <v>11</v>
      </c>
      <c r="F110">
        <f>AVERAGEIF(KahramanmarasTablo[[#This Row],[Vefat2019]:[Vefat2017]], "&gt;0")</f>
        <v>13.333333333333334</v>
      </c>
      <c r="G110">
        <f>IF(KahramanmarasTablo[[#This Row],[Vefat2020]]&gt;-1, KahramanmarasTablo[[#This Row],[Vefat2020]]-KahramanmarasTablo[[#This Row],[Referans]], 0)</f>
        <v>-2.3333333333333339</v>
      </c>
      <c r="H110">
        <f t="shared" si="6"/>
        <v>16</v>
      </c>
      <c r="I110">
        <f t="shared" si="7"/>
        <v>14</v>
      </c>
      <c r="J110">
        <f t="shared" si="8"/>
        <v>14</v>
      </c>
      <c r="K110">
        <f t="shared" si="9"/>
        <v>12.857142857142858</v>
      </c>
      <c r="L110">
        <f t="shared" si="10"/>
        <v>13.619047619047619</v>
      </c>
    </row>
    <row r="111" spans="1:12">
      <c r="A111" s="3" t="s">
        <v>126</v>
      </c>
      <c r="B111">
        <v>18</v>
      </c>
      <c r="C111">
        <v>15</v>
      </c>
      <c r="D111">
        <v>11</v>
      </c>
      <c r="E111">
        <v>14</v>
      </c>
      <c r="F111">
        <f>AVERAGEIF(KahramanmarasTablo[[#This Row],[Vefat2019]:[Vefat2017]], "&gt;0")</f>
        <v>13.333333333333334</v>
      </c>
      <c r="G111">
        <f>IF(KahramanmarasTablo[[#This Row],[Vefat2020]]&gt;-1, KahramanmarasTablo[[#This Row],[Vefat2020]]-KahramanmarasTablo[[#This Row],[Referans]], 0)</f>
        <v>4.6666666666666661</v>
      </c>
      <c r="H111">
        <f t="shared" si="6"/>
        <v>16.428571428571427</v>
      </c>
      <c r="I111">
        <f t="shared" si="7"/>
        <v>14.142857142857142</v>
      </c>
      <c r="J111">
        <f t="shared" si="8"/>
        <v>13.142857142857142</v>
      </c>
      <c r="K111">
        <f t="shared" si="9"/>
        <v>12.571428571428571</v>
      </c>
      <c r="L111">
        <f t="shared" si="10"/>
        <v>13.285714285714283</v>
      </c>
    </row>
    <row r="112" spans="1:12">
      <c r="A112" s="3" t="s">
        <v>127</v>
      </c>
      <c r="B112">
        <v>22</v>
      </c>
      <c r="C112">
        <v>20</v>
      </c>
      <c r="D112">
        <v>14</v>
      </c>
      <c r="E112">
        <v>16</v>
      </c>
      <c r="F112">
        <f>AVERAGEIF(KahramanmarasTablo[[#This Row],[Vefat2019]:[Vefat2017]], "&gt;0")</f>
        <v>16.666666666666668</v>
      </c>
      <c r="G112">
        <f>IF(KahramanmarasTablo[[#This Row],[Vefat2020]]&gt;-1, KahramanmarasTablo[[#This Row],[Vefat2020]]-KahramanmarasTablo[[#This Row],[Referans]], 0)</f>
        <v>5.3333333333333321</v>
      </c>
      <c r="H112">
        <f t="shared" si="6"/>
        <v>17.285714285714285</v>
      </c>
      <c r="I112">
        <f t="shared" si="7"/>
        <v>15.428571428571429</v>
      </c>
      <c r="J112">
        <f t="shared" si="8"/>
        <v>13.571428571428571</v>
      </c>
      <c r="K112">
        <f t="shared" si="9"/>
        <v>13.285714285714286</v>
      </c>
      <c r="L112">
        <f t="shared" si="10"/>
        <v>14.095238095238093</v>
      </c>
    </row>
    <row r="113" spans="1:12">
      <c r="A113" s="3" t="s">
        <v>128</v>
      </c>
      <c r="B113">
        <v>17</v>
      </c>
      <c r="C113">
        <v>12</v>
      </c>
      <c r="D113">
        <v>15</v>
      </c>
      <c r="E113">
        <v>13</v>
      </c>
      <c r="F113">
        <f>AVERAGEIF(KahramanmarasTablo[[#This Row],[Vefat2019]:[Vefat2017]], "&gt;0")</f>
        <v>13.333333333333334</v>
      </c>
      <c r="G113">
        <f>IF(KahramanmarasTablo[[#This Row],[Vefat2020]]&gt;-1, KahramanmarasTablo[[#This Row],[Vefat2020]]-KahramanmarasTablo[[#This Row],[Referans]], 0)</f>
        <v>3.6666666666666661</v>
      </c>
      <c r="H113">
        <f t="shared" si="6"/>
        <v>16.714285714285715</v>
      </c>
      <c r="I113">
        <f t="shared" si="7"/>
        <v>15.142857142857142</v>
      </c>
      <c r="J113">
        <f t="shared" si="8"/>
        <v>13.714285714285714</v>
      </c>
      <c r="K113">
        <f t="shared" si="9"/>
        <v>13.285714285714286</v>
      </c>
      <c r="L113">
        <f t="shared" si="10"/>
        <v>14.047619047619047</v>
      </c>
    </row>
    <row r="114" spans="1:12">
      <c r="A114" s="3" t="s">
        <v>129</v>
      </c>
      <c r="B114">
        <v>19</v>
      </c>
      <c r="C114">
        <v>15</v>
      </c>
      <c r="D114">
        <v>19</v>
      </c>
      <c r="E114">
        <v>10</v>
      </c>
      <c r="F114">
        <f>AVERAGEIF(KahramanmarasTablo[[#This Row],[Vefat2019]:[Vefat2017]], "&gt;0")</f>
        <v>14.666666666666666</v>
      </c>
      <c r="G114">
        <f>IF(KahramanmarasTablo[[#This Row],[Vefat2020]]&gt;-1, KahramanmarasTablo[[#This Row],[Vefat2020]]-KahramanmarasTablo[[#This Row],[Referans]], 0)</f>
        <v>4.3333333333333339</v>
      </c>
      <c r="H114">
        <f t="shared" si="6"/>
        <v>17.857142857142858</v>
      </c>
      <c r="I114">
        <f t="shared" si="7"/>
        <v>14.428571428571429</v>
      </c>
      <c r="J114">
        <f t="shared" si="8"/>
        <v>14.285714285714286</v>
      </c>
      <c r="K114">
        <f t="shared" si="9"/>
        <v>13.285714285714286</v>
      </c>
      <c r="L114">
        <f t="shared" si="10"/>
        <v>14</v>
      </c>
    </row>
    <row r="115" spans="1:12">
      <c r="A115" s="3" t="s">
        <v>130</v>
      </c>
      <c r="B115">
        <v>19</v>
      </c>
      <c r="C115">
        <v>15</v>
      </c>
      <c r="D115">
        <v>12</v>
      </c>
      <c r="E115">
        <v>22</v>
      </c>
      <c r="F115">
        <f>AVERAGEIF(KahramanmarasTablo[[#This Row],[Vefat2019]:[Vefat2017]], "&gt;0")</f>
        <v>16.333333333333332</v>
      </c>
      <c r="G115">
        <f>IF(KahramanmarasTablo[[#This Row],[Vefat2020]]&gt;-1, KahramanmarasTablo[[#This Row],[Vefat2020]]-KahramanmarasTablo[[#This Row],[Referans]], 0)</f>
        <v>2.6666666666666679</v>
      </c>
      <c r="H115">
        <f t="shared" si="6"/>
        <v>17.857142857142858</v>
      </c>
      <c r="I115">
        <f t="shared" si="7"/>
        <v>14.571428571428571</v>
      </c>
      <c r="J115">
        <f t="shared" si="8"/>
        <v>13.428571428571429</v>
      </c>
      <c r="K115">
        <f t="shared" si="9"/>
        <v>14.285714285714286</v>
      </c>
      <c r="L115">
        <f t="shared" si="10"/>
        <v>14.095238095238097</v>
      </c>
    </row>
    <row r="116" spans="1:12">
      <c r="A116" s="3" t="s">
        <v>131</v>
      </c>
      <c r="B116">
        <v>12</v>
      </c>
      <c r="C116">
        <v>14</v>
      </c>
      <c r="D116">
        <v>14</v>
      </c>
      <c r="E116">
        <v>12</v>
      </c>
      <c r="F116">
        <f>AVERAGEIF(KahramanmarasTablo[[#This Row],[Vefat2019]:[Vefat2017]], "&gt;0")</f>
        <v>13.333333333333334</v>
      </c>
      <c r="G116">
        <f>IF(KahramanmarasTablo[[#This Row],[Vefat2020]]&gt;-1, KahramanmarasTablo[[#This Row],[Vefat2020]]-KahramanmarasTablo[[#This Row],[Referans]], 0)</f>
        <v>-1.3333333333333339</v>
      </c>
      <c r="H116">
        <f t="shared" si="6"/>
        <v>16.857142857142858</v>
      </c>
      <c r="I116">
        <f t="shared" si="7"/>
        <v>15</v>
      </c>
      <c r="J116">
        <f t="shared" si="8"/>
        <v>14.285714285714286</v>
      </c>
      <c r="K116">
        <f t="shared" si="9"/>
        <v>14</v>
      </c>
      <c r="L116">
        <f t="shared" si="10"/>
        <v>14.428571428571429</v>
      </c>
    </row>
    <row r="117" spans="1:12">
      <c r="A117" s="3" t="s">
        <v>132</v>
      </c>
      <c r="B117">
        <v>8</v>
      </c>
      <c r="C117">
        <v>16</v>
      </c>
      <c r="D117">
        <v>23</v>
      </c>
      <c r="E117">
        <v>18</v>
      </c>
      <c r="F117">
        <f>AVERAGEIF(KahramanmarasTablo[[#This Row],[Vefat2019]:[Vefat2017]], "&gt;0")</f>
        <v>19</v>
      </c>
      <c r="G117">
        <f>IF(KahramanmarasTablo[[#This Row],[Vefat2020]]&gt;-1, KahramanmarasTablo[[#This Row],[Vefat2020]]-KahramanmarasTablo[[#This Row],[Referans]], 0)</f>
        <v>-11</v>
      </c>
      <c r="H117">
        <f t="shared" si="6"/>
        <v>16.428571428571427</v>
      </c>
      <c r="I117">
        <f t="shared" si="7"/>
        <v>15.285714285714286</v>
      </c>
      <c r="J117">
        <f t="shared" si="8"/>
        <v>15.428571428571429</v>
      </c>
      <c r="K117">
        <f t="shared" si="9"/>
        <v>15</v>
      </c>
      <c r="L117">
        <f t="shared" si="10"/>
        <v>15.238095238095237</v>
      </c>
    </row>
    <row r="118" spans="1:12">
      <c r="A118" s="3" t="s">
        <v>133</v>
      </c>
      <c r="B118">
        <v>19</v>
      </c>
      <c r="C118">
        <v>19</v>
      </c>
      <c r="D118">
        <v>13</v>
      </c>
      <c r="E118">
        <v>10</v>
      </c>
      <c r="F118">
        <f>AVERAGEIF(KahramanmarasTablo[[#This Row],[Vefat2019]:[Vefat2017]], "&gt;0")</f>
        <v>14</v>
      </c>
      <c r="G118">
        <f>IF(KahramanmarasTablo[[#This Row],[Vefat2020]]&gt;-1, KahramanmarasTablo[[#This Row],[Vefat2020]]-KahramanmarasTablo[[#This Row],[Referans]], 0)</f>
        <v>5</v>
      </c>
      <c r="H118">
        <f t="shared" si="6"/>
        <v>16.571428571428573</v>
      </c>
      <c r="I118">
        <f t="shared" si="7"/>
        <v>15.857142857142858</v>
      </c>
      <c r="J118">
        <f t="shared" si="8"/>
        <v>15.714285714285714</v>
      </c>
      <c r="K118">
        <f t="shared" si="9"/>
        <v>14.428571428571429</v>
      </c>
      <c r="L118">
        <f t="shared" si="10"/>
        <v>15.333333333333332</v>
      </c>
    </row>
    <row r="119" spans="1:12">
      <c r="A119" s="3" t="s">
        <v>134</v>
      </c>
      <c r="B119">
        <v>12</v>
      </c>
      <c r="C119">
        <v>16</v>
      </c>
      <c r="D119">
        <v>19</v>
      </c>
      <c r="E119">
        <v>16</v>
      </c>
      <c r="F119">
        <f>AVERAGEIF(KahramanmarasTablo[[#This Row],[Vefat2019]:[Vefat2017]], "&gt;0")</f>
        <v>17</v>
      </c>
      <c r="G119">
        <f>IF(KahramanmarasTablo[[#This Row],[Vefat2020]]&gt;-1, KahramanmarasTablo[[#This Row],[Vefat2020]]-KahramanmarasTablo[[#This Row],[Referans]], 0)</f>
        <v>-5</v>
      </c>
      <c r="H119">
        <f t="shared" si="6"/>
        <v>15.142857142857142</v>
      </c>
      <c r="I119">
        <f t="shared" si="7"/>
        <v>15.285714285714286</v>
      </c>
      <c r="J119">
        <f t="shared" si="8"/>
        <v>16.428571428571427</v>
      </c>
      <c r="K119">
        <f t="shared" si="9"/>
        <v>14.428571428571429</v>
      </c>
      <c r="L119">
        <f t="shared" si="10"/>
        <v>15.38095238095238</v>
      </c>
    </row>
    <row r="120" spans="1:12">
      <c r="A120" s="3" t="s">
        <v>135</v>
      </c>
      <c r="B120">
        <v>15</v>
      </c>
      <c r="C120">
        <v>17</v>
      </c>
      <c r="D120">
        <v>12</v>
      </c>
      <c r="E120">
        <v>8</v>
      </c>
      <c r="F120">
        <f>AVERAGEIF(KahramanmarasTablo[[#This Row],[Vefat2019]:[Vefat2017]], "&gt;0")</f>
        <v>12.333333333333334</v>
      </c>
      <c r="G120">
        <f>IF(KahramanmarasTablo[[#This Row],[Vefat2020]]&gt;-1, KahramanmarasTablo[[#This Row],[Vefat2020]]-KahramanmarasTablo[[#This Row],[Referans]], 0)</f>
        <v>2.6666666666666661</v>
      </c>
      <c r="H120">
        <f t="shared" si="6"/>
        <v>14.857142857142858</v>
      </c>
      <c r="I120">
        <f t="shared" si="7"/>
        <v>16</v>
      </c>
      <c r="J120">
        <f t="shared" si="8"/>
        <v>16</v>
      </c>
      <c r="K120">
        <f t="shared" si="9"/>
        <v>13.714285714285714</v>
      </c>
      <c r="L120">
        <f t="shared" si="10"/>
        <v>15.238095238095239</v>
      </c>
    </row>
    <row r="121" spans="1:12">
      <c r="A121" s="3" t="s">
        <v>136</v>
      </c>
      <c r="B121">
        <v>14</v>
      </c>
      <c r="C121">
        <v>10</v>
      </c>
      <c r="D121">
        <v>12</v>
      </c>
      <c r="E121">
        <v>6</v>
      </c>
      <c r="F121">
        <f>AVERAGEIF(KahramanmarasTablo[[#This Row],[Vefat2019]:[Vefat2017]], "&gt;0")</f>
        <v>9.3333333333333339</v>
      </c>
      <c r="G121">
        <f>IF(KahramanmarasTablo[[#This Row],[Vefat2020]]&gt;-1, KahramanmarasTablo[[#This Row],[Vefat2020]]-KahramanmarasTablo[[#This Row],[Referans]], 0)</f>
        <v>4.6666666666666661</v>
      </c>
      <c r="H121">
        <f t="shared" si="6"/>
        <v>14.142857142857142</v>
      </c>
      <c r="I121">
        <f t="shared" si="7"/>
        <v>15.285714285714286</v>
      </c>
      <c r="J121">
        <f t="shared" si="8"/>
        <v>15</v>
      </c>
      <c r="K121">
        <f t="shared" si="9"/>
        <v>13.142857142857142</v>
      </c>
      <c r="L121">
        <f t="shared" si="10"/>
        <v>14.476190476190473</v>
      </c>
    </row>
    <row r="122" spans="1:12">
      <c r="A122" s="3" t="s">
        <v>137</v>
      </c>
      <c r="B122">
        <v>16</v>
      </c>
      <c r="C122">
        <v>18</v>
      </c>
      <c r="D122">
        <v>10</v>
      </c>
      <c r="E122">
        <v>13</v>
      </c>
      <c r="F122">
        <f>AVERAGEIF(KahramanmarasTablo[[#This Row],[Vefat2019]:[Vefat2017]], "&gt;0")</f>
        <v>13.666666666666666</v>
      </c>
      <c r="G122">
        <f>IF(KahramanmarasTablo[[#This Row],[Vefat2020]]&gt;-1, KahramanmarasTablo[[#This Row],[Vefat2020]]-KahramanmarasTablo[[#This Row],[Referans]], 0)</f>
        <v>2.3333333333333339</v>
      </c>
      <c r="H122">
        <f t="shared" si="6"/>
        <v>13.714285714285714</v>
      </c>
      <c r="I122">
        <f t="shared" si="7"/>
        <v>15.714285714285714</v>
      </c>
      <c r="J122">
        <f t="shared" si="8"/>
        <v>14.714285714285714</v>
      </c>
      <c r="K122">
        <f t="shared" si="9"/>
        <v>11.857142857142858</v>
      </c>
      <c r="L122">
        <f t="shared" si="10"/>
        <v>14.095238095238097</v>
      </c>
    </row>
    <row r="123" spans="1:12">
      <c r="A123" s="3" t="s">
        <v>138</v>
      </c>
      <c r="B123">
        <v>13</v>
      </c>
      <c r="C123">
        <v>24</v>
      </c>
      <c r="D123">
        <v>14</v>
      </c>
      <c r="E123">
        <v>18</v>
      </c>
      <c r="F123">
        <f>AVERAGEIF(KahramanmarasTablo[[#This Row],[Vefat2019]:[Vefat2017]], "&gt;0")</f>
        <v>18.666666666666668</v>
      </c>
      <c r="G123">
        <f>IF(KahramanmarasTablo[[#This Row],[Vefat2020]]&gt;-1, KahramanmarasTablo[[#This Row],[Vefat2020]]-KahramanmarasTablo[[#This Row],[Referans]], 0)</f>
        <v>-5.6666666666666679</v>
      </c>
      <c r="H123">
        <f t="shared" si="6"/>
        <v>13.857142857142858</v>
      </c>
      <c r="I123">
        <f t="shared" si="7"/>
        <v>17.142857142857142</v>
      </c>
      <c r="J123">
        <f t="shared" si="8"/>
        <v>14.714285714285714</v>
      </c>
      <c r="K123">
        <f t="shared" si="9"/>
        <v>12.714285714285714</v>
      </c>
      <c r="L123">
        <f t="shared" si="10"/>
        <v>14.857142857142859</v>
      </c>
    </row>
    <row r="124" spans="1:12">
      <c r="A124" s="3" t="s">
        <v>139</v>
      </c>
      <c r="B124">
        <v>20</v>
      </c>
      <c r="C124">
        <v>15</v>
      </c>
      <c r="D124">
        <v>11</v>
      </c>
      <c r="E124">
        <v>12</v>
      </c>
      <c r="F124">
        <f>AVERAGEIF(KahramanmarasTablo[[#This Row],[Vefat2019]:[Vefat2017]], "&gt;0")</f>
        <v>12.666666666666666</v>
      </c>
      <c r="G124">
        <f>IF(KahramanmarasTablo[[#This Row],[Vefat2020]]&gt;-1, KahramanmarasTablo[[#This Row],[Vefat2020]]-KahramanmarasTablo[[#This Row],[Referans]], 0)</f>
        <v>7.3333333333333339</v>
      </c>
      <c r="H124">
        <f t="shared" si="6"/>
        <v>15.571428571428571</v>
      </c>
      <c r="I124">
        <f t="shared" si="7"/>
        <v>17</v>
      </c>
      <c r="J124">
        <f t="shared" si="8"/>
        <v>13</v>
      </c>
      <c r="K124">
        <f t="shared" si="9"/>
        <v>11.857142857142858</v>
      </c>
      <c r="L124">
        <f t="shared" si="10"/>
        <v>13.952380952380954</v>
      </c>
    </row>
    <row r="125" spans="1:12">
      <c r="A125" s="3" t="s">
        <v>140</v>
      </c>
      <c r="B125">
        <v>10</v>
      </c>
      <c r="C125">
        <v>14</v>
      </c>
      <c r="D125">
        <v>15</v>
      </c>
      <c r="E125">
        <v>15</v>
      </c>
      <c r="F125">
        <f>AVERAGEIF(KahramanmarasTablo[[#This Row],[Vefat2019]:[Vefat2017]], "&gt;0")</f>
        <v>14.666666666666666</v>
      </c>
      <c r="G125">
        <f>IF(KahramanmarasTablo[[#This Row],[Vefat2020]]&gt;-1, KahramanmarasTablo[[#This Row],[Vefat2020]]-KahramanmarasTablo[[#This Row],[Referans]], 0)</f>
        <v>-4.6666666666666661</v>
      </c>
      <c r="H125">
        <f t="shared" si="6"/>
        <v>14.285714285714286</v>
      </c>
      <c r="I125">
        <f t="shared" si="7"/>
        <v>16.285714285714285</v>
      </c>
      <c r="J125">
        <f t="shared" si="8"/>
        <v>13.285714285714286</v>
      </c>
      <c r="K125">
        <f t="shared" si="9"/>
        <v>12.571428571428571</v>
      </c>
      <c r="L125">
        <f t="shared" si="10"/>
        <v>14.047619047619049</v>
      </c>
    </row>
    <row r="126" spans="1:12">
      <c r="A126" s="3" t="s">
        <v>141</v>
      </c>
      <c r="B126">
        <v>13</v>
      </c>
      <c r="C126">
        <v>10</v>
      </c>
      <c r="D126">
        <v>8</v>
      </c>
      <c r="E126">
        <v>13</v>
      </c>
      <c r="F126">
        <f>AVERAGEIF(KahramanmarasTablo[[#This Row],[Vefat2019]:[Vefat2017]], "&gt;0")</f>
        <v>10.333333333333334</v>
      </c>
      <c r="G126">
        <f>IF(KahramanmarasTablo[[#This Row],[Vefat2020]]&gt;-1, KahramanmarasTablo[[#This Row],[Vefat2020]]-KahramanmarasTablo[[#This Row],[Referans]], 0)</f>
        <v>2.6666666666666661</v>
      </c>
      <c r="H126">
        <f t="shared" si="6"/>
        <v>14.428571428571429</v>
      </c>
      <c r="I126">
        <f t="shared" si="7"/>
        <v>15.428571428571429</v>
      </c>
      <c r="J126">
        <f t="shared" si="8"/>
        <v>11.714285714285714</v>
      </c>
      <c r="K126">
        <f t="shared" si="9"/>
        <v>12.142857142857142</v>
      </c>
      <c r="L126">
        <f t="shared" si="10"/>
        <v>13.095238095238097</v>
      </c>
    </row>
    <row r="127" spans="1:12">
      <c r="A127" s="3" t="s">
        <v>142</v>
      </c>
      <c r="B127">
        <v>22</v>
      </c>
      <c r="C127">
        <v>17</v>
      </c>
      <c r="D127">
        <v>20</v>
      </c>
      <c r="E127">
        <v>21</v>
      </c>
      <c r="F127">
        <f>AVERAGEIF(KahramanmarasTablo[[#This Row],[Vefat2019]:[Vefat2017]], "&gt;0")</f>
        <v>19.333333333333332</v>
      </c>
      <c r="G127">
        <f>IF(KahramanmarasTablo[[#This Row],[Vefat2020]]&gt;-1, KahramanmarasTablo[[#This Row],[Vefat2020]]-KahramanmarasTablo[[#This Row],[Referans]], 0)</f>
        <v>2.6666666666666679</v>
      </c>
      <c r="H127">
        <f t="shared" si="6"/>
        <v>15.428571428571429</v>
      </c>
      <c r="I127">
        <f t="shared" si="7"/>
        <v>15.428571428571429</v>
      </c>
      <c r="J127">
        <f t="shared" si="8"/>
        <v>12.857142857142858</v>
      </c>
      <c r="K127">
        <f t="shared" si="9"/>
        <v>14</v>
      </c>
      <c r="L127">
        <f t="shared" si="10"/>
        <v>14.095238095238093</v>
      </c>
    </row>
    <row r="128" spans="1:12">
      <c r="A128" s="3" t="s">
        <v>143</v>
      </c>
      <c r="B128">
        <v>12</v>
      </c>
      <c r="C128">
        <v>15</v>
      </c>
      <c r="D128">
        <v>20</v>
      </c>
      <c r="E128">
        <v>9</v>
      </c>
      <c r="F128">
        <f>AVERAGEIF(KahramanmarasTablo[[#This Row],[Vefat2019]:[Vefat2017]], "&gt;0")</f>
        <v>14.666666666666666</v>
      </c>
      <c r="G128">
        <f>IF(KahramanmarasTablo[[#This Row],[Vefat2020]]&gt;-1, KahramanmarasTablo[[#This Row],[Vefat2020]]-KahramanmarasTablo[[#This Row],[Referans]], 0)</f>
        <v>-2.6666666666666661</v>
      </c>
      <c r="H128">
        <f t="shared" si="6"/>
        <v>15.142857142857142</v>
      </c>
      <c r="I128">
        <f t="shared" si="7"/>
        <v>16.142857142857142</v>
      </c>
      <c r="J128">
        <f t="shared" si="8"/>
        <v>14</v>
      </c>
      <c r="K128">
        <f t="shared" si="9"/>
        <v>14.428571428571429</v>
      </c>
      <c r="L128">
        <f t="shared" si="10"/>
        <v>14.857142857142858</v>
      </c>
    </row>
    <row r="129" spans="1:12">
      <c r="A129" s="3" t="s">
        <v>144</v>
      </c>
      <c r="B129">
        <v>13</v>
      </c>
      <c r="C129">
        <v>11</v>
      </c>
      <c r="D129">
        <v>24</v>
      </c>
      <c r="E129">
        <v>17</v>
      </c>
      <c r="F129">
        <f>AVERAGEIF(KahramanmarasTablo[[#This Row],[Vefat2019]:[Vefat2017]], "&gt;0")</f>
        <v>17.333333333333332</v>
      </c>
      <c r="G129">
        <f>IF(KahramanmarasTablo[[#This Row],[Vefat2020]]&gt;-1, KahramanmarasTablo[[#This Row],[Vefat2020]]-KahramanmarasTablo[[#This Row],[Referans]], 0)</f>
        <v>-4.3333333333333321</v>
      </c>
      <c r="H129">
        <f t="shared" si="6"/>
        <v>14.714285714285714</v>
      </c>
      <c r="I129">
        <f t="shared" si="7"/>
        <v>15.142857142857142</v>
      </c>
      <c r="J129">
        <f t="shared" si="8"/>
        <v>16</v>
      </c>
      <c r="K129">
        <f t="shared" si="9"/>
        <v>15</v>
      </c>
      <c r="L129">
        <f t="shared" si="10"/>
        <v>15.380952380952381</v>
      </c>
    </row>
    <row r="130" spans="1:12">
      <c r="A130" s="3" t="s">
        <v>145</v>
      </c>
      <c r="B130">
        <v>15</v>
      </c>
      <c r="C130">
        <v>17</v>
      </c>
      <c r="D130">
        <v>12</v>
      </c>
      <c r="E130">
        <v>25</v>
      </c>
      <c r="F130">
        <f>AVERAGEIF(KahramanmarasTablo[[#This Row],[Vefat2019]:[Vefat2017]], "&gt;0")</f>
        <v>18</v>
      </c>
      <c r="G130">
        <f>IF(KahramanmarasTablo[[#This Row],[Vefat2020]]&gt;-1, KahramanmarasTablo[[#This Row],[Vefat2020]]-KahramanmarasTablo[[#This Row],[Referans]], 0)</f>
        <v>-3</v>
      </c>
      <c r="H130">
        <f t="shared" si="6"/>
        <v>15</v>
      </c>
      <c r="I130">
        <f t="shared" si="7"/>
        <v>14.142857142857142</v>
      </c>
      <c r="J130">
        <f t="shared" si="8"/>
        <v>15.714285714285714</v>
      </c>
      <c r="K130">
        <f t="shared" si="9"/>
        <v>16</v>
      </c>
      <c r="L130">
        <f t="shared" si="10"/>
        <v>15.285714285714286</v>
      </c>
    </row>
    <row r="131" spans="1:12">
      <c r="A131" s="3" t="s">
        <v>146</v>
      </c>
      <c r="B131">
        <v>17</v>
      </c>
      <c r="C131">
        <v>9</v>
      </c>
      <c r="D131">
        <v>14</v>
      </c>
      <c r="E131">
        <v>20</v>
      </c>
      <c r="F131">
        <f>AVERAGEIF(KahramanmarasTablo[[#This Row],[Vefat2019]:[Vefat2017]], "&gt;0")</f>
        <v>14.333333333333334</v>
      </c>
      <c r="G131">
        <f>IF(KahramanmarasTablo[[#This Row],[Vefat2020]]&gt;-1, KahramanmarasTablo[[#This Row],[Vefat2020]]-KahramanmarasTablo[[#This Row],[Referans]], 0)</f>
        <v>2.6666666666666661</v>
      </c>
      <c r="H131">
        <f t="shared" si="6"/>
        <v>14.571428571428571</v>
      </c>
      <c r="I131">
        <f t="shared" si="7"/>
        <v>13.285714285714286</v>
      </c>
      <c r="J131">
        <f t="shared" si="8"/>
        <v>16.142857142857142</v>
      </c>
      <c r="K131">
        <f t="shared" si="9"/>
        <v>17.142857142857142</v>
      </c>
      <c r="L131">
        <f t="shared" si="10"/>
        <v>15.523809523809522</v>
      </c>
    </row>
    <row r="132" spans="1:12">
      <c r="A132" s="3" t="s">
        <v>147</v>
      </c>
      <c r="B132">
        <v>17</v>
      </c>
      <c r="C132">
        <v>13</v>
      </c>
      <c r="D132">
        <v>10</v>
      </c>
      <c r="E132">
        <v>12</v>
      </c>
      <c r="F132">
        <f>AVERAGEIF(KahramanmarasTablo[[#This Row],[Vefat2019]:[Vefat2017]], "&gt;0")</f>
        <v>11.666666666666666</v>
      </c>
      <c r="G132">
        <f>IF(KahramanmarasTablo[[#This Row],[Vefat2020]]&gt;-1, KahramanmarasTablo[[#This Row],[Vefat2020]]-KahramanmarasTablo[[#This Row],[Referans]], 0)</f>
        <v>5.3333333333333339</v>
      </c>
      <c r="H132">
        <f t="shared" si="6"/>
        <v>15.571428571428571</v>
      </c>
      <c r="I132">
        <f t="shared" si="7"/>
        <v>13.142857142857142</v>
      </c>
      <c r="J132">
        <f t="shared" si="8"/>
        <v>15.428571428571429</v>
      </c>
      <c r="K132">
        <f t="shared" si="9"/>
        <v>16.714285714285715</v>
      </c>
      <c r="L132">
        <f t="shared" si="10"/>
        <v>15.095238095238093</v>
      </c>
    </row>
    <row r="133" spans="1:12">
      <c r="A133" s="3" t="s">
        <v>148</v>
      </c>
      <c r="B133">
        <v>19</v>
      </c>
      <c r="C133">
        <v>18</v>
      </c>
      <c r="D133">
        <v>17</v>
      </c>
      <c r="E133">
        <v>17</v>
      </c>
      <c r="F133">
        <f>AVERAGEIF(KahramanmarasTablo[[#This Row],[Vefat2019]:[Vefat2017]], "&gt;0")</f>
        <v>17.333333333333332</v>
      </c>
      <c r="G133">
        <f>IF(KahramanmarasTablo[[#This Row],[Vefat2020]]&gt;-1, KahramanmarasTablo[[#This Row],[Vefat2020]]-KahramanmarasTablo[[#This Row],[Referans]], 0)</f>
        <v>1.6666666666666679</v>
      </c>
      <c r="H133">
        <f t="shared" si="6"/>
        <v>16.428571428571427</v>
      </c>
      <c r="I133">
        <f t="shared" si="7"/>
        <v>14.285714285714286</v>
      </c>
      <c r="J133">
        <f t="shared" si="8"/>
        <v>16.714285714285715</v>
      </c>
      <c r="K133">
        <f t="shared" si="9"/>
        <v>17.285714285714285</v>
      </c>
      <c r="L133">
        <f t="shared" si="10"/>
        <v>16.095238095238095</v>
      </c>
    </row>
    <row r="134" spans="1:12">
      <c r="A134" s="3" t="s">
        <v>149</v>
      </c>
      <c r="B134">
        <v>20</v>
      </c>
      <c r="C134">
        <v>8</v>
      </c>
      <c r="D134">
        <v>15</v>
      </c>
      <c r="E134">
        <v>11</v>
      </c>
      <c r="F134">
        <f>AVERAGEIF(KahramanmarasTablo[[#This Row],[Vefat2019]:[Vefat2017]], "&gt;0")</f>
        <v>11.333333333333334</v>
      </c>
      <c r="G134">
        <f>IF(KahramanmarasTablo[[#This Row],[Vefat2020]]&gt;-1, KahramanmarasTablo[[#This Row],[Vefat2020]]-KahramanmarasTablo[[#This Row],[Referans]], 0)</f>
        <v>8.6666666666666661</v>
      </c>
      <c r="H134">
        <f t="shared" si="6"/>
        <v>16.142857142857142</v>
      </c>
      <c r="I134">
        <f t="shared" si="7"/>
        <v>13</v>
      </c>
      <c r="J134">
        <f t="shared" si="8"/>
        <v>16</v>
      </c>
      <c r="K134">
        <f t="shared" si="9"/>
        <v>15.857142857142858</v>
      </c>
      <c r="L134">
        <f t="shared" si="10"/>
        <v>14.952380952380951</v>
      </c>
    </row>
    <row r="135" spans="1:12">
      <c r="A135" s="3" t="s">
        <v>150</v>
      </c>
      <c r="B135">
        <v>21</v>
      </c>
      <c r="C135">
        <v>15</v>
      </c>
      <c r="D135">
        <v>16</v>
      </c>
      <c r="E135">
        <v>13</v>
      </c>
      <c r="F135">
        <f>AVERAGEIF(KahramanmarasTablo[[#This Row],[Vefat2019]:[Vefat2017]], "&gt;0")</f>
        <v>14.666666666666666</v>
      </c>
      <c r="G135">
        <f>IF(KahramanmarasTablo[[#This Row],[Vefat2020]]&gt;-1, KahramanmarasTablo[[#This Row],[Vefat2020]]-KahramanmarasTablo[[#This Row],[Referans]], 0)</f>
        <v>6.3333333333333339</v>
      </c>
      <c r="H135">
        <f t="shared" si="6"/>
        <v>17.428571428571427</v>
      </c>
      <c r="I135">
        <f t="shared" si="7"/>
        <v>13</v>
      </c>
      <c r="J135">
        <f t="shared" si="8"/>
        <v>15.428571428571429</v>
      </c>
      <c r="K135">
        <f t="shared" si="9"/>
        <v>16.428571428571427</v>
      </c>
      <c r="L135">
        <f t="shared" si="10"/>
        <v>14.952380952380951</v>
      </c>
    </row>
    <row r="136" spans="1:12">
      <c r="A136" s="3" t="s">
        <v>151</v>
      </c>
      <c r="B136">
        <v>13</v>
      </c>
      <c r="C136">
        <v>18</v>
      </c>
      <c r="D136">
        <v>17</v>
      </c>
      <c r="E136">
        <v>11</v>
      </c>
      <c r="F136">
        <f>AVERAGEIF(KahramanmarasTablo[[#This Row],[Vefat2019]:[Vefat2017]], "&gt;0")</f>
        <v>15.333333333333334</v>
      </c>
      <c r="G136">
        <f>IF(KahramanmarasTablo[[#This Row],[Vefat2020]]&gt;-1, KahramanmarasTablo[[#This Row],[Vefat2020]]-KahramanmarasTablo[[#This Row],[Referans]], 0)</f>
        <v>-2.3333333333333339</v>
      </c>
      <c r="H136">
        <f t="shared" si="6"/>
        <v>17.428571428571427</v>
      </c>
      <c r="I136">
        <f t="shared" si="7"/>
        <v>14</v>
      </c>
      <c r="J136">
        <f t="shared" si="8"/>
        <v>14.428571428571429</v>
      </c>
      <c r="K136">
        <f t="shared" si="9"/>
        <v>15.571428571428571</v>
      </c>
      <c r="L136">
        <f t="shared" si="10"/>
        <v>14.666666666666666</v>
      </c>
    </row>
    <row r="137" spans="1:12">
      <c r="A137" s="3" t="s">
        <v>152</v>
      </c>
      <c r="B137">
        <v>16</v>
      </c>
      <c r="C137">
        <v>14</v>
      </c>
      <c r="D137">
        <v>22</v>
      </c>
      <c r="E137">
        <v>13</v>
      </c>
      <c r="F137">
        <f>AVERAGEIF(KahramanmarasTablo[[#This Row],[Vefat2019]:[Vefat2017]], "&gt;0")</f>
        <v>16.333333333333332</v>
      </c>
      <c r="G137">
        <f>IF(KahramanmarasTablo[[#This Row],[Vefat2020]]&gt;-1, KahramanmarasTablo[[#This Row],[Vefat2020]]-KahramanmarasTablo[[#This Row],[Referans]], 0)</f>
        <v>-0.33333333333333215</v>
      </c>
      <c r="H137">
        <f t="shared" ref="H137:H200" si="11">AVERAGE(B131:B137)</f>
        <v>17.571428571428573</v>
      </c>
      <c r="I137">
        <f t="shared" ref="I137:I200" si="12">AVERAGE(C131:C137)</f>
        <v>13.571428571428571</v>
      </c>
      <c r="J137">
        <f t="shared" ref="J137:J200" si="13">AVERAGE(D131:D137)</f>
        <v>15.857142857142858</v>
      </c>
      <c r="K137">
        <f t="shared" ref="K137:K200" si="14">AVERAGE(E131:E137)</f>
        <v>13.857142857142858</v>
      </c>
      <c r="L137">
        <f t="shared" ref="L137:L200" si="15">AVERAGE(F131:F137)</f>
        <v>14.428571428571427</v>
      </c>
    </row>
    <row r="138" spans="1:12">
      <c r="A138" s="3" t="s">
        <v>153</v>
      </c>
      <c r="B138">
        <v>17</v>
      </c>
      <c r="C138">
        <v>21</v>
      </c>
      <c r="D138">
        <v>14</v>
      </c>
      <c r="E138">
        <v>17</v>
      </c>
      <c r="F138">
        <f>AVERAGEIF(KahramanmarasTablo[[#This Row],[Vefat2019]:[Vefat2017]], "&gt;0")</f>
        <v>17.333333333333332</v>
      </c>
      <c r="G138">
        <f>IF(KahramanmarasTablo[[#This Row],[Vefat2020]]&gt;-1, KahramanmarasTablo[[#This Row],[Vefat2020]]-KahramanmarasTablo[[#This Row],[Referans]], 0)</f>
        <v>-0.33333333333333215</v>
      </c>
      <c r="H138">
        <f t="shared" si="11"/>
        <v>17.571428571428573</v>
      </c>
      <c r="I138">
        <f t="shared" si="12"/>
        <v>15.285714285714286</v>
      </c>
      <c r="J138">
        <f t="shared" si="13"/>
        <v>15.857142857142858</v>
      </c>
      <c r="K138">
        <f t="shared" si="14"/>
        <v>13.428571428571429</v>
      </c>
      <c r="L138">
        <f t="shared" si="15"/>
        <v>14.857142857142856</v>
      </c>
    </row>
    <row r="139" spans="1:12">
      <c r="A139" s="3" t="s">
        <v>154</v>
      </c>
      <c r="B139">
        <v>12</v>
      </c>
      <c r="C139">
        <v>14</v>
      </c>
      <c r="D139">
        <v>20</v>
      </c>
      <c r="E139">
        <v>6</v>
      </c>
      <c r="F139">
        <f>AVERAGEIF(KahramanmarasTablo[[#This Row],[Vefat2019]:[Vefat2017]], "&gt;0")</f>
        <v>13.333333333333334</v>
      </c>
      <c r="G139">
        <f>IF(KahramanmarasTablo[[#This Row],[Vefat2020]]&gt;-1, KahramanmarasTablo[[#This Row],[Vefat2020]]-KahramanmarasTablo[[#This Row],[Referans]], 0)</f>
        <v>-1.3333333333333339</v>
      </c>
      <c r="H139">
        <f t="shared" si="11"/>
        <v>16.857142857142858</v>
      </c>
      <c r="I139">
        <f t="shared" si="12"/>
        <v>15.428571428571429</v>
      </c>
      <c r="J139">
        <f t="shared" si="13"/>
        <v>17.285714285714285</v>
      </c>
      <c r="K139">
        <f t="shared" si="14"/>
        <v>12.571428571428571</v>
      </c>
      <c r="L139">
        <f t="shared" si="15"/>
        <v>15.095238095238093</v>
      </c>
    </row>
    <row r="140" spans="1:12">
      <c r="A140" s="3" t="s">
        <v>155</v>
      </c>
      <c r="B140">
        <v>24</v>
      </c>
      <c r="C140">
        <v>12</v>
      </c>
      <c r="D140">
        <v>13</v>
      </c>
      <c r="E140">
        <v>10</v>
      </c>
      <c r="F140">
        <f>AVERAGEIF(KahramanmarasTablo[[#This Row],[Vefat2019]:[Vefat2017]], "&gt;0")</f>
        <v>11.666666666666666</v>
      </c>
      <c r="G140">
        <f>IF(KahramanmarasTablo[[#This Row],[Vefat2020]]&gt;-1, KahramanmarasTablo[[#This Row],[Vefat2020]]-KahramanmarasTablo[[#This Row],[Referans]], 0)</f>
        <v>12.333333333333334</v>
      </c>
      <c r="H140">
        <f t="shared" si="11"/>
        <v>17.571428571428573</v>
      </c>
      <c r="I140">
        <f t="shared" si="12"/>
        <v>14.571428571428571</v>
      </c>
      <c r="J140">
        <f t="shared" si="13"/>
        <v>16.714285714285715</v>
      </c>
      <c r="K140">
        <f t="shared" si="14"/>
        <v>11.571428571428571</v>
      </c>
      <c r="L140">
        <f t="shared" si="15"/>
        <v>14.285714285714286</v>
      </c>
    </row>
    <row r="141" spans="1:12">
      <c r="A141" s="3" t="s">
        <v>156</v>
      </c>
      <c r="B141">
        <v>16</v>
      </c>
      <c r="C141">
        <v>17</v>
      </c>
      <c r="D141">
        <v>14</v>
      </c>
      <c r="E141">
        <v>13</v>
      </c>
      <c r="F141">
        <f>AVERAGEIF(KahramanmarasTablo[[#This Row],[Vefat2019]:[Vefat2017]], "&gt;0")</f>
        <v>14.666666666666666</v>
      </c>
      <c r="G141">
        <f>IF(KahramanmarasTablo[[#This Row],[Vefat2020]]&gt;-1, KahramanmarasTablo[[#This Row],[Vefat2020]]-KahramanmarasTablo[[#This Row],[Referans]], 0)</f>
        <v>1.3333333333333339</v>
      </c>
      <c r="H141">
        <f t="shared" si="11"/>
        <v>17</v>
      </c>
      <c r="I141">
        <f t="shared" si="12"/>
        <v>15.857142857142858</v>
      </c>
      <c r="J141">
        <f t="shared" si="13"/>
        <v>16.571428571428573</v>
      </c>
      <c r="K141">
        <f t="shared" si="14"/>
        <v>11.857142857142858</v>
      </c>
      <c r="L141">
        <f t="shared" si="15"/>
        <v>14.761904761904761</v>
      </c>
    </row>
    <row r="142" spans="1:12">
      <c r="A142" s="3" t="s">
        <v>157</v>
      </c>
      <c r="B142">
        <v>11</v>
      </c>
      <c r="C142">
        <v>18</v>
      </c>
      <c r="D142">
        <v>18</v>
      </c>
      <c r="E142">
        <v>8</v>
      </c>
      <c r="F142">
        <f>AVERAGEIF(KahramanmarasTablo[[#This Row],[Vefat2019]:[Vefat2017]], "&gt;0")</f>
        <v>14.666666666666666</v>
      </c>
      <c r="G142">
        <f>IF(KahramanmarasTablo[[#This Row],[Vefat2020]]&gt;-1, KahramanmarasTablo[[#This Row],[Vefat2020]]-KahramanmarasTablo[[#This Row],[Referans]], 0)</f>
        <v>-3.6666666666666661</v>
      </c>
      <c r="H142">
        <f t="shared" si="11"/>
        <v>15.571428571428571</v>
      </c>
      <c r="I142">
        <f t="shared" si="12"/>
        <v>16.285714285714285</v>
      </c>
      <c r="J142">
        <f t="shared" si="13"/>
        <v>16.857142857142858</v>
      </c>
      <c r="K142">
        <f t="shared" si="14"/>
        <v>11.142857142857142</v>
      </c>
      <c r="L142">
        <f t="shared" si="15"/>
        <v>14.761904761904763</v>
      </c>
    </row>
    <row r="143" spans="1:12">
      <c r="A143" s="3" t="s">
        <v>158</v>
      </c>
      <c r="B143">
        <v>17</v>
      </c>
      <c r="C143">
        <v>10</v>
      </c>
      <c r="D143">
        <v>16</v>
      </c>
      <c r="E143">
        <v>4</v>
      </c>
      <c r="F143">
        <f>AVERAGEIF(KahramanmarasTablo[[#This Row],[Vefat2019]:[Vefat2017]], "&gt;0")</f>
        <v>10</v>
      </c>
      <c r="G143">
        <f>IF(KahramanmarasTablo[[#This Row],[Vefat2020]]&gt;-1, KahramanmarasTablo[[#This Row],[Vefat2020]]-KahramanmarasTablo[[#This Row],[Referans]], 0)</f>
        <v>7</v>
      </c>
      <c r="H143">
        <f t="shared" si="11"/>
        <v>16.142857142857142</v>
      </c>
      <c r="I143">
        <f t="shared" si="12"/>
        <v>15.142857142857142</v>
      </c>
      <c r="J143">
        <f t="shared" si="13"/>
        <v>16.714285714285715</v>
      </c>
      <c r="K143">
        <f t="shared" si="14"/>
        <v>10.142857142857142</v>
      </c>
      <c r="L143">
        <f t="shared" si="15"/>
        <v>14</v>
      </c>
    </row>
    <row r="144" spans="1:12">
      <c r="A144" s="3" t="s">
        <v>159</v>
      </c>
      <c r="B144">
        <v>21</v>
      </c>
      <c r="C144">
        <v>12</v>
      </c>
      <c r="D144">
        <v>22</v>
      </c>
      <c r="E144">
        <v>19</v>
      </c>
      <c r="F144">
        <f>AVERAGEIF(KahramanmarasTablo[[#This Row],[Vefat2019]:[Vefat2017]], "&gt;0")</f>
        <v>17.666666666666668</v>
      </c>
      <c r="G144">
        <f>IF(KahramanmarasTablo[[#This Row],[Vefat2020]]&gt;-1, KahramanmarasTablo[[#This Row],[Vefat2020]]-KahramanmarasTablo[[#This Row],[Referans]], 0)</f>
        <v>3.3333333333333321</v>
      </c>
      <c r="H144">
        <f t="shared" si="11"/>
        <v>16.857142857142858</v>
      </c>
      <c r="I144">
        <f t="shared" si="12"/>
        <v>14.857142857142858</v>
      </c>
      <c r="J144">
        <f t="shared" si="13"/>
        <v>16.714285714285715</v>
      </c>
      <c r="K144">
        <f t="shared" si="14"/>
        <v>11</v>
      </c>
      <c r="L144">
        <f t="shared" si="15"/>
        <v>14.19047619047619</v>
      </c>
    </row>
    <row r="145" spans="1:12">
      <c r="A145" s="3" t="s">
        <v>160</v>
      </c>
      <c r="B145">
        <v>13</v>
      </c>
      <c r="C145">
        <v>28</v>
      </c>
      <c r="D145">
        <v>16</v>
      </c>
      <c r="E145">
        <v>15</v>
      </c>
      <c r="F145">
        <f>AVERAGEIF(KahramanmarasTablo[[#This Row],[Vefat2019]:[Vefat2017]], "&gt;0")</f>
        <v>19.666666666666668</v>
      </c>
      <c r="G145">
        <f>IF(KahramanmarasTablo[[#This Row],[Vefat2020]]&gt;-1, KahramanmarasTablo[[#This Row],[Vefat2020]]-KahramanmarasTablo[[#This Row],[Referans]], 0)</f>
        <v>-6.6666666666666679</v>
      </c>
      <c r="H145">
        <f t="shared" si="11"/>
        <v>16.285714285714285</v>
      </c>
      <c r="I145">
        <f t="shared" si="12"/>
        <v>15.857142857142858</v>
      </c>
      <c r="J145">
        <f t="shared" si="13"/>
        <v>17</v>
      </c>
      <c r="K145">
        <f t="shared" si="14"/>
        <v>10.714285714285714</v>
      </c>
      <c r="L145">
        <f t="shared" si="15"/>
        <v>14.523809523809524</v>
      </c>
    </row>
    <row r="146" spans="1:12">
      <c r="A146" s="3" t="s">
        <v>161</v>
      </c>
      <c r="B146">
        <v>8</v>
      </c>
      <c r="C146">
        <v>15</v>
      </c>
      <c r="D146">
        <v>20</v>
      </c>
      <c r="E146">
        <v>19</v>
      </c>
      <c r="F146">
        <f>AVERAGEIF(KahramanmarasTablo[[#This Row],[Vefat2019]:[Vefat2017]], "&gt;0")</f>
        <v>18</v>
      </c>
      <c r="G146">
        <f>IF(KahramanmarasTablo[[#This Row],[Vefat2020]]&gt;-1, KahramanmarasTablo[[#This Row],[Vefat2020]]-KahramanmarasTablo[[#This Row],[Referans]], 0)</f>
        <v>-10</v>
      </c>
      <c r="H146">
        <f t="shared" si="11"/>
        <v>15.714285714285714</v>
      </c>
      <c r="I146">
        <f t="shared" si="12"/>
        <v>16</v>
      </c>
      <c r="J146">
        <f t="shared" si="13"/>
        <v>17</v>
      </c>
      <c r="K146">
        <f t="shared" si="14"/>
        <v>12.571428571428571</v>
      </c>
      <c r="L146">
        <f t="shared" si="15"/>
        <v>15.190476190476192</v>
      </c>
    </row>
    <row r="147" spans="1:12">
      <c r="A147" s="3" t="s">
        <v>162</v>
      </c>
      <c r="B147">
        <v>14</v>
      </c>
      <c r="C147">
        <v>14</v>
      </c>
      <c r="D147">
        <v>14</v>
      </c>
      <c r="E147">
        <v>10</v>
      </c>
      <c r="F147">
        <f>AVERAGEIF(KahramanmarasTablo[[#This Row],[Vefat2019]:[Vefat2017]], "&gt;0")</f>
        <v>12.666666666666666</v>
      </c>
      <c r="G147">
        <f>IF(KahramanmarasTablo[[#This Row],[Vefat2020]]&gt;-1, KahramanmarasTablo[[#This Row],[Vefat2020]]-KahramanmarasTablo[[#This Row],[Referans]], 0)</f>
        <v>1.3333333333333339</v>
      </c>
      <c r="H147">
        <f t="shared" si="11"/>
        <v>14.285714285714286</v>
      </c>
      <c r="I147">
        <f t="shared" si="12"/>
        <v>16.285714285714285</v>
      </c>
      <c r="J147">
        <f t="shared" si="13"/>
        <v>17.142857142857142</v>
      </c>
      <c r="K147">
        <f t="shared" si="14"/>
        <v>12.571428571428571</v>
      </c>
      <c r="L147">
        <f t="shared" si="15"/>
        <v>15.333333333333334</v>
      </c>
    </row>
    <row r="148" spans="1:12">
      <c r="A148" s="3" t="s">
        <v>163</v>
      </c>
      <c r="B148">
        <v>18</v>
      </c>
      <c r="C148">
        <v>19</v>
      </c>
      <c r="D148">
        <v>19</v>
      </c>
      <c r="E148">
        <v>20</v>
      </c>
      <c r="F148">
        <f>AVERAGEIF(KahramanmarasTablo[[#This Row],[Vefat2019]:[Vefat2017]], "&gt;0")</f>
        <v>19.333333333333332</v>
      </c>
      <c r="G148">
        <f>IF(KahramanmarasTablo[[#This Row],[Vefat2020]]&gt;-1, KahramanmarasTablo[[#This Row],[Vefat2020]]-KahramanmarasTablo[[#This Row],[Referans]], 0)</f>
        <v>-1.3333333333333321</v>
      </c>
      <c r="H148">
        <f t="shared" si="11"/>
        <v>14.571428571428571</v>
      </c>
      <c r="I148">
        <f t="shared" si="12"/>
        <v>16.571428571428573</v>
      </c>
      <c r="J148">
        <f t="shared" si="13"/>
        <v>17.857142857142858</v>
      </c>
      <c r="K148">
        <f t="shared" si="14"/>
        <v>13.571428571428571</v>
      </c>
      <c r="L148">
        <f t="shared" si="15"/>
        <v>16</v>
      </c>
    </row>
    <row r="149" spans="1:12">
      <c r="A149" s="3" t="s">
        <v>164</v>
      </c>
      <c r="B149">
        <v>15</v>
      </c>
      <c r="C149">
        <v>17</v>
      </c>
      <c r="D149">
        <v>23</v>
      </c>
      <c r="E149">
        <v>22</v>
      </c>
      <c r="F149">
        <f>AVERAGEIF(KahramanmarasTablo[[#This Row],[Vefat2019]:[Vefat2017]], "&gt;0")</f>
        <v>20.666666666666668</v>
      </c>
      <c r="G149">
        <f>IF(KahramanmarasTablo[[#This Row],[Vefat2020]]&gt;-1, KahramanmarasTablo[[#This Row],[Vefat2020]]-KahramanmarasTablo[[#This Row],[Referans]], 0)</f>
        <v>-5.6666666666666679</v>
      </c>
      <c r="H149">
        <f t="shared" si="11"/>
        <v>15.142857142857142</v>
      </c>
      <c r="I149">
        <f t="shared" si="12"/>
        <v>16.428571428571427</v>
      </c>
      <c r="J149">
        <f t="shared" si="13"/>
        <v>18.571428571428573</v>
      </c>
      <c r="K149">
        <f t="shared" si="14"/>
        <v>15.571428571428571</v>
      </c>
      <c r="L149">
        <f t="shared" si="15"/>
        <v>16.857142857142858</v>
      </c>
    </row>
    <row r="150" spans="1:12">
      <c r="A150" s="3" t="s">
        <v>165</v>
      </c>
      <c r="B150">
        <v>16</v>
      </c>
      <c r="C150">
        <v>15</v>
      </c>
      <c r="D150">
        <v>17</v>
      </c>
      <c r="E150">
        <v>11</v>
      </c>
      <c r="F150">
        <f>AVERAGEIF(KahramanmarasTablo[[#This Row],[Vefat2019]:[Vefat2017]], "&gt;0")</f>
        <v>14.333333333333334</v>
      </c>
      <c r="G150">
        <f>IF(KahramanmarasTablo[[#This Row],[Vefat2020]]&gt;-1, KahramanmarasTablo[[#This Row],[Vefat2020]]-KahramanmarasTablo[[#This Row],[Referans]], 0)</f>
        <v>1.6666666666666661</v>
      </c>
      <c r="H150">
        <f t="shared" si="11"/>
        <v>15</v>
      </c>
      <c r="I150">
        <f t="shared" si="12"/>
        <v>17.142857142857142</v>
      </c>
      <c r="J150">
        <f t="shared" si="13"/>
        <v>18.714285714285715</v>
      </c>
      <c r="K150">
        <f t="shared" si="14"/>
        <v>16.571428571428573</v>
      </c>
      <c r="L150">
        <f t="shared" si="15"/>
        <v>17.476190476190474</v>
      </c>
    </row>
    <row r="151" spans="1:12">
      <c r="A151" s="3" t="s">
        <v>166</v>
      </c>
      <c r="B151">
        <v>10</v>
      </c>
      <c r="C151">
        <v>11</v>
      </c>
      <c r="D151">
        <v>9</v>
      </c>
      <c r="E151">
        <v>14</v>
      </c>
      <c r="F151">
        <f>AVERAGEIF(KahramanmarasTablo[[#This Row],[Vefat2019]:[Vefat2017]], "&gt;0")</f>
        <v>11.333333333333334</v>
      </c>
      <c r="G151">
        <f>IF(KahramanmarasTablo[[#This Row],[Vefat2020]]&gt;-1, KahramanmarasTablo[[#This Row],[Vefat2020]]-KahramanmarasTablo[[#This Row],[Referans]], 0)</f>
        <v>-1.3333333333333339</v>
      </c>
      <c r="H151">
        <f t="shared" si="11"/>
        <v>13.428571428571429</v>
      </c>
      <c r="I151">
        <f t="shared" si="12"/>
        <v>17</v>
      </c>
      <c r="J151">
        <f t="shared" si="13"/>
        <v>16.857142857142858</v>
      </c>
      <c r="K151">
        <f t="shared" si="14"/>
        <v>15.857142857142858</v>
      </c>
      <c r="L151">
        <f t="shared" si="15"/>
        <v>16.571428571428573</v>
      </c>
    </row>
    <row r="152" spans="1:12">
      <c r="A152" s="3" t="s">
        <v>167</v>
      </c>
      <c r="B152">
        <v>13</v>
      </c>
      <c r="C152">
        <v>21</v>
      </c>
      <c r="D152">
        <v>24</v>
      </c>
      <c r="E152">
        <v>10</v>
      </c>
      <c r="F152">
        <f>AVERAGEIF(KahramanmarasTablo[[#This Row],[Vefat2019]:[Vefat2017]], "&gt;0")</f>
        <v>18.333333333333332</v>
      </c>
      <c r="G152">
        <f>IF(KahramanmarasTablo[[#This Row],[Vefat2020]]&gt;-1, KahramanmarasTablo[[#This Row],[Vefat2020]]-KahramanmarasTablo[[#This Row],[Referans]], 0)</f>
        <v>-5.3333333333333321</v>
      </c>
      <c r="H152">
        <f t="shared" si="11"/>
        <v>13.428571428571429</v>
      </c>
      <c r="I152">
        <f t="shared" si="12"/>
        <v>16</v>
      </c>
      <c r="J152">
        <f t="shared" si="13"/>
        <v>18</v>
      </c>
      <c r="K152">
        <f t="shared" si="14"/>
        <v>15.142857142857142</v>
      </c>
      <c r="L152">
        <f t="shared" si="15"/>
        <v>16.38095238095238</v>
      </c>
    </row>
    <row r="153" spans="1:12">
      <c r="A153" s="3" t="s">
        <v>168</v>
      </c>
      <c r="B153">
        <v>19</v>
      </c>
      <c r="C153">
        <v>10</v>
      </c>
      <c r="D153">
        <v>13</v>
      </c>
      <c r="E153">
        <v>12</v>
      </c>
      <c r="F153">
        <f>AVERAGEIF(KahramanmarasTablo[[#This Row],[Vefat2019]:[Vefat2017]], "&gt;0")</f>
        <v>11.666666666666666</v>
      </c>
      <c r="G153">
        <f>IF(KahramanmarasTablo[[#This Row],[Vefat2020]]&gt;-1, KahramanmarasTablo[[#This Row],[Vefat2020]]-KahramanmarasTablo[[#This Row],[Referans]], 0)</f>
        <v>7.3333333333333339</v>
      </c>
      <c r="H153">
        <f t="shared" si="11"/>
        <v>15</v>
      </c>
      <c r="I153">
        <f t="shared" si="12"/>
        <v>15.285714285714286</v>
      </c>
      <c r="J153">
        <f t="shared" si="13"/>
        <v>17</v>
      </c>
      <c r="K153">
        <f t="shared" si="14"/>
        <v>14.142857142857142</v>
      </c>
      <c r="L153">
        <f t="shared" si="15"/>
        <v>15.476190476190476</v>
      </c>
    </row>
    <row r="154" spans="1:12">
      <c r="A154" s="3" t="s">
        <v>169</v>
      </c>
      <c r="B154">
        <v>19</v>
      </c>
      <c r="C154">
        <v>18</v>
      </c>
      <c r="D154">
        <v>12</v>
      </c>
      <c r="E154">
        <v>15</v>
      </c>
      <c r="F154">
        <f>AVERAGEIF(KahramanmarasTablo[[#This Row],[Vefat2019]:[Vefat2017]], "&gt;0")</f>
        <v>15</v>
      </c>
      <c r="G154">
        <f>IF(KahramanmarasTablo[[#This Row],[Vefat2020]]&gt;-1, KahramanmarasTablo[[#This Row],[Vefat2020]]-KahramanmarasTablo[[#This Row],[Referans]], 0)</f>
        <v>4</v>
      </c>
      <c r="H154">
        <f t="shared" si="11"/>
        <v>15.714285714285714</v>
      </c>
      <c r="I154">
        <f t="shared" si="12"/>
        <v>15.857142857142858</v>
      </c>
      <c r="J154">
        <f t="shared" si="13"/>
        <v>16.714285714285715</v>
      </c>
      <c r="K154">
        <f t="shared" si="14"/>
        <v>14.857142857142858</v>
      </c>
      <c r="L154">
        <f t="shared" si="15"/>
        <v>15.80952380952381</v>
      </c>
    </row>
    <row r="155" spans="1:12">
      <c r="A155" s="3" t="s">
        <v>170</v>
      </c>
      <c r="B155">
        <v>15</v>
      </c>
      <c r="C155">
        <v>27</v>
      </c>
      <c r="D155">
        <v>16</v>
      </c>
      <c r="E155">
        <v>11</v>
      </c>
      <c r="F155">
        <f>AVERAGEIF(KahramanmarasTablo[[#This Row],[Vefat2019]:[Vefat2017]], "&gt;0")</f>
        <v>18</v>
      </c>
      <c r="G155">
        <f>IF(KahramanmarasTablo[[#This Row],[Vefat2020]]&gt;-1, KahramanmarasTablo[[#This Row],[Vefat2020]]-KahramanmarasTablo[[#This Row],[Referans]], 0)</f>
        <v>-3</v>
      </c>
      <c r="H155">
        <f t="shared" si="11"/>
        <v>15.285714285714286</v>
      </c>
      <c r="I155">
        <f t="shared" si="12"/>
        <v>17</v>
      </c>
      <c r="J155">
        <f t="shared" si="13"/>
        <v>16.285714285714285</v>
      </c>
      <c r="K155">
        <f t="shared" si="14"/>
        <v>13.571428571428571</v>
      </c>
      <c r="L155">
        <f t="shared" si="15"/>
        <v>15.61904761904762</v>
      </c>
    </row>
    <row r="156" spans="1:12">
      <c r="A156" s="3" t="s">
        <v>171</v>
      </c>
      <c r="B156">
        <v>19</v>
      </c>
      <c r="C156">
        <v>15</v>
      </c>
      <c r="D156">
        <v>14</v>
      </c>
      <c r="E156">
        <v>15</v>
      </c>
      <c r="F156">
        <f>AVERAGEIF(KahramanmarasTablo[[#This Row],[Vefat2019]:[Vefat2017]], "&gt;0")</f>
        <v>14.666666666666666</v>
      </c>
      <c r="G156">
        <f>IF(KahramanmarasTablo[[#This Row],[Vefat2020]]&gt;-1, KahramanmarasTablo[[#This Row],[Vefat2020]]-KahramanmarasTablo[[#This Row],[Referans]], 0)</f>
        <v>4.3333333333333339</v>
      </c>
      <c r="H156">
        <f t="shared" si="11"/>
        <v>15.857142857142858</v>
      </c>
      <c r="I156">
        <f t="shared" si="12"/>
        <v>16.714285714285715</v>
      </c>
      <c r="J156">
        <f t="shared" si="13"/>
        <v>15</v>
      </c>
      <c r="K156">
        <f t="shared" si="14"/>
        <v>12.571428571428571</v>
      </c>
      <c r="L156">
        <f t="shared" si="15"/>
        <v>14.761904761904761</v>
      </c>
    </row>
    <row r="157" spans="1:12">
      <c r="A157" s="3" t="s">
        <v>172</v>
      </c>
      <c r="B157">
        <v>16</v>
      </c>
      <c r="C157">
        <v>8</v>
      </c>
      <c r="D157">
        <v>15</v>
      </c>
      <c r="E157">
        <v>7</v>
      </c>
      <c r="F157">
        <f>AVERAGEIF(KahramanmarasTablo[[#This Row],[Vefat2019]:[Vefat2017]], "&gt;0")</f>
        <v>10</v>
      </c>
      <c r="G157">
        <f>IF(KahramanmarasTablo[[#This Row],[Vefat2020]]&gt;-1, KahramanmarasTablo[[#This Row],[Vefat2020]]-KahramanmarasTablo[[#This Row],[Referans]], 0)</f>
        <v>6</v>
      </c>
      <c r="H157">
        <f t="shared" si="11"/>
        <v>15.857142857142858</v>
      </c>
      <c r="I157">
        <f t="shared" si="12"/>
        <v>15.714285714285714</v>
      </c>
      <c r="J157">
        <f t="shared" si="13"/>
        <v>14.714285714285714</v>
      </c>
      <c r="K157">
        <f t="shared" si="14"/>
        <v>12</v>
      </c>
      <c r="L157">
        <f t="shared" si="15"/>
        <v>14.142857142857142</v>
      </c>
    </row>
    <row r="158" spans="1:12">
      <c r="A158" s="3" t="s">
        <v>173</v>
      </c>
      <c r="B158">
        <v>11</v>
      </c>
      <c r="C158">
        <v>12</v>
      </c>
      <c r="D158">
        <v>21</v>
      </c>
      <c r="E158">
        <v>18</v>
      </c>
      <c r="F158">
        <f>AVERAGEIF(KahramanmarasTablo[[#This Row],[Vefat2019]:[Vefat2017]], "&gt;0")</f>
        <v>17</v>
      </c>
      <c r="G158">
        <f>IF(KahramanmarasTablo[[#This Row],[Vefat2020]]&gt;-1, KahramanmarasTablo[[#This Row],[Vefat2020]]-KahramanmarasTablo[[#This Row],[Referans]], 0)</f>
        <v>-6</v>
      </c>
      <c r="H158">
        <f t="shared" si="11"/>
        <v>16</v>
      </c>
      <c r="I158">
        <f t="shared" si="12"/>
        <v>15.857142857142858</v>
      </c>
      <c r="J158">
        <f t="shared" si="13"/>
        <v>16.428571428571427</v>
      </c>
      <c r="K158">
        <f t="shared" si="14"/>
        <v>12.571428571428571</v>
      </c>
      <c r="L158">
        <f t="shared" si="15"/>
        <v>14.952380952380953</v>
      </c>
    </row>
    <row r="159" spans="1:12">
      <c r="A159" s="3" t="s">
        <v>174</v>
      </c>
      <c r="B159">
        <v>16</v>
      </c>
      <c r="C159">
        <v>14</v>
      </c>
      <c r="D159">
        <v>12</v>
      </c>
      <c r="E159">
        <v>13</v>
      </c>
      <c r="F159">
        <f>AVERAGEIF(KahramanmarasTablo[[#This Row],[Vefat2019]:[Vefat2017]], "&gt;0")</f>
        <v>13</v>
      </c>
      <c r="G159">
        <f>IF(KahramanmarasTablo[[#This Row],[Vefat2020]]&gt;-1, KahramanmarasTablo[[#This Row],[Vefat2020]]-KahramanmarasTablo[[#This Row],[Referans]], 0)</f>
        <v>3</v>
      </c>
      <c r="H159">
        <f t="shared" si="11"/>
        <v>16.428571428571427</v>
      </c>
      <c r="I159">
        <f t="shared" si="12"/>
        <v>14.857142857142858</v>
      </c>
      <c r="J159">
        <f t="shared" si="13"/>
        <v>14.714285714285714</v>
      </c>
      <c r="K159">
        <f t="shared" si="14"/>
        <v>13</v>
      </c>
      <c r="L159">
        <f t="shared" si="15"/>
        <v>14.19047619047619</v>
      </c>
    </row>
    <row r="160" spans="1:12">
      <c r="A160" s="3" t="s">
        <v>175</v>
      </c>
      <c r="B160">
        <v>13</v>
      </c>
      <c r="C160">
        <v>19</v>
      </c>
      <c r="D160">
        <v>10</v>
      </c>
      <c r="E160">
        <v>17</v>
      </c>
      <c r="F160">
        <f>AVERAGEIF(KahramanmarasTablo[[#This Row],[Vefat2019]:[Vefat2017]], "&gt;0")</f>
        <v>15.333333333333334</v>
      </c>
      <c r="G160">
        <f>IF(KahramanmarasTablo[[#This Row],[Vefat2020]]&gt;-1, KahramanmarasTablo[[#This Row],[Vefat2020]]-KahramanmarasTablo[[#This Row],[Referans]], 0)</f>
        <v>-2.3333333333333339</v>
      </c>
      <c r="H160">
        <f t="shared" si="11"/>
        <v>15.571428571428571</v>
      </c>
      <c r="I160">
        <f t="shared" si="12"/>
        <v>16.142857142857142</v>
      </c>
      <c r="J160">
        <f t="shared" si="13"/>
        <v>14.285714285714286</v>
      </c>
      <c r="K160">
        <f t="shared" si="14"/>
        <v>13.714285714285714</v>
      </c>
      <c r="L160">
        <f t="shared" si="15"/>
        <v>14.714285714285712</v>
      </c>
    </row>
    <row r="161" spans="1:12">
      <c r="A161" s="3" t="s">
        <v>176</v>
      </c>
      <c r="B161">
        <v>19</v>
      </c>
      <c r="C161">
        <v>11</v>
      </c>
      <c r="D161">
        <v>14</v>
      </c>
      <c r="E161">
        <v>15</v>
      </c>
      <c r="F161">
        <f>AVERAGEIF(KahramanmarasTablo[[#This Row],[Vefat2019]:[Vefat2017]], "&gt;0")</f>
        <v>13.333333333333334</v>
      </c>
      <c r="G161">
        <f>IF(KahramanmarasTablo[[#This Row],[Vefat2020]]&gt;-1, KahramanmarasTablo[[#This Row],[Vefat2020]]-KahramanmarasTablo[[#This Row],[Referans]], 0)</f>
        <v>5.6666666666666661</v>
      </c>
      <c r="H161">
        <f t="shared" si="11"/>
        <v>15.571428571428571</v>
      </c>
      <c r="I161">
        <f t="shared" si="12"/>
        <v>15.142857142857142</v>
      </c>
      <c r="J161">
        <f t="shared" si="13"/>
        <v>14.571428571428571</v>
      </c>
      <c r="K161">
        <f t="shared" si="14"/>
        <v>13.714285714285714</v>
      </c>
      <c r="L161">
        <f t="shared" si="15"/>
        <v>14.476190476190473</v>
      </c>
    </row>
    <row r="162" spans="1:12">
      <c r="A162" s="3" t="s">
        <v>177</v>
      </c>
      <c r="B162">
        <v>10</v>
      </c>
      <c r="C162">
        <v>13</v>
      </c>
      <c r="D162">
        <v>14</v>
      </c>
      <c r="E162">
        <v>13</v>
      </c>
      <c r="F162">
        <f>AVERAGEIF(KahramanmarasTablo[[#This Row],[Vefat2019]:[Vefat2017]], "&gt;0")</f>
        <v>13.333333333333334</v>
      </c>
      <c r="G162">
        <f>IF(KahramanmarasTablo[[#This Row],[Vefat2020]]&gt;-1, KahramanmarasTablo[[#This Row],[Vefat2020]]-KahramanmarasTablo[[#This Row],[Referans]], 0)</f>
        <v>-3.3333333333333339</v>
      </c>
      <c r="H162">
        <f t="shared" si="11"/>
        <v>14.857142857142858</v>
      </c>
      <c r="I162">
        <f t="shared" si="12"/>
        <v>13.142857142857142</v>
      </c>
      <c r="J162">
        <f t="shared" si="13"/>
        <v>14.285714285714286</v>
      </c>
      <c r="K162">
        <f t="shared" si="14"/>
        <v>14</v>
      </c>
      <c r="L162">
        <f t="shared" si="15"/>
        <v>13.809523809523808</v>
      </c>
    </row>
    <row r="163" spans="1:12">
      <c r="A163" s="3" t="s">
        <v>178</v>
      </c>
      <c r="B163">
        <v>9</v>
      </c>
      <c r="C163">
        <v>15</v>
      </c>
      <c r="D163">
        <v>14</v>
      </c>
      <c r="E163">
        <v>13</v>
      </c>
      <c r="F163">
        <f>AVERAGEIF(KahramanmarasTablo[[#This Row],[Vefat2019]:[Vefat2017]], "&gt;0")</f>
        <v>14</v>
      </c>
      <c r="G163">
        <f>IF(KahramanmarasTablo[[#This Row],[Vefat2020]]&gt;-1, KahramanmarasTablo[[#This Row],[Vefat2020]]-KahramanmarasTablo[[#This Row],[Referans]], 0)</f>
        <v>-5</v>
      </c>
      <c r="H163">
        <f t="shared" si="11"/>
        <v>13.428571428571429</v>
      </c>
      <c r="I163">
        <f t="shared" si="12"/>
        <v>13.142857142857142</v>
      </c>
      <c r="J163">
        <f t="shared" si="13"/>
        <v>14.285714285714286</v>
      </c>
      <c r="K163">
        <f t="shared" si="14"/>
        <v>13.714285714285714</v>
      </c>
      <c r="L163">
        <f t="shared" si="15"/>
        <v>13.714285714285714</v>
      </c>
    </row>
    <row r="164" spans="1:12">
      <c r="A164" s="3" t="s">
        <v>179</v>
      </c>
      <c r="B164">
        <v>14</v>
      </c>
      <c r="C164">
        <v>10</v>
      </c>
      <c r="D164">
        <v>11</v>
      </c>
      <c r="E164">
        <v>13</v>
      </c>
      <c r="F164">
        <f>AVERAGEIF(KahramanmarasTablo[[#This Row],[Vefat2019]:[Vefat2017]], "&gt;0")</f>
        <v>11.333333333333334</v>
      </c>
      <c r="G164">
        <f>IF(KahramanmarasTablo[[#This Row],[Vefat2020]]&gt;-1, KahramanmarasTablo[[#This Row],[Vefat2020]]-KahramanmarasTablo[[#This Row],[Referans]], 0)</f>
        <v>2.6666666666666661</v>
      </c>
      <c r="H164">
        <f t="shared" si="11"/>
        <v>13.142857142857142</v>
      </c>
      <c r="I164">
        <f t="shared" si="12"/>
        <v>13.428571428571429</v>
      </c>
      <c r="J164">
        <f t="shared" si="13"/>
        <v>13.714285714285714</v>
      </c>
      <c r="K164">
        <f t="shared" si="14"/>
        <v>14.571428571428571</v>
      </c>
      <c r="L164">
        <f t="shared" si="15"/>
        <v>13.904761904761903</v>
      </c>
    </row>
    <row r="165" spans="1:12">
      <c r="A165" s="3" t="s">
        <v>180</v>
      </c>
      <c r="B165">
        <v>11</v>
      </c>
      <c r="C165">
        <v>14</v>
      </c>
      <c r="D165">
        <v>7</v>
      </c>
      <c r="E165">
        <v>10</v>
      </c>
      <c r="F165">
        <f>AVERAGEIF(KahramanmarasTablo[[#This Row],[Vefat2019]:[Vefat2017]], "&gt;0")</f>
        <v>10.333333333333334</v>
      </c>
      <c r="G165">
        <f>IF(KahramanmarasTablo[[#This Row],[Vefat2020]]&gt;-1, KahramanmarasTablo[[#This Row],[Vefat2020]]-KahramanmarasTablo[[#This Row],[Referans]], 0)</f>
        <v>0.66666666666666607</v>
      </c>
      <c r="H165">
        <f t="shared" si="11"/>
        <v>13.142857142857142</v>
      </c>
      <c r="I165">
        <f t="shared" si="12"/>
        <v>13.714285714285714</v>
      </c>
      <c r="J165">
        <f t="shared" si="13"/>
        <v>11.714285714285714</v>
      </c>
      <c r="K165">
        <f t="shared" si="14"/>
        <v>13.428571428571429</v>
      </c>
      <c r="L165">
        <f t="shared" si="15"/>
        <v>12.952380952380951</v>
      </c>
    </row>
    <row r="166" spans="1:12">
      <c r="A166" s="3" t="s">
        <v>181</v>
      </c>
      <c r="B166">
        <v>10</v>
      </c>
      <c r="C166">
        <v>11</v>
      </c>
      <c r="D166">
        <v>19</v>
      </c>
      <c r="E166">
        <v>10</v>
      </c>
      <c r="F166">
        <f>AVERAGEIF(KahramanmarasTablo[[#This Row],[Vefat2019]:[Vefat2017]], "&gt;0")</f>
        <v>13.333333333333334</v>
      </c>
      <c r="G166">
        <f>IF(KahramanmarasTablo[[#This Row],[Vefat2020]]&gt;-1, KahramanmarasTablo[[#This Row],[Vefat2020]]-KahramanmarasTablo[[#This Row],[Referans]], 0)</f>
        <v>-3.3333333333333339</v>
      </c>
      <c r="H166">
        <f t="shared" si="11"/>
        <v>12.285714285714286</v>
      </c>
      <c r="I166">
        <f t="shared" si="12"/>
        <v>13.285714285714286</v>
      </c>
      <c r="J166">
        <f t="shared" si="13"/>
        <v>12.714285714285714</v>
      </c>
      <c r="K166">
        <f t="shared" si="14"/>
        <v>13</v>
      </c>
      <c r="L166">
        <f t="shared" si="15"/>
        <v>12.999999999999998</v>
      </c>
    </row>
    <row r="167" spans="1:12">
      <c r="A167" s="3" t="s">
        <v>182</v>
      </c>
      <c r="B167">
        <v>13</v>
      </c>
      <c r="C167">
        <v>8</v>
      </c>
      <c r="D167">
        <v>9</v>
      </c>
      <c r="E167">
        <v>14</v>
      </c>
      <c r="F167">
        <f>AVERAGEIF(KahramanmarasTablo[[#This Row],[Vefat2019]:[Vefat2017]], "&gt;0")</f>
        <v>10.333333333333334</v>
      </c>
      <c r="G167">
        <f>IF(KahramanmarasTablo[[#This Row],[Vefat2020]]&gt;-1, KahramanmarasTablo[[#This Row],[Vefat2020]]-KahramanmarasTablo[[#This Row],[Referans]], 0)</f>
        <v>2.6666666666666661</v>
      </c>
      <c r="H167">
        <f t="shared" si="11"/>
        <v>12.285714285714286</v>
      </c>
      <c r="I167">
        <f t="shared" si="12"/>
        <v>11.714285714285714</v>
      </c>
      <c r="J167">
        <f t="shared" si="13"/>
        <v>12.571428571428571</v>
      </c>
      <c r="K167">
        <f t="shared" si="14"/>
        <v>12.571428571428571</v>
      </c>
      <c r="L167">
        <f t="shared" si="15"/>
        <v>12.285714285714286</v>
      </c>
    </row>
    <row r="168" spans="1:12">
      <c r="A168" s="3" t="s">
        <v>183</v>
      </c>
      <c r="B168">
        <v>13</v>
      </c>
      <c r="C168">
        <v>14</v>
      </c>
      <c r="D168">
        <v>14</v>
      </c>
      <c r="E168">
        <v>9</v>
      </c>
      <c r="F168">
        <f>AVERAGEIF(KahramanmarasTablo[[#This Row],[Vefat2019]:[Vefat2017]], "&gt;0")</f>
        <v>12.333333333333334</v>
      </c>
      <c r="G168">
        <f>IF(KahramanmarasTablo[[#This Row],[Vefat2020]]&gt;-1, KahramanmarasTablo[[#This Row],[Vefat2020]]-KahramanmarasTablo[[#This Row],[Referans]], 0)</f>
        <v>0.66666666666666607</v>
      </c>
      <c r="H168">
        <f t="shared" si="11"/>
        <v>11.428571428571429</v>
      </c>
      <c r="I168">
        <f t="shared" si="12"/>
        <v>12.142857142857142</v>
      </c>
      <c r="J168">
        <f t="shared" si="13"/>
        <v>12.571428571428571</v>
      </c>
      <c r="K168">
        <f t="shared" si="14"/>
        <v>11.714285714285714</v>
      </c>
      <c r="L168">
        <f t="shared" si="15"/>
        <v>12.142857142857142</v>
      </c>
    </row>
    <row r="169" spans="1:12">
      <c r="A169" s="3" t="s">
        <v>184</v>
      </c>
      <c r="B169">
        <v>10</v>
      </c>
      <c r="C169">
        <v>20</v>
      </c>
      <c r="D169">
        <v>12</v>
      </c>
      <c r="E169">
        <v>13</v>
      </c>
      <c r="F169">
        <f>AVERAGEIF(KahramanmarasTablo[[#This Row],[Vefat2019]:[Vefat2017]], "&gt;0")</f>
        <v>15</v>
      </c>
      <c r="G169">
        <f>IF(KahramanmarasTablo[[#This Row],[Vefat2020]]&gt;-1, KahramanmarasTablo[[#This Row],[Vefat2020]]-KahramanmarasTablo[[#This Row],[Referans]], 0)</f>
        <v>-5</v>
      </c>
      <c r="H169">
        <f t="shared" si="11"/>
        <v>11.428571428571429</v>
      </c>
      <c r="I169">
        <f t="shared" si="12"/>
        <v>13.142857142857142</v>
      </c>
      <c r="J169">
        <f t="shared" si="13"/>
        <v>12.285714285714286</v>
      </c>
      <c r="K169">
        <f t="shared" si="14"/>
        <v>11.714285714285714</v>
      </c>
      <c r="L169">
        <f t="shared" si="15"/>
        <v>12.380952380952381</v>
      </c>
    </row>
    <row r="170" spans="1:12">
      <c r="A170" s="3" t="s">
        <v>185</v>
      </c>
      <c r="B170">
        <v>14</v>
      </c>
      <c r="C170">
        <v>12</v>
      </c>
      <c r="D170">
        <v>16</v>
      </c>
      <c r="E170">
        <v>12</v>
      </c>
      <c r="F170">
        <f>AVERAGEIF(KahramanmarasTablo[[#This Row],[Vefat2019]:[Vefat2017]], "&gt;0")</f>
        <v>13.333333333333334</v>
      </c>
      <c r="G170">
        <f>IF(KahramanmarasTablo[[#This Row],[Vefat2020]]&gt;-1, KahramanmarasTablo[[#This Row],[Vefat2020]]-KahramanmarasTablo[[#This Row],[Referans]], 0)</f>
        <v>0.66666666666666607</v>
      </c>
      <c r="H170">
        <f t="shared" si="11"/>
        <v>12.142857142857142</v>
      </c>
      <c r="I170">
        <f t="shared" si="12"/>
        <v>12.714285714285714</v>
      </c>
      <c r="J170">
        <f t="shared" si="13"/>
        <v>12.571428571428571</v>
      </c>
      <c r="K170">
        <f t="shared" si="14"/>
        <v>11.571428571428571</v>
      </c>
      <c r="L170">
        <f t="shared" si="15"/>
        <v>12.285714285714286</v>
      </c>
    </row>
    <row r="171" spans="1:12">
      <c r="A171" s="3" t="s">
        <v>186</v>
      </c>
      <c r="B171">
        <v>13</v>
      </c>
      <c r="C171">
        <v>15</v>
      </c>
      <c r="D171">
        <v>13</v>
      </c>
      <c r="E171">
        <v>7</v>
      </c>
      <c r="F171">
        <f>AVERAGEIF(KahramanmarasTablo[[#This Row],[Vefat2019]:[Vefat2017]], "&gt;0")</f>
        <v>11.666666666666666</v>
      </c>
      <c r="G171">
        <f>IF(KahramanmarasTablo[[#This Row],[Vefat2020]]&gt;-1, KahramanmarasTablo[[#This Row],[Vefat2020]]-KahramanmarasTablo[[#This Row],[Referans]], 0)</f>
        <v>1.3333333333333339</v>
      </c>
      <c r="H171">
        <f t="shared" si="11"/>
        <v>12</v>
      </c>
      <c r="I171">
        <f t="shared" si="12"/>
        <v>13.428571428571429</v>
      </c>
      <c r="J171">
        <f t="shared" si="13"/>
        <v>12.857142857142858</v>
      </c>
      <c r="K171">
        <f t="shared" si="14"/>
        <v>10.714285714285714</v>
      </c>
      <c r="L171">
        <f t="shared" si="15"/>
        <v>12.333333333333334</v>
      </c>
    </row>
    <row r="172" spans="1:12">
      <c r="A172" s="3" t="s">
        <v>187</v>
      </c>
      <c r="B172">
        <v>12</v>
      </c>
      <c r="C172">
        <v>14</v>
      </c>
      <c r="D172">
        <v>21</v>
      </c>
      <c r="E172">
        <v>13</v>
      </c>
      <c r="F172">
        <f>AVERAGEIF(KahramanmarasTablo[[#This Row],[Vefat2019]:[Vefat2017]], "&gt;0")</f>
        <v>16</v>
      </c>
      <c r="G172">
        <f>IF(KahramanmarasTablo[[#This Row],[Vefat2020]]&gt;-1, KahramanmarasTablo[[#This Row],[Vefat2020]]-KahramanmarasTablo[[#This Row],[Referans]], 0)</f>
        <v>-4</v>
      </c>
      <c r="H172">
        <f t="shared" si="11"/>
        <v>12.142857142857142</v>
      </c>
      <c r="I172">
        <f t="shared" si="12"/>
        <v>13.428571428571429</v>
      </c>
      <c r="J172">
        <f t="shared" si="13"/>
        <v>14.857142857142858</v>
      </c>
      <c r="K172">
        <f t="shared" si="14"/>
        <v>11.142857142857142</v>
      </c>
      <c r="L172">
        <f t="shared" si="15"/>
        <v>13.142857142857142</v>
      </c>
    </row>
    <row r="173" spans="1:12">
      <c r="A173" s="3" t="s">
        <v>188</v>
      </c>
      <c r="B173">
        <v>13</v>
      </c>
      <c r="C173">
        <v>17</v>
      </c>
      <c r="D173">
        <v>13</v>
      </c>
      <c r="E173">
        <v>7</v>
      </c>
      <c r="F173">
        <f>AVERAGEIF(KahramanmarasTablo[[#This Row],[Vefat2019]:[Vefat2017]], "&gt;0")</f>
        <v>12.333333333333334</v>
      </c>
      <c r="G173">
        <f>IF(KahramanmarasTablo[[#This Row],[Vefat2020]]&gt;-1, KahramanmarasTablo[[#This Row],[Vefat2020]]-KahramanmarasTablo[[#This Row],[Referans]], 0)</f>
        <v>0.66666666666666607</v>
      </c>
      <c r="H173">
        <f t="shared" si="11"/>
        <v>12.571428571428571</v>
      </c>
      <c r="I173">
        <f t="shared" si="12"/>
        <v>14.285714285714286</v>
      </c>
      <c r="J173">
        <f t="shared" si="13"/>
        <v>14</v>
      </c>
      <c r="K173">
        <f t="shared" si="14"/>
        <v>10.714285714285714</v>
      </c>
      <c r="L173">
        <f t="shared" si="15"/>
        <v>13</v>
      </c>
    </row>
    <row r="174" spans="1:12">
      <c r="A174" s="3" t="s">
        <v>189</v>
      </c>
      <c r="B174">
        <v>20</v>
      </c>
      <c r="C174">
        <v>13</v>
      </c>
      <c r="D174">
        <v>16</v>
      </c>
      <c r="E174">
        <v>10</v>
      </c>
      <c r="F174">
        <f>AVERAGEIF(KahramanmarasTablo[[#This Row],[Vefat2019]:[Vefat2017]], "&gt;0")</f>
        <v>13</v>
      </c>
      <c r="G174">
        <f>IF(KahramanmarasTablo[[#This Row],[Vefat2020]]&gt;-1, KahramanmarasTablo[[#This Row],[Vefat2020]]-KahramanmarasTablo[[#This Row],[Referans]], 0)</f>
        <v>7</v>
      </c>
      <c r="H174">
        <f t="shared" si="11"/>
        <v>13.571428571428571</v>
      </c>
      <c r="I174">
        <f t="shared" si="12"/>
        <v>15</v>
      </c>
      <c r="J174">
        <f t="shared" si="13"/>
        <v>15</v>
      </c>
      <c r="K174">
        <f t="shared" si="14"/>
        <v>10.142857142857142</v>
      </c>
      <c r="L174">
        <f t="shared" si="15"/>
        <v>13.380952380952381</v>
      </c>
    </row>
    <row r="175" spans="1:12">
      <c r="A175" s="3" t="s">
        <v>190</v>
      </c>
      <c r="B175">
        <v>15</v>
      </c>
      <c r="C175">
        <v>19</v>
      </c>
      <c r="D175">
        <v>10</v>
      </c>
      <c r="E175">
        <v>8</v>
      </c>
      <c r="F175">
        <f>AVERAGEIF(KahramanmarasTablo[[#This Row],[Vefat2019]:[Vefat2017]], "&gt;0")</f>
        <v>12.333333333333334</v>
      </c>
      <c r="G175">
        <f>IF(KahramanmarasTablo[[#This Row],[Vefat2020]]&gt;-1, KahramanmarasTablo[[#This Row],[Vefat2020]]-KahramanmarasTablo[[#This Row],[Referans]], 0)</f>
        <v>2.6666666666666661</v>
      </c>
      <c r="H175">
        <f t="shared" si="11"/>
        <v>13.857142857142858</v>
      </c>
      <c r="I175">
        <f t="shared" si="12"/>
        <v>15.714285714285714</v>
      </c>
      <c r="J175">
        <f t="shared" si="13"/>
        <v>14.428571428571429</v>
      </c>
      <c r="K175">
        <f t="shared" si="14"/>
        <v>10</v>
      </c>
      <c r="L175">
        <f t="shared" si="15"/>
        <v>13.38095238095238</v>
      </c>
    </row>
    <row r="176" spans="1:12">
      <c r="A176" s="3" t="s">
        <v>191</v>
      </c>
      <c r="B176">
        <v>18</v>
      </c>
      <c r="C176">
        <v>17</v>
      </c>
      <c r="D176">
        <v>11</v>
      </c>
      <c r="E176">
        <v>8</v>
      </c>
      <c r="F176">
        <f>AVERAGEIF(KahramanmarasTablo[[#This Row],[Vefat2019]:[Vefat2017]], "&gt;0")</f>
        <v>12</v>
      </c>
      <c r="G176">
        <f>IF(KahramanmarasTablo[[#This Row],[Vefat2020]]&gt;-1, KahramanmarasTablo[[#This Row],[Vefat2020]]-KahramanmarasTablo[[#This Row],[Referans]], 0)</f>
        <v>6</v>
      </c>
      <c r="H176">
        <f t="shared" si="11"/>
        <v>15</v>
      </c>
      <c r="I176">
        <f t="shared" si="12"/>
        <v>15.285714285714286</v>
      </c>
      <c r="J176">
        <f t="shared" si="13"/>
        <v>14.285714285714286</v>
      </c>
      <c r="K176">
        <f t="shared" si="14"/>
        <v>9.2857142857142865</v>
      </c>
      <c r="L176">
        <f t="shared" si="15"/>
        <v>12.952380952380953</v>
      </c>
    </row>
    <row r="177" spans="1:12">
      <c r="A177" s="3" t="s">
        <v>192</v>
      </c>
      <c r="B177">
        <v>17</v>
      </c>
      <c r="C177">
        <v>21</v>
      </c>
      <c r="D177">
        <v>20</v>
      </c>
      <c r="E177">
        <v>20</v>
      </c>
      <c r="F177">
        <f>AVERAGEIF(KahramanmarasTablo[[#This Row],[Vefat2019]:[Vefat2017]], "&gt;0")</f>
        <v>20.333333333333332</v>
      </c>
      <c r="G177">
        <f>IF(KahramanmarasTablo[[#This Row],[Vefat2020]]&gt;-1, KahramanmarasTablo[[#This Row],[Vefat2020]]-KahramanmarasTablo[[#This Row],[Referans]], 0)</f>
        <v>-3.3333333333333321</v>
      </c>
      <c r="H177">
        <f t="shared" si="11"/>
        <v>15.428571428571429</v>
      </c>
      <c r="I177">
        <f t="shared" si="12"/>
        <v>16.571428571428573</v>
      </c>
      <c r="J177">
        <f t="shared" si="13"/>
        <v>14.857142857142858</v>
      </c>
      <c r="K177">
        <f t="shared" si="14"/>
        <v>10.428571428571429</v>
      </c>
      <c r="L177">
        <f t="shared" si="15"/>
        <v>13.952380952380951</v>
      </c>
    </row>
    <row r="178" spans="1:12">
      <c r="A178" s="3" t="s">
        <v>193</v>
      </c>
      <c r="B178">
        <v>17</v>
      </c>
      <c r="C178">
        <v>18</v>
      </c>
      <c r="D178">
        <v>17</v>
      </c>
      <c r="E178">
        <v>12</v>
      </c>
      <c r="F178">
        <f>AVERAGEIF(KahramanmarasTablo[[#This Row],[Vefat2019]:[Vefat2017]], "&gt;0")</f>
        <v>15.666666666666666</v>
      </c>
      <c r="G178">
        <f>IF(KahramanmarasTablo[[#This Row],[Vefat2020]]&gt;-1, KahramanmarasTablo[[#This Row],[Vefat2020]]-KahramanmarasTablo[[#This Row],[Referans]], 0)</f>
        <v>1.3333333333333339</v>
      </c>
      <c r="H178">
        <f t="shared" si="11"/>
        <v>16</v>
      </c>
      <c r="I178">
        <f t="shared" si="12"/>
        <v>17</v>
      </c>
      <c r="J178">
        <f t="shared" si="13"/>
        <v>15.428571428571429</v>
      </c>
      <c r="K178">
        <f t="shared" si="14"/>
        <v>11.142857142857142</v>
      </c>
      <c r="L178">
        <f t="shared" si="15"/>
        <v>14.523809523809524</v>
      </c>
    </row>
    <row r="179" spans="1:12">
      <c r="A179" s="3" t="s">
        <v>194</v>
      </c>
      <c r="B179">
        <v>23</v>
      </c>
      <c r="C179">
        <v>18</v>
      </c>
      <c r="D179">
        <v>17</v>
      </c>
      <c r="E179">
        <v>29</v>
      </c>
      <c r="F179">
        <f>AVERAGEIF(KahramanmarasTablo[[#This Row],[Vefat2019]:[Vefat2017]], "&gt;0")</f>
        <v>21.333333333333332</v>
      </c>
      <c r="G179">
        <f>IF(KahramanmarasTablo[[#This Row],[Vefat2020]]&gt;-1, KahramanmarasTablo[[#This Row],[Vefat2020]]-KahramanmarasTablo[[#This Row],[Referans]], 0)</f>
        <v>1.6666666666666679</v>
      </c>
      <c r="H179">
        <f t="shared" si="11"/>
        <v>17.571428571428573</v>
      </c>
      <c r="I179">
        <f t="shared" si="12"/>
        <v>17.571428571428573</v>
      </c>
      <c r="J179">
        <f t="shared" si="13"/>
        <v>14.857142857142858</v>
      </c>
      <c r="K179">
        <f t="shared" si="14"/>
        <v>13.428571428571429</v>
      </c>
      <c r="L179">
        <f t="shared" si="15"/>
        <v>15.285714285714286</v>
      </c>
    </row>
    <row r="180" spans="1:12">
      <c r="A180" s="3" t="s">
        <v>195</v>
      </c>
      <c r="B180">
        <v>22</v>
      </c>
      <c r="C180">
        <v>13</v>
      </c>
      <c r="D180">
        <v>14</v>
      </c>
      <c r="E180">
        <v>21</v>
      </c>
      <c r="F180">
        <f>AVERAGEIF(KahramanmarasTablo[[#This Row],[Vefat2019]:[Vefat2017]], "&gt;0")</f>
        <v>16</v>
      </c>
      <c r="G180">
        <f>IF(KahramanmarasTablo[[#This Row],[Vefat2020]]&gt;-1, KahramanmarasTablo[[#This Row],[Vefat2020]]-KahramanmarasTablo[[#This Row],[Referans]], 0)</f>
        <v>6</v>
      </c>
      <c r="H180">
        <f t="shared" si="11"/>
        <v>18.857142857142858</v>
      </c>
      <c r="I180">
        <f t="shared" si="12"/>
        <v>17</v>
      </c>
      <c r="J180">
        <f t="shared" si="13"/>
        <v>15</v>
      </c>
      <c r="K180">
        <f t="shared" si="14"/>
        <v>15.428571428571429</v>
      </c>
      <c r="L180">
        <f t="shared" si="15"/>
        <v>15.80952380952381</v>
      </c>
    </row>
    <row r="181" spans="1:12">
      <c r="A181" s="3" t="s">
        <v>196</v>
      </c>
      <c r="B181">
        <v>19</v>
      </c>
      <c r="C181">
        <v>14</v>
      </c>
      <c r="D181">
        <v>8</v>
      </c>
      <c r="E181">
        <v>15</v>
      </c>
      <c r="F181">
        <f>AVERAGEIF(KahramanmarasTablo[[#This Row],[Vefat2019]:[Vefat2017]], "&gt;0")</f>
        <v>12.333333333333334</v>
      </c>
      <c r="G181">
        <f>IF(KahramanmarasTablo[[#This Row],[Vefat2020]]&gt;-1, KahramanmarasTablo[[#This Row],[Vefat2020]]-KahramanmarasTablo[[#This Row],[Referans]], 0)</f>
        <v>6.6666666666666661</v>
      </c>
      <c r="H181">
        <f t="shared" si="11"/>
        <v>18.714285714285715</v>
      </c>
      <c r="I181">
        <f t="shared" si="12"/>
        <v>17.142857142857142</v>
      </c>
      <c r="J181">
        <f t="shared" si="13"/>
        <v>13.857142857142858</v>
      </c>
      <c r="K181">
        <f t="shared" si="14"/>
        <v>16.142857142857142</v>
      </c>
      <c r="L181">
        <f t="shared" si="15"/>
        <v>15.714285714285714</v>
      </c>
    </row>
    <row r="182" spans="1:12">
      <c r="A182" s="3" t="s">
        <v>197</v>
      </c>
      <c r="B182">
        <v>8</v>
      </c>
      <c r="C182">
        <v>16</v>
      </c>
      <c r="D182">
        <v>16</v>
      </c>
      <c r="E182">
        <v>15</v>
      </c>
      <c r="F182">
        <f>AVERAGEIF(KahramanmarasTablo[[#This Row],[Vefat2019]:[Vefat2017]], "&gt;0")</f>
        <v>15.666666666666666</v>
      </c>
      <c r="G182">
        <f>IF(KahramanmarasTablo[[#This Row],[Vefat2020]]&gt;-1, KahramanmarasTablo[[#This Row],[Vefat2020]]-KahramanmarasTablo[[#This Row],[Referans]], 0)</f>
        <v>-7.6666666666666661</v>
      </c>
      <c r="H182">
        <f t="shared" si="11"/>
        <v>17.714285714285715</v>
      </c>
      <c r="I182">
        <f t="shared" si="12"/>
        <v>16.714285714285715</v>
      </c>
      <c r="J182">
        <f t="shared" si="13"/>
        <v>14.714285714285714</v>
      </c>
      <c r="K182">
        <f t="shared" si="14"/>
        <v>17.142857142857142</v>
      </c>
      <c r="L182">
        <f t="shared" si="15"/>
        <v>16.19047619047619</v>
      </c>
    </row>
    <row r="183" spans="1:12">
      <c r="A183" s="3" t="s">
        <v>198</v>
      </c>
      <c r="B183">
        <v>13</v>
      </c>
      <c r="C183">
        <v>20</v>
      </c>
      <c r="D183">
        <v>17</v>
      </c>
      <c r="E183">
        <v>19</v>
      </c>
      <c r="F183">
        <f>AVERAGEIF(KahramanmarasTablo[[#This Row],[Vefat2019]:[Vefat2017]], "&gt;0")</f>
        <v>18.666666666666668</v>
      </c>
      <c r="G183">
        <f>IF(KahramanmarasTablo[[#This Row],[Vefat2020]]&gt;-1, KahramanmarasTablo[[#This Row],[Vefat2020]]-KahramanmarasTablo[[#This Row],[Referans]], 0)</f>
        <v>-5.6666666666666679</v>
      </c>
      <c r="H183">
        <f t="shared" si="11"/>
        <v>17</v>
      </c>
      <c r="I183">
        <f t="shared" si="12"/>
        <v>17.142857142857142</v>
      </c>
      <c r="J183">
        <f t="shared" si="13"/>
        <v>15.571428571428571</v>
      </c>
      <c r="K183">
        <f t="shared" si="14"/>
        <v>18.714285714285715</v>
      </c>
      <c r="L183">
        <f t="shared" si="15"/>
        <v>17.142857142857142</v>
      </c>
    </row>
    <row r="184" spans="1:12">
      <c r="A184" s="3" t="s">
        <v>199</v>
      </c>
      <c r="B184">
        <v>24</v>
      </c>
      <c r="C184">
        <v>23</v>
      </c>
      <c r="D184">
        <v>16</v>
      </c>
      <c r="E184">
        <v>14</v>
      </c>
      <c r="F184">
        <f>AVERAGEIF(KahramanmarasTablo[[#This Row],[Vefat2019]:[Vefat2017]], "&gt;0")</f>
        <v>17.666666666666668</v>
      </c>
      <c r="G184">
        <f>IF(KahramanmarasTablo[[#This Row],[Vefat2020]]&gt;-1, KahramanmarasTablo[[#This Row],[Vefat2020]]-KahramanmarasTablo[[#This Row],[Referans]], 0)</f>
        <v>6.3333333333333321</v>
      </c>
      <c r="H184">
        <f t="shared" si="11"/>
        <v>18</v>
      </c>
      <c r="I184">
        <f t="shared" si="12"/>
        <v>17.428571428571427</v>
      </c>
      <c r="J184">
        <f t="shared" si="13"/>
        <v>15</v>
      </c>
      <c r="K184">
        <f t="shared" si="14"/>
        <v>17.857142857142858</v>
      </c>
      <c r="L184">
        <f t="shared" si="15"/>
        <v>16.761904761904763</v>
      </c>
    </row>
    <row r="185" spans="1:12">
      <c r="A185" s="3" t="s">
        <v>200</v>
      </c>
      <c r="B185">
        <v>11</v>
      </c>
      <c r="C185">
        <v>16</v>
      </c>
      <c r="D185">
        <v>14</v>
      </c>
      <c r="E185">
        <v>20</v>
      </c>
      <c r="F185">
        <f>AVERAGEIF(KahramanmarasTablo[[#This Row],[Vefat2019]:[Vefat2017]], "&gt;0")</f>
        <v>16.666666666666668</v>
      </c>
      <c r="G185">
        <f>IF(KahramanmarasTablo[[#This Row],[Vefat2020]]&gt;-1, KahramanmarasTablo[[#This Row],[Vefat2020]]-KahramanmarasTablo[[#This Row],[Referans]], 0)</f>
        <v>-5.6666666666666679</v>
      </c>
      <c r="H185">
        <f t="shared" si="11"/>
        <v>17.142857142857142</v>
      </c>
      <c r="I185">
        <f t="shared" si="12"/>
        <v>17.142857142857142</v>
      </c>
      <c r="J185">
        <f t="shared" si="13"/>
        <v>14.571428571428571</v>
      </c>
      <c r="K185">
        <f t="shared" si="14"/>
        <v>19</v>
      </c>
      <c r="L185">
        <f t="shared" si="15"/>
        <v>16.904761904761905</v>
      </c>
    </row>
    <row r="186" spans="1:12">
      <c r="A186" s="3" t="s">
        <v>201</v>
      </c>
      <c r="B186">
        <v>17</v>
      </c>
      <c r="C186">
        <v>11</v>
      </c>
      <c r="D186">
        <v>11</v>
      </c>
      <c r="E186">
        <v>26</v>
      </c>
      <c r="F186">
        <f>AVERAGEIF(KahramanmarasTablo[[#This Row],[Vefat2019]:[Vefat2017]], "&gt;0")</f>
        <v>16</v>
      </c>
      <c r="G186">
        <f>IF(KahramanmarasTablo[[#This Row],[Vefat2020]]&gt;-1, KahramanmarasTablo[[#This Row],[Vefat2020]]-KahramanmarasTablo[[#This Row],[Referans]], 0)</f>
        <v>1</v>
      </c>
      <c r="H186">
        <f t="shared" si="11"/>
        <v>16.285714285714285</v>
      </c>
      <c r="I186">
        <f t="shared" si="12"/>
        <v>16.142857142857142</v>
      </c>
      <c r="J186">
        <f t="shared" si="13"/>
        <v>13.714285714285714</v>
      </c>
      <c r="K186">
        <f t="shared" si="14"/>
        <v>18.571428571428573</v>
      </c>
      <c r="L186">
        <f t="shared" si="15"/>
        <v>16.142857142857146</v>
      </c>
    </row>
    <row r="187" spans="1:12">
      <c r="A187" s="3" t="s">
        <v>202</v>
      </c>
      <c r="B187">
        <v>23</v>
      </c>
      <c r="C187">
        <v>11</v>
      </c>
      <c r="D187">
        <v>19</v>
      </c>
      <c r="E187">
        <v>21</v>
      </c>
      <c r="F187">
        <f>AVERAGEIF(KahramanmarasTablo[[#This Row],[Vefat2019]:[Vefat2017]], "&gt;0")</f>
        <v>17</v>
      </c>
      <c r="G187">
        <f>IF(KahramanmarasTablo[[#This Row],[Vefat2020]]&gt;-1, KahramanmarasTablo[[#This Row],[Vefat2020]]-KahramanmarasTablo[[#This Row],[Referans]], 0)</f>
        <v>6</v>
      </c>
      <c r="H187">
        <f t="shared" si="11"/>
        <v>16.428571428571427</v>
      </c>
      <c r="I187">
        <f t="shared" si="12"/>
        <v>15.857142857142858</v>
      </c>
      <c r="J187">
        <f t="shared" si="13"/>
        <v>14.428571428571429</v>
      </c>
      <c r="K187">
        <f t="shared" si="14"/>
        <v>18.571428571428573</v>
      </c>
      <c r="L187">
        <f t="shared" si="15"/>
        <v>16.285714285714288</v>
      </c>
    </row>
    <row r="188" spans="1:12">
      <c r="A188" s="3" t="s">
        <v>203</v>
      </c>
      <c r="B188">
        <v>22</v>
      </c>
      <c r="C188">
        <v>13</v>
      </c>
      <c r="D188">
        <v>23</v>
      </c>
      <c r="E188">
        <v>18</v>
      </c>
      <c r="F188">
        <f>AVERAGEIF(KahramanmarasTablo[[#This Row],[Vefat2019]:[Vefat2017]], "&gt;0")</f>
        <v>18</v>
      </c>
      <c r="G188">
        <f>IF(KahramanmarasTablo[[#This Row],[Vefat2020]]&gt;-1, KahramanmarasTablo[[#This Row],[Vefat2020]]-KahramanmarasTablo[[#This Row],[Referans]], 0)</f>
        <v>4</v>
      </c>
      <c r="H188">
        <f t="shared" si="11"/>
        <v>16.857142857142858</v>
      </c>
      <c r="I188">
        <f t="shared" si="12"/>
        <v>15.714285714285714</v>
      </c>
      <c r="J188">
        <f t="shared" si="13"/>
        <v>16.571428571428573</v>
      </c>
      <c r="K188">
        <f t="shared" si="14"/>
        <v>19</v>
      </c>
      <c r="L188">
        <f t="shared" si="15"/>
        <v>17.095238095238095</v>
      </c>
    </row>
    <row r="189" spans="1:12">
      <c r="A189" s="3" t="s">
        <v>204</v>
      </c>
      <c r="B189">
        <v>24</v>
      </c>
      <c r="C189">
        <v>11</v>
      </c>
      <c r="D189">
        <v>15</v>
      </c>
      <c r="E189">
        <v>17</v>
      </c>
      <c r="F189">
        <f>AVERAGEIF(KahramanmarasTablo[[#This Row],[Vefat2019]:[Vefat2017]], "&gt;0")</f>
        <v>14.333333333333334</v>
      </c>
      <c r="G189">
        <f>IF(KahramanmarasTablo[[#This Row],[Vefat2020]]&gt;-1, KahramanmarasTablo[[#This Row],[Vefat2020]]-KahramanmarasTablo[[#This Row],[Referans]], 0)</f>
        <v>9.6666666666666661</v>
      </c>
      <c r="H189">
        <f t="shared" si="11"/>
        <v>19.142857142857142</v>
      </c>
      <c r="I189">
        <f t="shared" si="12"/>
        <v>15</v>
      </c>
      <c r="J189">
        <f t="shared" si="13"/>
        <v>16.428571428571427</v>
      </c>
      <c r="K189">
        <f t="shared" si="14"/>
        <v>19.285714285714285</v>
      </c>
      <c r="L189">
        <f t="shared" si="15"/>
        <v>16.904761904761905</v>
      </c>
    </row>
    <row r="190" spans="1:12">
      <c r="A190" s="3" t="s">
        <v>205</v>
      </c>
      <c r="B190">
        <v>18</v>
      </c>
      <c r="C190">
        <v>18</v>
      </c>
      <c r="D190">
        <v>12</v>
      </c>
      <c r="E190">
        <v>14</v>
      </c>
      <c r="F190">
        <f>AVERAGEIF(KahramanmarasTablo[[#This Row],[Vefat2019]:[Vefat2017]], "&gt;0")</f>
        <v>14.666666666666666</v>
      </c>
      <c r="G190">
        <f>IF(KahramanmarasTablo[[#This Row],[Vefat2020]]&gt;-1, KahramanmarasTablo[[#This Row],[Vefat2020]]-KahramanmarasTablo[[#This Row],[Referans]], 0)</f>
        <v>3.3333333333333339</v>
      </c>
      <c r="H190">
        <f t="shared" si="11"/>
        <v>19.857142857142858</v>
      </c>
      <c r="I190">
        <f t="shared" si="12"/>
        <v>14.714285714285714</v>
      </c>
      <c r="J190">
        <f t="shared" si="13"/>
        <v>15.714285714285714</v>
      </c>
      <c r="K190">
        <f t="shared" si="14"/>
        <v>18.571428571428573</v>
      </c>
      <c r="L190">
        <f t="shared" si="15"/>
        <v>16.333333333333336</v>
      </c>
    </row>
    <row r="191" spans="1:12">
      <c r="A191" s="3" t="s">
        <v>206</v>
      </c>
      <c r="B191">
        <v>13</v>
      </c>
      <c r="C191">
        <v>27</v>
      </c>
      <c r="D191">
        <v>16</v>
      </c>
      <c r="E191">
        <v>26</v>
      </c>
      <c r="F191">
        <f>AVERAGEIF(KahramanmarasTablo[[#This Row],[Vefat2019]:[Vefat2017]], "&gt;0")</f>
        <v>23</v>
      </c>
      <c r="G191">
        <f>IF(KahramanmarasTablo[[#This Row],[Vefat2020]]&gt;-1, KahramanmarasTablo[[#This Row],[Vefat2020]]-KahramanmarasTablo[[#This Row],[Referans]], 0)</f>
        <v>-10</v>
      </c>
      <c r="H191">
        <f t="shared" si="11"/>
        <v>18.285714285714285</v>
      </c>
      <c r="I191">
        <f t="shared" si="12"/>
        <v>15.285714285714286</v>
      </c>
      <c r="J191">
        <f t="shared" si="13"/>
        <v>15.714285714285714</v>
      </c>
      <c r="K191">
        <f t="shared" si="14"/>
        <v>20.285714285714285</v>
      </c>
      <c r="L191">
        <f t="shared" si="15"/>
        <v>17.095238095238095</v>
      </c>
    </row>
    <row r="192" spans="1:12">
      <c r="A192" s="3" t="s">
        <v>207</v>
      </c>
      <c r="B192">
        <v>10</v>
      </c>
      <c r="C192">
        <v>11</v>
      </c>
      <c r="D192">
        <v>8</v>
      </c>
      <c r="E192">
        <v>17</v>
      </c>
      <c r="F192">
        <f>AVERAGEIF(KahramanmarasTablo[[#This Row],[Vefat2019]:[Vefat2017]], "&gt;0")</f>
        <v>12</v>
      </c>
      <c r="G192">
        <f>IF(KahramanmarasTablo[[#This Row],[Vefat2020]]&gt;-1, KahramanmarasTablo[[#This Row],[Vefat2020]]-KahramanmarasTablo[[#This Row],[Referans]], 0)</f>
        <v>-2</v>
      </c>
      <c r="H192">
        <f t="shared" si="11"/>
        <v>18.142857142857142</v>
      </c>
      <c r="I192">
        <f t="shared" si="12"/>
        <v>14.571428571428571</v>
      </c>
      <c r="J192">
        <f t="shared" si="13"/>
        <v>14.857142857142858</v>
      </c>
      <c r="K192">
        <f t="shared" si="14"/>
        <v>19.857142857142858</v>
      </c>
      <c r="L192">
        <f t="shared" si="15"/>
        <v>16.428571428571427</v>
      </c>
    </row>
    <row r="193" spans="1:12">
      <c r="A193" s="3" t="s">
        <v>208</v>
      </c>
      <c r="B193">
        <v>17</v>
      </c>
      <c r="C193">
        <v>13</v>
      </c>
      <c r="D193">
        <v>28</v>
      </c>
      <c r="E193">
        <v>12</v>
      </c>
      <c r="F193">
        <f>AVERAGEIF(KahramanmarasTablo[[#This Row],[Vefat2019]:[Vefat2017]], "&gt;0")</f>
        <v>17.666666666666668</v>
      </c>
      <c r="G193">
        <f>IF(KahramanmarasTablo[[#This Row],[Vefat2020]]&gt;-1, KahramanmarasTablo[[#This Row],[Vefat2020]]-KahramanmarasTablo[[#This Row],[Referans]], 0)</f>
        <v>-0.66666666666666785</v>
      </c>
      <c r="H193">
        <f t="shared" si="11"/>
        <v>18.142857142857142</v>
      </c>
      <c r="I193">
        <f t="shared" si="12"/>
        <v>14.857142857142858</v>
      </c>
      <c r="J193">
        <f t="shared" si="13"/>
        <v>17.285714285714285</v>
      </c>
      <c r="K193">
        <f t="shared" si="14"/>
        <v>17.857142857142858</v>
      </c>
      <c r="L193">
        <f t="shared" si="15"/>
        <v>16.666666666666668</v>
      </c>
    </row>
    <row r="194" spans="1:12">
      <c r="A194" s="3" t="s">
        <v>209</v>
      </c>
      <c r="B194">
        <v>13</v>
      </c>
      <c r="C194">
        <v>11</v>
      </c>
      <c r="D194">
        <v>15</v>
      </c>
      <c r="E194">
        <v>19</v>
      </c>
      <c r="F194">
        <f>AVERAGEIF(KahramanmarasTablo[[#This Row],[Vefat2019]:[Vefat2017]], "&gt;0")</f>
        <v>15</v>
      </c>
      <c r="G194">
        <f>IF(KahramanmarasTablo[[#This Row],[Vefat2020]]&gt;-1, KahramanmarasTablo[[#This Row],[Vefat2020]]-KahramanmarasTablo[[#This Row],[Referans]], 0)</f>
        <v>-2</v>
      </c>
      <c r="H194">
        <f t="shared" si="11"/>
        <v>16.714285714285715</v>
      </c>
      <c r="I194">
        <f t="shared" si="12"/>
        <v>14.857142857142858</v>
      </c>
      <c r="J194">
        <f t="shared" si="13"/>
        <v>16.714285714285715</v>
      </c>
      <c r="K194">
        <f t="shared" si="14"/>
        <v>17.571428571428573</v>
      </c>
      <c r="L194">
        <f t="shared" si="15"/>
        <v>16.380952380952383</v>
      </c>
    </row>
    <row r="195" spans="1:12">
      <c r="A195" s="3" t="s">
        <v>210</v>
      </c>
      <c r="B195">
        <v>25</v>
      </c>
      <c r="C195">
        <v>12</v>
      </c>
      <c r="D195">
        <v>13</v>
      </c>
      <c r="E195">
        <v>16</v>
      </c>
      <c r="F195">
        <f>AVERAGEIF(KahramanmarasTablo[[#This Row],[Vefat2019]:[Vefat2017]], "&gt;0")</f>
        <v>13.666666666666666</v>
      </c>
      <c r="G195">
        <f>IF(KahramanmarasTablo[[#This Row],[Vefat2020]]&gt;-1, KahramanmarasTablo[[#This Row],[Vefat2020]]-KahramanmarasTablo[[#This Row],[Referans]], 0)</f>
        <v>11.333333333333334</v>
      </c>
      <c r="H195">
        <f t="shared" si="11"/>
        <v>17.142857142857142</v>
      </c>
      <c r="I195">
        <f t="shared" si="12"/>
        <v>14.714285714285714</v>
      </c>
      <c r="J195">
        <f t="shared" si="13"/>
        <v>15.285714285714286</v>
      </c>
      <c r="K195">
        <f t="shared" si="14"/>
        <v>17.285714285714285</v>
      </c>
      <c r="L195">
        <f t="shared" si="15"/>
        <v>15.761904761904763</v>
      </c>
    </row>
    <row r="196" spans="1:12">
      <c r="A196" s="3" t="s">
        <v>211</v>
      </c>
      <c r="B196">
        <v>19</v>
      </c>
      <c r="C196">
        <v>15</v>
      </c>
      <c r="D196">
        <v>22</v>
      </c>
      <c r="E196">
        <v>15</v>
      </c>
      <c r="F196">
        <f>AVERAGEIF(KahramanmarasTablo[[#This Row],[Vefat2019]:[Vefat2017]], "&gt;0")</f>
        <v>17.333333333333332</v>
      </c>
      <c r="G196">
        <f>IF(KahramanmarasTablo[[#This Row],[Vefat2020]]&gt;-1, KahramanmarasTablo[[#This Row],[Vefat2020]]-KahramanmarasTablo[[#This Row],[Referans]], 0)</f>
        <v>1.6666666666666679</v>
      </c>
      <c r="H196">
        <f t="shared" si="11"/>
        <v>16.428571428571427</v>
      </c>
      <c r="I196">
        <f t="shared" si="12"/>
        <v>15.285714285714286</v>
      </c>
      <c r="J196">
        <f t="shared" si="13"/>
        <v>16.285714285714285</v>
      </c>
      <c r="K196">
        <f t="shared" si="14"/>
        <v>17</v>
      </c>
      <c r="L196">
        <f t="shared" si="15"/>
        <v>16.19047619047619</v>
      </c>
    </row>
    <row r="197" spans="1:12">
      <c r="A197" s="3" t="s">
        <v>212</v>
      </c>
      <c r="B197">
        <v>14</v>
      </c>
      <c r="C197">
        <v>15</v>
      </c>
      <c r="D197">
        <v>16</v>
      </c>
      <c r="E197">
        <v>16</v>
      </c>
      <c r="F197">
        <f>AVERAGEIF(KahramanmarasTablo[[#This Row],[Vefat2019]:[Vefat2017]], "&gt;0")</f>
        <v>15.666666666666666</v>
      </c>
      <c r="G197">
        <f>IF(KahramanmarasTablo[[#This Row],[Vefat2020]]&gt;-1, KahramanmarasTablo[[#This Row],[Vefat2020]]-KahramanmarasTablo[[#This Row],[Referans]], 0)</f>
        <v>-1.6666666666666661</v>
      </c>
      <c r="H197">
        <f t="shared" si="11"/>
        <v>15.857142857142858</v>
      </c>
      <c r="I197">
        <f t="shared" si="12"/>
        <v>14.857142857142858</v>
      </c>
      <c r="J197">
        <f t="shared" si="13"/>
        <v>16.857142857142858</v>
      </c>
      <c r="K197">
        <f t="shared" si="14"/>
        <v>17.285714285714285</v>
      </c>
      <c r="L197">
        <f t="shared" si="15"/>
        <v>16.333333333333336</v>
      </c>
    </row>
    <row r="198" spans="1:12">
      <c r="A198" s="3" t="s">
        <v>213</v>
      </c>
      <c r="B198">
        <v>13</v>
      </c>
      <c r="C198">
        <v>14</v>
      </c>
      <c r="D198">
        <v>19</v>
      </c>
      <c r="E198">
        <v>16</v>
      </c>
      <c r="F198">
        <f>AVERAGEIF(KahramanmarasTablo[[#This Row],[Vefat2019]:[Vefat2017]], "&gt;0")</f>
        <v>16.333333333333332</v>
      </c>
      <c r="G198">
        <f>IF(KahramanmarasTablo[[#This Row],[Vefat2020]]&gt;-1, KahramanmarasTablo[[#This Row],[Vefat2020]]-KahramanmarasTablo[[#This Row],[Referans]], 0)</f>
        <v>-3.3333333333333321</v>
      </c>
      <c r="H198">
        <f t="shared" si="11"/>
        <v>15.857142857142858</v>
      </c>
      <c r="I198">
        <f t="shared" si="12"/>
        <v>13</v>
      </c>
      <c r="J198">
        <f t="shared" si="13"/>
        <v>17.285714285714285</v>
      </c>
      <c r="K198">
        <f t="shared" si="14"/>
        <v>15.857142857142858</v>
      </c>
      <c r="L198">
        <f t="shared" si="15"/>
        <v>15.380952380952381</v>
      </c>
    </row>
    <row r="199" spans="1:12">
      <c r="A199" s="3" t="s">
        <v>214</v>
      </c>
      <c r="B199">
        <v>21</v>
      </c>
      <c r="C199">
        <v>12</v>
      </c>
      <c r="D199">
        <v>10</v>
      </c>
      <c r="E199">
        <v>10</v>
      </c>
      <c r="F199">
        <f>AVERAGEIF(KahramanmarasTablo[[#This Row],[Vefat2019]:[Vefat2017]], "&gt;0")</f>
        <v>10.666666666666666</v>
      </c>
      <c r="G199">
        <f>IF(KahramanmarasTablo[[#This Row],[Vefat2020]]&gt;-1, KahramanmarasTablo[[#This Row],[Vefat2020]]-KahramanmarasTablo[[#This Row],[Referans]], 0)</f>
        <v>10.333333333333334</v>
      </c>
      <c r="H199">
        <f t="shared" si="11"/>
        <v>17.428571428571427</v>
      </c>
      <c r="I199">
        <f t="shared" si="12"/>
        <v>13.142857142857142</v>
      </c>
      <c r="J199">
        <f t="shared" si="13"/>
        <v>17.571428571428573</v>
      </c>
      <c r="K199">
        <f t="shared" si="14"/>
        <v>14.857142857142858</v>
      </c>
      <c r="L199">
        <f t="shared" si="15"/>
        <v>15.190476190476192</v>
      </c>
    </row>
    <row r="200" spans="1:12">
      <c r="A200" s="3" t="s">
        <v>215</v>
      </c>
      <c r="B200">
        <v>15</v>
      </c>
      <c r="C200">
        <v>15</v>
      </c>
      <c r="D200">
        <v>11</v>
      </c>
      <c r="E200">
        <v>17</v>
      </c>
      <c r="F200">
        <f>AVERAGEIF(KahramanmarasTablo[[#This Row],[Vefat2019]:[Vefat2017]], "&gt;0")</f>
        <v>14.333333333333334</v>
      </c>
      <c r="G200">
        <f>IF(KahramanmarasTablo[[#This Row],[Vefat2020]]&gt;-1, KahramanmarasTablo[[#This Row],[Vefat2020]]-KahramanmarasTablo[[#This Row],[Referans]], 0)</f>
        <v>0.66666666666666607</v>
      </c>
      <c r="H200">
        <f t="shared" si="11"/>
        <v>17.142857142857142</v>
      </c>
      <c r="I200">
        <f t="shared" si="12"/>
        <v>13.428571428571429</v>
      </c>
      <c r="J200">
        <f t="shared" si="13"/>
        <v>15.142857142857142</v>
      </c>
      <c r="K200">
        <f t="shared" si="14"/>
        <v>15.571428571428571</v>
      </c>
      <c r="L200">
        <f t="shared" si="15"/>
        <v>14.714285714285714</v>
      </c>
    </row>
    <row r="201" spans="1:12">
      <c r="A201" s="3" t="s">
        <v>216</v>
      </c>
      <c r="B201">
        <v>19</v>
      </c>
      <c r="C201">
        <v>13</v>
      </c>
      <c r="D201">
        <v>14</v>
      </c>
      <c r="E201">
        <v>14</v>
      </c>
      <c r="F201">
        <f>AVERAGEIF(KahramanmarasTablo[[#This Row],[Vefat2019]:[Vefat2017]], "&gt;0")</f>
        <v>13.666666666666666</v>
      </c>
      <c r="G201">
        <f>IF(KahramanmarasTablo[[#This Row],[Vefat2020]]&gt;-1, KahramanmarasTablo[[#This Row],[Vefat2020]]-KahramanmarasTablo[[#This Row],[Referans]], 0)</f>
        <v>5.3333333333333339</v>
      </c>
      <c r="H201">
        <f t="shared" ref="H201:H254" si="16">AVERAGE(B195:B201)</f>
        <v>18</v>
      </c>
      <c r="I201">
        <f t="shared" ref="I201:I254" si="17">AVERAGE(C195:C201)</f>
        <v>13.714285714285714</v>
      </c>
      <c r="J201">
        <f t="shared" ref="J201:J254" si="18">AVERAGE(D195:D201)</f>
        <v>15</v>
      </c>
      <c r="K201">
        <f t="shared" ref="K201:K254" si="19">AVERAGE(E195:E201)</f>
        <v>14.857142857142858</v>
      </c>
      <c r="L201">
        <f t="shared" ref="L201:L254" si="20">AVERAGE(F195:F201)</f>
        <v>14.523809523809524</v>
      </c>
    </row>
    <row r="202" spans="1:12">
      <c r="A202" s="3" t="s">
        <v>217</v>
      </c>
      <c r="B202">
        <v>20</v>
      </c>
      <c r="C202">
        <v>20</v>
      </c>
      <c r="D202">
        <v>9</v>
      </c>
      <c r="E202">
        <v>21</v>
      </c>
      <c r="F202">
        <f>AVERAGEIF(KahramanmarasTablo[[#This Row],[Vefat2019]:[Vefat2017]], "&gt;0")</f>
        <v>16.666666666666668</v>
      </c>
      <c r="G202">
        <f>IF(KahramanmarasTablo[[#This Row],[Vefat2020]]&gt;-1, KahramanmarasTablo[[#This Row],[Vefat2020]]-KahramanmarasTablo[[#This Row],[Referans]], 0)</f>
        <v>3.3333333333333321</v>
      </c>
      <c r="H202">
        <f t="shared" si="16"/>
        <v>17.285714285714285</v>
      </c>
      <c r="I202">
        <f t="shared" si="17"/>
        <v>14.857142857142858</v>
      </c>
      <c r="J202">
        <f t="shared" si="18"/>
        <v>14.428571428571429</v>
      </c>
      <c r="K202">
        <f t="shared" si="19"/>
        <v>15.571428571428571</v>
      </c>
      <c r="L202">
        <f t="shared" si="20"/>
        <v>14.952380952380953</v>
      </c>
    </row>
    <row r="203" spans="1:12">
      <c r="A203" s="3" t="s">
        <v>218</v>
      </c>
      <c r="B203">
        <v>19</v>
      </c>
      <c r="C203">
        <v>17</v>
      </c>
      <c r="D203">
        <v>14</v>
      </c>
      <c r="E203">
        <v>11</v>
      </c>
      <c r="F203">
        <f>AVERAGEIF(KahramanmarasTablo[[#This Row],[Vefat2019]:[Vefat2017]], "&gt;0")</f>
        <v>14</v>
      </c>
      <c r="G203">
        <f>IF(KahramanmarasTablo[[#This Row],[Vefat2020]]&gt;-1, KahramanmarasTablo[[#This Row],[Vefat2020]]-KahramanmarasTablo[[#This Row],[Referans]], 0)</f>
        <v>5</v>
      </c>
      <c r="H203">
        <f t="shared" si="16"/>
        <v>17.285714285714285</v>
      </c>
      <c r="I203">
        <f t="shared" si="17"/>
        <v>15.142857142857142</v>
      </c>
      <c r="J203">
        <f t="shared" si="18"/>
        <v>13.285714285714286</v>
      </c>
      <c r="K203">
        <f t="shared" si="19"/>
        <v>15</v>
      </c>
      <c r="L203">
        <f t="shared" si="20"/>
        <v>14.476190476190478</v>
      </c>
    </row>
    <row r="204" spans="1:12">
      <c r="A204" s="3" t="s">
        <v>219</v>
      </c>
      <c r="B204">
        <v>16</v>
      </c>
      <c r="C204">
        <v>20</v>
      </c>
      <c r="D204">
        <v>15</v>
      </c>
      <c r="E204">
        <v>16</v>
      </c>
      <c r="F204">
        <f>AVERAGEIF(KahramanmarasTablo[[#This Row],[Vefat2019]:[Vefat2017]], "&gt;0")</f>
        <v>17</v>
      </c>
      <c r="G204">
        <f>IF(KahramanmarasTablo[[#This Row],[Vefat2020]]&gt;-1, KahramanmarasTablo[[#This Row],[Vefat2020]]-KahramanmarasTablo[[#This Row],[Referans]], 0)</f>
        <v>-1</v>
      </c>
      <c r="H204">
        <f t="shared" si="16"/>
        <v>17.571428571428573</v>
      </c>
      <c r="I204">
        <f t="shared" si="17"/>
        <v>15.857142857142858</v>
      </c>
      <c r="J204">
        <f t="shared" si="18"/>
        <v>13.142857142857142</v>
      </c>
      <c r="K204">
        <f t="shared" si="19"/>
        <v>15</v>
      </c>
      <c r="L204">
        <f t="shared" si="20"/>
        <v>14.666666666666668</v>
      </c>
    </row>
    <row r="205" spans="1:12">
      <c r="A205" s="3" t="s">
        <v>220</v>
      </c>
      <c r="B205">
        <v>20</v>
      </c>
      <c r="C205">
        <v>14</v>
      </c>
      <c r="D205">
        <v>26</v>
      </c>
      <c r="E205">
        <v>11</v>
      </c>
      <c r="F205">
        <f>AVERAGEIF(KahramanmarasTablo[[#This Row],[Vefat2019]:[Vefat2017]], "&gt;0")</f>
        <v>17</v>
      </c>
      <c r="G205">
        <f>IF(KahramanmarasTablo[[#This Row],[Vefat2020]]&gt;-1, KahramanmarasTablo[[#This Row],[Vefat2020]]-KahramanmarasTablo[[#This Row],[Referans]], 0)</f>
        <v>3</v>
      </c>
      <c r="H205">
        <f t="shared" si="16"/>
        <v>18.571428571428573</v>
      </c>
      <c r="I205">
        <f t="shared" si="17"/>
        <v>15.857142857142858</v>
      </c>
      <c r="J205">
        <f t="shared" si="18"/>
        <v>14.142857142857142</v>
      </c>
      <c r="K205">
        <f t="shared" si="19"/>
        <v>14.285714285714286</v>
      </c>
      <c r="L205">
        <f t="shared" si="20"/>
        <v>14.761904761904761</v>
      </c>
    </row>
    <row r="206" spans="1:12">
      <c r="A206" s="3" t="s">
        <v>221</v>
      </c>
      <c r="B206">
        <v>23</v>
      </c>
      <c r="C206">
        <v>21</v>
      </c>
      <c r="D206">
        <v>19</v>
      </c>
      <c r="E206">
        <v>9</v>
      </c>
      <c r="F206">
        <f>AVERAGEIF(KahramanmarasTablo[[#This Row],[Vefat2019]:[Vefat2017]], "&gt;0")</f>
        <v>16.333333333333332</v>
      </c>
      <c r="G206">
        <f>IF(KahramanmarasTablo[[#This Row],[Vefat2020]]&gt;-1, KahramanmarasTablo[[#This Row],[Vefat2020]]-KahramanmarasTablo[[#This Row],[Referans]], 0)</f>
        <v>6.6666666666666679</v>
      </c>
      <c r="H206">
        <f t="shared" si="16"/>
        <v>18.857142857142858</v>
      </c>
      <c r="I206">
        <f t="shared" si="17"/>
        <v>17.142857142857142</v>
      </c>
      <c r="J206">
        <f t="shared" si="18"/>
        <v>15.428571428571429</v>
      </c>
      <c r="K206">
        <f t="shared" si="19"/>
        <v>14.142857142857142</v>
      </c>
      <c r="L206">
        <f t="shared" si="20"/>
        <v>15.571428571428571</v>
      </c>
    </row>
    <row r="207" spans="1:12">
      <c r="A207" s="3" t="s">
        <v>222</v>
      </c>
      <c r="B207">
        <v>24</v>
      </c>
      <c r="C207">
        <v>8</v>
      </c>
      <c r="D207">
        <v>13</v>
      </c>
      <c r="E207">
        <v>11</v>
      </c>
      <c r="F207">
        <f>AVERAGEIF(KahramanmarasTablo[[#This Row],[Vefat2019]:[Vefat2017]], "&gt;0")</f>
        <v>10.666666666666666</v>
      </c>
      <c r="G207">
        <f>IF(KahramanmarasTablo[[#This Row],[Vefat2020]]&gt;-1, KahramanmarasTablo[[#This Row],[Vefat2020]]-KahramanmarasTablo[[#This Row],[Referans]], 0)</f>
        <v>13.333333333333334</v>
      </c>
      <c r="H207">
        <f t="shared" si="16"/>
        <v>20.142857142857142</v>
      </c>
      <c r="I207">
        <f t="shared" si="17"/>
        <v>16.142857142857142</v>
      </c>
      <c r="J207">
        <f t="shared" si="18"/>
        <v>15.714285714285714</v>
      </c>
      <c r="K207">
        <f t="shared" si="19"/>
        <v>13.285714285714286</v>
      </c>
      <c r="L207">
        <f t="shared" si="20"/>
        <v>15.047619047619049</v>
      </c>
    </row>
    <row r="208" spans="1:12">
      <c r="A208" s="3" t="s">
        <v>223</v>
      </c>
      <c r="B208">
        <v>22</v>
      </c>
      <c r="C208">
        <v>14</v>
      </c>
      <c r="D208">
        <v>16</v>
      </c>
      <c r="E208">
        <v>17</v>
      </c>
      <c r="F208">
        <f>AVERAGEIF(KahramanmarasTablo[[#This Row],[Vefat2019]:[Vefat2017]], "&gt;0")</f>
        <v>15.666666666666666</v>
      </c>
      <c r="G208">
        <f>IF(KahramanmarasTablo[[#This Row],[Vefat2020]]&gt;-1, KahramanmarasTablo[[#This Row],[Vefat2020]]-KahramanmarasTablo[[#This Row],[Referans]], 0)</f>
        <v>6.3333333333333339</v>
      </c>
      <c r="H208">
        <f t="shared" si="16"/>
        <v>20.571428571428573</v>
      </c>
      <c r="I208">
        <f t="shared" si="17"/>
        <v>16.285714285714285</v>
      </c>
      <c r="J208">
        <f t="shared" si="18"/>
        <v>16</v>
      </c>
      <c r="K208">
        <f t="shared" si="19"/>
        <v>13.714285714285714</v>
      </c>
      <c r="L208">
        <f t="shared" si="20"/>
        <v>15.333333333333334</v>
      </c>
    </row>
    <row r="209" spans="1:12">
      <c r="A209" s="3" t="s">
        <v>224</v>
      </c>
      <c r="B209">
        <v>17</v>
      </c>
      <c r="C209">
        <v>11</v>
      </c>
      <c r="D209">
        <v>17</v>
      </c>
      <c r="E209">
        <v>15</v>
      </c>
      <c r="F209">
        <f>AVERAGEIF(KahramanmarasTablo[[#This Row],[Vefat2019]:[Vefat2017]], "&gt;0")</f>
        <v>14.333333333333334</v>
      </c>
      <c r="G209">
        <f>IF(KahramanmarasTablo[[#This Row],[Vefat2020]]&gt;-1, KahramanmarasTablo[[#This Row],[Vefat2020]]-KahramanmarasTablo[[#This Row],[Referans]], 0)</f>
        <v>2.6666666666666661</v>
      </c>
      <c r="H209">
        <f t="shared" si="16"/>
        <v>20.142857142857142</v>
      </c>
      <c r="I209">
        <f t="shared" si="17"/>
        <v>15</v>
      </c>
      <c r="J209">
        <f t="shared" si="18"/>
        <v>17.142857142857142</v>
      </c>
      <c r="K209">
        <f t="shared" si="19"/>
        <v>12.857142857142858</v>
      </c>
      <c r="L209">
        <f t="shared" si="20"/>
        <v>15</v>
      </c>
    </row>
    <row r="210" spans="1:12">
      <c r="A210" s="3" t="s">
        <v>225</v>
      </c>
      <c r="B210">
        <v>25</v>
      </c>
      <c r="C210">
        <v>15</v>
      </c>
      <c r="D210">
        <v>9</v>
      </c>
      <c r="E210">
        <v>19</v>
      </c>
      <c r="F210">
        <f>AVERAGEIF(KahramanmarasTablo[[#This Row],[Vefat2019]:[Vefat2017]], "&gt;0")</f>
        <v>14.333333333333334</v>
      </c>
      <c r="G210">
        <f>IF(KahramanmarasTablo[[#This Row],[Vefat2020]]&gt;-1, KahramanmarasTablo[[#This Row],[Vefat2020]]-KahramanmarasTablo[[#This Row],[Referans]], 0)</f>
        <v>10.666666666666666</v>
      </c>
      <c r="H210">
        <f t="shared" si="16"/>
        <v>21</v>
      </c>
      <c r="I210">
        <f t="shared" si="17"/>
        <v>14.714285714285714</v>
      </c>
      <c r="J210">
        <f t="shared" si="18"/>
        <v>16.428571428571427</v>
      </c>
      <c r="K210">
        <f t="shared" si="19"/>
        <v>14</v>
      </c>
      <c r="L210">
        <f t="shared" si="20"/>
        <v>15.047619047619046</v>
      </c>
    </row>
    <row r="211" spans="1:12">
      <c r="A211" s="3" t="s">
        <v>226</v>
      </c>
      <c r="B211">
        <v>20</v>
      </c>
      <c r="C211">
        <v>9</v>
      </c>
      <c r="D211">
        <v>13</v>
      </c>
      <c r="E211">
        <v>10</v>
      </c>
      <c r="F211">
        <f>AVERAGEIF(KahramanmarasTablo[[#This Row],[Vefat2019]:[Vefat2017]], "&gt;0")</f>
        <v>10.666666666666666</v>
      </c>
      <c r="G211">
        <f>IF(KahramanmarasTablo[[#This Row],[Vefat2020]]&gt;-1, KahramanmarasTablo[[#This Row],[Vefat2020]]-KahramanmarasTablo[[#This Row],[Referans]], 0)</f>
        <v>9.3333333333333339</v>
      </c>
      <c r="H211">
        <f t="shared" si="16"/>
        <v>21.571428571428573</v>
      </c>
      <c r="I211">
        <f t="shared" si="17"/>
        <v>13.142857142857142</v>
      </c>
      <c r="J211">
        <f t="shared" si="18"/>
        <v>16.142857142857142</v>
      </c>
      <c r="K211">
        <f t="shared" si="19"/>
        <v>13.142857142857142</v>
      </c>
      <c r="L211">
        <f t="shared" si="20"/>
        <v>14.142857142857141</v>
      </c>
    </row>
    <row r="212" spans="1:12">
      <c r="A212" s="3" t="s">
        <v>227</v>
      </c>
      <c r="B212">
        <v>20</v>
      </c>
      <c r="C212">
        <v>14</v>
      </c>
      <c r="D212">
        <v>17</v>
      </c>
      <c r="E212">
        <v>16</v>
      </c>
      <c r="F212">
        <f>AVERAGEIF(KahramanmarasTablo[[#This Row],[Vefat2019]:[Vefat2017]], "&gt;0")</f>
        <v>15.666666666666666</v>
      </c>
      <c r="G212">
        <f>IF(KahramanmarasTablo[[#This Row],[Vefat2020]]&gt;-1, KahramanmarasTablo[[#This Row],[Vefat2020]]-KahramanmarasTablo[[#This Row],[Referans]], 0)</f>
        <v>4.3333333333333339</v>
      </c>
      <c r="H212">
        <f t="shared" si="16"/>
        <v>21.571428571428573</v>
      </c>
      <c r="I212">
        <f t="shared" si="17"/>
        <v>13.142857142857142</v>
      </c>
      <c r="J212">
        <f t="shared" si="18"/>
        <v>14.857142857142858</v>
      </c>
      <c r="K212">
        <f t="shared" si="19"/>
        <v>13.857142857142858</v>
      </c>
      <c r="L212">
        <f t="shared" si="20"/>
        <v>13.952380952380953</v>
      </c>
    </row>
    <row r="213" spans="1:12">
      <c r="A213" s="3" t="s">
        <v>228</v>
      </c>
      <c r="B213">
        <v>16</v>
      </c>
      <c r="C213">
        <v>27</v>
      </c>
      <c r="D213">
        <v>13</v>
      </c>
      <c r="E213">
        <v>20</v>
      </c>
      <c r="F213">
        <f>AVERAGEIF(KahramanmarasTablo[[#This Row],[Vefat2019]:[Vefat2017]], "&gt;0")</f>
        <v>20</v>
      </c>
      <c r="G213">
        <f>IF(KahramanmarasTablo[[#This Row],[Vefat2020]]&gt;-1, KahramanmarasTablo[[#This Row],[Vefat2020]]-KahramanmarasTablo[[#This Row],[Referans]], 0)</f>
        <v>-4</v>
      </c>
      <c r="H213">
        <f t="shared" si="16"/>
        <v>20.571428571428573</v>
      </c>
      <c r="I213">
        <f t="shared" si="17"/>
        <v>14</v>
      </c>
      <c r="J213">
        <f t="shared" si="18"/>
        <v>14</v>
      </c>
      <c r="K213">
        <f t="shared" si="19"/>
        <v>15.428571428571429</v>
      </c>
      <c r="L213">
        <f t="shared" si="20"/>
        <v>14.476190476190478</v>
      </c>
    </row>
    <row r="214" spans="1:12">
      <c r="A214" s="3" t="s">
        <v>229</v>
      </c>
      <c r="B214">
        <v>20</v>
      </c>
      <c r="C214">
        <v>14</v>
      </c>
      <c r="D214">
        <v>18</v>
      </c>
      <c r="E214">
        <v>18</v>
      </c>
      <c r="F214">
        <f>AVERAGEIF(KahramanmarasTablo[[#This Row],[Vefat2019]:[Vefat2017]], "&gt;0")</f>
        <v>16.666666666666668</v>
      </c>
      <c r="G214">
        <f>IF(KahramanmarasTablo[[#This Row],[Vefat2020]]&gt;-1, KahramanmarasTablo[[#This Row],[Vefat2020]]-KahramanmarasTablo[[#This Row],[Referans]], 0)</f>
        <v>3.3333333333333321</v>
      </c>
      <c r="H214">
        <f t="shared" si="16"/>
        <v>20</v>
      </c>
      <c r="I214">
        <f t="shared" si="17"/>
        <v>14.857142857142858</v>
      </c>
      <c r="J214">
        <f t="shared" si="18"/>
        <v>14.714285714285714</v>
      </c>
      <c r="K214">
        <f t="shared" si="19"/>
        <v>16.428571428571427</v>
      </c>
      <c r="L214">
        <f t="shared" si="20"/>
        <v>15.333333333333334</v>
      </c>
    </row>
    <row r="215" spans="1:12">
      <c r="A215" s="3" t="s">
        <v>230</v>
      </c>
      <c r="B215">
        <v>26</v>
      </c>
      <c r="C215">
        <v>12</v>
      </c>
      <c r="D215">
        <v>13</v>
      </c>
      <c r="E215">
        <v>17</v>
      </c>
      <c r="F215">
        <f>AVERAGEIF(KahramanmarasTablo[[#This Row],[Vefat2019]:[Vefat2017]], "&gt;0")</f>
        <v>14</v>
      </c>
      <c r="G215">
        <f>IF(KahramanmarasTablo[[#This Row],[Vefat2020]]&gt;-1, KahramanmarasTablo[[#This Row],[Vefat2020]]-KahramanmarasTablo[[#This Row],[Referans]], 0)</f>
        <v>12</v>
      </c>
      <c r="H215">
        <f t="shared" si="16"/>
        <v>20.571428571428573</v>
      </c>
      <c r="I215">
        <f t="shared" si="17"/>
        <v>14.571428571428571</v>
      </c>
      <c r="J215">
        <f t="shared" si="18"/>
        <v>14.285714285714286</v>
      </c>
      <c r="K215">
        <f t="shared" si="19"/>
        <v>16.428571428571427</v>
      </c>
      <c r="L215">
        <f t="shared" si="20"/>
        <v>15.095238095238097</v>
      </c>
    </row>
    <row r="216" spans="1:12">
      <c r="A216" s="3" t="s">
        <v>231</v>
      </c>
      <c r="B216">
        <v>27</v>
      </c>
      <c r="C216">
        <v>20</v>
      </c>
      <c r="D216">
        <v>22</v>
      </c>
      <c r="E216">
        <v>16</v>
      </c>
      <c r="F216">
        <f>AVERAGEIF(KahramanmarasTablo[[#This Row],[Vefat2019]:[Vefat2017]], "&gt;0")</f>
        <v>19.333333333333332</v>
      </c>
      <c r="G216">
        <f>IF(KahramanmarasTablo[[#This Row],[Vefat2020]]&gt;-1, KahramanmarasTablo[[#This Row],[Vefat2020]]-KahramanmarasTablo[[#This Row],[Referans]], 0)</f>
        <v>7.6666666666666679</v>
      </c>
      <c r="H216">
        <f t="shared" si="16"/>
        <v>22</v>
      </c>
      <c r="I216">
        <f t="shared" si="17"/>
        <v>15.857142857142858</v>
      </c>
      <c r="J216">
        <f t="shared" si="18"/>
        <v>15</v>
      </c>
      <c r="K216">
        <f t="shared" si="19"/>
        <v>16.571428571428573</v>
      </c>
      <c r="L216">
        <f t="shared" si="20"/>
        <v>15.809523809523808</v>
      </c>
    </row>
    <row r="217" spans="1:12">
      <c r="A217" s="3" t="s">
        <v>232</v>
      </c>
      <c r="B217">
        <v>27</v>
      </c>
      <c r="C217">
        <v>11</v>
      </c>
      <c r="D217">
        <v>17</v>
      </c>
      <c r="E217">
        <v>16</v>
      </c>
      <c r="F217">
        <f>AVERAGEIF(KahramanmarasTablo[[#This Row],[Vefat2019]:[Vefat2017]], "&gt;0")</f>
        <v>14.666666666666666</v>
      </c>
      <c r="G217">
        <f>IF(KahramanmarasTablo[[#This Row],[Vefat2020]]&gt;-1, KahramanmarasTablo[[#This Row],[Vefat2020]]-KahramanmarasTablo[[#This Row],[Referans]], 0)</f>
        <v>12.333333333333334</v>
      </c>
      <c r="H217">
        <f t="shared" si="16"/>
        <v>22.285714285714285</v>
      </c>
      <c r="I217">
        <f t="shared" si="17"/>
        <v>15.285714285714286</v>
      </c>
      <c r="J217">
        <f t="shared" si="18"/>
        <v>16.142857142857142</v>
      </c>
      <c r="K217">
        <f t="shared" si="19"/>
        <v>16.142857142857142</v>
      </c>
      <c r="L217">
        <f t="shared" si="20"/>
        <v>15.857142857142858</v>
      </c>
    </row>
    <row r="218" spans="1:12">
      <c r="A218" s="3" t="s">
        <v>233</v>
      </c>
      <c r="B218">
        <v>21</v>
      </c>
      <c r="C218">
        <v>18</v>
      </c>
      <c r="D218">
        <v>12</v>
      </c>
      <c r="E218">
        <v>9</v>
      </c>
      <c r="F218">
        <f>AVERAGEIF(KahramanmarasTablo[[#This Row],[Vefat2019]:[Vefat2017]], "&gt;0")</f>
        <v>13</v>
      </c>
      <c r="G218">
        <f>IF(KahramanmarasTablo[[#This Row],[Vefat2020]]&gt;-1, KahramanmarasTablo[[#This Row],[Vefat2020]]-KahramanmarasTablo[[#This Row],[Referans]], 0)</f>
        <v>8</v>
      </c>
      <c r="H218">
        <f t="shared" si="16"/>
        <v>22.428571428571427</v>
      </c>
      <c r="I218">
        <f t="shared" si="17"/>
        <v>16.571428571428573</v>
      </c>
      <c r="J218">
        <f t="shared" si="18"/>
        <v>16</v>
      </c>
      <c r="K218">
        <f t="shared" si="19"/>
        <v>16</v>
      </c>
      <c r="L218">
        <f t="shared" si="20"/>
        <v>16.19047619047619</v>
      </c>
    </row>
    <row r="219" spans="1:12">
      <c r="A219" s="3" t="s">
        <v>234</v>
      </c>
      <c r="B219">
        <v>28</v>
      </c>
      <c r="C219">
        <v>8</v>
      </c>
      <c r="D219">
        <v>21</v>
      </c>
      <c r="E219">
        <v>7</v>
      </c>
      <c r="F219">
        <f>AVERAGEIF(KahramanmarasTablo[[#This Row],[Vefat2019]:[Vefat2017]], "&gt;0")</f>
        <v>12</v>
      </c>
      <c r="G219">
        <f>IF(KahramanmarasTablo[[#This Row],[Vefat2020]]&gt;-1, KahramanmarasTablo[[#This Row],[Vefat2020]]-KahramanmarasTablo[[#This Row],[Referans]], 0)</f>
        <v>16</v>
      </c>
      <c r="H219">
        <f t="shared" si="16"/>
        <v>23.571428571428573</v>
      </c>
      <c r="I219">
        <f t="shared" si="17"/>
        <v>15.714285714285714</v>
      </c>
      <c r="J219">
        <f t="shared" si="18"/>
        <v>16.571428571428573</v>
      </c>
      <c r="K219">
        <f t="shared" si="19"/>
        <v>14.714285714285714</v>
      </c>
      <c r="L219">
        <f t="shared" si="20"/>
        <v>15.666666666666668</v>
      </c>
    </row>
    <row r="220" spans="1:12">
      <c r="A220" s="3" t="s">
        <v>235</v>
      </c>
      <c r="B220">
        <v>20</v>
      </c>
      <c r="C220">
        <v>9</v>
      </c>
      <c r="D220">
        <v>8</v>
      </c>
      <c r="E220">
        <v>17</v>
      </c>
      <c r="F220">
        <f>AVERAGEIF(KahramanmarasTablo[[#This Row],[Vefat2019]:[Vefat2017]], "&gt;0")</f>
        <v>11.333333333333334</v>
      </c>
      <c r="G220">
        <f>IF(KahramanmarasTablo[[#This Row],[Vefat2020]]&gt;-1, KahramanmarasTablo[[#This Row],[Vefat2020]]-KahramanmarasTablo[[#This Row],[Referans]], 0)</f>
        <v>8.6666666666666661</v>
      </c>
      <c r="H220">
        <f t="shared" si="16"/>
        <v>24.142857142857142</v>
      </c>
      <c r="I220">
        <f t="shared" si="17"/>
        <v>13.142857142857142</v>
      </c>
      <c r="J220">
        <f t="shared" si="18"/>
        <v>15.857142857142858</v>
      </c>
      <c r="K220">
        <f t="shared" si="19"/>
        <v>14.285714285714286</v>
      </c>
      <c r="L220">
        <f t="shared" si="20"/>
        <v>14.428571428571429</v>
      </c>
    </row>
    <row r="221" spans="1:12">
      <c r="A221" s="3" t="s">
        <v>236</v>
      </c>
      <c r="B221">
        <v>15</v>
      </c>
      <c r="C221">
        <v>11</v>
      </c>
      <c r="D221">
        <v>12</v>
      </c>
      <c r="E221">
        <v>14</v>
      </c>
      <c r="F221">
        <f>AVERAGEIF(KahramanmarasTablo[[#This Row],[Vefat2019]:[Vefat2017]], "&gt;0")</f>
        <v>12.333333333333334</v>
      </c>
      <c r="G221">
        <f>IF(KahramanmarasTablo[[#This Row],[Vefat2020]]&gt;-1, KahramanmarasTablo[[#This Row],[Vefat2020]]-KahramanmarasTablo[[#This Row],[Referans]], 0)</f>
        <v>2.6666666666666661</v>
      </c>
      <c r="H221">
        <f t="shared" si="16"/>
        <v>23.428571428571427</v>
      </c>
      <c r="I221">
        <f t="shared" si="17"/>
        <v>12.714285714285714</v>
      </c>
      <c r="J221">
        <f t="shared" si="18"/>
        <v>15</v>
      </c>
      <c r="K221">
        <f t="shared" si="19"/>
        <v>13.714285714285714</v>
      </c>
      <c r="L221">
        <f t="shared" si="20"/>
        <v>13.809523809523808</v>
      </c>
    </row>
    <row r="222" spans="1:12">
      <c r="A222" s="3" t="s">
        <v>237</v>
      </c>
      <c r="B222">
        <v>26</v>
      </c>
      <c r="C222">
        <v>18</v>
      </c>
      <c r="D222">
        <v>16</v>
      </c>
      <c r="E222">
        <v>11</v>
      </c>
      <c r="F222">
        <f>AVERAGEIF(KahramanmarasTablo[[#This Row],[Vefat2019]:[Vefat2017]], "&gt;0")</f>
        <v>15</v>
      </c>
      <c r="G222">
        <f>IF(KahramanmarasTablo[[#This Row],[Vefat2020]]&gt;-1, KahramanmarasTablo[[#This Row],[Vefat2020]]-KahramanmarasTablo[[#This Row],[Referans]], 0)</f>
        <v>11</v>
      </c>
      <c r="H222">
        <f t="shared" si="16"/>
        <v>23.428571428571427</v>
      </c>
      <c r="I222">
        <f t="shared" si="17"/>
        <v>13.571428571428571</v>
      </c>
      <c r="J222">
        <f t="shared" si="18"/>
        <v>15.428571428571429</v>
      </c>
      <c r="K222">
        <f t="shared" si="19"/>
        <v>12.857142857142858</v>
      </c>
      <c r="L222">
        <f t="shared" si="20"/>
        <v>13.952380952380951</v>
      </c>
    </row>
    <row r="223" spans="1:12">
      <c r="A223" s="3" t="s">
        <v>238</v>
      </c>
      <c r="B223">
        <v>22</v>
      </c>
      <c r="C223">
        <v>18</v>
      </c>
      <c r="D223">
        <v>17</v>
      </c>
      <c r="E223">
        <v>15</v>
      </c>
      <c r="F223">
        <f>AVERAGEIF(KahramanmarasTablo[[#This Row],[Vefat2019]:[Vefat2017]], "&gt;0")</f>
        <v>16.666666666666668</v>
      </c>
      <c r="G223">
        <f>IF(KahramanmarasTablo[[#This Row],[Vefat2020]]&gt;-1, KahramanmarasTablo[[#This Row],[Vefat2020]]-KahramanmarasTablo[[#This Row],[Referans]], 0)</f>
        <v>5.3333333333333321</v>
      </c>
      <c r="H223">
        <f t="shared" si="16"/>
        <v>22.714285714285715</v>
      </c>
      <c r="I223">
        <f t="shared" si="17"/>
        <v>13.285714285714286</v>
      </c>
      <c r="J223">
        <f t="shared" si="18"/>
        <v>14.714285714285714</v>
      </c>
      <c r="K223">
        <f t="shared" si="19"/>
        <v>12.714285714285714</v>
      </c>
      <c r="L223">
        <f t="shared" si="20"/>
        <v>13.571428571428573</v>
      </c>
    </row>
    <row r="224" spans="1:12">
      <c r="A224" s="3" t="s">
        <v>239</v>
      </c>
      <c r="B224">
        <v>22</v>
      </c>
      <c r="C224">
        <v>13</v>
      </c>
      <c r="D224">
        <v>14</v>
      </c>
      <c r="E224">
        <v>15</v>
      </c>
      <c r="F224">
        <f>AVERAGEIF(KahramanmarasTablo[[#This Row],[Vefat2019]:[Vefat2017]], "&gt;0")</f>
        <v>14</v>
      </c>
      <c r="G224">
        <f>IF(KahramanmarasTablo[[#This Row],[Vefat2020]]&gt;-1, KahramanmarasTablo[[#This Row],[Vefat2020]]-KahramanmarasTablo[[#This Row],[Referans]], 0)</f>
        <v>8</v>
      </c>
      <c r="H224">
        <f t="shared" si="16"/>
        <v>22</v>
      </c>
      <c r="I224">
        <f t="shared" si="17"/>
        <v>13.571428571428571</v>
      </c>
      <c r="J224">
        <f t="shared" si="18"/>
        <v>14.285714285714286</v>
      </c>
      <c r="K224">
        <f t="shared" si="19"/>
        <v>12.571428571428571</v>
      </c>
      <c r="L224">
        <f t="shared" si="20"/>
        <v>13.476190476190478</v>
      </c>
    </row>
    <row r="225" spans="1:12">
      <c r="A225" s="3" t="s">
        <v>240</v>
      </c>
      <c r="B225">
        <v>25</v>
      </c>
      <c r="C225">
        <v>16</v>
      </c>
      <c r="D225">
        <v>13</v>
      </c>
      <c r="E225">
        <v>14</v>
      </c>
      <c r="F225">
        <f>AVERAGEIF(KahramanmarasTablo[[#This Row],[Vefat2019]:[Vefat2017]], "&gt;0")</f>
        <v>14.333333333333334</v>
      </c>
      <c r="G225">
        <f>IF(KahramanmarasTablo[[#This Row],[Vefat2020]]&gt;-1, KahramanmarasTablo[[#This Row],[Vefat2020]]-KahramanmarasTablo[[#This Row],[Referans]], 0)</f>
        <v>10.666666666666666</v>
      </c>
      <c r="H225">
        <f t="shared" si="16"/>
        <v>22.571428571428573</v>
      </c>
      <c r="I225">
        <f t="shared" si="17"/>
        <v>13.285714285714286</v>
      </c>
      <c r="J225">
        <f t="shared" si="18"/>
        <v>14.428571428571429</v>
      </c>
      <c r="K225">
        <f t="shared" si="19"/>
        <v>13.285714285714286</v>
      </c>
      <c r="L225">
        <f t="shared" si="20"/>
        <v>13.666666666666668</v>
      </c>
    </row>
    <row r="226" spans="1:12">
      <c r="A226" s="3" t="s">
        <v>241</v>
      </c>
      <c r="B226">
        <v>18</v>
      </c>
      <c r="C226">
        <v>22</v>
      </c>
      <c r="D226">
        <v>19</v>
      </c>
      <c r="E226">
        <v>7</v>
      </c>
      <c r="F226">
        <f>AVERAGEIF(KahramanmarasTablo[[#This Row],[Vefat2019]:[Vefat2017]], "&gt;0")</f>
        <v>16</v>
      </c>
      <c r="G226">
        <f>IF(KahramanmarasTablo[[#This Row],[Vefat2020]]&gt;-1, KahramanmarasTablo[[#This Row],[Vefat2020]]-KahramanmarasTablo[[#This Row],[Referans]], 0)</f>
        <v>2</v>
      </c>
      <c r="H226">
        <f t="shared" si="16"/>
        <v>21.142857142857142</v>
      </c>
      <c r="I226">
        <f t="shared" si="17"/>
        <v>15.285714285714286</v>
      </c>
      <c r="J226">
        <f t="shared" si="18"/>
        <v>14.142857142857142</v>
      </c>
      <c r="K226">
        <f t="shared" si="19"/>
        <v>13.285714285714286</v>
      </c>
      <c r="L226">
        <f t="shared" si="20"/>
        <v>14.238095238095239</v>
      </c>
    </row>
    <row r="227" spans="1:12">
      <c r="A227" s="3" t="s">
        <v>242</v>
      </c>
      <c r="B227">
        <v>16</v>
      </c>
      <c r="C227">
        <v>11</v>
      </c>
      <c r="D227">
        <v>12</v>
      </c>
      <c r="E227">
        <v>19</v>
      </c>
      <c r="F227">
        <f>AVERAGEIF(KahramanmarasTablo[[#This Row],[Vefat2019]:[Vefat2017]], "&gt;0")</f>
        <v>14</v>
      </c>
      <c r="G227">
        <f>IF(KahramanmarasTablo[[#This Row],[Vefat2020]]&gt;-1, KahramanmarasTablo[[#This Row],[Vefat2020]]-KahramanmarasTablo[[#This Row],[Referans]], 0)</f>
        <v>2</v>
      </c>
      <c r="H227">
        <f t="shared" si="16"/>
        <v>20.571428571428573</v>
      </c>
      <c r="I227">
        <f t="shared" si="17"/>
        <v>15.571428571428571</v>
      </c>
      <c r="J227">
        <f t="shared" si="18"/>
        <v>14.714285714285714</v>
      </c>
      <c r="K227">
        <f t="shared" si="19"/>
        <v>13.571428571428571</v>
      </c>
      <c r="L227">
        <f t="shared" si="20"/>
        <v>14.619047619047619</v>
      </c>
    </row>
    <row r="228" spans="1:12">
      <c r="A228" s="3" t="s">
        <v>243</v>
      </c>
      <c r="B228">
        <v>16</v>
      </c>
      <c r="C228">
        <v>15</v>
      </c>
      <c r="D228">
        <v>8</v>
      </c>
      <c r="E228">
        <v>13</v>
      </c>
      <c r="F228">
        <f>AVERAGEIF(KahramanmarasTablo[[#This Row],[Vefat2019]:[Vefat2017]], "&gt;0")</f>
        <v>12</v>
      </c>
      <c r="G228">
        <f>IF(KahramanmarasTablo[[#This Row],[Vefat2020]]&gt;-1, KahramanmarasTablo[[#This Row],[Vefat2020]]-KahramanmarasTablo[[#This Row],[Referans]], 0)</f>
        <v>4</v>
      </c>
      <c r="H228">
        <f t="shared" si="16"/>
        <v>20.714285714285715</v>
      </c>
      <c r="I228">
        <f t="shared" si="17"/>
        <v>16.142857142857142</v>
      </c>
      <c r="J228">
        <f t="shared" si="18"/>
        <v>14.142857142857142</v>
      </c>
      <c r="K228">
        <f t="shared" si="19"/>
        <v>13.428571428571429</v>
      </c>
      <c r="L228">
        <f t="shared" si="20"/>
        <v>14.571428571428571</v>
      </c>
    </row>
    <row r="229" spans="1:12">
      <c r="A229" s="3" t="s">
        <v>244</v>
      </c>
      <c r="B229">
        <v>14</v>
      </c>
      <c r="C229">
        <v>17</v>
      </c>
      <c r="D229">
        <v>18</v>
      </c>
      <c r="E229">
        <v>16</v>
      </c>
      <c r="F229">
        <f>AVERAGEIF(KahramanmarasTablo[[#This Row],[Vefat2019]:[Vefat2017]], "&gt;0")</f>
        <v>17</v>
      </c>
      <c r="G229">
        <f>IF(KahramanmarasTablo[[#This Row],[Vefat2020]]&gt;-1, KahramanmarasTablo[[#This Row],[Vefat2020]]-KahramanmarasTablo[[#This Row],[Referans]], 0)</f>
        <v>-3</v>
      </c>
      <c r="H229">
        <f t="shared" si="16"/>
        <v>19</v>
      </c>
      <c r="I229">
        <f t="shared" si="17"/>
        <v>16</v>
      </c>
      <c r="J229">
        <f t="shared" si="18"/>
        <v>14.428571428571429</v>
      </c>
      <c r="K229">
        <f t="shared" si="19"/>
        <v>14.142857142857142</v>
      </c>
      <c r="L229">
        <f t="shared" si="20"/>
        <v>14.857142857142858</v>
      </c>
    </row>
    <row r="230" spans="1:12">
      <c r="A230" s="3" t="s">
        <v>245</v>
      </c>
      <c r="B230">
        <v>25</v>
      </c>
      <c r="C230">
        <v>21</v>
      </c>
      <c r="D230">
        <v>15</v>
      </c>
      <c r="E230">
        <v>14</v>
      </c>
      <c r="F230">
        <f>AVERAGEIF(KahramanmarasTablo[[#This Row],[Vefat2019]:[Vefat2017]], "&gt;0")</f>
        <v>16.666666666666668</v>
      </c>
      <c r="G230">
        <f>IF(KahramanmarasTablo[[#This Row],[Vefat2020]]&gt;-1, KahramanmarasTablo[[#This Row],[Vefat2020]]-KahramanmarasTablo[[#This Row],[Referans]], 0)</f>
        <v>8.3333333333333321</v>
      </c>
      <c r="H230">
        <f t="shared" si="16"/>
        <v>19.428571428571427</v>
      </c>
      <c r="I230">
        <f t="shared" si="17"/>
        <v>16.428571428571427</v>
      </c>
      <c r="J230">
        <f t="shared" si="18"/>
        <v>14.142857142857142</v>
      </c>
      <c r="K230">
        <f t="shared" si="19"/>
        <v>14</v>
      </c>
      <c r="L230">
        <f t="shared" si="20"/>
        <v>14.857142857142859</v>
      </c>
    </row>
    <row r="231" spans="1:12">
      <c r="A231" s="3" t="s">
        <v>246</v>
      </c>
      <c r="B231">
        <v>17</v>
      </c>
      <c r="C231">
        <v>13</v>
      </c>
      <c r="D231">
        <v>15</v>
      </c>
      <c r="E231">
        <v>10</v>
      </c>
      <c r="F231">
        <f>AVERAGEIF(KahramanmarasTablo[[#This Row],[Vefat2019]:[Vefat2017]], "&gt;0")</f>
        <v>12.666666666666666</v>
      </c>
      <c r="G231">
        <f>IF(KahramanmarasTablo[[#This Row],[Vefat2020]]&gt;-1, KahramanmarasTablo[[#This Row],[Vefat2020]]-KahramanmarasTablo[[#This Row],[Referans]], 0)</f>
        <v>4.3333333333333339</v>
      </c>
      <c r="H231">
        <f t="shared" si="16"/>
        <v>18.714285714285715</v>
      </c>
      <c r="I231">
        <f t="shared" si="17"/>
        <v>16.428571428571427</v>
      </c>
      <c r="J231">
        <f t="shared" si="18"/>
        <v>14.285714285714286</v>
      </c>
      <c r="K231">
        <f t="shared" si="19"/>
        <v>13.285714285714286</v>
      </c>
      <c r="L231">
        <f t="shared" si="20"/>
        <v>14.66666666666667</v>
      </c>
    </row>
    <row r="232" spans="1:12">
      <c r="A232" s="3" t="s">
        <v>247</v>
      </c>
      <c r="B232">
        <v>20</v>
      </c>
      <c r="C232">
        <v>21</v>
      </c>
      <c r="D232">
        <v>17</v>
      </c>
      <c r="E232">
        <v>14</v>
      </c>
      <c r="F232">
        <f>AVERAGEIF(KahramanmarasTablo[[#This Row],[Vefat2019]:[Vefat2017]], "&gt;0")</f>
        <v>17.333333333333332</v>
      </c>
      <c r="G232">
        <f>IF(KahramanmarasTablo[[#This Row],[Vefat2020]]&gt;-1, KahramanmarasTablo[[#This Row],[Vefat2020]]-KahramanmarasTablo[[#This Row],[Referans]], 0)</f>
        <v>2.6666666666666679</v>
      </c>
      <c r="H232">
        <f t="shared" si="16"/>
        <v>18</v>
      </c>
      <c r="I232">
        <f t="shared" si="17"/>
        <v>17.142857142857142</v>
      </c>
      <c r="J232">
        <f t="shared" si="18"/>
        <v>14.857142857142858</v>
      </c>
      <c r="K232">
        <f t="shared" si="19"/>
        <v>13.285714285714286</v>
      </c>
      <c r="L232">
        <f t="shared" si="20"/>
        <v>15.095238095238097</v>
      </c>
    </row>
    <row r="233" spans="1:12">
      <c r="A233" s="3" t="s">
        <v>248</v>
      </c>
      <c r="B233">
        <v>25</v>
      </c>
      <c r="C233">
        <v>7</v>
      </c>
      <c r="D233">
        <v>13</v>
      </c>
      <c r="E233">
        <v>12</v>
      </c>
      <c r="F233">
        <f>AVERAGEIF(KahramanmarasTablo[[#This Row],[Vefat2019]:[Vefat2017]], "&gt;0")</f>
        <v>10.666666666666666</v>
      </c>
      <c r="G233">
        <f>IF(KahramanmarasTablo[[#This Row],[Vefat2020]]&gt;-1, KahramanmarasTablo[[#This Row],[Vefat2020]]-KahramanmarasTablo[[#This Row],[Referans]], 0)</f>
        <v>14.333333333333334</v>
      </c>
      <c r="H233">
        <f t="shared" si="16"/>
        <v>19</v>
      </c>
      <c r="I233">
        <f t="shared" si="17"/>
        <v>15</v>
      </c>
      <c r="J233">
        <f t="shared" si="18"/>
        <v>14</v>
      </c>
      <c r="K233">
        <f t="shared" si="19"/>
        <v>14</v>
      </c>
      <c r="L233">
        <f t="shared" si="20"/>
        <v>14.333333333333334</v>
      </c>
    </row>
    <row r="234" spans="1:12">
      <c r="A234" s="3" t="s">
        <v>249</v>
      </c>
      <c r="B234">
        <v>26</v>
      </c>
      <c r="C234">
        <v>19</v>
      </c>
      <c r="D234">
        <v>10</v>
      </c>
      <c r="E234">
        <v>10</v>
      </c>
      <c r="F234">
        <f>AVERAGEIF(KahramanmarasTablo[[#This Row],[Vefat2019]:[Vefat2017]], "&gt;0")</f>
        <v>13</v>
      </c>
      <c r="G234">
        <f>IF(KahramanmarasTablo[[#This Row],[Vefat2020]]&gt;-1, KahramanmarasTablo[[#This Row],[Vefat2020]]-KahramanmarasTablo[[#This Row],[Referans]], 0)</f>
        <v>13</v>
      </c>
      <c r="H234">
        <f t="shared" si="16"/>
        <v>20.428571428571427</v>
      </c>
      <c r="I234">
        <f t="shared" si="17"/>
        <v>16.142857142857142</v>
      </c>
      <c r="J234">
        <f t="shared" si="18"/>
        <v>13.714285714285714</v>
      </c>
      <c r="K234">
        <f t="shared" si="19"/>
        <v>12.714285714285714</v>
      </c>
      <c r="L234">
        <f t="shared" si="20"/>
        <v>14.190476190476192</v>
      </c>
    </row>
    <row r="235" spans="1:12">
      <c r="A235" s="3" t="s">
        <v>250</v>
      </c>
      <c r="B235">
        <v>14</v>
      </c>
      <c r="C235">
        <v>12</v>
      </c>
      <c r="D235">
        <v>9</v>
      </c>
      <c r="E235">
        <v>15</v>
      </c>
      <c r="F235">
        <f>AVERAGEIF(KahramanmarasTablo[[#This Row],[Vefat2019]:[Vefat2017]], "&gt;0")</f>
        <v>12</v>
      </c>
      <c r="G235">
        <f>IF(KahramanmarasTablo[[#This Row],[Vefat2020]]&gt;-1, KahramanmarasTablo[[#This Row],[Vefat2020]]-KahramanmarasTablo[[#This Row],[Referans]], 0)</f>
        <v>2</v>
      </c>
      <c r="H235">
        <f t="shared" si="16"/>
        <v>20.142857142857142</v>
      </c>
      <c r="I235">
        <f t="shared" si="17"/>
        <v>15.714285714285714</v>
      </c>
      <c r="J235">
        <f t="shared" si="18"/>
        <v>13.857142857142858</v>
      </c>
      <c r="K235">
        <f t="shared" si="19"/>
        <v>13</v>
      </c>
      <c r="L235">
        <f t="shared" si="20"/>
        <v>14.190476190476192</v>
      </c>
    </row>
    <row r="236" spans="1:12">
      <c r="A236" s="3" t="s">
        <v>251</v>
      </c>
      <c r="B236">
        <v>22</v>
      </c>
      <c r="C236">
        <v>15</v>
      </c>
      <c r="D236">
        <v>12</v>
      </c>
      <c r="E236">
        <v>14</v>
      </c>
      <c r="F236">
        <f>AVERAGEIF(KahramanmarasTablo[[#This Row],[Vefat2019]:[Vefat2017]], "&gt;0")</f>
        <v>13.666666666666666</v>
      </c>
      <c r="G236">
        <f>IF(KahramanmarasTablo[[#This Row],[Vefat2020]]&gt;-1, KahramanmarasTablo[[#This Row],[Vefat2020]]-KahramanmarasTablo[[#This Row],[Referans]], 0)</f>
        <v>8.3333333333333339</v>
      </c>
      <c r="H236">
        <f t="shared" si="16"/>
        <v>21.285714285714285</v>
      </c>
      <c r="I236">
        <f t="shared" si="17"/>
        <v>15.428571428571429</v>
      </c>
      <c r="J236">
        <f t="shared" si="18"/>
        <v>13</v>
      </c>
      <c r="K236">
        <f t="shared" si="19"/>
        <v>12.714285714285714</v>
      </c>
      <c r="L236">
        <f t="shared" si="20"/>
        <v>13.714285714285717</v>
      </c>
    </row>
    <row r="237" spans="1:12">
      <c r="A237" s="3" t="s">
        <v>252</v>
      </c>
      <c r="B237">
        <v>23</v>
      </c>
      <c r="C237">
        <v>12</v>
      </c>
      <c r="D237">
        <v>16</v>
      </c>
      <c r="E237">
        <v>11</v>
      </c>
      <c r="F237">
        <f>AVERAGEIF(KahramanmarasTablo[[#This Row],[Vefat2019]:[Vefat2017]], "&gt;0")</f>
        <v>13</v>
      </c>
      <c r="G237">
        <f>IF(KahramanmarasTablo[[#This Row],[Vefat2020]]&gt;-1, KahramanmarasTablo[[#This Row],[Vefat2020]]-KahramanmarasTablo[[#This Row],[Referans]], 0)</f>
        <v>10</v>
      </c>
      <c r="H237">
        <f t="shared" si="16"/>
        <v>21</v>
      </c>
      <c r="I237">
        <f t="shared" si="17"/>
        <v>14.142857142857142</v>
      </c>
      <c r="J237">
        <f t="shared" si="18"/>
        <v>13.142857142857142</v>
      </c>
      <c r="K237">
        <f t="shared" si="19"/>
        <v>12.285714285714286</v>
      </c>
      <c r="L237">
        <f t="shared" si="20"/>
        <v>13.19047619047619</v>
      </c>
    </row>
    <row r="238" spans="1:12">
      <c r="A238" s="3" t="s">
        <v>253</v>
      </c>
      <c r="B238">
        <v>21</v>
      </c>
      <c r="C238">
        <v>9</v>
      </c>
      <c r="D238">
        <v>20</v>
      </c>
      <c r="E238">
        <v>17</v>
      </c>
      <c r="F238">
        <f>AVERAGEIF(KahramanmarasTablo[[#This Row],[Vefat2019]:[Vefat2017]], "&gt;0")</f>
        <v>15.333333333333334</v>
      </c>
      <c r="G238">
        <f>IF(KahramanmarasTablo[[#This Row],[Vefat2020]]&gt;-1, KahramanmarasTablo[[#This Row],[Vefat2020]]-KahramanmarasTablo[[#This Row],[Referans]], 0)</f>
        <v>5.6666666666666661</v>
      </c>
      <c r="H238">
        <f t="shared" si="16"/>
        <v>21.571428571428573</v>
      </c>
      <c r="I238">
        <f t="shared" si="17"/>
        <v>13.571428571428571</v>
      </c>
      <c r="J238">
        <f t="shared" si="18"/>
        <v>13.857142857142858</v>
      </c>
      <c r="K238">
        <f t="shared" si="19"/>
        <v>13.285714285714286</v>
      </c>
      <c r="L238">
        <f t="shared" si="20"/>
        <v>13.571428571428571</v>
      </c>
    </row>
    <row r="239" spans="1:12">
      <c r="A239" s="3" t="s">
        <v>254</v>
      </c>
      <c r="B239">
        <v>20</v>
      </c>
      <c r="C239">
        <v>14</v>
      </c>
      <c r="D239">
        <v>22</v>
      </c>
      <c r="E239">
        <v>12</v>
      </c>
      <c r="F239">
        <f>AVERAGEIF(KahramanmarasTablo[[#This Row],[Vefat2019]:[Vefat2017]], "&gt;0")</f>
        <v>16</v>
      </c>
      <c r="G239">
        <f>IF(KahramanmarasTablo[[#This Row],[Vefat2020]]&gt;-1, KahramanmarasTablo[[#This Row],[Vefat2020]]-KahramanmarasTablo[[#This Row],[Referans]], 0)</f>
        <v>4</v>
      </c>
      <c r="H239">
        <f t="shared" si="16"/>
        <v>21.571428571428573</v>
      </c>
      <c r="I239">
        <f t="shared" si="17"/>
        <v>12.571428571428571</v>
      </c>
      <c r="J239">
        <f t="shared" si="18"/>
        <v>14.571428571428571</v>
      </c>
      <c r="K239">
        <f t="shared" si="19"/>
        <v>13</v>
      </c>
      <c r="L239">
        <f t="shared" si="20"/>
        <v>13.38095238095238</v>
      </c>
    </row>
    <row r="240" spans="1:12">
      <c r="A240" s="3" t="s">
        <v>255</v>
      </c>
      <c r="B240">
        <v>26</v>
      </c>
      <c r="C240">
        <v>14</v>
      </c>
      <c r="D240">
        <v>12</v>
      </c>
      <c r="E240">
        <v>12</v>
      </c>
      <c r="F240">
        <f>AVERAGEIF(KahramanmarasTablo[[#This Row],[Vefat2019]:[Vefat2017]], "&gt;0")</f>
        <v>12.666666666666666</v>
      </c>
      <c r="G240">
        <f>IF(KahramanmarasTablo[[#This Row],[Vefat2020]]&gt;-1, KahramanmarasTablo[[#This Row],[Vefat2020]]-KahramanmarasTablo[[#This Row],[Referans]], 0)</f>
        <v>13.333333333333334</v>
      </c>
      <c r="H240">
        <f t="shared" si="16"/>
        <v>21.714285714285715</v>
      </c>
      <c r="I240">
        <f t="shared" si="17"/>
        <v>13.571428571428571</v>
      </c>
      <c r="J240">
        <f t="shared" si="18"/>
        <v>14.428571428571429</v>
      </c>
      <c r="K240">
        <f t="shared" si="19"/>
        <v>13</v>
      </c>
      <c r="L240">
        <f t="shared" si="20"/>
        <v>13.666666666666668</v>
      </c>
    </row>
    <row r="241" spans="1:12">
      <c r="A241" s="3" t="s">
        <v>256</v>
      </c>
      <c r="B241">
        <v>21</v>
      </c>
      <c r="C241">
        <v>13</v>
      </c>
      <c r="D241">
        <v>13</v>
      </c>
      <c r="E241">
        <v>15</v>
      </c>
      <c r="F241">
        <f>AVERAGEIF(KahramanmarasTablo[[#This Row],[Vefat2019]:[Vefat2017]], "&gt;0")</f>
        <v>13.666666666666666</v>
      </c>
      <c r="G241">
        <f>IF(KahramanmarasTablo[[#This Row],[Vefat2020]]&gt;-1, KahramanmarasTablo[[#This Row],[Vefat2020]]-KahramanmarasTablo[[#This Row],[Referans]], 0)</f>
        <v>7.3333333333333339</v>
      </c>
      <c r="H241">
        <f t="shared" si="16"/>
        <v>21</v>
      </c>
      <c r="I241">
        <f t="shared" si="17"/>
        <v>12.714285714285714</v>
      </c>
      <c r="J241">
        <f t="shared" si="18"/>
        <v>14.857142857142858</v>
      </c>
      <c r="K241">
        <f t="shared" si="19"/>
        <v>13.714285714285714</v>
      </c>
      <c r="L241">
        <f t="shared" si="20"/>
        <v>13.761904761904763</v>
      </c>
    </row>
    <row r="242" spans="1:12">
      <c r="A242" s="3" t="s">
        <v>257</v>
      </c>
      <c r="B242">
        <v>21</v>
      </c>
      <c r="C242">
        <v>14</v>
      </c>
      <c r="D242">
        <v>24</v>
      </c>
      <c r="E242">
        <v>9</v>
      </c>
      <c r="F242">
        <f>AVERAGEIF(KahramanmarasTablo[[#This Row],[Vefat2019]:[Vefat2017]], "&gt;0")</f>
        <v>15.666666666666666</v>
      </c>
      <c r="G242">
        <f>IF(KahramanmarasTablo[[#This Row],[Vefat2020]]&gt;-1, KahramanmarasTablo[[#This Row],[Vefat2020]]-KahramanmarasTablo[[#This Row],[Referans]], 0)</f>
        <v>5.3333333333333339</v>
      </c>
      <c r="H242">
        <f t="shared" si="16"/>
        <v>22</v>
      </c>
      <c r="I242">
        <f t="shared" si="17"/>
        <v>13</v>
      </c>
      <c r="J242">
        <f t="shared" si="18"/>
        <v>17</v>
      </c>
      <c r="K242">
        <f t="shared" si="19"/>
        <v>12.857142857142858</v>
      </c>
      <c r="L242">
        <f t="shared" si="20"/>
        <v>14.285714285714288</v>
      </c>
    </row>
    <row r="243" spans="1:12">
      <c r="A243" s="3" t="s">
        <v>258</v>
      </c>
      <c r="B243">
        <v>20</v>
      </c>
      <c r="C243">
        <v>9</v>
      </c>
      <c r="D243">
        <v>15</v>
      </c>
      <c r="E243">
        <v>20</v>
      </c>
      <c r="F243">
        <f>AVERAGEIF(KahramanmarasTablo[[#This Row],[Vefat2019]:[Vefat2017]], "&gt;0")</f>
        <v>14.666666666666666</v>
      </c>
      <c r="G243">
        <f>IF(KahramanmarasTablo[[#This Row],[Vefat2020]]&gt;-1, KahramanmarasTablo[[#This Row],[Vefat2020]]-KahramanmarasTablo[[#This Row],[Referans]], 0)</f>
        <v>5.3333333333333339</v>
      </c>
      <c r="H243">
        <f t="shared" si="16"/>
        <v>21.714285714285715</v>
      </c>
      <c r="I243">
        <f t="shared" si="17"/>
        <v>12.142857142857142</v>
      </c>
      <c r="J243">
        <f t="shared" si="18"/>
        <v>17.428571428571427</v>
      </c>
      <c r="K243">
        <f t="shared" si="19"/>
        <v>13.714285714285714</v>
      </c>
      <c r="L243">
        <f t="shared" si="20"/>
        <v>14.428571428571431</v>
      </c>
    </row>
    <row r="244" spans="1:12">
      <c r="A244" s="3" t="s">
        <v>259</v>
      </c>
      <c r="B244">
        <v>17</v>
      </c>
      <c r="C244">
        <v>11</v>
      </c>
      <c r="D244">
        <v>7</v>
      </c>
      <c r="E244">
        <v>18</v>
      </c>
      <c r="F244">
        <f>AVERAGEIF(KahramanmarasTablo[[#This Row],[Vefat2019]:[Vefat2017]], "&gt;0")</f>
        <v>12</v>
      </c>
      <c r="G244">
        <f>IF(KahramanmarasTablo[[#This Row],[Vefat2020]]&gt;-1, KahramanmarasTablo[[#This Row],[Vefat2020]]-KahramanmarasTablo[[#This Row],[Referans]], 0)</f>
        <v>5</v>
      </c>
      <c r="H244">
        <f t="shared" si="16"/>
        <v>20.857142857142858</v>
      </c>
      <c r="I244">
        <f t="shared" si="17"/>
        <v>12</v>
      </c>
      <c r="J244">
        <f t="shared" si="18"/>
        <v>16.142857142857142</v>
      </c>
      <c r="K244">
        <f t="shared" si="19"/>
        <v>14.714285714285714</v>
      </c>
      <c r="L244">
        <f t="shared" si="20"/>
        <v>14.285714285714286</v>
      </c>
    </row>
    <row r="245" spans="1:12">
      <c r="A245" s="3" t="s">
        <v>260</v>
      </c>
      <c r="B245">
        <v>22</v>
      </c>
      <c r="C245">
        <v>24</v>
      </c>
      <c r="D245">
        <v>7</v>
      </c>
      <c r="E245">
        <v>13</v>
      </c>
      <c r="F245">
        <f>AVERAGEIF(KahramanmarasTablo[[#This Row],[Vefat2019]:[Vefat2017]], "&gt;0")</f>
        <v>14.666666666666666</v>
      </c>
      <c r="G245">
        <f>IF(KahramanmarasTablo[[#This Row],[Vefat2020]]&gt;-1, KahramanmarasTablo[[#This Row],[Vefat2020]]-KahramanmarasTablo[[#This Row],[Referans]], 0)</f>
        <v>7.3333333333333339</v>
      </c>
      <c r="H245">
        <f t="shared" si="16"/>
        <v>21</v>
      </c>
      <c r="I245">
        <f t="shared" si="17"/>
        <v>14.142857142857142</v>
      </c>
      <c r="J245">
        <f t="shared" si="18"/>
        <v>14.285714285714286</v>
      </c>
      <c r="K245">
        <f t="shared" si="19"/>
        <v>14.142857142857142</v>
      </c>
      <c r="L245">
        <f t="shared" si="20"/>
        <v>14.19047619047619</v>
      </c>
    </row>
    <row r="246" spans="1:12">
      <c r="A246" s="3" t="s">
        <v>261</v>
      </c>
      <c r="B246">
        <v>27</v>
      </c>
      <c r="C246">
        <v>16</v>
      </c>
      <c r="D246">
        <v>11</v>
      </c>
      <c r="E246">
        <v>23</v>
      </c>
      <c r="F246">
        <f>AVERAGEIF(KahramanmarasTablo[[#This Row],[Vefat2019]:[Vefat2017]], "&gt;0")</f>
        <v>16.666666666666668</v>
      </c>
      <c r="G246">
        <f>IF(KahramanmarasTablo[[#This Row],[Vefat2020]]&gt;-1, KahramanmarasTablo[[#This Row],[Vefat2020]]-KahramanmarasTablo[[#This Row],[Referans]], 0)</f>
        <v>10.333333333333332</v>
      </c>
      <c r="H246">
        <f t="shared" si="16"/>
        <v>22</v>
      </c>
      <c r="I246">
        <f t="shared" si="17"/>
        <v>14.428571428571429</v>
      </c>
      <c r="J246">
        <f t="shared" si="18"/>
        <v>12.714285714285714</v>
      </c>
      <c r="K246">
        <f t="shared" si="19"/>
        <v>15.714285714285714</v>
      </c>
      <c r="L246">
        <f t="shared" si="20"/>
        <v>14.285714285714286</v>
      </c>
    </row>
    <row r="247" spans="1:12">
      <c r="A247" s="3" t="s">
        <v>262</v>
      </c>
      <c r="B247">
        <v>21</v>
      </c>
      <c r="C247">
        <v>19</v>
      </c>
      <c r="D247">
        <v>18</v>
      </c>
      <c r="E247">
        <v>14</v>
      </c>
      <c r="F247">
        <f>AVERAGEIF(KahramanmarasTablo[[#This Row],[Vefat2019]:[Vefat2017]], "&gt;0")</f>
        <v>17</v>
      </c>
      <c r="G247">
        <f>IF(KahramanmarasTablo[[#This Row],[Vefat2020]]&gt;-1, KahramanmarasTablo[[#This Row],[Vefat2020]]-KahramanmarasTablo[[#This Row],[Referans]], 0)</f>
        <v>4</v>
      </c>
      <c r="H247">
        <f t="shared" si="16"/>
        <v>21.285714285714285</v>
      </c>
      <c r="I247">
        <f t="shared" si="17"/>
        <v>15.142857142857142</v>
      </c>
      <c r="J247">
        <f t="shared" si="18"/>
        <v>13.571428571428571</v>
      </c>
      <c r="K247">
        <f t="shared" si="19"/>
        <v>16</v>
      </c>
      <c r="L247">
        <f t="shared" si="20"/>
        <v>14.904761904761907</v>
      </c>
    </row>
    <row r="248" spans="1:12">
      <c r="A248" s="3" t="s">
        <v>263</v>
      </c>
      <c r="B248">
        <v>20</v>
      </c>
      <c r="C248">
        <v>16</v>
      </c>
      <c r="D248">
        <v>17</v>
      </c>
      <c r="E248">
        <v>16</v>
      </c>
      <c r="F248">
        <f>AVERAGEIF(KahramanmarasTablo[[#This Row],[Vefat2019]:[Vefat2017]], "&gt;0")</f>
        <v>16.333333333333332</v>
      </c>
      <c r="G248">
        <f>IF(KahramanmarasTablo[[#This Row],[Vefat2020]]&gt;-1, KahramanmarasTablo[[#This Row],[Vefat2020]]-KahramanmarasTablo[[#This Row],[Referans]], 0)</f>
        <v>3.6666666666666679</v>
      </c>
      <c r="H248">
        <f t="shared" si="16"/>
        <v>21.142857142857142</v>
      </c>
      <c r="I248">
        <f t="shared" si="17"/>
        <v>15.571428571428571</v>
      </c>
      <c r="J248">
        <f t="shared" si="18"/>
        <v>14.142857142857142</v>
      </c>
      <c r="K248">
        <f t="shared" si="19"/>
        <v>16.142857142857142</v>
      </c>
      <c r="L248">
        <f t="shared" si="20"/>
        <v>15.285714285714283</v>
      </c>
    </row>
    <row r="249" spans="1:12">
      <c r="A249" s="3" t="s">
        <v>264</v>
      </c>
      <c r="B249">
        <v>32</v>
      </c>
      <c r="C249">
        <v>15</v>
      </c>
      <c r="D249">
        <v>8</v>
      </c>
      <c r="E249">
        <v>16</v>
      </c>
      <c r="F249">
        <f>AVERAGEIF(KahramanmarasTablo[[#This Row],[Vefat2019]:[Vefat2017]], "&gt;0")</f>
        <v>13</v>
      </c>
      <c r="G249">
        <f>IF(KahramanmarasTablo[[#This Row],[Vefat2020]]&gt;-1, KahramanmarasTablo[[#This Row],[Vefat2020]]-KahramanmarasTablo[[#This Row],[Referans]], 0)</f>
        <v>19</v>
      </c>
      <c r="H249">
        <f t="shared" si="16"/>
        <v>22.714285714285715</v>
      </c>
      <c r="I249">
        <f t="shared" si="17"/>
        <v>15.714285714285714</v>
      </c>
      <c r="J249">
        <f t="shared" si="18"/>
        <v>11.857142857142858</v>
      </c>
      <c r="K249">
        <f t="shared" si="19"/>
        <v>17.142857142857142</v>
      </c>
      <c r="L249">
        <f t="shared" si="20"/>
        <v>14.904761904761903</v>
      </c>
    </row>
    <row r="250" spans="1:12">
      <c r="A250" s="3" t="s">
        <v>265</v>
      </c>
      <c r="B250">
        <v>24</v>
      </c>
      <c r="C250">
        <v>13</v>
      </c>
      <c r="D250">
        <v>19</v>
      </c>
      <c r="E250">
        <v>23</v>
      </c>
      <c r="F250">
        <f>AVERAGEIF(KahramanmarasTablo[[#This Row],[Vefat2019]:[Vefat2017]], "&gt;0")</f>
        <v>18.333333333333332</v>
      </c>
      <c r="G250">
        <f>IF(KahramanmarasTablo[[#This Row],[Vefat2020]]&gt;-1, KahramanmarasTablo[[#This Row],[Vefat2020]]-KahramanmarasTablo[[#This Row],[Referans]], 0)</f>
        <v>5.6666666666666679</v>
      </c>
      <c r="H250">
        <f t="shared" si="16"/>
        <v>23.285714285714285</v>
      </c>
      <c r="I250">
        <f t="shared" si="17"/>
        <v>16.285714285714285</v>
      </c>
      <c r="J250">
        <f t="shared" si="18"/>
        <v>12.428571428571429</v>
      </c>
      <c r="K250">
        <f t="shared" si="19"/>
        <v>17.571428571428573</v>
      </c>
      <c r="L250">
        <f t="shared" si="20"/>
        <v>15.428571428571427</v>
      </c>
    </row>
    <row r="251" spans="1:12">
      <c r="A251" s="3" t="s">
        <v>266</v>
      </c>
      <c r="B251">
        <v>22</v>
      </c>
      <c r="C251">
        <v>16</v>
      </c>
      <c r="D251">
        <v>12</v>
      </c>
      <c r="E251">
        <v>11</v>
      </c>
      <c r="F251">
        <f>AVERAGEIF(KahramanmarasTablo[[#This Row],[Vefat2019]:[Vefat2017]], "&gt;0")</f>
        <v>13</v>
      </c>
      <c r="G251">
        <f>IF(KahramanmarasTablo[[#This Row],[Vefat2020]]&gt;-1, KahramanmarasTablo[[#This Row],[Vefat2020]]-KahramanmarasTablo[[#This Row],[Referans]], 0)</f>
        <v>9</v>
      </c>
      <c r="H251">
        <f t="shared" si="16"/>
        <v>24</v>
      </c>
      <c r="I251">
        <f t="shared" si="17"/>
        <v>17</v>
      </c>
      <c r="J251">
        <f t="shared" si="18"/>
        <v>13.142857142857142</v>
      </c>
      <c r="K251">
        <f t="shared" si="19"/>
        <v>16.571428571428573</v>
      </c>
      <c r="L251">
        <f t="shared" si="20"/>
        <v>15.571428571428571</v>
      </c>
    </row>
    <row r="252" spans="1:12">
      <c r="A252" s="3" t="s">
        <v>267</v>
      </c>
      <c r="B252">
        <v>17</v>
      </c>
      <c r="C252">
        <v>17</v>
      </c>
      <c r="D252">
        <v>8</v>
      </c>
      <c r="E252">
        <v>15</v>
      </c>
      <c r="F252">
        <f>AVERAGEIF(KahramanmarasTablo[[#This Row],[Vefat2019]:[Vefat2017]], "&gt;0")</f>
        <v>13.333333333333334</v>
      </c>
      <c r="G252">
        <f>IF(KahramanmarasTablo[[#This Row],[Vefat2020]]&gt;-1, KahramanmarasTablo[[#This Row],[Vefat2020]]-KahramanmarasTablo[[#This Row],[Referans]], 0)</f>
        <v>3.6666666666666661</v>
      </c>
      <c r="H252">
        <f t="shared" si="16"/>
        <v>23.285714285714285</v>
      </c>
      <c r="I252">
        <f t="shared" si="17"/>
        <v>16</v>
      </c>
      <c r="J252">
        <f t="shared" si="18"/>
        <v>13.285714285714286</v>
      </c>
      <c r="K252">
        <f t="shared" si="19"/>
        <v>16.857142857142858</v>
      </c>
      <c r="L252">
        <f t="shared" si="20"/>
        <v>15.38095238095238</v>
      </c>
    </row>
    <row r="253" spans="1:12">
      <c r="A253" s="3" t="s">
        <v>268</v>
      </c>
      <c r="B253">
        <v>22</v>
      </c>
      <c r="C253">
        <v>16</v>
      </c>
      <c r="D253">
        <v>17</v>
      </c>
      <c r="E253">
        <v>12</v>
      </c>
      <c r="F253">
        <f>AVERAGEIF(KahramanmarasTablo[[#This Row],[Vefat2019]:[Vefat2017]], "&gt;0")</f>
        <v>15</v>
      </c>
      <c r="G253">
        <f>IF(KahramanmarasTablo[[#This Row],[Vefat2020]]&gt;-1, KahramanmarasTablo[[#This Row],[Vefat2020]]-KahramanmarasTablo[[#This Row],[Referans]], 0)</f>
        <v>7</v>
      </c>
      <c r="H253">
        <f t="shared" si="16"/>
        <v>22.571428571428573</v>
      </c>
      <c r="I253">
        <f t="shared" si="17"/>
        <v>16</v>
      </c>
      <c r="J253">
        <f t="shared" si="18"/>
        <v>14.142857142857142</v>
      </c>
      <c r="K253">
        <f t="shared" si="19"/>
        <v>15.285714285714286</v>
      </c>
      <c r="L253">
        <f t="shared" si="20"/>
        <v>15.142857142857141</v>
      </c>
    </row>
    <row r="254" spans="1:12">
      <c r="A254" s="3" t="s">
        <v>269</v>
      </c>
      <c r="B254">
        <v>24</v>
      </c>
      <c r="C254">
        <v>15</v>
      </c>
      <c r="D254">
        <v>17</v>
      </c>
      <c r="E254">
        <v>21</v>
      </c>
      <c r="F254">
        <f>AVERAGEIF(KahramanmarasTablo[[#This Row],[Vefat2019]:[Vefat2017]], "&gt;0")</f>
        <v>17.666666666666668</v>
      </c>
      <c r="G254">
        <f>IF(KahramanmarasTablo[[#This Row],[Vefat2020]]&gt;-1, KahramanmarasTablo[[#This Row],[Vefat2020]]-KahramanmarasTablo[[#This Row],[Referans]], 0)</f>
        <v>6.3333333333333321</v>
      </c>
      <c r="H254">
        <f t="shared" si="16"/>
        <v>23</v>
      </c>
      <c r="I254">
        <f t="shared" si="17"/>
        <v>15.428571428571429</v>
      </c>
      <c r="J254">
        <f t="shared" si="18"/>
        <v>14</v>
      </c>
      <c r="K254">
        <f t="shared" si="19"/>
        <v>16.285714285714285</v>
      </c>
      <c r="L254">
        <f t="shared" si="20"/>
        <v>15.238095238095239</v>
      </c>
    </row>
    <row r="255" spans="1:12">
      <c r="A255" s="3" t="s">
        <v>270</v>
      </c>
      <c r="B255">
        <v>28</v>
      </c>
      <c r="C255">
        <v>13</v>
      </c>
      <c r="D255">
        <v>11</v>
      </c>
      <c r="E255">
        <v>16</v>
      </c>
      <c r="F255">
        <f>AVERAGEIF(KahramanmarasTablo[[#This Row],[Vefat2019]:[Vefat2017]], "&gt;0")</f>
        <v>13.333333333333334</v>
      </c>
      <c r="G255">
        <f>IF(KahramanmarasTablo[[#This Row],[Vefat2020]]&gt;-1, KahramanmarasTablo[[#This Row],[Vefat2020]]-KahramanmarasTablo[[#This Row],[Referans]], 0)</f>
        <v>14.666666666666666</v>
      </c>
      <c r="H255">
        <f t="shared" ref="H255:H257" si="21">AVERAGE(B249:B255)</f>
        <v>24.142857142857142</v>
      </c>
      <c r="I255">
        <f t="shared" ref="I255:I257" si="22">AVERAGE(C249:C255)</f>
        <v>15</v>
      </c>
      <c r="J255">
        <f t="shared" ref="J255:J257" si="23">AVERAGE(D249:D255)</f>
        <v>13.142857142857142</v>
      </c>
      <c r="K255">
        <f t="shared" ref="K255:K257" si="24">AVERAGE(E249:E255)</f>
        <v>16.285714285714285</v>
      </c>
      <c r="L255">
        <f t="shared" ref="L255:L257" si="25">AVERAGE(F249:F255)</f>
        <v>14.809523809523808</v>
      </c>
    </row>
    <row r="256" spans="1:12">
      <c r="A256" s="3" t="s">
        <v>271</v>
      </c>
      <c r="B256">
        <v>24</v>
      </c>
      <c r="C256">
        <v>18</v>
      </c>
      <c r="D256">
        <v>18</v>
      </c>
      <c r="E256">
        <v>17</v>
      </c>
      <c r="F256">
        <f>AVERAGEIF(KahramanmarasTablo[[#This Row],[Vefat2019]:[Vefat2017]], "&gt;0")</f>
        <v>17.666666666666668</v>
      </c>
      <c r="G256">
        <f>IF(KahramanmarasTablo[[#This Row],[Vefat2020]]&gt;-1, KahramanmarasTablo[[#This Row],[Vefat2020]]-KahramanmarasTablo[[#This Row],[Referans]], 0)</f>
        <v>6.3333333333333321</v>
      </c>
      <c r="H256">
        <f t="shared" si="21"/>
        <v>23</v>
      </c>
      <c r="I256">
        <f t="shared" si="22"/>
        <v>15.428571428571429</v>
      </c>
      <c r="J256">
        <f t="shared" si="23"/>
        <v>14.571428571428571</v>
      </c>
      <c r="K256">
        <f t="shared" si="24"/>
        <v>16.428571428571427</v>
      </c>
      <c r="L256">
        <f t="shared" si="25"/>
        <v>15.476190476190476</v>
      </c>
    </row>
    <row r="257" spans="1:12">
      <c r="A257" s="3" t="s">
        <v>272</v>
      </c>
      <c r="B257">
        <v>17</v>
      </c>
      <c r="C257">
        <v>9</v>
      </c>
      <c r="D257">
        <v>16</v>
      </c>
      <c r="E257">
        <v>14</v>
      </c>
      <c r="F257">
        <f>AVERAGEIF(KahramanmarasTablo[[#This Row],[Vefat2019]:[Vefat2017]], "&gt;0")</f>
        <v>13</v>
      </c>
      <c r="G257">
        <f>IF(KahramanmarasTablo[[#This Row],[Vefat2020]]&gt;-1, KahramanmarasTablo[[#This Row],[Vefat2020]]-KahramanmarasTablo[[#This Row],[Referans]], 0)</f>
        <v>4</v>
      </c>
      <c r="H257">
        <f t="shared" si="21"/>
        <v>22</v>
      </c>
      <c r="I257">
        <f t="shared" si="22"/>
        <v>14.857142857142858</v>
      </c>
      <c r="J257">
        <f t="shared" si="23"/>
        <v>14.142857142857142</v>
      </c>
      <c r="K257">
        <f t="shared" si="24"/>
        <v>15.142857142857142</v>
      </c>
      <c r="L257">
        <f t="shared" si="25"/>
        <v>14.714285714285714</v>
      </c>
    </row>
    <row r="258" spans="1:12">
      <c r="A258" s="3" t="s">
        <v>273</v>
      </c>
      <c r="B258">
        <v>24</v>
      </c>
      <c r="C258">
        <v>12</v>
      </c>
      <c r="D258">
        <v>18</v>
      </c>
      <c r="E258">
        <v>17</v>
      </c>
      <c r="F258" s="1">
        <f>AVERAGEIF(KahramanmarasTablo[[#This Row],[Vefat2019]:[Vefat2017]], "&gt;0")</f>
        <v>15.666666666666666</v>
      </c>
      <c r="G258" s="1">
        <f>IF(KahramanmarasTablo[[#This Row],[Vefat2020]]&gt;-1, KahramanmarasTablo[[#This Row],[Vefat2020]]-KahramanmarasTablo[[#This Row],[Referans]], 0)</f>
        <v>8.3333333333333339</v>
      </c>
      <c r="H258">
        <f t="shared" ref="H258:H268" si="26">AVERAGE(B252:B258)</f>
        <v>22.285714285714285</v>
      </c>
      <c r="I258">
        <f t="shared" ref="I258:I268" si="27">AVERAGE(C252:C258)</f>
        <v>14.285714285714286</v>
      </c>
      <c r="J258">
        <f t="shared" ref="J258:J268" si="28">AVERAGE(D252:D258)</f>
        <v>15</v>
      </c>
      <c r="K258">
        <f t="shared" ref="K258:K268" si="29">AVERAGE(E252:E258)</f>
        <v>16</v>
      </c>
      <c r="L258">
        <f t="shared" ref="L258:L268" si="30">AVERAGE(F252:F258)</f>
        <v>15.095238095238097</v>
      </c>
    </row>
    <row r="259" spans="1:12">
      <c r="A259" s="3" t="s">
        <v>274</v>
      </c>
      <c r="B259">
        <v>25</v>
      </c>
      <c r="C259">
        <v>13</v>
      </c>
      <c r="D259">
        <v>14</v>
      </c>
      <c r="E259">
        <v>21</v>
      </c>
      <c r="F259" s="1">
        <f>AVERAGEIF(KahramanmarasTablo[[#This Row],[Vefat2019]:[Vefat2017]], "&gt;0")</f>
        <v>16</v>
      </c>
      <c r="G259" s="1">
        <f>IF(KahramanmarasTablo[[#This Row],[Vefat2020]]&gt;-1, KahramanmarasTablo[[#This Row],[Vefat2020]]-KahramanmarasTablo[[#This Row],[Referans]], 0)</f>
        <v>9</v>
      </c>
      <c r="H259">
        <f t="shared" si="26"/>
        <v>23.428571428571427</v>
      </c>
      <c r="I259">
        <f t="shared" si="27"/>
        <v>13.714285714285714</v>
      </c>
      <c r="J259">
        <f t="shared" si="28"/>
        <v>15.857142857142858</v>
      </c>
      <c r="K259">
        <f t="shared" si="29"/>
        <v>16.857142857142858</v>
      </c>
      <c r="L259">
        <f t="shared" si="30"/>
        <v>15.476190476190478</v>
      </c>
    </row>
    <row r="260" spans="1:12">
      <c r="A260" s="3" t="s">
        <v>275</v>
      </c>
      <c r="B260">
        <v>24</v>
      </c>
      <c r="C260">
        <v>19</v>
      </c>
      <c r="D260">
        <v>15</v>
      </c>
      <c r="E260">
        <v>8</v>
      </c>
      <c r="F260" s="1">
        <f>AVERAGEIF(KahramanmarasTablo[[#This Row],[Vefat2019]:[Vefat2017]], "&gt;0")</f>
        <v>14</v>
      </c>
      <c r="G260" s="1">
        <f>IF(KahramanmarasTablo[[#This Row],[Vefat2020]]&gt;-1, KahramanmarasTablo[[#This Row],[Vefat2020]]-KahramanmarasTablo[[#This Row],[Referans]], 0)</f>
        <v>10</v>
      </c>
      <c r="H260">
        <f t="shared" si="26"/>
        <v>23.714285714285715</v>
      </c>
      <c r="I260">
        <f t="shared" si="27"/>
        <v>14.142857142857142</v>
      </c>
      <c r="J260">
        <f t="shared" si="28"/>
        <v>15.571428571428571</v>
      </c>
      <c r="K260">
        <f t="shared" si="29"/>
        <v>16.285714285714285</v>
      </c>
      <c r="L260">
        <f t="shared" si="30"/>
        <v>15.333333333333334</v>
      </c>
    </row>
    <row r="261" spans="1:12">
      <c r="A261" s="3" t="s">
        <v>276</v>
      </c>
      <c r="B261">
        <v>18</v>
      </c>
      <c r="C261">
        <v>10</v>
      </c>
      <c r="D261">
        <v>20</v>
      </c>
      <c r="E261">
        <v>5</v>
      </c>
      <c r="F261" s="1">
        <f>AVERAGEIF(KahramanmarasTablo[[#This Row],[Vefat2019]:[Vefat2017]], "&gt;0")</f>
        <v>11.666666666666666</v>
      </c>
      <c r="G261" s="1">
        <f>IF(KahramanmarasTablo[[#This Row],[Vefat2020]]&gt;-1, KahramanmarasTablo[[#This Row],[Vefat2020]]-KahramanmarasTablo[[#This Row],[Referans]], 0)</f>
        <v>6.3333333333333339</v>
      </c>
      <c r="H261">
        <f t="shared" si="26"/>
        <v>22.857142857142858</v>
      </c>
      <c r="I261">
        <f t="shared" si="27"/>
        <v>13.428571428571429</v>
      </c>
      <c r="J261">
        <f t="shared" si="28"/>
        <v>16</v>
      </c>
      <c r="K261">
        <f t="shared" si="29"/>
        <v>14</v>
      </c>
      <c r="L261">
        <f t="shared" si="30"/>
        <v>14.476190476190476</v>
      </c>
    </row>
    <row r="262" spans="1:12">
      <c r="A262" s="3" t="s">
        <v>277</v>
      </c>
      <c r="B262">
        <v>20</v>
      </c>
      <c r="C262">
        <v>14</v>
      </c>
      <c r="D262">
        <v>25</v>
      </c>
      <c r="E262">
        <v>13</v>
      </c>
      <c r="F262" s="1">
        <f>AVERAGEIF(KahramanmarasTablo[[#This Row],[Vefat2019]:[Vefat2017]], "&gt;0")</f>
        <v>17.333333333333332</v>
      </c>
      <c r="G262" s="1">
        <f>IF(KahramanmarasTablo[[#This Row],[Vefat2020]]&gt;-1, KahramanmarasTablo[[#This Row],[Vefat2020]]-KahramanmarasTablo[[#This Row],[Referans]], 0)</f>
        <v>2.6666666666666679</v>
      </c>
      <c r="H262">
        <f t="shared" si="26"/>
        <v>21.714285714285715</v>
      </c>
      <c r="I262">
        <f t="shared" si="27"/>
        <v>13.571428571428571</v>
      </c>
      <c r="J262">
        <f t="shared" si="28"/>
        <v>18</v>
      </c>
      <c r="K262">
        <f t="shared" si="29"/>
        <v>13.571428571428571</v>
      </c>
      <c r="L262">
        <f t="shared" si="30"/>
        <v>15.047619047619049</v>
      </c>
    </row>
    <row r="263" spans="1:12">
      <c r="A263" s="3" t="s">
        <v>278</v>
      </c>
      <c r="B263">
        <v>25</v>
      </c>
      <c r="C263">
        <v>12</v>
      </c>
      <c r="D263">
        <v>18</v>
      </c>
      <c r="E263">
        <v>14</v>
      </c>
      <c r="F263" s="1">
        <f>AVERAGEIF(KahramanmarasTablo[[#This Row],[Vefat2019]:[Vefat2017]], "&gt;0")</f>
        <v>14.666666666666666</v>
      </c>
      <c r="G263" s="1">
        <f>IF(KahramanmarasTablo[[#This Row],[Vefat2020]]&gt;-1, KahramanmarasTablo[[#This Row],[Vefat2020]]-KahramanmarasTablo[[#This Row],[Referans]], 0)</f>
        <v>10.333333333333334</v>
      </c>
      <c r="H263">
        <f t="shared" si="26"/>
        <v>21.857142857142858</v>
      </c>
      <c r="I263">
        <f t="shared" si="27"/>
        <v>12.714285714285714</v>
      </c>
      <c r="J263">
        <f t="shared" si="28"/>
        <v>18</v>
      </c>
      <c r="K263">
        <f t="shared" si="29"/>
        <v>13.142857142857142</v>
      </c>
      <c r="L263">
        <f t="shared" si="30"/>
        <v>14.619047619047619</v>
      </c>
    </row>
    <row r="264" spans="1:12">
      <c r="A264" s="3" t="s">
        <v>279</v>
      </c>
      <c r="B264">
        <v>24</v>
      </c>
      <c r="C264">
        <v>14</v>
      </c>
      <c r="D264">
        <v>15</v>
      </c>
      <c r="E264">
        <v>20</v>
      </c>
      <c r="F264" s="1">
        <f>AVERAGEIF(KahramanmarasTablo[[#This Row],[Vefat2019]:[Vefat2017]], "&gt;0")</f>
        <v>16.333333333333332</v>
      </c>
      <c r="G264" s="1">
        <f>IF(KahramanmarasTablo[[#This Row],[Vefat2020]]&gt;-1, KahramanmarasTablo[[#This Row],[Vefat2020]]-KahramanmarasTablo[[#This Row],[Referans]], 0)</f>
        <v>7.6666666666666679</v>
      </c>
      <c r="H264">
        <f t="shared" si="26"/>
        <v>22.857142857142858</v>
      </c>
      <c r="I264">
        <f t="shared" si="27"/>
        <v>13.428571428571429</v>
      </c>
      <c r="J264">
        <f t="shared" si="28"/>
        <v>17.857142857142858</v>
      </c>
      <c r="K264">
        <f t="shared" si="29"/>
        <v>14</v>
      </c>
      <c r="L264">
        <f t="shared" si="30"/>
        <v>15.095238095238093</v>
      </c>
    </row>
    <row r="265" spans="1:12">
      <c r="A265" s="3" t="s">
        <v>280</v>
      </c>
      <c r="B265">
        <v>31</v>
      </c>
      <c r="C265">
        <v>16</v>
      </c>
      <c r="D265">
        <v>15</v>
      </c>
      <c r="E265">
        <v>18</v>
      </c>
      <c r="F265" s="1">
        <f>AVERAGEIF(KahramanmarasTablo[[#This Row],[Vefat2019]:[Vefat2017]], "&gt;0")</f>
        <v>16.333333333333332</v>
      </c>
      <c r="G265" s="1">
        <f>IF(KahramanmarasTablo[[#This Row],[Vefat2020]]&gt;-1, KahramanmarasTablo[[#This Row],[Vefat2020]]-KahramanmarasTablo[[#This Row],[Referans]], 0)</f>
        <v>14.666666666666668</v>
      </c>
      <c r="H265">
        <f t="shared" si="26"/>
        <v>23.857142857142858</v>
      </c>
      <c r="I265">
        <f t="shared" si="27"/>
        <v>14</v>
      </c>
      <c r="J265">
        <f t="shared" si="28"/>
        <v>17.428571428571427</v>
      </c>
      <c r="K265">
        <f t="shared" si="29"/>
        <v>14.142857142857142</v>
      </c>
      <c r="L265">
        <f t="shared" si="30"/>
        <v>15.19047619047619</v>
      </c>
    </row>
    <row r="266" spans="1:12">
      <c r="A266" s="3" t="s">
        <v>281</v>
      </c>
      <c r="B266">
        <v>24</v>
      </c>
      <c r="C266">
        <v>5</v>
      </c>
      <c r="D266">
        <v>16</v>
      </c>
      <c r="E266">
        <v>14</v>
      </c>
      <c r="F266" s="1">
        <f>AVERAGEIF(KahramanmarasTablo[[#This Row],[Vefat2019]:[Vefat2017]], "&gt;0")</f>
        <v>11.666666666666666</v>
      </c>
      <c r="G266" s="1">
        <f>IF(KahramanmarasTablo[[#This Row],[Vefat2020]]&gt;-1, KahramanmarasTablo[[#This Row],[Vefat2020]]-KahramanmarasTablo[[#This Row],[Referans]], 0)</f>
        <v>12.333333333333334</v>
      </c>
      <c r="H266">
        <f t="shared" si="26"/>
        <v>23.714285714285715</v>
      </c>
      <c r="I266">
        <f t="shared" si="27"/>
        <v>12.857142857142858</v>
      </c>
      <c r="J266">
        <f t="shared" si="28"/>
        <v>17.714285714285715</v>
      </c>
      <c r="K266">
        <f t="shared" si="29"/>
        <v>13.142857142857142</v>
      </c>
      <c r="L266">
        <f t="shared" si="30"/>
        <v>14.571428571428571</v>
      </c>
    </row>
    <row r="267" spans="1:12">
      <c r="A267" s="3" t="s">
        <v>282</v>
      </c>
      <c r="B267">
        <v>22</v>
      </c>
      <c r="C267">
        <v>14</v>
      </c>
      <c r="D267">
        <v>15</v>
      </c>
      <c r="E267">
        <v>17</v>
      </c>
      <c r="F267" s="1">
        <f>AVERAGEIF(KahramanmarasTablo[[#This Row],[Vefat2019]:[Vefat2017]], "&gt;0")</f>
        <v>15.333333333333334</v>
      </c>
      <c r="G267" s="1">
        <f>IF(KahramanmarasTablo[[#This Row],[Vefat2020]]&gt;-1, KahramanmarasTablo[[#This Row],[Vefat2020]]-KahramanmarasTablo[[#This Row],[Referans]], 0)</f>
        <v>6.6666666666666661</v>
      </c>
      <c r="H267">
        <f t="shared" si="26"/>
        <v>23.428571428571427</v>
      </c>
      <c r="I267">
        <f t="shared" si="27"/>
        <v>12.142857142857142</v>
      </c>
      <c r="J267">
        <f t="shared" si="28"/>
        <v>17.714285714285715</v>
      </c>
      <c r="K267">
        <f t="shared" si="29"/>
        <v>14.428571428571429</v>
      </c>
      <c r="L267">
        <f t="shared" si="30"/>
        <v>14.761904761904761</v>
      </c>
    </row>
    <row r="268" spans="1:12">
      <c r="A268" s="3" t="s">
        <v>283</v>
      </c>
      <c r="B268">
        <v>19</v>
      </c>
      <c r="C268">
        <v>14</v>
      </c>
      <c r="D268">
        <v>17</v>
      </c>
      <c r="E268">
        <v>13</v>
      </c>
      <c r="F268" s="1">
        <f>AVERAGEIF(KahramanmarasTablo[[#This Row],[Vefat2019]:[Vefat2017]], "&gt;0")</f>
        <v>14.666666666666666</v>
      </c>
      <c r="G268" s="1">
        <f>IF(KahramanmarasTablo[[#This Row],[Vefat2020]]&gt;-1, KahramanmarasTablo[[#This Row],[Vefat2020]]-KahramanmarasTablo[[#This Row],[Referans]], 0)</f>
        <v>4.3333333333333339</v>
      </c>
      <c r="H268">
        <f t="shared" si="26"/>
        <v>23.571428571428573</v>
      </c>
      <c r="I268">
        <f t="shared" si="27"/>
        <v>12.714285714285714</v>
      </c>
      <c r="J268">
        <f t="shared" si="28"/>
        <v>17.285714285714285</v>
      </c>
      <c r="K268">
        <f t="shared" si="29"/>
        <v>15.571428571428571</v>
      </c>
      <c r="L268">
        <f t="shared" si="30"/>
        <v>15.19047619047619</v>
      </c>
    </row>
    <row r="269" spans="1:12">
      <c r="A269" s="3" t="s">
        <v>284</v>
      </c>
      <c r="B269">
        <v>24</v>
      </c>
      <c r="C269">
        <v>9</v>
      </c>
      <c r="D269">
        <v>15</v>
      </c>
      <c r="E269">
        <v>11</v>
      </c>
      <c r="F269" s="1">
        <f>AVERAGEIF(KahramanmarasTablo[[#This Row],[Vefat2019]:[Vefat2017]], "&gt;0")</f>
        <v>11.666666666666666</v>
      </c>
      <c r="G269" s="1">
        <f>IF(KahramanmarasTablo[[#This Row],[Vefat2020]]&gt;-1, KahramanmarasTablo[[#This Row],[Vefat2020]]-KahramanmarasTablo[[#This Row],[Referans]], 0)</f>
        <v>12.333333333333334</v>
      </c>
      <c r="H269">
        <f t="shared" ref="H269:H283" si="31">AVERAGE(B263:B269)</f>
        <v>24.142857142857142</v>
      </c>
      <c r="I269">
        <f t="shared" ref="I269:I283" si="32">AVERAGE(C263:C269)</f>
        <v>12</v>
      </c>
      <c r="J269">
        <f t="shared" ref="J269:J283" si="33">AVERAGE(D263:D269)</f>
        <v>15.857142857142858</v>
      </c>
      <c r="K269">
        <f t="shared" ref="K269:K283" si="34">AVERAGE(E263:E269)</f>
        <v>15.285714285714286</v>
      </c>
      <c r="L269">
        <f t="shared" ref="L269:L283" si="35">AVERAGE(F263:F269)</f>
        <v>14.380952380952381</v>
      </c>
    </row>
    <row r="270" spans="1:12">
      <c r="A270" s="3" t="s">
        <v>285</v>
      </c>
      <c r="B270">
        <v>19</v>
      </c>
      <c r="C270">
        <v>12</v>
      </c>
      <c r="D270">
        <v>10</v>
      </c>
      <c r="E270">
        <v>12</v>
      </c>
      <c r="F270" s="1">
        <f>AVERAGEIF(KahramanmarasTablo[[#This Row],[Vefat2019]:[Vefat2017]], "&gt;0")</f>
        <v>11.333333333333334</v>
      </c>
      <c r="G270" s="1">
        <f>IF(KahramanmarasTablo[[#This Row],[Vefat2020]]&gt;-1, KahramanmarasTablo[[#This Row],[Vefat2020]]-KahramanmarasTablo[[#This Row],[Referans]], 0)</f>
        <v>7.6666666666666661</v>
      </c>
      <c r="H270">
        <f t="shared" si="31"/>
        <v>23.285714285714285</v>
      </c>
      <c r="I270">
        <f t="shared" si="32"/>
        <v>12</v>
      </c>
      <c r="J270">
        <f t="shared" si="33"/>
        <v>14.714285714285714</v>
      </c>
      <c r="K270">
        <f t="shared" si="34"/>
        <v>15</v>
      </c>
      <c r="L270">
        <f t="shared" si="35"/>
        <v>13.904761904761903</v>
      </c>
    </row>
    <row r="271" spans="1:12">
      <c r="A271" s="3" t="s">
        <v>286</v>
      </c>
      <c r="B271">
        <v>40</v>
      </c>
      <c r="C271">
        <v>9</v>
      </c>
      <c r="D271">
        <v>16</v>
      </c>
      <c r="E271">
        <v>20</v>
      </c>
      <c r="F271" s="1">
        <f>AVERAGEIF(KahramanmarasTablo[[#This Row],[Vefat2019]:[Vefat2017]], "&gt;0")</f>
        <v>15</v>
      </c>
      <c r="G271" s="1">
        <f>IF(KahramanmarasTablo[[#This Row],[Vefat2020]]&gt;-1, KahramanmarasTablo[[#This Row],[Vefat2020]]-KahramanmarasTablo[[#This Row],[Referans]], 0)</f>
        <v>25</v>
      </c>
      <c r="H271">
        <f t="shared" si="31"/>
        <v>25.571428571428573</v>
      </c>
      <c r="I271">
        <f t="shared" si="32"/>
        <v>11.285714285714286</v>
      </c>
      <c r="J271">
        <f t="shared" si="33"/>
        <v>14.857142857142858</v>
      </c>
      <c r="K271">
        <f t="shared" si="34"/>
        <v>15</v>
      </c>
      <c r="L271">
        <f t="shared" si="35"/>
        <v>13.714285714285714</v>
      </c>
    </row>
    <row r="272" spans="1:12">
      <c r="A272" s="3" t="s">
        <v>287</v>
      </c>
      <c r="B272">
        <v>30</v>
      </c>
      <c r="C272">
        <v>19</v>
      </c>
      <c r="D272">
        <v>13</v>
      </c>
      <c r="E272">
        <v>10</v>
      </c>
      <c r="F272" s="1">
        <f>AVERAGEIF(KahramanmarasTablo[[#This Row],[Vefat2019]:[Vefat2017]], "&gt;0")</f>
        <v>14</v>
      </c>
      <c r="G272" s="1">
        <f>IF(KahramanmarasTablo[[#This Row],[Vefat2020]]&gt;-1, KahramanmarasTablo[[#This Row],[Vefat2020]]-KahramanmarasTablo[[#This Row],[Referans]], 0)</f>
        <v>16</v>
      </c>
      <c r="H272">
        <f t="shared" si="31"/>
        <v>25.428571428571427</v>
      </c>
      <c r="I272">
        <f t="shared" si="32"/>
        <v>11.714285714285714</v>
      </c>
      <c r="J272">
        <f t="shared" si="33"/>
        <v>14.571428571428571</v>
      </c>
      <c r="K272">
        <f t="shared" si="34"/>
        <v>13.857142857142858</v>
      </c>
      <c r="L272">
        <f t="shared" si="35"/>
        <v>13.38095238095238</v>
      </c>
    </row>
    <row r="273" spans="1:12">
      <c r="A273" s="3" t="s">
        <v>288</v>
      </c>
      <c r="B273">
        <v>28</v>
      </c>
      <c r="C273">
        <v>14</v>
      </c>
      <c r="D273">
        <v>12</v>
      </c>
      <c r="E273">
        <v>17</v>
      </c>
      <c r="F273" s="1">
        <f>AVERAGEIF(KahramanmarasTablo[[#This Row],[Vefat2019]:[Vefat2017]], "&gt;0")</f>
        <v>14.333333333333334</v>
      </c>
      <c r="G273" s="1">
        <f>IF(KahramanmarasTablo[[#This Row],[Vefat2020]]&gt;-1, KahramanmarasTablo[[#This Row],[Vefat2020]]-KahramanmarasTablo[[#This Row],[Referans]], 0)</f>
        <v>13.666666666666666</v>
      </c>
      <c r="H273">
        <f t="shared" si="31"/>
        <v>26</v>
      </c>
      <c r="I273">
        <f t="shared" si="32"/>
        <v>13</v>
      </c>
      <c r="J273">
        <f t="shared" si="33"/>
        <v>14</v>
      </c>
      <c r="K273">
        <f t="shared" si="34"/>
        <v>14.285714285714286</v>
      </c>
      <c r="L273">
        <f t="shared" si="35"/>
        <v>13.761904761904761</v>
      </c>
    </row>
    <row r="274" spans="1:12">
      <c r="A274" s="3" t="s">
        <v>289</v>
      </c>
      <c r="B274">
        <v>26</v>
      </c>
      <c r="C274">
        <v>21</v>
      </c>
      <c r="D274">
        <v>11</v>
      </c>
      <c r="E274">
        <v>18</v>
      </c>
      <c r="F274" s="1">
        <f>AVERAGEIF(KahramanmarasTablo[[#This Row],[Vefat2019]:[Vefat2017]], "&gt;0")</f>
        <v>16.666666666666668</v>
      </c>
      <c r="G274" s="1">
        <f>IF(KahramanmarasTablo[[#This Row],[Vefat2020]]&gt;-1, KahramanmarasTablo[[#This Row],[Vefat2020]]-KahramanmarasTablo[[#This Row],[Referans]], 0)</f>
        <v>9.3333333333333321</v>
      </c>
      <c r="H274">
        <f t="shared" si="31"/>
        <v>26.571428571428573</v>
      </c>
      <c r="I274">
        <f t="shared" si="32"/>
        <v>14</v>
      </c>
      <c r="J274">
        <f t="shared" si="33"/>
        <v>13.428571428571429</v>
      </c>
      <c r="K274">
        <f t="shared" si="34"/>
        <v>14.428571428571429</v>
      </c>
      <c r="L274">
        <f t="shared" si="35"/>
        <v>13.952380952380951</v>
      </c>
    </row>
    <row r="275" spans="1:12">
      <c r="A275" s="3" t="s">
        <v>290</v>
      </c>
      <c r="B275">
        <v>11</v>
      </c>
      <c r="C275">
        <v>14</v>
      </c>
      <c r="D275">
        <v>12</v>
      </c>
      <c r="E275">
        <v>5</v>
      </c>
      <c r="F275" s="1">
        <f>AVERAGEIF(KahramanmarasTablo[[#This Row],[Vefat2019]:[Vefat2017]], "&gt;0")</f>
        <v>10.333333333333334</v>
      </c>
      <c r="G275" s="1">
        <f>IF(KahramanmarasTablo[[#This Row],[Vefat2020]]&gt;-1, KahramanmarasTablo[[#This Row],[Vefat2020]]-KahramanmarasTablo[[#This Row],[Referans]], 0)</f>
        <v>0.66666666666666607</v>
      </c>
      <c r="H275">
        <f t="shared" si="31"/>
        <v>25.428571428571427</v>
      </c>
      <c r="I275">
        <f t="shared" si="32"/>
        <v>14</v>
      </c>
      <c r="J275">
        <f t="shared" si="33"/>
        <v>12.714285714285714</v>
      </c>
      <c r="K275">
        <f t="shared" si="34"/>
        <v>13.285714285714286</v>
      </c>
      <c r="L275">
        <f t="shared" si="35"/>
        <v>13.333333333333332</v>
      </c>
    </row>
    <row r="276" spans="1:12">
      <c r="A276" s="3" t="s">
        <v>291</v>
      </c>
      <c r="B276">
        <v>18</v>
      </c>
      <c r="C276">
        <v>17</v>
      </c>
      <c r="D276">
        <v>17</v>
      </c>
      <c r="E276">
        <v>8</v>
      </c>
      <c r="F276" s="1">
        <f>AVERAGEIF(KahramanmarasTablo[[#This Row],[Vefat2019]:[Vefat2017]], "&gt;0")</f>
        <v>14</v>
      </c>
      <c r="G276" s="1">
        <f>IF(KahramanmarasTablo[[#This Row],[Vefat2020]]&gt;-1, KahramanmarasTablo[[#This Row],[Vefat2020]]-KahramanmarasTablo[[#This Row],[Referans]], 0)</f>
        <v>4</v>
      </c>
      <c r="H276">
        <f t="shared" si="31"/>
        <v>24.571428571428573</v>
      </c>
      <c r="I276">
        <f t="shared" si="32"/>
        <v>15.142857142857142</v>
      </c>
      <c r="J276">
        <f t="shared" si="33"/>
        <v>13</v>
      </c>
      <c r="K276">
        <f t="shared" si="34"/>
        <v>12.857142857142858</v>
      </c>
      <c r="L276">
        <f t="shared" si="35"/>
        <v>13.666666666666668</v>
      </c>
    </row>
    <row r="277" spans="1:12">
      <c r="A277" s="3" t="s">
        <v>292</v>
      </c>
      <c r="B277">
        <v>29</v>
      </c>
      <c r="C277">
        <v>18</v>
      </c>
      <c r="D277">
        <v>10</v>
      </c>
      <c r="E277">
        <v>11</v>
      </c>
      <c r="F277" s="1">
        <f>AVERAGEIF(KahramanmarasTablo[[#This Row],[Vefat2019]:[Vefat2017]], "&gt;0")</f>
        <v>13</v>
      </c>
      <c r="G277" s="1">
        <f>IF(KahramanmarasTablo[[#This Row],[Vefat2020]]&gt;-1, KahramanmarasTablo[[#This Row],[Vefat2020]]-KahramanmarasTablo[[#This Row],[Referans]], 0)</f>
        <v>16</v>
      </c>
      <c r="H277">
        <f t="shared" si="31"/>
        <v>26</v>
      </c>
      <c r="I277">
        <f t="shared" si="32"/>
        <v>16</v>
      </c>
      <c r="J277">
        <f t="shared" si="33"/>
        <v>13</v>
      </c>
      <c r="K277">
        <f t="shared" si="34"/>
        <v>12.714285714285714</v>
      </c>
      <c r="L277">
        <f t="shared" si="35"/>
        <v>13.904761904761903</v>
      </c>
    </row>
    <row r="278" spans="1:12">
      <c r="A278" s="3" t="s">
        <v>293</v>
      </c>
      <c r="B278">
        <v>20</v>
      </c>
      <c r="C278">
        <v>13</v>
      </c>
      <c r="D278">
        <v>10</v>
      </c>
      <c r="E278">
        <v>21</v>
      </c>
      <c r="F278" s="1">
        <f>AVERAGEIF(KahramanmarasTablo[[#This Row],[Vefat2019]:[Vefat2017]], "&gt;0")</f>
        <v>14.666666666666666</v>
      </c>
      <c r="G278" s="1">
        <f>IF(KahramanmarasTablo[[#This Row],[Vefat2020]]&gt;-1, KahramanmarasTablo[[#This Row],[Vefat2020]]-KahramanmarasTablo[[#This Row],[Referans]], 0)</f>
        <v>5.3333333333333339</v>
      </c>
      <c r="H278">
        <f t="shared" si="31"/>
        <v>23.142857142857142</v>
      </c>
      <c r="I278">
        <f t="shared" si="32"/>
        <v>16.571428571428573</v>
      </c>
      <c r="J278">
        <f t="shared" si="33"/>
        <v>12.142857142857142</v>
      </c>
      <c r="K278">
        <f t="shared" si="34"/>
        <v>12.857142857142858</v>
      </c>
      <c r="L278">
        <f t="shared" si="35"/>
        <v>13.857142857142859</v>
      </c>
    </row>
    <row r="279" spans="1:12">
      <c r="A279" s="3" t="s">
        <v>294</v>
      </c>
      <c r="B279">
        <v>23</v>
      </c>
      <c r="C279">
        <v>16</v>
      </c>
      <c r="D279">
        <v>10</v>
      </c>
      <c r="E279">
        <v>17</v>
      </c>
      <c r="F279" s="1">
        <f>AVERAGEIF(KahramanmarasTablo[[#This Row],[Vefat2019]:[Vefat2017]], "&gt;0")</f>
        <v>14.333333333333334</v>
      </c>
      <c r="G279" s="1">
        <f>IF(KahramanmarasTablo[[#This Row],[Vefat2020]]&gt;-1, KahramanmarasTablo[[#This Row],[Vefat2020]]-KahramanmarasTablo[[#This Row],[Referans]], 0)</f>
        <v>8.6666666666666661</v>
      </c>
      <c r="H279">
        <f t="shared" si="31"/>
        <v>22.142857142857142</v>
      </c>
      <c r="I279">
        <f t="shared" si="32"/>
        <v>16.142857142857142</v>
      </c>
      <c r="J279">
        <f t="shared" si="33"/>
        <v>11.714285714285714</v>
      </c>
      <c r="K279">
        <f t="shared" si="34"/>
        <v>13.857142857142858</v>
      </c>
      <c r="L279">
        <f t="shared" si="35"/>
        <v>13.904761904761907</v>
      </c>
    </row>
    <row r="280" spans="1:12">
      <c r="A280" s="3" t="s">
        <v>295</v>
      </c>
      <c r="B280">
        <v>31</v>
      </c>
      <c r="C280">
        <v>10</v>
      </c>
      <c r="D280">
        <v>15</v>
      </c>
      <c r="E280">
        <v>9</v>
      </c>
      <c r="F280" s="1">
        <f>AVERAGEIF(KahramanmarasTablo[[#This Row],[Vefat2019]:[Vefat2017]], "&gt;0")</f>
        <v>11.333333333333334</v>
      </c>
      <c r="G280" s="1">
        <f>IF(KahramanmarasTablo[[#This Row],[Vefat2020]]&gt;-1, KahramanmarasTablo[[#This Row],[Vefat2020]]-KahramanmarasTablo[[#This Row],[Referans]], 0)</f>
        <v>19.666666666666664</v>
      </c>
      <c r="H280">
        <f t="shared" si="31"/>
        <v>22.571428571428573</v>
      </c>
      <c r="I280">
        <f t="shared" si="32"/>
        <v>15.571428571428571</v>
      </c>
      <c r="J280">
        <f t="shared" si="33"/>
        <v>12.142857142857142</v>
      </c>
      <c r="K280">
        <f t="shared" si="34"/>
        <v>12.714285714285714</v>
      </c>
      <c r="L280">
        <f t="shared" si="35"/>
        <v>13.476190476190476</v>
      </c>
    </row>
    <row r="281" spans="1:12">
      <c r="A281" s="3" t="s">
        <v>296</v>
      </c>
      <c r="B281">
        <v>30</v>
      </c>
      <c r="C281">
        <v>13</v>
      </c>
      <c r="D281">
        <v>17</v>
      </c>
      <c r="E281">
        <v>22</v>
      </c>
      <c r="F281" s="1">
        <f>AVERAGEIF(KahramanmarasTablo[[#This Row],[Vefat2019]:[Vefat2017]], "&gt;0")</f>
        <v>17.333333333333332</v>
      </c>
      <c r="G281" s="1">
        <f>IF(KahramanmarasTablo[[#This Row],[Vefat2020]]&gt;-1, KahramanmarasTablo[[#This Row],[Vefat2020]]-KahramanmarasTablo[[#This Row],[Referans]], 0)</f>
        <v>12.666666666666668</v>
      </c>
      <c r="H281">
        <f t="shared" si="31"/>
        <v>23.142857142857142</v>
      </c>
      <c r="I281">
        <f t="shared" si="32"/>
        <v>14.428571428571429</v>
      </c>
      <c r="J281">
        <f t="shared" si="33"/>
        <v>13</v>
      </c>
      <c r="K281">
        <f t="shared" si="34"/>
        <v>13.285714285714286</v>
      </c>
      <c r="L281">
        <f t="shared" si="35"/>
        <v>13.571428571428569</v>
      </c>
    </row>
    <row r="282" spans="1:12">
      <c r="A282" s="3" t="s">
        <v>297</v>
      </c>
      <c r="B282">
        <v>19</v>
      </c>
      <c r="C282">
        <v>17</v>
      </c>
      <c r="D282">
        <v>11</v>
      </c>
      <c r="E282">
        <v>10</v>
      </c>
      <c r="F282" s="1">
        <f>AVERAGEIF(KahramanmarasTablo[[#This Row],[Vefat2019]:[Vefat2017]], "&gt;0")</f>
        <v>12.666666666666666</v>
      </c>
      <c r="G282" s="1">
        <f>IF(KahramanmarasTablo[[#This Row],[Vefat2020]]&gt;-1, KahramanmarasTablo[[#This Row],[Vefat2020]]-KahramanmarasTablo[[#This Row],[Referans]], 0)</f>
        <v>6.3333333333333339</v>
      </c>
      <c r="H282">
        <f t="shared" si="31"/>
        <v>24.285714285714285</v>
      </c>
      <c r="I282">
        <f t="shared" si="32"/>
        <v>14.857142857142858</v>
      </c>
      <c r="J282">
        <f t="shared" si="33"/>
        <v>12.857142857142858</v>
      </c>
      <c r="K282">
        <f t="shared" si="34"/>
        <v>14</v>
      </c>
      <c r="L282">
        <f t="shared" si="35"/>
        <v>13.904761904761903</v>
      </c>
    </row>
    <row r="283" spans="1:12">
      <c r="A283" s="3" t="s">
        <v>298</v>
      </c>
      <c r="B283">
        <v>25</v>
      </c>
      <c r="C283">
        <v>12</v>
      </c>
      <c r="D283">
        <v>17</v>
      </c>
      <c r="E283">
        <v>18</v>
      </c>
      <c r="F283" s="1">
        <f>AVERAGEIF(KahramanmarasTablo[[#This Row],[Vefat2019]:[Vefat2017]], "&gt;0")</f>
        <v>15.666666666666666</v>
      </c>
      <c r="G283" s="1">
        <f>IF(KahramanmarasTablo[[#This Row],[Vefat2020]]&gt;-1, KahramanmarasTablo[[#This Row],[Vefat2020]]-KahramanmarasTablo[[#This Row],[Referans]], 0)</f>
        <v>9.3333333333333339</v>
      </c>
      <c r="H283">
        <f t="shared" si="31"/>
        <v>25.285714285714285</v>
      </c>
      <c r="I283">
        <f t="shared" si="32"/>
        <v>14.142857142857142</v>
      </c>
      <c r="J283">
        <f t="shared" si="33"/>
        <v>12.857142857142858</v>
      </c>
      <c r="K283">
        <f t="shared" si="34"/>
        <v>15.428571428571429</v>
      </c>
      <c r="L283">
        <f t="shared" si="35"/>
        <v>14.142857142857144</v>
      </c>
    </row>
    <row r="284" spans="1:12">
      <c r="A284" s="3" t="s">
        <v>299</v>
      </c>
      <c r="B284">
        <v>28</v>
      </c>
      <c r="C284">
        <v>10</v>
      </c>
      <c r="D284">
        <v>20</v>
      </c>
      <c r="E284">
        <v>10</v>
      </c>
      <c r="F284" s="1">
        <f>AVERAGEIF(KahramanmarasTablo[[#This Row],[Vefat2019]:[Vefat2017]], "&gt;0")</f>
        <v>13.333333333333334</v>
      </c>
      <c r="G284" s="1">
        <f>IF(KahramanmarasTablo[[#This Row],[Vefat2020]]&gt;-1, KahramanmarasTablo[[#This Row],[Vefat2020]]-KahramanmarasTablo[[#This Row],[Referans]], 0)</f>
        <v>14.666666666666666</v>
      </c>
      <c r="H284">
        <f t="shared" ref="H284:H319" si="36">AVERAGE(B278:B284)</f>
        <v>25.142857142857142</v>
      </c>
      <c r="I284">
        <f t="shared" ref="I284:I319" si="37">AVERAGE(C278:C284)</f>
        <v>13</v>
      </c>
      <c r="J284">
        <f t="shared" ref="J284:J319" si="38">AVERAGE(D278:D284)</f>
        <v>14.285714285714286</v>
      </c>
      <c r="K284">
        <f t="shared" ref="K284:K319" si="39">AVERAGE(E278:E284)</f>
        <v>15.285714285714286</v>
      </c>
      <c r="L284">
        <f t="shared" ref="L284:L319" si="40">AVERAGE(F278:F284)</f>
        <v>14.190476190476192</v>
      </c>
    </row>
    <row r="285" spans="1:12">
      <c r="A285" s="3" t="s">
        <v>300</v>
      </c>
      <c r="B285">
        <v>24</v>
      </c>
      <c r="C285">
        <v>14</v>
      </c>
      <c r="D285">
        <v>16</v>
      </c>
      <c r="E285">
        <v>12</v>
      </c>
      <c r="F285" s="1">
        <f>AVERAGEIF(KahramanmarasTablo[[#This Row],[Vefat2019]:[Vefat2017]], "&gt;0")</f>
        <v>14</v>
      </c>
      <c r="G285" s="1">
        <f>IF(KahramanmarasTablo[[#This Row],[Vefat2020]]&gt;-1, KahramanmarasTablo[[#This Row],[Vefat2020]]-KahramanmarasTablo[[#This Row],[Referans]], 0)</f>
        <v>10</v>
      </c>
      <c r="H285">
        <f t="shared" si="36"/>
        <v>25.714285714285715</v>
      </c>
      <c r="I285">
        <f t="shared" si="37"/>
        <v>13.142857142857142</v>
      </c>
      <c r="J285">
        <f t="shared" si="38"/>
        <v>15.142857142857142</v>
      </c>
      <c r="K285">
        <f t="shared" si="39"/>
        <v>14</v>
      </c>
      <c r="L285">
        <f t="shared" si="40"/>
        <v>14.095238095238093</v>
      </c>
    </row>
    <row r="286" spans="1:12">
      <c r="A286" s="3" t="s">
        <v>301</v>
      </c>
      <c r="B286">
        <v>29</v>
      </c>
      <c r="C286">
        <v>15</v>
      </c>
      <c r="D286">
        <v>14</v>
      </c>
      <c r="E286">
        <v>16</v>
      </c>
      <c r="F286" s="1">
        <f>AVERAGEIF(KahramanmarasTablo[[#This Row],[Vefat2019]:[Vefat2017]], "&gt;0")</f>
        <v>15</v>
      </c>
      <c r="G286" s="1">
        <f>IF(KahramanmarasTablo[[#This Row],[Vefat2020]]&gt;-1, KahramanmarasTablo[[#This Row],[Vefat2020]]-KahramanmarasTablo[[#This Row],[Referans]], 0)</f>
        <v>14</v>
      </c>
      <c r="H286">
        <f t="shared" si="36"/>
        <v>26.571428571428573</v>
      </c>
      <c r="I286">
        <f t="shared" si="37"/>
        <v>13</v>
      </c>
      <c r="J286">
        <f t="shared" si="38"/>
        <v>15.714285714285714</v>
      </c>
      <c r="K286">
        <f t="shared" si="39"/>
        <v>13.857142857142858</v>
      </c>
      <c r="L286">
        <f t="shared" si="40"/>
        <v>14.19047619047619</v>
      </c>
    </row>
    <row r="287" spans="1:12">
      <c r="A287" s="3" t="s">
        <v>302</v>
      </c>
      <c r="B287">
        <v>22</v>
      </c>
      <c r="C287">
        <v>12</v>
      </c>
      <c r="D287">
        <v>7</v>
      </c>
      <c r="E287">
        <v>18</v>
      </c>
      <c r="F287" s="1">
        <f>AVERAGEIF(KahramanmarasTablo[[#This Row],[Vefat2019]:[Vefat2017]], "&gt;0")</f>
        <v>12.333333333333334</v>
      </c>
      <c r="G287" s="1">
        <f>IF(KahramanmarasTablo[[#This Row],[Vefat2020]]&gt;-1, KahramanmarasTablo[[#This Row],[Vefat2020]]-KahramanmarasTablo[[#This Row],[Referans]], 0)</f>
        <v>9.6666666666666661</v>
      </c>
      <c r="H287">
        <f t="shared" si="36"/>
        <v>25.285714285714285</v>
      </c>
      <c r="I287">
        <f t="shared" si="37"/>
        <v>13.285714285714286</v>
      </c>
      <c r="J287">
        <f t="shared" si="38"/>
        <v>14.571428571428571</v>
      </c>
      <c r="K287">
        <f t="shared" si="39"/>
        <v>15.142857142857142</v>
      </c>
      <c r="L287">
        <f t="shared" si="40"/>
        <v>14.333333333333332</v>
      </c>
    </row>
    <row r="288" spans="1:12">
      <c r="A288" s="3" t="s">
        <v>303</v>
      </c>
      <c r="B288">
        <v>19</v>
      </c>
      <c r="C288">
        <v>17</v>
      </c>
      <c r="D288">
        <v>21</v>
      </c>
      <c r="E288">
        <v>16</v>
      </c>
      <c r="F288" s="1">
        <f>AVERAGEIF(KahramanmarasTablo[[#This Row],[Vefat2019]:[Vefat2017]], "&gt;0")</f>
        <v>18</v>
      </c>
      <c r="G288" s="1">
        <f>IF(KahramanmarasTablo[[#This Row],[Vefat2020]]&gt;-1, KahramanmarasTablo[[#This Row],[Vefat2020]]-KahramanmarasTablo[[#This Row],[Referans]], 0)</f>
        <v>1</v>
      </c>
      <c r="H288">
        <f t="shared" si="36"/>
        <v>23.714285714285715</v>
      </c>
      <c r="I288">
        <f t="shared" si="37"/>
        <v>13.857142857142858</v>
      </c>
      <c r="J288">
        <f t="shared" si="38"/>
        <v>15.142857142857142</v>
      </c>
      <c r="K288">
        <f t="shared" si="39"/>
        <v>14.285714285714286</v>
      </c>
      <c r="L288">
        <f t="shared" si="40"/>
        <v>14.428571428571427</v>
      </c>
    </row>
    <row r="289" spans="1:12">
      <c r="A289" s="3" t="s">
        <v>304</v>
      </c>
      <c r="B289">
        <v>15</v>
      </c>
      <c r="C289">
        <v>19</v>
      </c>
      <c r="D289">
        <v>18</v>
      </c>
      <c r="E289">
        <v>17</v>
      </c>
      <c r="F289" s="1">
        <f>AVERAGEIF(KahramanmarasTablo[[#This Row],[Vefat2019]:[Vefat2017]], "&gt;0")</f>
        <v>18</v>
      </c>
      <c r="G289" s="1">
        <f>IF(KahramanmarasTablo[[#This Row],[Vefat2020]]&gt;-1, KahramanmarasTablo[[#This Row],[Vefat2020]]-KahramanmarasTablo[[#This Row],[Referans]], 0)</f>
        <v>-3</v>
      </c>
      <c r="H289">
        <f t="shared" si="36"/>
        <v>23.142857142857142</v>
      </c>
      <c r="I289">
        <f t="shared" si="37"/>
        <v>14.142857142857142</v>
      </c>
      <c r="J289">
        <f t="shared" si="38"/>
        <v>16.142857142857142</v>
      </c>
      <c r="K289">
        <f t="shared" si="39"/>
        <v>15.285714285714286</v>
      </c>
      <c r="L289">
        <f t="shared" si="40"/>
        <v>15.19047619047619</v>
      </c>
    </row>
    <row r="290" spans="1:12">
      <c r="A290" s="3" t="s">
        <v>305</v>
      </c>
      <c r="B290">
        <v>19</v>
      </c>
      <c r="C290">
        <v>16</v>
      </c>
      <c r="D290">
        <v>13</v>
      </c>
      <c r="E290">
        <v>9</v>
      </c>
      <c r="F290" s="1">
        <f>AVERAGEIF(KahramanmarasTablo[[#This Row],[Vefat2019]:[Vefat2017]], "&gt;0")</f>
        <v>12.666666666666666</v>
      </c>
      <c r="G290" s="1">
        <f>IF(KahramanmarasTablo[[#This Row],[Vefat2020]]&gt;-1, KahramanmarasTablo[[#This Row],[Vefat2020]]-KahramanmarasTablo[[#This Row],[Referans]], 0)</f>
        <v>6.3333333333333339</v>
      </c>
      <c r="H290">
        <f t="shared" si="36"/>
        <v>22.285714285714285</v>
      </c>
      <c r="I290">
        <f t="shared" si="37"/>
        <v>14.714285714285714</v>
      </c>
      <c r="J290">
        <f t="shared" si="38"/>
        <v>15.571428571428571</v>
      </c>
      <c r="K290">
        <f t="shared" si="39"/>
        <v>14</v>
      </c>
      <c r="L290">
        <f t="shared" si="40"/>
        <v>14.761904761904763</v>
      </c>
    </row>
    <row r="291" spans="1:12">
      <c r="A291" s="3" t="s">
        <v>306</v>
      </c>
      <c r="B291">
        <v>8</v>
      </c>
      <c r="C291">
        <v>18</v>
      </c>
      <c r="D291">
        <v>25</v>
      </c>
      <c r="E291">
        <v>12</v>
      </c>
      <c r="F291" s="1">
        <f>AVERAGEIF(KahramanmarasTablo[[#This Row],[Vefat2019]:[Vefat2017]], "&gt;0")</f>
        <v>18.333333333333332</v>
      </c>
      <c r="G291" s="1">
        <f>IF(KahramanmarasTablo[[#This Row],[Vefat2020]]&gt;-1, KahramanmarasTablo[[#This Row],[Vefat2020]]-KahramanmarasTablo[[#This Row],[Referans]], 0)</f>
        <v>-10.333333333333332</v>
      </c>
      <c r="H291">
        <f t="shared" si="36"/>
        <v>19.428571428571427</v>
      </c>
      <c r="I291">
        <f t="shared" si="37"/>
        <v>15.857142857142858</v>
      </c>
      <c r="J291">
        <f t="shared" si="38"/>
        <v>16.285714285714285</v>
      </c>
      <c r="K291">
        <f t="shared" si="39"/>
        <v>14.285714285714286</v>
      </c>
      <c r="L291">
        <f t="shared" si="40"/>
        <v>15.476190476190478</v>
      </c>
    </row>
    <row r="292" spans="1:12">
      <c r="A292" s="3" t="s">
        <v>307</v>
      </c>
      <c r="B292">
        <v>20</v>
      </c>
      <c r="C292">
        <v>15</v>
      </c>
      <c r="D292">
        <v>11</v>
      </c>
      <c r="E292">
        <v>9</v>
      </c>
      <c r="F292" s="1">
        <f>AVERAGEIF(KahramanmarasTablo[[#This Row],[Vefat2019]:[Vefat2017]], "&gt;0")</f>
        <v>11.666666666666666</v>
      </c>
      <c r="G292" s="1">
        <f>IF(KahramanmarasTablo[[#This Row],[Vefat2020]]&gt;-1, KahramanmarasTablo[[#This Row],[Vefat2020]]-KahramanmarasTablo[[#This Row],[Referans]], 0)</f>
        <v>8.3333333333333339</v>
      </c>
      <c r="H292">
        <f t="shared" si="36"/>
        <v>18.857142857142858</v>
      </c>
      <c r="I292">
        <f t="shared" si="37"/>
        <v>16</v>
      </c>
      <c r="J292">
        <f t="shared" si="38"/>
        <v>15.571428571428571</v>
      </c>
      <c r="K292">
        <f t="shared" si="39"/>
        <v>13.857142857142858</v>
      </c>
      <c r="L292">
        <f t="shared" si="40"/>
        <v>15.142857142857142</v>
      </c>
    </row>
    <row r="293" spans="1:12">
      <c r="A293" s="3" t="s">
        <v>308</v>
      </c>
      <c r="B293">
        <v>32</v>
      </c>
      <c r="C293">
        <v>14</v>
      </c>
      <c r="D293">
        <v>8</v>
      </c>
      <c r="E293">
        <v>12</v>
      </c>
      <c r="F293" s="1">
        <f>AVERAGEIF(KahramanmarasTablo[[#This Row],[Vefat2019]:[Vefat2017]], "&gt;0")</f>
        <v>11.333333333333334</v>
      </c>
      <c r="G293" s="1">
        <f>IF(KahramanmarasTablo[[#This Row],[Vefat2020]]&gt;-1, KahramanmarasTablo[[#This Row],[Vefat2020]]-KahramanmarasTablo[[#This Row],[Referans]], 0)</f>
        <v>20.666666666666664</v>
      </c>
      <c r="H293">
        <f t="shared" si="36"/>
        <v>19.285714285714285</v>
      </c>
      <c r="I293">
        <f t="shared" si="37"/>
        <v>15.857142857142858</v>
      </c>
      <c r="J293">
        <f t="shared" si="38"/>
        <v>14.714285714285714</v>
      </c>
      <c r="K293">
        <f t="shared" si="39"/>
        <v>13.285714285714286</v>
      </c>
      <c r="L293">
        <f t="shared" si="40"/>
        <v>14.619047619047619</v>
      </c>
    </row>
    <row r="294" spans="1:12">
      <c r="A294" s="3" t="s">
        <v>309</v>
      </c>
      <c r="B294">
        <v>23</v>
      </c>
      <c r="C294">
        <v>11</v>
      </c>
      <c r="D294">
        <v>10</v>
      </c>
      <c r="E294">
        <v>10</v>
      </c>
      <c r="F294" s="1">
        <f>AVERAGEIF(KahramanmarasTablo[[#This Row],[Vefat2019]:[Vefat2017]], "&gt;0")</f>
        <v>10.333333333333334</v>
      </c>
      <c r="G294" s="1">
        <f>IF(KahramanmarasTablo[[#This Row],[Vefat2020]]&gt;-1, KahramanmarasTablo[[#This Row],[Vefat2020]]-KahramanmarasTablo[[#This Row],[Referans]], 0)</f>
        <v>12.666666666666666</v>
      </c>
      <c r="H294">
        <f t="shared" si="36"/>
        <v>19.428571428571427</v>
      </c>
      <c r="I294">
        <f t="shared" si="37"/>
        <v>15.714285714285714</v>
      </c>
      <c r="J294">
        <f t="shared" si="38"/>
        <v>15.142857142857142</v>
      </c>
      <c r="K294">
        <f t="shared" si="39"/>
        <v>12.142857142857142</v>
      </c>
      <c r="L294">
        <f t="shared" si="40"/>
        <v>14.333333333333332</v>
      </c>
    </row>
    <row r="295" spans="1:12">
      <c r="A295" s="3" t="s">
        <v>310</v>
      </c>
      <c r="B295">
        <v>21</v>
      </c>
      <c r="C295">
        <v>15</v>
      </c>
      <c r="D295">
        <v>17</v>
      </c>
      <c r="E295">
        <v>7</v>
      </c>
      <c r="F295" s="1">
        <f>AVERAGEIF(KahramanmarasTablo[[#This Row],[Vefat2019]:[Vefat2017]], "&gt;0")</f>
        <v>13</v>
      </c>
      <c r="G295" s="1">
        <f>IF(KahramanmarasTablo[[#This Row],[Vefat2020]]&gt;-1, KahramanmarasTablo[[#This Row],[Vefat2020]]-KahramanmarasTablo[[#This Row],[Referans]], 0)</f>
        <v>8</v>
      </c>
      <c r="H295">
        <f t="shared" si="36"/>
        <v>19.714285714285715</v>
      </c>
      <c r="I295">
        <f t="shared" si="37"/>
        <v>15.428571428571429</v>
      </c>
      <c r="J295">
        <f t="shared" si="38"/>
        <v>14.571428571428571</v>
      </c>
      <c r="K295">
        <f t="shared" si="39"/>
        <v>10.857142857142858</v>
      </c>
      <c r="L295">
        <f t="shared" si="40"/>
        <v>13.619047619047619</v>
      </c>
    </row>
    <row r="296" spans="1:12">
      <c r="A296" s="3" t="s">
        <v>311</v>
      </c>
      <c r="B296">
        <v>21</v>
      </c>
      <c r="C296">
        <v>18</v>
      </c>
      <c r="D296">
        <v>12</v>
      </c>
      <c r="E296">
        <v>15</v>
      </c>
      <c r="F296" s="1">
        <f>AVERAGEIF(KahramanmarasTablo[[#This Row],[Vefat2019]:[Vefat2017]], "&gt;0")</f>
        <v>15</v>
      </c>
      <c r="G296" s="1">
        <f>IF(KahramanmarasTablo[[#This Row],[Vefat2020]]&gt;-1, KahramanmarasTablo[[#This Row],[Vefat2020]]-KahramanmarasTablo[[#This Row],[Referans]], 0)</f>
        <v>6</v>
      </c>
      <c r="H296">
        <f t="shared" si="36"/>
        <v>20.571428571428573</v>
      </c>
      <c r="I296">
        <f t="shared" si="37"/>
        <v>15.285714285714286</v>
      </c>
      <c r="J296">
        <f t="shared" si="38"/>
        <v>13.714285714285714</v>
      </c>
      <c r="K296">
        <f t="shared" si="39"/>
        <v>10.571428571428571</v>
      </c>
      <c r="L296">
        <f t="shared" si="40"/>
        <v>13.19047619047619</v>
      </c>
    </row>
    <row r="297" spans="1:12">
      <c r="A297" s="3" t="s">
        <v>312</v>
      </c>
      <c r="B297">
        <v>27</v>
      </c>
      <c r="C297">
        <v>15</v>
      </c>
      <c r="D297">
        <v>17</v>
      </c>
      <c r="E297">
        <v>15</v>
      </c>
      <c r="F297" s="1">
        <f>AVERAGEIF(KahramanmarasTablo[[#This Row],[Vefat2019]:[Vefat2017]], "&gt;0")</f>
        <v>15.666666666666666</v>
      </c>
      <c r="G297" s="1">
        <f>IF(KahramanmarasTablo[[#This Row],[Vefat2020]]&gt;-1, KahramanmarasTablo[[#This Row],[Vefat2020]]-KahramanmarasTablo[[#This Row],[Referans]], 0)</f>
        <v>11.333333333333334</v>
      </c>
      <c r="H297">
        <f t="shared" si="36"/>
        <v>21.714285714285715</v>
      </c>
      <c r="I297">
        <f t="shared" si="37"/>
        <v>15.142857142857142</v>
      </c>
      <c r="J297">
        <f t="shared" si="38"/>
        <v>14.285714285714286</v>
      </c>
      <c r="K297">
        <f t="shared" si="39"/>
        <v>11.428571428571429</v>
      </c>
      <c r="L297">
        <f t="shared" si="40"/>
        <v>13.61904761904762</v>
      </c>
    </row>
    <row r="298" spans="1:12">
      <c r="A298" s="3" t="s">
        <v>313</v>
      </c>
      <c r="B298">
        <v>24</v>
      </c>
      <c r="C298">
        <v>14</v>
      </c>
      <c r="D298">
        <v>22</v>
      </c>
      <c r="E298">
        <v>16</v>
      </c>
      <c r="F298" s="1">
        <f>AVERAGEIF(KahramanmarasTablo[[#This Row],[Vefat2019]:[Vefat2017]], "&gt;0")</f>
        <v>17.333333333333332</v>
      </c>
      <c r="G298" s="1">
        <f>IF(KahramanmarasTablo[[#This Row],[Vefat2020]]&gt;-1, KahramanmarasTablo[[#This Row],[Vefat2020]]-KahramanmarasTablo[[#This Row],[Referans]], 0)</f>
        <v>6.6666666666666679</v>
      </c>
      <c r="H298">
        <f t="shared" si="36"/>
        <v>24</v>
      </c>
      <c r="I298">
        <f t="shared" si="37"/>
        <v>14.571428571428571</v>
      </c>
      <c r="J298">
        <f t="shared" si="38"/>
        <v>13.857142857142858</v>
      </c>
      <c r="K298">
        <f t="shared" si="39"/>
        <v>12</v>
      </c>
      <c r="L298">
        <f t="shared" si="40"/>
        <v>13.476190476190476</v>
      </c>
    </row>
    <row r="299" spans="1:12">
      <c r="A299" s="3" t="s">
        <v>314</v>
      </c>
      <c r="B299">
        <v>31</v>
      </c>
      <c r="C299">
        <v>11</v>
      </c>
      <c r="D299">
        <v>12</v>
      </c>
      <c r="E299">
        <v>17</v>
      </c>
      <c r="F299" s="1">
        <f>AVERAGEIF(KahramanmarasTablo[[#This Row],[Vefat2019]:[Vefat2017]], "&gt;0")</f>
        <v>13.333333333333334</v>
      </c>
      <c r="G299" s="1">
        <f>IF(KahramanmarasTablo[[#This Row],[Vefat2020]]&gt;-1, KahramanmarasTablo[[#This Row],[Vefat2020]]-KahramanmarasTablo[[#This Row],[Referans]], 0)</f>
        <v>17.666666666666664</v>
      </c>
      <c r="H299">
        <f t="shared" si="36"/>
        <v>25.571428571428573</v>
      </c>
      <c r="I299">
        <f t="shared" si="37"/>
        <v>14</v>
      </c>
      <c r="J299">
        <f t="shared" si="38"/>
        <v>14</v>
      </c>
      <c r="K299">
        <f t="shared" si="39"/>
        <v>13.142857142857142</v>
      </c>
      <c r="L299">
        <f t="shared" si="40"/>
        <v>13.714285714285714</v>
      </c>
    </row>
    <row r="300" spans="1:12">
      <c r="A300" s="3" t="s">
        <v>315</v>
      </c>
      <c r="B300">
        <v>28</v>
      </c>
      <c r="C300">
        <v>10</v>
      </c>
      <c r="D300">
        <v>17</v>
      </c>
      <c r="E300">
        <v>17</v>
      </c>
      <c r="F300" s="1">
        <f>AVERAGEIF(KahramanmarasTablo[[#This Row],[Vefat2019]:[Vefat2017]], "&gt;0")</f>
        <v>14.666666666666666</v>
      </c>
      <c r="G300" s="1">
        <f>IF(KahramanmarasTablo[[#This Row],[Vefat2020]]&gt;-1, KahramanmarasTablo[[#This Row],[Vefat2020]]-KahramanmarasTablo[[#This Row],[Referans]], 0)</f>
        <v>13.333333333333334</v>
      </c>
      <c r="H300">
        <f t="shared" si="36"/>
        <v>25</v>
      </c>
      <c r="I300">
        <f t="shared" si="37"/>
        <v>13.428571428571429</v>
      </c>
      <c r="J300">
        <f t="shared" si="38"/>
        <v>15.285714285714286</v>
      </c>
      <c r="K300">
        <f t="shared" si="39"/>
        <v>13.857142857142858</v>
      </c>
      <c r="L300">
        <f t="shared" si="40"/>
        <v>14.19047619047619</v>
      </c>
    </row>
    <row r="301" spans="1:12">
      <c r="A301" s="3" t="s">
        <v>316</v>
      </c>
      <c r="B301">
        <v>33</v>
      </c>
      <c r="C301">
        <v>17</v>
      </c>
      <c r="D301">
        <v>10</v>
      </c>
      <c r="E301">
        <v>13</v>
      </c>
      <c r="F301" s="1">
        <f>AVERAGEIF(KahramanmarasTablo[[#This Row],[Vefat2019]:[Vefat2017]], "&gt;0")</f>
        <v>13.333333333333334</v>
      </c>
      <c r="G301" s="1">
        <f>IF(KahramanmarasTablo[[#This Row],[Vefat2020]]&gt;-1, KahramanmarasTablo[[#This Row],[Vefat2020]]-KahramanmarasTablo[[#This Row],[Referans]], 0)</f>
        <v>19.666666666666664</v>
      </c>
      <c r="H301">
        <f t="shared" si="36"/>
        <v>26.428571428571427</v>
      </c>
      <c r="I301">
        <f t="shared" si="37"/>
        <v>14.285714285714286</v>
      </c>
      <c r="J301">
        <f t="shared" si="38"/>
        <v>15.285714285714286</v>
      </c>
      <c r="K301">
        <f t="shared" si="39"/>
        <v>14.285714285714286</v>
      </c>
      <c r="L301">
        <f t="shared" si="40"/>
        <v>14.619047619047619</v>
      </c>
    </row>
    <row r="302" spans="1:12">
      <c r="A302" s="3" t="s">
        <v>317</v>
      </c>
      <c r="B302">
        <v>21</v>
      </c>
      <c r="C302">
        <v>14</v>
      </c>
      <c r="D302">
        <v>15</v>
      </c>
      <c r="E302">
        <v>13</v>
      </c>
      <c r="F302" s="1">
        <f>AVERAGEIF(KahramanmarasTablo[[#This Row],[Vefat2019]:[Vefat2017]], "&gt;0")</f>
        <v>14</v>
      </c>
      <c r="G302" s="1">
        <f>IF(KahramanmarasTablo[[#This Row],[Vefat2020]]&gt;-1, KahramanmarasTablo[[#This Row],[Vefat2020]]-KahramanmarasTablo[[#This Row],[Referans]], 0)</f>
        <v>7</v>
      </c>
      <c r="H302">
        <f t="shared" si="36"/>
        <v>26.428571428571427</v>
      </c>
      <c r="I302">
        <f t="shared" si="37"/>
        <v>14.142857142857142</v>
      </c>
      <c r="J302">
        <f t="shared" si="38"/>
        <v>15</v>
      </c>
      <c r="K302">
        <f t="shared" si="39"/>
        <v>15.142857142857142</v>
      </c>
      <c r="L302">
        <f t="shared" si="40"/>
        <v>14.761904761904761</v>
      </c>
    </row>
    <row r="303" spans="1:12">
      <c r="A303" s="3" t="s">
        <v>318</v>
      </c>
      <c r="B303">
        <v>26</v>
      </c>
      <c r="C303">
        <v>15</v>
      </c>
      <c r="D303">
        <v>17</v>
      </c>
      <c r="E303">
        <v>17</v>
      </c>
      <c r="F303" s="1">
        <f>AVERAGEIF(KahramanmarasTablo[[#This Row],[Vefat2019]:[Vefat2017]], "&gt;0")</f>
        <v>16.333333333333332</v>
      </c>
      <c r="G303" s="1">
        <f>IF(KahramanmarasTablo[[#This Row],[Vefat2020]]&gt;-1, KahramanmarasTablo[[#This Row],[Vefat2020]]-KahramanmarasTablo[[#This Row],[Referans]], 0)</f>
        <v>9.6666666666666679</v>
      </c>
      <c r="H303">
        <f t="shared" si="36"/>
        <v>27.142857142857142</v>
      </c>
      <c r="I303">
        <f t="shared" si="37"/>
        <v>13.714285714285714</v>
      </c>
      <c r="J303">
        <f t="shared" si="38"/>
        <v>15.714285714285714</v>
      </c>
      <c r="K303">
        <f t="shared" si="39"/>
        <v>15.428571428571429</v>
      </c>
      <c r="L303">
        <f t="shared" si="40"/>
        <v>14.952380952380951</v>
      </c>
    </row>
    <row r="304" spans="1:12">
      <c r="A304" s="3" t="s">
        <v>319</v>
      </c>
      <c r="B304">
        <v>31</v>
      </c>
      <c r="C304">
        <v>10</v>
      </c>
      <c r="D304">
        <v>13</v>
      </c>
      <c r="E304">
        <v>19</v>
      </c>
      <c r="F304" s="1">
        <f>AVERAGEIF(KahramanmarasTablo[[#This Row],[Vefat2019]:[Vefat2017]], "&gt;0")</f>
        <v>14</v>
      </c>
      <c r="G304" s="1">
        <f>IF(KahramanmarasTablo[[#This Row],[Vefat2020]]&gt;-1, KahramanmarasTablo[[#This Row],[Vefat2020]]-KahramanmarasTablo[[#This Row],[Referans]], 0)</f>
        <v>17</v>
      </c>
      <c r="H304">
        <f t="shared" si="36"/>
        <v>27.714285714285715</v>
      </c>
      <c r="I304">
        <f t="shared" si="37"/>
        <v>13</v>
      </c>
      <c r="J304">
        <f t="shared" si="38"/>
        <v>15.142857142857142</v>
      </c>
      <c r="K304">
        <f t="shared" si="39"/>
        <v>16</v>
      </c>
      <c r="L304">
        <f t="shared" si="40"/>
        <v>14.714285714285712</v>
      </c>
    </row>
    <row r="305" spans="1:12">
      <c r="A305" s="3" t="s">
        <v>320</v>
      </c>
      <c r="B305">
        <v>27</v>
      </c>
      <c r="C305">
        <v>11</v>
      </c>
      <c r="D305">
        <v>21</v>
      </c>
      <c r="E305">
        <v>18</v>
      </c>
      <c r="F305" s="1">
        <f>AVERAGEIF(KahramanmarasTablo[[#This Row],[Vefat2019]:[Vefat2017]], "&gt;0")</f>
        <v>16.666666666666668</v>
      </c>
      <c r="G305" s="1">
        <f>IF(KahramanmarasTablo[[#This Row],[Vefat2020]]&gt;-1, KahramanmarasTablo[[#This Row],[Vefat2020]]-KahramanmarasTablo[[#This Row],[Referans]], 0)</f>
        <v>10.333333333333332</v>
      </c>
      <c r="H305">
        <f t="shared" si="36"/>
        <v>28.142857142857142</v>
      </c>
      <c r="I305">
        <f t="shared" si="37"/>
        <v>12.571428571428571</v>
      </c>
      <c r="J305">
        <f t="shared" si="38"/>
        <v>15</v>
      </c>
      <c r="K305">
        <f t="shared" si="39"/>
        <v>16.285714285714285</v>
      </c>
      <c r="L305">
        <f t="shared" si="40"/>
        <v>14.61904761904762</v>
      </c>
    </row>
    <row r="306" spans="1:12">
      <c r="A306" s="3" t="s">
        <v>321</v>
      </c>
      <c r="B306">
        <v>27</v>
      </c>
      <c r="C306">
        <v>16</v>
      </c>
      <c r="D306">
        <v>18</v>
      </c>
      <c r="E306">
        <v>16</v>
      </c>
      <c r="F306" s="1">
        <f>AVERAGEIF(KahramanmarasTablo[[#This Row],[Vefat2019]:[Vefat2017]], "&gt;0")</f>
        <v>16.666666666666668</v>
      </c>
      <c r="G306" s="1">
        <f>IF(KahramanmarasTablo[[#This Row],[Vefat2020]]&gt;-1, KahramanmarasTablo[[#This Row],[Vefat2020]]-KahramanmarasTablo[[#This Row],[Referans]], 0)</f>
        <v>10.333333333333332</v>
      </c>
      <c r="H306">
        <f t="shared" si="36"/>
        <v>27.571428571428573</v>
      </c>
      <c r="I306">
        <f t="shared" si="37"/>
        <v>13.285714285714286</v>
      </c>
      <c r="J306">
        <f t="shared" si="38"/>
        <v>15.857142857142858</v>
      </c>
      <c r="K306">
        <f t="shared" si="39"/>
        <v>16.142857142857142</v>
      </c>
      <c r="L306">
        <f t="shared" si="40"/>
        <v>15.095238095238097</v>
      </c>
    </row>
    <row r="307" spans="1:12">
      <c r="A307" s="3" t="s">
        <v>322</v>
      </c>
      <c r="B307">
        <v>28</v>
      </c>
      <c r="C307">
        <v>10</v>
      </c>
      <c r="D307">
        <v>14</v>
      </c>
      <c r="E307">
        <v>6</v>
      </c>
      <c r="F307" s="1">
        <f>AVERAGEIF(KahramanmarasTablo[[#This Row],[Vefat2019]:[Vefat2017]], "&gt;0")</f>
        <v>10</v>
      </c>
      <c r="G307" s="1">
        <f>IF(KahramanmarasTablo[[#This Row],[Vefat2020]]&gt;-1, KahramanmarasTablo[[#This Row],[Vefat2020]]-KahramanmarasTablo[[#This Row],[Referans]], 0)</f>
        <v>18</v>
      </c>
      <c r="H307">
        <f t="shared" si="36"/>
        <v>27.571428571428573</v>
      </c>
      <c r="I307">
        <f t="shared" si="37"/>
        <v>13.285714285714286</v>
      </c>
      <c r="J307">
        <f t="shared" si="38"/>
        <v>15.428571428571429</v>
      </c>
      <c r="K307">
        <f t="shared" si="39"/>
        <v>14.571428571428571</v>
      </c>
      <c r="L307">
        <f t="shared" si="40"/>
        <v>14.428571428571431</v>
      </c>
    </row>
    <row r="308" spans="1:12">
      <c r="A308" s="3" t="s">
        <v>323</v>
      </c>
      <c r="B308">
        <v>28</v>
      </c>
      <c r="C308">
        <v>16</v>
      </c>
      <c r="D308">
        <v>12</v>
      </c>
      <c r="E308">
        <v>17</v>
      </c>
      <c r="F308" s="1">
        <f>AVERAGEIF(KahramanmarasTablo[[#This Row],[Vefat2019]:[Vefat2017]], "&gt;0")</f>
        <v>15</v>
      </c>
      <c r="G308" s="1">
        <f>IF(KahramanmarasTablo[[#This Row],[Vefat2020]]&gt;-1, KahramanmarasTablo[[#This Row],[Vefat2020]]-KahramanmarasTablo[[#This Row],[Referans]], 0)</f>
        <v>13</v>
      </c>
      <c r="H308">
        <f t="shared" si="36"/>
        <v>26.857142857142858</v>
      </c>
      <c r="I308">
        <f t="shared" si="37"/>
        <v>13.142857142857142</v>
      </c>
      <c r="J308">
        <f t="shared" si="38"/>
        <v>15.714285714285714</v>
      </c>
      <c r="K308">
        <f t="shared" si="39"/>
        <v>15.142857142857142</v>
      </c>
      <c r="L308">
        <f t="shared" si="40"/>
        <v>14.666666666666668</v>
      </c>
    </row>
    <row r="309" spans="1:12">
      <c r="A309" s="3" t="s">
        <v>324</v>
      </c>
      <c r="B309">
        <v>23</v>
      </c>
      <c r="C309">
        <v>12</v>
      </c>
      <c r="D309">
        <v>15</v>
      </c>
      <c r="E309">
        <v>15</v>
      </c>
      <c r="F309" s="1">
        <f>AVERAGEIF(KahramanmarasTablo[[#This Row],[Vefat2019]:[Vefat2017]], "&gt;0")</f>
        <v>14</v>
      </c>
      <c r="G309" s="1">
        <f>IF(KahramanmarasTablo[[#This Row],[Vefat2020]]&gt;-1, KahramanmarasTablo[[#This Row],[Vefat2020]]-KahramanmarasTablo[[#This Row],[Referans]], 0)</f>
        <v>9</v>
      </c>
      <c r="H309">
        <f t="shared" si="36"/>
        <v>27.142857142857142</v>
      </c>
      <c r="I309">
        <f t="shared" si="37"/>
        <v>12.857142857142858</v>
      </c>
      <c r="J309">
        <f t="shared" si="38"/>
        <v>15.714285714285714</v>
      </c>
      <c r="K309">
        <f t="shared" si="39"/>
        <v>15.428571428571429</v>
      </c>
      <c r="L309">
        <f t="shared" si="40"/>
        <v>14.666666666666668</v>
      </c>
    </row>
    <row r="310" spans="1:12">
      <c r="A310" s="3" t="s">
        <v>325</v>
      </c>
      <c r="B310">
        <v>29</v>
      </c>
      <c r="C310">
        <v>18</v>
      </c>
      <c r="D310">
        <v>22</v>
      </c>
      <c r="E310">
        <v>15</v>
      </c>
      <c r="F310" s="1">
        <f>AVERAGEIF(KahramanmarasTablo[[#This Row],[Vefat2019]:[Vefat2017]], "&gt;0")</f>
        <v>18.333333333333332</v>
      </c>
      <c r="G310" s="1">
        <f>IF(KahramanmarasTablo[[#This Row],[Vefat2020]]&gt;-1, KahramanmarasTablo[[#This Row],[Vefat2020]]-KahramanmarasTablo[[#This Row],[Referans]], 0)</f>
        <v>10.666666666666668</v>
      </c>
      <c r="H310">
        <f t="shared" si="36"/>
        <v>27.571428571428573</v>
      </c>
      <c r="I310">
        <f t="shared" si="37"/>
        <v>13.285714285714286</v>
      </c>
      <c r="J310">
        <f t="shared" si="38"/>
        <v>16.428571428571427</v>
      </c>
      <c r="K310">
        <f t="shared" si="39"/>
        <v>15.142857142857142</v>
      </c>
      <c r="L310">
        <f t="shared" si="40"/>
        <v>14.952380952380953</v>
      </c>
    </row>
    <row r="311" spans="1:12">
      <c r="A311" s="3" t="s">
        <v>326</v>
      </c>
      <c r="B311">
        <v>32</v>
      </c>
      <c r="C311">
        <v>11</v>
      </c>
      <c r="D311">
        <v>18</v>
      </c>
      <c r="E311">
        <v>10</v>
      </c>
      <c r="F311" s="1">
        <f>AVERAGEIF(KahramanmarasTablo[[#This Row],[Vefat2019]:[Vefat2017]], "&gt;0")</f>
        <v>13</v>
      </c>
      <c r="G311" s="1">
        <f>IF(KahramanmarasTablo[[#This Row],[Vefat2020]]&gt;-1, KahramanmarasTablo[[#This Row],[Vefat2020]]-KahramanmarasTablo[[#This Row],[Referans]], 0)</f>
        <v>19</v>
      </c>
      <c r="H311">
        <f t="shared" si="36"/>
        <v>27.714285714285715</v>
      </c>
      <c r="I311">
        <f t="shared" si="37"/>
        <v>13.428571428571429</v>
      </c>
      <c r="J311">
        <f t="shared" si="38"/>
        <v>17.142857142857142</v>
      </c>
      <c r="K311">
        <f t="shared" si="39"/>
        <v>13.857142857142858</v>
      </c>
      <c r="L311">
        <f t="shared" si="40"/>
        <v>14.80952380952381</v>
      </c>
    </row>
    <row r="312" spans="1:12">
      <c r="A312" s="3" t="s">
        <v>327</v>
      </c>
      <c r="B312">
        <v>31</v>
      </c>
      <c r="C312">
        <v>17</v>
      </c>
      <c r="D312">
        <v>13</v>
      </c>
      <c r="E312">
        <v>14</v>
      </c>
      <c r="F312" s="1">
        <f>AVERAGEIF(KahramanmarasTablo[[#This Row],[Vefat2019]:[Vefat2017]], "&gt;0")</f>
        <v>14.666666666666666</v>
      </c>
      <c r="G312" s="1">
        <f>IF(KahramanmarasTablo[[#This Row],[Vefat2020]]&gt;-1, KahramanmarasTablo[[#This Row],[Vefat2020]]-KahramanmarasTablo[[#This Row],[Referans]], 0)</f>
        <v>16.333333333333336</v>
      </c>
      <c r="H312">
        <f t="shared" si="36"/>
        <v>28.285714285714285</v>
      </c>
      <c r="I312">
        <f t="shared" si="37"/>
        <v>14.285714285714286</v>
      </c>
      <c r="J312">
        <f t="shared" si="38"/>
        <v>16</v>
      </c>
      <c r="K312">
        <f t="shared" si="39"/>
        <v>13.285714285714286</v>
      </c>
      <c r="L312">
        <f t="shared" si="40"/>
        <v>14.523809523809524</v>
      </c>
    </row>
    <row r="313" spans="1:12">
      <c r="A313" s="3" t="s">
        <v>328</v>
      </c>
      <c r="B313">
        <v>24</v>
      </c>
      <c r="C313">
        <v>18</v>
      </c>
      <c r="D313">
        <v>15</v>
      </c>
      <c r="E313">
        <v>12</v>
      </c>
      <c r="F313" s="1">
        <f>AVERAGEIF(KahramanmarasTablo[[#This Row],[Vefat2019]:[Vefat2017]], "&gt;0")</f>
        <v>15</v>
      </c>
      <c r="G313" s="1">
        <f>IF(KahramanmarasTablo[[#This Row],[Vefat2020]]&gt;-1, KahramanmarasTablo[[#This Row],[Vefat2020]]-KahramanmarasTablo[[#This Row],[Referans]], 0)</f>
        <v>9</v>
      </c>
      <c r="H313">
        <f t="shared" si="36"/>
        <v>27.857142857142858</v>
      </c>
      <c r="I313">
        <f t="shared" si="37"/>
        <v>14.571428571428571</v>
      </c>
      <c r="J313">
        <f t="shared" si="38"/>
        <v>15.571428571428571</v>
      </c>
      <c r="K313">
        <f t="shared" si="39"/>
        <v>12.714285714285714</v>
      </c>
      <c r="L313">
        <f t="shared" si="40"/>
        <v>14.285714285714286</v>
      </c>
    </row>
    <row r="314" spans="1:12">
      <c r="A314" s="3" t="s">
        <v>329</v>
      </c>
      <c r="B314">
        <v>40</v>
      </c>
      <c r="C314">
        <v>11</v>
      </c>
      <c r="D314">
        <v>11</v>
      </c>
      <c r="E314">
        <v>15</v>
      </c>
      <c r="F314" s="1">
        <f>AVERAGEIF(KahramanmarasTablo[[#This Row],[Vefat2019]:[Vefat2017]], "&gt;0")</f>
        <v>12.333333333333334</v>
      </c>
      <c r="G314" s="1">
        <f>IF(KahramanmarasTablo[[#This Row],[Vefat2020]]&gt;-1, KahramanmarasTablo[[#This Row],[Vefat2020]]-KahramanmarasTablo[[#This Row],[Referans]], 0)</f>
        <v>27.666666666666664</v>
      </c>
      <c r="H314">
        <f t="shared" si="36"/>
        <v>29.571428571428573</v>
      </c>
      <c r="I314">
        <f t="shared" si="37"/>
        <v>14.714285714285714</v>
      </c>
      <c r="J314">
        <f t="shared" si="38"/>
        <v>15.142857142857142</v>
      </c>
      <c r="K314">
        <f t="shared" si="39"/>
        <v>14</v>
      </c>
      <c r="L314">
        <f t="shared" si="40"/>
        <v>14.619047619047619</v>
      </c>
    </row>
    <row r="315" spans="1:12">
      <c r="A315" s="3" t="s">
        <v>330</v>
      </c>
      <c r="B315">
        <v>37</v>
      </c>
      <c r="C315">
        <v>22</v>
      </c>
      <c r="D315">
        <v>15</v>
      </c>
      <c r="E315">
        <v>24</v>
      </c>
      <c r="F315" s="1">
        <f>AVERAGEIF(KahramanmarasTablo[[#This Row],[Vefat2019]:[Vefat2017]], "&gt;0")</f>
        <v>20.333333333333332</v>
      </c>
      <c r="G315" s="1">
        <f>IF(KahramanmarasTablo[[#This Row],[Vefat2020]]&gt;-1, KahramanmarasTablo[[#This Row],[Vefat2020]]-KahramanmarasTablo[[#This Row],[Referans]], 0)</f>
        <v>16.666666666666668</v>
      </c>
      <c r="H315">
        <f t="shared" si="36"/>
        <v>30.857142857142858</v>
      </c>
      <c r="I315">
        <f t="shared" si="37"/>
        <v>15.571428571428571</v>
      </c>
      <c r="J315">
        <f t="shared" si="38"/>
        <v>15.571428571428571</v>
      </c>
      <c r="K315">
        <f t="shared" si="39"/>
        <v>15</v>
      </c>
      <c r="L315">
        <f t="shared" si="40"/>
        <v>15.38095238095238</v>
      </c>
    </row>
    <row r="316" spans="1:12">
      <c r="A316" s="3" t="s">
        <v>331</v>
      </c>
      <c r="B316">
        <v>42</v>
      </c>
      <c r="C316">
        <v>13</v>
      </c>
      <c r="D316">
        <v>13</v>
      </c>
      <c r="E316">
        <v>14</v>
      </c>
      <c r="F316" s="1">
        <f>AVERAGEIF(KahramanmarasTablo[[#This Row],[Vefat2019]:[Vefat2017]], "&gt;0")</f>
        <v>13.333333333333334</v>
      </c>
      <c r="G316" s="1">
        <f>IF(KahramanmarasTablo[[#This Row],[Vefat2020]]&gt;-1, KahramanmarasTablo[[#This Row],[Vefat2020]]-KahramanmarasTablo[[#This Row],[Referans]], 0)</f>
        <v>28.666666666666664</v>
      </c>
      <c r="H316">
        <f t="shared" si="36"/>
        <v>33.571428571428569</v>
      </c>
      <c r="I316">
        <f t="shared" si="37"/>
        <v>15.714285714285714</v>
      </c>
      <c r="J316">
        <f t="shared" si="38"/>
        <v>15.285714285714286</v>
      </c>
      <c r="K316">
        <f t="shared" si="39"/>
        <v>14.857142857142858</v>
      </c>
      <c r="L316">
        <f t="shared" si="40"/>
        <v>15.285714285714283</v>
      </c>
    </row>
    <row r="317" spans="1:12">
      <c r="A317" s="3" t="s">
        <v>332</v>
      </c>
      <c r="B317">
        <v>29</v>
      </c>
      <c r="C317">
        <v>18</v>
      </c>
      <c r="D317">
        <v>11</v>
      </c>
      <c r="E317">
        <v>12</v>
      </c>
      <c r="F317" s="1">
        <f>AVERAGEIF(KahramanmarasTablo[[#This Row],[Vefat2019]:[Vefat2017]], "&gt;0")</f>
        <v>13.666666666666666</v>
      </c>
      <c r="G317" s="1">
        <f>IF(KahramanmarasTablo[[#This Row],[Vefat2020]]&gt;-1, KahramanmarasTablo[[#This Row],[Vefat2020]]-KahramanmarasTablo[[#This Row],[Referans]], 0)</f>
        <v>15.333333333333334</v>
      </c>
      <c r="H317">
        <f t="shared" si="36"/>
        <v>33.571428571428569</v>
      </c>
      <c r="I317">
        <f t="shared" si="37"/>
        <v>15.714285714285714</v>
      </c>
      <c r="J317">
        <f t="shared" si="38"/>
        <v>13.714285714285714</v>
      </c>
      <c r="K317">
        <f t="shared" si="39"/>
        <v>14.428571428571429</v>
      </c>
      <c r="L317">
        <f t="shared" si="40"/>
        <v>14.619047619047619</v>
      </c>
    </row>
    <row r="318" spans="1:12">
      <c r="A318" s="3" t="s">
        <v>333</v>
      </c>
      <c r="B318">
        <v>35</v>
      </c>
      <c r="C318">
        <v>27</v>
      </c>
      <c r="D318">
        <v>14</v>
      </c>
      <c r="E318">
        <v>7</v>
      </c>
      <c r="F318" s="1">
        <f>AVERAGEIF(KahramanmarasTablo[[#This Row],[Vefat2019]:[Vefat2017]], "&gt;0")</f>
        <v>16</v>
      </c>
      <c r="G318" s="1">
        <f>IF(KahramanmarasTablo[[#This Row],[Vefat2020]]&gt;-1, KahramanmarasTablo[[#This Row],[Vefat2020]]-KahramanmarasTablo[[#This Row],[Referans]], 0)</f>
        <v>19</v>
      </c>
      <c r="H318">
        <f t="shared" si="36"/>
        <v>34</v>
      </c>
      <c r="I318">
        <f t="shared" si="37"/>
        <v>18</v>
      </c>
      <c r="J318">
        <f t="shared" si="38"/>
        <v>13.142857142857142</v>
      </c>
      <c r="K318">
        <f t="shared" si="39"/>
        <v>14</v>
      </c>
      <c r="L318">
        <f t="shared" si="40"/>
        <v>15.047619047619047</v>
      </c>
    </row>
    <row r="319" spans="1:12">
      <c r="A319" s="3" t="s">
        <v>334</v>
      </c>
      <c r="B319">
        <v>41</v>
      </c>
      <c r="C319">
        <v>19</v>
      </c>
      <c r="D319">
        <v>21</v>
      </c>
      <c r="E319">
        <v>14</v>
      </c>
      <c r="F319" s="1">
        <f>AVERAGEIF(KahramanmarasTablo[[#This Row],[Vefat2019]:[Vefat2017]], "&gt;0")</f>
        <v>18</v>
      </c>
      <c r="G319" s="1">
        <f>IF(KahramanmarasTablo[[#This Row],[Vefat2020]]&gt;-1, KahramanmarasTablo[[#This Row],[Vefat2020]]-KahramanmarasTablo[[#This Row],[Referans]], 0)</f>
        <v>23</v>
      </c>
      <c r="H319">
        <f t="shared" si="36"/>
        <v>35.428571428571431</v>
      </c>
      <c r="I319">
        <f t="shared" si="37"/>
        <v>18.285714285714285</v>
      </c>
      <c r="J319">
        <f t="shared" si="38"/>
        <v>14.285714285714286</v>
      </c>
      <c r="K319">
        <f t="shared" si="39"/>
        <v>14</v>
      </c>
      <c r="L319">
        <f t="shared" si="40"/>
        <v>15.523809523809524</v>
      </c>
    </row>
    <row r="320" spans="1:12">
      <c r="A320" s="3" t="s">
        <v>335</v>
      </c>
      <c r="B320">
        <v>42</v>
      </c>
      <c r="C320">
        <v>17</v>
      </c>
      <c r="D320">
        <v>14</v>
      </c>
      <c r="E320">
        <v>17</v>
      </c>
      <c r="F320" s="1">
        <f>AVERAGEIF(KahramanmarasTablo[[#This Row],[Vefat2019]:[Vefat2017]], "&gt;0")</f>
        <v>16</v>
      </c>
      <c r="G320" s="1">
        <f>IF(KahramanmarasTablo[[#This Row],[Vefat2020]]&gt;-1, KahramanmarasTablo[[#This Row],[Vefat2020]]-KahramanmarasTablo[[#This Row],[Referans]], 0)</f>
        <v>26</v>
      </c>
      <c r="H320">
        <f t="shared" ref="H320:H353" si="41">AVERAGE(B314:B320)</f>
        <v>38</v>
      </c>
      <c r="I320">
        <f t="shared" ref="I320:I353" si="42">AVERAGE(C314:C320)</f>
        <v>18.142857142857142</v>
      </c>
      <c r="J320">
        <f t="shared" ref="J320:J353" si="43">AVERAGE(D314:D320)</f>
        <v>14.142857142857142</v>
      </c>
      <c r="K320">
        <f t="shared" ref="K320:K353" si="44">AVERAGE(E314:E320)</f>
        <v>14.714285714285714</v>
      </c>
      <c r="L320">
        <f t="shared" ref="L320:L353" si="45">AVERAGE(F314:F320)</f>
        <v>15.666666666666666</v>
      </c>
    </row>
    <row r="321" spans="1:12">
      <c r="A321" s="3" t="s">
        <v>336</v>
      </c>
      <c r="B321">
        <v>50</v>
      </c>
      <c r="C321">
        <v>16</v>
      </c>
      <c r="D321">
        <v>14</v>
      </c>
      <c r="E321">
        <v>12</v>
      </c>
      <c r="F321" s="1">
        <f>AVERAGEIF(KahramanmarasTablo[[#This Row],[Vefat2019]:[Vefat2017]], "&gt;0")</f>
        <v>14</v>
      </c>
      <c r="G321" s="1">
        <f>IF(KahramanmarasTablo[[#This Row],[Vefat2020]]&gt;-1, KahramanmarasTablo[[#This Row],[Vefat2020]]-KahramanmarasTablo[[#This Row],[Referans]], 0)</f>
        <v>36</v>
      </c>
      <c r="H321">
        <f t="shared" si="41"/>
        <v>39.428571428571431</v>
      </c>
      <c r="I321">
        <f t="shared" si="42"/>
        <v>18.857142857142858</v>
      </c>
      <c r="J321">
        <f t="shared" si="43"/>
        <v>14.571428571428571</v>
      </c>
      <c r="K321">
        <f t="shared" si="44"/>
        <v>14.285714285714286</v>
      </c>
      <c r="L321">
        <f t="shared" si="45"/>
        <v>15.904761904761903</v>
      </c>
    </row>
    <row r="322" spans="1:12">
      <c r="A322" s="3" t="s">
        <v>337</v>
      </c>
      <c r="B322">
        <v>49</v>
      </c>
      <c r="C322">
        <v>16</v>
      </c>
      <c r="D322">
        <v>17</v>
      </c>
      <c r="E322">
        <v>15</v>
      </c>
      <c r="F322" s="1">
        <f>AVERAGEIF(KahramanmarasTablo[[#This Row],[Vefat2019]:[Vefat2017]], "&gt;0")</f>
        <v>16</v>
      </c>
      <c r="G322" s="1">
        <f>IF(KahramanmarasTablo[[#This Row],[Vefat2020]]&gt;-1, KahramanmarasTablo[[#This Row],[Vefat2020]]-KahramanmarasTablo[[#This Row],[Referans]], 0)</f>
        <v>33</v>
      </c>
      <c r="H322">
        <f t="shared" si="41"/>
        <v>41.142857142857146</v>
      </c>
      <c r="I322">
        <f t="shared" si="42"/>
        <v>18</v>
      </c>
      <c r="J322">
        <f t="shared" si="43"/>
        <v>14.857142857142858</v>
      </c>
      <c r="K322">
        <f t="shared" si="44"/>
        <v>13</v>
      </c>
      <c r="L322">
        <f t="shared" si="45"/>
        <v>15.285714285714286</v>
      </c>
    </row>
    <row r="323" spans="1:12">
      <c r="A323" s="3" t="s">
        <v>338</v>
      </c>
      <c r="B323">
        <v>36</v>
      </c>
      <c r="C323">
        <v>13</v>
      </c>
      <c r="D323">
        <v>7</v>
      </c>
      <c r="E323">
        <v>20</v>
      </c>
      <c r="F323" s="1">
        <f>AVERAGEIF(KahramanmarasTablo[[#This Row],[Vefat2019]:[Vefat2017]], "&gt;0")</f>
        <v>13.333333333333334</v>
      </c>
      <c r="G323" s="1">
        <f>IF(KahramanmarasTablo[[#This Row],[Vefat2020]]&gt;-1, KahramanmarasTablo[[#This Row],[Vefat2020]]-KahramanmarasTablo[[#This Row],[Referans]], 0)</f>
        <v>22.666666666666664</v>
      </c>
      <c r="H323">
        <f t="shared" si="41"/>
        <v>40.285714285714285</v>
      </c>
      <c r="I323">
        <f t="shared" si="42"/>
        <v>18</v>
      </c>
      <c r="J323">
        <f t="shared" si="43"/>
        <v>14</v>
      </c>
      <c r="K323">
        <f t="shared" si="44"/>
        <v>13.857142857142858</v>
      </c>
      <c r="L323">
        <f t="shared" si="45"/>
        <v>15.285714285714283</v>
      </c>
    </row>
    <row r="324" spans="1:12">
      <c r="A324" s="3" t="s">
        <v>339</v>
      </c>
      <c r="B324">
        <v>43</v>
      </c>
      <c r="C324">
        <v>16</v>
      </c>
      <c r="D324">
        <v>18</v>
      </c>
      <c r="E324">
        <v>10</v>
      </c>
      <c r="F324" s="1">
        <f>AVERAGEIF(KahramanmarasTablo[[#This Row],[Vefat2019]:[Vefat2017]], "&gt;0")</f>
        <v>14.666666666666666</v>
      </c>
      <c r="G324" s="1">
        <f>IF(KahramanmarasTablo[[#This Row],[Vefat2020]]&gt;-1, KahramanmarasTablo[[#This Row],[Vefat2020]]-KahramanmarasTablo[[#This Row],[Referans]], 0)</f>
        <v>28.333333333333336</v>
      </c>
      <c r="H324">
        <f t="shared" si="41"/>
        <v>42.285714285714285</v>
      </c>
      <c r="I324">
        <f t="shared" si="42"/>
        <v>17.714285714285715</v>
      </c>
      <c r="J324">
        <f t="shared" si="43"/>
        <v>15</v>
      </c>
      <c r="K324">
        <f t="shared" si="44"/>
        <v>13.571428571428571</v>
      </c>
      <c r="L324">
        <f t="shared" si="45"/>
        <v>15.428571428571429</v>
      </c>
    </row>
    <row r="325" spans="1:12">
      <c r="A325" s="3" t="s">
        <v>340</v>
      </c>
      <c r="B325">
        <v>55</v>
      </c>
      <c r="C325">
        <v>6</v>
      </c>
      <c r="D325">
        <v>24</v>
      </c>
      <c r="E325">
        <v>12</v>
      </c>
      <c r="F325" s="1">
        <f>AVERAGEIF(KahramanmarasTablo[[#This Row],[Vefat2019]:[Vefat2017]], "&gt;0")</f>
        <v>14</v>
      </c>
      <c r="G325" s="1">
        <f>IF(KahramanmarasTablo[[#This Row],[Vefat2020]]&gt;-1, KahramanmarasTablo[[#This Row],[Vefat2020]]-KahramanmarasTablo[[#This Row],[Referans]], 0)</f>
        <v>41</v>
      </c>
      <c r="H325">
        <f t="shared" si="41"/>
        <v>45.142857142857146</v>
      </c>
      <c r="I325">
        <f t="shared" si="42"/>
        <v>14.714285714285714</v>
      </c>
      <c r="J325">
        <f t="shared" si="43"/>
        <v>16.428571428571427</v>
      </c>
      <c r="K325">
        <f t="shared" si="44"/>
        <v>14.285714285714286</v>
      </c>
      <c r="L325">
        <f t="shared" si="45"/>
        <v>15.142857142857142</v>
      </c>
    </row>
    <row r="326" spans="1:12">
      <c r="A326" s="3" t="s">
        <v>341</v>
      </c>
      <c r="B326">
        <v>43</v>
      </c>
      <c r="C326">
        <v>16</v>
      </c>
      <c r="D326">
        <v>10</v>
      </c>
      <c r="E326">
        <v>17</v>
      </c>
      <c r="F326" s="1">
        <f>AVERAGEIF(KahramanmarasTablo[[#This Row],[Vefat2019]:[Vefat2017]], "&gt;0")</f>
        <v>14.333333333333334</v>
      </c>
      <c r="G326" s="1">
        <f>IF(KahramanmarasTablo[[#This Row],[Vefat2020]]&gt;-1, KahramanmarasTablo[[#This Row],[Vefat2020]]-KahramanmarasTablo[[#This Row],[Referans]], 0)</f>
        <v>28.666666666666664</v>
      </c>
      <c r="H326">
        <f t="shared" si="41"/>
        <v>45.428571428571431</v>
      </c>
      <c r="I326">
        <f t="shared" si="42"/>
        <v>14.285714285714286</v>
      </c>
      <c r="J326">
        <f t="shared" si="43"/>
        <v>14.857142857142858</v>
      </c>
      <c r="K326">
        <f t="shared" si="44"/>
        <v>14.714285714285714</v>
      </c>
      <c r="L326">
        <f t="shared" si="45"/>
        <v>14.619047619047619</v>
      </c>
    </row>
    <row r="327" spans="1:12">
      <c r="A327" s="3" t="s">
        <v>342</v>
      </c>
      <c r="B327">
        <v>49</v>
      </c>
      <c r="C327">
        <v>16</v>
      </c>
      <c r="D327">
        <v>17</v>
      </c>
      <c r="E327">
        <v>13</v>
      </c>
      <c r="F327" s="1">
        <f>AVERAGEIF(KahramanmarasTablo[[#This Row],[Vefat2019]:[Vefat2017]], "&gt;0")</f>
        <v>15.333333333333334</v>
      </c>
      <c r="G327" s="1">
        <f>IF(KahramanmarasTablo[[#This Row],[Vefat2020]]&gt;-1, KahramanmarasTablo[[#This Row],[Vefat2020]]-KahramanmarasTablo[[#This Row],[Referans]], 0)</f>
        <v>33.666666666666664</v>
      </c>
      <c r="H327">
        <f t="shared" si="41"/>
        <v>46.428571428571431</v>
      </c>
      <c r="I327">
        <f t="shared" si="42"/>
        <v>14.142857142857142</v>
      </c>
      <c r="J327">
        <f t="shared" si="43"/>
        <v>15.285714285714286</v>
      </c>
      <c r="K327">
        <f t="shared" si="44"/>
        <v>14.142857142857142</v>
      </c>
      <c r="L327">
        <f t="shared" si="45"/>
        <v>14.523809523809522</v>
      </c>
    </row>
    <row r="328" spans="1:12">
      <c r="A328" s="3" t="s">
        <v>343</v>
      </c>
      <c r="B328">
        <v>53</v>
      </c>
      <c r="C328">
        <v>16</v>
      </c>
      <c r="D328">
        <v>19</v>
      </c>
      <c r="E328">
        <v>13</v>
      </c>
      <c r="F328" s="1">
        <f>AVERAGEIF(KahramanmarasTablo[[#This Row],[Vefat2019]:[Vefat2017]], "&gt;0")</f>
        <v>16</v>
      </c>
      <c r="G328" s="1">
        <f>IF(KahramanmarasTablo[[#This Row],[Vefat2020]]&gt;-1, KahramanmarasTablo[[#This Row],[Vefat2020]]-KahramanmarasTablo[[#This Row],[Referans]], 0)</f>
        <v>37</v>
      </c>
      <c r="H328">
        <f t="shared" si="41"/>
        <v>46.857142857142854</v>
      </c>
      <c r="I328">
        <f t="shared" si="42"/>
        <v>14.142857142857142</v>
      </c>
      <c r="J328">
        <f t="shared" si="43"/>
        <v>16</v>
      </c>
      <c r="K328">
        <f t="shared" si="44"/>
        <v>14.285714285714286</v>
      </c>
      <c r="L328">
        <f t="shared" si="45"/>
        <v>14.809523809523808</v>
      </c>
    </row>
    <row r="329" spans="1:12">
      <c r="A329" s="3" t="s">
        <v>344</v>
      </c>
      <c r="B329">
        <v>35</v>
      </c>
      <c r="C329">
        <v>15</v>
      </c>
      <c r="D329">
        <v>12</v>
      </c>
      <c r="E329">
        <v>11</v>
      </c>
      <c r="F329" s="1">
        <f>AVERAGEIF(KahramanmarasTablo[[#This Row],[Vefat2019]:[Vefat2017]], "&gt;0")</f>
        <v>12.666666666666666</v>
      </c>
      <c r="G329" s="1">
        <f>IF(KahramanmarasTablo[[#This Row],[Vefat2020]]&gt;-1, KahramanmarasTablo[[#This Row],[Vefat2020]]-KahramanmarasTablo[[#This Row],[Referans]], 0)</f>
        <v>22.333333333333336</v>
      </c>
      <c r="H329">
        <f t="shared" si="41"/>
        <v>44.857142857142854</v>
      </c>
      <c r="I329">
        <f t="shared" si="42"/>
        <v>14</v>
      </c>
      <c r="J329">
        <f t="shared" si="43"/>
        <v>15.285714285714286</v>
      </c>
      <c r="K329">
        <f t="shared" si="44"/>
        <v>13.714285714285714</v>
      </c>
      <c r="L329">
        <f t="shared" si="45"/>
        <v>14.333333333333334</v>
      </c>
    </row>
    <row r="330" spans="1:12">
      <c r="A330" s="3" t="s">
        <v>345</v>
      </c>
      <c r="B330">
        <v>43</v>
      </c>
      <c r="C330">
        <v>24</v>
      </c>
      <c r="D330">
        <v>20</v>
      </c>
      <c r="E330">
        <v>15</v>
      </c>
      <c r="F330" s="1">
        <f>AVERAGEIF(KahramanmarasTablo[[#This Row],[Vefat2019]:[Vefat2017]], "&gt;0")</f>
        <v>19.666666666666668</v>
      </c>
      <c r="G330" s="1">
        <f>IF(KahramanmarasTablo[[#This Row],[Vefat2020]]&gt;-1, KahramanmarasTablo[[#This Row],[Vefat2020]]-KahramanmarasTablo[[#This Row],[Referans]], 0)</f>
        <v>23.333333333333332</v>
      </c>
      <c r="H330">
        <f t="shared" si="41"/>
        <v>45.857142857142854</v>
      </c>
      <c r="I330">
        <f t="shared" si="42"/>
        <v>15.571428571428571</v>
      </c>
      <c r="J330">
        <f t="shared" si="43"/>
        <v>17.142857142857142</v>
      </c>
      <c r="K330">
        <f t="shared" si="44"/>
        <v>13</v>
      </c>
      <c r="L330">
        <f t="shared" si="45"/>
        <v>15.238095238095241</v>
      </c>
    </row>
    <row r="331" spans="1:12">
      <c r="A331" s="3" t="s">
        <v>346</v>
      </c>
      <c r="B331">
        <v>51</v>
      </c>
      <c r="C331">
        <v>23</v>
      </c>
      <c r="D331">
        <v>14</v>
      </c>
      <c r="E331">
        <v>16</v>
      </c>
      <c r="F331" s="1">
        <f>AVERAGEIF(KahramanmarasTablo[[#This Row],[Vefat2019]:[Vefat2017]], "&gt;0")</f>
        <v>17.666666666666668</v>
      </c>
      <c r="G331" s="1">
        <f>IF(KahramanmarasTablo[[#This Row],[Vefat2020]]&gt;-1, KahramanmarasTablo[[#This Row],[Vefat2020]]-KahramanmarasTablo[[#This Row],[Referans]], 0)</f>
        <v>33.333333333333329</v>
      </c>
      <c r="H331">
        <f t="shared" si="41"/>
        <v>47</v>
      </c>
      <c r="I331">
        <f t="shared" si="42"/>
        <v>16.571428571428573</v>
      </c>
      <c r="J331">
        <f t="shared" si="43"/>
        <v>16.571428571428573</v>
      </c>
      <c r="K331">
        <f t="shared" si="44"/>
        <v>13.857142857142858</v>
      </c>
      <c r="L331">
        <f t="shared" si="45"/>
        <v>15.66666666666667</v>
      </c>
    </row>
    <row r="332" spans="1:12">
      <c r="A332" s="3" t="s">
        <v>347</v>
      </c>
      <c r="B332">
        <v>38</v>
      </c>
      <c r="C332">
        <v>9</v>
      </c>
      <c r="D332">
        <v>14</v>
      </c>
      <c r="E332">
        <v>12</v>
      </c>
      <c r="F332" s="1">
        <f>AVERAGEIF(KahramanmarasTablo[[#This Row],[Vefat2019]:[Vefat2017]], "&gt;0")</f>
        <v>11.666666666666666</v>
      </c>
      <c r="G332" s="1">
        <f>IF(KahramanmarasTablo[[#This Row],[Vefat2020]]&gt;-1, KahramanmarasTablo[[#This Row],[Vefat2020]]-KahramanmarasTablo[[#This Row],[Referans]], 0)</f>
        <v>26.333333333333336</v>
      </c>
      <c r="H332">
        <f t="shared" si="41"/>
        <v>44.571428571428569</v>
      </c>
      <c r="I332">
        <f t="shared" si="42"/>
        <v>17</v>
      </c>
      <c r="J332">
        <f t="shared" si="43"/>
        <v>15.142857142857142</v>
      </c>
      <c r="K332">
        <f t="shared" si="44"/>
        <v>13.857142857142858</v>
      </c>
      <c r="L332">
        <f t="shared" si="45"/>
        <v>15.333333333333334</v>
      </c>
    </row>
    <row r="333" spans="1:12">
      <c r="A333" s="3" t="s">
        <v>348</v>
      </c>
      <c r="B333">
        <v>48</v>
      </c>
      <c r="C333">
        <v>9</v>
      </c>
      <c r="D333">
        <v>16</v>
      </c>
      <c r="E333">
        <v>18</v>
      </c>
      <c r="F333" s="1">
        <f>AVERAGEIF(KahramanmarasTablo[[#This Row],[Vefat2019]:[Vefat2017]], "&gt;0")</f>
        <v>14.333333333333334</v>
      </c>
      <c r="G333" s="1">
        <f>IF(KahramanmarasTablo[[#This Row],[Vefat2020]]&gt;-1, KahramanmarasTablo[[#This Row],[Vefat2020]]-KahramanmarasTablo[[#This Row],[Referans]], 0)</f>
        <v>33.666666666666664</v>
      </c>
      <c r="H333">
        <f t="shared" si="41"/>
        <v>45.285714285714285</v>
      </c>
      <c r="I333">
        <f t="shared" si="42"/>
        <v>16</v>
      </c>
      <c r="J333">
        <f t="shared" si="43"/>
        <v>16</v>
      </c>
      <c r="K333">
        <f t="shared" si="44"/>
        <v>14</v>
      </c>
      <c r="L333">
        <f t="shared" si="45"/>
        <v>15.333333333333334</v>
      </c>
    </row>
    <row r="334" spans="1:12">
      <c r="A334" s="3" t="s">
        <v>349</v>
      </c>
      <c r="B334">
        <v>36</v>
      </c>
      <c r="C334">
        <v>15</v>
      </c>
      <c r="D334">
        <v>11</v>
      </c>
      <c r="E334">
        <v>11</v>
      </c>
      <c r="F334" s="1">
        <f>AVERAGEIF(KahramanmarasTablo[[#This Row],[Vefat2019]:[Vefat2017]], "&gt;0")</f>
        <v>12.333333333333334</v>
      </c>
      <c r="G334" s="1">
        <f>IF(KahramanmarasTablo[[#This Row],[Vefat2020]]&gt;-1, KahramanmarasTablo[[#This Row],[Vefat2020]]-KahramanmarasTablo[[#This Row],[Referans]], 0)</f>
        <v>23.666666666666664</v>
      </c>
      <c r="H334">
        <f t="shared" si="41"/>
        <v>43.428571428571431</v>
      </c>
      <c r="I334">
        <f t="shared" si="42"/>
        <v>15.857142857142858</v>
      </c>
      <c r="J334">
        <f t="shared" si="43"/>
        <v>15.142857142857142</v>
      </c>
      <c r="K334">
        <f t="shared" si="44"/>
        <v>13.714285714285714</v>
      </c>
      <c r="L334">
        <f t="shared" si="45"/>
        <v>14.904761904761903</v>
      </c>
    </row>
    <row r="335" spans="1:12">
      <c r="A335" s="3" t="s">
        <v>350</v>
      </c>
      <c r="B335">
        <v>29</v>
      </c>
      <c r="C335">
        <v>7</v>
      </c>
      <c r="D335">
        <v>12</v>
      </c>
      <c r="E335">
        <v>15</v>
      </c>
      <c r="F335" s="1">
        <f>AVERAGEIF(KahramanmarasTablo[[#This Row],[Vefat2019]:[Vefat2017]], "&gt;0")</f>
        <v>11.333333333333334</v>
      </c>
      <c r="G335" s="1">
        <f>IF(KahramanmarasTablo[[#This Row],[Vefat2020]]&gt;-1, KahramanmarasTablo[[#This Row],[Vefat2020]]-KahramanmarasTablo[[#This Row],[Referans]], 0)</f>
        <v>17.666666666666664</v>
      </c>
      <c r="H335">
        <f t="shared" si="41"/>
        <v>40</v>
      </c>
      <c r="I335">
        <f t="shared" si="42"/>
        <v>14.571428571428571</v>
      </c>
      <c r="J335">
        <f t="shared" si="43"/>
        <v>14.142857142857142</v>
      </c>
      <c r="K335">
        <f t="shared" si="44"/>
        <v>14</v>
      </c>
      <c r="L335">
        <f t="shared" si="45"/>
        <v>14.238095238095237</v>
      </c>
    </row>
    <row r="336" spans="1:12">
      <c r="A336" s="3" t="s">
        <v>351</v>
      </c>
      <c r="B336">
        <v>41</v>
      </c>
      <c r="C336">
        <v>20</v>
      </c>
      <c r="D336">
        <v>15</v>
      </c>
      <c r="E336">
        <v>10</v>
      </c>
      <c r="F336" s="1">
        <f>AVERAGEIF(KahramanmarasTablo[[#This Row],[Vefat2019]:[Vefat2017]], "&gt;0")</f>
        <v>15</v>
      </c>
      <c r="G336" s="1">
        <f>IF(KahramanmarasTablo[[#This Row],[Vefat2020]]&gt;-1, KahramanmarasTablo[[#This Row],[Vefat2020]]-KahramanmarasTablo[[#This Row],[Referans]], 0)</f>
        <v>26</v>
      </c>
      <c r="H336">
        <f t="shared" si="41"/>
        <v>40.857142857142854</v>
      </c>
      <c r="I336">
        <f t="shared" si="42"/>
        <v>15.285714285714286</v>
      </c>
      <c r="J336">
        <f t="shared" si="43"/>
        <v>14.571428571428571</v>
      </c>
      <c r="K336">
        <f t="shared" si="44"/>
        <v>13.857142857142858</v>
      </c>
      <c r="L336">
        <f t="shared" si="45"/>
        <v>14.571428571428571</v>
      </c>
    </row>
    <row r="337" spans="1:12">
      <c r="A337" s="3" t="s">
        <v>352</v>
      </c>
      <c r="B337">
        <v>58</v>
      </c>
      <c r="C337">
        <v>8</v>
      </c>
      <c r="D337">
        <v>9</v>
      </c>
      <c r="E337">
        <v>13</v>
      </c>
      <c r="F337" s="1">
        <f>AVERAGEIF(KahramanmarasTablo[[#This Row],[Vefat2019]:[Vefat2017]], "&gt;0")</f>
        <v>10</v>
      </c>
      <c r="G337" s="1">
        <f>IF(KahramanmarasTablo[[#This Row],[Vefat2020]]&gt;-1, KahramanmarasTablo[[#This Row],[Vefat2020]]-KahramanmarasTablo[[#This Row],[Referans]], 0)</f>
        <v>48</v>
      </c>
      <c r="H337">
        <f t="shared" si="41"/>
        <v>43</v>
      </c>
      <c r="I337">
        <f t="shared" si="42"/>
        <v>13</v>
      </c>
      <c r="J337">
        <f t="shared" si="43"/>
        <v>13</v>
      </c>
      <c r="K337">
        <f t="shared" si="44"/>
        <v>13.571428571428571</v>
      </c>
      <c r="L337">
        <f t="shared" si="45"/>
        <v>13.190476190476192</v>
      </c>
    </row>
    <row r="338" spans="1:12">
      <c r="A338" s="3" t="s">
        <v>353</v>
      </c>
      <c r="B338">
        <v>33</v>
      </c>
      <c r="C338">
        <v>20</v>
      </c>
      <c r="D338">
        <v>21</v>
      </c>
      <c r="E338">
        <v>11</v>
      </c>
      <c r="F338" s="1">
        <f>AVERAGEIF(KahramanmarasTablo[[#This Row],[Vefat2019]:[Vefat2017]], "&gt;0")</f>
        <v>17.333333333333332</v>
      </c>
      <c r="G338" s="1">
        <f>IF(KahramanmarasTablo[[#This Row],[Vefat2020]]&gt;-1, KahramanmarasTablo[[#This Row],[Vefat2020]]-KahramanmarasTablo[[#This Row],[Referans]], 0)</f>
        <v>15.666666666666668</v>
      </c>
      <c r="H338">
        <f t="shared" si="41"/>
        <v>40.428571428571431</v>
      </c>
      <c r="I338">
        <f t="shared" si="42"/>
        <v>12.571428571428571</v>
      </c>
      <c r="J338">
        <f t="shared" si="43"/>
        <v>14</v>
      </c>
      <c r="K338">
        <f t="shared" si="44"/>
        <v>12.857142857142858</v>
      </c>
      <c r="L338">
        <f t="shared" si="45"/>
        <v>13.142857142857142</v>
      </c>
    </row>
    <row r="339" spans="1:12">
      <c r="A339" s="3" t="s">
        <v>354</v>
      </c>
      <c r="B339">
        <v>42</v>
      </c>
      <c r="C339">
        <v>12</v>
      </c>
      <c r="D339">
        <v>13</v>
      </c>
      <c r="E339">
        <v>14</v>
      </c>
      <c r="F339" s="1">
        <f>AVERAGEIF(KahramanmarasTablo[[#This Row],[Vefat2019]:[Vefat2017]], "&gt;0")</f>
        <v>13</v>
      </c>
      <c r="G339" s="1">
        <f>IF(KahramanmarasTablo[[#This Row],[Vefat2020]]&gt;-1, KahramanmarasTablo[[#This Row],[Vefat2020]]-KahramanmarasTablo[[#This Row],[Referans]], 0)</f>
        <v>29</v>
      </c>
      <c r="H339">
        <f t="shared" si="41"/>
        <v>41</v>
      </c>
      <c r="I339">
        <f t="shared" si="42"/>
        <v>13</v>
      </c>
      <c r="J339">
        <f t="shared" si="43"/>
        <v>13.857142857142858</v>
      </c>
      <c r="K339">
        <f t="shared" si="44"/>
        <v>13.142857142857142</v>
      </c>
      <c r="L339">
        <f t="shared" si="45"/>
        <v>13.333333333333332</v>
      </c>
    </row>
    <row r="340" spans="1:12">
      <c r="A340" s="3" t="s">
        <v>355</v>
      </c>
      <c r="B340">
        <v>30</v>
      </c>
      <c r="C340">
        <v>13</v>
      </c>
      <c r="D340">
        <v>10</v>
      </c>
      <c r="E340">
        <v>19</v>
      </c>
      <c r="F340" s="1">
        <f>AVERAGEIF(KahramanmarasTablo[[#This Row],[Vefat2019]:[Vefat2017]], "&gt;0")</f>
        <v>14</v>
      </c>
      <c r="G340" s="1">
        <f>IF(KahramanmarasTablo[[#This Row],[Vefat2020]]&gt;-1, KahramanmarasTablo[[#This Row],[Vefat2020]]-KahramanmarasTablo[[#This Row],[Referans]], 0)</f>
        <v>16</v>
      </c>
      <c r="H340">
        <f t="shared" si="41"/>
        <v>38.428571428571431</v>
      </c>
      <c r="I340">
        <f t="shared" si="42"/>
        <v>13.571428571428571</v>
      </c>
      <c r="J340">
        <f t="shared" si="43"/>
        <v>13</v>
      </c>
      <c r="K340">
        <f t="shared" si="44"/>
        <v>13.285714285714286</v>
      </c>
      <c r="L340">
        <f t="shared" si="45"/>
        <v>13.285714285714286</v>
      </c>
    </row>
    <row r="341" spans="1:12">
      <c r="A341" s="3" t="s">
        <v>356</v>
      </c>
      <c r="B341">
        <v>32</v>
      </c>
      <c r="C341">
        <v>14</v>
      </c>
      <c r="D341">
        <v>26</v>
      </c>
      <c r="E341">
        <v>11</v>
      </c>
      <c r="F341" s="1">
        <f>AVERAGEIF(KahramanmarasTablo[[#This Row],[Vefat2019]:[Vefat2017]], "&gt;0")</f>
        <v>17</v>
      </c>
      <c r="G341" s="1">
        <f>IF(KahramanmarasTablo[[#This Row],[Vefat2020]]&gt;-1, KahramanmarasTablo[[#This Row],[Vefat2020]]-KahramanmarasTablo[[#This Row],[Referans]], 0)</f>
        <v>15</v>
      </c>
      <c r="H341">
        <f t="shared" si="41"/>
        <v>37.857142857142854</v>
      </c>
      <c r="I341">
        <f t="shared" si="42"/>
        <v>13.428571428571429</v>
      </c>
      <c r="J341">
        <f t="shared" si="43"/>
        <v>15.142857142857142</v>
      </c>
      <c r="K341">
        <f t="shared" si="44"/>
        <v>13.285714285714286</v>
      </c>
      <c r="L341">
        <f t="shared" si="45"/>
        <v>13.952380952380953</v>
      </c>
    </row>
    <row r="342" spans="1:12">
      <c r="A342" s="3" t="s">
        <v>357</v>
      </c>
      <c r="B342">
        <v>30</v>
      </c>
      <c r="C342">
        <v>12</v>
      </c>
      <c r="D342">
        <v>15</v>
      </c>
      <c r="E342">
        <v>11</v>
      </c>
      <c r="F342" s="1">
        <f>AVERAGEIF(KahramanmarasTablo[[#This Row],[Vefat2019]:[Vefat2017]], "&gt;0")</f>
        <v>12.666666666666666</v>
      </c>
      <c r="G342" s="1">
        <f>IF(KahramanmarasTablo[[#This Row],[Vefat2020]]&gt;-1, KahramanmarasTablo[[#This Row],[Vefat2020]]-KahramanmarasTablo[[#This Row],[Referans]], 0)</f>
        <v>17.333333333333336</v>
      </c>
      <c r="H342">
        <f t="shared" si="41"/>
        <v>38</v>
      </c>
      <c r="I342">
        <f t="shared" si="42"/>
        <v>14.142857142857142</v>
      </c>
      <c r="J342">
        <f t="shared" si="43"/>
        <v>15.571428571428571</v>
      </c>
      <c r="K342">
        <f t="shared" si="44"/>
        <v>12.714285714285714</v>
      </c>
      <c r="L342">
        <f t="shared" si="45"/>
        <v>14.142857142857142</v>
      </c>
    </row>
    <row r="343" spans="1:12">
      <c r="A343" s="3" t="s">
        <v>358</v>
      </c>
      <c r="B343">
        <v>39</v>
      </c>
      <c r="C343">
        <v>19</v>
      </c>
      <c r="D343">
        <v>16</v>
      </c>
      <c r="E343">
        <v>15</v>
      </c>
      <c r="F343" s="1">
        <f>AVERAGEIF(KahramanmarasTablo[[#This Row],[Vefat2019]:[Vefat2017]], "&gt;0")</f>
        <v>16.666666666666668</v>
      </c>
      <c r="G343" s="1">
        <f>IF(KahramanmarasTablo[[#This Row],[Vefat2020]]&gt;-1, KahramanmarasTablo[[#This Row],[Vefat2020]]-KahramanmarasTablo[[#This Row],[Referans]], 0)</f>
        <v>22.333333333333332</v>
      </c>
      <c r="H343">
        <f t="shared" si="41"/>
        <v>37.714285714285715</v>
      </c>
      <c r="I343">
        <f t="shared" si="42"/>
        <v>14</v>
      </c>
      <c r="J343">
        <f t="shared" si="43"/>
        <v>15.714285714285714</v>
      </c>
      <c r="K343">
        <f t="shared" si="44"/>
        <v>13.428571428571429</v>
      </c>
      <c r="L343">
        <f t="shared" si="45"/>
        <v>14.380952380952381</v>
      </c>
    </row>
    <row r="344" spans="1:12">
      <c r="A344" s="3" t="s">
        <v>359</v>
      </c>
      <c r="B344">
        <v>51</v>
      </c>
      <c r="C344">
        <v>14</v>
      </c>
      <c r="D344">
        <v>13</v>
      </c>
      <c r="E344">
        <v>17</v>
      </c>
      <c r="F344" s="1">
        <f>AVERAGEIF(KahramanmarasTablo[[#This Row],[Vefat2019]:[Vefat2017]], "&gt;0")</f>
        <v>14.666666666666666</v>
      </c>
      <c r="G344" s="1">
        <f>IF(KahramanmarasTablo[[#This Row],[Vefat2020]]&gt;-1, KahramanmarasTablo[[#This Row],[Vefat2020]]-KahramanmarasTablo[[#This Row],[Referans]], 0)</f>
        <v>36.333333333333336</v>
      </c>
      <c r="H344">
        <f t="shared" si="41"/>
        <v>36.714285714285715</v>
      </c>
      <c r="I344">
        <f t="shared" si="42"/>
        <v>14.857142857142858</v>
      </c>
      <c r="J344">
        <f t="shared" si="43"/>
        <v>16.285714285714285</v>
      </c>
      <c r="K344">
        <f t="shared" si="44"/>
        <v>14</v>
      </c>
      <c r="L344">
        <f t="shared" si="45"/>
        <v>15.047619047619049</v>
      </c>
    </row>
    <row r="345" spans="1:12">
      <c r="A345" s="3" t="s">
        <v>360</v>
      </c>
      <c r="B345">
        <v>26</v>
      </c>
      <c r="C345">
        <v>13</v>
      </c>
      <c r="D345">
        <v>16</v>
      </c>
      <c r="E345">
        <v>9</v>
      </c>
      <c r="F345" s="1">
        <f>AVERAGEIF(KahramanmarasTablo[[#This Row],[Vefat2019]:[Vefat2017]], "&gt;0")</f>
        <v>12.666666666666666</v>
      </c>
      <c r="G345" s="1">
        <f>IF(KahramanmarasTablo[[#This Row],[Vefat2020]]&gt;-1, KahramanmarasTablo[[#This Row],[Vefat2020]]-KahramanmarasTablo[[#This Row],[Referans]], 0)</f>
        <v>13.333333333333334</v>
      </c>
      <c r="H345">
        <f t="shared" si="41"/>
        <v>35.714285714285715</v>
      </c>
      <c r="I345">
        <f t="shared" si="42"/>
        <v>13.857142857142858</v>
      </c>
      <c r="J345">
        <f t="shared" si="43"/>
        <v>15.571428571428571</v>
      </c>
      <c r="K345">
        <f t="shared" si="44"/>
        <v>13.714285714285714</v>
      </c>
      <c r="L345">
        <f t="shared" si="45"/>
        <v>14.380952380952381</v>
      </c>
    </row>
    <row r="346" spans="1:12">
      <c r="A346" s="3" t="s">
        <v>361</v>
      </c>
      <c r="B346">
        <v>43</v>
      </c>
      <c r="C346">
        <v>24</v>
      </c>
      <c r="D346">
        <v>15</v>
      </c>
      <c r="E346">
        <v>17</v>
      </c>
      <c r="F346" s="1">
        <f>AVERAGEIF(KahramanmarasTablo[[#This Row],[Vefat2019]:[Vefat2017]], "&gt;0")</f>
        <v>18.666666666666668</v>
      </c>
      <c r="G346" s="1">
        <f>IF(KahramanmarasTablo[[#This Row],[Vefat2020]]&gt;-1, KahramanmarasTablo[[#This Row],[Vefat2020]]-KahramanmarasTablo[[#This Row],[Referans]], 0)</f>
        <v>24.333333333333332</v>
      </c>
      <c r="H346">
        <f t="shared" si="41"/>
        <v>35.857142857142854</v>
      </c>
      <c r="I346">
        <f t="shared" si="42"/>
        <v>15.571428571428571</v>
      </c>
      <c r="J346">
        <f t="shared" si="43"/>
        <v>15.857142857142858</v>
      </c>
      <c r="K346">
        <f t="shared" si="44"/>
        <v>14.142857142857142</v>
      </c>
      <c r="L346">
        <f t="shared" si="45"/>
        <v>15.190476190476192</v>
      </c>
    </row>
    <row r="347" spans="1:12">
      <c r="A347" s="3" t="s">
        <v>362</v>
      </c>
      <c r="B347">
        <v>42</v>
      </c>
      <c r="C347">
        <v>24</v>
      </c>
      <c r="D347">
        <v>14</v>
      </c>
      <c r="E347">
        <v>14</v>
      </c>
      <c r="F347" s="1">
        <f>AVERAGEIF(KahramanmarasTablo[[#This Row],[Vefat2019]:[Vefat2017]], "&gt;0")</f>
        <v>17.333333333333332</v>
      </c>
      <c r="G347" s="1">
        <f>IF(KahramanmarasTablo[[#This Row],[Vefat2020]]&gt;-1, KahramanmarasTablo[[#This Row],[Vefat2020]]-KahramanmarasTablo[[#This Row],[Referans]], 0)</f>
        <v>24.666666666666668</v>
      </c>
      <c r="H347">
        <f t="shared" si="41"/>
        <v>37.571428571428569</v>
      </c>
      <c r="I347">
        <f t="shared" si="42"/>
        <v>17.142857142857142</v>
      </c>
      <c r="J347">
        <f t="shared" si="43"/>
        <v>16.428571428571427</v>
      </c>
      <c r="K347">
        <f t="shared" si="44"/>
        <v>13.428571428571429</v>
      </c>
      <c r="L347">
        <f t="shared" si="45"/>
        <v>15.666666666666666</v>
      </c>
    </row>
    <row r="348" spans="1:12">
      <c r="A348" s="3" t="s">
        <v>363</v>
      </c>
      <c r="B348">
        <v>30</v>
      </c>
      <c r="C348">
        <v>12</v>
      </c>
      <c r="D348">
        <v>17</v>
      </c>
      <c r="E348">
        <v>11</v>
      </c>
      <c r="F348" s="1">
        <f>AVERAGEIF(KahramanmarasTablo[[#This Row],[Vefat2019]:[Vefat2017]], "&gt;0")</f>
        <v>13.333333333333334</v>
      </c>
      <c r="G348" s="1">
        <f>IF(KahramanmarasTablo[[#This Row],[Vefat2020]]&gt;-1, KahramanmarasTablo[[#This Row],[Vefat2020]]-KahramanmarasTablo[[#This Row],[Referans]], 0)</f>
        <v>16.666666666666664</v>
      </c>
      <c r="H348">
        <f t="shared" si="41"/>
        <v>37.285714285714285</v>
      </c>
      <c r="I348">
        <f t="shared" si="42"/>
        <v>16.857142857142858</v>
      </c>
      <c r="J348">
        <f t="shared" si="43"/>
        <v>15.142857142857142</v>
      </c>
      <c r="K348">
        <f t="shared" si="44"/>
        <v>13.428571428571429</v>
      </c>
      <c r="L348">
        <f t="shared" si="45"/>
        <v>15.142857142857141</v>
      </c>
    </row>
    <row r="349" spans="1:12">
      <c r="A349" s="3" t="s">
        <v>364</v>
      </c>
      <c r="B349">
        <v>37</v>
      </c>
      <c r="C349">
        <v>16</v>
      </c>
      <c r="D349">
        <v>10</v>
      </c>
      <c r="E349">
        <v>14</v>
      </c>
      <c r="F349" s="1">
        <f>AVERAGEIF(KahramanmarasTablo[[#This Row],[Vefat2019]:[Vefat2017]], "&gt;0")</f>
        <v>13.333333333333334</v>
      </c>
      <c r="G349" s="1">
        <f>IF(KahramanmarasTablo[[#This Row],[Vefat2020]]&gt;-1, KahramanmarasTablo[[#This Row],[Vefat2020]]-KahramanmarasTablo[[#This Row],[Referans]], 0)</f>
        <v>23.666666666666664</v>
      </c>
      <c r="H349">
        <f t="shared" si="41"/>
        <v>38.285714285714285</v>
      </c>
      <c r="I349">
        <f t="shared" si="42"/>
        <v>17.428571428571427</v>
      </c>
      <c r="J349">
        <f t="shared" si="43"/>
        <v>14.428571428571429</v>
      </c>
      <c r="K349">
        <f t="shared" si="44"/>
        <v>13.857142857142858</v>
      </c>
      <c r="L349">
        <f t="shared" si="45"/>
        <v>15.238095238095237</v>
      </c>
    </row>
    <row r="350" spans="1:12">
      <c r="A350" s="3" t="s">
        <v>365</v>
      </c>
      <c r="B350">
        <v>35</v>
      </c>
      <c r="C350">
        <v>14</v>
      </c>
      <c r="D350">
        <v>14</v>
      </c>
      <c r="E350">
        <v>14</v>
      </c>
      <c r="F350" s="1">
        <f>AVERAGEIF(KahramanmarasTablo[[#This Row],[Vefat2019]:[Vefat2017]], "&gt;0")</f>
        <v>14</v>
      </c>
      <c r="G350" s="1">
        <f>IF(KahramanmarasTablo[[#This Row],[Vefat2020]]&gt;-1, KahramanmarasTablo[[#This Row],[Vefat2020]]-KahramanmarasTablo[[#This Row],[Referans]], 0)</f>
        <v>21</v>
      </c>
      <c r="H350">
        <f t="shared" si="41"/>
        <v>37.714285714285715</v>
      </c>
      <c r="I350">
        <f t="shared" si="42"/>
        <v>16.714285714285715</v>
      </c>
      <c r="J350">
        <f t="shared" si="43"/>
        <v>14.142857142857142</v>
      </c>
      <c r="K350">
        <f t="shared" si="44"/>
        <v>13.714285714285714</v>
      </c>
      <c r="L350">
        <f t="shared" si="45"/>
        <v>14.857142857142856</v>
      </c>
    </row>
    <row r="351" spans="1:12">
      <c r="A351" s="3" t="s">
        <v>366</v>
      </c>
      <c r="B351">
        <v>40</v>
      </c>
      <c r="C351">
        <v>25</v>
      </c>
      <c r="D351">
        <v>18</v>
      </c>
      <c r="E351">
        <v>16</v>
      </c>
      <c r="F351" s="1">
        <f>AVERAGEIF(KahramanmarasTablo[[#This Row],[Vefat2019]:[Vefat2017]], "&gt;0")</f>
        <v>19.666666666666668</v>
      </c>
      <c r="G351" s="1">
        <f>IF(KahramanmarasTablo[[#This Row],[Vefat2020]]&gt;-1, KahramanmarasTablo[[#This Row],[Vefat2020]]-KahramanmarasTablo[[#This Row],[Referans]], 0)</f>
        <v>20.333333333333332</v>
      </c>
      <c r="H351">
        <f t="shared" si="41"/>
        <v>36.142857142857146</v>
      </c>
      <c r="I351">
        <f t="shared" si="42"/>
        <v>18.285714285714285</v>
      </c>
      <c r="J351">
        <f t="shared" si="43"/>
        <v>14.857142857142858</v>
      </c>
      <c r="K351">
        <f t="shared" si="44"/>
        <v>13.571428571428571</v>
      </c>
      <c r="L351">
        <f t="shared" si="45"/>
        <v>15.571428571428573</v>
      </c>
    </row>
    <row r="352" spans="1:12">
      <c r="A352" s="3" t="s">
        <v>367</v>
      </c>
      <c r="B352">
        <v>40</v>
      </c>
      <c r="C352">
        <v>15</v>
      </c>
      <c r="D352">
        <v>11</v>
      </c>
      <c r="E352">
        <v>12</v>
      </c>
      <c r="F352" s="1">
        <f>AVERAGEIF(KahramanmarasTablo[[#This Row],[Vefat2019]:[Vefat2017]], "&gt;0")</f>
        <v>12.666666666666666</v>
      </c>
      <c r="G352" s="1">
        <f>IF(KahramanmarasTablo[[#This Row],[Vefat2020]]&gt;-1, KahramanmarasTablo[[#This Row],[Vefat2020]]-KahramanmarasTablo[[#This Row],[Referans]], 0)</f>
        <v>27.333333333333336</v>
      </c>
      <c r="H352">
        <f t="shared" si="41"/>
        <v>38.142857142857146</v>
      </c>
      <c r="I352">
        <f t="shared" si="42"/>
        <v>18.571428571428573</v>
      </c>
      <c r="J352">
        <f t="shared" si="43"/>
        <v>14.142857142857142</v>
      </c>
      <c r="K352">
        <f t="shared" si="44"/>
        <v>14</v>
      </c>
      <c r="L352">
        <f t="shared" si="45"/>
        <v>15.571428571428573</v>
      </c>
    </row>
    <row r="353" spans="1:12">
      <c r="A353" s="3" t="s">
        <v>368</v>
      </c>
      <c r="B353">
        <v>35</v>
      </c>
      <c r="C353">
        <v>11</v>
      </c>
      <c r="D353">
        <v>21</v>
      </c>
      <c r="E353">
        <v>12</v>
      </c>
      <c r="F353" s="1">
        <f>AVERAGEIF(KahramanmarasTablo[[#This Row],[Vefat2019]:[Vefat2017]], "&gt;0")</f>
        <v>14.666666666666666</v>
      </c>
      <c r="G353" s="1">
        <f>IF(KahramanmarasTablo[[#This Row],[Vefat2020]]&gt;-1, KahramanmarasTablo[[#This Row],[Vefat2020]]-KahramanmarasTablo[[#This Row],[Referans]], 0)</f>
        <v>20.333333333333336</v>
      </c>
      <c r="H353">
        <f t="shared" si="41"/>
        <v>37</v>
      </c>
      <c r="I353">
        <f t="shared" si="42"/>
        <v>16.714285714285715</v>
      </c>
      <c r="J353">
        <f t="shared" si="43"/>
        <v>15</v>
      </c>
      <c r="K353">
        <f t="shared" si="44"/>
        <v>13.285714285714286</v>
      </c>
      <c r="L353">
        <f t="shared" si="45"/>
        <v>15.000000000000002</v>
      </c>
    </row>
    <row r="354" spans="1:12">
      <c r="A354" s="3" t="s">
        <v>369</v>
      </c>
      <c r="B354">
        <v>33</v>
      </c>
      <c r="C354">
        <v>18</v>
      </c>
      <c r="D354">
        <v>16</v>
      </c>
      <c r="E354">
        <v>13</v>
      </c>
      <c r="F354" s="1">
        <f>AVERAGEIF(KahramanmarasTablo[[#This Row],[Vefat2019]:[Vefat2017]], "&gt;0")</f>
        <v>15.666666666666666</v>
      </c>
      <c r="G354" s="1">
        <f>IF(KahramanmarasTablo[[#This Row],[Vefat2020]]&gt;-1, KahramanmarasTablo[[#This Row],[Vefat2020]]-KahramanmarasTablo[[#This Row],[Referans]], 0)</f>
        <v>17.333333333333336</v>
      </c>
      <c r="H354">
        <f t="shared" ref="H354:H388" si="46">AVERAGE(B348:B354)</f>
        <v>35.714285714285715</v>
      </c>
      <c r="I354">
        <f t="shared" ref="I354:I388" si="47">AVERAGE(C348:C354)</f>
        <v>15.857142857142858</v>
      </c>
      <c r="J354">
        <f t="shared" ref="J354:J388" si="48">AVERAGE(D348:D354)</f>
        <v>15.285714285714286</v>
      </c>
      <c r="K354">
        <f t="shared" ref="K354:K388" si="49">AVERAGE(E348:E354)</f>
        <v>13.142857142857142</v>
      </c>
      <c r="L354">
        <f t="shared" ref="L354:L388" si="50">AVERAGE(F348:F354)</f>
        <v>14.761904761904765</v>
      </c>
    </row>
    <row r="355" spans="1:12">
      <c r="A355" s="3" t="s">
        <v>370</v>
      </c>
      <c r="B355">
        <v>28</v>
      </c>
      <c r="C355">
        <v>25</v>
      </c>
      <c r="D355">
        <v>13</v>
      </c>
      <c r="E355">
        <v>17</v>
      </c>
      <c r="F355" s="1">
        <f>AVERAGEIF(KahramanmarasTablo[[#This Row],[Vefat2019]:[Vefat2017]], "&gt;0")</f>
        <v>18.333333333333332</v>
      </c>
      <c r="G355" s="1">
        <f>IF(KahramanmarasTablo[[#This Row],[Vefat2020]]&gt;-1, KahramanmarasTablo[[#This Row],[Vefat2020]]-KahramanmarasTablo[[#This Row],[Referans]], 0)</f>
        <v>9.6666666666666679</v>
      </c>
      <c r="H355">
        <f t="shared" si="46"/>
        <v>35.428571428571431</v>
      </c>
      <c r="I355">
        <f t="shared" si="47"/>
        <v>17.714285714285715</v>
      </c>
      <c r="J355">
        <f t="shared" si="48"/>
        <v>14.714285714285714</v>
      </c>
      <c r="K355">
        <f t="shared" si="49"/>
        <v>14</v>
      </c>
      <c r="L355">
        <f t="shared" si="50"/>
        <v>15.476190476190476</v>
      </c>
    </row>
    <row r="356" spans="1:12">
      <c r="A356" s="3" t="s">
        <v>371</v>
      </c>
      <c r="B356">
        <v>37</v>
      </c>
      <c r="C356">
        <v>11</v>
      </c>
      <c r="D356">
        <v>16</v>
      </c>
      <c r="E356">
        <v>16</v>
      </c>
      <c r="F356" s="1">
        <f>AVERAGEIF(KahramanmarasTablo[[#This Row],[Vefat2019]:[Vefat2017]], "&gt;0")</f>
        <v>14.333333333333334</v>
      </c>
      <c r="G356" s="1">
        <f>IF(KahramanmarasTablo[[#This Row],[Vefat2020]]&gt;-1, KahramanmarasTablo[[#This Row],[Vefat2020]]-KahramanmarasTablo[[#This Row],[Referans]], 0)</f>
        <v>22.666666666666664</v>
      </c>
      <c r="H356">
        <f t="shared" si="46"/>
        <v>35.428571428571431</v>
      </c>
      <c r="I356">
        <f t="shared" si="47"/>
        <v>17</v>
      </c>
      <c r="J356">
        <f t="shared" si="48"/>
        <v>15.571428571428571</v>
      </c>
      <c r="K356">
        <f t="shared" si="49"/>
        <v>14.285714285714286</v>
      </c>
      <c r="L356">
        <f t="shared" si="50"/>
        <v>15.619047619047619</v>
      </c>
    </row>
    <row r="357" spans="1:12">
      <c r="A357" s="3" t="s">
        <v>372</v>
      </c>
      <c r="B357">
        <v>36</v>
      </c>
      <c r="C357">
        <v>24</v>
      </c>
      <c r="D357">
        <v>17</v>
      </c>
      <c r="E357">
        <v>11</v>
      </c>
      <c r="F357" s="1">
        <f>AVERAGEIF(KahramanmarasTablo[[#This Row],[Vefat2019]:[Vefat2017]], "&gt;0")</f>
        <v>17.333333333333332</v>
      </c>
      <c r="G357" s="1">
        <f>IF(KahramanmarasTablo[[#This Row],[Vefat2020]]&gt;-1, KahramanmarasTablo[[#This Row],[Vefat2020]]-KahramanmarasTablo[[#This Row],[Referans]], 0)</f>
        <v>18.666666666666668</v>
      </c>
      <c r="H357">
        <f t="shared" si="46"/>
        <v>35.571428571428569</v>
      </c>
      <c r="I357">
        <f t="shared" si="47"/>
        <v>18.428571428571427</v>
      </c>
      <c r="J357">
        <f t="shared" si="48"/>
        <v>16</v>
      </c>
      <c r="K357">
        <f t="shared" si="49"/>
        <v>13.857142857142858</v>
      </c>
      <c r="L357">
        <f t="shared" si="50"/>
        <v>16.095238095238095</v>
      </c>
    </row>
    <row r="358" spans="1:12">
      <c r="A358" s="3" t="s">
        <v>373</v>
      </c>
      <c r="B358">
        <v>32</v>
      </c>
      <c r="C358">
        <v>12</v>
      </c>
      <c r="D358">
        <v>15</v>
      </c>
      <c r="E358">
        <v>12</v>
      </c>
      <c r="F358" s="1">
        <f>AVERAGEIF(KahramanmarasTablo[[#This Row],[Vefat2019]:[Vefat2017]], "&gt;0")</f>
        <v>13</v>
      </c>
      <c r="G358" s="1">
        <f>IF(KahramanmarasTablo[[#This Row],[Vefat2020]]&gt;-1, KahramanmarasTablo[[#This Row],[Vefat2020]]-KahramanmarasTablo[[#This Row],[Referans]], 0)</f>
        <v>19</v>
      </c>
      <c r="H358">
        <f t="shared" si="46"/>
        <v>34.428571428571431</v>
      </c>
      <c r="I358">
        <f t="shared" si="47"/>
        <v>16.571428571428573</v>
      </c>
      <c r="J358">
        <f t="shared" si="48"/>
        <v>15.571428571428571</v>
      </c>
      <c r="K358">
        <f t="shared" si="49"/>
        <v>13.285714285714286</v>
      </c>
      <c r="L358">
        <f t="shared" si="50"/>
        <v>15.142857142857141</v>
      </c>
    </row>
    <row r="359" spans="1:12">
      <c r="A359" s="3" t="s">
        <v>374</v>
      </c>
      <c r="B359">
        <v>31</v>
      </c>
      <c r="C359">
        <v>23</v>
      </c>
      <c r="D359">
        <v>19</v>
      </c>
      <c r="E359">
        <v>13</v>
      </c>
      <c r="F359" s="1">
        <f>AVERAGEIF(KahramanmarasTablo[[#This Row],[Vefat2019]:[Vefat2017]], "&gt;0")</f>
        <v>18.333333333333332</v>
      </c>
      <c r="G359" s="1">
        <f>IF(KahramanmarasTablo[[#This Row],[Vefat2020]]&gt;-1, KahramanmarasTablo[[#This Row],[Vefat2020]]-KahramanmarasTablo[[#This Row],[Referans]], 0)</f>
        <v>12.666666666666668</v>
      </c>
      <c r="H359">
        <f t="shared" si="46"/>
        <v>33.142857142857146</v>
      </c>
      <c r="I359">
        <f t="shared" si="47"/>
        <v>17.714285714285715</v>
      </c>
      <c r="J359">
        <f t="shared" si="48"/>
        <v>16.714285714285715</v>
      </c>
      <c r="K359">
        <f t="shared" si="49"/>
        <v>13.428571428571429</v>
      </c>
      <c r="L359">
        <f t="shared" si="50"/>
        <v>15.952380952380951</v>
      </c>
    </row>
    <row r="360" spans="1:12">
      <c r="A360" s="3" t="s">
        <v>375</v>
      </c>
      <c r="B360">
        <v>26</v>
      </c>
      <c r="C360">
        <v>21</v>
      </c>
      <c r="D360">
        <v>16</v>
      </c>
      <c r="E360">
        <v>10</v>
      </c>
      <c r="F360" s="1">
        <f>AVERAGEIF(KahramanmarasTablo[[#This Row],[Vefat2019]:[Vefat2017]], "&gt;0")</f>
        <v>15.666666666666666</v>
      </c>
      <c r="G360" s="1">
        <f>IF(KahramanmarasTablo[[#This Row],[Vefat2020]]&gt;-1, KahramanmarasTablo[[#This Row],[Vefat2020]]-KahramanmarasTablo[[#This Row],[Referans]], 0)</f>
        <v>10.333333333333334</v>
      </c>
      <c r="H360">
        <f t="shared" si="46"/>
        <v>31.857142857142858</v>
      </c>
      <c r="I360">
        <f t="shared" si="47"/>
        <v>19.142857142857142</v>
      </c>
      <c r="J360">
        <f t="shared" si="48"/>
        <v>16</v>
      </c>
      <c r="K360">
        <f t="shared" si="49"/>
        <v>13.142857142857142</v>
      </c>
      <c r="L360">
        <f t="shared" si="50"/>
        <v>16.095238095238095</v>
      </c>
    </row>
    <row r="361" spans="1:12">
      <c r="A361" s="3" t="s">
        <v>376</v>
      </c>
      <c r="B361">
        <v>24</v>
      </c>
      <c r="C361">
        <v>20</v>
      </c>
      <c r="D361">
        <v>14</v>
      </c>
      <c r="E361">
        <v>8</v>
      </c>
      <c r="F361" s="1">
        <f>AVERAGEIF(KahramanmarasTablo[[#This Row],[Vefat2019]:[Vefat2017]], "&gt;0")</f>
        <v>14</v>
      </c>
      <c r="G361" s="1">
        <f>IF(KahramanmarasTablo[[#This Row],[Vefat2020]]&gt;-1, KahramanmarasTablo[[#This Row],[Vefat2020]]-KahramanmarasTablo[[#This Row],[Referans]], 0)</f>
        <v>10</v>
      </c>
      <c r="H361">
        <f t="shared" si="46"/>
        <v>30.571428571428573</v>
      </c>
      <c r="I361">
        <f t="shared" si="47"/>
        <v>19.428571428571427</v>
      </c>
      <c r="J361">
        <f t="shared" si="48"/>
        <v>15.714285714285714</v>
      </c>
      <c r="K361">
        <f t="shared" si="49"/>
        <v>12.428571428571429</v>
      </c>
      <c r="L361">
        <f t="shared" si="50"/>
        <v>15.857142857142858</v>
      </c>
    </row>
    <row r="362" spans="1:12">
      <c r="A362" s="3" t="s">
        <v>377</v>
      </c>
      <c r="B362">
        <v>17</v>
      </c>
      <c r="C362">
        <v>16</v>
      </c>
      <c r="D362">
        <v>14</v>
      </c>
      <c r="E362">
        <v>14</v>
      </c>
      <c r="F362" s="1">
        <f>AVERAGEIF(KahramanmarasTablo[[#This Row],[Vefat2019]:[Vefat2017]], "&gt;0")</f>
        <v>14.666666666666666</v>
      </c>
      <c r="G362" s="1">
        <f>IF(KahramanmarasTablo[[#This Row],[Vefat2020]]&gt;-1, KahramanmarasTablo[[#This Row],[Vefat2020]]-KahramanmarasTablo[[#This Row],[Referans]], 0)</f>
        <v>2.3333333333333339</v>
      </c>
      <c r="H362">
        <f t="shared" si="46"/>
        <v>29</v>
      </c>
      <c r="I362">
        <f t="shared" si="47"/>
        <v>18.142857142857142</v>
      </c>
      <c r="J362">
        <f t="shared" si="48"/>
        <v>15.857142857142858</v>
      </c>
      <c r="K362">
        <f t="shared" si="49"/>
        <v>12</v>
      </c>
      <c r="L362">
        <f t="shared" si="50"/>
        <v>15.333333333333334</v>
      </c>
    </row>
    <row r="363" spans="1:12">
      <c r="A363" s="3" t="s">
        <v>378</v>
      </c>
      <c r="B363">
        <v>22</v>
      </c>
      <c r="C363">
        <v>21</v>
      </c>
      <c r="D363">
        <v>21</v>
      </c>
      <c r="E363">
        <v>15</v>
      </c>
      <c r="F363" s="1">
        <f>AVERAGEIF(KahramanmarasTablo[[#This Row],[Vefat2019]:[Vefat2017]], "&gt;0")</f>
        <v>19</v>
      </c>
      <c r="G363" s="1">
        <f>IF(KahramanmarasTablo[[#This Row],[Vefat2020]]&gt;-1, KahramanmarasTablo[[#This Row],[Vefat2020]]-KahramanmarasTablo[[#This Row],[Referans]], 0)</f>
        <v>3</v>
      </c>
      <c r="H363">
        <f t="shared" si="46"/>
        <v>26.857142857142858</v>
      </c>
      <c r="I363">
        <f t="shared" si="47"/>
        <v>19.571428571428573</v>
      </c>
      <c r="J363">
        <f t="shared" si="48"/>
        <v>16.571428571428573</v>
      </c>
      <c r="K363">
        <f t="shared" si="49"/>
        <v>11.857142857142858</v>
      </c>
      <c r="L363">
        <f t="shared" si="50"/>
        <v>16</v>
      </c>
    </row>
    <row r="364" spans="1:12">
      <c r="A364" s="3" t="s">
        <v>379</v>
      </c>
      <c r="B364">
        <v>26</v>
      </c>
      <c r="C364">
        <v>13</v>
      </c>
      <c r="D364">
        <v>11</v>
      </c>
      <c r="E364">
        <v>16</v>
      </c>
      <c r="F364" s="1">
        <f>AVERAGEIF(KahramanmarasTablo[[#This Row],[Vefat2019]:[Vefat2017]], "&gt;0")</f>
        <v>13.333333333333334</v>
      </c>
      <c r="G364" s="1">
        <f>IF(KahramanmarasTablo[[#This Row],[Vefat2020]]&gt;-1, KahramanmarasTablo[[#This Row],[Vefat2020]]-KahramanmarasTablo[[#This Row],[Referans]], 0)</f>
        <v>12.666666666666666</v>
      </c>
      <c r="H364">
        <f t="shared" si="46"/>
        <v>25.428571428571427</v>
      </c>
      <c r="I364">
        <f t="shared" si="47"/>
        <v>18</v>
      </c>
      <c r="J364">
        <f t="shared" si="48"/>
        <v>15.714285714285714</v>
      </c>
      <c r="K364">
        <f t="shared" si="49"/>
        <v>12.571428571428571</v>
      </c>
      <c r="L364">
        <f t="shared" si="50"/>
        <v>15.428571428571429</v>
      </c>
    </row>
    <row r="365" spans="1:12">
      <c r="A365" s="3" t="s">
        <v>380</v>
      </c>
      <c r="B365">
        <v>24</v>
      </c>
      <c r="C365">
        <v>18</v>
      </c>
      <c r="D365">
        <v>26</v>
      </c>
      <c r="E365">
        <v>16</v>
      </c>
      <c r="F365" s="1">
        <f>AVERAGEIF(KahramanmarasTablo[[#This Row],[Vefat2019]:[Vefat2017]], "&gt;0")</f>
        <v>20</v>
      </c>
      <c r="G365" s="1">
        <f>IF(KahramanmarasTablo[[#This Row],[Vefat2020]]&gt;-1, KahramanmarasTablo[[#This Row],[Vefat2020]]-KahramanmarasTablo[[#This Row],[Referans]], 0)</f>
        <v>4</v>
      </c>
      <c r="H365">
        <f t="shared" si="46"/>
        <v>24.285714285714285</v>
      </c>
      <c r="I365">
        <f t="shared" si="47"/>
        <v>18.857142857142858</v>
      </c>
      <c r="J365">
        <f t="shared" si="48"/>
        <v>17.285714285714285</v>
      </c>
      <c r="K365">
        <f t="shared" si="49"/>
        <v>13.142857142857142</v>
      </c>
      <c r="L365">
        <f t="shared" si="50"/>
        <v>16.428571428571427</v>
      </c>
    </row>
    <row r="366" spans="1:12">
      <c r="A366" s="3" t="s">
        <v>381</v>
      </c>
      <c r="B366">
        <v>22</v>
      </c>
      <c r="C366">
        <v>17</v>
      </c>
      <c r="D366">
        <v>19</v>
      </c>
      <c r="E366">
        <v>11</v>
      </c>
      <c r="F366" s="1">
        <f>AVERAGEIF(KahramanmarasTablo[[#This Row],[Vefat2019]:[Vefat2017]], "&gt;0")</f>
        <v>15.666666666666666</v>
      </c>
      <c r="G366" s="1">
        <f>IF(KahramanmarasTablo[[#This Row],[Vefat2020]]&gt;-1, KahramanmarasTablo[[#This Row],[Vefat2020]]-KahramanmarasTablo[[#This Row],[Referans]], 0)</f>
        <v>6.3333333333333339</v>
      </c>
      <c r="H366">
        <f t="shared" si="46"/>
        <v>23</v>
      </c>
      <c r="I366">
        <f t="shared" si="47"/>
        <v>18</v>
      </c>
      <c r="J366">
        <f t="shared" si="48"/>
        <v>17.285714285714285</v>
      </c>
      <c r="K366">
        <f t="shared" si="49"/>
        <v>12.857142857142858</v>
      </c>
      <c r="L366">
        <f t="shared" si="50"/>
        <v>16.047619047619047</v>
      </c>
    </row>
    <row r="367" spans="1:12">
      <c r="A367" s="3" t="s">
        <v>382</v>
      </c>
      <c r="B367">
        <v>18</v>
      </c>
      <c r="C367">
        <v>22</v>
      </c>
      <c r="D367">
        <v>15</v>
      </c>
      <c r="E367">
        <v>22</v>
      </c>
      <c r="F367" s="1">
        <f>AVERAGEIF(KahramanmarasTablo[[#This Row],[Vefat2019]:[Vefat2017]], "&gt;0")</f>
        <v>19.666666666666668</v>
      </c>
      <c r="G367" s="1">
        <f>IF(KahramanmarasTablo[[#This Row],[Vefat2020]]&gt;-1, KahramanmarasTablo[[#This Row],[Vefat2020]]-KahramanmarasTablo[[#This Row],[Referans]], 0)</f>
        <v>-1.6666666666666679</v>
      </c>
      <c r="H367">
        <f t="shared" si="46"/>
        <v>21.857142857142858</v>
      </c>
      <c r="I367">
        <f t="shared" si="47"/>
        <v>18.142857142857142</v>
      </c>
      <c r="J367">
        <f t="shared" si="48"/>
        <v>17.142857142857142</v>
      </c>
      <c r="K367">
        <f t="shared" si="49"/>
        <v>14.571428571428571</v>
      </c>
      <c r="L367">
        <f t="shared" si="50"/>
        <v>16.61904761904762</v>
      </c>
    </row>
    <row r="368" spans="1:12">
      <c r="A368" s="3" t="s">
        <v>383</v>
      </c>
      <c r="B368">
        <v>13</v>
      </c>
      <c r="C368">
        <v>13</v>
      </c>
      <c r="D368">
        <v>23</v>
      </c>
      <c r="E368">
        <v>9</v>
      </c>
      <c r="F368" s="1">
        <f>AVERAGEIF(KahramanmarasTablo[[#This Row],[Vefat2019]:[Vefat2017]], "&gt;0")</f>
        <v>15</v>
      </c>
      <c r="G368" s="1">
        <f>IF(KahramanmarasTablo[[#This Row],[Vefat2020]]&gt;-1, KahramanmarasTablo[[#This Row],[Vefat2020]]-KahramanmarasTablo[[#This Row],[Referans]], 0)</f>
        <v>-2</v>
      </c>
      <c r="H368">
        <f t="shared" si="46"/>
        <v>20.285714285714285</v>
      </c>
      <c r="I368">
        <f t="shared" si="47"/>
        <v>17.142857142857142</v>
      </c>
      <c r="J368">
        <f t="shared" si="48"/>
        <v>18.428571428571427</v>
      </c>
      <c r="K368">
        <f t="shared" si="49"/>
        <v>14.714285714285714</v>
      </c>
      <c r="L368">
        <f t="shared" si="50"/>
        <v>16.761904761904763</v>
      </c>
    </row>
    <row r="369" spans="1:12">
      <c r="A369" s="3" t="s">
        <v>384</v>
      </c>
      <c r="B369">
        <v>23</v>
      </c>
      <c r="C369">
        <v>17</v>
      </c>
      <c r="D369">
        <v>22</v>
      </c>
      <c r="E369">
        <v>13</v>
      </c>
      <c r="F369" s="1">
        <f>AVERAGEIF(KahramanmarasTablo[[#This Row],[Vefat2019]:[Vefat2017]], "&gt;0")</f>
        <v>17.333333333333332</v>
      </c>
      <c r="G369" s="1">
        <f>IF(KahramanmarasTablo[[#This Row],[Vefat2020]]&gt;-1, KahramanmarasTablo[[#This Row],[Vefat2020]]-KahramanmarasTablo[[#This Row],[Referans]], 0)</f>
        <v>5.6666666666666679</v>
      </c>
      <c r="H369">
        <f t="shared" si="46"/>
        <v>21.142857142857142</v>
      </c>
      <c r="I369">
        <f t="shared" si="47"/>
        <v>17.285714285714285</v>
      </c>
      <c r="J369">
        <f t="shared" si="48"/>
        <v>19.571428571428573</v>
      </c>
      <c r="K369">
        <f t="shared" si="49"/>
        <v>14.571428571428571</v>
      </c>
      <c r="L369">
        <f t="shared" si="50"/>
        <v>17.142857142857142</v>
      </c>
    </row>
    <row r="370" spans="1:12">
      <c r="A370" s="3" t="s">
        <v>385</v>
      </c>
      <c r="B370">
        <v>27</v>
      </c>
      <c r="C370">
        <v>18</v>
      </c>
      <c r="D370">
        <v>33</v>
      </c>
      <c r="E370">
        <v>9</v>
      </c>
      <c r="F370" s="1">
        <f>AVERAGEIF(KahramanmarasTablo[[#This Row],[Vefat2019]:[Vefat2017]], "&gt;0")</f>
        <v>20</v>
      </c>
      <c r="G370" s="1">
        <f>IF(KahramanmarasTablo[[#This Row],[Vefat2020]]&gt;-1, KahramanmarasTablo[[#This Row],[Vefat2020]]-KahramanmarasTablo[[#This Row],[Referans]], 0)</f>
        <v>7</v>
      </c>
      <c r="H370">
        <f t="shared" si="46"/>
        <v>21.857142857142858</v>
      </c>
      <c r="I370">
        <f t="shared" si="47"/>
        <v>16.857142857142858</v>
      </c>
      <c r="J370">
        <f t="shared" si="48"/>
        <v>21.285714285714285</v>
      </c>
      <c r="K370">
        <f t="shared" si="49"/>
        <v>13.714285714285714</v>
      </c>
      <c r="L370">
        <f t="shared" si="50"/>
        <v>17.285714285714285</v>
      </c>
    </row>
    <row r="371" spans="1:12">
      <c r="A371" s="3" t="s">
        <v>386</v>
      </c>
      <c r="B371">
        <v>25</v>
      </c>
      <c r="C371">
        <v>11</v>
      </c>
      <c r="D371">
        <v>26</v>
      </c>
      <c r="E371">
        <v>15</v>
      </c>
      <c r="F371" s="1">
        <f>AVERAGEIF(KahramanmarasTablo[[#This Row],[Vefat2019]:[Vefat2017]], "&gt;0")</f>
        <v>17.333333333333332</v>
      </c>
      <c r="G371" s="1">
        <f>IF(KahramanmarasTablo[[#This Row],[Vefat2020]]&gt;-1, KahramanmarasTablo[[#This Row],[Vefat2020]]-KahramanmarasTablo[[#This Row],[Referans]], 0)</f>
        <v>7.6666666666666679</v>
      </c>
      <c r="H371">
        <f t="shared" si="46"/>
        <v>21.714285714285715</v>
      </c>
      <c r="I371">
        <f t="shared" si="47"/>
        <v>16.571428571428573</v>
      </c>
      <c r="J371">
        <f t="shared" si="48"/>
        <v>23.428571428571427</v>
      </c>
      <c r="K371">
        <f t="shared" si="49"/>
        <v>13.571428571428571</v>
      </c>
      <c r="L371">
        <f t="shared" si="50"/>
        <v>17.857142857142854</v>
      </c>
    </row>
    <row r="372" spans="1:12">
      <c r="A372" s="3" t="s">
        <v>387</v>
      </c>
      <c r="B372">
        <v>26</v>
      </c>
      <c r="C372">
        <v>11</v>
      </c>
      <c r="D372">
        <v>29</v>
      </c>
      <c r="E372">
        <v>21</v>
      </c>
      <c r="F372" s="1">
        <f>AVERAGEIF(KahramanmarasTablo[[#This Row],[Vefat2019]:[Vefat2017]], "&gt;0")</f>
        <v>20.333333333333332</v>
      </c>
      <c r="G372" s="1">
        <f>IF(KahramanmarasTablo[[#This Row],[Vefat2020]]&gt;-1, KahramanmarasTablo[[#This Row],[Vefat2020]]-KahramanmarasTablo[[#This Row],[Referans]], 0)</f>
        <v>5.6666666666666679</v>
      </c>
      <c r="H372">
        <f t="shared" si="46"/>
        <v>22</v>
      </c>
      <c r="I372">
        <f t="shared" si="47"/>
        <v>15.571428571428571</v>
      </c>
      <c r="J372">
        <f t="shared" si="48"/>
        <v>23.857142857142858</v>
      </c>
      <c r="K372">
        <f t="shared" si="49"/>
        <v>14.285714285714286</v>
      </c>
      <c r="L372">
        <f t="shared" si="50"/>
        <v>17.904761904761905</v>
      </c>
    </row>
    <row r="373" spans="1:12">
      <c r="A373" s="3" t="s">
        <v>388</v>
      </c>
      <c r="B373">
        <v>19</v>
      </c>
      <c r="C373">
        <v>25</v>
      </c>
      <c r="D373">
        <v>11</v>
      </c>
      <c r="E373">
        <v>10</v>
      </c>
      <c r="F373" s="1">
        <f>AVERAGEIF(KahramanmarasTablo[[#This Row],[Vefat2019]:[Vefat2017]], "&gt;0")</f>
        <v>15.333333333333334</v>
      </c>
      <c r="G373" s="1">
        <f>IF(KahramanmarasTablo[[#This Row],[Vefat2020]]&gt;-1, KahramanmarasTablo[[#This Row],[Vefat2020]]-KahramanmarasTablo[[#This Row],[Referans]], 0)</f>
        <v>3.6666666666666661</v>
      </c>
      <c r="H373">
        <f t="shared" si="46"/>
        <v>21.571428571428573</v>
      </c>
      <c r="I373">
        <f t="shared" si="47"/>
        <v>16.714285714285715</v>
      </c>
      <c r="J373">
        <f t="shared" si="48"/>
        <v>22.714285714285715</v>
      </c>
      <c r="K373">
        <f t="shared" si="49"/>
        <v>14.142857142857142</v>
      </c>
      <c r="L373">
        <f t="shared" si="50"/>
        <v>17.857142857142854</v>
      </c>
    </row>
    <row r="374" spans="1:12">
      <c r="A374" s="3" t="s">
        <v>389</v>
      </c>
      <c r="B374">
        <v>20</v>
      </c>
      <c r="C374">
        <v>18</v>
      </c>
      <c r="D374">
        <v>18</v>
      </c>
      <c r="E374">
        <v>18</v>
      </c>
      <c r="F374" s="1">
        <f>AVERAGEIF(KahramanmarasTablo[[#This Row],[Vefat2019]:[Vefat2017]], "&gt;0")</f>
        <v>18</v>
      </c>
      <c r="G374" s="1">
        <f>IF(KahramanmarasTablo[[#This Row],[Vefat2020]]&gt;-1, KahramanmarasTablo[[#This Row],[Vefat2020]]-KahramanmarasTablo[[#This Row],[Referans]], 0)</f>
        <v>2</v>
      </c>
      <c r="H374">
        <f t="shared" si="46"/>
        <v>21.857142857142858</v>
      </c>
      <c r="I374">
        <f t="shared" si="47"/>
        <v>16.142857142857142</v>
      </c>
      <c r="J374">
        <f t="shared" si="48"/>
        <v>23.142857142857142</v>
      </c>
      <c r="K374">
        <f t="shared" si="49"/>
        <v>13.571428571428571</v>
      </c>
      <c r="L374">
        <f t="shared" si="50"/>
        <v>17.619047619047617</v>
      </c>
    </row>
    <row r="375" spans="1:12">
      <c r="A375" s="3" t="s">
        <v>390</v>
      </c>
      <c r="B375">
        <v>17</v>
      </c>
      <c r="C375">
        <v>22</v>
      </c>
      <c r="D375">
        <v>19</v>
      </c>
      <c r="E375">
        <v>25</v>
      </c>
      <c r="F375" s="1">
        <f>AVERAGEIF(KahramanmarasTablo[[#This Row],[Vefat2019]:[Vefat2017]], "&gt;0")</f>
        <v>22</v>
      </c>
      <c r="G375" s="1">
        <f>IF(KahramanmarasTablo[[#This Row],[Vefat2020]]&gt;-1, KahramanmarasTablo[[#This Row],[Vefat2020]]-KahramanmarasTablo[[#This Row],[Referans]], 0)</f>
        <v>-5</v>
      </c>
      <c r="H375">
        <f t="shared" si="46"/>
        <v>22.428571428571427</v>
      </c>
      <c r="I375">
        <f t="shared" si="47"/>
        <v>17.428571428571427</v>
      </c>
      <c r="J375">
        <f t="shared" si="48"/>
        <v>22.571428571428573</v>
      </c>
      <c r="K375">
        <f t="shared" si="49"/>
        <v>15.857142857142858</v>
      </c>
      <c r="L375">
        <f t="shared" si="50"/>
        <v>18.619047619047617</v>
      </c>
    </row>
    <row r="376" spans="1:12">
      <c r="A376" s="3" t="s">
        <v>391</v>
      </c>
      <c r="B376">
        <v>20</v>
      </c>
      <c r="C376">
        <v>28</v>
      </c>
      <c r="D376">
        <v>30</v>
      </c>
      <c r="E376">
        <v>13</v>
      </c>
      <c r="F376" s="1">
        <f>AVERAGEIF(KahramanmarasTablo[[#This Row],[Vefat2019]:[Vefat2017]], "&gt;0")</f>
        <v>23.666666666666668</v>
      </c>
      <c r="G376" s="1">
        <f>IF(KahramanmarasTablo[[#This Row],[Vefat2020]]&gt;-1, KahramanmarasTablo[[#This Row],[Vefat2020]]-KahramanmarasTablo[[#This Row],[Referans]], 0)</f>
        <v>-3.6666666666666679</v>
      </c>
      <c r="H376">
        <f t="shared" si="46"/>
        <v>22</v>
      </c>
      <c r="I376">
        <f t="shared" si="47"/>
        <v>19</v>
      </c>
      <c r="J376">
        <f t="shared" si="48"/>
        <v>23.714285714285715</v>
      </c>
      <c r="K376">
        <f t="shared" si="49"/>
        <v>15.857142857142858</v>
      </c>
      <c r="L376">
        <f t="shared" si="50"/>
        <v>19.523809523809522</v>
      </c>
    </row>
    <row r="377" spans="1:12">
      <c r="A377" s="3" t="s">
        <v>392</v>
      </c>
      <c r="B377">
        <v>26</v>
      </c>
      <c r="C377">
        <v>16</v>
      </c>
      <c r="D377">
        <v>12</v>
      </c>
      <c r="E377">
        <v>12</v>
      </c>
      <c r="F377" s="1">
        <f>AVERAGEIF(KahramanmarasTablo[[#This Row],[Vefat2019]:[Vefat2017]], "&gt;0")</f>
        <v>13.333333333333334</v>
      </c>
      <c r="G377" s="1">
        <f>IF(KahramanmarasTablo[[#This Row],[Vefat2020]]&gt;-1, KahramanmarasTablo[[#This Row],[Vefat2020]]-KahramanmarasTablo[[#This Row],[Referans]], 0)</f>
        <v>12.666666666666666</v>
      </c>
      <c r="H377">
        <f t="shared" si="46"/>
        <v>21.857142857142858</v>
      </c>
      <c r="I377">
        <f t="shared" si="47"/>
        <v>18.714285714285715</v>
      </c>
      <c r="J377">
        <f t="shared" si="48"/>
        <v>20.714285714285715</v>
      </c>
      <c r="K377">
        <f t="shared" si="49"/>
        <v>16.285714285714285</v>
      </c>
      <c r="L377">
        <f t="shared" si="50"/>
        <v>18.571428571428573</v>
      </c>
    </row>
    <row r="378" spans="1:12">
      <c r="A378" s="3" t="s">
        <v>393</v>
      </c>
      <c r="B378">
        <v>15</v>
      </c>
      <c r="C378">
        <v>7</v>
      </c>
      <c r="D378">
        <v>23</v>
      </c>
      <c r="E378">
        <v>10</v>
      </c>
      <c r="F378" s="1">
        <f>AVERAGEIF(KahramanmarasTablo[[#This Row],[Vefat2019]:[Vefat2017]], "&gt;0")</f>
        <v>13.333333333333334</v>
      </c>
      <c r="G378" s="1">
        <f>IF(KahramanmarasTablo[[#This Row],[Vefat2020]]&gt;-1, KahramanmarasTablo[[#This Row],[Vefat2020]]-KahramanmarasTablo[[#This Row],[Referans]], 0)</f>
        <v>1.6666666666666661</v>
      </c>
      <c r="H378">
        <f t="shared" si="46"/>
        <v>20.428571428571427</v>
      </c>
      <c r="I378">
        <f t="shared" si="47"/>
        <v>18.142857142857142</v>
      </c>
      <c r="J378">
        <f t="shared" si="48"/>
        <v>20.285714285714285</v>
      </c>
      <c r="K378">
        <f t="shared" si="49"/>
        <v>15.571428571428571</v>
      </c>
      <c r="L378">
        <f t="shared" si="50"/>
        <v>17.999999999999996</v>
      </c>
    </row>
    <row r="379" spans="1:12">
      <c r="A379" s="3" t="s">
        <v>394</v>
      </c>
      <c r="B379">
        <v>19</v>
      </c>
      <c r="C379">
        <v>20</v>
      </c>
      <c r="D379">
        <v>14</v>
      </c>
      <c r="E379">
        <v>13</v>
      </c>
      <c r="F379" s="1">
        <f>AVERAGEIF(KahramanmarasTablo[[#This Row],[Vefat2019]:[Vefat2017]], "&gt;0")</f>
        <v>15.666666666666666</v>
      </c>
      <c r="G379" s="1">
        <f>IF(KahramanmarasTablo[[#This Row],[Vefat2020]]&gt;-1, KahramanmarasTablo[[#This Row],[Vefat2020]]-KahramanmarasTablo[[#This Row],[Referans]], 0)</f>
        <v>3.3333333333333339</v>
      </c>
      <c r="H379">
        <f t="shared" si="46"/>
        <v>19.428571428571427</v>
      </c>
      <c r="I379">
        <f t="shared" si="47"/>
        <v>19.428571428571427</v>
      </c>
      <c r="J379">
        <f t="shared" si="48"/>
        <v>18.142857142857142</v>
      </c>
      <c r="K379">
        <f t="shared" si="49"/>
        <v>14.428571428571429</v>
      </c>
      <c r="L379">
        <f t="shared" si="50"/>
        <v>17.333333333333332</v>
      </c>
    </row>
    <row r="380" spans="1:12">
      <c r="A380" s="3" t="s">
        <v>395</v>
      </c>
      <c r="B380">
        <v>16</v>
      </c>
      <c r="C380">
        <v>15</v>
      </c>
      <c r="D380">
        <v>25</v>
      </c>
      <c r="E380">
        <v>17</v>
      </c>
      <c r="F380" s="1">
        <f>AVERAGEIF(KahramanmarasTablo[[#This Row],[Vefat2019]:[Vefat2017]], "&gt;0")</f>
        <v>19</v>
      </c>
      <c r="G380" s="1">
        <f>IF(KahramanmarasTablo[[#This Row],[Vefat2020]]&gt;-1, KahramanmarasTablo[[#This Row],[Vefat2020]]-KahramanmarasTablo[[#This Row],[Referans]], 0)</f>
        <v>-3</v>
      </c>
      <c r="H380">
        <f t="shared" si="46"/>
        <v>19</v>
      </c>
      <c r="I380">
        <f t="shared" si="47"/>
        <v>18</v>
      </c>
      <c r="J380">
        <f t="shared" si="48"/>
        <v>20.142857142857142</v>
      </c>
      <c r="K380">
        <f t="shared" si="49"/>
        <v>15.428571428571429</v>
      </c>
      <c r="L380">
        <f t="shared" si="50"/>
        <v>17.857142857142858</v>
      </c>
    </row>
    <row r="381" spans="1:12">
      <c r="A381" s="3" t="s">
        <v>396</v>
      </c>
      <c r="B381">
        <v>19</v>
      </c>
      <c r="C381">
        <v>17</v>
      </c>
      <c r="D381">
        <v>19</v>
      </c>
      <c r="E381">
        <v>15</v>
      </c>
      <c r="F381" s="1">
        <f>AVERAGEIF(KahramanmarasTablo[[#This Row],[Vefat2019]:[Vefat2017]], "&gt;0")</f>
        <v>17</v>
      </c>
      <c r="G381" s="1">
        <f>IF(KahramanmarasTablo[[#This Row],[Vefat2020]]&gt;-1, KahramanmarasTablo[[#This Row],[Vefat2020]]-KahramanmarasTablo[[#This Row],[Referans]], 0)</f>
        <v>2</v>
      </c>
      <c r="H381">
        <f t="shared" si="46"/>
        <v>18.857142857142858</v>
      </c>
      <c r="I381">
        <f t="shared" si="47"/>
        <v>17.857142857142858</v>
      </c>
      <c r="J381">
        <f t="shared" si="48"/>
        <v>20.285714285714285</v>
      </c>
      <c r="K381">
        <f t="shared" si="49"/>
        <v>15</v>
      </c>
      <c r="L381">
        <f t="shared" si="50"/>
        <v>17.714285714285715</v>
      </c>
    </row>
    <row r="382" spans="1:12">
      <c r="A382" s="3" t="s">
        <v>397</v>
      </c>
      <c r="B382">
        <v>18</v>
      </c>
      <c r="C382">
        <v>13</v>
      </c>
      <c r="D382">
        <v>15</v>
      </c>
      <c r="E382">
        <v>14</v>
      </c>
      <c r="F382" s="1">
        <f>AVERAGEIF(KahramanmarasTablo[[#This Row],[Vefat2019]:[Vefat2017]], "&gt;0")</f>
        <v>14</v>
      </c>
      <c r="G382" s="1">
        <f>IF(KahramanmarasTablo[[#This Row],[Vefat2020]]&gt;-1, KahramanmarasTablo[[#This Row],[Vefat2020]]-KahramanmarasTablo[[#This Row],[Referans]], 0)</f>
        <v>4</v>
      </c>
      <c r="H382">
        <f t="shared" si="46"/>
        <v>19</v>
      </c>
      <c r="I382">
        <f t="shared" si="47"/>
        <v>16.571428571428573</v>
      </c>
      <c r="J382">
        <f t="shared" si="48"/>
        <v>19.714285714285715</v>
      </c>
      <c r="K382">
        <f t="shared" si="49"/>
        <v>13.428571428571429</v>
      </c>
      <c r="L382">
        <f t="shared" si="50"/>
        <v>16.571428571428573</v>
      </c>
    </row>
    <row r="383" spans="1:12">
      <c r="A383" s="3" t="s">
        <v>398</v>
      </c>
      <c r="B383">
        <v>16</v>
      </c>
      <c r="C383">
        <v>19</v>
      </c>
      <c r="D383">
        <v>22</v>
      </c>
      <c r="E383">
        <v>16</v>
      </c>
      <c r="F383" s="1">
        <f>AVERAGEIF(KahramanmarasTablo[[#This Row],[Vefat2019]:[Vefat2017]], "&gt;0")</f>
        <v>19</v>
      </c>
      <c r="G383" s="1">
        <f>IF(KahramanmarasTablo[[#This Row],[Vefat2020]]&gt;-1, KahramanmarasTablo[[#This Row],[Vefat2020]]-KahramanmarasTablo[[#This Row],[Referans]], 0)</f>
        <v>-3</v>
      </c>
      <c r="H383">
        <f t="shared" si="46"/>
        <v>18.428571428571427</v>
      </c>
      <c r="I383">
        <f t="shared" si="47"/>
        <v>15.285714285714286</v>
      </c>
      <c r="J383">
        <f t="shared" si="48"/>
        <v>18.571428571428573</v>
      </c>
      <c r="K383">
        <f t="shared" si="49"/>
        <v>13.857142857142858</v>
      </c>
      <c r="L383">
        <f t="shared" si="50"/>
        <v>15.904761904761907</v>
      </c>
    </row>
    <row r="384" spans="1:12">
      <c r="A384" s="3" t="s">
        <v>399</v>
      </c>
      <c r="B384">
        <v>12</v>
      </c>
      <c r="C384">
        <v>17</v>
      </c>
      <c r="D384">
        <v>20</v>
      </c>
      <c r="E384">
        <v>15</v>
      </c>
      <c r="F384" s="1">
        <f>AVERAGEIF(KahramanmarasTablo[[#This Row],[Vefat2019]:[Vefat2017]], "&gt;0")</f>
        <v>17.333333333333332</v>
      </c>
      <c r="G384" s="1">
        <f>IF(KahramanmarasTablo[[#This Row],[Vefat2020]]&gt;-1, KahramanmarasTablo[[#This Row],[Vefat2020]]-KahramanmarasTablo[[#This Row],[Referans]], 0)</f>
        <v>-5.3333333333333321</v>
      </c>
      <c r="H384">
        <f t="shared" si="46"/>
        <v>16.428571428571427</v>
      </c>
      <c r="I384">
        <f t="shared" si="47"/>
        <v>15.428571428571429</v>
      </c>
      <c r="J384">
        <f t="shared" si="48"/>
        <v>19.714285714285715</v>
      </c>
      <c r="K384">
        <f t="shared" si="49"/>
        <v>14.285714285714286</v>
      </c>
      <c r="L384">
        <f t="shared" si="50"/>
        <v>16.476190476190474</v>
      </c>
    </row>
    <row r="385" spans="1:12">
      <c r="A385" s="3" t="s">
        <v>400</v>
      </c>
      <c r="B385">
        <v>17</v>
      </c>
      <c r="C385">
        <v>16</v>
      </c>
      <c r="D385">
        <v>13</v>
      </c>
      <c r="E385">
        <v>18</v>
      </c>
      <c r="F385" s="1">
        <f>AVERAGEIF(KahramanmarasTablo[[#This Row],[Vefat2019]:[Vefat2017]], "&gt;0")</f>
        <v>15.666666666666666</v>
      </c>
      <c r="G385" s="1">
        <f>IF(KahramanmarasTablo[[#This Row],[Vefat2020]]&gt;-1, KahramanmarasTablo[[#This Row],[Vefat2020]]-KahramanmarasTablo[[#This Row],[Referans]], 0)</f>
        <v>1.3333333333333339</v>
      </c>
      <c r="H385">
        <f t="shared" si="46"/>
        <v>16.714285714285715</v>
      </c>
      <c r="I385">
        <f t="shared" si="47"/>
        <v>16.714285714285715</v>
      </c>
      <c r="J385">
        <f t="shared" si="48"/>
        <v>18.285714285714285</v>
      </c>
      <c r="K385">
        <f t="shared" si="49"/>
        <v>15.428571428571429</v>
      </c>
      <c r="L385">
        <f t="shared" si="50"/>
        <v>16.809523809523807</v>
      </c>
    </row>
    <row r="386" spans="1:12">
      <c r="A386" s="3" t="s">
        <v>401</v>
      </c>
      <c r="B386">
        <v>21</v>
      </c>
      <c r="C386">
        <v>24</v>
      </c>
      <c r="D386">
        <v>24</v>
      </c>
      <c r="E386">
        <v>10</v>
      </c>
      <c r="F386" s="1">
        <f>AVERAGEIF(KahramanmarasTablo[[#This Row],[Vefat2019]:[Vefat2017]], "&gt;0")</f>
        <v>19.333333333333332</v>
      </c>
      <c r="G386" s="1">
        <f>IF(KahramanmarasTablo[[#This Row],[Vefat2020]]&gt;-1, KahramanmarasTablo[[#This Row],[Vefat2020]]-KahramanmarasTablo[[#This Row],[Referans]], 0)</f>
        <v>1.6666666666666679</v>
      </c>
      <c r="H386">
        <f t="shared" si="46"/>
        <v>17</v>
      </c>
      <c r="I386">
        <f t="shared" si="47"/>
        <v>17.285714285714285</v>
      </c>
      <c r="J386">
        <f t="shared" si="48"/>
        <v>19.714285714285715</v>
      </c>
      <c r="K386">
        <f t="shared" si="49"/>
        <v>15</v>
      </c>
      <c r="L386">
        <f t="shared" si="50"/>
        <v>17.333333333333332</v>
      </c>
    </row>
    <row r="387" spans="1:12">
      <c r="A387" s="3" t="s">
        <v>402</v>
      </c>
      <c r="B387">
        <v>25</v>
      </c>
      <c r="C387">
        <v>19</v>
      </c>
      <c r="D387">
        <v>27</v>
      </c>
      <c r="E387">
        <v>16</v>
      </c>
      <c r="F387" s="1">
        <f>AVERAGEIF(KahramanmarasTablo[[#This Row],[Vefat2019]:[Vefat2017]], "&gt;0")</f>
        <v>20.666666666666668</v>
      </c>
      <c r="G387" s="1">
        <f>IF(KahramanmarasTablo[[#This Row],[Vefat2020]]&gt;-1, KahramanmarasTablo[[#This Row],[Vefat2020]]-KahramanmarasTablo[[#This Row],[Referans]], 0)</f>
        <v>4.3333333333333321</v>
      </c>
      <c r="H387">
        <f t="shared" si="46"/>
        <v>18.285714285714285</v>
      </c>
      <c r="I387">
        <f t="shared" si="47"/>
        <v>17.857142857142858</v>
      </c>
      <c r="J387">
        <f t="shared" si="48"/>
        <v>20</v>
      </c>
      <c r="K387">
        <f t="shared" si="49"/>
        <v>14.857142857142858</v>
      </c>
      <c r="L387">
        <f t="shared" si="50"/>
        <v>17.571428571428573</v>
      </c>
    </row>
    <row r="388" spans="1:12">
      <c r="A388" s="3" t="s">
        <v>403</v>
      </c>
      <c r="B388">
        <v>16</v>
      </c>
      <c r="C388">
        <v>14</v>
      </c>
      <c r="D388">
        <v>30</v>
      </c>
      <c r="E388">
        <v>13</v>
      </c>
      <c r="F388" s="1">
        <f>AVERAGEIF(KahramanmarasTablo[[#This Row],[Vefat2019]:[Vefat2017]], "&gt;0")</f>
        <v>19</v>
      </c>
      <c r="G388" s="1">
        <f>IF(KahramanmarasTablo[[#This Row],[Vefat2020]]&gt;-1, KahramanmarasTablo[[#This Row],[Vefat2020]]-KahramanmarasTablo[[#This Row],[Referans]], 0)</f>
        <v>-3</v>
      </c>
      <c r="H388">
        <f t="shared" si="46"/>
        <v>17.857142857142858</v>
      </c>
      <c r="I388">
        <f t="shared" si="47"/>
        <v>17.428571428571427</v>
      </c>
      <c r="J388">
        <f t="shared" si="48"/>
        <v>21.571428571428573</v>
      </c>
      <c r="K388">
        <f t="shared" si="49"/>
        <v>14.571428571428571</v>
      </c>
      <c r="L388">
        <f t="shared" si="50"/>
        <v>17.857142857142858</v>
      </c>
    </row>
    <row r="389" spans="1:12">
      <c r="A389" s="3" t="s">
        <v>404</v>
      </c>
      <c r="B389">
        <v>16</v>
      </c>
      <c r="C389">
        <v>18</v>
      </c>
      <c r="D389">
        <v>11</v>
      </c>
      <c r="E389">
        <v>13</v>
      </c>
      <c r="F389" s="1">
        <f>AVERAGEIF(KahramanmarasTablo[[#This Row],[Vefat2019]:[Vefat2017]], "&gt;0")</f>
        <v>14</v>
      </c>
      <c r="G389" s="1">
        <f>IF(KahramanmarasTablo[[#This Row],[Vefat2020]]&gt;-1, KahramanmarasTablo[[#This Row],[Vefat2020]]-KahramanmarasTablo[[#This Row],[Referans]], 0)</f>
        <v>2</v>
      </c>
      <c r="H389">
        <f t="shared" ref="H389:H411" si="51">AVERAGE(B383:B389)</f>
        <v>17.571428571428573</v>
      </c>
      <c r="I389">
        <f t="shared" ref="I389:I411" si="52">AVERAGE(C383:C389)</f>
        <v>18.142857142857142</v>
      </c>
      <c r="J389">
        <f t="shared" ref="J389:J411" si="53">AVERAGE(D383:D389)</f>
        <v>21</v>
      </c>
      <c r="K389">
        <f t="shared" ref="K389:K411" si="54">AVERAGE(E383:E389)</f>
        <v>14.428571428571429</v>
      </c>
      <c r="L389">
        <f t="shared" ref="L389:L411" si="55">AVERAGE(F383:F389)</f>
        <v>17.857142857142858</v>
      </c>
    </row>
    <row r="390" spans="1:12">
      <c r="A390" s="3" t="s">
        <v>405</v>
      </c>
      <c r="B390">
        <v>16</v>
      </c>
      <c r="C390">
        <v>16</v>
      </c>
      <c r="D390">
        <v>26</v>
      </c>
      <c r="E390">
        <v>17</v>
      </c>
      <c r="F390" s="1">
        <f>AVERAGEIF(KahramanmarasTablo[[#This Row],[Vefat2019]:[Vefat2017]], "&gt;0")</f>
        <v>19.666666666666668</v>
      </c>
      <c r="G390" s="1">
        <f>IF(KahramanmarasTablo[[#This Row],[Vefat2020]]&gt;-1, KahramanmarasTablo[[#This Row],[Vefat2020]]-KahramanmarasTablo[[#This Row],[Referans]], 0)</f>
        <v>-3.6666666666666679</v>
      </c>
      <c r="H390">
        <f t="shared" si="51"/>
        <v>17.571428571428573</v>
      </c>
      <c r="I390">
        <f t="shared" si="52"/>
        <v>17.714285714285715</v>
      </c>
      <c r="J390">
        <f t="shared" si="53"/>
        <v>21.571428571428573</v>
      </c>
      <c r="K390">
        <f t="shared" si="54"/>
        <v>14.571428571428571</v>
      </c>
      <c r="L390">
        <f t="shared" si="55"/>
        <v>17.952380952380953</v>
      </c>
    </row>
    <row r="391" spans="1:12">
      <c r="A391" s="3" t="s">
        <v>406</v>
      </c>
      <c r="B391">
        <v>17</v>
      </c>
      <c r="C391">
        <v>17</v>
      </c>
      <c r="D391">
        <v>23</v>
      </c>
      <c r="E391">
        <v>17</v>
      </c>
      <c r="F391" s="1">
        <f>AVERAGEIF(KahramanmarasTablo[[#This Row],[Vefat2019]:[Vefat2017]], "&gt;0")</f>
        <v>19</v>
      </c>
      <c r="G391" s="1">
        <f>IF(KahramanmarasTablo[[#This Row],[Vefat2020]]&gt;-1, KahramanmarasTablo[[#This Row],[Vefat2020]]-KahramanmarasTablo[[#This Row],[Referans]], 0)</f>
        <v>-2</v>
      </c>
      <c r="H391">
        <f t="shared" si="51"/>
        <v>18.285714285714285</v>
      </c>
      <c r="I391">
        <f t="shared" si="52"/>
        <v>17.714285714285715</v>
      </c>
      <c r="J391">
        <f t="shared" si="53"/>
        <v>22</v>
      </c>
      <c r="K391">
        <f t="shared" si="54"/>
        <v>14.857142857142858</v>
      </c>
      <c r="L391">
        <f t="shared" si="55"/>
        <v>18.190476190476193</v>
      </c>
    </row>
    <row r="392" spans="1:12">
      <c r="A392" s="3" t="s">
        <v>407</v>
      </c>
      <c r="B392">
        <v>11</v>
      </c>
      <c r="C392">
        <v>18</v>
      </c>
      <c r="D392">
        <v>18</v>
      </c>
      <c r="E392">
        <v>24</v>
      </c>
      <c r="F392" s="1">
        <f>AVERAGEIF(KahramanmarasTablo[[#This Row],[Vefat2019]:[Vefat2017]], "&gt;0")</f>
        <v>20</v>
      </c>
      <c r="G392" s="1">
        <f>IF(KahramanmarasTablo[[#This Row],[Vefat2020]]&gt;-1, KahramanmarasTablo[[#This Row],[Vefat2020]]-KahramanmarasTablo[[#This Row],[Referans]], 0)</f>
        <v>-9</v>
      </c>
      <c r="H392">
        <f t="shared" si="51"/>
        <v>17.428571428571427</v>
      </c>
      <c r="I392">
        <f t="shared" si="52"/>
        <v>18</v>
      </c>
      <c r="J392">
        <f t="shared" si="53"/>
        <v>22.714285714285715</v>
      </c>
      <c r="K392">
        <f t="shared" si="54"/>
        <v>15.714285714285714</v>
      </c>
      <c r="L392">
        <f t="shared" si="55"/>
        <v>18.809523809523814</v>
      </c>
    </row>
    <row r="393" spans="1:12">
      <c r="A393" s="3" t="s">
        <v>408</v>
      </c>
      <c r="B393">
        <v>10</v>
      </c>
      <c r="C393">
        <v>22</v>
      </c>
      <c r="D393">
        <v>12</v>
      </c>
      <c r="E393">
        <v>19</v>
      </c>
      <c r="F393" s="1">
        <f>AVERAGEIF(KahramanmarasTablo[[#This Row],[Vefat2019]:[Vefat2017]], "&gt;0")</f>
        <v>17.666666666666668</v>
      </c>
      <c r="G393" s="1">
        <f>IF(KahramanmarasTablo[[#This Row],[Vefat2020]]&gt;-1, KahramanmarasTablo[[#This Row],[Vefat2020]]-KahramanmarasTablo[[#This Row],[Referans]], 0)</f>
        <v>-7.6666666666666679</v>
      </c>
      <c r="H393">
        <f t="shared" si="51"/>
        <v>15.857142857142858</v>
      </c>
      <c r="I393">
        <f t="shared" si="52"/>
        <v>17.714285714285715</v>
      </c>
      <c r="J393">
        <f t="shared" si="53"/>
        <v>21</v>
      </c>
      <c r="K393">
        <f t="shared" si="54"/>
        <v>17</v>
      </c>
      <c r="L393">
        <f t="shared" si="55"/>
        <v>18.571428571428573</v>
      </c>
    </row>
    <row r="394" spans="1:12">
      <c r="A394" s="3" t="s">
        <v>409</v>
      </c>
      <c r="B394">
        <v>22</v>
      </c>
      <c r="C394">
        <v>17</v>
      </c>
      <c r="D394">
        <v>19</v>
      </c>
      <c r="E394">
        <v>6</v>
      </c>
      <c r="F394" s="1">
        <f>AVERAGEIF(KahramanmarasTablo[[#This Row],[Vefat2019]:[Vefat2017]], "&gt;0")</f>
        <v>14</v>
      </c>
      <c r="G394" s="1">
        <f>IF(KahramanmarasTablo[[#This Row],[Vefat2020]]&gt;-1, KahramanmarasTablo[[#This Row],[Vefat2020]]-KahramanmarasTablo[[#This Row],[Referans]], 0)</f>
        <v>8</v>
      </c>
      <c r="H394">
        <f t="shared" si="51"/>
        <v>15.428571428571429</v>
      </c>
      <c r="I394">
        <f t="shared" si="52"/>
        <v>17.428571428571427</v>
      </c>
      <c r="J394">
        <f t="shared" si="53"/>
        <v>19.857142857142858</v>
      </c>
      <c r="K394">
        <f t="shared" si="54"/>
        <v>15.571428571428571</v>
      </c>
      <c r="L394">
        <f t="shared" si="55"/>
        <v>17.61904761904762</v>
      </c>
    </row>
    <row r="395" spans="1:12">
      <c r="A395" s="3" t="s">
        <v>410</v>
      </c>
      <c r="B395">
        <v>19</v>
      </c>
      <c r="C395">
        <v>17</v>
      </c>
      <c r="D395">
        <v>21</v>
      </c>
      <c r="E395">
        <v>15</v>
      </c>
      <c r="F395" s="1">
        <f>AVERAGEIF(KahramanmarasTablo[[#This Row],[Vefat2019]:[Vefat2017]], "&gt;0")</f>
        <v>17.666666666666668</v>
      </c>
      <c r="G395" s="1">
        <f>IF(KahramanmarasTablo[[#This Row],[Vefat2020]]&gt;-1, KahramanmarasTablo[[#This Row],[Vefat2020]]-KahramanmarasTablo[[#This Row],[Referans]], 0)</f>
        <v>1.3333333333333321</v>
      </c>
      <c r="H395">
        <f t="shared" si="51"/>
        <v>15.857142857142858</v>
      </c>
      <c r="I395">
        <f t="shared" si="52"/>
        <v>17.857142857142858</v>
      </c>
      <c r="J395">
        <f t="shared" si="53"/>
        <v>18.571428571428573</v>
      </c>
      <c r="K395">
        <f t="shared" si="54"/>
        <v>15.857142857142858</v>
      </c>
      <c r="L395">
        <f t="shared" si="55"/>
        <v>17.428571428571431</v>
      </c>
    </row>
    <row r="396" spans="1:12">
      <c r="A396" s="3" t="s">
        <v>411</v>
      </c>
      <c r="B396">
        <v>15</v>
      </c>
      <c r="C396">
        <v>11</v>
      </c>
      <c r="D396">
        <v>11</v>
      </c>
      <c r="E396">
        <v>8</v>
      </c>
      <c r="F396" s="1">
        <f>AVERAGEIF(KahramanmarasTablo[[#This Row],[Vefat2019]:[Vefat2017]], "&gt;0")</f>
        <v>10</v>
      </c>
      <c r="G396" s="1">
        <f>IF(KahramanmarasTablo[[#This Row],[Vefat2020]]&gt;-1, KahramanmarasTablo[[#This Row],[Vefat2020]]-KahramanmarasTablo[[#This Row],[Referans]], 0)</f>
        <v>5</v>
      </c>
      <c r="H396">
        <f t="shared" si="51"/>
        <v>15.714285714285714</v>
      </c>
      <c r="I396">
        <f t="shared" si="52"/>
        <v>16.857142857142858</v>
      </c>
      <c r="J396">
        <f t="shared" si="53"/>
        <v>18.571428571428573</v>
      </c>
      <c r="K396">
        <f t="shared" si="54"/>
        <v>15.142857142857142</v>
      </c>
      <c r="L396">
        <f t="shared" si="55"/>
        <v>16.857142857142858</v>
      </c>
    </row>
    <row r="397" spans="1:12">
      <c r="A397" s="3" t="s">
        <v>412</v>
      </c>
      <c r="B397">
        <v>16</v>
      </c>
      <c r="C397">
        <v>22</v>
      </c>
      <c r="D397">
        <v>20</v>
      </c>
      <c r="E397">
        <v>8</v>
      </c>
      <c r="F397" s="1">
        <f>AVERAGEIF(KahramanmarasTablo[[#This Row],[Vefat2019]:[Vefat2017]], "&gt;0")</f>
        <v>16.666666666666668</v>
      </c>
      <c r="G397" s="1">
        <f>IF(KahramanmarasTablo[[#This Row],[Vefat2020]]&gt;-1, KahramanmarasTablo[[#This Row],[Vefat2020]]-KahramanmarasTablo[[#This Row],[Referans]], 0)</f>
        <v>-0.66666666666666785</v>
      </c>
      <c r="H397">
        <f t="shared" si="51"/>
        <v>15.714285714285714</v>
      </c>
      <c r="I397">
        <f t="shared" si="52"/>
        <v>17.714285714285715</v>
      </c>
      <c r="J397">
        <f t="shared" si="53"/>
        <v>17.714285714285715</v>
      </c>
      <c r="K397">
        <f t="shared" si="54"/>
        <v>13.857142857142858</v>
      </c>
      <c r="L397">
        <f t="shared" si="55"/>
        <v>16.428571428571431</v>
      </c>
    </row>
    <row r="398" spans="1:12">
      <c r="A398" s="3" t="s">
        <v>413</v>
      </c>
      <c r="B398">
        <v>18</v>
      </c>
      <c r="C398">
        <v>22</v>
      </c>
      <c r="D398">
        <v>19</v>
      </c>
      <c r="E398">
        <v>18</v>
      </c>
      <c r="F398" s="1">
        <f>AVERAGEIF(KahramanmarasTablo[[#This Row],[Vefat2019]:[Vefat2017]], "&gt;0")</f>
        <v>19.666666666666668</v>
      </c>
      <c r="G398" s="1">
        <f>IF(KahramanmarasTablo[[#This Row],[Vefat2020]]&gt;-1, KahramanmarasTablo[[#This Row],[Vefat2020]]-KahramanmarasTablo[[#This Row],[Referans]], 0)</f>
        <v>-1.6666666666666679</v>
      </c>
      <c r="H398">
        <f t="shared" si="51"/>
        <v>15.857142857142858</v>
      </c>
      <c r="I398">
        <f t="shared" si="52"/>
        <v>18.428571428571427</v>
      </c>
      <c r="J398">
        <f t="shared" si="53"/>
        <v>17.142857142857142</v>
      </c>
      <c r="K398">
        <f t="shared" si="54"/>
        <v>14</v>
      </c>
      <c r="L398">
        <f t="shared" si="55"/>
        <v>16.523809523809526</v>
      </c>
    </row>
    <row r="399" spans="1:12">
      <c r="A399" s="3" t="s">
        <v>414</v>
      </c>
      <c r="B399">
        <v>18</v>
      </c>
      <c r="C399">
        <v>14</v>
      </c>
      <c r="D399">
        <v>14</v>
      </c>
      <c r="E399">
        <v>9</v>
      </c>
      <c r="F399" s="1">
        <f>AVERAGEIF(KahramanmarasTablo[[#This Row],[Vefat2019]:[Vefat2017]], "&gt;0")</f>
        <v>12.333333333333334</v>
      </c>
      <c r="G399" s="1">
        <f>IF(KahramanmarasTablo[[#This Row],[Vefat2020]]&gt;-1, KahramanmarasTablo[[#This Row],[Vefat2020]]-KahramanmarasTablo[[#This Row],[Referans]], 0)</f>
        <v>5.6666666666666661</v>
      </c>
      <c r="H399">
        <f t="shared" si="51"/>
        <v>16.857142857142858</v>
      </c>
      <c r="I399">
        <f t="shared" si="52"/>
        <v>17.857142857142858</v>
      </c>
      <c r="J399">
        <f t="shared" si="53"/>
        <v>16.571428571428573</v>
      </c>
      <c r="K399">
        <f t="shared" si="54"/>
        <v>11.857142857142858</v>
      </c>
      <c r="L399">
        <f t="shared" si="55"/>
        <v>15.428571428571429</v>
      </c>
    </row>
    <row r="400" spans="1:12">
      <c r="A400" s="3" t="s">
        <v>415</v>
      </c>
      <c r="B400">
        <v>14</v>
      </c>
      <c r="C400">
        <v>21</v>
      </c>
      <c r="D400">
        <v>12</v>
      </c>
      <c r="E400">
        <v>11</v>
      </c>
      <c r="F400" s="1">
        <f>AVERAGEIF(KahramanmarasTablo[[#This Row],[Vefat2019]:[Vefat2017]], "&gt;0")</f>
        <v>14.666666666666666</v>
      </c>
      <c r="G400" s="1">
        <f>IF(KahramanmarasTablo[[#This Row],[Vefat2020]]&gt;-1, KahramanmarasTablo[[#This Row],[Vefat2020]]-KahramanmarasTablo[[#This Row],[Referans]], 0)</f>
        <v>-0.66666666666666607</v>
      </c>
      <c r="H400">
        <f t="shared" si="51"/>
        <v>17.428571428571427</v>
      </c>
      <c r="I400">
        <f t="shared" si="52"/>
        <v>17.714285714285715</v>
      </c>
      <c r="J400">
        <f t="shared" si="53"/>
        <v>16.571428571428573</v>
      </c>
      <c r="K400">
        <f t="shared" si="54"/>
        <v>10.714285714285714</v>
      </c>
      <c r="L400">
        <f t="shared" si="55"/>
        <v>15.000000000000002</v>
      </c>
    </row>
    <row r="401" spans="1:12">
      <c r="A401" s="3" t="s">
        <v>416</v>
      </c>
      <c r="B401">
        <v>13</v>
      </c>
      <c r="C401">
        <v>11</v>
      </c>
      <c r="D401">
        <v>18</v>
      </c>
      <c r="E401">
        <v>9</v>
      </c>
      <c r="F401" s="1">
        <f>AVERAGEIF(KahramanmarasTablo[[#This Row],[Vefat2019]:[Vefat2017]], "&gt;0")</f>
        <v>12.666666666666666</v>
      </c>
      <c r="G401" s="1">
        <f>IF(KahramanmarasTablo[[#This Row],[Vefat2020]]&gt;-1, KahramanmarasTablo[[#This Row],[Vefat2020]]-KahramanmarasTablo[[#This Row],[Referans]], 0)</f>
        <v>0.33333333333333393</v>
      </c>
      <c r="H401">
        <f t="shared" si="51"/>
        <v>16.142857142857142</v>
      </c>
      <c r="I401">
        <f t="shared" si="52"/>
        <v>16.857142857142858</v>
      </c>
      <c r="J401">
        <f t="shared" si="53"/>
        <v>16.428571428571427</v>
      </c>
      <c r="K401">
        <f t="shared" si="54"/>
        <v>11.142857142857142</v>
      </c>
      <c r="L401">
        <f t="shared" si="55"/>
        <v>14.80952380952381</v>
      </c>
    </row>
    <row r="402" spans="1:12">
      <c r="A402" s="3" t="s">
        <v>417</v>
      </c>
      <c r="B402">
        <v>18</v>
      </c>
      <c r="C402">
        <v>19</v>
      </c>
      <c r="D402">
        <v>18</v>
      </c>
      <c r="E402">
        <v>15</v>
      </c>
      <c r="F402" s="1">
        <f>AVERAGEIF(KahramanmarasTablo[[#This Row],[Vefat2019]:[Vefat2017]], "&gt;0")</f>
        <v>17.333333333333332</v>
      </c>
      <c r="G402" s="1">
        <f>IF(KahramanmarasTablo[[#This Row],[Vefat2020]]&gt;-1, KahramanmarasTablo[[#This Row],[Vefat2020]]-KahramanmarasTablo[[#This Row],[Referans]], 0)</f>
        <v>0.66666666666666785</v>
      </c>
      <c r="H402">
        <f t="shared" si="51"/>
        <v>16</v>
      </c>
      <c r="I402">
        <f t="shared" si="52"/>
        <v>17.142857142857142</v>
      </c>
      <c r="J402">
        <f t="shared" si="53"/>
        <v>16</v>
      </c>
      <c r="K402">
        <f t="shared" si="54"/>
        <v>11.142857142857142</v>
      </c>
      <c r="L402">
        <f t="shared" si="55"/>
        <v>14.761904761904763</v>
      </c>
    </row>
    <row r="403" spans="1:12">
      <c r="A403" s="3" t="s">
        <v>418</v>
      </c>
      <c r="B403">
        <v>22</v>
      </c>
      <c r="C403">
        <v>17</v>
      </c>
      <c r="D403">
        <v>16</v>
      </c>
      <c r="E403">
        <v>14</v>
      </c>
      <c r="F403" s="1">
        <f>AVERAGEIF(KahramanmarasTablo[[#This Row],[Vefat2019]:[Vefat2017]], "&gt;0")</f>
        <v>15.666666666666666</v>
      </c>
      <c r="G403" s="1">
        <f>IF(KahramanmarasTablo[[#This Row],[Vefat2020]]&gt;-1, KahramanmarasTablo[[#This Row],[Vefat2020]]-KahramanmarasTablo[[#This Row],[Referans]], 0)</f>
        <v>6.3333333333333339</v>
      </c>
      <c r="H403">
        <f t="shared" si="51"/>
        <v>17</v>
      </c>
      <c r="I403">
        <f t="shared" si="52"/>
        <v>18</v>
      </c>
      <c r="J403">
        <f t="shared" si="53"/>
        <v>16.714285714285715</v>
      </c>
      <c r="K403">
        <f t="shared" si="54"/>
        <v>12</v>
      </c>
      <c r="L403">
        <f t="shared" si="55"/>
        <v>15.571428571428571</v>
      </c>
    </row>
    <row r="404" spans="1:12">
      <c r="A404" s="3" t="s">
        <v>419</v>
      </c>
      <c r="B404">
        <v>13</v>
      </c>
      <c r="C404">
        <v>13</v>
      </c>
      <c r="D404">
        <v>16</v>
      </c>
      <c r="E404">
        <v>15</v>
      </c>
      <c r="F404" s="1">
        <f>AVERAGEIF(KahramanmarasTablo[[#This Row],[Vefat2019]:[Vefat2017]], "&gt;0")</f>
        <v>14.666666666666666</v>
      </c>
      <c r="G404" s="1">
        <f>IF(KahramanmarasTablo[[#This Row],[Vefat2020]]&gt;-1, KahramanmarasTablo[[#This Row],[Vefat2020]]-KahramanmarasTablo[[#This Row],[Referans]], 0)</f>
        <v>-1.6666666666666661</v>
      </c>
      <c r="H404">
        <f t="shared" si="51"/>
        <v>16.571428571428573</v>
      </c>
      <c r="I404">
        <f t="shared" si="52"/>
        <v>16.714285714285715</v>
      </c>
      <c r="J404">
        <f t="shared" si="53"/>
        <v>16.142857142857142</v>
      </c>
      <c r="K404">
        <f t="shared" si="54"/>
        <v>13</v>
      </c>
      <c r="L404">
        <f t="shared" si="55"/>
        <v>15.285714285714286</v>
      </c>
    </row>
    <row r="405" spans="1:12">
      <c r="A405" s="3" t="s">
        <v>420</v>
      </c>
      <c r="B405">
        <v>14</v>
      </c>
      <c r="C405">
        <v>13</v>
      </c>
      <c r="D405">
        <v>14</v>
      </c>
      <c r="E405">
        <v>16</v>
      </c>
      <c r="F405" s="1">
        <f>AVERAGEIF(KahramanmarasTablo[[#This Row],[Vefat2019]:[Vefat2017]], "&gt;0")</f>
        <v>14.333333333333334</v>
      </c>
      <c r="G405" s="1">
        <f>IF(KahramanmarasTablo[[#This Row],[Vefat2020]]&gt;-1, KahramanmarasTablo[[#This Row],[Vefat2020]]-KahramanmarasTablo[[#This Row],[Referans]], 0)</f>
        <v>-0.33333333333333393</v>
      </c>
      <c r="H405">
        <f t="shared" si="51"/>
        <v>16</v>
      </c>
      <c r="I405">
        <f t="shared" si="52"/>
        <v>15.428571428571429</v>
      </c>
      <c r="J405">
        <f t="shared" si="53"/>
        <v>15.428571428571429</v>
      </c>
      <c r="K405">
        <f t="shared" si="54"/>
        <v>12.714285714285714</v>
      </c>
      <c r="L405">
        <f t="shared" si="55"/>
        <v>14.523809523809524</v>
      </c>
    </row>
    <row r="406" spans="1:12">
      <c r="A406" s="3" t="s">
        <v>421</v>
      </c>
      <c r="B406">
        <v>19</v>
      </c>
      <c r="C406">
        <v>18</v>
      </c>
      <c r="D406">
        <v>9</v>
      </c>
      <c r="E406">
        <v>23</v>
      </c>
      <c r="F406" s="1">
        <f>AVERAGEIF(KahramanmarasTablo[[#This Row],[Vefat2019]:[Vefat2017]], "&gt;0")</f>
        <v>16.666666666666668</v>
      </c>
      <c r="G406" s="1">
        <f>IF(KahramanmarasTablo[[#This Row],[Vefat2020]]&gt;-1, KahramanmarasTablo[[#This Row],[Vefat2020]]-KahramanmarasTablo[[#This Row],[Referans]], 0)</f>
        <v>2.3333333333333321</v>
      </c>
      <c r="H406">
        <f t="shared" si="51"/>
        <v>16.142857142857142</v>
      </c>
      <c r="I406">
        <f t="shared" si="52"/>
        <v>16</v>
      </c>
      <c r="J406">
        <f t="shared" si="53"/>
        <v>14.714285714285714</v>
      </c>
      <c r="K406">
        <f t="shared" si="54"/>
        <v>14.714285714285714</v>
      </c>
      <c r="L406">
        <f t="shared" si="55"/>
        <v>15.142857142857142</v>
      </c>
    </row>
    <row r="407" spans="1:12">
      <c r="A407" s="3" t="s">
        <v>422</v>
      </c>
      <c r="B407">
        <v>16</v>
      </c>
      <c r="C407">
        <v>20</v>
      </c>
      <c r="D407">
        <v>21</v>
      </c>
      <c r="E407">
        <v>29</v>
      </c>
      <c r="F407" s="1">
        <f>AVERAGEIF(KahramanmarasTablo[[#This Row],[Vefat2019]:[Vefat2017]], "&gt;0")</f>
        <v>23.333333333333332</v>
      </c>
      <c r="G407" s="1">
        <f>IF(KahramanmarasTablo[[#This Row],[Vefat2020]]&gt;-1, KahramanmarasTablo[[#This Row],[Vefat2020]]-KahramanmarasTablo[[#This Row],[Referans]], 0)</f>
        <v>-7.3333333333333321</v>
      </c>
      <c r="H407">
        <f t="shared" si="51"/>
        <v>16.428571428571427</v>
      </c>
      <c r="I407">
        <f t="shared" si="52"/>
        <v>15.857142857142858</v>
      </c>
      <c r="J407">
        <f t="shared" si="53"/>
        <v>16</v>
      </c>
      <c r="K407">
        <f t="shared" si="54"/>
        <v>17.285714285714285</v>
      </c>
      <c r="L407">
        <f t="shared" si="55"/>
        <v>16.38095238095238</v>
      </c>
    </row>
    <row r="408" spans="1:12">
      <c r="A408" s="3" t="s">
        <v>423</v>
      </c>
      <c r="B408">
        <v>15</v>
      </c>
      <c r="C408">
        <v>15</v>
      </c>
      <c r="D408">
        <v>6</v>
      </c>
      <c r="E408">
        <v>23</v>
      </c>
      <c r="F408" s="1">
        <f>AVERAGEIF(KahramanmarasTablo[[#This Row],[Vefat2019]:[Vefat2017]], "&gt;0")</f>
        <v>14.666666666666666</v>
      </c>
      <c r="G408" s="1">
        <f>IF(KahramanmarasTablo[[#This Row],[Vefat2020]]&gt;-1, KahramanmarasTablo[[#This Row],[Vefat2020]]-KahramanmarasTablo[[#This Row],[Referans]], 0)</f>
        <v>0.33333333333333393</v>
      </c>
      <c r="H408">
        <f t="shared" si="51"/>
        <v>16.714285714285715</v>
      </c>
      <c r="I408">
        <f t="shared" si="52"/>
        <v>16.428571428571427</v>
      </c>
      <c r="J408">
        <f t="shared" si="53"/>
        <v>14.285714285714286</v>
      </c>
      <c r="K408">
        <f t="shared" si="54"/>
        <v>19.285714285714285</v>
      </c>
      <c r="L408">
        <f t="shared" si="55"/>
        <v>16.666666666666668</v>
      </c>
    </row>
    <row r="409" spans="1:12">
      <c r="A409" s="3" t="s">
        <v>424</v>
      </c>
      <c r="B409">
        <v>26</v>
      </c>
      <c r="C409">
        <v>14</v>
      </c>
      <c r="D409">
        <v>16</v>
      </c>
      <c r="E409">
        <v>20</v>
      </c>
      <c r="F409" s="1">
        <f>AVERAGEIF(KahramanmarasTablo[[#This Row],[Vefat2019]:[Vefat2017]], "&gt;0")</f>
        <v>16.666666666666668</v>
      </c>
      <c r="G409" s="1">
        <f>IF(KahramanmarasTablo[[#This Row],[Vefat2020]]&gt;-1, KahramanmarasTablo[[#This Row],[Vefat2020]]-KahramanmarasTablo[[#This Row],[Referans]], 0)</f>
        <v>9.3333333333333321</v>
      </c>
      <c r="H409">
        <f t="shared" si="51"/>
        <v>17.857142857142858</v>
      </c>
      <c r="I409">
        <f t="shared" si="52"/>
        <v>15.714285714285714</v>
      </c>
      <c r="J409">
        <f t="shared" si="53"/>
        <v>14</v>
      </c>
      <c r="K409">
        <f t="shared" si="54"/>
        <v>20</v>
      </c>
      <c r="L409">
        <f t="shared" si="55"/>
        <v>16.571428571428573</v>
      </c>
    </row>
    <row r="410" spans="1:12">
      <c r="A410" s="3" t="s">
        <v>425</v>
      </c>
      <c r="B410">
        <v>11</v>
      </c>
      <c r="C410">
        <v>16</v>
      </c>
      <c r="D410">
        <v>13</v>
      </c>
      <c r="E410">
        <v>15</v>
      </c>
      <c r="F410" s="1">
        <f>AVERAGEIF(KahramanmarasTablo[[#This Row],[Vefat2019]:[Vefat2017]], "&gt;0")</f>
        <v>14.666666666666666</v>
      </c>
      <c r="G410" s="1">
        <f>IF(KahramanmarasTablo[[#This Row],[Vefat2020]]&gt;-1, KahramanmarasTablo[[#This Row],[Vefat2020]]-KahramanmarasTablo[[#This Row],[Referans]], 0)</f>
        <v>-3.6666666666666661</v>
      </c>
      <c r="H410">
        <f t="shared" si="51"/>
        <v>16.285714285714285</v>
      </c>
      <c r="I410">
        <f t="shared" si="52"/>
        <v>15.571428571428571</v>
      </c>
      <c r="J410">
        <f t="shared" si="53"/>
        <v>13.571428571428571</v>
      </c>
      <c r="K410">
        <f t="shared" si="54"/>
        <v>20.142857142857142</v>
      </c>
      <c r="L410">
        <f t="shared" si="55"/>
        <v>16.428571428571431</v>
      </c>
    </row>
    <row r="411" spans="1:12">
      <c r="A411" s="3" t="s">
        <v>426</v>
      </c>
      <c r="B411">
        <v>22</v>
      </c>
      <c r="C411">
        <v>13</v>
      </c>
      <c r="D411">
        <v>17</v>
      </c>
      <c r="E411">
        <v>18</v>
      </c>
      <c r="F411" s="1">
        <f>AVERAGEIF(KahramanmarasTablo[[#This Row],[Vefat2019]:[Vefat2017]], "&gt;0")</f>
        <v>16</v>
      </c>
      <c r="G411" s="1">
        <f>IF(KahramanmarasTablo[[#This Row],[Vefat2020]]&gt;-1, KahramanmarasTablo[[#This Row],[Vefat2020]]-KahramanmarasTablo[[#This Row],[Referans]], 0)</f>
        <v>6</v>
      </c>
      <c r="H411">
        <f t="shared" si="51"/>
        <v>17.571428571428573</v>
      </c>
      <c r="I411">
        <f t="shared" si="52"/>
        <v>15.571428571428571</v>
      </c>
      <c r="J411">
        <f t="shared" si="53"/>
        <v>13.714285714285714</v>
      </c>
      <c r="K411">
        <f t="shared" si="54"/>
        <v>20.571428571428573</v>
      </c>
      <c r="L411">
        <f t="shared" si="55"/>
        <v>16.61904761904762</v>
      </c>
    </row>
    <row r="412" spans="1:12">
      <c r="A412" s="3" t="s">
        <v>427</v>
      </c>
      <c r="B412">
        <v>18</v>
      </c>
      <c r="C412">
        <v>15</v>
      </c>
      <c r="D412">
        <v>18</v>
      </c>
      <c r="E412">
        <v>11</v>
      </c>
      <c r="F412" s="1">
        <f>AVERAGEIF(KahramanmarasTablo[[#This Row],[Vefat2019]:[Vefat2017]], "&gt;0")</f>
        <v>14.666666666666666</v>
      </c>
      <c r="G412" s="1">
        <f>IF(KahramanmarasTablo[[#This Row],[Vefat2020]]&gt;-1, KahramanmarasTablo[[#This Row],[Vefat2020]]-KahramanmarasTablo[[#This Row],[Referans]], 0)</f>
        <v>3.3333333333333339</v>
      </c>
      <c r="H412">
        <f t="shared" ref="H412:H429" si="56">AVERAGE(B406:B412)</f>
        <v>18.142857142857142</v>
      </c>
      <c r="I412">
        <f t="shared" ref="I412:I429" si="57">AVERAGE(C406:C412)</f>
        <v>15.857142857142858</v>
      </c>
      <c r="J412">
        <f t="shared" ref="J412:J429" si="58">AVERAGE(D406:D412)</f>
        <v>14.285714285714286</v>
      </c>
      <c r="K412">
        <f t="shared" ref="K412:K429" si="59">AVERAGE(E406:E412)</f>
        <v>19.857142857142858</v>
      </c>
      <c r="L412">
        <f t="shared" ref="L412:L429" si="60">AVERAGE(F406:F412)</f>
        <v>16.666666666666668</v>
      </c>
    </row>
    <row r="413" spans="1:12">
      <c r="A413" s="3" t="s">
        <v>428</v>
      </c>
      <c r="B413">
        <v>17</v>
      </c>
      <c r="C413">
        <v>12</v>
      </c>
      <c r="D413">
        <v>20</v>
      </c>
      <c r="E413">
        <v>9</v>
      </c>
      <c r="F413" s="1">
        <f>AVERAGEIF(KahramanmarasTablo[[#This Row],[Vefat2019]:[Vefat2017]], "&gt;0")</f>
        <v>13.666666666666666</v>
      </c>
      <c r="G413" s="1">
        <f>IF(KahramanmarasTablo[[#This Row],[Vefat2020]]&gt;-1, KahramanmarasTablo[[#This Row],[Vefat2020]]-KahramanmarasTablo[[#This Row],[Referans]], 0)</f>
        <v>3.3333333333333339</v>
      </c>
      <c r="H413">
        <f t="shared" si="56"/>
        <v>17.857142857142858</v>
      </c>
      <c r="I413">
        <f t="shared" si="57"/>
        <v>15</v>
      </c>
      <c r="J413">
        <f t="shared" si="58"/>
        <v>15.857142857142858</v>
      </c>
      <c r="K413">
        <f t="shared" si="59"/>
        <v>17.857142857142858</v>
      </c>
      <c r="L413">
        <f t="shared" si="60"/>
        <v>16.238095238095241</v>
      </c>
    </row>
    <row r="414" spans="1:12">
      <c r="A414" s="3" t="s">
        <v>429</v>
      </c>
      <c r="B414">
        <v>20</v>
      </c>
      <c r="C414">
        <v>19</v>
      </c>
      <c r="D414">
        <v>19</v>
      </c>
      <c r="E414">
        <v>14</v>
      </c>
      <c r="F414" s="1">
        <f>AVERAGEIF(KahramanmarasTablo[[#This Row],[Vefat2019]:[Vefat2017]], "&gt;0")</f>
        <v>17.333333333333332</v>
      </c>
      <c r="G414" s="1">
        <f>IF(KahramanmarasTablo[[#This Row],[Vefat2020]]&gt;-1, KahramanmarasTablo[[#This Row],[Vefat2020]]-KahramanmarasTablo[[#This Row],[Referans]], 0)</f>
        <v>2.6666666666666679</v>
      </c>
      <c r="H414">
        <f t="shared" si="56"/>
        <v>18.428571428571427</v>
      </c>
      <c r="I414">
        <f t="shared" si="57"/>
        <v>14.857142857142858</v>
      </c>
      <c r="J414">
        <f t="shared" si="58"/>
        <v>15.571428571428571</v>
      </c>
      <c r="K414">
        <f t="shared" si="59"/>
        <v>15.714285714285714</v>
      </c>
      <c r="L414">
        <f t="shared" si="60"/>
        <v>15.380952380952381</v>
      </c>
    </row>
    <row r="415" spans="1:12">
      <c r="A415" s="3" t="s">
        <v>430</v>
      </c>
      <c r="B415">
        <v>12</v>
      </c>
      <c r="C415">
        <v>14</v>
      </c>
      <c r="D415">
        <v>21</v>
      </c>
      <c r="E415">
        <v>13</v>
      </c>
      <c r="F415" s="1">
        <f>AVERAGEIF(KahramanmarasTablo[[#This Row],[Vefat2019]:[Vefat2017]], "&gt;0")</f>
        <v>16</v>
      </c>
      <c r="G415" s="1">
        <f>IF(KahramanmarasTablo[[#This Row],[Vefat2020]]&gt;-1, KahramanmarasTablo[[#This Row],[Vefat2020]]-KahramanmarasTablo[[#This Row],[Referans]], 0)</f>
        <v>-4</v>
      </c>
      <c r="H415">
        <f t="shared" si="56"/>
        <v>18</v>
      </c>
      <c r="I415">
        <f t="shared" si="57"/>
        <v>14.714285714285714</v>
      </c>
      <c r="J415">
        <f t="shared" si="58"/>
        <v>17.714285714285715</v>
      </c>
      <c r="K415">
        <f t="shared" si="59"/>
        <v>14.285714285714286</v>
      </c>
      <c r="L415">
        <f t="shared" si="60"/>
        <v>15.571428571428571</v>
      </c>
    </row>
    <row r="416" spans="1:12">
      <c r="A416" s="3" t="s">
        <v>431</v>
      </c>
      <c r="B416">
        <v>10</v>
      </c>
      <c r="C416">
        <v>18</v>
      </c>
      <c r="D416">
        <v>18</v>
      </c>
      <c r="E416">
        <v>17</v>
      </c>
      <c r="F416" s="1">
        <f>AVERAGEIF(KahramanmarasTablo[[#This Row],[Vefat2019]:[Vefat2017]], "&gt;0")</f>
        <v>17.666666666666668</v>
      </c>
      <c r="G416" s="1">
        <f>IF(KahramanmarasTablo[[#This Row],[Vefat2020]]&gt;-1, KahramanmarasTablo[[#This Row],[Vefat2020]]-KahramanmarasTablo[[#This Row],[Referans]], 0)</f>
        <v>-7.6666666666666679</v>
      </c>
      <c r="H416">
        <f t="shared" si="56"/>
        <v>15.714285714285714</v>
      </c>
      <c r="I416">
        <f t="shared" si="57"/>
        <v>15.285714285714286</v>
      </c>
      <c r="J416">
        <f t="shared" si="58"/>
        <v>18</v>
      </c>
      <c r="K416">
        <f t="shared" si="59"/>
        <v>13.857142857142858</v>
      </c>
      <c r="L416">
        <f t="shared" si="60"/>
        <v>15.714285714285714</v>
      </c>
    </row>
    <row r="417" spans="1:12">
      <c r="A417" s="3" t="s">
        <v>432</v>
      </c>
      <c r="B417">
        <v>12</v>
      </c>
      <c r="C417">
        <v>10</v>
      </c>
      <c r="D417">
        <v>17</v>
      </c>
      <c r="E417">
        <v>11</v>
      </c>
      <c r="F417" s="1">
        <f>AVERAGEIF(KahramanmarasTablo[[#This Row],[Vefat2019]:[Vefat2017]], "&gt;0")</f>
        <v>12.666666666666666</v>
      </c>
      <c r="G417" s="1">
        <f>IF(KahramanmarasTablo[[#This Row],[Vefat2020]]&gt;-1, KahramanmarasTablo[[#This Row],[Vefat2020]]-KahramanmarasTablo[[#This Row],[Referans]], 0)</f>
        <v>-0.66666666666666607</v>
      </c>
      <c r="H417">
        <f t="shared" si="56"/>
        <v>15.857142857142858</v>
      </c>
      <c r="I417">
        <f t="shared" si="57"/>
        <v>14.428571428571429</v>
      </c>
      <c r="J417">
        <f t="shared" si="58"/>
        <v>18.571428571428573</v>
      </c>
      <c r="K417">
        <f t="shared" si="59"/>
        <v>13.285714285714286</v>
      </c>
      <c r="L417">
        <f t="shared" si="60"/>
        <v>15.428571428571429</v>
      </c>
    </row>
    <row r="418" spans="1:12">
      <c r="A418" s="3" t="s">
        <v>433</v>
      </c>
      <c r="B418">
        <v>9</v>
      </c>
      <c r="C418">
        <v>11</v>
      </c>
      <c r="D418">
        <v>19</v>
      </c>
      <c r="E418">
        <v>14</v>
      </c>
      <c r="F418" s="1">
        <f>AVERAGEIF(KahramanmarasTablo[[#This Row],[Vefat2019]:[Vefat2017]], "&gt;0")</f>
        <v>14.666666666666666</v>
      </c>
      <c r="G418" s="1">
        <f>IF(KahramanmarasTablo[[#This Row],[Vefat2020]]&gt;-1, KahramanmarasTablo[[#This Row],[Vefat2020]]-KahramanmarasTablo[[#This Row],[Referans]], 0)</f>
        <v>-5.6666666666666661</v>
      </c>
      <c r="H418">
        <f t="shared" si="56"/>
        <v>14</v>
      </c>
      <c r="I418">
        <f t="shared" si="57"/>
        <v>14.142857142857142</v>
      </c>
      <c r="J418">
        <f t="shared" si="58"/>
        <v>18.857142857142858</v>
      </c>
      <c r="K418">
        <f t="shared" si="59"/>
        <v>12.714285714285714</v>
      </c>
      <c r="L418">
        <f t="shared" si="60"/>
        <v>15.238095238095239</v>
      </c>
    </row>
    <row r="419" spans="1:12">
      <c r="A419" s="3" t="s">
        <v>434</v>
      </c>
      <c r="B419">
        <v>20</v>
      </c>
      <c r="C419">
        <v>22</v>
      </c>
      <c r="D419">
        <v>26</v>
      </c>
      <c r="E419">
        <v>17</v>
      </c>
      <c r="F419" s="1">
        <f>AVERAGEIF(KahramanmarasTablo[[#This Row],[Vefat2019]:[Vefat2017]], "&gt;0")</f>
        <v>21.666666666666668</v>
      </c>
      <c r="G419" s="1">
        <f>IF(KahramanmarasTablo[[#This Row],[Vefat2020]]&gt;-1, KahramanmarasTablo[[#This Row],[Vefat2020]]-KahramanmarasTablo[[#This Row],[Referans]], 0)</f>
        <v>-1.6666666666666679</v>
      </c>
      <c r="H419">
        <f t="shared" si="56"/>
        <v>14.285714285714286</v>
      </c>
      <c r="I419">
        <f t="shared" si="57"/>
        <v>15.142857142857142</v>
      </c>
      <c r="J419">
        <f t="shared" si="58"/>
        <v>20</v>
      </c>
      <c r="K419">
        <f t="shared" si="59"/>
        <v>13.571428571428571</v>
      </c>
      <c r="L419">
        <f t="shared" si="60"/>
        <v>16.238095238095241</v>
      </c>
    </row>
    <row r="420" spans="1:12">
      <c r="A420" s="3" t="s">
        <v>435</v>
      </c>
      <c r="B420">
        <v>22</v>
      </c>
      <c r="C420">
        <v>11</v>
      </c>
      <c r="D420">
        <v>14</v>
      </c>
      <c r="E420">
        <v>11</v>
      </c>
      <c r="F420" s="1">
        <f>AVERAGEIF(KahramanmarasTablo[[#This Row],[Vefat2019]:[Vefat2017]], "&gt;0")</f>
        <v>12</v>
      </c>
      <c r="G420" s="1">
        <f>IF(KahramanmarasTablo[[#This Row],[Vefat2020]]&gt;-1, KahramanmarasTablo[[#This Row],[Vefat2020]]-KahramanmarasTablo[[#This Row],[Referans]], 0)</f>
        <v>10</v>
      </c>
      <c r="H420">
        <f t="shared" si="56"/>
        <v>15</v>
      </c>
      <c r="I420">
        <f t="shared" si="57"/>
        <v>15</v>
      </c>
      <c r="J420">
        <f t="shared" si="58"/>
        <v>19.142857142857142</v>
      </c>
      <c r="K420">
        <f t="shared" si="59"/>
        <v>13.857142857142858</v>
      </c>
      <c r="L420">
        <f t="shared" si="60"/>
        <v>16</v>
      </c>
    </row>
    <row r="421" spans="1:12">
      <c r="A421" s="3" t="s">
        <v>436</v>
      </c>
      <c r="B421">
        <v>22</v>
      </c>
      <c r="C421">
        <v>17</v>
      </c>
      <c r="D421">
        <v>24</v>
      </c>
      <c r="E421">
        <v>13</v>
      </c>
      <c r="F421" s="1">
        <f>AVERAGEIF(KahramanmarasTablo[[#This Row],[Vefat2019]:[Vefat2017]], "&gt;0")</f>
        <v>18</v>
      </c>
      <c r="G421" s="1">
        <f>IF(KahramanmarasTablo[[#This Row],[Vefat2020]]&gt;-1, KahramanmarasTablo[[#This Row],[Vefat2020]]-KahramanmarasTablo[[#This Row],[Referans]], 0)</f>
        <v>4</v>
      </c>
      <c r="H421">
        <f t="shared" si="56"/>
        <v>15.285714285714286</v>
      </c>
      <c r="I421">
        <f t="shared" si="57"/>
        <v>14.714285714285714</v>
      </c>
      <c r="J421">
        <f t="shared" si="58"/>
        <v>19.857142857142858</v>
      </c>
      <c r="K421">
        <f t="shared" si="59"/>
        <v>13.714285714285714</v>
      </c>
      <c r="L421">
        <f t="shared" si="60"/>
        <v>16.095238095238095</v>
      </c>
    </row>
    <row r="422" spans="1:12">
      <c r="A422" s="3" t="s">
        <v>437</v>
      </c>
      <c r="B422">
        <v>11</v>
      </c>
      <c r="C422">
        <v>20</v>
      </c>
      <c r="D422">
        <v>11</v>
      </c>
      <c r="E422">
        <v>14</v>
      </c>
      <c r="F422" s="1">
        <f>AVERAGEIF(KahramanmarasTablo[[#This Row],[Vefat2019]:[Vefat2017]], "&gt;0")</f>
        <v>15</v>
      </c>
      <c r="G422" s="1">
        <f>IF(KahramanmarasTablo[[#This Row],[Vefat2020]]&gt;-1, KahramanmarasTablo[[#This Row],[Vefat2020]]-KahramanmarasTablo[[#This Row],[Referans]], 0)</f>
        <v>-4</v>
      </c>
      <c r="H422">
        <f t="shared" si="56"/>
        <v>15.142857142857142</v>
      </c>
      <c r="I422">
        <f t="shared" si="57"/>
        <v>15.571428571428571</v>
      </c>
      <c r="J422">
        <f t="shared" si="58"/>
        <v>18.428571428571427</v>
      </c>
      <c r="K422">
        <f t="shared" si="59"/>
        <v>13.857142857142858</v>
      </c>
      <c r="L422">
        <f t="shared" si="60"/>
        <v>15.952380952380953</v>
      </c>
    </row>
    <row r="423" spans="1:12">
      <c r="A423" s="3" t="s">
        <v>438</v>
      </c>
      <c r="B423">
        <v>15</v>
      </c>
      <c r="C423">
        <v>14</v>
      </c>
      <c r="D423">
        <v>10</v>
      </c>
      <c r="E423">
        <v>9</v>
      </c>
      <c r="F423" s="1">
        <f>AVERAGEIF(KahramanmarasTablo[[#This Row],[Vefat2019]:[Vefat2017]], "&gt;0")</f>
        <v>11</v>
      </c>
      <c r="G423" s="1">
        <f>IF(KahramanmarasTablo[[#This Row],[Vefat2020]]&gt;-1, KahramanmarasTablo[[#This Row],[Vefat2020]]-KahramanmarasTablo[[#This Row],[Referans]], 0)</f>
        <v>4</v>
      </c>
      <c r="H423">
        <f t="shared" si="56"/>
        <v>15.857142857142858</v>
      </c>
      <c r="I423">
        <f t="shared" si="57"/>
        <v>15</v>
      </c>
      <c r="J423">
        <f t="shared" si="58"/>
        <v>17.285714285714285</v>
      </c>
      <c r="K423">
        <f t="shared" si="59"/>
        <v>12.714285714285714</v>
      </c>
      <c r="L423">
        <f t="shared" si="60"/>
        <v>15</v>
      </c>
    </row>
    <row r="424" spans="1:12">
      <c r="A424" s="3" t="s">
        <v>439</v>
      </c>
      <c r="B424">
        <v>21</v>
      </c>
      <c r="C424">
        <v>18</v>
      </c>
      <c r="D424">
        <v>20</v>
      </c>
      <c r="E424">
        <v>16</v>
      </c>
      <c r="F424" s="1">
        <f>AVERAGEIF(KahramanmarasTablo[[#This Row],[Vefat2019]:[Vefat2017]], "&gt;0")</f>
        <v>18</v>
      </c>
      <c r="G424" s="1">
        <f>IF(KahramanmarasTablo[[#This Row],[Vefat2020]]&gt;-1, KahramanmarasTablo[[#This Row],[Vefat2020]]-KahramanmarasTablo[[#This Row],[Referans]], 0)</f>
        <v>3</v>
      </c>
      <c r="H424">
        <f t="shared" si="56"/>
        <v>17.142857142857142</v>
      </c>
      <c r="I424">
        <f t="shared" si="57"/>
        <v>16.142857142857142</v>
      </c>
      <c r="J424">
        <f t="shared" si="58"/>
        <v>17.714285714285715</v>
      </c>
      <c r="K424">
        <f t="shared" si="59"/>
        <v>13.428571428571429</v>
      </c>
      <c r="L424">
        <f t="shared" si="60"/>
        <v>15.761904761904763</v>
      </c>
    </row>
    <row r="425" spans="1:12">
      <c r="A425" s="3" t="s">
        <v>440</v>
      </c>
      <c r="B425">
        <v>22</v>
      </c>
      <c r="C425">
        <v>12</v>
      </c>
      <c r="D425">
        <v>18</v>
      </c>
      <c r="E425">
        <v>17</v>
      </c>
      <c r="F425" s="1">
        <f>AVERAGEIF(KahramanmarasTablo[[#This Row],[Vefat2019]:[Vefat2017]], "&gt;0")</f>
        <v>15.666666666666666</v>
      </c>
      <c r="G425" s="1">
        <f>IF(KahramanmarasTablo[[#This Row],[Vefat2020]]&gt;-1, KahramanmarasTablo[[#This Row],[Vefat2020]]-KahramanmarasTablo[[#This Row],[Referans]], 0)</f>
        <v>6.3333333333333339</v>
      </c>
      <c r="H425">
        <f t="shared" si="56"/>
        <v>19</v>
      </c>
      <c r="I425">
        <f t="shared" si="57"/>
        <v>16.285714285714285</v>
      </c>
      <c r="J425">
        <f t="shared" si="58"/>
        <v>17.571428571428573</v>
      </c>
      <c r="K425">
        <f t="shared" si="59"/>
        <v>13.857142857142858</v>
      </c>
      <c r="L425">
        <f t="shared" si="60"/>
        <v>15.904761904761907</v>
      </c>
    </row>
    <row r="426" spans="1:12">
      <c r="A426" s="3" t="s">
        <v>441</v>
      </c>
      <c r="B426">
        <v>15</v>
      </c>
      <c r="C426">
        <v>19</v>
      </c>
      <c r="D426">
        <v>16</v>
      </c>
      <c r="E426">
        <v>15</v>
      </c>
      <c r="F426" s="1">
        <f>AVERAGEIF(KahramanmarasTablo[[#This Row],[Vefat2019]:[Vefat2017]], "&gt;0")</f>
        <v>16.666666666666668</v>
      </c>
      <c r="G426" s="1">
        <f>IF(KahramanmarasTablo[[#This Row],[Vefat2020]]&gt;-1, KahramanmarasTablo[[#This Row],[Vefat2020]]-KahramanmarasTablo[[#This Row],[Referans]], 0)</f>
        <v>-1.6666666666666679</v>
      </c>
      <c r="H426">
        <f t="shared" si="56"/>
        <v>18.285714285714285</v>
      </c>
      <c r="I426">
        <f t="shared" si="57"/>
        <v>15.857142857142858</v>
      </c>
      <c r="J426">
        <f t="shared" si="58"/>
        <v>16.142857142857142</v>
      </c>
      <c r="K426">
        <f t="shared" si="59"/>
        <v>13.571428571428571</v>
      </c>
      <c r="L426">
        <f t="shared" si="60"/>
        <v>15.190476190476192</v>
      </c>
    </row>
    <row r="427" spans="1:12">
      <c r="A427" s="3" t="s">
        <v>442</v>
      </c>
      <c r="B427">
        <v>8</v>
      </c>
      <c r="C427">
        <v>14</v>
      </c>
      <c r="D427">
        <v>19</v>
      </c>
      <c r="E427">
        <v>18</v>
      </c>
      <c r="F427" s="1">
        <f>AVERAGEIF(KahramanmarasTablo[[#This Row],[Vefat2019]:[Vefat2017]], "&gt;0")</f>
        <v>17</v>
      </c>
      <c r="G427" s="1">
        <f>IF(KahramanmarasTablo[[#This Row],[Vefat2020]]&gt;-1, KahramanmarasTablo[[#This Row],[Vefat2020]]-KahramanmarasTablo[[#This Row],[Referans]], 0)</f>
        <v>-9</v>
      </c>
      <c r="H427">
        <f t="shared" si="56"/>
        <v>16.285714285714285</v>
      </c>
      <c r="I427">
        <f t="shared" si="57"/>
        <v>16.285714285714285</v>
      </c>
      <c r="J427">
        <f t="shared" si="58"/>
        <v>16.857142857142858</v>
      </c>
      <c r="K427">
        <f t="shared" si="59"/>
        <v>14.571428571428571</v>
      </c>
      <c r="L427">
        <f t="shared" si="60"/>
        <v>15.904761904761907</v>
      </c>
    </row>
    <row r="428" spans="1:12">
      <c r="A428" s="3" t="s">
        <v>443</v>
      </c>
      <c r="B428">
        <v>17</v>
      </c>
      <c r="C428">
        <v>14</v>
      </c>
      <c r="D428">
        <v>15</v>
      </c>
      <c r="E428">
        <v>10</v>
      </c>
      <c r="F428" s="1">
        <f>AVERAGEIF(KahramanmarasTablo[[#This Row],[Vefat2019]:[Vefat2017]], "&gt;0")</f>
        <v>13</v>
      </c>
      <c r="G428" s="1">
        <f>IF(KahramanmarasTablo[[#This Row],[Vefat2020]]&gt;-1, KahramanmarasTablo[[#This Row],[Vefat2020]]-KahramanmarasTablo[[#This Row],[Referans]], 0)</f>
        <v>4</v>
      </c>
      <c r="H428">
        <f t="shared" si="56"/>
        <v>15.571428571428571</v>
      </c>
      <c r="I428">
        <f t="shared" si="57"/>
        <v>15.857142857142858</v>
      </c>
      <c r="J428">
        <f t="shared" si="58"/>
        <v>15.571428571428571</v>
      </c>
      <c r="K428">
        <f t="shared" si="59"/>
        <v>14.142857142857142</v>
      </c>
      <c r="L428">
        <f t="shared" si="60"/>
        <v>15.19047619047619</v>
      </c>
    </row>
    <row r="429" spans="1:12">
      <c r="A429" s="3" t="s">
        <v>444</v>
      </c>
      <c r="B429">
        <v>21</v>
      </c>
      <c r="C429">
        <v>15</v>
      </c>
      <c r="D429">
        <v>21</v>
      </c>
      <c r="E429">
        <v>20</v>
      </c>
      <c r="F429" s="1">
        <f>AVERAGEIF(KahramanmarasTablo[[#This Row],[Vefat2019]:[Vefat2017]], "&gt;0")</f>
        <v>18.666666666666668</v>
      </c>
      <c r="G429" s="1">
        <f>IF(KahramanmarasTablo[[#This Row],[Vefat2020]]&gt;-1, KahramanmarasTablo[[#This Row],[Vefat2020]]-KahramanmarasTablo[[#This Row],[Referans]], 0)</f>
        <v>2.3333333333333321</v>
      </c>
      <c r="H429">
        <f t="shared" si="56"/>
        <v>17</v>
      </c>
      <c r="I429">
        <f t="shared" si="57"/>
        <v>15.142857142857142</v>
      </c>
      <c r="J429">
        <f t="shared" si="58"/>
        <v>17</v>
      </c>
      <c r="K429">
        <f t="shared" si="59"/>
        <v>15</v>
      </c>
      <c r="L429">
        <f t="shared" si="60"/>
        <v>15.714285714285714</v>
      </c>
    </row>
    <row r="430" spans="1:12">
      <c r="A430" s="3" t="s">
        <v>447</v>
      </c>
      <c r="B430">
        <v>14</v>
      </c>
      <c r="C430">
        <v>15</v>
      </c>
      <c r="D430">
        <v>11</v>
      </c>
      <c r="E430">
        <v>20</v>
      </c>
      <c r="F430" s="1">
        <f>AVERAGEIF(KahramanmarasTablo[[#This Row],[Vefat2019]:[Vefat2017]], "&gt;0")</f>
        <v>15.333333333333334</v>
      </c>
      <c r="G430" s="1">
        <f>IF(KahramanmarasTablo[[#This Row],[Vefat2020]]&gt;-1, KahramanmarasTablo[[#This Row],[Vefat2020]]-KahramanmarasTablo[[#This Row],[Referans]], 0)</f>
        <v>-1.3333333333333339</v>
      </c>
      <c r="H430">
        <f t="shared" ref="H430:H481" si="61">AVERAGE(B424:B430)</f>
        <v>16.857142857142858</v>
      </c>
      <c r="I430">
        <f t="shared" ref="I430:I481" si="62">AVERAGE(C424:C430)</f>
        <v>15.285714285714286</v>
      </c>
      <c r="J430">
        <f t="shared" ref="J430:J481" si="63">AVERAGE(D424:D430)</f>
        <v>17.142857142857142</v>
      </c>
      <c r="K430">
        <f t="shared" ref="K430:K481" si="64">AVERAGE(E424:E430)</f>
        <v>16.571428571428573</v>
      </c>
      <c r="L430">
        <f t="shared" ref="L430:L481" si="65">AVERAGE(F424:F430)</f>
        <v>16.333333333333332</v>
      </c>
    </row>
    <row r="431" spans="1:12">
      <c r="A431" s="3" t="s">
        <v>448</v>
      </c>
      <c r="B431">
        <v>10</v>
      </c>
      <c r="C431">
        <v>14</v>
      </c>
      <c r="D431">
        <v>9</v>
      </c>
      <c r="E431">
        <v>16</v>
      </c>
      <c r="F431" s="1">
        <f>AVERAGEIF(KahramanmarasTablo[[#This Row],[Vefat2019]:[Vefat2017]], "&gt;0")</f>
        <v>13</v>
      </c>
      <c r="G431" s="1">
        <f>IF(KahramanmarasTablo[[#This Row],[Vefat2020]]&gt;-1, KahramanmarasTablo[[#This Row],[Vefat2020]]-KahramanmarasTablo[[#This Row],[Referans]], 0)</f>
        <v>-3</v>
      </c>
      <c r="H431">
        <f t="shared" si="61"/>
        <v>15.285714285714286</v>
      </c>
      <c r="I431">
        <f t="shared" si="62"/>
        <v>14.714285714285714</v>
      </c>
      <c r="J431">
        <f t="shared" si="63"/>
        <v>15.571428571428571</v>
      </c>
      <c r="K431">
        <f t="shared" si="64"/>
        <v>16.571428571428573</v>
      </c>
      <c r="L431">
        <f t="shared" si="65"/>
        <v>15.619047619047619</v>
      </c>
    </row>
    <row r="432" spans="1:12">
      <c r="A432" s="3" t="s">
        <v>449</v>
      </c>
      <c r="B432">
        <v>17</v>
      </c>
      <c r="C432">
        <v>9</v>
      </c>
      <c r="D432">
        <v>20</v>
      </c>
      <c r="E432">
        <v>15</v>
      </c>
      <c r="F432" s="1">
        <f>AVERAGEIF(KahramanmarasTablo[[#This Row],[Vefat2019]:[Vefat2017]], "&gt;0")</f>
        <v>14.666666666666666</v>
      </c>
      <c r="G432" s="1">
        <f>IF(KahramanmarasTablo[[#This Row],[Vefat2020]]&gt;-1, KahramanmarasTablo[[#This Row],[Vefat2020]]-KahramanmarasTablo[[#This Row],[Referans]], 0)</f>
        <v>2.3333333333333339</v>
      </c>
      <c r="H432">
        <f t="shared" si="61"/>
        <v>14.571428571428571</v>
      </c>
      <c r="I432">
        <f t="shared" si="62"/>
        <v>14.285714285714286</v>
      </c>
      <c r="J432">
        <f t="shared" si="63"/>
        <v>15.857142857142858</v>
      </c>
      <c r="K432">
        <f t="shared" si="64"/>
        <v>16.285714285714285</v>
      </c>
      <c r="L432">
        <f t="shared" si="65"/>
        <v>15.476190476190478</v>
      </c>
    </row>
    <row r="433" spans="1:12">
      <c r="A433" s="3" t="s">
        <v>450</v>
      </c>
      <c r="B433">
        <v>17</v>
      </c>
      <c r="C433">
        <v>11</v>
      </c>
      <c r="D433">
        <v>17</v>
      </c>
      <c r="E433">
        <v>16</v>
      </c>
      <c r="F433" s="1">
        <f>AVERAGEIF(KahramanmarasTablo[[#This Row],[Vefat2019]:[Vefat2017]], "&gt;0")</f>
        <v>14.666666666666666</v>
      </c>
      <c r="G433" s="1">
        <f>IF(KahramanmarasTablo[[#This Row],[Vefat2020]]&gt;-1, KahramanmarasTablo[[#This Row],[Vefat2020]]-KahramanmarasTablo[[#This Row],[Referans]], 0)</f>
        <v>2.3333333333333339</v>
      </c>
      <c r="H433">
        <f t="shared" si="61"/>
        <v>14.857142857142858</v>
      </c>
      <c r="I433">
        <f t="shared" si="62"/>
        <v>13.142857142857142</v>
      </c>
      <c r="J433">
        <f t="shared" si="63"/>
        <v>16</v>
      </c>
      <c r="K433">
        <f t="shared" si="64"/>
        <v>16.428571428571427</v>
      </c>
      <c r="L433">
        <f t="shared" si="65"/>
        <v>15.190476190476192</v>
      </c>
    </row>
    <row r="434" spans="1:12">
      <c r="A434" s="3" t="s">
        <v>451</v>
      </c>
      <c r="B434">
        <v>17</v>
      </c>
      <c r="C434">
        <v>15</v>
      </c>
      <c r="D434">
        <v>14</v>
      </c>
      <c r="E434">
        <v>11</v>
      </c>
      <c r="F434" s="1">
        <f>AVERAGEIF(KahramanmarasTablo[[#This Row],[Vefat2019]:[Vefat2017]], "&gt;0")</f>
        <v>13.333333333333334</v>
      </c>
      <c r="G434" s="1">
        <f>IF(KahramanmarasTablo[[#This Row],[Vefat2020]]&gt;-1, KahramanmarasTablo[[#This Row],[Vefat2020]]-KahramanmarasTablo[[#This Row],[Referans]], 0)</f>
        <v>3.6666666666666661</v>
      </c>
      <c r="H434">
        <f t="shared" si="61"/>
        <v>16.142857142857142</v>
      </c>
      <c r="I434">
        <f t="shared" si="62"/>
        <v>13.285714285714286</v>
      </c>
      <c r="J434">
        <f t="shared" si="63"/>
        <v>15.285714285714286</v>
      </c>
      <c r="K434">
        <f t="shared" si="64"/>
        <v>15.428571428571429</v>
      </c>
      <c r="L434">
        <f t="shared" si="65"/>
        <v>14.666666666666668</v>
      </c>
    </row>
    <row r="435" spans="1:12">
      <c r="A435" s="3" t="s">
        <v>452</v>
      </c>
      <c r="B435">
        <v>21</v>
      </c>
      <c r="C435">
        <v>14</v>
      </c>
      <c r="D435">
        <v>11</v>
      </c>
      <c r="E435">
        <v>10</v>
      </c>
      <c r="F435" s="1">
        <f>AVERAGEIF(KahramanmarasTablo[[#This Row],[Vefat2019]:[Vefat2017]], "&gt;0")</f>
        <v>11.666666666666666</v>
      </c>
      <c r="G435" s="1">
        <f>IF(KahramanmarasTablo[[#This Row],[Vefat2020]]&gt;-1, KahramanmarasTablo[[#This Row],[Vefat2020]]-KahramanmarasTablo[[#This Row],[Referans]], 0)</f>
        <v>9.3333333333333339</v>
      </c>
      <c r="H435">
        <f t="shared" si="61"/>
        <v>16.714285714285715</v>
      </c>
      <c r="I435">
        <f t="shared" si="62"/>
        <v>13.285714285714286</v>
      </c>
      <c r="J435">
        <f t="shared" si="63"/>
        <v>14.714285714285714</v>
      </c>
      <c r="K435">
        <f t="shared" si="64"/>
        <v>15.428571428571429</v>
      </c>
      <c r="L435">
        <f t="shared" si="65"/>
        <v>14.476190476190476</v>
      </c>
    </row>
    <row r="436" spans="1:12">
      <c r="A436" s="3" t="s">
        <v>453</v>
      </c>
      <c r="B436">
        <v>16</v>
      </c>
      <c r="C436">
        <v>24</v>
      </c>
      <c r="D436">
        <v>22</v>
      </c>
      <c r="E436">
        <v>10</v>
      </c>
      <c r="F436" s="1">
        <f>AVERAGEIF(KahramanmarasTablo[[#This Row],[Vefat2019]:[Vefat2017]], "&gt;0")</f>
        <v>18.666666666666668</v>
      </c>
      <c r="G436" s="1">
        <f>IF(KahramanmarasTablo[[#This Row],[Vefat2020]]&gt;-1, KahramanmarasTablo[[#This Row],[Vefat2020]]-KahramanmarasTablo[[#This Row],[Referans]], 0)</f>
        <v>-2.6666666666666679</v>
      </c>
      <c r="H436">
        <f t="shared" si="61"/>
        <v>16</v>
      </c>
      <c r="I436">
        <f t="shared" si="62"/>
        <v>14.571428571428571</v>
      </c>
      <c r="J436">
        <f t="shared" si="63"/>
        <v>14.857142857142858</v>
      </c>
      <c r="K436">
        <f t="shared" si="64"/>
        <v>14</v>
      </c>
      <c r="L436">
        <f t="shared" si="65"/>
        <v>14.476190476190478</v>
      </c>
    </row>
    <row r="437" spans="1:12">
      <c r="A437" s="3" t="s">
        <v>454</v>
      </c>
      <c r="B437">
        <v>15</v>
      </c>
      <c r="C437">
        <v>14</v>
      </c>
      <c r="D437">
        <v>11</v>
      </c>
      <c r="E437">
        <v>13</v>
      </c>
      <c r="F437" s="1">
        <f>AVERAGEIF(KahramanmarasTablo[[#This Row],[Vefat2019]:[Vefat2017]], "&gt;0")</f>
        <v>12.666666666666666</v>
      </c>
      <c r="G437" s="1">
        <f>IF(KahramanmarasTablo[[#This Row],[Vefat2020]]&gt;-1, KahramanmarasTablo[[#This Row],[Vefat2020]]-KahramanmarasTablo[[#This Row],[Referans]], 0)</f>
        <v>2.3333333333333339</v>
      </c>
      <c r="H437">
        <f t="shared" si="61"/>
        <v>16.142857142857142</v>
      </c>
      <c r="I437">
        <f t="shared" si="62"/>
        <v>14.428571428571429</v>
      </c>
      <c r="J437">
        <f t="shared" si="63"/>
        <v>14.857142857142858</v>
      </c>
      <c r="K437">
        <f t="shared" si="64"/>
        <v>13</v>
      </c>
      <c r="L437">
        <f t="shared" si="65"/>
        <v>14.095238095238097</v>
      </c>
    </row>
    <row r="438" spans="1:12">
      <c r="A438" s="3" t="s">
        <v>455</v>
      </c>
      <c r="B438">
        <v>18</v>
      </c>
      <c r="C438">
        <v>24</v>
      </c>
      <c r="D438">
        <v>15</v>
      </c>
      <c r="E438">
        <v>17</v>
      </c>
      <c r="F438" s="1">
        <f>AVERAGEIF(KahramanmarasTablo[[#This Row],[Vefat2019]:[Vefat2017]], "&gt;0")</f>
        <v>18.666666666666668</v>
      </c>
      <c r="G438" s="1">
        <f>IF(KahramanmarasTablo[[#This Row],[Vefat2020]]&gt;-1, KahramanmarasTablo[[#This Row],[Vefat2020]]-KahramanmarasTablo[[#This Row],[Referans]], 0)</f>
        <v>-0.66666666666666785</v>
      </c>
      <c r="H438">
        <f t="shared" si="61"/>
        <v>17.285714285714285</v>
      </c>
      <c r="I438">
        <f t="shared" si="62"/>
        <v>15.857142857142858</v>
      </c>
      <c r="J438">
        <f t="shared" si="63"/>
        <v>15.714285714285714</v>
      </c>
      <c r="K438">
        <f t="shared" si="64"/>
        <v>13.142857142857142</v>
      </c>
      <c r="L438">
        <f t="shared" si="65"/>
        <v>14.904761904761907</v>
      </c>
    </row>
    <row r="439" spans="1:12">
      <c r="A439" s="3" t="s">
        <v>456</v>
      </c>
      <c r="B439">
        <v>12</v>
      </c>
      <c r="C439">
        <v>15</v>
      </c>
      <c r="D439">
        <v>17</v>
      </c>
      <c r="E439">
        <v>18</v>
      </c>
      <c r="F439" s="1">
        <f>AVERAGEIF(KahramanmarasTablo[[#This Row],[Vefat2019]:[Vefat2017]], "&gt;0")</f>
        <v>16.666666666666668</v>
      </c>
      <c r="G439" s="1">
        <f>IF(KahramanmarasTablo[[#This Row],[Vefat2020]]&gt;-1, KahramanmarasTablo[[#This Row],[Vefat2020]]-KahramanmarasTablo[[#This Row],[Referans]], 0)</f>
        <v>-4.6666666666666679</v>
      </c>
      <c r="H439">
        <f t="shared" si="61"/>
        <v>16.571428571428573</v>
      </c>
      <c r="I439">
        <f t="shared" si="62"/>
        <v>16.714285714285715</v>
      </c>
      <c r="J439">
        <f t="shared" si="63"/>
        <v>15.285714285714286</v>
      </c>
      <c r="K439">
        <f t="shared" si="64"/>
        <v>13.571428571428571</v>
      </c>
      <c r="L439">
        <f t="shared" si="65"/>
        <v>15.190476190476192</v>
      </c>
    </row>
    <row r="440" spans="1:12">
      <c r="A440" s="3" t="s">
        <v>457</v>
      </c>
      <c r="B440">
        <v>14</v>
      </c>
      <c r="C440">
        <v>17</v>
      </c>
      <c r="D440">
        <v>19</v>
      </c>
      <c r="E440">
        <v>17</v>
      </c>
      <c r="F440" s="1">
        <f>AVERAGEIF(KahramanmarasTablo[[#This Row],[Vefat2019]:[Vefat2017]], "&gt;0")</f>
        <v>17.666666666666668</v>
      </c>
      <c r="G440" s="1">
        <f>IF(KahramanmarasTablo[[#This Row],[Vefat2020]]&gt;-1, KahramanmarasTablo[[#This Row],[Vefat2020]]-KahramanmarasTablo[[#This Row],[Referans]], 0)</f>
        <v>-3.6666666666666679</v>
      </c>
      <c r="H440">
        <f t="shared" si="61"/>
        <v>16.142857142857142</v>
      </c>
      <c r="I440">
        <f t="shared" si="62"/>
        <v>17.571428571428573</v>
      </c>
      <c r="J440">
        <f t="shared" si="63"/>
        <v>15.571428571428571</v>
      </c>
      <c r="K440">
        <f t="shared" si="64"/>
        <v>13.714285714285714</v>
      </c>
      <c r="L440">
        <f t="shared" si="65"/>
        <v>15.61904761904762</v>
      </c>
    </row>
    <row r="441" spans="1:12">
      <c r="A441" s="3" t="s">
        <v>458</v>
      </c>
      <c r="B441">
        <v>20</v>
      </c>
      <c r="C441">
        <v>20</v>
      </c>
      <c r="D441">
        <v>15</v>
      </c>
      <c r="E441">
        <v>10</v>
      </c>
      <c r="F441" s="1">
        <f>AVERAGEIF(KahramanmarasTablo[[#This Row],[Vefat2019]:[Vefat2017]], "&gt;0")</f>
        <v>15</v>
      </c>
      <c r="G441" s="1">
        <f>IF(KahramanmarasTablo[[#This Row],[Vefat2020]]&gt;-1, KahramanmarasTablo[[#This Row],[Vefat2020]]-KahramanmarasTablo[[#This Row],[Referans]], 0)</f>
        <v>5</v>
      </c>
      <c r="H441">
        <f t="shared" si="61"/>
        <v>16.571428571428573</v>
      </c>
      <c r="I441">
        <f t="shared" si="62"/>
        <v>18.285714285714285</v>
      </c>
      <c r="J441">
        <f t="shared" si="63"/>
        <v>15.714285714285714</v>
      </c>
      <c r="K441">
        <f t="shared" si="64"/>
        <v>13.571428571428571</v>
      </c>
      <c r="L441">
        <f t="shared" si="65"/>
        <v>15.857142857142859</v>
      </c>
    </row>
    <row r="442" spans="1:12">
      <c r="A442" s="3" t="s">
        <v>459</v>
      </c>
      <c r="B442">
        <v>10</v>
      </c>
      <c r="C442">
        <v>11</v>
      </c>
      <c r="D442">
        <v>14</v>
      </c>
      <c r="E442">
        <v>10</v>
      </c>
      <c r="F442" s="1">
        <f>AVERAGEIF(KahramanmarasTablo[[#This Row],[Vefat2019]:[Vefat2017]], "&gt;0")</f>
        <v>11.666666666666666</v>
      </c>
      <c r="G442" s="1">
        <f>IF(KahramanmarasTablo[[#This Row],[Vefat2020]]&gt;-1, KahramanmarasTablo[[#This Row],[Vefat2020]]-KahramanmarasTablo[[#This Row],[Referans]], 0)</f>
        <v>-1.6666666666666661</v>
      </c>
      <c r="H442">
        <f t="shared" si="61"/>
        <v>15</v>
      </c>
      <c r="I442">
        <f t="shared" si="62"/>
        <v>17.857142857142858</v>
      </c>
      <c r="J442">
        <f t="shared" si="63"/>
        <v>16.142857142857142</v>
      </c>
      <c r="K442">
        <f t="shared" si="64"/>
        <v>13.571428571428571</v>
      </c>
      <c r="L442">
        <f t="shared" si="65"/>
        <v>15.857142857142859</v>
      </c>
    </row>
    <row r="443" spans="1:12">
      <c r="A443" s="3" t="s">
        <v>460</v>
      </c>
      <c r="B443">
        <v>15</v>
      </c>
      <c r="C443">
        <v>22</v>
      </c>
      <c r="D443">
        <v>16</v>
      </c>
      <c r="E443">
        <v>9</v>
      </c>
      <c r="F443" s="1">
        <f>AVERAGEIF(KahramanmarasTablo[[#This Row],[Vefat2019]:[Vefat2017]], "&gt;0")</f>
        <v>15.666666666666666</v>
      </c>
      <c r="G443" s="1">
        <f>IF(KahramanmarasTablo[[#This Row],[Vefat2020]]&gt;-1, KahramanmarasTablo[[#This Row],[Vefat2020]]-KahramanmarasTablo[[#This Row],[Referans]], 0)</f>
        <v>-0.66666666666666607</v>
      </c>
      <c r="H443">
        <f t="shared" si="61"/>
        <v>14.857142857142858</v>
      </c>
      <c r="I443">
        <f t="shared" si="62"/>
        <v>17.571428571428573</v>
      </c>
      <c r="J443">
        <f t="shared" si="63"/>
        <v>15.285714285714286</v>
      </c>
      <c r="K443">
        <f t="shared" si="64"/>
        <v>13.428571428571429</v>
      </c>
      <c r="L443">
        <f t="shared" si="65"/>
        <v>15.428571428571431</v>
      </c>
    </row>
    <row r="444" spans="1:12">
      <c r="A444" s="3" t="s">
        <v>461</v>
      </c>
      <c r="B444">
        <v>11</v>
      </c>
      <c r="C444">
        <v>11</v>
      </c>
      <c r="D444">
        <v>17</v>
      </c>
      <c r="E444">
        <v>16</v>
      </c>
      <c r="F444" s="1">
        <f>AVERAGEIF(KahramanmarasTablo[[#This Row],[Vefat2019]:[Vefat2017]], "&gt;0")</f>
        <v>14.666666666666666</v>
      </c>
      <c r="G444" s="1">
        <f>IF(KahramanmarasTablo[[#This Row],[Vefat2020]]&gt;-1, KahramanmarasTablo[[#This Row],[Vefat2020]]-KahramanmarasTablo[[#This Row],[Referans]], 0)</f>
        <v>-3.6666666666666661</v>
      </c>
      <c r="H444">
        <f t="shared" si="61"/>
        <v>14.285714285714286</v>
      </c>
      <c r="I444">
        <f t="shared" si="62"/>
        <v>17.142857142857142</v>
      </c>
      <c r="J444">
        <f t="shared" si="63"/>
        <v>16.142857142857142</v>
      </c>
      <c r="K444">
        <f t="shared" si="64"/>
        <v>13.857142857142858</v>
      </c>
      <c r="L444">
        <f t="shared" si="65"/>
        <v>15.714285714285717</v>
      </c>
    </row>
    <row r="445" spans="1:12">
      <c r="A445" s="3" t="s">
        <v>462</v>
      </c>
      <c r="B445">
        <v>15</v>
      </c>
      <c r="C445">
        <v>14</v>
      </c>
      <c r="D445">
        <v>15</v>
      </c>
      <c r="E445">
        <v>16</v>
      </c>
      <c r="F445" s="1">
        <f>AVERAGEIF(KahramanmarasTablo[[#This Row],[Vefat2019]:[Vefat2017]], "&gt;0")</f>
        <v>15</v>
      </c>
      <c r="G445" s="1">
        <f>IF(KahramanmarasTablo[[#This Row],[Vefat2020]]&gt;-1, KahramanmarasTablo[[#This Row],[Vefat2020]]-KahramanmarasTablo[[#This Row],[Referans]], 0)</f>
        <v>0</v>
      </c>
      <c r="H445">
        <f t="shared" si="61"/>
        <v>13.857142857142858</v>
      </c>
      <c r="I445">
        <f t="shared" si="62"/>
        <v>15.714285714285714</v>
      </c>
      <c r="J445">
        <f t="shared" si="63"/>
        <v>16.142857142857142</v>
      </c>
      <c r="K445">
        <f t="shared" si="64"/>
        <v>13.714285714285714</v>
      </c>
      <c r="L445">
        <f t="shared" si="65"/>
        <v>15.190476190476192</v>
      </c>
    </row>
    <row r="446" spans="1:12">
      <c r="A446" s="3" t="s">
        <v>463</v>
      </c>
      <c r="B446">
        <v>18</v>
      </c>
      <c r="C446">
        <v>28</v>
      </c>
      <c r="D446">
        <v>18</v>
      </c>
      <c r="E446">
        <v>22</v>
      </c>
      <c r="F446" s="1">
        <f>AVERAGEIF(KahramanmarasTablo[[#This Row],[Vefat2019]:[Vefat2017]], "&gt;0")</f>
        <v>22.666666666666668</v>
      </c>
      <c r="G446" s="1">
        <f>IF(KahramanmarasTablo[[#This Row],[Vefat2020]]&gt;-1, KahramanmarasTablo[[#This Row],[Vefat2020]]-KahramanmarasTablo[[#This Row],[Referans]], 0)</f>
        <v>-4.6666666666666679</v>
      </c>
      <c r="H446">
        <f t="shared" si="61"/>
        <v>14.714285714285714</v>
      </c>
      <c r="I446">
        <f t="shared" si="62"/>
        <v>17.571428571428573</v>
      </c>
      <c r="J446">
        <f t="shared" si="63"/>
        <v>16.285714285714285</v>
      </c>
      <c r="K446">
        <f t="shared" si="64"/>
        <v>14.285714285714286</v>
      </c>
      <c r="L446">
        <f t="shared" si="65"/>
        <v>16.047619047619047</v>
      </c>
    </row>
    <row r="447" spans="1:12">
      <c r="A447" s="3" t="s">
        <v>464</v>
      </c>
      <c r="B447">
        <v>14</v>
      </c>
      <c r="C447">
        <v>15</v>
      </c>
      <c r="D447">
        <v>11</v>
      </c>
      <c r="E447">
        <v>15</v>
      </c>
      <c r="F447" s="1">
        <f>AVERAGEIF(KahramanmarasTablo[[#This Row],[Vefat2019]:[Vefat2017]], "&gt;0")</f>
        <v>13.666666666666666</v>
      </c>
      <c r="G447" s="1">
        <f>IF(KahramanmarasTablo[[#This Row],[Vefat2020]]&gt;-1, KahramanmarasTablo[[#This Row],[Vefat2020]]-KahramanmarasTablo[[#This Row],[Referans]], 0)</f>
        <v>0.33333333333333393</v>
      </c>
      <c r="H447">
        <f t="shared" si="61"/>
        <v>14.714285714285714</v>
      </c>
      <c r="I447">
        <f t="shared" si="62"/>
        <v>17.285714285714285</v>
      </c>
      <c r="J447">
        <f t="shared" si="63"/>
        <v>15.142857142857142</v>
      </c>
      <c r="K447">
        <f t="shared" si="64"/>
        <v>14</v>
      </c>
      <c r="L447">
        <f t="shared" si="65"/>
        <v>15.476190476190478</v>
      </c>
    </row>
    <row r="448" spans="1:12">
      <c r="A448" s="3" t="s">
        <v>465</v>
      </c>
      <c r="B448">
        <v>14</v>
      </c>
      <c r="C448">
        <v>17</v>
      </c>
      <c r="D448">
        <v>18</v>
      </c>
      <c r="E448">
        <v>21</v>
      </c>
      <c r="F448" s="1">
        <f>AVERAGEIF(KahramanmarasTablo[[#This Row],[Vefat2019]:[Vefat2017]], "&gt;0")</f>
        <v>18.666666666666668</v>
      </c>
      <c r="G448" s="1">
        <f>IF(KahramanmarasTablo[[#This Row],[Vefat2020]]&gt;-1, KahramanmarasTablo[[#This Row],[Vefat2020]]-KahramanmarasTablo[[#This Row],[Referans]], 0)</f>
        <v>-4.6666666666666679</v>
      </c>
      <c r="H448">
        <f t="shared" si="61"/>
        <v>13.857142857142858</v>
      </c>
      <c r="I448">
        <f t="shared" si="62"/>
        <v>16.857142857142858</v>
      </c>
      <c r="J448">
        <f t="shared" si="63"/>
        <v>15.571428571428571</v>
      </c>
      <c r="K448">
        <f t="shared" si="64"/>
        <v>15.571428571428571</v>
      </c>
      <c r="L448">
        <f t="shared" si="65"/>
        <v>16.000000000000004</v>
      </c>
    </row>
    <row r="449" spans="1:12">
      <c r="A449" s="3" t="s">
        <v>466</v>
      </c>
      <c r="B449">
        <v>14</v>
      </c>
      <c r="C449">
        <v>9</v>
      </c>
      <c r="D449">
        <v>15</v>
      </c>
      <c r="E449">
        <v>21</v>
      </c>
      <c r="F449" s="1">
        <f>AVERAGEIF(KahramanmarasTablo[[#This Row],[Vefat2019]:[Vefat2017]], "&gt;0")</f>
        <v>15</v>
      </c>
      <c r="G449" s="1">
        <f>IF(KahramanmarasTablo[[#This Row],[Vefat2020]]&gt;-1, KahramanmarasTablo[[#This Row],[Vefat2020]]-KahramanmarasTablo[[#This Row],[Referans]], 0)</f>
        <v>-1</v>
      </c>
      <c r="H449">
        <f t="shared" si="61"/>
        <v>14.428571428571429</v>
      </c>
      <c r="I449">
        <f t="shared" si="62"/>
        <v>16.571428571428573</v>
      </c>
      <c r="J449">
        <f t="shared" si="63"/>
        <v>15.714285714285714</v>
      </c>
      <c r="K449">
        <f t="shared" si="64"/>
        <v>17.142857142857142</v>
      </c>
      <c r="L449">
        <f t="shared" si="65"/>
        <v>16.476190476190478</v>
      </c>
    </row>
    <row r="450" spans="1:12">
      <c r="A450" s="3" t="s">
        <v>467</v>
      </c>
      <c r="B450">
        <v>8</v>
      </c>
      <c r="C450">
        <v>23</v>
      </c>
      <c r="D450">
        <v>18</v>
      </c>
      <c r="E450">
        <v>12</v>
      </c>
      <c r="F450" s="1">
        <f>AVERAGEIF(KahramanmarasTablo[[#This Row],[Vefat2019]:[Vefat2017]], "&gt;0")</f>
        <v>17.666666666666668</v>
      </c>
      <c r="G450" s="1">
        <f>IF(KahramanmarasTablo[[#This Row],[Vefat2020]]&gt;-1, KahramanmarasTablo[[#This Row],[Vefat2020]]-KahramanmarasTablo[[#This Row],[Referans]], 0)</f>
        <v>-9.6666666666666679</v>
      </c>
      <c r="H450">
        <f t="shared" si="61"/>
        <v>13.428571428571429</v>
      </c>
      <c r="I450">
        <f t="shared" si="62"/>
        <v>16.714285714285715</v>
      </c>
      <c r="J450">
        <f t="shared" si="63"/>
        <v>16</v>
      </c>
      <c r="K450">
        <f t="shared" si="64"/>
        <v>17.571428571428573</v>
      </c>
      <c r="L450">
        <f t="shared" si="65"/>
        <v>16.761904761904763</v>
      </c>
    </row>
    <row r="451" spans="1:12">
      <c r="A451" s="3" t="s">
        <v>468</v>
      </c>
      <c r="B451">
        <v>14</v>
      </c>
      <c r="C451">
        <v>15</v>
      </c>
      <c r="D451">
        <v>16</v>
      </c>
      <c r="E451">
        <v>21</v>
      </c>
      <c r="F451" s="1">
        <f>AVERAGEIF(KahramanmarasTablo[[#This Row],[Vefat2019]:[Vefat2017]], "&gt;0")</f>
        <v>17.333333333333332</v>
      </c>
      <c r="G451" s="1">
        <f>IF(KahramanmarasTablo[[#This Row],[Vefat2020]]&gt;-1, KahramanmarasTablo[[#This Row],[Vefat2020]]-KahramanmarasTablo[[#This Row],[Referans]], 0)</f>
        <v>-3.3333333333333321</v>
      </c>
      <c r="H451">
        <f t="shared" si="61"/>
        <v>13.857142857142858</v>
      </c>
      <c r="I451">
        <f t="shared" si="62"/>
        <v>17.285714285714285</v>
      </c>
      <c r="J451">
        <f t="shared" si="63"/>
        <v>15.857142857142858</v>
      </c>
      <c r="K451">
        <f t="shared" si="64"/>
        <v>18.285714285714285</v>
      </c>
      <c r="L451">
        <f t="shared" si="65"/>
        <v>17.142857142857142</v>
      </c>
    </row>
    <row r="452" spans="1:12">
      <c r="A452" s="3" t="s">
        <v>469</v>
      </c>
      <c r="B452">
        <v>17</v>
      </c>
      <c r="C452">
        <v>15</v>
      </c>
      <c r="D452">
        <v>22</v>
      </c>
      <c r="E452">
        <v>16</v>
      </c>
      <c r="F452" s="1">
        <f>AVERAGEIF(KahramanmarasTablo[[#This Row],[Vefat2019]:[Vefat2017]], "&gt;0")</f>
        <v>17.666666666666668</v>
      </c>
      <c r="G452" s="1">
        <f>IF(KahramanmarasTablo[[#This Row],[Vefat2020]]&gt;-1, KahramanmarasTablo[[#This Row],[Vefat2020]]-KahramanmarasTablo[[#This Row],[Referans]], 0)</f>
        <v>-0.66666666666666785</v>
      </c>
      <c r="H452">
        <f t="shared" si="61"/>
        <v>14.142857142857142</v>
      </c>
      <c r="I452">
        <f t="shared" si="62"/>
        <v>17.428571428571427</v>
      </c>
      <c r="J452">
        <f t="shared" si="63"/>
        <v>16.857142857142858</v>
      </c>
      <c r="K452">
        <f t="shared" si="64"/>
        <v>18.285714285714285</v>
      </c>
      <c r="L452">
        <f t="shared" si="65"/>
        <v>17.523809523809526</v>
      </c>
    </row>
    <row r="453" spans="1:12">
      <c r="A453" s="3" t="s">
        <v>470</v>
      </c>
      <c r="B453">
        <v>13</v>
      </c>
      <c r="C453">
        <v>20</v>
      </c>
      <c r="D453">
        <v>10</v>
      </c>
      <c r="E453">
        <v>14</v>
      </c>
      <c r="F453" s="1">
        <f>AVERAGEIF(KahramanmarasTablo[[#This Row],[Vefat2019]:[Vefat2017]], "&gt;0")</f>
        <v>14.666666666666666</v>
      </c>
      <c r="G453" s="1">
        <f>IF(KahramanmarasTablo[[#This Row],[Vefat2020]]&gt;-1, KahramanmarasTablo[[#This Row],[Vefat2020]]-KahramanmarasTablo[[#This Row],[Referans]], 0)</f>
        <v>-1.6666666666666661</v>
      </c>
      <c r="H453">
        <f t="shared" si="61"/>
        <v>13.428571428571429</v>
      </c>
      <c r="I453">
        <f t="shared" si="62"/>
        <v>16.285714285714285</v>
      </c>
      <c r="J453">
        <f t="shared" si="63"/>
        <v>15.714285714285714</v>
      </c>
      <c r="K453">
        <f t="shared" si="64"/>
        <v>17.142857142857142</v>
      </c>
      <c r="L453">
        <f t="shared" si="65"/>
        <v>16.380952380952383</v>
      </c>
    </row>
    <row r="454" spans="1:12">
      <c r="A454" s="3" t="s">
        <v>471</v>
      </c>
      <c r="B454">
        <v>12</v>
      </c>
      <c r="C454">
        <v>12</v>
      </c>
      <c r="D454">
        <v>20</v>
      </c>
      <c r="E454">
        <v>19</v>
      </c>
      <c r="F454" s="1">
        <f>AVERAGEIF(KahramanmarasTablo[[#This Row],[Vefat2019]:[Vefat2017]], "&gt;0")</f>
        <v>17</v>
      </c>
      <c r="G454" s="1">
        <f>IF(KahramanmarasTablo[[#This Row],[Vefat2020]]&gt;-1, KahramanmarasTablo[[#This Row],[Vefat2020]]-KahramanmarasTablo[[#This Row],[Referans]], 0)</f>
        <v>-5</v>
      </c>
      <c r="H454">
        <f t="shared" si="61"/>
        <v>13.142857142857142</v>
      </c>
      <c r="I454">
        <f t="shared" si="62"/>
        <v>15.857142857142858</v>
      </c>
      <c r="J454">
        <f t="shared" si="63"/>
        <v>17</v>
      </c>
      <c r="K454">
        <f t="shared" si="64"/>
        <v>17.714285714285715</v>
      </c>
      <c r="L454">
        <f t="shared" si="65"/>
        <v>16.857142857142858</v>
      </c>
    </row>
    <row r="455" spans="1:12">
      <c r="A455" s="3" t="s">
        <v>472</v>
      </c>
      <c r="B455">
        <v>14</v>
      </c>
      <c r="C455">
        <v>21</v>
      </c>
      <c r="D455">
        <v>14</v>
      </c>
      <c r="E455">
        <v>13</v>
      </c>
      <c r="F455" s="1">
        <f>AVERAGEIF(KahramanmarasTablo[[#This Row],[Vefat2019]:[Vefat2017]], "&gt;0")</f>
        <v>16</v>
      </c>
      <c r="G455" s="1">
        <f>IF(KahramanmarasTablo[[#This Row],[Vefat2020]]&gt;-1, KahramanmarasTablo[[#This Row],[Vefat2020]]-KahramanmarasTablo[[#This Row],[Referans]], 0)</f>
        <v>-2</v>
      </c>
      <c r="H455">
        <f t="shared" si="61"/>
        <v>13.142857142857142</v>
      </c>
      <c r="I455">
        <f t="shared" si="62"/>
        <v>16.428571428571427</v>
      </c>
      <c r="J455">
        <f t="shared" si="63"/>
        <v>16.428571428571427</v>
      </c>
      <c r="K455">
        <f t="shared" si="64"/>
        <v>16.571428571428573</v>
      </c>
      <c r="L455">
        <f t="shared" si="65"/>
        <v>16.476190476190478</v>
      </c>
    </row>
    <row r="456" spans="1:12">
      <c r="A456" s="3" t="s">
        <v>473</v>
      </c>
      <c r="B456">
        <v>12</v>
      </c>
      <c r="C456">
        <v>19</v>
      </c>
      <c r="D456">
        <v>13</v>
      </c>
      <c r="E456">
        <v>22</v>
      </c>
      <c r="F456" s="1">
        <f>AVERAGEIF(KahramanmarasTablo[[#This Row],[Vefat2019]:[Vefat2017]], "&gt;0")</f>
        <v>18</v>
      </c>
      <c r="G456" s="1">
        <f>IF(KahramanmarasTablo[[#This Row],[Vefat2020]]&gt;-1, KahramanmarasTablo[[#This Row],[Vefat2020]]-KahramanmarasTablo[[#This Row],[Referans]], 0)</f>
        <v>-6</v>
      </c>
      <c r="H456">
        <f t="shared" si="61"/>
        <v>12.857142857142858</v>
      </c>
      <c r="I456">
        <f t="shared" si="62"/>
        <v>17.857142857142858</v>
      </c>
      <c r="J456">
        <f t="shared" si="63"/>
        <v>16.142857142857142</v>
      </c>
      <c r="K456">
        <f t="shared" si="64"/>
        <v>16.714285714285715</v>
      </c>
      <c r="L456">
        <f t="shared" si="65"/>
        <v>16.904761904761905</v>
      </c>
    </row>
    <row r="457" spans="1:12">
      <c r="A457" s="3" t="s">
        <v>474</v>
      </c>
      <c r="B457">
        <v>13</v>
      </c>
      <c r="C457">
        <v>11</v>
      </c>
      <c r="D457">
        <v>15</v>
      </c>
      <c r="E457">
        <v>20</v>
      </c>
      <c r="F457" s="1">
        <f>AVERAGEIF(KahramanmarasTablo[[#This Row],[Vefat2019]:[Vefat2017]], "&gt;0")</f>
        <v>15.333333333333334</v>
      </c>
      <c r="G457" s="1">
        <f>IF(KahramanmarasTablo[[#This Row],[Vefat2020]]&gt;-1, KahramanmarasTablo[[#This Row],[Vefat2020]]-KahramanmarasTablo[[#This Row],[Referans]], 0)</f>
        <v>-2.3333333333333339</v>
      </c>
      <c r="H457">
        <f t="shared" si="61"/>
        <v>13.571428571428571</v>
      </c>
      <c r="I457">
        <f t="shared" si="62"/>
        <v>16.142857142857142</v>
      </c>
      <c r="J457">
        <f t="shared" si="63"/>
        <v>15.714285714285714</v>
      </c>
      <c r="K457">
        <f t="shared" si="64"/>
        <v>17.857142857142858</v>
      </c>
      <c r="L457">
        <f t="shared" si="65"/>
        <v>16.571428571428569</v>
      </c>
    </row>
    <row r="458" spans="1:12">
      <c r="A458" s="3" t="s">
        <v>475</v>
      </c>
      <c r="B458">
        <v>19</v>
      </c>
      <c r="C458">
        <v>19</v>
      </c>
      <c r="D458">
        <v>13</v>
      </c>
      <c r="E458">
        <v>17</v>
      </c>
      <c r="F458" s="1">
        <f>AVERAGEIF(KahramanmarasTablo[[#This Row],[Vefat2019]:[Vefat2017]], "&gt;0")</f>
        <v>16.333333333333332</v>
      </c>
      <c r="G458" s="1">
        <f>IF(KahramanmarasTablo[[#This Row],[Vefat2020]]&gt;-1, KahramanmarasTablo[[#This Row],[Vefat2020]]-KahramanmarasTablo[[#This Row],[Referans]], 0)</f>
        <v>2.6666666666666679</v>
      </c>
      <c r="H458">
        <f t="shared" si="61"/>
        <v>14.285714285714286</v>
      </c>
      <c r="I458">
        <f t="shared" si="62"/>
        <v>16.714285714285715</v>
      </c>
      <c r="J458">
        <f t="shared" si="63"/>
        <v>15.285714285714286</v>
      </c>
      <c r="K458">
        <f t="shared" si="64"/>
        <v>17.285714285714285</v>
      </c>
      <c r="L458">
        <f t="shared" si="65"/>
        <v>16.428571428571427</v>
      </c>
    </row>
    <row r="459" spans="1:12">
      <c r="A459" s="3" t="s">
        <v>476</v>
      </c>
      <c r="B459">
        <v>12</v>
      </c>
      <c r="C459">
        <v>10</v>
      </c>
      <c r="D459">
        <v>13</v>
      </c>
      <c r="E459">
        <v>14</v>
      </c>
      <c r="F459" s="1">
        <f>AVERAGEIF(KahramanmarasTablo[[#This Row],[Vefat2019]:[Vefat2017]], "&gt;0")</f>
        <v>12.333333333333334</v>
      </c>
      <c r="G459" s="1">
        <f>IF(KahramanmarasTablo[[#This Row],[Vefat2020]]&gt;-1, KahramanmarasTablo[[#This Row],[Vefat2020]]-KahramanmarasTablo[[#This Row],[Referans]], 0)</f>
        <v>-0.33333333333333393</v>
      </c>
      <c r="H459">
        <f t="shared" si="61"/>
        <v>13.571428571428571</v>
      </c>
      <c r="I459">
        <f t="shared" si="62"/>
        <v>16</v>
      </c>
      <c r="J459">
        <f t="shared" si="63"/>
        <v>14</v>
      </c>
      <c r="K459">
        <f t="shared" si="64"/>
        <v>17</v>
      </c>
      <c r="L459">
        <f t="shared" si="65"/>
        <v>15.666666666666663</v>
      </c>
    </row>
    <row r="460" spans="1:12">
      <c r="A460" s="3" t="s">
        <v>477</v>
      </c>
      <c r="B460">
        <v>18</v>
      </c>
      <c r="C460">
        <v>24</v>
      </c>
      <c r="D460">
        <v>17</v>
      </c>
      <c r="E460">
        <v>19</v>
      </c>
      <c r="F460" s="1">
        <f>AVERAGEIF(KahramanmarasTablo[[#This Row],[Vefat2019]:[Vefat2017]], "&gt;0")</f>
        <v>20</v>
      </c>
      <c r="G460" s="1">
        <f>IF(KahramanmarasTablo[[#This Row],[Vefat2020]]&gt;-1, KahramanmarasTablo[[#This Row],[Vefat2020]]-KahramanmarasTablo[[#This Row],[Referans]], 0)</f>
        <v>-2</v>
      </c>
      <c r="H460">
        <f t="shared" si="61"/>
        <v>14.285714285714286</v>
      </c>
      <c r="I460">
        <f t="shared" si="62"/>
        <v>16.571428571428573</v>
      </c>
      <c r="J460">
        <f t="shared" si="63"/>
        <v>15</v>
      </c>
      <c r="K460">
        <f t="shared" si="64"/>
        <v>17.714285714285715</v>
      </c>
      <c r="L460">
        <f t="shared" si="65"/>
        <v>16.428571428571427</v>
      </c>
    </row>
    <row r="461" spans="1:12">
      <c r="A461" s="3" t="s">
        <v>478</v>
      </c>
      <c r="B461">
        <v>20</v>
      </c>
      <c r="C461">
        <v>17</v>
      </c>
      <c r="D461">
        <v>16</v>
      </c>
      <c r="E461">
        <v>18</v>
      </c>
      <c r="F461" s="1">
        <f>AVERAGEIF(KahramanmarasTablo[[#This Row],[Vefat2019]:[Vefat2017]], "&gt;0")</f>
        <v>17</v>
      </c>
      <c r="G461" s="1">
        <f>IF(KahramanmarasTablo[[#This Row],[Vefat2020]]&gt;-1, KahramanmarasTablo[[#This Row],[Vefat2020]]-KahramanmarasTablo[[#This Row],[Referans]], 0)</f>
        <v>3</v>
      </c>
      <c r="H461">
        <f t="shared" si="61"/>
        <v>15.428571428571429</v>
      </c>
      <c r="I461">
        <f t="shared" si="62"/>
        <v>17.285714285714285</v>
      </c>
      <c r="J461">
        <f t="shared" si="63"/>
        <v>14.428571428571429</v>
      </c>
      <c r="K461">
        <f t="shared" si="64"/>
        <v>17.571428571428573</v>
      </c>
      <c r="L461">
        <f t="shared" si="65"/>
        <v>16.428571428571427</v>
      </c>
    </row>
    <row r="462" spans="1:12">
      <c r="A462" s="3" t="s">
        <v>479</v>
      </c>
      <c r="B462">
        <v>17</v>
      </c>
      <c r="C462">
        <v>14</v>
      </c>
      <c r="D462">
        <v>16</v>
      </c>
      <c r="E462">
        <v>16</v>
      </c>
      <c r="F462" s="1">
        <f>AVERAGEIF(KahramanmarasTablo[[#This Row],[Vefat2019]:[Vefat2017]], "&gt;0")</f>
        <v>15.333333333333334</v>
      </c>
      <c r="G462" s="1">
        <f>IF(KahramanmarasTablo[[#This Row],[Vefat2020]]&gt;-1, KahramanmarasTablo[[#This Row],[Vefat2020]]-KahramanmarasTablo[[#This Row],[Referans]], 0)</f>
        <v>1.6666666666666661</v>
      </c>
      <c r="H462">
        <f t="shared" si="61"/>
        <v>15.857142857142858</v>
      </c>
      <c r="I462">
        <f t="shared" si="62"/>
        <v>16.285714285714285</v>
      </c>
      <c r="J462">
        <f t="shared" si="63"/>
        <v>14.714285714285714</v>
      </c>
      <c r="K462">
        <f t="shared" si="64"/>
        <v>18</v>
      </c>
      <c r="L462">
        <f t="shared" si="65"/>
        <v>16.333333333333332</v>
      </c>
    </row>
    <row r="463" spans="1:12">
      <c r="A463" s="3" t="s">
        <v>480</v>
      </c>
      <c r="B463">
        <v>10</v>
      </c>
      <c r="C463">
        <v>15</v>
      </c>
      <c r="D463">
        <v>12</v>
      </c>
      <c r="E463">
        <v>13</v>
      </c>
      <c r="F463" s="1">
        <f>AVERAGEIF(KahramanmarasTablo[[#This Row],[Vefat2019]:[Vefat2017]], "&gt;0")</f>
        <v>13.333333333333334</v>
      </c>
      <c r="G463" s="1">
        <f>IF(KahramanmarasTablo[[#This Row],[Vefat2020]]&gt;-1, KahramanmarasTablo[[#This Row],[Vefat2020]]-KahramanmarasTablo[[#This Row],[Referans]], 0)</f>
        <v>-3.3333333333333339</v>
      </c>
      <c r="H463">
        <f t="shared" si="61"/>
        <v>15.571428571428571</v>
      </c>
      <c r="I463">
        <f t="shared" si="62"/>
        <v>15.714285714285714</v>
      </c>
      <c r="J463">
        <f t="shared" si="63"/>
        <v>14.571428571428571</v>
      </c>
      <c r="K463">
        <f t="shared" si="64"/>
        <v>16.714285714285715</v>
      </c>
      <c r="L463">
        <f t="shared" si="65"/>
        <v>15.666666666666666</v>
      </c>
    </row>
    <row r="464" spans="1:12">
      <c r="A464" s="3" t="s">
        <v>481</v>
      </c>
      <c r="B464">
        <v>18</v>
      </c>
      <c r="C464">
        <v>14</v>
      </c>
      <c r="D464">
        <v>15</v>
      </c>
      <c r="E464">
        <v>20</v>
      </c>
      <c r="F464" s="1">
        <f>AVERAGEIF(KahramanmarasTablo[[#This Row],[Vefat2019]:[Vefat2017]], "&gt;0")</f>
        <v>16.333333333333332</v>
      </c>
      <c r="G464" s="1">
        <f>IF(KahramanmarasTablo[[#This Row],[Vefat2020]]&gt;-1, KahramanmarasTablo[[#This Row],[Vefat2020]]-KahramanmarasTablo[[#This Row],[Referans]], 0)</f>
        <v>1.6666666666666679</v>
      </c>
      <c r="H464">
        <f t="shared" si="61"/>
        <v>16.285714285714285</v>
      </c>
      <c r="I464">
        <f t="shared" si="62"/>
        <v>16.142857142857142</v>
      </c>
      <c r="J464">
        <f t="shared" si="63"/>
        <v>14.571428571428571</v>
      </c>
      <c r="K464">
        <f t="shared" si="64"/>
        <v>16.714285714285715</v>
      </c>
      <c r="L464">
        <f t="shared" si="65"/>
        <v>15.809523809523807</v>
      </c>
    </row>
    <row r="465" spans="1:12">
      <c r="A465" s="3" t="s">
        <v>482</v>
      </c>
      <c r="B465">
        <v>18</v>
      </c>
      <c r="C465">
        <v>25</v>
      </c>
      <c r="D465">
        <v>19</v>
      </c>
      <c r="E465">
        <v>15</v>
      </c>
      <c r="F465" s="1">
        <f>AVERAGEIF(KahramanmarasTablo[[#This Row],[Vefat2019]:[Vefat2017]], "&gt;0")</f>
        <v>19.666666666666668</v>
      </c>
      <c r="G465" s="1">
        <f>IF(KahramanmarasTablo[[#This Row],[Vefat2020]]&gt;-1, KahramanmarasTablo[[#This Row],[Vefat2020]]-KahramanmarasTablo[[#This Row],[Referans]], 0)</f>
        <v>-1.6666666666666679</v>
      </c>
      <c r="H465">
        <f t="shared" si="61"/>
        <v>16.142857142857142</v>
      </c>
      <c r="I465">
        <f t="shared" si="62"/>
        <v>17</v>
      </c>
      <c r="J465">
        <f t="shared" si="63"/>
        <v>15.428571428571429</v>
      </c>
      <c r="K465">
        <f t="shared" si="64"/>
        <v>16.428571428571427</v>
      </c>
      <c r="L465">
        <f t="shared" si="65"/>
        <v>16.285714285714285</v>
      </c>
    </row>
    <row r="466" spans="1:12">
      <c r="A466" s="3" t="s">
        <v>483</v>
      </c>
      <c r="B466">
        <v>20</v>
      </c>
      <c r="C466">
        <v>14</v>
      </c>
      <c r="D466">
        <v>13</v>
      </c>
      <c r="E466">
        <v>13</v>
      </c>
      <c r="F466" s="1">
        <f>AVERAGEIF(KahramanmarasTablo[[#This Row],[Vefat2019]:[Vefat2017]], "&gt;0")</f>
        <v>13.333333333333334</v>
      </c>
      <c r="G466" s="1">
        <f>IF(KahramanmarasTablo[[#This Row],[Vefat2020]]&gt;-1, KahramanmarasTablo[[#This Row],[Vefat2020]]-KahramanmarasTablo[[#This Row],[Referans]], 0)</f>
        <v>6.6666666666666661</v>
      </c>
      <c r="H466">
        <f t="shared" si="61"/>
        <v>17.285714285714285</v>
      </c>
      <c r="I466">
        <f t="shared" si="62"/>
        <v>17.571428571428573</v>
      </c>
      <c r="J466">
        <f t="shared" si="63"/>
        <v>15.428571428571429</v>
      </c>
      <c r="K466">
        <f t="shared" si="64"/>
        <v>16.285714285714285</v>
      </c>
      <c r="L466">
        <f t="shared" si="65"/>
        <v>16.428571428571427</v>
      </c>
    </row>
    <row r="467" spans="1:12">
      <c r="A467" s="3" t="s">
        <v>484</v>
      </c>
      <c r="B467">
        <v>16</v>
      </c>
      <c r="C467">
        <v>11</v>
      </c>
      <c r="D467">
        <v>22</v>
      </c>
      <c r="E467">
        <v>12</v>
      </c>
      <c r="F467" s="1">
        <f>AVERAGEIF(KahramanmarasTablo[[#This Row],[Vefat2019]:[Vefat2017]], "&gt;0")</f>
        <v>15</v>
      </c>
      <c r="G467" s="1">
        <f>IF(KahramanmarasTablo[[#This Row],[Vefat2020]]&gt;-1, KahramanmarasTablo[[#This Row],[Vefat2020]]-KahramanmarasTablo[[#This Row],[Referans]], 0)</f>
        <v>1</v>
      </c>
      <c r="H467">
        <f t="shared" si="61"/>
        <v>17</v>
      </c>
      <c r="I467">
        <f t="shared" si="62"/>
        <v>15.714285714285714</v>
      </c>
      <c r="J467">
        <f t="shared" si="63"/>
        <v>16.142857142857142</v>
      </c>
      <c r="K467">
        <f t="shared" si="64"/>
        <v>15.285714285714286</v>
      </c>
      <c r="L467">
        <f t="shared" si="65"/>
        <v>15.714285714285714</v>
      </c>
    </row>
    <row r="468" spans="1:12">
      <c r="A468" s="3" t="s">
        <v>485</v>
      </c>
      <c r="B468">
        <v>18</v>
      </c>
      <c r="C468">
        <v>17</v>
      </c>
      <c r="D468">
        <v>10</v>
      </c>
      <c r="E468">
        <v>10</v>
      </c>
      <c r="F468" s="1">
        <f>AVERAGEIF(KahramanmarasTablo[[#This Row],[Vefat2019]:[Vefat2017]], "&gt;0")</f>
        <v>12.333333333333334</v>
      </c>
      <c r="G468" s="1">
        <f>IF(KahramanmarasTablo[[#This Row],[Vefat2020]]&gt;-1, KahramanmarasTablo[[#This Row],[Vefat2020]]-KahramanmarasTablo[[#This Row],[Referans]], 0)</f>
        <v>5.6666666666666661</v>
      </c>
      <c r="H468">
        <f t="shared" si="61"/>
        <v>16.714285714285715</v>
      </c>
      <c r="I468">
        <f t="shared" si="62"/>
        <v>15.714285714285714</v>
      </c>
      <c r="J468">
        <f t="shared" si="63"/>
        <v>15.285714285714286</v>
      </c>
      <c r="K468">
        <f t="shared" si="64"/>
        <v>14.142857142857142</v>
      </c>
      <c r="L468">
        <f t="shared" si="65"/>
        <v>15.047619047619047</v>
      </c>
    </row>
    <row r="469" spans="1:12">
      <c r="A469" s="3" t="s">
        <v>486</v>
      </c>
      <c r="B469">
        <v>20</v>
      </c>
      <c r="C469">
        <v>15</v>
      </c>
      <c r="D469">
        <v>14</v>
      </c>
      <c r="E469">
        <v>17</v>
      </c>
      <c r="F469" s="1">
        <f>AVERAGEIF(KahramanmarasTablo[[#This Row],[Vefat2019]:[Vefat2017]], "&gt;0")</f>
        <v>15.333333333333334</v>
      </c>
      <c r="G469" s="1">
        <f>IF(KahramanmarasTablo[[#This Row],[Vefat2020]]&gt;-1, KahramanmarasTablo[[#This Row],[Vefat2020]]-KahramanmarasTablo[[#This Row],[Referans]], 0)</f>
        <v>4.6666666666666661</v>
      </c>
      <c r="H469">
        <f t="shared" si="61"/>
        <v>17.142857142857142</v>
      </c>
      <c r="I469">
        <f t="shared" si="62"/>
        <v>15.857142857142858</v>
      </c>
      <c r="J469">
        <f t="shared" si="63"/>
        <v>15</v>
      </c>
      <c r="K469">
        <f t="shared" si="64"/>
        <v>14.285714285714286</v>
      </c>
      <c r="L469">
        <f t="shared" si="65"/>
        <v>15.047619047619046</v>
      </c>
    </row>
    <row r="470" spans="1:12">
      <c r="A470" s="3" t="s">
        <v>487</v>
      </c>
      <c r="B470">
        <v>17</v>
      </c>
      <c r="C470">
        <v>16</v>
      </c>
      <c r="D470">
        <v>11</v>
      </c>
      <c r="E470">
        <v>11</v>
      </c>
      <c r="F470" s="1">
        <f>AVERAGEIF(KahramanmarasTablo[[#This Row],[Vefat2019]:[Vefat2017]], "&gt;0")</f>
        <v>12.666666666666666</v>
      </c>
      <c r="G470" s="1">
        <f>IF(KahramanmarasTablo[[#This Row],[Vefat2020]]&gt;-1, KahramanmarasTablo[[#This Row],[Vefat2020]]-KahramanmarasTablo[[#This Row],[Referans]], 0)</f>
        <v>4.3333333333333339</v>
      </c>
      <c r="H470">
        <f t="shared" si="61"/>
        <v>18.142857142857142</v>
      </c>
      <c r="I470">
        <f t="shared" si="62"/>
        <v>16</v>
      </c>
      <c r="J470">
        <f t="shared" si="63"/>
        <v>14.857142857142858</v>
      </c>
      <c r="K470">
        <f t="shared" si="64"/>
        <v>14</v>
      </c>
      <c r="L470">
        <f t="shared" si="65"/>
        <v>14.952380952380953</v>
      </c>
    </row>
    <row r="471" spans="1:12">
      <c r="A471" s="3" t="s">
        <v>488</v>
      </c>
      <c r="B471">
        <v>19</v>
      </c>
      <c r="C471">
        <v>21</v>
      </c>
      <c r="D471">
        <v>14</v>
      </c>
      <c r="E471">
        <v>14</v>
      </c>
      <c r="F471" s="1">
        <f>AVERAGEIF(KahramanmarasTablo[[#This Row],[Vefat2019]:[Vefat2017]], "&gt;0")</f>
        <v>16.333333333333332</v>
      </c>
      <c r="G471" s="1">
        <f>IF(KahramanmarasTablo[[#This Row],[Vefat2020]]&gt;-1, KahramanmarasTablo[[#This Row],[Vefat2020]]-KahramanmarasTablo[[#This Row],[Referans]], 0)</f>
        <v>2.6666666666666679</v>
      </c>
      <c r="H471">
        <f t="shared" si="61"/>
        <v>18.285714285714285</v>
      </c>
      <c r="I471">
        <f t="shared" si="62"/>
        <v>17</v>
      </c>
      <c r="J471">
        <f t="shared" si="63"/>
        <v>14.714285714285714</v>
      </c>
      <c r="K471">
        <f t="shared" si="64"/>
        <v>13.142857142857142</v>
      </c>
      <c r="L471">
        <f t="shared" si="65"/>
        <v>14.952380952380953</v>
      </c>
    </row>
    <row r="472" spans="1:12">
      <c r="A472" s="3" t="s">
        <v>489</v>
      </c>
      <c r="B472">
        <v>19</v>
      </c>
      <c r="C472">
        <v>11</v>
      </c>
      <c r="D472">
        <v>20</v>
      </c>
      <c r="E472">
        <v>15</v>
      </c>
      <c r="F472" s="1">
        <f>AVERAGEIF(KahramanmarasTablo[[#This Row],[Vefat2019]:[Vefat2017]], "&gt;0")</f>
        <v>15.333333333333334</v>
      </c>
      <c r="G472" s="1">
        <f>IF(KahramanmarasTablo[[#This Row],[Vefat2020]]&gt;-1, KahramanmarasTablo[[#This Row],[Vefat2020]]-KahramanmarasTablo[[#This Row],[Referans]], 0)</f>
        <v>3.6666666666666661</v>
      </c>
      <c r="H472">
        <f t="shared" si="61"/>
        <v>18.428571428571427</v>
      </c>
      <c r="I472">
        <f t="shared" si="62"/>
        <v>15</v>
      </c>
      <c r="J472">
        <f t="shared" si="63"/>
        <v>14.857142857142858</v>
      </c>
      <c r="K472">
        <f t="shared" si="64"/>
        <v>13.142857142857142</v>
      </c>
      <c r="L472">
        <f t="shared" si="65"/>
        <v>14.333333333333332</v>
      </c>
    </row>
    <row r="473" spans="1:12">
      <c r="A473" s="3" t="s">
        <v>490</v>
      </c>
      <c r="B473">
        <v>26</v>
      </c>
      <c r="C473">
        <v>19</v>
      </c>
      <c r="D473">
        <v>14</v>
      </c>
      <c r="E473">
        <v>18</v>
      </c>
      <c r="F473" s="1">
        <f>AVERAGEIF(KahramanmarasTablo[[#This Row],[Vefat2019]:[Vefat2017]], "&gt;0")</f>
        <v>17</v>
      </c>
      <c r="G473" s="1">
        <f>IF(KahramanmarasTablo[[#This Row],[Vefat2020]]&gt;-1, KahramanmarasTablo[[#This Row],[Vefat2020]]-KahramanmarasTablo[[#This Row],[Referans]], 0)</f>
        <v>9</v>
      </c>
      <c r="H473">
        <f t="shared" si="61"/>
        <v>19.285714285714285</v>
      </c>
      <c r="I473">
        <f t="shared" si="62"/>
        <v>15.714285714285714</v>
      </c>
      <c r="J473">
        <f t="shared" si="63"/>
        <v>15</v>
      </c>
      <c r="K473">
        <f t="shared" si="64"/>
        <v>13.857142857142858</v>
      </c>
      <c r="L473">
        <f t="shared" si="65"/>
        <v>14.857142857142858</v>
      </c>
    </row>
    <row r="474" spans="1:12">
      <c r="A474" s="3" t="s">
        <v>491</v>
      </c>
      <c r="B474">
        <v>18</v>
      </c>
      <c r="C474">
        <v>19</v>
      </c>
      <c r="D474">
        <v>11</v>
      </c>
      <c r="E474">
        <v>8</v>
      </c>
      <c r="F474" s="1">
        <f>AVERAGEIF(KahramanmarasTablo[[#This Row],[Vefat2019]:[Vefat2017]], "&gt;0")</f>
        <v>12.666666666666666</v>
      </c>
      <c r="G474" s="1">
        <f>IF(KahramanmarasTablo[[#This Row],[Vefat2020]]&gt;-1, KahramanmarasTablo[[#This Row],[Vefat2020]]-KahramanmarasTablo[[#This Row],[Referans]], 0)</f>
        <v>5.3333333333333339</v>
      </c>
      <c r="H474">
        <f t="shared" si="61"/>
        <v>19.571428571428573</v>
      </c>
      <c r="I474">
        <f t="shared" si="62"/>
        <v>16.857142857142858</v>
      </c>
      <c r="J474">
        <f t="shared" si="63"/>
        <v>13.428571428571429</v>
      </c>
      <c r="K474">
        <f t="shared" si="64"/>
        <v>13.285714285714286</v>
      </c>
      <c r="L474">
        <f t="shared" si="65"/>
        <v>14.523809523809524</v>
      </c>
    </row>
    <row r="475" spans="1:12">
      <c r="A475" s="3" t="s">
        <v>492</v>
      </c>
      <c r="B475">
        <v>15</v>
      </c>
      <c r="C475">
        <v>11</v>
      </c>
      <c r="D475">
        <v>14</v>
      </c>
      <c r="E475">
        <v>15</v>
      </c>
      <c r="F475" s="1">
        <f>AVERAGEIF(KahramanmarasTablo[[#This Row],[Vefat2019]:[Vefat2017]], "&gt;0")</f>
        <v>13.333333333333334</v>
      </c>
      <c r="G475" s="1">
        <f>IF(KahramanmarasTablo[[#This Row],[Vefat2020]]&gt;-1, KahramanmarasTablo[[#This Row],[Vefat2020]]-KahramanmarasTablo[[#This Row],[Referans]], 0)</f>
        <v>1.6666666666666661</v>
      </c>
      <c r="H475">
        <f t="shared" si="61"/>
        <v>19.142857142857142</v>
      </c>
      <c r="I475">
        <f t="shared" si="62"/>
        <v>16</v>
      </c>
      <c r="J475">
        <f t="shared" si="63"/>
        <v>14</v>
      </c>
      <c r="K475">
        <f t="shared" si="64"/>
        <v>14</v>
      </c>
      <c r="L475">
        <f t="shared" si="65"/>
        <v>14.666666666666666</v>
      </c>
    </row>
    <row r="476" spans="1:12">
      <c r="A476" s="3" t="s">
        <v>493</v>
      </c>
      <c r="B476">
        <v>20</v>
      </c>
      <c r="C476">
        <v>18</v>
      </c>
      <c r="D476">
        <v>15</v>
      </c>
      <c r="E476">
        <v>11</v>
      </c>
      <c r="F476" s="1">
        <f>AVERAGEIF(KahramanmarasTablo[[#This Row],[Vefat2019]:[Vefat2017]], "&gt;0")</f>
        <v>14.666666666666666</v>
      </c>
      <c r="G476" s="1">
        <f>IF(KahramanmarasTablo[[#This Row],[Vefat2020]]&gt;-1, KahramanmarasTablo[[#This Row],[Vefat2020]]-KahramanmarasTablo[[#This Row],[Referans]], 0)</f>
        <v>5.3333333333333339</v>
      </c>
      <c r="H476">
        <f t="shared" si="61"/>
        <v>19.142857142857142</v>
      </c>
      <c r="I476">
        <f t="shared" si="62"/>
        <v>16.428571428571427</v>
      </c>
      <c r="J476">
        <f t="shared" si="63"/>
        <v>14.142857142857142</v>
      </c>
      <c r="K476">
        <f t="shared" si="64"/>
        <v>13.142857142857142</v>
      </c>
      <c r="L476">
        <f t="shared" si="65"/>
        <v>14.571428571428571</v>
      </c>
    </row>
    <row r="477" spans="1:12">
      <c r="A477" s="3" t="s">
        <v>494</v>
      </c>
      <c r="B477">
        <v>19</v>
      </c>
      <c r="C477">
        <v>22</v>
      </c>
      <c r="D477">
        <v>20</v>
      </c>
      <c r="E477">
        <v>14</v>
      </c>
      <c r="F477" s="1">
        <f>AVERAGEIF(KahramanmarasTablo[[#This Row],[Vefat2019]:[Vefat2017]], "&gt;0")</f>
        <v>18.666666666666668</v>
      </c>
      <c r="G477" s="1">
        <f>IF(KahramanmarasTablo[[#This Row],[Vefat2020]]&gt;-1, KahramanmarasTablo[[#This Row],[Vefat2020]]-KahramanmarasTablo[[#This Row],[Referans]], 0)</f>
        <v>0.33333333333333215</v>
      </c>
      <c r="H477">
        <f t="shared" si="61"/>
        <v>19.428571428571427</v>
      </c>
      <c r="I477">
        <f t="shared" si="62"/>
        <v>17.285714285714285</v>
      </c>
      <c r="J477">
        <f t="shared" si="63"/>
        <v>15.428571428571429</v>
      </c>
      <c r="K477">
        <f t="shared" si="64"/>
        <v>13.571428571428571</v>
      </c>
      <c r="L477">
        <f t="shared" si="65"/>
        <v>15.428571428571429</v>
      </c>
    </row>
    <row r="478" spans="1:12">
      <c r="A478" s="3" t="s">
        <v>495</v>
      </c>
      <c r="B478">
        <v>18</v>
      </c>
      <c r="C478">
        <v>17</v>
      </c>
      <c r="D478">
        <v>12</v>
      </c>
      <c r="E478">
        <v>15</v>
      </c>
      <c r="F478" s="1">
        <f>AVERAGEIF(KahramanmarasTablo[[#This Row],[Vefat2019]:[Vefat2017]], "&gt;0")</f>
        <v>14.666666666666666</v>
      </c>
      <c r="G478" s="1">
        <f>IF(KahramanmarasTablo[[#This Row],[Vefat2020]]&gt;-1, KahramanmarasTablo[[#This Row],[Vefat2020]]-KahramanmarasTablo[[#This Row],[Referans]], 0)</f>
        <v>3.3333333333333339</v>
      </c>
      <c r="H478">
        <f t="shared" si="61"/>
        <v>19.285714285714285</v>
      </c>
      <c r="I478">
        <f t="shared" si="62"/>
        <v>16.714285714285715</v>
      </c>
      <c r="J478">
        <f t="shared" si="63"/>
        <v>15.142857142857142</v>
      </c>
      <c r="K478">
        <f t="shared" si="64"/>
        <v>13.714285714285714</v>
      </c>
      <c r="L478">
        <f t="shared" si="65"/>
        <v>15.190476190476192</v>
      </c>
    </row>
    <row r="479" spans="1:12">
      <c r="A479" s="3" t="s">
        <v>496</v>
      </c>
      <c r="B479">
        <v>14</v>
      </c>
      <c r="C479">
        <v>19</v>
      </c>
      <c r="D479">
        <v>15</v>
      </c>
      <c r="E479">
        <v>19</v>
      </c>
      <c r="F479" s="1">
        <f>AVERAGEIF(KahramanmarasTablo[[#This Row],[Vefat2019]:[Vefat2017]], "&gt;0")</f>
        <v>17.666666666666668</v>
      </c>
      <c r="G479" s="1">
        <f>IF(KahramanmarasTablo[[#This Row],[Vefat2020]]&gt;-1, KahramanmarasTablo[[#This Row],[Vefat2020]]-KahramanmarasTablo[[#This Row],[Referans]], 0)</f>
        <v>-3.6666666666666679</v>
      </c>
      <c r="H479">
        <f t="shared" si="61"/>
        <v>18.571428571428573</v>
      </c>
      <c r="I479">
        <f t="shared" si="62"/>
        <v>17.857142857142858</v>
      </c>
      <c r="J479">
        <f t="shared" si="63"/>
        <v>14.428571428571429</v>
      </c>
      <c r="K479">
        <f t="shared" si="64"/>
        <v>14.285714285714286</v>
      </c>
      <c r="L479">
        <f t="shared" si="65"/>
        <v>15.523809523809524</v>
      </c>
    </row>
    <row r="480" spans="1:12">
      <c r="A480" s="3" t="s">
        <v>497</v>
      </c>
      <c r="B480">
        <v>11</v>
      </c>
      <c r="C480">
        <v>19</v>
      </c>
      <c r="D480">
        <v>15</v>
      </c>
      <c r="E480">
        <v>12</v>
      </c>
      <c r="F480" s="1">
        <f>AVERAGEIF(KahramanmarasTablo[[#This Row],[Vefat2019]:[Vefat2017]], "&gt;0")</f>
        <v>15.333333333333334</v>
      </c>
      <c r="G480" s="1">
        <f>IF(KahramanmarasTablo[[#This Row],[Vefat2020]]&gt;-1, KahramanmarasTablo[[#This Row],[Vefat2020]]-KahramanmarasTablo[[#This Row],[Referans]], 0)</f>
        <v>-4.3333333333333339</v>
      </c>
      <c r="H480">
        <f t="shared" si="61"/>
        <v>16.428571428571427</v>
      </c>
      <c r="I480">
        <f t="shared" si="62"/>
        <v>17.857142857142858</v>
      </c>
      <c r="J480">
        <f t="shared" si="63"/>
        <v>14.571428571428571</v>
      </c>
      <c r="K480">
        <f t="shared" si="64"/>
        <v>13.428571428571429</v>
      </c>
      <c r="L480">
        <f t="shared" si="65"/>
        <v>15.285714285714286</v>
      </c>
    </row>
    <row r="481" spans="1:12">
      <c r="A481" s="3" t="s">
        <v>498</v>
      </c>
      <c r="B481">
        <v>16</v>
      </c>
      <c r="C481">
        <v>12</v>
      </c>
      <c r="D481">
        <v>14</v>
      </c>
      <c r="E481">
        <v>14</v>
      </c>
      <c r="F481" s="1">
        <f>AVERAGEIF(KahramanmarasTablo[[#This Row],[Vefat2019]:[Vefat2017]], "&gt;0")</f>
        <v>13.333333333333334</v>
      </c>
      <c r="G481" s="1">
        <f>IF(KahramanmarasTablo[[#This Row],[Vefat2020]]&gt;-1, KahramanmarasTablo[[#This Row],[Vefat2020]]-KahramanmarasTablo[[#This Row],[Referans]], 0)</f>
        <v>2.6666666666666661</v>
      </c>
      <c r="H481">
        <f t="shared" si="61"/>
        <v>16.142857142857142</v>
      </c>
      <c r="I481">
        <f t="shared" si="62"/>
        <v>16.857142857142858</v>
      </c>
      <c r="J481">
        <f t="shared" si="63"/>
        <v>15</v>
      </c>
      <c r="K481">
        <f t="shared" si="64"/>
        <v>14.285714285714286</v>
      </c>
      <c r="L481">
        <f t="shared" si="65"/>
        <v>15.38095238095238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D6B9-3734-4A18-AC1A-E9C99F7A9581}">
  <sheetPr codeName="Sheet8"/>
  <dimension ref="A1:N463"/>
  <sheetViews>
    <sheetView topLeftCell="A410" zoomScale="70" zoomScaleNormal="70" workbookViewId="0">
      <selection activeCell="A430" sqref="A430:A463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14</v>
      </c>
      <c r="C2">
        <v>15</v>
      </c>
      <c r="D2">
        <v>9</v>
      </c>
      <c r="E2">
        <v>9</v>
      </c>
      <c r="F2">
        <f>IF(AVERAGE(ErzurumTablo[[#This Row],[Vefat2019]:[Vefat2017]])&gt;0, AVERAGE(ErzurumTablo[[#This Row],[Vefat2019]:[Vefat2017]]), 0)</f>
        <v>11</v>
      </c>
      <c r="G2">
        <f>IF(AND(ErzurumTablo[[#This Row],[Vefat2020]]&gt;-1,ErzurumTablo[[#This Row],[Referans]]&gt;-1), ErzurumTablo[[#This Row],[Vefat2020]]-ErzurumTablo[[#This Row],[Referans]], 0)</f>
        <v>3</v>
      </c>
    </row>
    <row r="3" spans="1:12">
      <c r="A3" s="3" t="s">
        <v>18</v>
      </c>
      <c r="B3">
        <v>15</v>
      </c>
      <c r="C3">
        <v>20</v>
      </c>
      <c r="D3">
        <v>18</v>
      </c>
      <c r="E3">
        <v>12</v>
      </c>
      <c r="F3">
        <f>IF(AVERAGE(ErzurumTablo[[#This Row],[Vefat2019]:[Vefat2017]])&gt;0, AVERAGE(ErzurumTablo[[#This Row],[Vefat2019]:[Vefat2017]]), 0)</f>
        <v>16.666666666666668</v>
      </c>
      <c r="G3">
        <f>IF(AND(ErzurumTablo[[#This Row],[Vefat2020]]&gt;-1,ErzurumTablo[[#This Row],[Referans]]&gt;-1), ErzurumTablo[[#This Row],[Vefat2020]]-ErzurumTablo[[#This Row],[Referans]], 0)</f>
        <v>-1.6666666666666679</v>
      </c>
    </row>
    <row r="4" spans="1:12">
      <c r="A4" s="3" t="s">
        <v>19</v>
      </c>
      <c r="B4">
        <v>13</v>
      </c>
      <c r="C4">
        <v>15</v>
      </c>
      <c r="D4">
        <v>10</v>
      </c>
      <c r="E4">
        <v>13</v>
      </c>
      <c r="F4">
        <f>IF(AVERAGE(ErzurumTablo[[#This Row],[Vefat2019]:[Vefat2017]])&gt;0, AVERAGE(ErzurumTablo[[#This Row],[Vefat2019]:[Vefat2017]]), 0)</f>
        <v>12.666666666666666</v>
      </c>
      <c r="G4">
        <f>IF(AND(ErzurumTablo[[#This Row],[Vefat2020]]&gt;-1,ErzurumTablo[[#This Row],[Referans]]&gt;-1), ErzurumTablo[[#This Row],[Vefat2020]]-ErzurumTablo[[#This Row],[Referans]], 0)</f>
        <v>0.33333333333333393</v>
      </c>
    </row>
    <row r="5" spans="1:12">
      <c r="A5" s="3" t="s">
        <v>20</v>
      </c>
      <c r="B5">
        <v>9</v>
      </c>
      <c r="C5">
        <v>14</v>
      </c>
      <c r="D5">
        <v>15</v>
      </c>
      <c r="E5">
        <v>14</v>
      </c>
      <c r="F5">
        <f>IF(AVERAGE(ErzurumTablo[[#This Row],[Vefat2019]:[Vefat2017]])&gt;0, AVERAGE(ErzurumTablo[[#This Row],[Vefat2019]:[Vefat2017]]), 0)</f>
        <v>14.333333333333334</v>
      </c>
      <c r="G5">
        <f>IF(AND(ErzurumTablo[[#This Row],[Vefat2020]]&gt;-1,ErzurumTablo[[#This Row],[Referans]]&gt;-1), ErzurumTablo[[#This Row],[Vefat2020]]-ErzurumTablo[[#This Row],[Referans]], 0)</f>
        <v>-5.3333333333333339</v>
      </c>
    </row>
    <row r="6" spans="1:12">
      <c r="A6" s="3" t="s">
        <v>21</v>
      </c>
      <c r="B6">
        <v>11</v>
      </c>
      <c r="C6">
        <v>14</v>
      </c>
      <c r="D6">
        <v>12</v>
      </c>
      <c r="E6">
        <v>12</v>
      </c>
      <c r="F6">
        <f>IF(AVERAGE(ErzurumTablo[[#This Row],[Vefat2019]:[Vefat2017]])&gt;0, AVERAGE(ErzurumTablo[[#This Row],[Vefat2019]:[Vefat2017]]), 0)</f>
        <v>12.666666666666666</v>
      </c>
      <c r="G6">
        <f>IF(AND(ErzurumTablo[[#This Row],[Vefat2020]]&gt;-1,ErzurumTablo[[#This Row],[Referans]]&gt;-1), ErzurumTablo[[#This Row],[Vefat2020]]-ErzurumTablo[[#This Row],[Referans]], 0)</f>
        <v>-1.6666666666666661</v>
      </c>
    </row>
    <row r="7" spans="1:12">
      <c r="A7" s="3" t="s">
        <v>22</v>
      </c>
      <c r="B7">
        <v>23</v>
      </c>
      <c r="C7">
        <v>16</v>
      </c>
      <c r="D7">
        <v>14</v>
      </c>
      <c r="E7">
        <v>9</v>
      </c>
      <c r="F7">
        <f>IF(AVERAGE(ErzurumTablo[[#This Row],[Vefat2019]:[Vefat2017]])&gt;0, AVERAGE(ErzurumTablo[[#This Row],[Vefat2019]:[Vefat2017]]), 0)</f>
        <v>13</v>
      </c>
      <c r="G7">
        <f>IF(AND(ErzurumTablo[[#This Row],[Vefat2020]]&gt;-1,ErzurumTablo[[#This Row],[Referans]]&gt;-1), ErzurumTablo[[#This Row],[Vefat2020]]-ErzurumTablo[[#This Row],[Referans]], 0)</f>
        <v>10</v>
      </c>
    </row>
    <row r="8" spans="1:12">
      <c r="A8" s="3" t="s">
        <v>23</v>
      </c>
      <c r="B8">
        <v>7</v>
      </c>
      <c r="C8">
        <v>20</v>
      </c>
      <c r="D8">
        <v>7</v>
      </c>
      <c r="E8">
        <v>12</v>
      </c>
      <c r="F8">
        <f>IF(AVERAGE(ErzurumTablo[[#This Row],[Vefat2019]:[Vefat2017]])&gt;0, AVERAGE(ErzurumTablo[[#This Row],[Vefat2019]:[Vefat2017]]), 0)</f>
        <v>13</v>
      </c>
      <c r="G8">
        <f>IF(AND(ErzurumTablo[[#This Row],[Vefat2020]]&gt;-1,ErzurumTablo[[#This Row],[Referans]]&gt;-1), ErzurumTablo[[#This Row],[Vefat2020]]-ErzurumTablo[[#This Row],[Referans]], 0)</f>
        <v>-6</v>
      </c>
      <c r="H8">
        <f>AVERAGEIF(B2:B8, "&gt;0")</f>
        <v>13.142857142857142</v>
      </c>
      <c r="I8">
        <f t="shared" ref="I8:K8" si="0">AVERAGEIF(C2:C8, "&gt;0")</f>
        <v>16.285714285714285</v>
      </c>
      <c r="J8">
        <f t="shared" si="0"/>
        <v>12.142857142857142</v>
      </c>
      <c r="K8">
        <f t="shared" si="0"/>
        <v>11.571428571428571</v>
      </c>
      <c r="L8">
        <f>AVERAGE(F2:F8)</f>
        <v>13.333333333333334</v>
      </c>
    </row>
    <row r="9" spans="1:12">
      <c r="A9" s="3" t="s">
        <v>24</v>
      </c>
      <c r="B9">
        <v>16</v>
      </c>
      <c r="C9">
        <v>11</v>
      </c>
      <c r="D9">
        <v>16</v>
      </c>
      <c r="E9">
        <v>12</v>
      </c>
      <c r="F9">
        <f>IF(AVERAGE(ErzurumTablo[[#This Row],[Vefat2019]:[Vefat2017]])&gt;0, AVERAGE(ErzurumTablo[[#This Row],[Vefat2019]:[Vefat2017]]), 0)</f>
        <v>13</v>
      </c>
      <c r="G9">
        <f>IF(AND(ErzurumTablo[[#This Row],[Vefat2020]]&gt;-1,ErzurumTablo[[#This Row],[Referans]]&gt;-1), ErzurumTablo[[#This Row],[Vefat2020]]-ErzurumTablo[[#This Row],[Referans]], 0)</f>
        <v>3</v>
      </c>
      <c r="H9">
        <f t="shared" ref="H9:H72" si="1">AVERAGEIF(B3:B9, "&gt;0")</f>
        <v>13.428571428571429</v>
      </c>
      <c r="I9">
        <f t="shared" ref="I9:I72" si="2">AVERAGEIF(C3:C9, "&gt;0")</f>
        <v>15.714285714285714</v>
      </c>
      <c r="J9">
        <f t="shared" ref="J9:J72" si="3">AVERAGEIF(D3:D9, "&gt;0")</f>
        <v>13.142857142857142</v>
      </c>
      <c r="K9">
        <f t="shared" ref="K9:K72" si="4">AVERAGEIF(E3:E9, "&gt;0")</f>
        <v>12</v>
      </c>
      <c r="L9">
        <f t="shared" ref="L9:L72" si="5">AVERAGE(F3:F9)</f>
        <v>13.61904761904762</v>
      </c>
    </row>
    <row r="10" spans="1:12">
      <c r="A10" s="3" t="s">
        <v>25</v>
      </c>
      <c r="B10">
        <v>8</v>
      </c>
      <c r="C10">
        <v>16</v>
      </c>
      <c r="D10">
        <v>13</v>
      </c>
      <c r="E10">
        <v>16</v>
      </c>
      <c r="F10">
        <f>IF(AVERAGE(ErzurumTablo[[#This Row],[Vefat2019]:[Vefat2017]])&gt;0, AVERAGE(ErzurumTablo[[#This Row],[Vefat2019]:[Vefat2017]]), 0)</f>
        <v>15</v>
      </c>
      <c r="G10">
        <f>IF(AND(ErzurumTablo[[#This Row],[Vefat2020]]&gt;-1,ErzurumTablo[[#This Row],[Referans]]&gt;-1), ErzurumTablo[[#This Row],[Vefat2020]]-ErzurumTablo[[#This Row],[Referans]], 0)</f>
        <v>-7</v>
      </c>
      <c r="H10">
        <f t="shared" si="1"/>
        <v>12.428571428571429</v>
      </c>
      <c r="I10">
        <f t="shared" si="2"/>
        <v>15.142857142857142</v>
      </c>
      <c r="J10">
        <f t="shared" si="3"/>
        <v>12.428571428571429</v>
      </c>
      <c r="K10">
        <f t="shared" si="4"/>
        <v>12.571428571428571</v>
      </c>
      <c r="L10">
        <f t="shared" si="5"/>
        <v>13.38095238095238</v>
      </c>
    </row>
    <row r="11" spans="1:12">
      <c r="A11" s="3" t="s">
        <v>26</v>
      </c>
      <c r="B11">
        <v>16</v>
      </c>
      <c r="C11">
        <v>12</v>
      </c>
      <c r="D11">
        <v>17</v>
      </c>
      <c r="E11">
        <v>12</v>
      </c>
      <c r="F11">
        <f>IF(AVERAGE(ErzurumTablo[[#This Row],[Vefat2019]:[Vefat2017]])&gt;0, AVERAGE(ErzurumTablo[[#This Row],[Vefat2019]:[Vefat2017]]), 0)</f>
        <v>13.666666666666666</v>
      </c>
      <c r="G11">
        <f>IF(AND(ErzurumTablo[[#This Row],[Vefat2020]]&gt;-1,ErzurumTablo[[#This Row],[Referans]]&gt;-1), ErzurumTablo[[#This Row],[Vefat2020]]-ErzurumTablo[[#This Row],[Referans]], 0)</f>
        <v>2.3333333333333339</v>
      </c>
      <c r="H11">
        <f t="shared" si="1"/>
        <v>12.857142857142858</v>
      </c>
      <c r="I11">
        <f t="shared" si="2"/>
        <v>14.714285714285714</v>
      </c>
      <c r="J11">
        <f t="shared" si="3"/>
        <v>13.428571428571429</v>
      </c>
      <c r="K11">
        <f t="shared" si="4"/>
        <v>12.428571428571429</v>
      </c>
      <c r="L11">
        <f t="shared" si="5"/>
        <v>13.523809523809524</v>
      </c>
    </row>
    <row r="12" spans="1:12">
      <c r="A12" s="3" t="s">
        <v>27</v>
      </c>
      <c r="B12">
        <v>9</v>
      </c>
      <c r="C12">
        <v>14</v>
      </c>
      <c r="D12">
        <v>17</v>
      </c>
      <c r="E12">
        <v>13</v>
      </c>
      <c r="F12">
        <f>IF(AVERAGE(ErzurumTablo[[#This Row],[Vefat2019]:[Vefat2017]])&gt;0, AVERAGE(ErzurumTablo[[#This Row],[Vefat2019]:[Vefat2017]]), 0)</f>
        <v>14.666666666666666</v>
      </c>
      <c r="G12">
        <f>IF(AND(ErzurumTablo[[#This Row],[Vefat2020]]&gt;-1,ErzurumTablo[[#This Row],[Referans]]&gt;-1), ErzurumTablo[[#This Row],[Vefat2020]]-ErzurumTablo[[#This Row],[Referans]], 0)</f>
        <v>-5.6666666666666661</v>
      </c>
      <c r="H12">
        <f t="shared" si="1"/>
        <v>12.857142857142858</v>
      </c>
      <c r="I12">
        <f t="shared" si="2"/>
        <v>14.714285714285714</v>
      </c>
      <c r="J12">
        <f t="shared" si="3"/>
        <v>13.714285714285714</v>
      </c>
      <c r="K12">
        <f t="shared" si="4"/>
        <v>12.285714285714286</v>
      </c>
      <c r="L12">
        <f t="shared" si="5"/>
        <v>13.571428571428571</v>
      </c>
    </row>
    <row r="13" spans="1:12">
      <c r="A13" s="3" t="s">
        <v>28</v>
      </c>
      <c r="B13">
        <v>15</v>
      </c>
      <c r="C13">
        <v>17</v>
      </c>
      <c r="D13">
        <v>16</v>
      </c>
      <c r="E13">
        <v>9</v>
      </c>
      <c r="F13">
        <f>IF(AVERAGE(ErzurumTablo[[#This Row],[Vefat2019]:[Vefat2017]])&gt;0, AVERAGE(ErzurumTablo[[#This Row],[Vefat2019]:[Vefat2017]]), 0)</f>
        <v>14</v>
      </c>
      <c r="G13">
        <f>IF(AND(ErzurumTablo[[#This Row],[Vefat2020]]&gt;-1,ErzurumTablo[[#This Row],[Referans]]&gt;-1), ErzurumTablo[[#This Row],[Vefat2020]]-ErzurumTablo[[#This Row],[Referans]], 0)</f>
        <v>1</v>
      </c>
      <c r="H13">
        <f t="shared" si="1"/>
        <v>13.428571428571429</v>
      </c>
      <c r="I13">
        <f t="shared" si="2"/>
        <v>15.142857142857142</v>
      </c>
      <c r="J13">
        <f t="shared" si="3"/>
        <v>14.285714285714286</v>
      </c>
      <c r="K13">
        <f t="shared" si="4"/>
        <v>11.857142857142858</v>
      </c>
      <c r="L13">
        <f t="shared" si="5"/>
        <v>13.761904761904763</v>
      </c>
    </row>
    <row r="14" spans="1:12">
      <c r="A14" s="3" t="s">
        <v>29</v>
      </c>
      <c r="B14">
        <v>12</v>
      </c>
      <c r="C14">
        <v>16</v>
      </c>
      <c r="D14">
        <v>19</v>
      </c>
      <c r="E14">
        <v>20</v>
      </c>
      <c r="F14">
        <f>IF(AVERAGE(ErzurumTablo[[#This Row],[Vefat2019]:[Vefat2017]])&gt;0, AVERAGE(ErzurumTablo[[#This Row],[Vefat2019]:[Vefat2017]]), 0)</f>
        <v>18.333333333333332</v>
      </c>
      <c r="G14">
        <f>IF(AND(ErzurumTablo[[#This Row],[Vefat2020]]&gt;-1,ErzurumTablo[[#This Row],[Referans]]&gt;-1), ErzurumTablo[[#This Row],[Vefat2020]]-ErzurumTablo[[#This Row],[Referans]], 0)</f>
        <v>-6.3333333333333321</v>
      </c>
      <c r="H14">
        <f t="shared" si="1"/>
        <v>11.857142857142858</v>
      </c>
      <c r="I14">
        <f t="shared" si="2"/>
        <v>15.142857142857142</v>
      </c>
      <c r="J14">
        <f t="shared" si="3"/>
        <v>15</v>
      </c>
      <c r="K14">
        <f t="shared" si="4"/>
        <v>13.428571428571429</v>
      </c>
      <c r="L14">
        <f t="shared" si="5"/>
        <v>14.523809523809522</v>
      </c>
    </row>
    <row r="15" spans="1:12">
      <c r="A15" s="3" t="s">
        <v>30</v>
      </c>
      <c r="B15">
        <v>14</v>
      </c>
      <c r="C15">
        <v>13</v>
      </c>
      <c r="D15">
        <v>16</v>
      </c>
      <c r="E15">
        <v>6</v>
      </c>
      <c r="F15">
        <f>IF(AVERAGE(ErzurumTablo[[#This Row],[Vefat2019]:[Vefat2017]])&gt;0, AVERAGE(ErzurumTablo[[#This Row],[Vefat2019]:[Vefat2017]]), 0)</f>
        <v>11.666666666666666</v>
      </c>
      <c r="G15">
        <f>IF(AND(ErzurumTablo[[#This Row],[Vefat2020]]&gt;-1,ErzurumTablo[[#This Row],[Referans]]&gt;-1), ErzurumTablo[[#This Row],[Vefat2020]]-ErzurumTablo[[#This Row],[Referans]], 0)</f>
        <v>2.3333333333333339</v>
      </c>
      <c r="H15">
        <f t="shared" si="1"/>
        <v>12.857142857142858</v>
      </c>
      <c r="I15">
        <f t="shared" si="2"/>
        <v>14.142857142857142</v>
      </c>
      <c r="J15">
        <f t="shared" si="3"/>
        <v>16.285714285714285</v>
      </c>
      <c r="K15">
        <f t="shared" si="4"/>
        <v>12.571428571428571</v>
      </c>
      <c r="L15">
        <f t="shared" si="5"/>
        <v>14.333333333333332</v>
      </c>
    </row>
    <row r="16" spans="1:12">
      <c r="A16" s="3" t="s">
        <v>31</v>
      </c>
      <c r="B16">
        <v>13</v>
      </c>
      <c r="C16">
        <v>17</v>
      </c>
      <c r="D16">
        <v>22</v>
      </c>
      <c r="E16">
        <v>13</v>
      </c>
      <c r="F16">
        <f>IF(AVERAGE(ErzurumTablo[[#This Row],[Vefat2019]:[Vefat2017]])&gt;0, AVERAGE(ErzurumTablo[[#This Row],[Vefat2019]:[Vefat2017]]), 0)</f>
        <v>17.333333333333332</v>
      </c>
      <c r="G16">
        <f>IF(AND(ErzurumTablo[[#This Row],[Vefat2020]]&gt;-1,ErzurumTablo[[#This Row],[Referans]]&gt;-1), ErzurumTablo[[#This Row],[Vefat2020]]-ErzurumTablo[[#This Row],[Referans]], 0)</f>
        <v>-4.3333333333333321</v>
      </c>
      <c r="H16">
        <f t="shared" si="1"/>
        <v>12.428571428571429</v>
      </c>
      <c r="I16">
        <f t="shared" si="2"/>
        <v>15</v>
      </c>
      <c r="J16">
        <f t="shared" si="3"/>
        <v>17.142857142857142</v>
      </c>
      <c r="K16">
        <f t="shared" si="4"/>
        <v>12.714285714285714</v>
      </c>
      <c r="L16">
        <f t="shared" si="5"/>
        <v>14.952380952380951</v>
      </c>
    </row>
    <row r="17" spans="1:14">
      <c r="A17" s="3" t="s">
        <v>32</v>
      </c>
      <c r="B17">
        <v>15</v>
      </c>
      <c r="C17">
        <v>17</v>
      </c>
      <c r="D17">
        <v>13</v>
      </c>
      <c r="E17">
        <v>10</v>
      </c>
      <c r="F17">
        <f>IF(AVERAGE(ErzurumTablo[[#This Row],[Vefat2019]:[Vefat2017]])&gt;0, AVERAGE(ErzurumTablo[[#This Row],[Vefat2019]:[Vefat2017]]), 0)</f>
        <v>13.333333333333334</v>
      </c>
      <c r="G17">
        <f>IF(AND(ErzurumTablo[[#This Row],[Vefat2020]]&gt;-1,ErzurumTablo[[#This Row],[Referans]]&gt;-1), ErzurumTablo[[#This Row],[Vefat2020]]-ErzurumTablo[[#This Row],[Referans]], 0)</f>
        <v>1.6666666666666661</v>
      </c>
      <c r="H17">
        <f t="shared" si="1"/>
        <v>13.428571428571429</v>
      </c>
      <c r="I17">
        <f t="shared" si="2"/>
        <v>15.142857142857142</v>
      </c>
      <c r="J17">
        <f t="shared" si="3"/>
        <v>17.142857142857142</v>
      </c>
      <c r="K17">
        <f t="shared" si="4"/>
        <v>11.857142857142858</v>
      </c>
      <c r="L17">
        <f t="shared" si="5"/>
        <v>14.714285714285712</v>
      </c>
    </row>
    <row r="18" spans="1:14">
      <c r="A18" s="3" t="s">
        <v>33</v>
      </c>
      <c r="B18">
        <v>15</v>
      </c>
      <c r="C18">
        <v>17</v>
      </c>
      <c r="D18">
        <v>10</v>
      </c>
      <c r="E18">
        <v>16</v>
      </c>
      <c r="F18">
        <f>IF(AVERAGE(ErzurumTablo[[#This Row],[Vefat2019]:[Vefat2017]])&gt;0, AVERAGE(ErzurumTablo[[#This Row],[Vefat2019]:[Vefat2017]]), 0)</f>
        <v>14.333333333333334</v>
      </c>
      <c r="G18">
        <f>IF(AND(ErzurumTablo[[#This Row],[Vefat2020]]&gt;-1,ErzurumTablo[[#This Row],[Referans]]&gt;-1), ErzurumTablo[[#This Row],[Vefat2020]]-ErzurumTablo[[#This Row],[Referans]], 0)</f>
        <v>0.66666666666666607</v>
      </c>
      <c r="H18">
        <f t="shared" si="1"/>
        <v>13.285714285714286</v>
      </c>
      <c r="I18">
        <f t="shared" si="2"/>
        <v>15.857142857142858</v>
      </c>
      <c r="J18">
        <f t="shared" si="3"/>
        <v>16.142857142857142</v>
      </c>
      <c r="K18">
        <f t="shared" si="4"/>
        <v>12.428571428571429</v>
      </c>
      <c r="L18">
        <f t="shared" si="5"/>
        <v>14.809523809523808</v>
      </c>
    </row>
    <row r="19" spans="1:14">
      <c r="A19" s="3" t="s">
        <v>34</v>
      </c>
      <c r="B19">
        <v>16</v>
      </c>
      <c r="C19">
        <v>12</v>
      </c>
      <c r="D19">
        <v>14</v>
      </c>
      <c r="E19">
        <v>9</v>
      </c>
      <c r="F19">
        <f>IF(AVERAGE(ErzurumTablo[[#This Row],[Vefat2019]:[Vefat2017]])&gt;0, AVERAGE(ErzurumTablo[[#This Row],[Vefat2019]:[Vefat2017]]), 0)</f>
        <v>11.666666666666666</v>
      </c>
      <c r="G19">
        <f>IF(AND(ErzurumTablo[[#This Row],[Vefat2020]]&gt;-1,ErzurumTablo[[#This Row],[Referans]]&gt;-1), ErzurumTablo[[#This Row],[Vefat2020]]-ErzurumTablo[[#This Row],[Referans]], 0)</f>
        <v>4.3333333333333339</v>
      </c>
      <c r="H19">
        <f t="shared" si="1"/>
        <v>14.285714285714286</v>
      </c>
      <c r="I19">
        <f t="shared" si="2"/>
        <v>15.571428571428571</v>
      </c>
      <c r="J19">
        <f t="shared" si="3"/>
        <v>15.714285714285714</v>
      </c>
      <c r="K19">
        <f t="shared" si="4"/>
        <v>11.857142857142858</v>
      </c>
      <c r="L19">
        <f t="shared" si="5"/>
        <v>14.38095238095238</v>
      </c>
    </row>
    <row r="20" spans="1:14">
      <c r="A20" s="3" t="s">
        <v>35</v>
      </c>
      <c r="B20">
        <v>12</v>
      </c>
      <c r="C20">
        <v>17</v>
      </c>
      <c r="D20">
        <v>10</v>
      </c>
      <c r="E20">
        <v>12</v>
      </c>
      <c r="F20">
        <f>IF(AVERAGE(ErzurumTablo[[#This Row],[Vefat2019]:[Vefat2017]])&gt;0, AVERAGE(ErzurumTablo[[#This Row],[Vefat2019]:[Vefat2017]]), 0)</f>
        <v>13</v>
      </c>
      <c r="G20">
        <f>IF(AND(ErzurumTablo[[#This Row],[Vefat2020]]&gt;-1,ErzurumTablo[[#This Row],[Referans]]&gt;-1), ErzurumTablo[[#This Row],[Vefat2020]]-ErzurumTablo[[#This Row],[Referans]], 0)</f>
        <v>-1</v>
      </c>
      <c r="H20">
        <f t="shared" si="1"/>
        <v>13.857142857142858</v>
      </c>
      <c r="I20">
        <f t="shared" si="2"/>
        <v>15.571428571428571</v>
      </c>
      <c r="J20">
        <f t="shared" si="3"/>
        <v>14.857142857142858</v>
      </c>
      <c r="K20">
        <f t="shared" si="4"/>
        <v>12.285714285714286</v>
      </c>
      <c r="L20">
        <f t="shared" si="5"/>
        <v>14.238095238095239</v>
      </c>
    </row>
    <row r="21" spans="1:14">
      <c r="A21" s="3" t="s">
        <v>36</v>
      </c>
      <c r="B21">
        <v>16</v>
      </c>
      <c r="C21">
        <v>12</v>
      </c>
      <c r="D21">
        <v>14</v>
      </c>
      <c r="E21">
        <v>13</v>
      </c>
      <c r="F21">
        <f>IF(AVERAGE(ErzurumTablo[[#This Row],[Vefat2019]:[Vefat2017]])&gt;0, AVERAGE(ErzurumTablo[[#This Row],[Vefat2019]:[Vefat2017]]), 0)</f>
        <v>13</v>
      </c>
      <c r="G21">
        <f>IF(AND(ErzurumTablo[[#This Row],[Vefat2020]]&gt;-1,ErzurumTablo[[#This Row],[Referans]]&gt;-1), ErzurumTablo[[#This Row],[Vefat2020]]-ErzurumTablo[[#This Row],[Referans]], 0)</f>
        <v>3</v>
      </c>
      <c r="H21">
        <f t="shared" si="1"/>
        <v>14.428571428571429</v>
      </c>
      <c r="I21">
        <f t="shared" si="2"/>
        <v>15</v>
      </c>
      <c r="J21">
        <f t="shared" si="3"/>
        <v>14.142857142857142</v>
      </c>
      <c r="K21">
        <f t="shared" si="4"/>
        <v>11.285714285714286</v>
      </c>
      <c r="L21">
        <f t="shared" si="5"/>
        <v>13.476190476190478</v>
      </c>
    </row>
    <row r="22" spans="1:14">
      <c r="A22" s="3" t="s">
        <v>37</v>
      </c>
      <c r="B22">
        <v>19</v>
      </c>
      <c r="C22">
        <v>24</v>
      </c>
      <c r="D22">
        <v>8</v>
      </c>
      <c r="E22">
        <v>13</v>
      </c>
      <c r="F22">
        <f>IF(AVERAGE(ErzurumTablo[[#This Row],[Vefat2019]:[Vefat2017]])&gt;0, AVERAGE(ErzurumTablo[[#This Row],[Vefat2019]:[Vefat2017]]), 0)</f>
        <v>15</v>
      </c>
      <c r="G22">
        <f>IF(AND(ErzurumTablo[[#This Row],[Vefat2020]]&gt;-1,ErzurumTablo[[#This Row],[Referans]]&gt;-1), ErzurumTablo[[#This Row],[Vefat2020]]-ErzurumTablo[[#This Row],[Referans]], 0)</f>
        <v>4</v>
      </c>
      <c r="H22">
        <f t="shared" si="1"/>
        <v>15.142857142857142</v>
      </c>
      <c r="I22">
        <f t="shared" si="2"/>
        <v>16.571428571428573</v>
      </c>
      <c r="J22">
        <f t="shared" si="3"/>
        <v>13</v>
      </c>
      <c r="K22">
        <f t="shared" si="4"/>
        <v>12.285714285714286</v>
      </c>
      <c r="L22">
        <f t="shared" si="5"/>
        <v>13.952380952380951</v>
      </c>
    </row>
    <row r="23" spans="1:14">
      <c r="A23" s="3" t="s">
        <v>38</v>
      </c>
      <c r="B23">
        <v>13</v>
      </c>
      <c r="C23">
        <v>14</v>
      </c>
      <c r="D23">
        <v>18</v>
      </c>
      <c r="E23">
        <v>13</v>
      </c>
      <c r="F23">
        <f>IF(AVERAGE(ErzurumTablo[[#This Row],[Vefat2019]:[Vefat2017]])&gt;0, AVERAGE(ErzurumTablo[[#This Row],[Vefat2019]:[Vefat2017]]), 0)</f>
        <v>15</v>
      </c>
      <c r="G23">
        <f>IF(AND(ErzurumTablo[[#This Row],[Vefat2020]]&gt;-1,ErzurumTablo[[#This Row],[Referans]]&gt;-1), ErzurumTablo[[#This Row],[Vefat2020]]-ErzurumTablo[[#This Row],[Referans]], 0)</f>
        <v>-2</v>
      </c>
      <c r="H23">
        <f t="shared" si="1"/>
        <v>15.142857142857142</v>
      </c>
      <c r="I23">
        <f t="shared" si="2"/>
        <v>16.142857142857142</v>
      </c>
      <c r="J23">
        <f t="shared" si="3"/>
        <v>12.428571428571429</v>
      </c>
      <c r="K23">
        <f t="shared" si="4"/>
        <v>12.285714285714286</v>
      </c>
      <c r="L23">
        <f t="shared" si="5"/>
        <v>13.61904761904762</v>
      </c>
    </row>
    <row r="24" spans="1:14">
      <c r="A24" s="3" t="s">
        <v>39</v>
      </c>
      <c r="B24">
        <v>21</v>
      </c>
      <c r="C24">
        <v>16</v>
      </c>
      <c r="D24">
        <v>20</v>
      </c>
      <c r="E24">
        <v>12</v>
      </c>
      <c r="F24">
        <f>IF(AVERAGE(ErzurumTablo[[#This Row],[Vefat2019]:[Vefat2017]])&gt;0, AVERAGE(ErzurumTablo[[#This Row],[Vefat2019]:[Vefat2017]]), 0)</f>
        <v>16</v>
      </c>
      <c r="G24">
        <f>IF(AND(ErzurumTablo[[#This Row],[Vefat2020]]&gt;-1,ErzurumTablo[[#This Row],[Referans]]&gt;-1), ErzurumTablo[[#This Row],[Vefat2020]]-ErzurumTablo[[#This Row],[Referans]], 0)</f>
        <v>5</v>
      </c>
      <c r="H24">
        <f t="shared" si="1"/>
        <v>16</v>
      </c>
      <c r="I24">
        <f t="shared" si="2"/>
        <v>16</v>
      </c>
      <c r="J24">
        <f t="shared" si="3"/>
        <v>13.428571428571429</v>
      </c>
      <c r="K24">
        <f t="shared" si="4"/>
        <v>12.571428571428571</v>
      </c>
      <c r="L24">
        <f t="shared" si="5"/>
        <v>14</v>
      </c>
    </row>
    <row r="25" spans="1:14">
      <c r="A25" s="3" t="s">
        <v>40</v>
      </c>
      <c r="B25">
        <v>15</v>
      </c>
      <c r="C25">
        <v>24</v>
      </c>
      <c r="D25">
        <v>14</v>
      </c>
      <c r="E25">
        <v>22</v>
      </c>
      <c r="F25">
        <f>IF(AVERAGE(ErzurumTablo[[#This Row],[Vefat2019]:[Vefat2017]])&gt;0, AVERAGE(ErzurumTablo[[#This Row],[Vefat2019]:[Vefat2017]]), 0)</f>
        <v>20</v>
      </c>
      <c r="G25">
        <f>IF(AND(ErzurumTablo[[#This Row],[Vefat2020]]&gt;-1,ErzurumTablo[[#This Row],[Referans]]&gt;-1), ErzurumTablo[[#This Row],[Vefat2020]]-ErzurumTablo[[#This Row],[Referans]], 0)</f>
        <v>-5</v>
      </c>
      <c r="H25">
        <f t="shared" si="1"/>
        <v>16</v>
      </c>
      <c r="I25">
        <f t="shared" si="2"/>
        <v>17</v>
      </c>
      <c r="J25">
        <f t="shared" si="3"/>
        <v>14</v>
      </c>
      <c r="K25">
        <f t="shared" si="4"/>
        <v>13.428571428571429</v>
      </c>
      <c r="L25">
        <f t="shared" si="5"/>
        <v>14.809523809523808</v>
      </c>
      <c r="N25" t="s">
        <v>5</v>
      </c>
    </row>
    <row r="26" spans="1:14">
      <c r="A26" s="3" t="s">
        <v>41</v>
      </c>
      <c r="B26">
        <v>12</v>
      </c>
      <c r="C26">
        <v>10</v>
      </c>
      <c r="D26">
        <v>19</v>
      </c>
      <c r="E26">
        <v>21</v>
      </c>
      <c r="F26">
        <f>IF(AVERAGE(ErzurumTablo[[#This Row],[Vefat2019]:[Vefat2017]])&gt;0, AVERAGE(ErzurumTablo[[#This Row],[Vefat2019]:[Vefat2017]]), 0)</f>
        <v>16.666666666666668</v>
      </c>
      <c r="G26">
        <f>IF(AND(ErzurumTablo[[#This Row],[Vefat2020]]&gt;-1,ErzurumTablo[[#This Row],[Referans]]&gt;-1), ErzurumTablo[[#This Row],[Vefat2020]]-ErzurumTablo[[#This Row],[Referans]], 0)</f>
        <v>-4.6666666666666679</v>
      </c>
      <c r="H26">
        <f t="shared" si="1"/>
        <v>15.428571428571429</v>
      </c>
      <c r="I26">
        <f t="shared" si="2"/>
        <v>16.714285714285715</v>
      </c>
      <c r="J26">
        <f t="shared" si="3"/>
        <v>14.714285714285714</v>
      </c>
      <c r="K26">
        <f t="shared" si="4"/>
        <v>15.142857142857142</v>
      </c>
      <c r="L26">
        <f t="shared" si="5"/>
        <v>15.523809523809524</v>
      </c>
      <c r="N26">
        <f>SUM(ErzurumTablo[Fark])</f>
        <v>775.00000000000011</v>
      </c>
    </row>
    <row r="27" spans="1:14">
      <c r="A27" s="3" t="s">
        <v>42</v>
      </c>
      <c r="B27">
        <v>21</v>
      </c>
      <c r="C27">
        <v>17</v>
      </c>
      <c r="D27">
        <v>16</v>
      </c>
      <c r="E27">
        <v>16</v>
      </c>
      <c r="F27">
        <f>IF(AVERAGE(ErzurumTablo[[#This Row],[Vefat2019]:[Vefat2017]])&gt;0, AVERAGE(ErzurumTablo[[#This Row],[Vefat2019]:[Vefat2017]]), 0)</f>
        <v>16.333333333333332</v>
      </c>
      <c r="G27">
        <f>IF(AND(ErzurumTablo[[#This Row],[Vefat2020]]&gt;-1,ErzurumTablo[[#This Row],[Referans]]&gt;-1), ErzurumTablo[[#This Row],[Vefat2020]]-ErzurumTablo[[#This Row],[Referans]], 0)</f>
        <v>4.6666666666666679</v>
      </c>
      <c r="H27">
        <f t="shared" si="1"/>
        <v>16.714285714285715</v>
      </c>
      <c r="I27">
        <f t="shared" si="2"/>
        <v>16.714285714285715</v>
      </c>
      <c r="J27">
        <f t="shared" si="3"/>
        <v>15.571428571428571</v>
      </c>
      <c r="K27">
        <f t="shared" si="4"/>
        <v>15.714285714285714</v>
      </c>
      <c r="L27">
        <f t="shared" si="5"/>
        <v>16</v>
      </c>
    </row>
    <row r="28" spans="1:14">
      <c r="A28" s="3" t="s">
        <v>43</v>
      </c>
      <c r="B28">
        <v>13</v>
      </c>
      <c r="C28">
        <v>16</v>
      </c>
      <c r="D28">
        <v>16</v>
      </c>
      <c r="E28">
        <v>13</v>
      </c>
      <c r="F28">
        <f>IF(AVERAGE(ErzurumTablo[[#This Row],[Vefat2019]:[Vefat2017]])&gt;0, AVERAGE(ErzurumTablo[[#This Row],[Vefat2019]:[Vefat2017]]), 0)</f>
        <v>15</v>
      </c>
      <c r="G28">
        <f>IF(AND(ErzurumTablo[[#This Row],[Vefat2020]]&gt;-1,ErzurumTablo[[#This Row],[Referans]]&gt;-1), ErzurumTablo[[#This Row],[Vefat2020]]-ErzurumTablo[[#This Row],[Referans]], 0)</f>
        <v>-2</v>
      </c>
      <c r="H28">
        <f t="shared" si="1"/>
        <v>16.285714285714285</v>
      </c>
      <c r="I28">
        <f t="shared" si="2"/>
        <v>17.285714285714285</v>
      </c>
      <c r="J28">
        <f t="shared" si="3"/>
        <v>15.857142857142858</v>
      </c>
      <c r="K28">
        <f t="shared" si="4"/>
        <v>15.714285714285714</v>
      </c>
      <c r="L28">
        <f t="shared" si="5"/>
        <v>16.285714285714285</v>
      </c>
    </row>
    <row r="29" spans="1:14">
      <c r="A29" s="3" t="s">
        <v>44</v>
      </c>
      <c r="B29">
        <v>17</v>
      </c>
      <c r="C29">
        <v>12</v>
      </c>
      <c r="D29">
        <v>14</v>
      </c>
      <c r="E29">
        <v>14</v>
      </c>
      <c r="F29">
        <f>IF(AVERAGE(ErzurumTablo[[#This Row],[Vefat2019]:[Vefat2017]])&gt;0, AVERAGE(ErzurumTablo[[#This Row],[Vefat2019]:[Vefat2017]]), 0)</f>
        <v>13.333333333333334</v>
      </c>
      <c r="G29">
        <f>IF(AND(ErzurumTablo[[#This Row],[Vefat2020]]&gt;-1,ErzurumTablo[[#This Row],[Referans]]&gt;-1), ErzurumTablo[[#This Row],[Vefat2020]]-ErzurumTablo[[#This Row],[Referans]], 0)</f>
        <v>3.6666666666666661</v>
      </c>
      <c r="H29">
        <f t="shared" si="1"/>
        <v>16</v>
      </c>
      <c r="I29">
        <f t="shared" si="2"/>
        <v>15.571428571428571</v>
      </c>
      <c r="J29">
        <f t="shared" si="3"/>
        <v>16.714285714285715</v>
      </c>
      <c r="K29">
        <f t="shared" si="4"/>
        <v>15.857142857142858</v>
      </c>
      <c r="L29">
        <f t="shared" si="5"/>
        <v>16.047619047619047</v>
      </c>
    </row>
    <row r="30" spans="1:14">
      <c r="A30" s="3" t="s">
        <v>45</v>
      </c>
      <c r="B30">
        <v>15</v>
      </c>
      <c r="C30">
        <v>15</v>
      </c>
      <c r="D30">
        <v>13</v>
      </c>
      <c r="E30">
        <v>14</v>
      </c>
      <c r="F30">
        <f>IF(AVERAGE(ErzurumTablo[[#This Row],[Vefat2019]:[Vefat2017]])&gt;0, AVERAGE(ErzurumTablo[[#This Row],[Vefat2019]:[Vefat2017]]), 0)</f>
        <v>14</v>
      </c>
      <c r="G30">
        <f>IF(AND(ErzurumTablo[[#This Row],[Vefat2020]]&gt;-1,ErzurumTablo[[#This Row],[Referans]]&gt;-1), ErzurumTablo[[#This Row],[Vefat2020]]-ErzurumTablo[[#This Row],[Referans]], 0)</f>
        <v>1</v>
      </c>
      <c r="H30">
        <f t="shared" si="1"/>
        <v>16.285714285714285</v>
      </c>
      <c r="I30">
        <f t="shared" si="2"/>
        <v>15.714285714285714</v>
      </c>
      <c r="J30">
        <f t="shared" si="3"/>
        <v>16</v>
      </c>
      <c r="K30">
        <f t="shared" si="4"/>
        <v>16</v>
      </c>
      <c r="L30">
        <f t="shared" si="5"/>
        <v>15.904761904761903</v>
      </c>
    </row>
    <row r="31" spans="1:14">
      <c r="A31" s="3" t="s">
        <v>46</v>
      </c>
      <c r="B31">
        <v>12</v>
      </c>
      <c r="C31">
        <v>12</v>
      </c>
      <c r="D31">
        <v>20</v>
      </c>
      <c r="E31">
        <v>16</v>
      </c>
      <c r="F31">
        <f>IF(AVERAGE(ErzurumTablo[[#This Row],[Vefat2019]:[Vefat2017]])&gt;0, AVERAGE(ErzurumTablo[[#This Row],[Vefat2019]:[Vefat2017]]), 0)</f>
        <v>16</v>
      </c>
      <c r="G31">
        <f>IF(AND(ErzurumTablo[[#This Row],[Vefat2020]]&gt;-1,ErzurumTablo[[#This Row],[Referans]]&gt;-1), ErzurumTablo[[#This Row],[Vefat2020]]-ErzurumTablo[[#This Row],[Referans]], 0)</f>
        <v>-4</v>
      </c>
      <c r="H31">
        <f t="shared" si="1"/>
        <v>15</v>
      </c>
      <c r="I31">
        <f t="shared" si="2"/>
        <v>15.142857142857142</v>
      </c>
      <c r="J31">
        <f t="shared" si="3"/>
        <v>16</v>
      </c>
      <c r="K31">
        <f t="shared" si="4"/>
        <v>16.571428571428573</v>
      </c>
      <c r="L31">
        <f t="shared" si="5"/>
        <v>15.904761904761903</v>
      </c>
    </row>
    <row r="32" spans="1:14">
      <c r="A32" s="3" t="s">
        <v>47</v>
      </c>
      <c r="B32">
        <v>10</v>
      </c>
      <c r="C32">
        <v>9</v>
      </c>
      <c r="D32">
        <v>21</v>
      </c>
      <c r="E32">
        <v>13</v>
      </c>
      <c r="F32">
        <f>IF(AVERAGE(ErzurumTablo[[#This Row],[Vefat2019]:[Vefat2017]])&gt;0, AVERAGE(ErzurumTablo[[#This Row],[Vefat2019]:[Vefat2017]]), 0)</f>
        <v>14.333333333333334</v>
      </c>
      <c r="G32">
        <f>IF(AND(ErzurumTablo[[#This Row],[Vefat2020]]&gt;-1,ErzurumTablo[[#This Row],[Referans]]&gt;-1), ErzurumTablo[[#This Row],[Vefat2020]]-ErzurumTablo[[#This Row],[Referans]], 0)</f>
        <v>-4.3333333333333339</v>
      </c>
      <c r="H32">
        <f t="shared" si="1"/>
        <v>14.285714285714286</v>
      </c>
      <c r="I32">
        <f t="shared" si="2"/>
        <v>13</v>
      </c>
      <c r="J32">
        <f t="shared" si="3"/>
        <v>17</v>
      </c>
      <c r="K32">
        <f t="shared" si="4"/>
        <v>15.285714285714286</v>
      </c>
      <c r="L32">
        <f t="shared" si="5"/>
        <v>15.095238095238097</v>
      </c>
    </row>
    <row r="33" spans="1:12">
      <c r="A33" s="3" t="s">
        <v>48</v>
      </c>
      <c r="B33">
        <v>11</v>
      </c>
      <c r="C33">
        <v>17</v>
      </c>
      <c r="D33">
        <v>11</v>
      </c>
      <c r="E33">
        <v>11</v>
      </c>
      <c r="F33">
        <f>IF(AVERAGE(ErzurumTablo[[#This Row],[Vefat2019]:[Vefat2017]])&gt;0, AVERAGE(ErzurumTablo[[#This Row],[Vefat2019]:[Vefat2017]]), 0)</f>
        <v>13</v>
      </c>
      <c r="G33">
        <f>IF(AND(ErzurumTablo[[#This Row],[Vefat2020]]&gt;-1,ErzurumTablo[[#This Row],[Referans]]&gt;-1), ErzurumTablo[[#This Row],[Vefat2020]]-ErzurumTablo[[#This Row],[Referans]], 0)</f>
        <v>-2</v>
      </c>
      <c r="H33">
        <f t="shared" si="1"/>
        <v>14.142857142857142</v>
      </c>
      <c r="I33">
        <f t="shared" si="2"/>
        <v>14</v>
      </c>
      <c r="J33">
        <f t="shared" si="3"/>
        <v>15.857142857142858</v>
      </c>
      <c r="K33">
        <f t="shared" si="4"/>
        <v>13.857142857142858</v>
      </c>
      <c r="L33">
        <f t="shared" si="5"/>
        <v>14.571428571428569</v>
      </c>
    </row>
    <row r="34" spans="1:12">
      <c r="A34" s="3" t="s">
        <v>49</v>
      </c>
      <c r="B34">
        <v>12</v>
      </c>
      <c r="C34">
        <v>12</v>
      </c>
      <c r="D34">
        <v>13</v>
      </c>
      <c r="E34">
        <v>13</v>
      </c>
      <c r="F34">
        <f>IF(AVERAGE(ErzurumTablo[[#This Row],[Vefat2019]:[Vefat2017]])&gt;0, AVERAGE(ErzurumTablo[[#This Row],[Vefat2019]:[Vefat2017]]), 0)</f>
        <v>12.666666666666666</v>
      </c>
      <c r="G34">
        <f>IF(AND(ErzurumTablo[[#This Row],[Vefat2020]]&gt;-1,ErzurumTablo[[#This Row],[Referans]]&gt;-1), ErzurumTablo[[#This Row],[Vefat2020]]-ErzurumTablo[[#This Row],[Referans]], 0)</f>
        <v>-0.66666666666666607</v>
      </c>
      <c r="H34">
        <f t="shared" si="1"/>
        <v>12.857142857142858</v>
      </c>
      <c r="I34">
        <f t="shared" si="2"/>
        <v>13.285714285714286</v>
      </c>
      <c r="J34">
        <f t="shared" si="3"/>
        <v>15.428571428571429</v>
      </c>
      <c r="K34">
        <f t="shared" si="4"/>
        <v>13.428571428571429</v>
      </c>
      <c r="L34">
        <f t="shared" si="5"/>
        <v>14.047619047619049</v>
      </c>
    </row>
    <row r="35" spans="1:12">
      <c r="A35" s="3" t="s">
        <v>50</v>
      </c>
      <c r="B35">
        <v>16</v>
      </c>
      <c r="C35">
        <v>13</v>
      </c>
      <c r="D35">
        <v>12</v>
      </c>
      <c r="E35">
        <v>20</v>
      </c>
      <c r="F35">
        <f>IF(AVERAGE(ErzurumTablo[[#This Row],[Vefat2019]:[Vefat2017]])&gt;0, AVERAGE(ErzurumTablo[[#This Row],[Vefat2019]:[Vefat2017]]), 0)</f>
        <v>15</v>
      </c>
      <c r="G35">
        <f>IF(AND(ErzurumTablo[[#This Row],[Vefat2020]]&gt;-1,ErzurumTablo[[#This Row],[Referans]]&gt;-1), ErzurumTablo[[#This Row],[Vefat2020]]-ErzurumTablo[[#This Row],[Referans]], 0)</f>
        <v>1</v>
      </c>
      <c r="H35">
        <f t="shared" si="1"/>
        <v>13.285714285714286</v>
      </c>
      <c r="I35">
        <f t="shared" si="2"/>
        <v>12.857142857142858</v>
      </c>
      <c r="J35">
        <f t="shared" si="3"/>
        <v>14.857142857142858</v>
      </c>
      <c r="K35">
        <f t="shared" si="4"/>
        <v>14.428571428571429</v>
      </c>
      <c r="L35">
        <f t="shared" si="5"/>
        <v>14.047619047619049</v>
      </c>
    </row>
    <row r="36" spans="1:12">
      <c r="A36" s="3" t="s">
        <v>51</v>
      </c>
      <c r="B36">
        <v>10</v>
      </c>
      <c r="C36">
        <v>15</v>
      </c>
      <c r="D36">
        <v>9</v>
      </c>
      <c r="E36">
        <v>8</v>
      </c>
      <c r="F36">
        <f>IF(AVERAGE(ErzurumTablo[[#This Row],[Vefat2019]:[Vefat2017]])&gt;0, AVERAGE(ErzurumTablo[[#This Row],[Vefat2019]:[Vefat2017]]), 0)</f>
        <v>10.666666666666666</v>
      </c>
      <c r="G36">
        <f>IF(AND(ErzurumTablo[[#This Row],[Vefat2020]]&gt;-1,ErzurumTablo[[#This Row],[Referans]]&gt;-1), ErzurumTablo[[#This Row],[Vefat2020]]-ErzurumTablo[[#This Row],[Referans]], 0)</f>
        <v>-0.66666666666666607</v>
      </c>
      <c r="H36">
        <f t="shared" si="1"/>
        <v>12.285714285714286</v>
      </c>
      <c r="I36">
        <f t="shared" si="2"/>
        <v>13.285714285714286</v>
      </c>
      <c r="J36">
        <f t="shared" si="3"/>
        <v>14.142857142857142</v>
      </c>
      <c r="K36">
        <f t="shared" si="4"/>
        <v>13.571428571428571</v>
      </c>
      <c r="L36">
        <f t="shared" si="5"/>
        <v>13.666666666666668</v>
      </c>
    </row>
    <row r="37" spans="1:12">
      <c r="A37" s="3" t="s">
        <v>52</v>
      </c>
      <c r="B37">
        <v>9</v>
      </c>
      <c r="C37">
        <v>15</v>
      </c>
      <c r="D37">
        <v>12</v>
      </c>
      <c r="E37">
        <v>12</v>
      </c>
      <c r="F37">
        <f>IF(AVERAGE(ErzurumTablo[[#This Row],[Vefat2019]:[Vefat2017]])&gt;0, AVERAGE(ErzurumTablo[[#This Row],[Vefat2019]:[Vefat2017]]), 0)</f>
        <v>13</v>
      </c>
      <c r="G37">
        <f>IF(AND(ErzurumTablo[[#This Row],[Vefat2020]]&gt;-1,ErzurumTablo[[#This Row],[Referans]]&gt;-1), ErzurumTablo[[#This Row],[Vefat2020]]-ErzurumTablo[[#This Row],[Referans]], 0)</f>
        <v>-4</v>
      </c>
      <c r="H37">
        <f t="shared" si="1"/>
        <v>11.428571428571429</v>
      </c>
      <c r="I37">
        <f t="shared" si="2"/>
        <v>13.285714285714286</v>
      </c>
      <c r="J37">
        <f t="shared" si="3"/>
        <v>14</v>
      </c>
      <c r="K37">
        <f t="shared" si="4"/>
        <v>13.285714285714286</v>
      </c>
      <c r="L37">
        <f t="shared" si="5"/>
        <v>13.523809523809524</v>
      </c>
    </row>
    <row r="38" spans="1:12">
      <c r="A38" s="3" t="s">
        <v>53</v>
      </c>
      <c r="B38">
        <v>17</v>
      </c>
      <c r="C38">
        <v>20</v>
      </c>
      <c r="D38">
        <v>17</v>
      </c>
      <c r="E38">
        <v>19</v>
      </c>
      <c r="F38">
        <f>IF(AVERAGE(ErzurumTablo[[#This Row],[Vefat2019]:[Vefat2017]])&gt;0, AVERAGE(ErzurumTablo[[#This Row],[Vefat2019]:[Vefat2017]]), 0)</f>
        <v>18.666666666666668</v>
      </c>
      <c r="G38">
        <f>IF(AND(ErzurumTablo[[#This Row],[Vefat2020]]&gt;-1,ErzurumTablo[[#This Row],[Referans]]&gt;-1), ErzurumTablo[[#This Row],[Vefat2020]]-ErzurumTablo[[#This Row],[Referans]], 0)</f>
        <v>-1.6666666666666679</v>
      </c>
      <c r="H38">
        <f t="shared" si="1"/>
        <v>12.142857142857142</v>
      </c>
      <c r="I38">
        <f t="shared" si="2"/>
        <v>14.428571428571429</v>
      </c>
      <c r="J38">
        <f t="shared" si="3"/>
        <v>13.571428571428571</v>
      </c>
      <c r="K38">
        <f t="shared" si="4"/>
        <v>13.714285714285714</v>
      </c>
      <c r="L38">
        <f t="shared" si="5"/>
        <v>13.904761904761907</v>
      </c>
    </row>
    <row r="39" spans="1:12">
      <c r="A39" s="3" t="s">
        <v>54</v>
      </c>
      <c r="B39">
        <v>15</v>
      </c>
      <c r="C39">
        <v>11</v>
      </c>
      <c r="D39">
        <v>11</v>
      </c>
      <c r="E39">
        <v>9</v>
      </c>
      <c r="F39">
        <f>IF(AVERAGE(ErzurumTablo[[#This Row],[Vefat2019]:[Vefat2017]])&gt;0, AVERAGE(ErzurumTablo[[#This Row],[Vefat2019]:[Vefat2017]]), 0)</f>
        <v>10.333333333333334</v>
      </c>
      <c r="G39">
        <f>IF(AND(ErzurumTablo[[#This Row],[Vefat2020]]&gt;-1,ErzurumTablo[[#This Row],[Referans]]&gt;-1), ErzurumTablo[[#This Row],[Vefat2020]]-ErzurumTablo[[#This Row],[Referans]], 0)</f>
        <v>4.6666666666666661</v>
      </c>
      <c r="H39">
        <f t="shared" si="1"/>
        <v>12.857142857142858</v>
      </c>
      <c r="I39">
        <f t="shared" si="2"/>
        <v>14.714285714285714</v>
      </c>
      <c r="J39">
        <f t="shared" si="3"/>
        <v>12.142857142857142</v>
      </c>
      <c r="K39">
        <f t="shared" si="4"/>
        <v>13.142857142857142</v>
      </c>
      <c r="L39">
        <f t="shared" si="5"/>
        <v>13.333333333333332</v>
      </c>
    </row>
    <row r="40" spans="1:12">
      <c r="A40" s="3" t="s">
        <v>55</v>
      </c>
      <c r="B40">
        <v>17</v>
      </c>
      <c r="C40">
        <v>16</v>
      </c>
      <c r="D40">
        <v>13</v>
      </c>
      <c r="E40">
        <v>16</v>
      </c>
      <c r="F40">
        <f>IF(AVERAGE(ErzurumTablo[[#This Row],[Vefat2019]:[Vefat2017]])&gt;0, AVERAGE(ErzurumTablo[[#This Row],[Vefat2019]:[Vefat2017]]), 0)</f>
        <v>15</v>
      </c>
      <c r="G40">
        <f>IF(AND(ErzurumTablo[[#This Row],[Vefat2020]]&gt;-1,ErzurumTablo[[#This Row],[Referans]]&gt;-1), ErzurumTablo[[#This Row],[Vefat2020]]-ErzurumTablo[[#This Row],[Referans]], 0)</f>
        <v>2</v>
      </c>
      <c r="H40">
        <f t="shared" si="1"/>
        <v>13.714285714285714</v>
      </c>
      <c r="I40">
        <f t="shared" si="2"/>
        <v>14.571428571428571</v>
      </c>
      <c r="J40">
        <f t="shared" si="3"/>
        <v>12.428571428571429</v>
      </c>
      <c r="K40">
        <f t="shared" si="4"/>
        <v>13.857142857142858</v>
      </c>
      <c r="L40">
        <f t="shared" si="5"/>
        <v>13.619047619047619</v>
      </c>
    </row>
    <row r="41" spans="1:12">
      <c r="A41" s="3" t="s">
        <v>56</v>
      </c>
      <c r="B41">
        <v>10</v>
      </c>
      <c r="C41">
        <v>11</v>
      </c>
      <c r="D41">
        <v>11</v>
      </c>
      <c r="E41">
        <v>7</v>
      </c>
      <c r="F41">
        <f>IF(AVERAGE(ErzurumTablo[[#This Row],[Vefat2019]:[Vefat2017]])&gt;0, AVERAGE(ErzurumTablo[[#This Row],[Vefat2019]:[Vefat2017]]), 0)</f>
        <v>9.6666666666666661</v>
      </c>
      <c r="G41">
        <f>IF(AND(ErzurumTablo[[#This Row],[Vefat2020]]&gt;-1,ErzurumTablo[[#This Row],[Referans]]&gt;-1), ErzurumTablo[[#This Row],[Vefat2020]]-ErzurumTablo[[#This Row],[Referans]], 0)</f>
        <v>0.33333333333333393</v>
      </c>
      <c r="H41">
        <f t="shared" si="1"/>
        <v>13.428571428571429</v>
      </c>
      <c r="I41">
        <f t="shared" si="2"/>
        <v>14.428571428571429</v>
      </c>
      <c r="J41">
        <f t="shared" si="3"/>
        <v>12.142857142857142</v>
      </c>
      <c r="K41">
        <f t="shared" si="4"/>
        <v>13</v>
      </c>
      <c r="L41">
        <f t="shared" si="5"/>
        <v>13.19047619047619</v>
      </c>
    </row>
    <row r="42" spans="1:12">
      <c r="A42" s="3" t="s">
        <v>57</v>
      </c>
      <c r="B42">
        <v>19</v>
      </c>
      <c r="C42">
        <v>12</v>
      </c>
      <c r="D42">
        <v>16</v>
      </c>
      <c r="E42">
        <v>13</v>
      </c>
      <c r="F42">
        <f>IF(AVERAGE(ErzurumTablo[[#This Row],[Vefat2019]:[Vefat2017]])&gt;0, AVERAGE(ErzurumTablo[[#This Row],[Vefat2019]:[Vefat2017]]), 0)</f>
        <v>13.666666666666666</v>
      </c>
      <c r="G42">
        <f>IF(AND(ErzurumTablo[[#This Row],[Vefat2020]]&gt;-1,ErzurumTablo[[#This Row],[Referans]]&gt;-1), ErzurumTablo[[#This Row],[Vefat2020]]-ErzurumTablo[[#This Row],[Referans]], 0)</f>
        <v>5.3333333333333339</v>
      </c>
      <c r="H42">
        <f t="shared" si="1"/>
        <v>13.857142857142858</v>
      </c>
      <c r="I42">
        <f t="shared" si="2"/>
        <v>14.285714285714286</v>
      </c>
      <c r="J42">
        <f t="shared" si="3"/>
        <v>12.714285714285714</v>
      </c>
      <c r="K42">
        <f t="shared" si="4"/>
        <v>12</v>
      </c>
      <c r="L42">
        <f t="shared" si="5"/>
        <v>13</v>
      </c>
    </row>
    <row r="43" spans="1:12">
      <c r="A43" s="3" t="s">
        <v>58</v>
      </c>
      <c r="B43">
        <v>13</v>
      </c>
      <c r="C43">
        <v>18</v>
      </c>
      <c r="D43">
        <v>7</v>
      </c>
      <c r="E43">
        <v>15</v>
      </c>
      <c r="F43">
        <f>IF(AVERAGE(ErzurumTablo[[#This Row],[Vefat2019]:[Vefat2017]])&gt;0, AVERAGE(ErzurumTablo[[#This Row],[Vefat2019]:[Vefat2017]]), 0)</f>
        <v>13.333333333333334</v>
      </c>
      <c r="G43">
        <f>IF(AND(ErzurumTablo[[#This Row],[Vefat2020]]&gt;-1,ErzurumTablo[[#This Row],[Referans]]&gt;-1), ErzurumTablo[[#This Row],[Vefat2020]]-ErzurumTablo[[#This Row],[Referans]], 0)</f>
        <v>-0.33333333333333393</v>
      </c>
      <c r="H43">
        <f t="shared" si="1"/>
        <v>14.285714285714286</v>
      </c>
      <c r="I43">
        <f t="shared" si="2"/>
        <v>14.714285714285714</v>
      </c>
      <c r="J43">
        <f t="shared" si="3"/>
        <v>12.428571428571429</v>
      </c>
      <c r="K43">
        <f t="shared" si="4"/>
        <v>13</v>
      </c>
      <c r="L43">
        <f t="shared" si="5"/>
        <v>13.380952380952381</v>
      </c>
    </row>
    <row r="44" spans="1:12">
      <c r="A44" s="3" t="s">
        <v>59</v>
      </c>
      <c r="B44">
        <v>13</v>
      </c>
      <c r="C44">
        <v>13</v>
      </c>
      <c r="D44">
        <v>23</v>
      </c>
      <c r="E44">
        <v>13</v>
      </c>
      <c r="F44">
        <f>IF(AVERAGE(ErzurumTablo[[#This Row],[Vefat2019]:[Vefat2017]])&gt;0, AVERAGE(ErzurumTablo[[#This Row],[Vefat2019]:[Vefat2017]]), 0)</f>
        <v>16.333333333333332</v>
      </c>
      <c r="G44">
        <f>IF(AND(ErzurumTablo[[#This Row],[Vefat2020]]&gt;-1,ErzurumTablo[[#This Row],[Referans]]&gt;-1), ErzurumTablo[[#This Row],[Vefat2020]]-ErzurumTablo[[#This Row],[Referans]], 0)</f>
        <v>-3.3333333333333321</v>
      </c>
      <c r="H44">
        <f t="shared" si="1"/>
        <v>14.857142857142858</v>
      </c>
      <c r="I44">
        <f t="shared" si="2"/>
        <v>14.428571428571429</v>
      </c>
      <c r="J44">
        <f t="shared" si="3"/>
        <v>14</v>
      </c>
      <c r="K44">
        <f t="shared" si="4"/>
        <v>13.142857142857142</v>
      </c>
      <c r="L44">
        <f t="shared" si="5"/>
        <v>13.857142857142856</v>
      </c>
    </row>
    <row r="45" spans="1:12">
      <c r="A45" s="3" t="s">
        <v>60</v>
      </c>
      <c r="B45">
        <v>11</v>
      </c>
      <c r="C45">
        <v>6</v>
      </c>
      <c r="D45">
        <v>11</v>
      </c>
      <c r="E45">
        <v>16</v>
      </c>
      <c r="F45">
        <f>IF(AVERAGE(ErzurumTablo[[#This Row],[Vefat2019]:[Vefat2017]])&gt;0, AVERAGE(ErzurumTablo[[#This Row],[Vefat2019]:[Vefat2017]]), 0)</f>
        <v>11</v>
      </c>
      <c r="G45">
        <f>IF(AND(ErzurumTablo[[#This Row],[Vefat2020]]&gt;-1,ErzurumTablo[[#This Row],[Referans]]&gt;-1), ErzurumTablo[[#This Row],[Vefat2020]]-ErzurumTablo[[#This Row],[Referans]], 0)</f>
        <v>0</v>
      </c>
      <c r="H45">
        <f t="shared" si="1"/>
        <v>14</v>
      </c>
      <c r="I45">
        <f t="shared" si="2"/>
        <v>12.428571428571429</v>
      </c>
      <c r="J45">
        <f t="shared" si="3"/>
        <v>13.142857142857142</v>
      </c>
      <c r="K45">
        <f t="shared" si="4"/>
        <v>12.714285714285714</v>
      </c>
      <c r="L45">
        <f t="shared" si="5"/>
        <v>12.761904761904761</v>
      </c>
    </row>
    <row r="46" spans="1:12">
      <c r="A46" s="3" t="s">
        <v>61</v>
      </c>
      <c r="B46">
        <v>9</v>
      </c>
      <c r="C46">
        <v>13</v>
      </c>
      <c r="D46">
        <v>12</v>
      </c>
      <c r="E46">
        <v>14</v>
      </c>
      <c r="F46">
        <f>IF(AVERAGE(ErzurumTablo[[#This Row],[Vefat2019]:[Vefat2017]])&gt;0, AVERAGE(ErzurumTablo[[#This Row],[Vefat2019]:[Vefat2017]]), 0)</f>
        <v>13</v>
      </c>
      <c r="G46">
        <f>IF(AND(ErzurumTablo[[#This Row],[Vefat2020]]&gt;-1,ErzurumTablo[[#This Row],[Referans]]&gt;-1), ErzurumTablo[[#This Row],[Vefat2020]]-ErzurumTablo[[#This Row],[Referans]], 0)</f>
        <v>-4</v>
      </c>
      <c r="H46">
        <f t="shared" si="1"/>
        <v>13.142857142857142</v>
      </c>
      <c r="I46">
        <f t="shared" si="2"/>
        <v>12.714285714285714</v>
      </c>
      <c r="J46">
        <f t="shared" si="3"/>
        <v>13.285714285714286</v>
      </c>
      <c r="K46">
        <f t="shared" si="4"/>
        <v>13.428571428571429</v>
      </c>
      <c r="L46">
        <f t="shared" si="5"/>
        <v>13.142857142857142</v>
      </c>
    </row>
    <row r="47" spans="1:12">
      <c r="A47" s="3" t="s">
        <v>62</v>
      </c>
      <c r="B47">
        <v>13</v>
      </c>
      <c r="C47">
        <v>10</v>
      </c>
      <c r="D47">
        <v>10</v>
      </c>
      <c r="E47">
        <v>12</v>
      </c>
      <c r="F47">
        <f>IF(AVERAGE(ErzurumTablo[[#This Row],[Vefat2019]:[Vefat2017]])&gt;0, AVERAGE(ErzurumTablo[[#This Row],[Vefat2019]:[Vefat2017]]), 0)</f>
        <v>10.666666666666666</v>
      </c>
      <c r="G47">
        <f>IF(AND(ErzurumTablo[[#This Row],[Vefat2020]]&gt;-1,ErzurumTablo[[#This Row],[Referans]]&gt;-1), ErzurumTablo[[#This Row],[Vefat2020]]-ErzurumTablo[[#This Row],[Referans]], 0)</f>
        <v>2.3333333333333339</v>
      </c>
      <c r="H47">
        <f t="shared" si="1"/>
        <v>12.571428571428571</v>
      </c>
      <c r="I47">
        <f t="shared" si="2"/>
        <v>11.857142857142858</v>
      </c>
      <c r="J47">
        <f t="shared" si="3"/>
        <v>12.857142857142858</v>
      </c>
      <c r="K47">
        <f t="shared" si="4"/>
        <v>12.857142857142858</v>
      </c>
      <c r="L47">
        <f t="shared" si="5"/>
        <v>12.523809523809524</v>
      </c>
    </row>
    <row r="48" spans="1:12">
      <c r="A48" s="3" t="s">
        <v>63</v>
      </c>
      <c r="B48">
        <v>7</v>
      </c>
      <c r="C48">
        <v>13</v>
      </c>
      <c r="D48">
        <v>11</v>
      </c>
      <c r="E48">
        <v>9</v>
      </c>
      <c r="F48">
        <f>IF(AVERAGE(ErzurumTablo[[#This Row],[Vefat2019]:[Vefat2017]])&gt;0, AVERAGE(ErzurumTablo[[#This Row],[Vefat2019]:[Vefat2017]]), 0)</f>
        <v>11</v>
      </c>
      <c r="G48">
        <f>IF(AND(ErzurumTablo[[#This Row],[Vefat2020]]&gt;-1,ErzurumTablo[[#This Row],[Referans]]&gt;-1), ErzurumTablo[[#This Row],[Vefat2020]]-ErzurumTablo[[#This Row],[Referans]], 0)</f>
        <v>-4</v>
      </c>
      <c r="H48">
        <f t="shared" si="1"/>
        <v>12.142857142857142</v>
      </c>
      <c r="I48">
        <f t="shared" si="2"/>
        <v>12.142857142857142</v>
      </c>
      <c r="J48">
        <f t="shared" si="3"/>
        <v>12.857142857142858</v>
      </c>
      <c r="K48">
        <f t="shared" si="4"/>
        <v>13.142857142857142</v>
      </c>
      <c r="L48">
        <f t="shared" si="5"/>
        <v>12.714285714285714</v>
      </c>
    </row>
    <row r="49" spans="1:12">
      <c r="A49" s="3" t="s">
        <v>64</v>
      </c>
      <c r="B49">
        <v>20</v>
      </c>
      <c r="C49">
        <v>12</v>
      </c>
      <c r="D49">
        <v>7</v>
      </c>
      <c r="E49">
        <v>12</v>
      </c>
      <c r="F49">
        <f>IF(AVERAGE(ErzurumTablo[[#This Row],[Vefat2019]:[Vefat2017]])&gt;0, AVERAGE(ErzurumTablo[[#This Row],[Vefat2019]:[Vefat2017]]), 0)</f>
        <v>10.333333333333334</v>
      </c>
      <c r="G49">
        <f>IF(AND(ErzurumTablo[[#This Row],[Vefat2020]]&gt;-1,ErzurumTablo[[#This Row],[Referans]]&gt;-1), ErzurumTablo[[#This Row],[Vefat2020]]-ErzurumTablo[[#This Row],[Referans]], 0)</f>
        <v>9.6666666666666661</v>
      </c>
      <c r="H49">
        <f t="shared" si="1"/>
        <v>12.285714285714286</v>
      </c>
      <c r="I49">
        <f t="shared" si="2"/>
        <v>12.142857142857142</v>
      </c>
      <c r="J49">
        <f t="shared" si="3"/>
        <v>11.571428571428571</v>
      </c>
      <c r="K49">
        <f t="shared" si="4"/>
        <v>13</v>
      </c>
      <c r="L49">
        <f t="shared" si="5"/>
        <v>12.238095238095237</v>
      </c>
    </row>
    <row r="50" spans="1:12">
      <c r="A50" s="3" t="s">
        <v>65</v>
      </c>
      <c r="B50">
        <v>9</v>
      </c>
      <c r="C50">
        <v>18</v>
      </c>
      <c r="D50">
        <v>14</v>
      </c>
      <c r="E50">
        <v>7</v>
      </c>
      <c r="F50">
        <f>IF(AVERAGE(ErzurumTablo[[#This Row],[Vefat2019]:[Vefat2017]])&gt;0, AVERAGE(ErzurumTablo[[#This Row],[Vefat2019]:[Vefat2017]]), 0)</f>
        <v>13</v>
      </c>
      <c r="G50">
        <f>IF(AND(ErzurumTablo[[#This Row],[Vefat2020]]&gt;-1,ErzurumTablo[[#This Row],[Referans]]&gt;-1), ErzurumTablo[[#This Row],[Vefat2020]]-ErzurumTablo[[#This Row],[Referans]], 0)</f>
        <v>-4</v>
      </c>
      <c r="H50">
        <f t="shared" si="1"/>
        <v>11.714285714285714</v>
      </c>
      <c r="I50">
        <f t="shared" si="2"/>
        <v>12.142857142857142</v>
      </c>
      <c r="J50">
        <f t="shared" si="3"/>
        <v>12.571428571428571</v>
      </c>
      <c r="K50">
        <f t="shared" si="4"/>
        <v>11.857142857142858</v>
      </c>
      <c r="L50">
        <f t="shared" si="5"/>
        <v>12.19047619047619</v>
      </c>
    </row>
    <row r="51" spans="1:12">
      <c r="A51" s="3" t="s">
        <v>66</v>
      </c>
      <c r="B51">
        <v>13</v>
      </c>
      <c r="C51">
        <v>15</v>
      </c>
      <c r="D51">
        <v>18</v>
      </c>
      <c r="E51">
        <v>7</v>
      </c>
      <c r="F51">
        <f>IF(AVERAGE(ErzurumTablo[[#This Row],[Vefat2019]:[Vefat2017]])&gt;0, AVERAGE(ErzurumTablo[[#This Row],[Vefat2019]:[Vefat2017]]), 0)</f>
        <v>13.333333333333334</v>
      </c>
      <c r="G51">
        <f>IF(AND(ErzurumTablo[[#This Row],[Vefat2020]]&gt;-1,ErzurumTablo[[#This Row],[Referans]]&gt;-1), ErzurumTablo[[#This Row],[Vefat2020]]-ErzurumTablo[[#This Row],[Referans]], 0)</f>
        <v>-0.33333333333333393</v>
      </c>
      <c r="H51">
        <f t="shared" si="1"/>
        <v>11.714285714285714</v>
      </c>
      <c r="I51">
        <f t="shared" si="2"/>
        <v>12.428571428571429</v>
      </c>
      <c r="J51">
        <f t="shared" si="3"/>
        <v>11.857142857142858</v>
      </c>
      <c r="K51">
        <f t="shared" si="4"/>
        <v>11</v>
      </c>
      <c r="L51">
        <f t="shared" si="5"/>
        <v>11.761904761904761</v>
      </c>
    </row>
    <row r="52" spans="1:12">
      <c r="A52" s="3" t="s">
        <v>67</v>
      </c>
      <c r="B52">
        <v>9</v>
      </c>
      <c r="C52">
        <v>8</v>
      </c>
      <c r="D52">
        <v>17</v>
      </c>
      <c r="E52">
        <v>11</v>
      </c>
      <c r="F52">
        <f>IF(AVERAGE(ErzurumTablo[[#This Row],[Vefat2019]:[Vefat2017]])&gt;0, AVERAGE(ErzurumTablo[[#This Row],[Vefat2019]:[Vefat2017]]), 0)</f>
        <v>12</v>
      </c>
      <c r="G52">
        <f>IF(AND(ErzurumTablo[[#This Row],[Vefat2020]]&gt;-1,ErzurumTablo[[#This Row],[Referans]]&gt;-1), ErzurumTablo[[#This Row],[Vefat2020]]-ErzurumTablo[[#This Row],[Referans]], 0)</f>
        <v>-3</v>
      </c>
      <c r="H52">
        <f t="shared" si="1"/>
        <v>11.428571428571429</v>
      </c>
      <c r="I52">
        <f t="shared" si="2"/>
        <v>12.714285714285714</v>
      </c>
      <c r="J52">
        <f t="shared" si="3"/>
        <v>12.714285714285714</v>
      </c>
      <c r="K52">
        <f t="shared" si="4"/>
        <v>10.285714285714286</v>
      </c>
      <c r="L52">
        <f t="shared" si="5"/>
        <v>11.904761904761903</v>
      </c>
    </row>
    <row r="53" spans="1:12">
      <c r="A53" s="3" t="s">
        <v>68</v>
      </c>
      <c r="B53">
        <v>10</v>
      </c>
      <c r="C53">
        <v>11</v>
      </c>
      <c r="D53">
        <v>5</v>
      </c>
      <c r="E53">
        <v>15</v>
      </c>
      <c r="F53">
        <f>IF(AVERAGE(ErzurumTablo[[#This Row],[Vefat2019]:[Vefat2017]])&gt;0, AVERAGE(ErzurumTablo[[#This Row],[Vefat2019]:[Vefat2017]]), 0)</f>
        <v>10.333333333333334</v>
      </c>
      <c r="G53">
        <f>IF(AND(ErzurumTablo[[#This Row],[Vefat2020]]&gt;-1,ErzurumTablo[[#This Row],[Referans]]&gt;-1), ErzurumTablo[[#This Row],[Vefat2020]]-ErzurumTablo[[#This Row],[Referans]], 0)</f>
        <v>-0.33333333333333393</v>
      </c>
      <c r="H53">
        <f t="shared" si="1"/>
        <v>11.571428571428571</v>
      </c>
      <c r="I53">
        <f t="shared" si="2"/>
        <v>12.428571428571429</v>
      </c>
      <c r="J53">
        <f t="shared" si="3"/>
        <v>11.714285714285714</v>
      </c>
      <c r="K53">
        <f t="shared" si="4"/>
        <v>10.428571428571429</v>
      </c>
      <c r="L53">
        <f t="shared" si="5"/>
        <v>11.523809523809524</v>
      </c>
    </row>
    <row r="54" spans="1:12">
      <c r="A54" s="3" t="s">
        <v>69</v>
      </c>
      <c r="B54">
        <v>9</v>
      </c>
      <c r="C54">
        <v>12</v>
      </c>
      <c r="D54">
        <v>8</v>
      </c>
      <c r="E54">
        <v>17</v>
      </c>
      <c r="F54">
        <f>IF(AVERAGE(ErzurumTablo[[#This Row],[Vefat2019]:[Vefat2017]])&gt;0, AVERAGE(ErzurumTablo[[#This Row],[Vefat2019]:[Vefat2017]]), 0)</f>
        <v>12.333333333333334</v>
      </c>
      <c r="G54">
        <f>IF(AND(ErzurumTablo[[#This Row],[Vefat2020]]&gt;-1,ErzurumTablo[[#This Row],[Referans]]&gt;-1), ErzurumTablo[[#This Row],[Vefat2020]]-ErzurumTablo[[#This Row],[Referans]], 0)</f>
        <v>-3.3333333333333339</v>
      </c>
      <c r="H54">
        <f t="shared" si="1"/>
        <v>11</v>
      </c>
      <c r="I54">
        <f t="shared" si="2"/>
        <v>12.714285714285714</v>
      </c>
      <c r="J54">
        <f t="shared" si="3"/>
        <v>11.428571428571429</v>
      </c>
      <c r="K54">
        <f t="shared" si="4"/>
        <v>11.142857142857142</v>
      </c>
      <c r="L54">
        <f t="shared" si="5"/>
        <v>11.761904761904761</v>
      </c>
    </row>
    <row r="55" spans="1:12">
      <c r="A55" s="3" t="s">
        <v>70</v>
      </c>
      <c r="B55">
        <v>13</v>
      </c>
      <c r="C55">
        <v>11</v>
      </c>
      <c r="D55">
        <v>13</v>
      </c>
      <c r="E55">
        <v>10</v>
      </c>
      <c r="F55">
        <f>IF(AVERAGE(ErzurumTablo[[#This Row],[Vefat2019]:[Vefat2017]])&gt;0, AVERAGE(ErzurumTablo[[#This Row],[Vefat2019]:[Vefat2017]]), 0)</f>
        <v>11.333333333333334</v>
      </c>
      <c r="G55">
        <f>IF(AND(ErzurumTablo[[#This Row],[Vefat2020]]&gt;-1,ErzurumTablo[[#This Row],[Referans]]&gt;-1), ErzurumTablo[[#This Row],[Vefat2020]]-ErzurumTablo[[#This Row],[Referans]], 0)</f>
        <v>1.6666666666666661</v>
      </c>
      <c r="H55">
        <f t="shared" si="1"/>
        <v>11.857142857142858</v>
      </c>
      <c r="I55">
        <f t="shared" si="2"/>
        <v>12.428571428571429</v>
      </c>
      <c r="J55">
        <f t="shared" si="3"/>
        <v>11.714285714285714</v>
      </c>
      <c r="K55">
        <f t="shared" si="4"/>
        <v>11.285714285714286</v>
      </c>
      <c r="L55">
        <f t="shared" si="5"/>
        <v>11.80952380952381</v>
      </c>
    </row>
    <row r="56" spans="1:12">
      <c r="A56" s="3" t="s">
        <v>71</v>
      </c>
      <c r="B56">
        <v>17</v>
      </c>
      <c r="C56">
        <v>9</v>
      </c>
      <c r="D56">
        <v>10</v>
      </c>
      <c r="E56">
        <v>8</v>
      </c>
      <c r="F56">
        <f>IF(AVERAGE(ErzurumTablo[[#This Row],[Vefat2019]:[Vefat2017]])&gt;0, AVERAGE(ErzurumTablo[[#This Row],[Vefat2019]:[Vefat2017]]), 0)</f>
        <v>9</v>
      </c>
      <c r="G56">
        <f>IF(AND(ErzurumTablo[[#This Row],[Vefat2020]]&gt;-1,ErzurumTablo[[#This Row],[Referans]]&gt;-1), ErzurumTablo[[#This Row],[Vefat2020]]-ErzurumTablo[[#This Row],[Referans]], 0)</f>
        <v>8</v>
      </c>
      <c r="H56">
        <f t="shared" si="1"/>
        <v>11.428571428571429</v>
      </c>
      <c r="I56">
        <f t="shared" si="2"/>
        <v>12</v>
      </c>
      <c r="J56">
        <f t="shared" si="3"/>
        <v>12.142857142857142</v>
      </c>
      <c r="K56">
        <f t="shared" si="4"/>
        <v>10.714285714285714</v>
      </c>
      <c r="L56">
        <f t="shared" si="5"/>
        <v>11.61904761904762</v>
      </c>
    </row>
    <row r="57" spans="1:12">
      <c r="A57" s="3" t="s">
        <v>72</v>
      </c>
      <c r="B57">
        <v>16</v>
      </c>
      <c r="C57">
        <v>13</v>
      </c>
      <c r="D57">
        <v>11</v>
      </c>
      <c r="E57">
        <v>10</v>
      </c>
      <c r="F57">
        <f>IF(AVERAGE(ErzurumTablo[[#This Row],[Vefat2019]:[Vefat2017]])&gt;0, AVERAGE(ErzurumTablo[[#This Row],[Vefat2019]:[Vefat2017]]), 0)</f>
        <v>11.333333333333334</v>
      </c>
      <c r="G57">
        <f>IF(AND(ErzurumTablo[[#This Row],[Vefat2020]]&gt;-1,ErzurumTablo[[#This Row],[Referans]]&gt;-1), ErzurumTablo[[#This Row],[Vefat2020]]-ErzurumTablo[[#This Row],[Referans]], 0)</f>
        <v>4.6666666666666661</v>
      </c>
      <c r="H57">
        <f t="shared" si="1"/>
        <v>12.428571428571429</v>
      </c>
      <c r="I57">
        <f t="shared" si="2"/>
        <v>11.285714285714286</v>
      </c>
      <c r="J57">
        <f t="shared" si="3"/>
        <v>11.714285714285714</v>
      </c>
      <c r="K57">
        <f t="shared" si="4"/>
        <v>11.142857142857142</v>
      </c>
      <c r="L57">
        <f t="shared" si="5"/>
        <v>11.380952380952381</v>
      </c>
    </row>
    <row r="58" spans="1:12">
      <c r="A58" s="3" t="s">
        <v>73</v>
      </c>
      <c r="B58">
        <v>8</v>
      </c>
      <c r="C58">
        <v>8</v>
      </c>
      <c r="D58">
        <v>11</v>
      </c>
      <c r="E58">
        <v>7</v>
      </c>
      <c r="F58">
        <f>IF(AVERAGE(ErzurumTablo[[#This Row],[Vefat2019]:[Vefat2017]])&gt;0, AVERAGE(ErzurumTablo[[#This Row],[Vefat2019]:[Vefat2017]]), 0)</f>
        <v>8.6666666666666661</v>
      </c>
      <c r="G58">
        <f>IF(AND(ErzurumTablo[[#This Row],[Vefat2020]]&gt;-1,ErzurumTablo[[#This Row],[Referans]]&gt;-1), ErzurumTablo[[#This Row],[Vefat2020]]-ErzurumTablo[[#This Row],[Referans]], 0)</f>
        <v>-0.66666666666666607</v>
      </c>
      <c r="H58">
        <f t="shared" si="1"/>
        <v>11.714285714285714</v>
      </c>
      <c r="I58">
        <f t="shared" si="2"/>
        <v>10.285714285714286</v>
      </c>
      <c r="J58">
        <f t="shared" si="3"/>
        <v>10.714285714285714</v>
      </c>
      <c r="K58">
        <f t="shared" si="4"/>
        <v>11.142857142857142</v>
      </c>
      <c r="L58">
        <f t="shared" si="5"/>
        <v>10.714285714285717</v>
      </c>
    </row>
    <row r="59" spans="1:12">
      <c r="A59" s="3" t="s">
        <v>74</v>
      </c>
      <c r="B59">
        <v>16</v>
      </c>
      <c r="C59">
        <v>14</v>
      </c>
      <c r="D59">
        <v>10</v>
      </c>
      <c r="E59">
        <v>9</v>
      </c>
      <c r="F59">
        <f>IF(AVERAGE(ErzurumTablo[[#This Row],[Vefat2019]:[Vefat2017]])&gt;0, AVERAGE(ErzurumTablo[[#This Row],[Vefat2019]:[Vefat2017]]), 0)</f>
        <v>11</v>
      </c>
      <c r="G59">
        <f>IF(AND(ErzurumTablo[[#This Row],[Vefat2020]]&gt;-1,ErzurumTablo[[#This Row],[Referans]]&gt;-1), ErzurumTablo[[#This Row],[Vefat2020]]-ErzurumTablo[[#This Row],[Referans]], 0)</f>
        <v>5</v>
      </c>
      <c r="H59">
        <f t="shared" si="1"/>
        <v>12.714285714285714</v>
      </c>
      <c r="I59">
        <f t="shared" si="2"/>
        <v>11.142857142857142</v>
      </c>
      <c r="J59">
        <f t="shared" si="3"/>
        <v>9.7142857142857135</v>
      </c>
      <c r="K59">
        <f t="shared" si="4"/>
        <v>10.857142857142858</v>
      </c>
      <c r="L59">
        <f t="shared" si="5"/>
        <v>10.571428571428571</v>
      </c>
    </row>
    <row r="60" spans="1:12">
      <c r="A60" s="3" t="s">
        <v>75</v>
      </c>
      <c r="B60">
        <v>8</v>
      </c>
      <c r="C60">
        <v>18</v>
      </c>
      <c r="D60">
        <v>13</v>
      </c>
      <c r="E60">
        <v>10</v>
      </c>
      <c r="F60">
        <f>IF(AVERAGE(ErzurumTablo[[#This Row],[Vefat2019]:[Vefat2017]])&gt;0, AVERAGE(ErzurumTablo[[#This Row],[Vefat2019]:[Vefat2017]]), 0)</f>
        <v>13.666666666666666</v>
      </c>
      <c r="G60">
        <f>IF(AND(ErzurumTablo[[#This Row],[Vefat2020]]&gt;-1,ErzurumTablo[[#This Row],[Referans]]&gt;-1), ErzurumTablo[[#This Row],[Vefat2020]]-ErzurumTablo[[#This Row],[Referans]], 0)</f>
        <v>-5.6666666666666661</v>
      </c>
      <c r="H60">
        <f t="shared" si="1"/>
        <v>12.428571428571429</v>
      </c>
      <c r="I60">
        <f t="shared" si="2"/>
        <v>12.142857142857142</v>
      </c>
      <c r="J60">
        <f t="shared" si="3"/>
        <v>10.857142857142858</v>
      </c>
      <c r="K60">
        <f t="shared" si="4"/>
        <v>10.142857142857142</v>
      </c>
      <c r="L60">
        <f t="shared" si="5"/>
        <v>11.047619047619049</v>
      </c>
    </row>
    <row r="61" spans="1:12">
      <c r="A61" s="3" t="s">
        <v>76</v>
      </c>
      <c r="B61">
        <v>13</v>
      </c>
      <c r="C61">
        <v>11</v>
      </c>
      <c r="D61">
        <v>10</v>
      </c>
      <c r="E61">
        <v>9</v>
      </c>
      <c r="F61">
        <f>IF(AVERAGE(ErzurumTablo[[#This Row],[Vefat2019]:[Vefat2017]])&gt;0, AVERAGE(ErzurumTablo[[#This Row],[Vefat2019]:[Vefat2017]]), 0)</f>
        <v>10</v>
      </c>
      <c r="G61">
        <f>IF(AND(ErzurumTablo[[#This Row],[Vefat2020]]&gt;-1,ErzurumTablo[[#This Row],[Referans]]&gt;-1), ErzurumTablo[[#This Row],[Vefat2020]]-ErzurumTablo[[#This Row],[Referans]], 0)</f>
        <v>3</v>
      </c>
      <c r="H61">
        <f t="shared" si="1"/>
        <v>13</v>
      </c>
      <c r="I61">
        <f t="shared" si="2"/>
        <v>12</v>
      </c>
      <c r="J61">
        <f t="shared" si="3"/>
        <v>11.142857142857142</v>
      </c>
      <c r="K61">
        <f t="shared" si="4"/>
        <v>9</v>
      </c>
      <c r="L61">
        <f t="shared" si="5"/>
        <v>10.714285714285714</v>
      </c>
    </row>
    <row r="62" spans="1:12">
      <c r="A62" s="3" t="s">
        <v>77</v>
      </c>
      <c r="B62">
        <v>9</v>
      </c>
      <c r="C62">
        <v>13</v>
      </c>
      <c r="D62">
        <v>9</v>
      </c>
      <c r="E62">
        <v>15</v>
      </c>
      <c r="F62">
        <f>IF(AVERAGE(ErzurumTablo[[#This Row],[Vefat2019]:[Vefat2017]])&gt;0, AVERAGE(ErzurumTablo[[#This Row],[Vefat2019]:[Vefat2017]]), 0)</f>
        <v>12.333333333333334</v>
      </c>
      <c r="G62">
        <f>IF(AND(ErzurumTablo[[#This Row],[Vefat2020]]&gt;-1,ErzurumTablo[[#This Row],[Referans]]&gt;-1), ErzurumTablo[[#This Row],[Vefat2020]]-ErzurumTablo[[#This Row],[Referans]], 0)</f>
        <v>-3.3333333333333339</v>
      </c>
      <c r="H62">
        <f t="shared" si="1"/>
        <v>12.428571428571429</v>
      </c>
      <c r="I62">
        <f t="shared" si="2"/>
        <v>12.285714285714286</v>
      </c>
      <c r="J62">
        <f t="shared" si="3"/>
        <v>10.571428571428571</v>
      </c>
      <c r="K62">
        <f t="shared" si="4"/>
        <v>9.7142857142857135</v>
      </c>
      <c r="L62">
        <f t="shared" si="5"/>
        <v>10.857142857142858</v>
      </c>
    </row>
    <row r="63" spans="1:12">
      <c r="A63" s="3" t="s">
        <v>78</v>
      </c>
      <c r="B63">
        <v>8</v>
      </c>
      <c r="C63">
        <v>8</v>
      </c>
      <c r="D63">
        <v>10</v>
      </c>
      <c r="E63">
        <v>9</v>
      </c>
      <c r="F63">
        <f>IF(AVERAGE(ErzurumTablo[[#This Row],[Vefat2019]:[Vefat2017]])&gt;0, AVERAGE(ErzurumTablo[[#This Row],[Vefat2019]:[Vefat2017]]), 0)</f>
        <v>9</v>
      </c>
      <c r="G63">
        <f>IF(AND(ErzurumTablo[[#This Row],[Vefat2020]]&gt;-1,ErzurumTablo[[#This Row],[Referans]]&gt;-1), ErzurumTablo[[#This Row],[Vefat2020]]-ErzurumTablo[[#This Row],[Referans]], 0)</f>
        <v>-1</v>
      </c>
      <c r="H63">
        <f t="shared" si="1"/>
        <v>11.142857142857142</v>
      </c>
      <c r="I63">
        <f t="shared" si="2"/>
        <v>12.142857142857142</v>
      </c>
      <c r="J63">
        <f t="shared" si="3"/>
        <v>10.571428571428571</v>
      </c>
      <c r="K63">
        <f t="shared" si="4"/>
        <v>9.8571428571428577</v>
      </c>
      <c r="L63">
        <f t="shared" si="5"/>
        <v>10.857142857142858</v>
      </c>
    </row>
    <row r="64" spans="1:12">
      <c r="A64" s="3" t="s">
        <v>79</v>
      </c>
      <c r="B64">
        <v>14</v>
      </c>
      <c r="C64">
        <v>15</v>
      </c>
      <c r="D64">
        <v>12</v>
      </c>
      <c r="E64">
        <v>10</v>
      </c>
      <c r="F64">
        <f>IF(AVERAGE(ErzurumTablo[[#This Row],[Vefat2019]:[Vefat2017]])&gt;0, AVERAGE(ErzurumTablo[[#This Row],[Vefat2019]:[Vefat2017]]), 0)</f>
        <v>12.333333333333334</v>
      </c>
      <c r="G64">
        <f>IF(AND(ErzurumTablo[[#This Row],[Vefat2020]]&gt;-1,ErzurumTablo[[#This Row],[Referans]]&gt;-1), ErzurumTablo[[#This Row],[Vefat2020]]-ErzurumTablo[[#This Row],[Referans]], 0)</f>
        <v>1.6666666666666661</v>
      </c>
      <c r="H64">
        <f t="shared" si="1"/>
        <v>10.857142857142858</v>
      </c>
      <c r="I64">
        <f t="shared" si="2"/>
        <v>12.428571428571429</v>
      </c>
      <c r="J64">
        <f t="shared" si="3"/>
        <v>10.714285714285714</v>
      </c>
      <c r="K64">
        <f t="shared" si="4"/>
        <v>9.8571428571428577</v>
      </c>
      <c r="L64">
        <f t="shared" si="5"/>
        <v>10.999999999999998</v>
      </c>
    </row>
    <row r="65" spans="1:12">
      <c r="A65" s="3" t="s">
        <v>80</v>
      </c>
      <c r="B65">
        <v>4</v>
      </c>
      <c r="C65">
        <v>18</v>
      </c>
      <c r="D65">
        <v>12</v>
      </c>
      <c r="E65">
        <v>16</v>
      </c>
      <c r="F65">
        <f>IF(AVERAGE(ErzurumTablo[[#This Row],[Vefat2019]:[Vefat2017]])&gt;0, AVERAGE(ErzurumTablo[[#This Row],[Vefat2019]:[Vefat2017]]), 0)</f>
        <v>15.333333333333334</v>
      </c>
      <c r="G65">
        <f>IF(AND(ErzurumTablo[[#This Row],[Vefat2020]]&gt;-1,ErzurumTablo[[#This Row],[Referans]]&gt;-1), ErzurumTablo[[#This Row],[Vefat2020]]-ErzurumTablo[[#This Row],[Referans]], 0)</f>
        <v>-11.333333333333334</v>
      </c>
      <c r="H65">
        <f t="shared" si="1"/>
        <v>10.285714285714286</v>
      </c>
      <c r="I65">
        <f t="shared" si="2"/>
        <v>13.857142857142858</v>
      </c>
      <c r="J65">
        <f t="shared" si="3"/>
        <v>10.857142857142858</v>
      </c>
      <c r="K65">
        <f t="shared" si="4"/>
        <v>11.142857142857142</v>
      </c>
      <c r="L65">
        <f t="shared" si="5"/>
        <v>11.952380952380951</v>
      </c>
    </row>
    <row r="66" spans="1:12">
      <c r="A66" s="3" t="s">
        <v>81</v>
      </c>
      <c r="B66">
        <v>13</v>
      </c>
      <c r="C66">
        <v>11</v>
      </c>
      <c r="D66">
        <v>11</v>
      </c>
      <c r="E66">
        <v>9</v>
      </c>
      <c r="F66">
        <f>IF(AVERAGE(ErzurumTablo[[#This Row],[Vefat2019]:[Vefat2017]])&gt;0, AVERAGE(ErzurumTablo[[#This Row],[Vefat2019]:[Vefat2017]]), 0)</f>
        <v>10.333333333333334</v>
      </c>
      <c r="G66">
        <f>IF(AND(ErzurumTablo[[#This Row],[Vefat2020]]&gt;-1,ErzurumTablo[[#This Row],[Referans]]&gt;-1), ErzurumTablo[[#This Row],[Vefat2020]]-ErzurumTablo[[#This Row],[Referans]], 0)</f>
        <v>2.6666666666666661</v>
      </c>
      <c r="H66">
        <f t="shared" si="1"/>
        <v>9.8571428571428577</v>
      </c>
      <c r="I66">
        <f t="shared" si="2"/>
        <v>13.428571428571429</v>
      </c>
      <c r="J66">
        <f t="shared" si="3"/>
        <v>11</v>
      </c>
      <c r="K66">
        <f t="shared" si="4"/>
        <v>11.142857142857142</v>
      </c>
      <c r="L66">
        <f t="shared" si="5"/>
        <v>11.857142857142858</v>
      </c>
    </row>
    <row r="67" spans="1:12">
      <c r="A67" s="3" t="s">
        <v>82</v>
      </c>
      <c r="B67">
        <v>10</v>
      </c>
      <c r="C67">
        <v>15</v>
      </c>
      <c r="D67">
        <v>14</v>
      </c>
      <c r="E67">
        <v>13</v>
      </c>
      <c r="F67">
        <f>IF(AVERAGE(ErzurumTablo[[#This Row],[Vefat2019]:[Vefat2017]])&gt;0, AVERAGE(ErzurumTablo[[#This Row],[Vefat2019]:[Vefat2017]]), 0)</f>
        <v>14</v>
      </c>
      <c r="G67">
        <f>IF(AND(ErzurumTablo[[#This Row],[Vefat2020]]&gt;-1,ErzurumTablo[[#This Row],[Referans]]&gt;-1), ErzurumTablo[[#This Row],[Vefat2020]]-ErzurumTablo[[#This Row],[Referans]], 0)</f>
        <v>-4</v>
      </c>
      <c r="H67">
        <f t="shared" si="1"/>
        <v>10.142857142857142</v>
      </c>
      <c r="I67">
        <f t="shared" si="2"/>
        <v>13</v>
      </c>
      <c r="J67">
        <f t="shared" si="3"/>
        <v>11.142857142857142</v>
      </c>
      <c r="K67">
        <f t="shared" si="4"/>
        <v>11.571428571428571</v>
      </c>
      <c r="L67">
        <f t="shared" si="5"/>
        <v>11.904761904761907</v>
      </c>
    </row>
    <row r="68" spans="1:12">
      <c r="A68" s="3" t="s">
        <v>83</v>
      </c>
      <c r="B68">
        <v>10</v>
      </c>
      <c r="C68">
        <v>10</v>
      </c>
      <c r="D68">
        <v>7</v>
      </c>
      <c r="E68">
        <v>15</v>
      </c>
      <c r="F68">
        <f>IF(AVERAGE(ErzurumTablo[[#This Row],[Vefat2019]:[Vefat2017]])&gt;0, AVERAGE(ErzurumTablo[[#This Row],[Vefat2019]:[Vefat2017]]), 0)</f>
        <v>10.666666666666666</v>
      </c>
      <c r="G68">
        <f>IF(AND(ErzurumTablo[[#This Row],[Vefat2020]]&gt;-1,ErzurumTablo[[#This Row],[Referans]]&gt;-1), ErzurumTablo[[#This Row],[Vefat2020]]-ErzurumTablo[[#This Row],[Referans]], 0)</f>
        <v>-0.66666666666666607</v>
      </c>
      <c r="H68">
        <f t="shared" si="1"/>
        <v>9.7142857142857135</v>
      </c>
      <c r="I68">
        <f t="shared" si="2"/>
        <v>12.857142857142858</v>
      </c>
      <c r="J68">
        <f t="shared" si="3"/>
        <v>10.714285714285714</v>
      </c>
      <c r="K68">
        <f t="shared" si="4"/>
        <v>12.428571428571429</v>
      </c>
      <c r="L68">
        <f t="shared" si="5"/>
        <v>12.000000000000002</v>
      </c>
    </row>
    <row r="69" spans="1:12">
      <c r="A69" s="3" t="s">
        <v>84</v>
      </c>
      <c r="B69">
        <v>9</v>
      </c>
      <c r="C69">
        <v>11</v>
      </c>
      <c r="D69">
        <v>10</v>
      </c>
      <c r="E69">
        <v>14</v>
      </c>
      <c r="F69">
        <f>IF(AVERAGE(ErzurumTablo[[#This Row],[Vefat2019]:[Vefat2017]])&gt;0, AVERAGE(ErzurumTablo[[#This Row],[Vefat2019]:[Vefat2017]]), 0)</f>
        <v>11.666666666666666</v>
      </c>
      <c r="G69">
        <f>IF(AND(ErzurumTablo[[#This Row],[Vefat2020]]&gt;-1,ErzurumTablo[[#This Row],[Referans]]&gt;-1), ErzurumTablo[[#This Row],[Vefat2020]]-ErzurumTablo[[#This Row],[Referans]], 0)</f>
        <v>-2.6666666666666661</v>
      </c>
      <c r="H69">
        <f t="shared" si="1"/>
        <v>9.7142857142857135</v>
      </c>
      <c r="I69">
        <f t="shared" si="2"/>
        <v>12.571428571428571</v>
      </c>
      <c r="J69">
        <f t="shared" si="3"/>
        <v>10.857142857142858</v>
      </c>
      <c r="K69">
        <f t="shared" si="4"/>
        <v>12.285714285714286</v>
      </c>
      <c r="L69">
        <f t="shared" si="5"/>
        <v>11.904761904761907</v>
      </c>
    </row>
    <row r="70" spans="1:12">
      <c r="A70" s="3" t="s">
        <v>85</v>
      </c>
      <c r="B70">
        <v>13</v>
      </c>
      <c r="C70">
        <v>14</v>
      </c>
      <c r="D70">
        <v>12</v>
      </c>
      <c r="E70">
        <v>13</v>
      </c>
      <c r="F70">
        <f>IF(AVERAGE(ErzurumTablo[[#This Row],[Vefat2019]:[Vefat2017]])&gt;0, AVERAGE(ErzurumTablo[[#This Row],[Vefat2019]:[Vefat2017]]), 0)</f>
        <v>13</v>
      </c>
      <c r="G70">
        <f>IF(AND(ErzurumTablo[[#This Row],[Vefat2020]]&gt;-1,ErzurumTablo[[#This Row],[Referans]]&gt;-1), ErzurumTablo[[#This Row],[Vefat2020]]-ErzurumTablo[[#This Row],[Referans]], 0)</f>
        <v>0</v>
      </c>
      <c r="H70">
        <f t="shared" si="1"/>
        <v>10.428571428571429</v>
      </c>
      <c r="I70">
        <f t="shared" si="2"/>
        <v>13.428571428571429</v>
      </c>
      <c r="J70">
        <f t="shared" si="3"/>
        <v>11.142857142857142</v>
      </c>
      <c r="K70">
        <f t="shared" si="4"/>
        <v>12.857142857142858</v>
      </c>
      <c r="L70">
        <f t="shared" si="5"/>
        <v>12.476190476190476</v>
      </c>
    </row>
    <row r="71" spans="1:12">
      <c r="A71" s="3" t="s">
        <v>86</v>
      </c>
      <c r="B71">
        <v>20</v>
      </c>
      <c r="C71">
        <v>14</v>
      </c>
      <c r="D71">
        <v>10</v>
      </c>
      <c r="E71">
        <v>7</v>
      </c>
      <c r="F71">
        <f>IF(AVERAGE(ErzurumTablo[[#This Row],[Vefat2019]:[Vefat2017]])&gt;0, AVERAGE(ErzurumTablo[[#This Row],[Vefat2019]:[Vefat2017]]), 0)</f>
        <v>10.333333333333334</v>
      </c>
      <c r="G71">
        <f>IF(AND(ErzurumTablo[[#This Row],[Vefat2020]]&gt;-1,ErzurumTablo[[#This Row],[Referans]]&gt;-1), ErzurumTablo[[#This Row],[Vefat2020]]-ErzurumTablo[[#This Row],[Referans]], 0)</f>
        <v>9.6666666666666661</v>
      </c>
      <c r="H71">
        <f t="shared" si="1"/>
        <v>11.285714285714286</v>
      </c>
      <c r="I71">
        <f t="shared" si="2"/>
        <v>13.285714285714286</v>
      </c>
      <c r="J71">
        <f t="shared" si="3"/>
        <v>10.857142857142858</v>
      </c>
      <c r="K71">
        <f t="shared" si="4"/>
        <v>12.428571428571429</v>
      </c>
      <c r="L71">
        <f t="shared" si="5"/>
        <v>12.19047619047619</v>
      </c>
    </row>
    <row r="72" spans="1:12">
      <c r="A72" s="3" t="s">
        <v>87</v>
      </c>
      <c r="B72">
        <v>16</v>
      </c>
      <c r="C72">
        <v>24</v>
      </c>
      <c r="D72">
        <v>5</v>
      </c>
      <c r="E72">
        <v>7</v>
      </c>
      <c r="F72">
        <f>IF(AVERAGE(ErzurumTablo[[#This Row],[Vefat2019]:[Vefat2017]])&gt;0, AVERAGE(ErzurumTablo[[#This Row],[Vefat2019]:[Vefat2017]]), 0)</f>
        <v>12</v>
      </c>
      <c r="G72">
        <f>IF(AND(ErzurumTablo[[#This Row],[Vefat2020]]&gt;-1,ErzurumTablo[[#This Row],[Referans]]&gt;-1), ErzurumTablo[[#This Row],[Vefat2020]]-ErzurumTablo[[#This Row],[Referans]], 0)</f>
        <v>4</v>
      </c>
      <c r="H72">
        <f t="shared" si="1"/>
        <v>13</v>
      </c>
      <c r="I72">
        <f t="shared" si="2"/>
        <v>14.142857142857142</v>
      </c>
      <c r="J72">
        <f t="shared" si="3"/>
        <v>9.8571428571428577</v>
      </c>
      <c r="K72">
        <f t="shared" si="4"/>
        <v>11.142857142857142</v>
      </c>
      <c r="L72">
        <f t="shared" si="5"/>
        <v>11.714285714285714</v>
      </c>
    </row>
    <row r="73" spans="1:12">
      <c r="A73" s="3" t="s">
        <v>88</v>
      </c>
      <c r="B73">
        <v>12</v>
      </c>
      <c r="C73">
        <v>12</v>
      </c>
      <c r="D73">
        <v>12</v>
      </c>
      <c r="E73">
        <v>18</v>
      </c>
      <c r="F73">
        <f>IF(AVERAGE(ErzurumTablo[[#This Row],[Vefat2019]:[Vefat2017]])&gt;0, AVERAGE(ErzurumTablo[[#This Row],[Vefat2019]:[Vefat2017]]), 0)</f>
        <v>14</v>
      </c>
      <c r="G73">
        <f>IF(AND(ErzurumTablo[[#This Row],[Vefat2020]]&gt;-1,ErzurumTablo[[#This Row],[Referans]]&gt;-1), ErzurumTablo[[#This Row],[Vefat2020]]-ErzurumTablo[[#This Row],[Referans]], 0)</f>
        <v>-2</v>
      </c>
      <c r="H73">
        <f t="shared" ref="H73:H136" si="6">AVERAGEIF(B67:B73, "&gt;0")</f>
        <v>12.857142857142858</v>
      </c>
      <c r="I73">
        <f t="shared" ref="I73:I136" si="7">AVERAGEIF(C67:C73, "&gt;0")</f>
        <v>14.285714285714286</v>
      </c>
      <c r="J73">
        <f t="shared" ref="J73:J136" si="8">AVERAGEIF(D67:D73, "&gt;0")</f>
        <v>10</v>
      </c>
      <c r="K73">
        <f t="shared" ref="K73:K136" si="9">AVERAGEIF(E67:E73, "&gt;0")</f>
        <v>12.428571428571429</v>
      </c>
      <c r="L73">
        <f t="shared" ref="L73:L136" si="10">AVERAGE(F67:F73)</f>
        <v>12.238095238095237</v>
      </c>
    </row>
    <row r="74" spans="1:12">
      <c r="A74" s="3" t="s">
        <v>89</v>
      </c>
      <c r="B74">
        <v>9</v>
      </c>
      <c r="C74">
        <v>11</v>
      </c>
      <c r="D74">
        <v>12</v>
      </c>
      <c r="E74">
        <v>18</v>
      </c>
      <c r="F74">
        <f>IF(AVERAGE(ErzurumTablo[[#This Row],[Vefat2019]:[Vefat2017]])&gt;0, AVERAGE(ErzurumTablo[[#This Row],[Vefat2019]:[Vefat2017]]), 0)</f>
        <v>13.666666666666666</v>
      </c>
      <c r="G74">
        <f>IF(AND(ErzurumTablo[[#This Row],[Vefat2020]]&gt;-1,ErzurumTablo[[#This Row],[Referans]]&gt;-1), ErzurumTablo[[#This Row],[Vefat2020]]-ErzurumTablo[[#This Row],[Referans]], 0)</f>
        <v>-4.6666666666666661</v>
      </c>
      <c r="H74">
        <f t="shared" si="6"/>
        <v>12.714285714285714</v>
      </c>
      <c r="I74">
        <f t="shared" si="7"/>
        <v>13.714285714285714</v>
      </c>
      <c r="J74">
        <f t="shared" si="8"/>
        <v>9.7142857142857135</v>
      </c>
      <c r="K74">
        <f t="shared" si="9"/>
        <v>13.142857142857142</v>
      </c>
      <c r="L74">
        <f t="shared" si="10"/>
        <v>12.19047619047619</v>
      </c>
    </row>
    <row r="75" spans="1:12">
      <c r="A75" s="3" t="s">
        <v>90</v>
      </c>
      <c r="B75">
        <v>13</v>
      </c>
      <c r="C75">
        <v>18</v>
      </c>
      <c r="D75">
        <v>12</v>
      </c>
      <c r="E75">
        <v>13</v>
      </c>
      <c r="F75">
        <f>IF(AVERAGE(ErzurumTablo[[#This Row],[Vefat2019]:[Vefat2017]])&gt;0, AVERAGE(ErzurumTablo[[#This Row],[Vefat2019]:[Vefat2017]]), 0)</f>
        <v>14.333333333333334</v>
      </c>
      <c r="G75">
        <f>IF(AND(ErzurumTablo[[#This Row],[Vefat2020]]&gt;-1,ErzurumTablo[[#This Row],[Referans]]&gt;-1), ErzurumTablo[[#This Row],[Vefat2020]]-ErzurumTablo[[#This Row],[Referans]], 0)</f>
        <v>-1.3333333333333339</v>
      </c>
      <c r="H75">
        <f t="shared" si="6"/>
        <v>13.142857142857142</v>
      </c>
      <c r="I75">
        <f t="shared" si="7"/>
        <v>14.857142857142858</v>
      </c>
      <c r="J75">
        <f t="shared" si="8"/>
        <v>10.428571428571429</v>
      </c>
      <c r="K75">
        <f t="shared" si="9"/>
        <v>12.857142857142858</v>
      </c>
      <c r="L75">
        <f t="shared" si="10"/>
        <v>12.714285714285714</v>
      </c>
    </row>
    <row r="76" spans="1:12">
      <c r="A76" s="3" t="s">
        <v>91</v>
      </c>
      <c r="B76">
        <v>13</v>
      </c>
      <c r="C76">
        <v>10</v>
      </c>
      <c r="D76">
        <v>12</v>
      </c>
      <c r="E76">
        <v>14</v>
      </c>
      <c r="F76">
        <f>IF(AVERAGE(ErzurumTablo[[#This Row],[Vefat2019]:[Vefat2017]])&gt;0, AVERAGE(ErzurumTablo[[#This Row],[Vefat2019]:[Vefat2017]]), 0)</f>
        <v>12</v>
      </c>
      <c r="G76">
        <f>IF(AND(ErzurumTablo[[#This Row],[Vefat2020]]&gt;-1,ErzurumTablo[[#This Row],[Referans]]&gt;-1), ErzurumTablo[[#This Row],[Vefat2020]]-ErzurumTablo[[#This Row],[Referans]], 0)</f>
        <v>1</v>
      </c>
      <c r="H76">
        <f t="shared" si="6"/>
        <v>13.714285714285714</v>
      </c>
      <c r="I76">
        <f t="shared" si="7"/>
        <v>14.714285714285714</v>
      </c>
      <c r="J76">
        <f t="shared" si="8"/>
        <v>10.714285714285714</v>
      </c>
      <c r="K76">
        <f t="shared" si="9"/>
        <v>12.857142857142858</v>
      </c>
      <c r="L76">
        <f t="shared" si="10"/>
        <v>12.761904761904761</v>
      </c>
    </row>
    <row r="77" spans="1:12">
      <c r="A77" s="3" t="s">
        <v>92</v>
      </c>
      <c r="B77">
        <v>8</v>
      </c>
      <c r="C77">
        <v>9</v>
      </c>
      <c r="D77">
        <v>11</v>
      </c>
      <c r="E77">
        <v>8</v>
      </c>
      <c r="F77">
        <f>IF(AVERAGE(ErzurumTablo[[#This Row],[Vefat2019]:[Vefat2017]])&gt;0, AVERAGE(ErzurumTablo[[#This Row],[Vefat2019]:[Vefat2017]]), 0)</f>
        <v>9.3333333333333339</v>
      </c>
      <c r="G77">
        <f>IF(AND(ErzurumTablo[[#This Row],[Vefat2020]]&gt;-1,ErzurumTablo[[#This Row],[Referans]]&gt;-1), ErzurumTablo[[#This Row],[Vefat2020]]-ErzurumTablo[[#This Row],[Referans]], 0)</f>
        <v>-1.3333333333333339</v>
      </c>
      <c r="H77">
        <f t="shared" si="6"/>
        <v>13</v>
      </c>
      <c r="I77">
        <f t="shared" si="7"/>
        <v>14</v>
      </c>
      <c r="J77">
        <f t="shared" si="8"/>
        <v>10.571428571428571</v>
      </c>
      <c r="K77">
        <f t="shared" si="9"/>
        <v>12.142857142857142</v>
      </c>
      <c r="L77">
        <f t="shared" si="10"/>
        <v>12.238095238095237</v>
      </c>
    </row>
    <row r="78" spans="1:12">
      <c r="A78" s="3" t="s">
        <v>93</v>
      </c>
      <c r="B78">
        <v>13</v>
      </c>
      <c r="C78">
        <v>12</v>
      </c>
      <c r="D78">
        <v>12</v>
      </c>
      <c r="E78">
        <v>13</v>
      </c>
      <c r="F78">
        <f>IF(AVERAGE(ErzurumTablo[[#This Row],[Vefat2019]:[Vefat2017]])&gt;0, AVERAGE(ErzurumTablo[[#This Row],[Vefat2019]:[Vefat2017]]), 0)</f>
        <v>12.333333333333334</v>
      </c>
      <c r="G78">
        <f>IF(AND(ErzurumTablo[[#This Row],[Vefat2020]]&gt;-1,ErzurumTablo[[#This Row],[Referans]]&gt;-1), ErzurumTablo[[#This Row],[Vefat2020]]-ErzurumTablo[[#This Row],[Referans]], 0)</f>
        <v>0.66666666666666607</v>
      </c>
      <c r="H78">
        <f t="shared" si="6"/>
        <v>12</v>
      </c>
      <c r="I78">
        <f t="shared" si="7"/>
        <v>13.714285714285714</v>
      </c>
      <c r="J78">
        <f t="shared" si="8"/>
        <v>10.857142857142858</v>
      </c>
      <c r="K78">
        <f t="shared" si="9"/>
        <v>13</v>
      </c>
      <c r="L78">
        <f t="shared" si="10"/>
        <v>12.523809523809522</v>
      </c>
    </row>
    <row r="79" spans="1:12">
      <c r="A79" s="3" t="s">
        <v>94</v>
      </c>
      <c r="B79">
        <v>9</v>
      </c>
      <c r="C79">
        <v>9</v>
      </c>
      <c r="D79">
        <v>14</v>
      </c>
      <c r="E79">
        <v>7</v>
      </c>
      <c r="F79">
        <f>IF(AVERAGE(ErzurumTablo[[#This Row],[Vefat2019]:[Vefat2017]])&gt;0, AVERAGE(ErzurumTablo[[#This Row],[Vefat2019]:[Vefat2017]]), 0)</f>
        <v>10</v>
      </c>
      <c r="G79">
        <f>IF(AND(ErzurumTablo[[#This Row],[Vefat2020]]&gt;-1,ErzurumTablo[[#This Row],[Referans]]&gt;-1), ErzurumTablo[[#This Row],[Vefat2020]]-ErzurumTablo[[#This Row],[Referans]], 0)</f>
        <v>-1</v>
      </c>
      <c r="H79">
        <f t="shared" si="6"/>
        <v>11</v>
      </c>
      <c r="I79">
        <f t="shared" si="7"/>
        <v>11.571428571428571</v>
      </c>
      <c r="J79">
        <f t="shared" si="8"/>
        <v>12.142857142857142</v>
      </c>
      <c r="K79">
        <f t="shared" si="9"/>
        <v>13</v>
      </c>
      <c r="L79">
        <f t="shared" si="10"/>
        <v>12.238095238095239</v>
      </c>
    </row>
    <row r="80" spans="1:12">
      <c r="A80" s="3" t="s">
        <v>95</v>
      </c>
      <c r="B80">
        <v>10</v>
      </c>
      <c r="C80">
        <v>8</v>
      </c>
      <c r="D80">
        <v>4</v>
      </c>
      <c r="E80">
        <v>9</v>
      </c>
      <c r="F80">
        <f>IF(AVERAGE(ErzurumTablo[[#This Row],[Vefat2019]:[Vefat2017]])&gt;0, AVERAGE(ErzurumTablo[[#This Row],[Vefat2019]:[Vefat2017]]), 0)</f>
        <v>7</v>
      </c>
      <c r="G80">
        <f>IF(AND(ErzurumTablo[[#This Row],[Vefat2020]]&gt;-1,ErzurumTablo[[#This Row],[Referans]]&gt;-1), ErzurumTablo[[#This Row],[Vefat2020]]-ErzurumTablo[[#This Row],[Referans]], 0)</f>
        <v>3</v>
      </c>
      <c r="H80">
        <f t="shared" si="6"/>
        <v>10.714285714285714</v>
      </c>
      <c r="I80">
        <f t="shared" si="7"/>
        <v>11</v>
      </c>
      <c r="J80">
        <f t="shared" si="8"/>
        <v>11</v>
      </c>
      <c r="K80">
        <f t="shared" si="9"/>
        <v>11.714285714285714</v>
      </c>
      <c r="L80">
        <f t="shared" si="10"/>
        <v>11.238095238095239</v>
      </c>
    </row>
    <row r="81" spans="1:12">
      <c r="A81" s="3" t="s">
        <v>96</v>
      </c>
      <c r="B81">
        <v>15</v>
      </c>
      <c r="C81">
        <v>10</v>
      </c>
      <c r="D81">
        <v>11</v>
      </c>
      <c r="E81">
        <v>7</v>
      </c>
      <c r="F81">
        <f>IF(AVERAGE(ErzurumTablo[[#This Row],[Vefat2019]:[Vefat2017]])&gt;0, AVERAGE(ErzurumTablo[[#This Row],[Vefat2019]:[Vefat2017]]), 0)</f>
        <v>9.3333333333333339</v>
      </c>
      <c r="G81">
        <f>IF(AND(ErzurumTablo[[#This Row],[Vefat2020]]&gt;-1,ErzurumTablo[[#This Row],[Referans]]&gt;-1), ErzurumTablo[[#This Row],[Vefat2020]]-ErzurumTablo[[#This Row],[Referans]], 0)</f>
        <v>5.6666666666666661</v>
      </c>
      <c r="H81">
        <f t="shared" si="6"/>
        <v>11.571428571428571</v>
      </c>
      <c r="I81">
        <f t="shared" si="7"/>
        <v>10.857142857142858</v>
      </c>
      <c r="J81">
        <f t="shared" si="8"/>
        <v>10.857142857142858</v>
      </c>
      <c r="K81">
        <f t="shared" si="9"/>
        <v>10.142857142857142</v>
      </c>
      <c r="L81">
        <f t="shared" si="10"/>
        <v>10.619047619047619</v>
      </c>
    </row>
    <row r="82" spans="1:12">
      <c r="A82" s="3" t="s">
        <v>97</v>
      </c>
      <c r="B82">
        <v>17</v>
      </c>
      <c r="C82">
        <v>11</v>
      </c>
      <c r="D82">
        <v>18</v>
      </c>
      <c r="E82">
        <v>13</v>
      </c>
      <c r="F82">
        <f>IF(AVERAGE(ErzurumTablo[[#This Row],[Vefat2019]:[Vefat2017]])&gt;0, AVERAGE(ErzurumTablo[[#This Row],[Vefat2019]:[Vefat2017]]), 0)</f>
        <v>14</v>
      </c>
      <c r="G82">
        <f>IF(AND(ErzurumTablo[[#This Row],[Vefat2020]]&gt;-1,ErzurumTablo[[#This Row],[Referans]]&gt;-1), ErzurumTablo[[#This Row],[Vefat2020]]-ErzurumTablo[[#This Row],[Referans]], 0)</f>
        <v>3</v>
      </c>
      <c r="H82">
        <f t="shared" si="6"/>
        <v>12.142857142857142</v>
      </c>
      <c r="I82">
        <f t="shared" si="7"/>
        <v>9.8571428571428577</v>
      </c>
      <c r="J82">
        <f t="shared" si="8"/>
        <v>11.714285714285714</v>
      </c>
      <c r="K82">
        <f t="shared" si="9"/>
        <v>10.142857142857142</v>
      </c>
      <c r="L82">
        <f t="shared" si="10"/>
        <v>10.571428571428571</v>
      </c>
    </row>
    <row r="83" spans="1:12">
      <c r="A83" s="3" t="s">
        <v>98</v>
      </c>
      <c r="B83">
        <v>17</v>
      </c>
      <c r="C83">
        <v>11</v>
      </c>
      <c r="D83">
        <v>9</v>
      </c>
      <c r="E83">
        <v>9</v>
      </c>
      <c r="F83">
        <f>IF(AVERAGE(ErzurumTablo[[#This Row],[Vefat2019]:[Vefat2017]])&gt;0, AVERAGE(ErzurumTablo[[#This Row],[Vefat2019]:[Vefat2017]]), 0)</f>
        <v>9.6666666666666661</v>
      </c>
      <c r="G83">
        <f>IF(AND(ErzurumTablo[[#This Row],[Vefat2020]]&gt;-1,ErzurumTablo[[#This Row],[Referans]]&gt;-1), ErzurumTablo[[#This Row],[Vefat2020]]-ErzurumTablo[[#This Row],[Referans]], 0)</f>
        <v>7.3333333333333339</v>
      </c>
      <c r="H83">
        <f t="shared" si="6"/>
        <v>12.714285714285714</v>
      </c>
      <c r="I83">
        <f t="shared" si="7"/>
        <v>10</v>
      </c>
      <c r="J83">
        <f t="shared" si="8"/>
        <v>11.285714285714286</v>
      </c>
      <c r="K83">
        <f t="shared" si="9"/>
        <v>9.4285714285714288</v>
      </c>
      <c r="L83">
        <f t="shared" si="10"/>
        <v>10.238095238095239</v>
      </c>
    </row>
    <row r="84" spans="1:12">
      <c r="A84" s="3" t="s">
        <v>99</v>
      </c>
      <c r="B84">
        <v>14</v>
      </c>
      <c r="C84">
        <v>14</v>
      </c>
      <c r="D84">
        <v>12</v>
      </c>
      <c r="E84">
        <v>15</v>
      </c>
      <c r="F84">
        <f>IF(AVERAGE(ErzurumTablo[[#This Row],[Vefat2019]:[Vefat2017]])&gt;0, AVERAGE(ErzurumTablo[[#This Row],[Vefat2019]:[Vefat2017]]), 0)</f>
        <v>13.666666666666666</v>
      </c>
      <c r="G84">
        <f>IF(AND(ErzurumTablo[[#This Row],[Vefat2020]]&gt;-1,ErzurumTablo[[#This Row],[Referans]]&gt;-1), ErzurumTablo[[#This Row],[Vefat2020]]-ErzurumTablo[[#This Row],[Referans]], 0)</f>
        <v>0.33333333333333393</v>
      </c>
      <c r="H84">
        <f t="shared" si="6"/>
        <v>13.571428571428571</v>
      </c>
      <c r="I84">
        <f t="shared" si="7"/>
        <v>10.714285714285714</v>
      </c>
      <c r="J84">
        <f t="shared" si="8"/>
        <v>11.428571428571429</v>
      </c>
      <c r="K84">
        <f t="shared" si="9"/>
        <v>10.428571428571429</v>
      </c>
      <c r="L84">
        <f t="shared" si="10"/>
        <v>10.857142857142858</v>
      </c>
    </row>
    <row r="85" spans="1:12">
      <c r="A85" s="3" t="s">
        <v>100</v>
      </c>
      <c r="B85">
        <v>11</v>
      </c>
      <c r="C85">
        <v>22</v>
      </c>
      <c r="D85">
        <v>6</v>
      </c>
      <c r="E85">
        <v>11</v>
      </c>
      <c r="F85">
        <f>IF(AVERAGE(ErzurumTablo[[#This Row],[Vefat2019]:[Vefat2017]])&gt;0, AVERAGE(ErzurumTablo[[#This Row],[Vefat2019]:[Vefat2017]]), 0)</f>
        <v>13</v>
      </c>
      <c r="G85">
        <f>IF(AND(ErzurumTablo[[#This Row],[Vefat2020]]&gt;-1,ErzurumTablo[[#This Row],[Referans]]&gt;-1), ErzurumTablo[[#This Row],[Vefat2020]]-ErzurumTablo[[#This Row],[Referans]], 0)</f>
        <v>-2</v>
      </c>
      <c r="H85">
        <f t="shared" si="6"/>
        <v>13.285714285714286</v>
      </c>
      <c r="I85">
        <f t="shared" si="7"/>
        <v>12.142857142857142</v>
      </c>
      <c r="J85">
        <f t="shared" si="8"/>
        <v>10.571428571428571</v>
      </c>
      <c r="K85">
        <f t="shared" si="9"/>
        <v>10.142857142857142</v>
      </c>
      <c r="L85">
        <f t="shared" si="10"/>
        <v>10.952380952380951</v>
      </c>
    </row>
    <row r="86" spans="1:12">
      <c r="A86" s="3" t="s">
        <v>101</v>
      </c>
      <c r="B86">
        <v>15</v>
      </c>
      <c r="C86">
        <v>17</v>
      </c>
      <c r="D86">
        <v>16</v>
      </c>
      <c r="E86">
        <v>6</v>
      </c>
      <c r="F86">
        <f>IF(AVERAGE(ErzurumTablo[[#This Row],[Vefat2019]:[Vefat2017]])&gt;0, AVERAGE(ErzurumTablo[[#This Row],[Vefat2019]:[Vefat2017]]), 0)</f>
        <v>13</v>
      </c>
      <c r="G86">
        <f>IF(AND(ErzurumTablo[[#This Row],[Vefat2020]]&gt;-1,ErzurumTablo[[#This Row],[Referans]]&gt;-1), ErzurumTablo[[#This Row],[Vefat2020]]-ErzurumTablo[[#This Row],[Referans]], 0)</f>
        <v>2</v>
      </c>
      <c r="H86">
        <f t="shared" si="6"/>
        <v>14.142857142857142</v>
      </c>
      <c r="I86">
        <f t="shared" si="7"/>
        <v>13.285714285714286</v>
      </c>
      <c r="J86">
        <f t="shared" si="8"/>
        <v>10.857142857142858</v>
      </c>
      <c r="K86">
        <f t="shared" si="9"/>
        <v>10</v>
      </c>
      <c r="L86">
        <f t="shared" si="10"/>
        <v>11.38095238095238</v>
      </c>
    </row>
    <row r="87" spans="1:12">
      <c r="A87" s="3" t="s">
        <v>102</v>
      </c>
      <c r="B87">
        <v>8</v>
      </c>
      <c r="C87">
        <v>13</v>
      </c>
      <c r="D87">
        <v>8</v>
      </c>
      <c r="E87">
        <v>17</v>
      </c>
      <c r="F87">
        <f>IF(AVERAGE(ErzurumTablo[[#This Row],[Vefat2019]:[Vefat2017]])&gt;0, AVERAGE(ErzurumTablo[[#This Row],[Vefat2019]:[Vefat2017]]), 0)</f>
        <v>12.666666666666666</v>
      </c>
      <c r="G87">
        <f>IF(AND(ErzurumTablo[[#This Row],[Vefat2020]]&gt;-1,ErzurumTablo[[#This Row],[Referans]]&gt;-1), ErzurumTablo[[#This Row],[Vefat2020]]-ErzurumTablo[[#This Row],[Referans]], 0)</f>
        <v>-4.6666666666666661</v>
      </c>
      <c r="H87">
        <f t="shared" si="6"/>
        <v>13.857142857142858</v>
      </c>
      <c r="I87">
        <f t="shared" si="7"/>
        <v>14</v>
      </c>
      <c r="J87">
        <f t="shared" si="8"/>
        <v>11.428571428571429</v>
      </c>
      <c r="K87">
        <f t="shared" si="9"/>
        <v>11.142857142857142</v>
      </c>
      <c r="L87">
        <f t="shared" si="10"/>
        <v>12.19047619047619</v>
      </c>
    </row>
    <row r="88" spans="1:12">
      <c r="A88" s="3" t="s">
        <v>103</v>
      </c>
      <c r="B88">
        <v>9</v>
      </c>
      <c r="C88">
        <v>11</v>
      </c>
      <c r="D88">
        <v>12</v>
      </c>
      <c r="E88">
        <v>14</v>
      </c>
      <c r="F88">
        <f>IF(AVERAGE(ErzurumTablo[[#This Row],[Vefat2019]:[Vefat2017]])&gt;0, AVERAGE(ErzurumTablo[[#This Row],[Vefat2019]:[Vefat2017]]), 0)</f>
        <v>12.333333333333334</v>
      </c>
      <c r="G88">
        <f>IF(AND(ErzurumTablo[[#This Row],[Vefat2020]]&gt;-1,ErzurumTablo[[#This Row],[Referans]]&gt;-1), ErzurumTablo[[#This Row],[Vefat2020]]-ErzurumTablo[[#This Row],[Referans]], 0)</f>
        <v>-3.3333333333333339</v>
      </c>
      <c r="H88">
        <f t="shared" si="6"/>
        <v>13</v>
      </c>
      <c r="I88">
        <f t="shared" si="7"/>
        <v>14.142857142857142</v>
      </c>
      <c r="J88">
        <f t="shared" si="8"/>
        <v>11.571428571428571</v>
      </c>
      <c r="K88">
        <f t="shared" si="9"/>
        <v>12.142857142857142</v>
      </c>
      <c r="L88">
        <f t="shared" si="10"/>
        <v>12.619047619047619</v>
      </c>
    </row>
    <row r="89" spans="1:12">
      <c r="A89" s="3" t="s">
        <v>104</v>
      </c>
      <c r="B89">
        <v>17</v>
      </c>
      <c r="C89">
        <v>15</v>
      </c>
      <c r="D89">
        <v>18</v>
      </c>
      <c r="E89">
        <v>16</v>
      </c>
      <c r="F89">
        <f>IF(AVERAGE(ErzurumTablo[[#This Row],[Vefat2019]:[Vefat2017]])&gt;0, AVERAGE(ErzurumTablo[[#This Row],[Vefat2019]:[Vefat2017]]), 0)</f>
        <v>16.333333333333332</v>
      </c>
      <c r="G89">
        <f>IF(AND(ErzurumTablo[[#This Row],[Vefat2020]]&gt;-1,ErzurumTablo[[#This Row],[Referans]]&gt;-1), ErzurumTablo[[#This Row],[Vefat2020]]-ErzurumTablo[[#This Row],[Referans]], 0)</f>
        <v>0.66666666666666785</v>
      </c>
      <c r="H89">
        <f t="shared" si="6"/>
        <v>13</v>
      </c>
      <c r="I89">
        <f t="shared" si="7"/>
        <v>14.714285714285714</v>
      </c>
      <c r="J89">
        <f t="shared" si="8"/>
        <v>11.571428571428571</v>
      </c>
      <c r="K89">
        <f t="shared" si="9"/>
        <v>12.571428571428571</v>
      </c>
      <c r="L89">
        <f t="shared" si="10"/>
        <v>12.952380952380951</v>
      </c>
    </row>
    <row r="90" spans="1:12">
      <c r="A90" s="3" t="s">
        <v>105</v>
      </c>
      <c r="B90">
        <v>15</v>
      </c>
      <c r="C90">
        <v>10</v>
      </c>
      <c r="D90">
        <v>13</v>
      </c>
      <c r="E90">
        <v>15</v>
      </c>
      <c r="F90">
        <f>IF(AVERAGE(ErzurumTablo[[#This Row],[Vefat2019]:[Vefat2017]])&gt;0, AVERAGE(ErzurumTablo[[#This Row],[Vefat2019]:[Vefat2017]]), 0)</f>
        <v>12.666666666666666</v>
      </c>
      <c r="G90">
        <f>IF(AND(ErzurumTablo[[#This Row],[Vefat2020]]&gt;-1,ErzurumTablo[[#This Row],[Referans]]&gt;-1), ErzurumTablo[[#This Row],[Vefat2020]]-ErzurumTablo[[#This Row],[Referans]], 0)</f>
        <v>2.3333333333333339</v>
      </c>
      <c r="H90">
        <f t="shared" si="6"/>
        <v>12.714285714285714</v>
      </c>
      <c r="I90">
        <f t="shared" si="7"/>
        <v>14.571428571428571</v>
      </c>
      <c r="J90">
        <f t="shared" si="8"/>
        <v>12.142857142857142</v>
      </c>
      <c r="K90">
        <f t="shared" si="9"/>
        <v>13.428571428571429</v>
      </c>
      <c r="L90">
        <f t="shared" si="10"/>
        <v>13.38095238095238</v>
      </c>
    </row>
    <row r="91" spans="1:12">
      <c r="A91" s="3" t="s">
        <v>106</v>
      </c>
      <c r="B91">
        <v>13</v>
      </c>
      <c r="C91">
        <v>12</v>
      </c>
      <c r="D91">
        <v>7</v>
      </c>
      <c r="E91">
        <v>16</v>
      </c>
      <c r="F91">
        <f>IF(AVERAGE(ErzurumTablo[[#This Row],[Vefat2019]:[Vefat2017]])&gt;0, AVERAGE(ErzurumTablo[[#This Row],[Vefat2019]:[Vefat2017]]), 0)</f>
        <v>11.666666666666666</v>
      </c>
      <c r="G91">
        <f>IF(AND(ErzurumTablo[[#This Row],[Vefat2020]]&gt;-1,ErzurumTablo[[#This Row],[Referans]]&gt;-1), ErzurumTablo[[#This Row],[Vefat2020]]-ErzurumTablo[[#This Row],[Referans]], 0)</f>
        <v>1.3333333333333339</v>
      </c>
      <c r="H91">
        <f t="shared" si="6"/>
        <v>12.571428571428571</v>
      </c>
      <c r="I91">
        <f t="shared" si="7"/>
        <v>14.285714285714286</v>
      </c>
      <c r="J91">
        <f t="shared" si="8"/>
        <v>11.428571428571429</v>
      </c>
      <c r="K91">
        <f t="shared" si="9"/>
        <v>13.571428571428571</v>
      </c>
      <c r="L91">
        <f t="shared" si="10"/>
        <v>13.095238095238097</v>
      </c>
    </row>
    <row r="92" spans="1:12">
      <c r="A92" s="3" t="s">
        <v>107</v>
      </c>
      <c r="B92">
        <v>5</v>
      </c>
      <c r="C92">
        <v>10</v>
      </c>
      <c r="D92">
        <v>11</v>
      </c>
      <c r="E92">
        <v>9</v>
      </c>
      <c r="F92">
        <f>IF(AVERAGE(ErzurumTablo[[#This Row],[Vefat2019]:[Vefat2017]])&gt;0, AVERAGE(ErzurumTablo[[#This Row],[Vefat2019]:[Vefat2017]]), 0)</f>
        <v>10</v>
      </c>
      <c r="G92">
        <f>IF(AND(ErzurumTablo[[#This Row],[Vefat2020]]&gt;-1,ErzurumTablo[[#This Row],[Referans]]&gt;-1), ErzurumTablo[[#This Row],[Vefat2020]]-ErzurumTablo[[#This Row],[Referans]], 0)</f>
        <v>-5</v>
      </c>
      <c r="H92">
        <f t="shared" si="6"/>
        <v>11.714285714285714</v>
      </c>
      <c r="I92">
        <f t="shared" si="7"/>
        <v>12.571428571428571</v>
      </c>
      <c r="J92">
        <f t="shared" si="8"/>
        <v>12.142857142857142</v>
      </c>
      <c r="K92">
        <f t="shared" si="9"/>
        <v>13.285714285714286</v>
      </c>
      <c r="L92">
        <f t="shared" si="10"/>
        <v>12.666666666666668</v>
      </c>
    </row>
    <row r="93" spans="1:12">
      <c r="A93" s="3" t="s">
        <v>108</v>
      </c>
      <c r="B93">
        <v>7</v>
      </c>
      <c r="C93">
        <v>16</v>
      </c>
      <c r="D93">
        <v>12</v>
      </c>
      <c r="E93">
        <v>11</v>
      </c>
      <c r="F93">
        <f>IF(AVERAGE(ErzurumTablo[[#This Row],[Vefat2019]:[Vefat2017]])&gt;0, AVERAGE(ErzurumTablo[[#This Row],[Vefat2019]:[Vefat2017]]), 0)</f>
        <v>13</v>
      </c>
      <c r="G93">
        <f>IF(AND(ErzurumTablo[[#This Row],[Vefat2020]]&gt;-1,ErzurumTablo[[#This Row],[Referans]]&gt;-1), ErzurumTablo[[#This Row],[Vefat2020]]-ErzurumTablo[[#This Row],[Referans]], 0)</f>
        <v>-6</v>
      </c>
      <c r="H93">
        <f t="shared" si="6"/>
        <v>10.571428571428571</v>
      </c>
      <c r="I93">
        <f t="shared" si="7"/>
        <v>12.428571428571429</v>
      </c>
      <c r="J93">
        <f t="shared" si="8"/>
        <v>11.571428571428571</v>
      </c>
      <c r="K93">
        <f t="shared" si="9"/>
        <v>14</v>
      </c>
      <c r="L93">
        <f t="shared" si="10"/>
        <v>12.666666666666666</v>
      </c>
    </row>
    <row r="94" spans="1:12">
      <c r="A94" s="3" t="s">
        <v>109</v>
      </c>
      <c r="B94">
        <v>10</v>
      </c>
      <c r="C94">
        <v>14</v>
      </c>
      <c r="D94">
        <v>8</v>
      </c>
      <c r="E94">
        <v>11</v>
      </c>
      <c r="F94">
        <f>IF(AVERAGE(ErzurumTablo[[#This Row],[Vefat2019]:[Vefat2017]])&gt;0, AVERAGE(ErzurumTablo[[#This Row],[Vefat2019]:[Vefat2017]]), 0)</f>
        <v>11</v>
      </c>
      <c r="G94">
        <f>IF(AND(ErzurumTablo[[#This Row],[Vefat2020]]&gt;-1,ErzurumTablo[[#This Row],[Referans]]&gt;-1), ErzurumTablo[[#This Row],[Vefat2020]]-ErzurumTablo[[#This Row],[Referans]], 0)</f>
        <v>-1</v>
      </c>
      <c r="H94">
        <f t="shared" si="6"/>
        <v>10.857142857142858</v>
      </c>
      <c r="I94">
        <f t="shared" si="7"/>
        <v>12.571428571428571</v>
      </c>
      <c r="J94">
        <f t="shared" si="8"/>
        <v>11.571428571428571</v>
      </c>
      <c r="K94">
        <f t="shared" si="9"/>
        <v>13.142857142857142</v>
      </c>
      <c r="L94">
        <f t="shared" si="10"/>
        <v>12.428571428571429</v>
      </c>
    </row>
    <row r="95" spans="1:12">
      <c r="A95" s="3" t="s">
        <v>110</v>
      </c>
      <c r="B95">
        <v>7</v>
      </c>
      <c r="C95">
        <v>13</v>
      </c>
      <c r="D95">
        <v>10</v>
      </c>
      <c r="E95">
        <v>10</v>
      </c>
      <c r="F95">
        <f>IF(AVERAGE(ErzurumTablo[[#This Row],[Vefat2019]:[Vefat2017]])&gt;0, AVERAGE(ErzurumTablo[[#This Row],[Vefat2019]:[Vefat2017]]), 0)</f>
        <v>11</v>
      </c>
      <c r="G95">
        <f>IF(AND(ErzurumTablo[[#This Row],[Vefat2020]]&gt;-1,ErzurumTablo[[#This Row],[Referans]]&gt;-1), ErzurumTablo[[#This Row],[Vefat2020]]-ErzurumTablo[[#This Row],[Referans]], 0)</f>
        <v>-4</v>
      </c>
      <c r="H95">
        <f t="shared" si="6"/>
        <v>10.571428571428571</v>
      </c>
      <c r="I95">
        <f t="shared" si="7"/>
        <v>12.857142857142858</v>
      </c>
      <c r="J95">
        <f t="shared" si="8"/>
        <v>11.285714285714286</v>
      </c>
      <c r="K95">
        <f t="shared" si="9"/>
        <v>12.571428571428571</v>
      </c>
      <c r="L95">
        <f t="shared" si="10"/>
        <v>12.238095238095237</v>
      </c>
    </row>
    <row r="96" spans="1:12">
      <c r="A96" s="3" t="s">
        <v>111</v>
      </c>
      <c r="B96">
        <v>14</v>
      </c>
      <c r="C96">
        <v>15</v>
      </c>
      <c r="D96">
        <v>11</v>
      </c>
      <c r="E96">
        <v>13</v>
      </c>
      <c r="F96">
        <f>IF(AVERAGE(ErzurumTablo[[#This Row],[Vefat2019]:[Vefat2017]])&gt;0, AVERAGE(ErzurumTablo[[#This Row],[Vefat2019]:[Vefat2017]]), 0)</f>
        <v>13</v>
      </c>
      <c r="G96">
        <f>IF(AND(ErzurumTablo[[#This Row],[Vefat2020]]&gt;-1,ErzurumTablo[[#This Row],[Referans]]&gt;-1), ErzurumTablo[[#This Row],[Vefat2020]]-ErzurumTablo[[#This Row],[Referans]], 0)</f>
        <v>1</v>
      </c>
      <c r="H96">
        <f t="shared" si="6"/>
        <v>10.142857142857142</v>
      </c>
      <c r="I96">
        <f t="shared" si="7"/>
        <v>12.857142857142858</v>
      </c>
      <c r="J96">
        <f t="shared" si="8"/>
        <v>10.285714285714286</v>
      </c>
      <c r="K96">
        <f t="shared" si="9"/>
        <v>12.142857142857142</v>
      </c>
      <c r="L96">
        <f t="shared" si="10"/>
        <v>11.761904761904761</v>
      </c>
    </row>
    <row r="97" spans="1:12">
      <c r="A97" s="3" t="s">
        <v>112</v>
      </c>
      <c r="B97">
        <v>22</v>
      </c>
      <c r="C97">
        <v>11</v>
      </c>
      <c r="D97">
        <v>21</v>
      </c>
      <c r="E97">
        <v>14</v>
      </c>
      <c r="F97">
        <f>IF(AVERAGE(ErzurumTablo[[#This Row],[Vefat2019]:[Vefat2017]])&gt;0, AVERAGE(ErzurumTablo[[#This Row],[Vefat2019]:[Vefat2017]]), 0)</f>
        <v>15.333333333333334</v>
      </c>
      <c r="G97">
        <f>IF(AND(ErzurumTablo[[#This Row],[Vefat2020]]&gt;-1,ErzurumTablo[[#This Row],[Referans]]&gt;-1), ErzurumTablo[[#This Row],[Vefat2020]]-ErzurumTablo[[#This Row],[Referans]], 0)</f>
        <v>6.6666666666666661</v>
      </c>
      <c r="H97">
        <f t="shared" si="6"/>
        <v>11.142857142857142</v>
      </c>
      <c r="I97">
        <f t="shared" si="7"/>
        <v>13</v>
      </c>
      <c r="J97">
        <f t="shared" si="8"/>
        <v>11.428571428571429</v>
      </c>
      <c r="K97">
        <f t="shared" si="9"/>
        <v>12</v>
      </c>
      <c r="L97">
        <f t="shared" si="10"/>
        <v>12.142857142857141</v>
      </c>
    </row>
    <row r="98" spans="1:12">
      <c r="A98" s="3" t="s">
        <v>113</v>
      </c>
      <c r="B98">
        <v>9</v>
      </c>
      <c r="C98">
        <v>9</v>
      </c>
      <c r="D98">
        <v>15</v>
      </c>
      <c r="E98">
        <v>10</v>
      </c>
      <c r="F98">
        <f>IF(AVERAGE(ErzurumTablo[[#This Row],[Vefat2019]:[Vefat2017]])&gt;0, AVERAGE(ErzurumTablo[[#This Row],[Vefat2019]:[Vefat2017]]), 0)</f>
        <v>11.333333333333334</v>
      </c>
      <c r="G98">
        <f>IF(AND(ErzurumTablo[[#This Row],[Vefat2020]]&gt;-1,ErzurumTablo[[#This Row],[Referans]]&gt;-1), ErzurumTablo[[#This Row],[Vefat2020]]-ErzurumTablo[[#This Row],[Referans]], 0)</f>
        <v>-2.3333333333333339</v>
      </c>
      <c r="H98">
        <f t="shared" si="6"/>
        <v>10.571428571428571</v>
      </c>
      <c r="I98">
        <f t="shared" si="7"/>
        <v>12.571428571428571</v>
      </c>
      <c r="J98">
        <f t="shared" si="8"/>
        <v>12.571428571428571</v>
      </c>
      <c r="K98">
        <f t="shared" si="9"/>
        <v>11.142857142857142</v>
      </c>
      <c r="L98">
        <f t="shared" si="10"/>
        <v>12.095238095238093</v>
      </c>
    </row>
    <row r="99" spans="1:12">
      <c r="A99" s="3" t="s">
        <v>114</v>
      </c>
      <c r="B99">
        <v>9</v>
      </c>
      <c r="C99">
        <v>21</v>
      </c>
      <c r="D99">
        <v>10</v>
      </c>
      <c r="E99">
        <v>14</v>
      </c>
      <c r="F99">
        <f>IF(AVERAGE(ErzurumTablo[[#This Row],[Vefat2019]:[Vefat2017]])&gt;0, AVERAGE(ErzurumTablo[[#This Row],[Vefat2019]:[Vefat2017]]), 0)</f>
        <v>15</v>
      </c>
      <c r="G99">
        <f>IF(AND(ErzurumTablo[[#This Row],[Vefat2020]]&gt;-1,ErzurumTablo[[#This Row],[Referans]]&gt;-1), ErzurumTablo[[#This Row],[Vefat2020]]-ErzurumTablo[[#This Row],[Referans]], 0)</f>
        <v>-6</v>
      </c>
      <c r="H99">
        <f t="shared" si="6"/>
        <v>11.142857142857142</v>
      </c>
      <c r="I99">
        <f t="shared" si="7"/>
        <v>14.142857142857142</v>
      </c>
      <c r="J99">
        <f t="shared" si="8"/>
        <v>12.428571428571429</v>
      </c>
      <c r="K99">
        <f t="shared" si="9"/>
        <v>11.857142857142858</v>
      </c>
      <c r="L99">
        <f t="shared" si="10"/>
        <v>12.80952380952381</v>
      </c>
    </row>
    <row r="100" spans="1:12">
      <c r="A100" s="3" t="s">
        <v>115</v>
      </c>
      <c r="B100">
        <v>7</v>
      </c>
      <c r="C100">
        <v>17</v>
      </c>
      <c r="D100">
        <v>13</v>
      </c>
      <c r="E100">
        <v>4</v>
      </c>
      <c r="F100">
        <f>IF(AVERAGE(ErzurumTablo[[#This Row],[Vefat2019]:[Vefat2017]])&gt;0, AVERAGE(ErzurumTablo[[#This Row],[Vefat2019]:[Vefat2017]]), 0)</f>
        <v>11.333333333333334</v>
      </c>
      <c r="G100">
        <f>IF(AND(ErzurumTablo[[#This Row],[Vefat2020]]&gt;-1,ErzurumTablo[[#This Row],[Referans]]&gt;-1), ErzurumTablo[[#This Row],[Vefat2020]]-ErzurumTablo[[#This Row],[Referans]], 0)</f>
        <v>-4.3333333333333339</v>
      </c>
      <c r="H100">
        <f t="shared" si="6"/>
        <v>11.142857142857142</v>
      </c>
      <c r="I100">
        <f t="shared" si="7"/>
        <v>14.285714285714286</v>
      </c>
      <c r="J100">
        <f t="shared" si="8"/>
        <v>12.571428571428571</v>
      </c>
      <c r="K100">
        <f t="shared" si="9"/>
        <v>10.857142857142858</v>
      </c>
      <c r="L100">
        <f t="shared" si="10"/>
        <v>12.571428571428571</v>
      </c>
    </row>
    <row r="101" spans="1:12">
      <c r="A101" s="3" t="s">
        <v>116</v>
      </c>
      <c r="B101">
        <v>19</v>
      </c>
      <c r="C101">
        <v>11</v>
      </c>
      <c r="D101">
        <v>18</v>
      </c>
      <c r="E101">
        <v>17</v>
      </c>
      <c r="F101">
        <f>IF(AVERAGE(ErzurumTablo[[#This Row],[Vefat2019]:[Vefat2017]])&gt;0, AVERAGE(ErzurumTablo[[#This Row],[Vefat2019]:[Vefat2017]]), 0)</f>
        <v>15.333333333333334</v>
      </c>
      <c r="G101">
        <f>IF(AND(ErzurumTablo[[#This Row],[Vefat2020]]&gt;-1,ErzurumTablo[[#This Row],[Referans]]&gt;-1), ErzurumTablo[[#This Row],[Vefat2020]]-ErzurumTablo[[#This Row],[Referans]], 0)</f>
        <v>3.6666666666666661</v>
      </c>
      <c r="H101">
        <f t="shared" si="6"/>
        <v>12.428571428571429</v>
      </c>
      <c r="I101">
        <f t="shared" si="7"/>
        <v>13.857142857142858</v>
      </c>
      <c r="J101">
        <f t="shared" si="8"/>
        <v>14</v>
      </c>
      <c r="K101">
        <f t="shared" si="9"/>
        <v>11.714285714285714</v>
      </c>
      <c r="L101">
        <f t="shared" si="10"/>
        <v>13.19047619047619</v>
      </c>
    </row>
    <row r="102" spans="1:12">
      <c r="A102" s="3" t="s">
        <v>117</v>
      </c>
      <c r="B102">
        <v>5</v>
      </c>
      <c r="C102">
        <v>9</v>
      </c>
      <c r="D102">
        <v>10</v>
      </c>
      <c r="E102">
        <v>25</v>
      </c>
      <c r="F102">
        <f>IF(AVERAGE(ErzurumTablo[[#This Row],[Vefat2019]:[Vefat2017]])&gt;0, AVERAGE(ErzurumTablo[[#This Row],[Vefat2019]:[Vefat2017]]), 0)</f>
        <v>14.666666666666666</v>
      </c>
      <c r="G102">
        <f>IF(AND(ErzurumTablo[[#This Row],[Vefat2020]]&gt;-1,ErzurumTablo[[#This Row],[Referans]]&gt;-1), ErzurumTablo[[#This Row],[Vefat2020]]-ErzurumTablo[[#This Row],[Referans]], 0)</f>
        <v>-9.6666666666666661</v>
      </c>
      <c r="H102">
        <f t="shared" si="6"/>
        <v>12.142857142857142</v>
      </c>
      <c r="I102">
        <f t="shared" si="7"/>
        <v>13.285714285714286</v>
      </c>
      <c r="J102">
        <f t="shared" si="8"/>
        <v>14</v>
      </c>
      <c r="K102">
        <f t="shared" si="9"/>
        <v>13.857142857142858</v>
      </c>
      <c r="L102">
        <f t="shared" si="10"/>
        <v>13.714285714285714</v>
      </c>
    </row>
    <row r="103" spans="1:12">
      <c r="A103" s="3" t="s">
        <v>118</v>
      </c>
      <c r="B103">
        <v>10</v>
      </c>
      <c r="C103">
        <v>13</v>
      </c>
      <c r="D103">
        <v>12</v>
      </c>
      <c r="E103">
        <v>8</v>
      </c>
      <c r="F103">
        <f>IF(AVERAGE(ErzurumTablo[[#This Row],[Vefat2019]:[Vefat2017]])&gt;0, AVERAGE(ErzurumTablo[[#This Row],[Vefat2019]:[Vefat2017]]), 0)</f>
        <v>11</v>
      </c>
      <c r="G103">
        <f>IF(AND(ErzurumTablo[[#This Row],[Vefat2020]]&gt;-1,ErzurumTablo[[#This Row],[Referans]]&gt;-1), ErzurumTablo[[#This Row],[Vefat2020]]-ErzurumTablo[[#This Row],[Referans]], 0)</f>
        <v>-1</v>
      </c>
      <c r="H103">
        <f t="shared" si="6"/>
        <v>11.571428571428571</v>
      </c>
      <c r="I103">
        <f t="shared" si="7"/>
        <v>13</v>
      </c>
      <c r="J103">
        <f t="shared" si="8"/>
        <v>14.142857142857142</v>
      </c>
      <c r="K103">
        <f t="shared" si="9"/>
        <v>13.142857142857142</v>
      </c>
      <c r="L103">
        <f t="shared" si="10"/>
        <v>13.428571428571431</v>
      </c>
    </row>
    <row r="104" spans="1:12">
      <c r="A104" s="3" t="s">
        <v>119</v>
      </c>
      <c r="B104">
        <v>15</v>
      </c>
      <c r="C104">
        <v>16</v>
      </c>
      <c r="D104">
        <v>7</v>
      </c>
      <c r="E104">
        <v>11</v>
      </c>
      <c r="F104">
        <f>IF(AVERAGE(ErzurumTablo[[#This Row],[Vefat2019]:[Vefat2017]])&gt;0, AVERAGE(ErzurumTablo[[#This Row],[Vefat2019]:[Vefat2017]]), 0)</f>
        <v>11.333333333333334</v>
      </c>
      <c r="G104">
        <f>IF(AND(ErzurumTablo[[#This Row],[Vefat2020]]&gt;-1,ErzurumTablo[[#This Row],[Referans]]&gt;-1), ErzurumTablo[[#This Row],[Vefat2020]]-ErzurumTablo[[#This Row],[Referans]], 0)</f>
        <v>3.6666666666666661</v>
      </c>
      <c r="H104">
        <f t="shared" si="6"/>
        <v>10.571428571428571</v>
      </c>
      <c r="I104">
        <f t="shared" si="7"/>
        <v>13.714285714285714</v>
      </c>
      <c r="J104">
        <f t="shared" si="8"/>
        <v>12.142857142857142</v>
      </c>
      <c r="K104">
        <f t="shared" si="9"/>
        <v>12.714285714285714</v>
      </c>
      <c r="L104">
        <f t="shared" si="10"/>
        <v>12.857142857142858</v>
      </c>
    </row>
    <row r="105" spans="1:12">
      <c r="A105" s="3" t="s">
        <v>120</v>
      </c>
      <c r="B105">
        <v>14</v>
      </c>
      <c r="C105">
        <v>11</v>
      </c>
      <c r="D105">
        <v>8</v>
      </c>
      <c r="E105">
        <v>16</v>
      </c>
      <c r="F105">
        <f>IF(AVERAGE(ErzurumTablo[[#This Row],[Vefat2019]:[Vefat2017]])&gt;0, AVERAGE(ErzurumTablo[[#This Row],[Vefat2019]:[Vefat2017]]), 0)</f>
        <v>11.666666666666666</v>
      </c>
      <c r="G105">
        <f>IF(AND(ErzurumTablo[[#This Row],[Vefat2020]]&gt;-1,ErzurumTablo[[#This Row],[Referans]]&gt;-1), ErzurumTablo[[#This Row],[Vefat2020]]-ErzurumTablo[[#This Row],[Referans]], 0)</f>
        <v>2.3333333333333339</v>
      </c>
      <c r="H105">
        <f t="shared" si="6"/>
        <v>11.285714285714286</v>
      </c>
      <c r="I105">
        <f t="shared" si="7"/>
        <v>14</v>
      </c>
      <c r="J105">
        <f t="shared" si="8"/>
        <v>11.142857142857142</v>
      </c>
      <c r="K105">
        <f t="shared" si="9"/>
        <v>13.571428571428571</v>
      </c>
      <c r="L105">
        <f t="shared" si="10"/>
        <v>12.904761904761907</v>
      </c>
    </row>
    <row r="106" spans="1:12">
      <c r="A106" s="3" t="s">
        <v>121</v>
      </c>
      <c r="B106">
        <v>9</v>
      </c>
      <c r="C106">
        <v>10</v>
      </c>
      <c r="D106">
        <v>12</v>
      </c>
      <c r="E106">
        <v>9</v>
      </c>
      <c r="F106">
        <f>IF(AVERAGE(ErzurumTablo[[#This Row],[Vefat2019]:[Vefat2017]])&gt;0, AVERAGE(ErzurumTablo[[#This Row],[Vefat2019]:[Vefat2017]]), 0)</f>
        <v>10.333333333333334</v>
      </c>
      <c r="G106">
        <f>IF(AND(ErzurumTablo[[#This Row],[Vefat2020]]&gt;-1,ErzurumTablo[[#This Row],[Referans]]&gt;-1), ErzurumTablo[[#This Row],[Vefat2020]]-ErzurumTablo[[#This Row],[Referans]], 0)</f>
        <v>-1.3333333333333339</v>
      </c>
      <c r="H106">
        <f t="shared" si="6"/>
        <v>11.285714285714286</v>
      </c>
      <c r="I106">
        <f t="shared" si="7"/>
        <v>12.428571428571429</v>
      </c>
      <c r="J106">
        <f t="shared" si="8"/>
        <v>11.428571428571429</v>
      </c>
      <c r="K106">
        <f t="shared" si="9"/>
        <v>12.857142857142858</v>
      </c>
      <c r="L106">
        <f t="shared" si="10"/>
        <v>12.238095238095239</v>
      </c>
    </row>
    <row r="107" spans="1:12">
      <c r="A107" s="3" t="s">
        <v>122</v>
      </c>
      <c r="B107">
        <v>12</v>
      </c>
      <c r="C107">
        <v>14</v>
      </c>
      <c r="D107">
        <v>11</v>
      </c>
      <c r="E107">
        <v>5</v>
      </c>
      <c r="F107">
        <f>IF(AVERAGE(ErzurumTablo[[#This Row],[Vefat2019]:[Vefat2017]])&gt;0, AVERAGE(ErzurumTablo[[#This Row],[Vefat2019]:[Vefat2017]]), 0)</f>
        <v>10</v>
      </c>
      <c r="G107">
        <f>IF(AND(ErzurumTablo[[#This Row],[Vefat2020]]&gt;-1,ErzurumTablo[[#This Row],[Referans]]&gt;-1), ErzurumTablo[[#This Row],[Vefat2020]]-ErzurumTablo[[#This Row],[Referans]], 0)</f>
        <v>2</v>
      </c>
      <c r="H107">
        <f t="shared" si="6"/>
        <v>12</v>
      </c>
      <c r="I107">
        <f t="shared" si="7"/>
        <v>12</v>
      </c>
      <c r="J107">
        <f t="shared" si="8"/>
        <v>11.142857142857142</v>
      </c>
      <c r="K107">
        <f t="shared" si="9"/>
        <v>13</v>
      </c>
      <c r="L107">
        <f t="shared" si="10"/>
        <v>12.047619047619047</v>
      </c>
    </row>
    <row r="108" spans="1:12">
      <c r="A108" s="3" t="s">
        <v>123</v>
      </c>
      <c r="B108">
        <v>12</v>
      </c>
      <c r="C108">
        <v>17</v>
      </c>
      <c r="D108">
        <v>11</v>
      </c>
      <c r="E108">
        <v>13</v>
      </c>
      <c r="F108">
        <f>IF(AVERAGE(ErzurumTablo[[#This Row],[Vefat2019]:[Vefat2017]])&gt;0, AVERAGE(ErzurumTablo[[#This Row],[Vefat2019]:[Vefat2017]]), 0)</f>
        <v>13.666666666666666</v>
      </c>
      <c r="G108">
        <f>IF(AND(ErzurumTablo[[#This Row],[Vefat2020]]&gt;-1,ErzurumTablo[[#This Row],[Referans]]&gt;-1), ErzurumTablo[[#This Row],[Vefat2020]]-ErzurumTablo[[#This Row],[Referans]], 0)</f>
        <v>-1.6666666666666661</v>
      </c>
      <c r="H108">
        <f t="shared" si="6"/>
        <v>11</v>
      </c>
      <c r="I108">
        <f t="shared" si="7"/>
        <v>12.857142857142858</v>
      </c>
      <c r="J108">
        <f t="shared" si="8"/>
        <v>10.142857142857142</v>
      </c>
      <c r="K108">
        <f t="shared" si="9"/>
        <v>12.428571428571429</v>
      </c>
      <c r="L108">
        <f t="shared" si="10"/>
        <v>11.80952380952381</v>
      </c>
    </row>
    <row r="109" spans="1:12">
      <c r="A109" s="3" t="s">
        <v>124</v>
      </c>
      <c r="B109">
        <v>10</v>
      </c>
      <c r="C109">
        <v>19</v>
      </c>
      <c r="D109">
        <v>8</v>
      </c>
      <c r="E109">
        <v>10</v>
      </c>
      <c r="F109">
        <f>IF(AVERAGE(ErzurumTablo[[#This Row],[Vefat2019]:[Vefat2017]])&gt;0, AVERAGE(ErzurumTablo[[#This Row],[Vefat2019]:[Vefat2017]]), 0)</f>
        <v>12.333333333333334</v>
      </c>
      <c r="G109">
        <f>IF(AND(ErzurumTablo[[#This Row],[Vefat2020]]&gt;-1,ErzurumTablo[[#This Row],[Referans]]&gt;-1), ErzurumTablo[[#This Row],[Vefat2020]]-ErzurumTablo[[#This Row],[Referans]], 0)</f>
        <v>-2.3333333333333339</v>
      </c>
      <c r="H109">
        <f t="shared" si="6"/>
        <v>11.714285714285714</v>
      </c>
      <c r="I109">
        <f t="shared" si="7"/>
        <v>14.285714285714286</v>
      </c>
      <c r="J109">
        <f t="shared" si="8"/>
        <v>9.8571428571428577</v>
      </c>
      <c r="K109">
        <f t="shared" si="9"/>
        <v>10.285714285714286</v>
      </c>
      <c r="L109">
        <f t="shared" si="10"/>
        <v>11.476190476190476</v>
      </c>
    </row>
    <row r="110" spans="1:12">
      <c r="A110" s="3" t="s">
        <v>125</v>
      </c>
      <c r="B110">
        <v>10</v>
      </c>
      <c r="C110">
        <v>11</v>
      </c>
      <c r="D110">
        <v>14</v>
      </c>
      <c r="E110">
        <v>15</v>
      </c>
      <c r="F110">
        <f>IF(AVERAGE(ErzurumTablo[[#This Row],[Vefat2019]:[Vefat2017]])&gt;0, AVERAGE(ErzurumTablo[[#This Row],[Vefat2019]:[Vefat2017]]), 0)</f>
        <v>13.333333333333334</v>
      </c>
      <c r="G110">
        <f>IF(AND(ErzurumTablo[[#This Row],[Vefat2020]]&gt;-1,ErzurumTablo[[#This Row],[Referans]]&gt;-1), ErzurumTablo[[#This Row],[Vefat2020]]-ErzurumTablo[[#This Row],[Referans]], 0)</f>
        <v>-3.3333333333333339</v>
      </c>
      <c r="H110">
        <f t="shared" si="6"/>
        <v>11.714285714285714</v>
      </c>
      <c r="I110">
        <f t="shared" si="7"/>
        <v>14</v>
      </c>
      <c r="J110">
        <f t="shared" si="8"/>
        <v>10.142857142857142</v>
      </c>
      <c r="K110">
        <f t="shared" si="9"/>
        <v>11.285714285714286</v>
      </c>
      <c r="L110">
        <f t="shared" si="10"/>
        <v>11.809523809523808</v>
      </c>
    </row>
    <row r="111" spans="1:12">
      <c r="A111" s="3" t="s">
        <v>126</v>
      </c>
      <c r="B111">
        <v>16</v>
      </c>
      <c r="C111">
        <v>15</v>
      </c>
      <c r="D111">
        <v>13</v>
      </c>
      <c r="E111">
        <v>15</v>
      </c>
      <c r="F111">
        <f>IF(AVERAGE(ErzurumTablo[[#This Row],[Vefat2019]:[Vefat2017]])&gt;0, AVERAGE(ErzurumTablo[[#This Row],[Vefat2019]:[Vefat2017]]), 0)</f>
        <v>14.333333333333334</v>
      </c>
      <c r="G111">
        <f>IF(AND(ErzurumTablo[[#This Row],[Vefat2020]]&gt;-1,ErzurumTablo[[#This Row],[Referans]]&gt;-1), ErzurumTablo[[#This Row],[Vefat2020]]-ErzurumTablo[[#This Row],[Referans]], 0)</f>
        <v>1.6666666666666661</v>
      </c>
      <c r="H111">
        <f t="shared" si="6"/>
        <v>11.857142857142858</v>
      </c>
      <c r="I111">
        <f t="shared" si="7"/>
        <v>13.857142857142858</v>
      </c>
      <c r="J111">
        <f t="shared" si="8"/>
        <v>11</v>
      </c>
      <c r="K111">
        <f t="shared" si="9"/>
        <v>11.857142857142858</v>
      </c>
      <c r="L111">
        <f t="shared" si="10"/>
        <v>12.238095238095237</v>
      </c>
    </row>
    <row r="112" spans="1:12">
      <c r="A112" s="3" t="s">
        <v>127</v>
      </c>
      <c r="B112">
        <v>13</v>
      </c>
      <c r="C112">
        <v>7</v>
      </c>
      <c r="D112">
        <v>16</v>
      </c>
      <c r="E112">
        <v>18</v>
      </c>
      <c r="F112">
        <f>IF(AVERAGE(ErzurumTablo[[#This Row],[Vefat2019]:[Vefat2017]])&gt;0, AVERAGE(ErzurumTablo[[#This Row],[Vefat2019]:[Vefat2017]]), 0)</f>
        <v>13.666666666666666</v>
      </c>
      <c r="G112">
        <f>IF(AND(ErzurumTablo[[#This Row],[Vefat2020]]&gt;-1,ErzurumTablo[[#This Row],[Referans]]&gt;-1), ErzurumTablo[[#This Row],[Vefat2020]]-ErzurumTablo[[#This Row],[Referans]], 0)</f>
        <v>-0.66666666666666607</v>
      </c>
      <c r="H112">
        <f t="shared" si="6"/>
        <v>11.714285714285714</v>
      </c>
      <c r="I112">
        <f t="shared" si="7"/>
        <v>13.285714285714286</v>
      </c>
      <c r="J112">
        <f t="shared" si="8"/>
        <v>12.142857142857142</v>
      </c>
      <c r="K112">
        <f t="shared" si="9"/>
        <v>12.142857142857142</v>
      </c>
      <c r="L112">
        <f t="shared" si="10"/>
        <v>12.523809523809524</v>
      </c>
    </row>
    <row r="113" spans="1:12">
      <c r="A113" s="3" t="s">
        <v>128</v>
      </c>
      <c r="B113">
        <v>14</v>
      </c>
      <c r="C113">
        <v>11</v>
      </c>
      <c r="D113">
        <v>17</v>
      </c>
      <c r="E113">
        <v>15</v>
      </c>
      <c r="F113">
        <f>IF(AVERAGE(ErzurumTablo[[#This Row],[Vefat2019]:[Vefat2017]])&gt;0, AVERAGE(ErzurumTablo[[#This Row],[Vefat2019]:[Vefat2017]]), 0)</f>
        <v>14.333333333333334</v>
      </c>
      <c r="G113">
        <f>IF(AND(ErzurumTablo[[#This Row],[Vefat2020]]&gt;-1,ErzurumTablo[[#This Row],[Referans]]&gt;-1), ErzurumTablo[[#This Row],[Vefat2020]]-ErzurumTablo[[#This Row],[Referans]], 0)</f>
        <v>-0.33333333333333393</v>
      </c>
      <c r="H113">
        <f t="shared" si="6"/>
        <v>12.428571428571429</v>
      </c>
      <c r="I113">
        <f t="shared" si="7"/>
        <v>13.428571428571429</v>
      </c>
      <c r="J113">
        <f t="shared" si="8"/>
        <v>12.857142857142858</v>
      </c>
      <c r="K113">
        <f t="shared" si="9"/>
        <v>13</v>
      </c>
      <c r="L113">
        <f t="shared" si="10"/>
        <v>13.095238095238097</v>
      </c>
    </row>
    <row r="114" spans="1:12">
      <c r="A114" s="3" t="s">
        <v>129</v>
      </c>
      <c r="B114">
        <v>12</v>
      </c>
      <c r="C114">
        <v>9</v>
      </c>
      <c r="D114">
        <v>12</v>
      </c>
      <c r="E114">
        <v>12</v>
      </c>
      <c r="F114">
        <f>IF(AVERAGE(ErzurumTablo[[#This Row],[Vefat2019]:[Vefat2017]])&gt;0, AVERAGE(ErzurumTablo[[#This Row],[Vefat2019]:[Vefat2017]]), 0)</f>
        <v>11</v>
      </c>
      <c r="G114">
        <f>IF(AND(ErzurumTablo[[#This Row],[Vefat2020]]&gt;-1,ErzurumTablo[[#This Row],[Referans]]&gt;-1), ErzurumTablo[[#This Row],[Vefat2020]]-ErzurumTablo[[#This Row],[Referans]], 0)</f>
        <v>1</v>
      </c>
      <c r="H114">
        <f t="shared" si="6"/>
        <v>12.428571428571429</v>
      </c>
      <c r="I114">
        <f t="shared" si="7"/>
        <v>12.714285714285714</v>
      </c>
      <c r="J114">
        <f t="shared" si="8"/>
        <v>13</v>
      </c>
      <c r="K114">
        <f t="shared" si="9"/>
        <v>14</v>
      </c>
      <c r="L114">
        <f t="shared" si="10"/>
        <v>13.238095238095239</v>
      </c>
    </row>
    <row r="115" spans="1:12">
      <c r="A115" s="3" t="s">
        <v>130</v>
      </c>
      <c r="B115">
        <v>13</v>
      </c>
      <c r="C115">
        <v>9</v>
      </c>
      <c r="D115">
        <v>14</v>
      </c>
      <c r="E115">
        <v>13</v>
      </c>
      <c r="F115">
        <f>IF(AVERAGE(ErzurumTablo[[#This Row],[Vefat2019]:[Vefat2017]])&gt;0, AVERAGE(ErzurumTablo[[#This Row],[Vefat2019]:[Vefat2017]]), 0)</f>
        <v>12</v>
      </c>
      <c r="G115">
        <f>IF(AND(ErzurumTablo[[#This Row],[Vefat2020]]&gt;-1,ErzurumTablo[[#This Row],[Referans]]&gt;-1), ErzurumTablo[[#This Row],[Vefat2020]]-ErzurumTablo[[#This Row],[Referans]], 0)</f>
        <v>1</v>
      </c>
      <c r="H115">
        <f t="shared" si="6"/>
        <v>12.571428571428571</v>
      </c>
      <c r="I115">
        <f t="shared" si="7"/>
        <v>11.571428571428571</v>
      </c>
      <c r="J115">
        <f t="shared" si="8"/>
        <v>13.428571428571429</v>
      </c>
      <c r="K115">
        <f t="shared" si="9"/>
        <v>14</v>
      </c>
      <c r="L115">
        <f t="shared" si="10"/>
        <v>13</v>
      </c>
    </row>
    <row r="116" spans="1:12">
      <c r="A116" s="3" t="s">
        <v>131</v>
      </c>
      <c r="B116">
        <v>10</v>
      </c>
      <c r="C116">
        <v>12</v>
      </c>
      <c r="D116">
        <v>14</v>
      </c>
      <c r="E116">
        <v>9</v>
      </c>
      <c r="F116">
        <f>IF(AVERAGE(ErzurumTablo[[#This Row],[Vefat2019]:[Vefat2017]])&gt;0, AVERAGE(ErzurumTablo[[#This Row],[Vefat2019]:[Vefat2017]]), 0)</f>
        <v>11.666666666666666</v>
      </c>
      <c r="G116">
        <f>IF(AND(ErzurumTablo[[#This Row],[Vefat2020]]&gt;-1,ErzurumTablo[[#This Row],[Referans]]&gt;-1), ErzurumTablo[[#This Row],[Vefat2020]]-ErzurumTablo[[#This Row],[Referans]], 0)</f>
        <v>-1.6666666666666661</v>
      </c>
      <c r="H116">
        <f t="shared" si="6"/>
        <v>12.571428571428571</v>
      </c>
      <c r="I116">
        <f t="shared" si="7"/>
        <v>10.571428571428571</v>
      </c>
      <c r="J116">
        <f t="shared" si="8"/>
        <v>14.285714285714286</v>
      </c>
      <c r="K116">
        <f t="shared" si="9"/>
        <v>13.857142857142858</v>
      </c>
      <c r="L116">
        <f t="shared" si="10"/>
        <v>12.904761904761907</v>
      </c>
    </row>
    <row r="117" spans="1:12">
      <c r="A117" s="3" t="s">
        <v>132</v>
      </c>
      <c r="B117">
        <v>4</v>
      </c>
      <c r="C117">
        <v>12</v>
      </c>
      <c r="D117">
        <v>10</v>
      </c>
      <c r="E117">
        <v>4</v>
      </c>
      <c r="F117">
        <f>IF(AVERAGE(ErzurumTablo[[#This Row],[Vefat2019]:[Vefat2017]])&gt;0, AVERAGE(ErzurumTablo[[#This Row],[Vefat2019]:[Vefat2017]]), 0)</f>
        <v>8.6666666666666661</v>
      </c>
      <c r="G117">
        <f>IF(AND(ErzurumTablo[[#This Row],[Vefat2020]]&gt;-1,ErzurumTablo[[#This Row],[Referans]]&gt;-1), ErzurumTablo[[#This Row],[Vefat2020]]-ErzurumTablo[[#This Row],[Referans]], 0)</f>
        <v>-4.6666666666666661</v>
      </c>
      <c r="H117">
        <f t="shared" si="6"/>
        <v>11.714285714285714</v>
      </c>
      <c r="I117">
        <f t="shared" si="7"/>
        <v>10.714285714285714</v>
      </c>
      <c r="J117">
        <f t="shared" si="8"/>
        <v>13.714285714285714</v>
      </c>
      <c r="K117">
        <f t="shared" si="9"/>
        <v>12.285714285714286</v>
      </c>
      <c r="L117">
        <f t="shared" si="10"/>
        <v>12.238095238095241</v>
      </c>
    </row>
    <row r="118" spans="1:12">
      <c r="A118" s="3" t="s">
        <v>133</v>
      </c>
      <c r="B118">
        <v>7</v>
      </c>
      <c r="C118">
        <v>4</v>
      </c>
      <c r="D118">
        <v>8</v>
      </c>
      <c r="E118">
        <v>13</v>
      </c>
      <c r="F118">
        <f>IF(AVERAGE(ErzurumTablo[[#This Row],[Vefat2019]:[Vefat2017]])&gt;0, AVERAGE(ErzurumTablo[[#This Row],[Vefat2019]:[Vefat2017]]), 0)</f>
        <v>8.3333333333333339</v>
      </c>
      <c r="G118">
        <f>IF(AND(ErzurumTablo[[#This Row],[Vefat2020]]&gt;-1,ErzurumTablo[[#This Row],[Referans]]&gt;-1), ErzurumTablo[[#This Row],[Vefat2020]]-ErzurumTablo[[#This Row],[Referans]], 0)</f>
        <v>-1.3333333333333339</v>
      </c>
      <c r="H118">
        <f t="shared" si="6"/>
        <v>10.428571428571429</v>
      </c>
      <c r="I118">
        <f t="shared" si="7"/>
        <v>9.1428571428571423</v>
      </c>
      <c r="J118">
        <f t="shared" si="8"/>
        <v>13</v>
      </c>
      <c r="K118">
        <f t="shared" si="9"/>
        <v>12</v>
      </c>
      <c r="L118">
        <f t="shared" si="10"/>
        <v>11.38095238095238</v>
      </c>
    </row>
    <row r="119" spans="1:12">
      <c r="A119" s="3" t="s">
        <v>134</v>
      </c>
      <c r="B119">
        <v>13</v>
      </c>
      <c r="C119">
        <v>14</v>
      </c>
      <c r="D119">
        <v>12</v>
      </c>
      <c r="E119">
        <v>11</v>
      </c>
      <c r="F119">
        <f>IF(AVERAGE(ErzurumTablo[[#This Row],[Vefat2019]:[Vefat2017]])&gt;0, AVERAGE(ErzurumTablo[[#This Row],[Vefat2019]:[Vefat2017]]), 0)</f>
        <v>12.333333333333334</v>
      </c>
      <c r="G119">
        <f>IF(AND(ErzurumTablo[[#This Row],[Vefat2020]]&gt;-1,ErzurumTablo[[#This Row],[Referans]]&gt;-1), ErzurumTablo[[#This Row],[Vefat2020]]-ErzurumTablo[[#This Row],[Referans]], 0)</f>
        <v>0.66666666666666607</v>
      </c>
      <c r="H119">
        <f t="shared" si="6"/>
        <v>10.428571428571429</v>
      </c>
      <c r="I119">
        <f t="shared" si="7"/>
        <v>10.142857142857142</v>
      </c>
      <c r="J119">
        <f t="shared" si="8"/>
        <v>12.428571428571429</v>
      </c>
      <c r="K119">
        <f t="shared" si="9"/>
        <v>11</v>
      </c>
      <c r="L119">
        <f t="shared" si="10"/>
        <v>11.19047619047619</v>
      </c>
    </row>
    <row r="120" spans="1:12">
      <c r="A120" s="3" t="s">
        <v>135</v>
      </c>
      <c r="B120">
        <v>15</v>
      </c>
      <c r="C120">
        <v>20</v>
      </c>
      <c r="D120">
        <v>11</v>
      </c>
      <c r="E120">
        <v>8</v>
      </c>
      <c r="F120">
        <f>IF(AVERAGE(ErzurumTablo[[#This Row],[Vefat2019]:[Vefat2017]])&gt;0, AVERAGE(ErzurumTablo[[#This Row],[Vefat2019]:[Vefat2017]]), 0)</f>
        <v>13</v>
      </c>
      <c r="G120">
        <f>IF(AND(ErzurumTablo[[#This Row],[Vefat2020]]&gt;-1,ErzurumTablo[[#This Row],[Referans]]&gt;-1), ErzurumTablo[[#This Row],[Vefat2020]]-ErzurumTablo[[#This Row],[Referans]], 0)</f>
        <v>2</v>
      </c>
      <c r="H120">
        <f t="shared" si="6"/>
        <v>10.571428571428571</v>
      </c>
      <c r="I120">
        <f t="shared" si="7"/>
        <v>11.428571428571429</v>
      </c>
      <c r="J120">
        <f t="shared" si="8"/>
        <v>11.571428571428571</v>
      </c>
      <c r="K120">
        <f t="shared" si="9"/>
        <v>10</v>
      </c>
      <c r="L120">
        <f t="shared" si="10"/>
        <v>11</v>
      </c>
    </row>
    <row r="121" spans="1:12">
      <c r="A121" s="3" t="s">
        <v>136</v>
      </c>
      <c r="B121">
        <v>11</v>
      </c>
      <c r="C121">
        <v>27</v>
      </c>
      <c r="D121">
        <v>15</v>
      </c>
      <c r="E121">
        <v>16</v>
      </c>
      <c r="F121">
        <f>IF(AVERAGE(ErzurumTablo[[#This Row],[Vefat2019]:[Vefat2017]])&gt;0, AVERAGE(ErzurumTablo[[#This Row],[Vefat2019]:[Vefat2017]]), 0)</f>
        <v>19.333333333333332</v>
      </c>
      <c r="G121">
        <f>IF(AND(ErzurumTablo[[#This Row],[Vefat2020]]&gt;-1,ErzurumTablo[[#This Row],[Referans]]&gt;-1), ErzurumTablo[[#This Row],[Vefat2020]]-ErzurumTablo[[#This Row],[Referans]], 0)</f>
        <v>-8.3333333333333321</v>
      </c>
      <c r="H121">
        <f t="shared" si="6"/>
        <v>10.428571428571429</v>
      </c>
      <c r="I121">
        <f t="shared" si="7"/>
        <v>14</v>
      </c>
      <c r="J121">
        <f t="shared" si="8"/>
        <v>12</v>
      </c>
      <c r="K121">
        <f t="shared" si="9"/>
        <v>10.571428571428571</v>
      </c>
      <c r="L121">
        <f t="shared" si="10"/>
        <v>12.19047619047619</v>
      </c>
    </row>
    <row r="122" spans="1:12">
      <c r="A122" s="3" t="s">
        <v>137</v>
      </c>
      <c r="B122">
        <v>6</v>
      </c>
      <c r="C122">
        <v>15</v>
      </c>
      <c r="D122">
        <v>12</v>
      </c>
      <c r="E122">
        <v>10</v>
      </c>
      <c r="F122">
        <f>IF(AVERAGE(ErzurumTablo[[#This Row],[Vefat2019]:[Vefat2017]])&gt;0, AVERAGE(ErzurumTablo[[#This Row],[Vefat2019]:[Vefat2017]]), 0)</f>
        <v>12.333333333333334</v>
      </c>
      <c r="G122">
        <f>IF(AND(ErzurumTablo[[#This Row],[Vefat2020]]&gt;-1,ErzurumTablo[[#This Row],[Referans]]&gt;-1), ErzurumTablo[[#This Row],[Vefat2020]]-ErzurumTablo[[#This Row],[Referans]], 0)</f>
        <v>-6.3333333333333339</v>
      </c>
      <c r="H122">
        <f t="shared" si="6"/>
        <v>9.4285714285714288</v>
      </c>
      <c r="I122">
        <f t="shared" si="7"/>
        <v>14.857142857142858</v>
      </c>
      <c r="J122">
        <f t="shared" si="8"/>
        <v>11.714285714285714</v>
      </c>
      <c r="K122">
        <f t="shared" si="9"/>
        <v>10.142857142857142</v>
      </c>
      <c r="L122">
        <f t="shared" si="10"/>
        <v>12.238095238095237</v>
      </c>
    </row>
    <row r="123" spans="1:12">
      <c r="A123" s="3" t="s">
        <v>138</v>
      </c>
      <c r="B123">
        <v>4</v>
      </c>
      <c r="C123">
        <v>15</v>
      </c>
      <c r="D123">
        <v>12</v>
      </c>
      <c r="E123">
        <v>15</v>
      </c>
      <c r="F123">
        <f>IF(AVERAGE(ErzurumTablo[[#This Row],[Vefat2019]:[Vefat2017]])&gt;0, AVERAGE(ErzurumTablo[[#This Row],[Vefat2019]:[Vefat2017]]), 0)</f>
        <v>14</v>
      </c>
      <c r="G123">
        <f>IF(AND(ErzurumTablo[[#This Row],[Vefat2020]]&gt;-1,ErzurumTablo[[#This Row],[Referans]]&gt;-1), ErzurumTablo[[#This Row],[Vefat2020]]-ErzurumTablo[[#This Row],[Referans]], 0)</f>
        <v>-10</v>
      </c>
      <c r="H123">
        <f t="shared" si="6"/>
        <v>8.5714285714285712</v>
      </c>
      <c r="I123">
        <f t="shared" si="7"/>
        <v>15.285714285714286</v>
      </c>
      <c r="J123">
        <f t="shared" si="8"/>
        <v>11.428571428571429</v>
      </c>
      <c r="K123">
        <f t="shared" si="9"/>
        <v>11</v>
      </c>
      <c r="L123">
        <f t="shared" si="10"/>
        <v>12.571428571428571</v>
      </c>
    </row>
    <row r="124" spans="1:12">
      <c r="A124" s="3" t="s">
        <v>139</v>
      </c>
      <c r="B124">
        <v>12</v>
      </c>
      <c r="C124">
        <v>14</v>
      </c>
      <c r="D124">
        <v>13</v>
      </c>
      <c r="E124">
        <v>13</v>
      </c>
      <c r="F124">
        <f>IF(AVERAGE(ErzurumTablo[[#This Row],[Vefat2019]:[Vefat2017]])&gt;0, AVERAGE(ErzurumTablo[[#This Row],[Vefat2019]:[Vefat2017]]), 0)</f>
        <v>13.333333333333334</v>
      </c>
      <c r="G124">
        <f>IF(AND(ErzurumTablo[[#This Row],[Vefat2020]]&gt;-1,ErzurumTablo[[#This Row],[Referans]]&gt;-1), ErzurumTablo[[#This Row],[Vefat2020]]-ErzurumTablo[[#This Row],[Referans]], 0)</f>
        <v>-1.3333333333333339</v>
      </c>
      <c r="H124">
        <f t="shared" si="6"/>
        <v>9.7142857142857135</v>
      </c>
      <c r="I124">
        <f t="shared" si="7"/>
        <v>15.571428571428571</v>
      </c>
      <c r="J124">
        <f t="shared" si="8"/>
        <v>11.857142857142858</v>
      </c>
      <c r="K124">
        <f t="shared" si="9"/>
        <v>12.285714285714286</v>
      </c>
      <c r="L124">
        <f t="shared" si="10"/>
        <v>13.238095238095237</v>
      </c>
    </row>
    <row r="125" spans="1:12">
      <c r="A125" s="3" t="s">
        <v>140</v>
      </c>
      <c r="B125">
        <v>15</v>
      </c>
      <c r="C125">
        <v>17</v>
      </c>
      <c r="D125">
        <v>8</v>
      </c>
      <c r="E125">
        <v>10</v>
      </c>
      <c r="F125">
        <f>IF(AVERAGE(ErzurumTablo[[#This Row],[Vefat2019]:[Vefat2017]])&gt;0, AVERAGE(ErzurumTablo[[#This Row],[Vefat2019]:[Vefat2017]]), 0)</f>
        <v>11.666666666666666</v>
      </c>
      <c r="G125">
        <f>IF(AND(ErzurumTablo[[#This Row],[Vefat2020]]&gt;-1,ErzurumTablo[[#This Row],[Referans]]&gt;-1), ErzurumTablo[[#This Row],[Vefat2020]]-ErzurumTablo[[#This Row],[Referans]], 0)</f>
        <v>3.3333333333333339</v>
      </c>
      <c r="H125">
        <f t="shared" si="6"/>
        <v>10.857142857142858</v>
      </c>
      <c r="I125">
        <f t="shared" si="7"/>
        <v>17.428571428571427</v>
      </c>
      <c r="J125">
        <f t="shared" si="8"/>
        <v>11.857142857142858</v>
      </c>
      <c r="K125">
        <f t="shared" si="9"/>
        <v>11.857142857142858</v>
      </c>
      <c r="L125">
        <f t="shared" si="10"/>
        <v>13.714285714285714</v>
      </c>
    </row>
    <row r="126" spans="1:12">
      <c r="A126" s="3" t="s">
        <v>141</v>
      </c>
      <c r="B126">
        <v>10</v>
      </c>
      <c r="C126">
        <v>9</v>
      </c>
      <c r="D126">
        <v>10</v>
      </c>
      <c r="E126">
        <v>10</v>
      </c>
      <c r="F126">
        <f>IF(AVERAGE(ErzurumTablo[[#This Row],[Vefat2019]:[Vefat2017]])&gt;0, AVERAGE(ErzurumTablo[[#This Row],[Vefat2019]:[Vefat2017]]), 0)</f>
        <v>9.6666666666666661</v>
      </c>
      <c r="G126">
        <f>IF(AND(ErzurumTablo[[#This Row],[Vefat2020]]&gt;-1,ErzurumTablo[[#This Row],[Referans]]&gt;-1), ErzurumTablo[[#This Row],[Vefat2020]]-ErzurumTablo[[#This Row],[Referans]], 0)</f>
        <v>0.33333333333333393</v>
      </c>
      <c r="H126">
        <f t="shared" si="6"/>
        <v>10.428571428571429</v>
      </c>
      <c r="I126">
        <f t="shared" si="7"/>
        <v>16.714285714285715</v>
      </c>
      <c r="J126">
        <f t="shared" si="8"/>
        <v>11.571428571428571</v>
      </c>
      <c r="K126">
        <f t="shared" si="9"/>
        <v>11.714285714285714</v>
      </c>
      <c r="L126">
        <f t="shared" si="10"/>
        <v>13.333333333333334</v>
      </c>
    </row>
    <row r="127" spans="1:12">
      <c r="A127" s="3" t="s">
        <v>142</v>
      </c>
      <c r="B127">
        <v>14</v>
      </c>
      <c r="C127">
        <v>12</v>
      </c>
      <c r="D127">
        <v>11</v>
      </c>
      <c r="E127">
        <v>14</v>
      </c>
      <c r="F127">
        <f>IF(AVERAGE(ErzurumTablo[[#This Row],[Vefat2019]:[Vefat2017]])&gt;0, AVERAGE(ErzurumTablo[[#This Row],[Vefat2019]:[Vefat2017]]), 0)</f>
        <v>12.333333333333334</v>
      </c>
      <c r="G127">
        <f>IF(AND(ErzurumTablo[[#This Row],[Vefat2020]]&gt;-1,ErzurumTablo[[#This Row],[Referans]]&gt;-1), ErzurumTablo[[#This Row],[Vefat2020]]-ErzurumTablo[[#This Row],[Referans]], 0)</f>
        <v>1.6666666666666661</v>
      </c>
      <c r="H127">
        <f t="shared" si="6"/>
        <v>10.285714285714286</v>
      </c>
      <c r="I127">
        <f t="shared" si="7"/>
        <v>15.571428571428571</v>
      </c>
      <c r="J127">
        <f t="shared" si="8"/>
        <v>11.571428571428571</v>
      </c>
      <c r="K127">
        <f t="shared" si="9"/>
        <v>12.571428571428571</v>
      </c>
      <c r="L127">
        <f t="shared" si="10"/>
        <v>13.238095238095239</v>
      </c>
    </row>
    <row r="128" spans="1:12">
      <c r="A128" s="3" t="s">
        <v>143</v>
      </c>
      <c r="B128">
        <v>6</v>
      </c>
      <c r="C128">
        <v>17</v>
      </c>
      <c r="D128">
        <v>12</v>
      </c>
      <c r="E128">
        <v>13</v>
      </c>
      <c r="F128">
        <f>IF(AVERAGE(ErzurumTablo[[#This Row],[Vefat2019]:[Vefat2017]])&gt;0, AVERAGE(ErzurumTablo[[#This Row],[Vefat2019]:[Vefat2017]]), 0)</f>
        <v>14</v>
      </c>
      <c r="G128">
        <f>IF(AND(ErzurumTablo[[#This Row],[Vefat2020]]&gt;-1,ErzurumTablo[[#This Row],[Referans]]&gt;-1), ErzurumTablo[[#This Row],[Vefat2020]]-ErzurumTablo[[#This Row],[Referans]], 0)</f>
        <v>-8</v>
      </c>
      <c r="H128">
        <f t="shared" si="6"/>
        <v>9.5714285714285712</v>
      </c>
      <c r="I128">
        <f t="shared" si="7"/>
        <v>14.142857142857142</v>
      </c>
      <c r="J128">
        <f t="shared" si="8"/>
        <v>11.142857142857142</v>
      </c>
      <c r="K128">
        <f t="shared" si="9"/>
        <v>12.142857142857142</v>
      </c>
      <c r="L128">
        <f t="shared" si="10"/>
        <v>12.476190476190476</v>
      </c>
    </row>
    <row r="129" spans="1:12">
      <c r="A129" s="3" t="s">
        <v>144</v>
      </c>
      <c r="B129">
        <v>8</v>
      </c>
      <c r="C129">
        <v>14</v>
      </c>
      <c r="D129">
        <v>17</v>
      </c>
      <c r="E129">
        <v>19</v>
      </c>
      <c r="F129">
        <f>IF(AVERAGE(ErzurumTablo[[#This Row],[Vefat2019]:[Vefat2017]])&gt;0, AVERAGE(ErzurumTablo[[#This Row],[Vefat2019]:[Vefat2017]]), 0)</f>
        <v>16.666666666666668</v>
      </c>
      <c r="G129">
        <f>IF(AND(ErzurumTablo[[#This Row],[Vefat2020]]&gt;-1,ErzurumTablo[[#This Row],[Referans]]&gt;-1), ErzurumTablo[[#This Row],[Vefat2020]]-ErzurumTablo[[#This Row],[Referans]], 0)</f>
        <v>-8.6666666666666679</v>
      </c>
      <c r="H129">
        <f t="shared" si="6"/>
        <v>9.8571428571428577</v>
      </c>
      <c r="I129">
        <f t="shared" si="7"/>
        <v>14</v>
      </c>
      <c r="J129">
        <f t="shared" si="8"/>
        <v>11.857142857142858</v>
      </c>
      <c r="K129">
        <f t="shared" si="9"/>
        <v>13.428571428571429</v>
      </c>
      <c r="L129">
        <f t="shared" si="10"/>
        <v>13.095238095238097</v>
      </c>
    </row>
    <row r="130" spans="1:12">
      <c r="A130" s="3" t="s">
        <v>145</v>
      </c>
      <c r="B130">
        <v>13</v>
      </c>
      <c r="C130">
        <v>10</v>
      </c>
      <c r="D130">
        <v>15</v>
      </c>
      <c r="E130">
        <v>13</v>
      </c>
      <c r="F130">
        <f>IF(AVERAGE(ErzurumTablo[[#This Row],[Vefat2019]:[Vefat2017]])&gt;0, AVERAGE(ErzurumTablo[[#This Row],[Vefat2019]:[Vefat2017]]), 0)</f>
        <v>12.666666666666666</v>
      </c>
      <c r="G130">
        <f>IF(AND(ErzurumTablo[[#This Row],[Vefat2020]]&gt;-1,ErzurumTablo[[#This Row],[Referans]]&gt;-1), ErzurumTablo[[#This Row],[Vefat2020]]-ErzurumTablo[[#This Row],[Referans]], 0)</f>
        <v>0.33333333333333393</v>
      </c>
      <c r="H130">
        <f t="shared" si="6"/>
        <v>11.142857142857142</v>
      </c>
      <c r="I130">
        <f t="shared" si="7"/>
        <v>13.285714285714286</v>
      </c>
      <c r="J130">
        <f t="shared" si="8"/>
        <v>12.285714285714286</v>
      </c>
      <c r="K130">
        <f t="shared" si="9"/>
        <v>13.142857142857142</v>
      </c>
      <c r="L130">
        <f t="shared" si="10"/>
        <v>12.904761904761907</v>
      </c>
    </row>
    <row r="131" spans="1:12">
      <c r="A131" s="3" t="s">
        <v>146</v>
      </c>
      <c r="B131">
        <v>20</v>
      </c>
      <c r="C131">
        <v>17</v>
      </c>
      <c r="D131">
        <v>7</v>
      </c>
      <c r="E131">
        <v>16</v>
      </c>
      <c r="F131">
        <f>IF(AVERAGE(ErzurumTablo[[#This Row],[Vefat2019]:[Vefat2017]])&gt;0, AVERAGE(ErzurumTablo[[#This Row],[Vefat2019]:[Vefat2017]]), 0)</f>
        <v>13.333333333333334</v>
      </c>
      <c r="G131">
        <f>IF(AND(ErzurumTablo[[#This Row],[Vefat2020]]&gt;-1,ErzurumTablo[[#This Row],[Referans]]&gt;-1), ErzurumTablo[[#This Row],[Vefat2020]]-ErzurumTablo[[#This Row],[Referans]], 0)</f>
        <v>6.6666666666666661</v>
      </c>
      <c r="H131">
        <f t="shared" si="6"/>
        <v>12.285714285714286</v>
      </c>
      <c r="I131">
        <f t="shared" si="7"/>
        <v>13.714285714285714</v>
      </c>
      <c r="J131">
        <f t="shared" si="8"/>
        <v>11.428571428571429</v>
      </c>
      <c r="K131">
        <f t="shared" si="9"/>
        <v>13.571428571428571</v>
      </c>
      <c r="L131">
        <f t="shared" si="10"/>
        <v>12.904761904761903</v>
      </c>
    </row>
    <row r="132" spans="1:12">
      <c r="A132" s="3" t="s">
        <v>147</v>
      </c>
      <c r="B132">
        <v>11</v>
      </c>
      <c r="C132">
        <v>21</v>
      </c>
      <c r="D132">
        <v>2</v>
      </c>
      <c r="E132">
        <v>19</v>
      </c>
      <c r="F132">
        <f>IF(AVERAGE(ErzurumTablo[[#This Row],[Vefat2019]:[Vefat2017]])&gt;0, AVERAGE(ErzurumTablo[[#This Row],[Vefat2019]:[Vefat2017]]), 0)</f>
        <v>14</v>
      </c>
      <c r="G132">
        <f>IF(AND(ErzurumTablo[[#This Row],[Vefat2020]]&gt;-1,ErzurumTablo[[#This Row],[Referans]]&gt;-1), ErzurumTablo[[#This Row],[Vefat2020]]-ErzurumTablo[[#This Row],[Referans]], 0)</f>
        <v>-3</v>
      </c>
      <c r="H132">
        <f t="shared" si="6"/>
        <v>11.714285714285714</v>
      </c>
      <c r="I132">
        <f t="shared" si="7"/>
        <v>14.285714285714286</v>
      </c>
      <c r="J132">
        <f t="shared" si="8"/>
        <v>10.571428571428571</v>
      </c>
      <c r="K132">
        <f t="shared" si="9"/>
        <v>14.857142857142858</v>
      </c>
      <c r="L132">
        <f t="shared" si="10"/>
        <v>13.238095238095239</v>
      </c>
    </row>
    <row r="133" spans="1:12">
      <c r="A133" s="3" t="s">
        <v>148</v>
      </c>
      <c r="B133">
        <v>8</v>
      </c>
      <c r="C133">
        <v>7</v>
      </c>
      <c r="D133">
        <v>11</v>
      </c>
      <c r="E133">
        <v>8</v>
      </c>
      <c r="F133">
        <f>IF(AVERAGE(ErzurumTablo[[#This Row],[Vefat2019]:[Vefat2017]])&gt;0, AVERAGE(ErzurumTablo[[#This Row],[Vefat2019]:[Vefat2017]]), 0)</f>
        <v>8.6666666666666661</v>
      </c>
      <c r="G133">
        <f>IF(AND(ErzurumTablo[[#This Row],[Vefat2020]]&gt;-1,ErzurumTablo[[#This Row],[Referans]]&gt;-1), ErzurumTablo[[#This Row],[Vefat2020]]-ErzurumTablo[[#This Row],[Referans]], 0)</f>
        <v>-0.66666666666666607</v>
      </c>
      <c r="H133">
        <f t="shared" si="6"/>
        <v>11.428571428571429</v>
      </c>
      <c r="I133">
        <f t="shared" si="7"/>
        <v>14</v>
      </c>
      <c r="J133">
        <f t="shared" si="8"/>
        <v>10.714285714285714</v>
      </c>
      <c r="K133">
        <f t="shared" si="9"/>
        <v>14.571428571428571</v>
      </c>
      <c r="L133">
        <f t="shared" si="10"/>
        <v>13.095238095238097</v>
      </c>
    </row>
    <row r="134" spans="1:12">
      <c r="A134" s="3" t="s">
        <v>149</v>
      </c>
      <c r="B134">
        <v>10</v>
      </c>
      <c r="C134">
        <v>12</v>
      </c>
      <c r="D134">
        <v>15</v>
      </c>
      <c r="E134">
        <v>11</v>
      </c>
      <c r="F134">
        <f>IF(AVERAGE(ErzurumTablo[[#This Row],[Vefat2019]:[Vefat2017]])&gt;0, AVERAGE(ErzurumTablo[[#This Row],[Vefat2019]:[Vefat2017]]), 0)</f>
        <v>12.666666666666666</v>
      </c>
      <c r="G134">
        <f>IF(AND(ErzurumTablo[[#This Row],[Vefat2020]]&gt;-1,ErzurumTablo[[#This Row],[Referans]]&gt;-1), ErzurumTablo[[#This Row],[Vefat2020]]-ErzurumTablo[[#This Row],[Referans]], 0)</f>
        <v>-2.6666666666666661</v>
      </c>
      <c r="H134">
        <f t="shared" si="6"/>
        <v>10.857142857142858</v>
      </c>
      <c r="I134">
        <f t="shared" si="7"/>
        <v>14</v>
      </c>
      <c r="J134">
        <f t="shared" si="8"/>
        <v>11.285714285714286</v>
      </c>
      <c r="K134">
        <f t="shared" si="9"/>
        <v>14.142857142857142</v>
      </c>
      <c r="L134">
        <f t="shared" si="10"/>
        <v>13.142857142857144</v>
      </c>
    </row>
    <row r="135" spans="1:12">
      <c r="A135" s="3" t="s">
        <v>150</v>
      </c>
      <c r="B135">
        <v>9</v>
      </c>
      <c r="C135">
        <v>14</v>
      </c>
      <c r="D135">
        <v>15</v>
      </c>
      <c r="E135">
        <v>6</v>
      </c>
      <c r="F135">
        <f>IF(AVERAGE(ErzurumTablo[[#This Row],[Vefat2019]:[Vefat2017]])&gt;0, AVERAGE(ErzurumTablo[[#This Row],[Vefat2019]:[Vefat2017]]), 0)</f>
        <v>11.666666666666666</v>
      </c>
      <c r="G135">
        <f>IF(AND(ErzurumTablo[[#This Row],[Vefat2020]]&gt;-1,ErzurumTablo[[#This Row],[Referans]]&gt;-1), ErzurumTablo[[#This Row],[Vefat2020]]-ErzurumTablo[[#This Row],[Referans]], 0)</f>
        <v>-2.6666666666666661</v>
      </c>
      <c r="H135">
        <f t="shared" si="6"/>
        <v>11.285714285714286</v>
      </c>
      <c r="I135">
        <f t="shared" si="7"/>
        <v>13.571428571428571</v>
      </c>
      <c r="J135">
        <f t="shared" si="8"/>
        <v>11.714285714285714</v>
      </c>
      <c r="K135">
        <f t="shared" si="9"/>
        <v>13.142857142857142</v>
      </c>
      <c r="L135">
        <f t="shared" si="10"/>
        <v>12.809523809523812</v>
      </c>
    </row>
    <row r="136" spans="1:12">
      <c r="A136" s="3" t="s">
        <v>151</v>
      </c>
      <c r="B136">
        <v>10</v>
      </c>
      <c r="C136">
        <v>15</v>
      </c>
      <c r="D136">
        <v>14</v>
      </c>
      <c r="E136">
        <v>9</v>
      </c>
      <c r="F136">
        <f>IF(AVERAGE(ErzurumTablo[[#This Row],[Vefat2019]:[Vefat2017]])&gt;0, AVERAGE(ErzurumTablo[[#This Row],[Vefat2019]:[Vefat2017]]), 0)</f>
        <v>12.666666666666666</v>
      </c>
      <c r="G136">
        <f>IF(AND(ErzurumTablo[[#This Row],[Vefat2020]]&gt;-1,ErzurumTablo[[#This Row],[Referans]]&gt;-1), ErzurumTablo[[#This Row],[Vefat2020]]-ErzurumTablo[[#This Row],[Referans]], 0)</f>
        <v>-2.6666666666666661</v>
      </c>
      <c r="H136">
        <f t="shared" si="6"/>
        <v>11.571428571428571</v>
      </c>
      <c r="I136">
        <f t="shared" si="7"/>
        <v>13.714285714285714</v>
      </c>
      <c r="J136">
        <f t="shared" si="8"/>
        <v>11.285714285714286</v>
      </c>
      <c r="K136">
        <f t="shared" si="9"/>
        <v>11.714285714285714</v>
      </c>
      <c r="L136">
        <f t="shared" si="10"/>
        <v>12.238095238095239</v>
      </c>
    </row>
    <row r="137" spans="1:12">
      <c r="A137" s="3" t="s">
        <v>152</v>
      </c>
      <c r="B137">
        <v>13</v>
      </c>
      <c r="C137">
        <v>9</v>
      </c>
      <c r="D137">
        <v>16</v>
      </c>
      <c r="E137">
        <v>14</v>
      </c>
      <c r="F137">
        <f>IF(AVERAGE(ErzurumTablo[[#This Row],[Vefat2019]:[Vefat2017]])&gt;0, AVERAGE(ErzurumTablo[[#This Row],[Vefat2019]:[Vefat2017]]), 0)</f>
        <v>13</v>
      </c>
      <c r="G137">
        <f>IF(AND(ErzurumTablo[[#This Row],[Vefat2020]]&gt;-1,ErzurumTablo[[#This Row],[Referans]]&gt;-1), ErzurumTablo[[#This Row],[Vefat2020]]-ErzurumTablo[[#This Row],[Referans]], 0)</f>
        <v>0</v>
      </c>
      <c r="H137">
        <f t="shared" ref="H137:H200" si="11">AVERAGEIF(B131:B137, "&gt;0")</f>
        <v>11.571428571428571</v>
      </c>
      <c r="I137">
        <f t="shared" ref="I137:I200" si="12">AVERAGEIF(C131:C137, "&gt;0")</f>
        <v>13.571428571428571</v>
      </c>
      <c r="J137">
        <f t="shared" ref="J137:J200" si="13">AVERAGEIF(D131:D137, "&gt;0")</f>
        <v>11.428571428571429</v>
      </c>
      <c r="K137">
        <f t="shared" ref="K137:K200" si="14">AVERAGEIF(E131:E137, "&gt;0")</f>
        <v>11.857142857142858</v>
      </c>
      <c r="L137">
        <f t="shared" ref="L137:L200" si="15">AVERAGE(F131:F137)</f>
        <v>12.285714285714286</v>
      </c>
    </row>
    <row r="138" spans="1:12">
      <c r="A138" s="3" t="s">
        <v>153</v>
      </c>
      <c r="B138">
        <v>7</v>
      </c>
      <c r="C138">
        <v>7</v>
      </c>
      <c r="D138">
        <v>15</v>
      </c>
      <c r="E138">
        <v>13</v>
      </c>
      <c r="F138">
        <f>IF(AVERAGE(ErzurumTablo[[#This Row],[Vefat2019]:[Vefat2017]])&gt;0, AVERAGE(ErzurumTablo[[#This Row],[Vefat2019]:[Vefat2017]]), 0)</f>
        <v>11.666666666666666</v>
      </c>
      <c r="G138">
        <f>IF(AND(ErzurumTablo[[#This Row],[Vefat2020]]&gt;-1,ErzurumTablo[[#This Row],[Referans]]&gt;-1), ErzurumTablo[[#This Row],[Vefat2020]]-ErzurumTablo[[#This Row],[Referans]], 0)</f>
        <v>-4.6666666666666661</v>
      </c>
      <c r="H138">
        <f t="shared" si="11"/>
        <v>9.7142857142857135</v>
      </c>
      <c r="I138">
        <f t="shared" si="12"/>
        <v>12.142857142857142</v>
      </c>
      <c r="J138">
        <f t="shared" si="13"/>
        <v>12.571428571428571</v>
      </c>
      <c r="K138">
        <f t="shared" si="14"/>
        <v>11.428571428571429</v>
      </c>
      <c r="L138">
        <f t="shared" si="15"/>
        <v>12.047619047619047</v>
      </c>
    </row>
    <row r="139" spans="1:12">
      <c r="A139" s="3" t="s">
        <v>154</v>
      </c>
      <c r="B139">
        <v>9</v>
      </c>
      <c r="C139">
        <v>13</v>
      </c>
      <c r="D139">
        <v>7</v>
      </c>
      <c r="E139">
        <v>17</v>
      </c>
      <c r="F139">
        <f>IF(AVERAGE(ErzurumTablo[[#This Row],[Vefat2019]:[Vefat2017]])&gt;0, AVERAGE(ErzurumTablo[[#This Row],[Vefat2019]:[Vefat2017]]), 0)</f>
        <v>12.333333333333334</v>
      </c>
      <c r="G139">
        <f>IF(AND(ErzurumTablo[[#This Row],[Vefat2020]]&gt;-1,ErzurumTablo[[#This Row],[Referans]]&gt;-1), ErzurumTablo[[#This Row],[Vefat2020]]-ErzurumTablo[[#This Row],[Referans]], 0)</f>
        <v>-3.3333333333333339</v>
      </c>
      <c r="H139">
        <f t="shared" si="11"/>
        <v>9.4285714285714288</v>
      </c>
      <c r="I139">
        <f t="shared" si="12"/>
        <v>11</v>
      </c>
      <c r="J139">
        <f t="shared" si="13"/>
        <v>13.285714285714286</v>
      </c>
      <c r="K139">
        <f t="shared" si="14"/>
        <v>11.142857142857142</v>
      </c>
      <c r="L139">
        <f t="shared" si="15"/>
        <v>11.809523809523808</v>
      </c>
    </row>
    <row r="140" spans="1:12">
      <c r="A140" s="3" t="s">
        <v>155</v>
      </c>
      <c r="B140">
        <v>10</v>
      </c>
      <c r="C140">
        <v>14</v>
      </c>
      <c r="D140">
        <v>8</v>
      </c>
      <c r="E140">
        <v>6</v>
      </c>
      <c r="F140">
        <f>IF(AVERAGE(ErzurumTablo[[#This Row],[Vefat2019]:[Vefat2017]])&gt;0, AVERAGE(ErzurumTablo[[#This Row],[Vefat2019]:[Vefat2017]]), 0)</f>
        <v>9.3333333333333339</v>
      </c>
      <c r="G140">
        <f>IF(AND(ErzurumTablo[[#This Row],[Vefat2020]]&gt;-1,ErzurumTablo[[#This Row],[Referans]]&gt;-1), ErzurumTablo[[#This Row],[Vefat2020]]-ErzurumTablo[[#This Row],[Referans]], 0)</f>
        <v>0.66666666666666607</v>
      </c>
      <c r="H140">
        <f t="shared" si="11"/>
        <v>9.7142857142857135</v>
      </c>
      <c r="I140">
        <f t="shared" si="12"/>
        <v>12</v>
      </c>
      <c r="J140">
        <f t="shared" si="13"/>
        <v>12.857142857142858</v>
      </c>
      <c r="K140">
        <f t="shared" si="14"/>
        <v>10.857142857142858</v>
      </c>
      <c r="L140">
        <f t="shared" si="15"/>
        <v>11.904761904761903</v>
      </c>
    </row>
    <row r="141" spans="1:12">
      <c r="A141" s="3" t="s">
        <v>156</v>
      </c>
      <c r="B141">
        <v>14</v>
      </c>
      <c r="C141">
        <v>16</v>
      </c>
      <c r="D141">
        <v>15</v>
      </c>
      <c r="E141">
        <v>8</v>
      </c>
      <c r="F141">
        <f>IF(AVERAGE(ErzurumTablo[[#This Row],[Vefat2019]:[Vefat2017]])&gt;0, AVERAGE(ErzurumTablo[[#This Row],[Vefat2019]:[Vefat2017]]), 0)</f>
        <v>13</v>
      </c>
      <c r="G141">
        <f>IF(AND(ErzurumTablo[[#This Row],[Vefat2020]]&gt;-1,ErzurumTablo[[#This Row],[Referans]]&gt;-1), ErzurumTablo[[#This Row],[Vefat2020]]-ErzurumTablo[[#This Row],[Referans]], 0)</f>
        <v>1</v>
      </c>
      <c r="H141">
        <f t="shared" si="11"/>
        <v>10.285714285714286</v>
      </c>
      <c r="I141">
        <f t="shared" si="12"/>
        <v>12.571428571428571</v>
      </c>
      <c r="J141">
        <f t="shared" si="13"/>
        <v>12.857142857142858</v>
      </c>
      <c r="K141">
        <f t="shared" si="14"/>
        <v>10.428571428571429</v>
      </c>
      <c r="L141">
        <f t="shared" si="15"/>
        <v>11.952380952380951</v>
      </c>
    </row>
    <row r="142" spans="1:12">
      <c r="A142" s="3" t="s">
        <v>157</v>
      </c>
      <c r="B142">
        <v>12</v>
      </c>
      <c r="C142">
        <v>12</v>
      </c>
      <c r="D142">
        <v>17</v>
      </c>
      <c r="E142">
        <v>21</v>
      </c>
      <c r="F142">
        <f>IF(AVERAGE(ErzurumTablo[[#This Row],[Vefat2019]:[Vefat2017]])&gt;0, AVERAGE(ErzurumTablo[[#This Row],[Vefat2019]:[Vefat2017]]), 0)</f>
        <v>16.666666666666668</v>
      </c>
      <c r="G142">
        <f>IF(AND(ErzurumTablo[[#This Row],[Vefat2020]]&gt;-1,ErzurumTablo[[#This Row],[Referans]]&gt;-1), ErzurumTablo[[#This Row],[Vefat2020]]-ErzurumTablo[[#This Row],[Referans]], 0)</f>
        <v>-4.6666666666666679</v>
      </c>
      <c r="H142">
        <f t="shared" si="11"/>
        <v>10.714285714285714</v>
      </c>
      <c r="I142">
        <f t="shared" si="12"/>
        <v>12.285714285714286</v>
      </c>
      <c r="J142">
        <f t="shared" si="13"/>
        <v>13.142857142857142</v>
      </c>
      <c r="K142">
        <f t="shared" si="14"/>
        <v>12.571428571428571</v>
      </c>
      <c r="L142">
        <f t="shared" si="15"/>
        <v>12.666666666666668</v>
      </c>
    </row>
    <row r="143" spans="1:12">
      <c r="A143" s="3" t="s">
        <v>158</v>
      </c>
      <c r="B143">
        <v>16</v>
      </c>
      <c r="C143">
        <v>17</v>
      </c>
      <c r="D143">
        <v>20</v>
      </c>
      <c r="E143">
        <v>22</v>
      </c>
      <c r="F143">
        <f>IF(AVERAGE(ErzurumTablo[[#This Row],[Vefat2019]:[Vefat2017]])&gt;0, AVERAGE(ErzurumTablo[[#This Row],[Vefat2019]:[Vefat2017]]), 0)</f>
        <v>19.666666666666668</v>
      </c>
      <c r="G143">
        <f>IF(AND(ErzurumTablo[[#This Row],[Vefat2020]]&gt;-1,ErzurumTablo[[#This Row],[Referans]]&gt;-1), ErzurumTablo[[#This Row],[Vefat2020]]-ErzurumTablo[[#This Row],[Referans]], 0)</f>
        <v>-3.6666666666666679</v>
      </c>
      <c r="H143">
        <f t="shared" si="11"/>
        <v>11.571428571428571</v>
      </c>
      <c r="I143">
        <f t="shared" si="12"/>
        <v>12.571428571428571</v>
      </c>
      <c r="J143">
        <f t="shared" si="13"/>
        <v>14</v>
      </c>
      <c r="K143">
        <f t="shared" si="14"/>
        <v>14.428571428571429</v>
      </c>
      <c r="L143">
        <f t="shared" si="15"/>
        <v>13.666666666666668</v>
      </c>
    </row>
    <row r="144" spans="1:12">
      <c r="A144" s="3" t="s">
        <v>159</v>
      </c>
      <c r="B144">
        <v>12</v>
      </c>
      <c r="C144">
        <v>13</v>
      </c>
      <c r="D144">
        <v>6</v>
      </c>
      <c r="E144">
        <v>21</v>
      </c>
      <c r="F144">
        <f>IF(AVERAGE(ErzurumTablo[[#This Row],[Vefat2019]:[Vefat2017]])&gt;0, AVERAGE(ErzurumTablo[[#This Row],[Vefat2019]:[Vefat2017]]), 0)</f>
        <v>13.333333333333334</v>
      </c>
      <c r="G144">
        <f>IF(AND(ErzurumTablo[[#This Row],[Vefat2020]]&gt;-1,ErzurumTablo[[#This Row],[Referans]]&gt;-1), ErzurumTablo[[#This Row],[Vefat2020]]-ErzurumTablo[[#This Row],[Referans]], 0)</f>
        <v>-1.3333333333333339</v>
      </c>
      <c r="H144">
        <f t="shared" si="11"/>
        <v>11.428571428571429</v>
      </c>
      <c r="I144">
        <f t="shared" si="12"/>
        <v>13.142857142857142</v>
      </c>
      <c r="J144">
        <f t="shared" si="13"/>
        <v>12.571428571428571</v>
      </c>
      <c r="K144">
        <f t="shared" si="14"/>
        <v>15.428571428571429</v>
      </c>
      <c r="L144">
        <f t="shared" si="15"/>
        <v>13.714285714285714</v>
      </c>
    </row>
    <row r="145" spans="1:12">
      <c r="A145" s="3" t="s">
        <v>160</v>
      </c>
      <c r="B145">
        <v>11</v>
      </c>
      <c r="C145">
        <v>14</v>
      </c>
      <c r="D145">
        <v>9</v>
      </c>
      <c r="E145">
        <v>17</v>
      </c>
      <c r="F145">
        <f>IF(AVERAGE(ErzurumTablo[[#This Row],[Vefat2019]:[Vefat2017]])&gt;0, AVERAGE(ErzurumTablo[[#This Row],[Vefat2019]:[Vefat2017]]), 0)</f>
        <v>13.333333333333334</v>
      </c>
      <c r="G145">
        <f>IF(AND(ErzurumTablo[[#This Row],[Vefat2020]]&gt;-1,ErzurumTablo[[#This Row],[Referans]]&gt;-1), ErzurumTablo[[#This Row],[Vefat2020]]-ErzurumTablo[[#This Row],[Referans]], 0)</f>
        <v>-2.3333333333333339</v>
      </c>
      <c r="H145">
        <f t="shared" si="11"/>
        <v>12</v>
      </c>
      <c r="I145">
        <f t="shared" si="12"/>
        <v>14.142857142857142</v>
      </c>
      <c r="J145">
        <f t="shared" si="13"/>
        <v>11.714285714285714</v>
      </c>
      <c r="K145">
        <f t="shared" si="14"/>
        <v>16</v>
      </c>
      <c r="L145">
        <f t="shared" si="15"/>
        <v>13.952380952380953</v>
      </c>
    </row>
    <row r="146" spans="1:12">
      <c r="A146" s="3" t="s">
        <v>161</v>
      </c>
      <c r="B146">
        <v>11</v>
      </c>
      <c r="C146">
        <v>15</v>
      </c>
      <c r="D146">
        <v>9</v>
      </c>
      <c r="E146">
        <v>25</v>
      </c>
      <c r="F146">
        <f>IF(AVERAGE(ErzurumTablo[[#This Row],[Vefat2019]:[Vefat2017]])&gt;0, AVERAGE(ErzurumTablo[[#This Row],[Vefat2019]:[Vefat2017]]), 0)</f>
        <v>16.333333333333332</v>
      </c>
      <c r="G146">
        <f>IF(AND(ErzurumTablo[[#This Row],[Vefat2020]]&gt;-1,ErzurumTablo[[#This Row],[Referans]]&gt;-1), ErzurumTablo[[#This Row],[Vefat2020]]-ErzurumTablo[[#This Row],[Referans]], 0)</f>
        <v>-5.3333333333333321</v>
      </c>
      <c r="H146">
        <f t="shared" si="11"/>
        <v>12.285714285714286</v>
      </c>
      <c r="I146">
        <f t="shared" si="12"/>
        <v>14.428571428571429</v>
      </c>
      <c r="J146">
        <f t="shared" si="13"/>
        <v>12</v>
      </c>
      <c r="K146">
        <f t="shared" si="14"/>
        <v>17.142857142857142</v>
      </c>
      <c r="L146">
        <f t="shared" si="15"/>
        <v>14.523809523809522</v>
      </c>
    </row>
    <row r="147" spans="1:12">
      <c r="A147" s="3" t="s">
        <v>162</v>
      </c>
      <c r="B147">
        <v>11</v>
      </c>
      <c r="C147">
        <v>12</v>
      </c>
      <c r="D147">
        <v>6</v>
      </c>
      <c r="E147">
        <v>13</v>
      </c>
      <c r="F147">
        <f>IF(AVERAGE(ErzurumTablo[[#This Row],[Vefat2019]:[Vefat2017]])&gt;0, AVERAGE(ErzurumTablo[[#This Row],[Vefat2019]:[Vefat2017]]), 0)</f>
        <v>10.333333333333334</v>
      </c>
      <c r="G147">
        <f>IF(AND(ErzurumTablo[[#This Row],[Vefat2020]]&gt;-1,ErzurumTablo[[#This Row],[Referans]]&gt;-1), ErzurumTablo[[#This Row],[Vefat2020]]-ErzurumTablo[[#This Row],[Referans]], 0)</f>
        <v>0.66666666666666607</v>
      </c>
      <c r="H147">
        <f t="shared" si="11"/>
        <v>12.428571428571429</v>
      </c>
      <c r="I147">
        <f t="shared" si="12"/>
        <v>14.142857142857142</v>
      </c>
      <c r="J147">
        <f t="shared" si="13"/>
        <v>11.714285714285714</v>
      </c>
      <c r="K147">
        <f t="shared" si="14"/>
        <v>18.142857142857142</v>
      </c>
      <c r="L147">
        <f t="shared" si="15"/>
        <v>14.666666666666666</v>
      </c>
    </row>
    <row r="148" spans="1:12">
      <c r="A148" s="3" t="s">
        <v>163</v>
      </c>
      <c r="B148">
        <v>13</v>
      </c>
      <c r="C148">
        <v>9</v>
      </c>
      <c r="D148">
        <v>13</v>
      </c>
      <c r="E148">
        <v>10</v>
      </c>
      <c r="F148">
        <f>IF(AVERAGE(ErzurumTablo[[#This Row],[Vefat2019]:[Vefat2017]])&gt;0, AVERAGE(ErzurumTablo[[#This Row],[Vefat2019]:[Vefat2017]]), 0)</f>
        <v>10.666666666666666</v>
      </c>
      <c r="G148">
        <f>IF(AND(ErzurumTablo[[#This Row],[Vefat2020]]&gt;-1,ErzurumTablo[[#This Row],[Referans]]&gt;-1), ErzurumTablo[[#This Row],[Vefat2020]]-ErzurumTablo[[#This Row],[Referans]], 0)</f>
        <v>2.3333333333333339</v>
      </c>
      <c r="H148">
        <f t="shared" si="11"/>
        <v>12.285714285714286</v>
      </c>
      <c r="I148">
        <f t="shared" si="12"/>
        <v>13.142857142857142</v>
      </c>
      <c r="J148">
        <f t="shared" si="13"/>
        <v>11.428571428571429</v>
      </c>
      <c r="K148">
        <f t="shared" si="14"/>
        <v>18.428571428571427</v>
      </c>
      <c r="L148">
        <f t="shared" si="15"/>
        <v>14.333333333333334</v>
      </c>
    </row>
    <row r="149" spans="1:12">
      <c r="A149" s="3" t="s">
        <v>164</v>
      </c>
      <c r="B149">
        <v>12</v>
      </c>
      <c r="C149">
        <v>11</v>
      </c>
      <c r="D149">
        <v>21</v>
      </c>
      <c r="E149">
        <v>13</v>
      </c>
      <c r="F149">
        <f>IF(AVERAGE(ErzurumTablo[[#This Row],[Vefat2019]:[Vefat2017]])&gt;0, AVERAGE(ErzurumTablo[[#This Row],[Vefat2019]:[Vefat2017]]), 0)</f>
        <v>15</v>
      </c>
      <c r="G149">
        <f>IF(AND(ErzurumTablo[[#This Row],[Vefat2020]]&gt;-1,ErzurumTablo[[#This Row],[Referans]]&gt;-1), ErzurumTablo[[#This Row],[Vefat2020]]-ErzurumTablo[[#This Row],[Referans]], 0)</f>
        <v>-3</v>
      </c>
      <c r="H149">
        <f t="shared" si="11"/>
        <v>12.285714285714286</v>
      </c>
      <c r="I149">
        <f t="shared" si="12"/>
        <v>13</v>
      </c>
      <c r="J149">
        <f t="shared" si="13"/>
        <v>12</v>
      </c>
      <c r="K149">
        <f t="shared" si="14"/>
        <v>17.285714285714285</v>
      </c>
      <c r="L149">
        <f t="shared" si="15"/>
        <v>14.095238095238097</v>
      </c>
    </row>
    <row r="150" spans="1:12">
      <c r="A150" s="3" t="s">
        <v>165</v>
      </c>
      <c r="B150">
        <v>20</v>
      </c>
      <c r="C150">
        <v>20</v>
      </c>
      <c r="D150">
        <v>12</v>
      </c>
      <c r="E150">
        <v>12</v>
      </c>
      <c r="F150">
        <f>IF(AVERAGE(ErzurumTablo[[#This Row],[Vefat2019]:[Vefat2017]])&gt;0, AVERAGE(ErzurumTablo[[#This Row],[Vefat2019]:[Vefat2017]]), 0)</f>
        <v>14.666666666666666</v>
      </c>
      <c r="G150">
        <f>IF(AND(ErzurumTablo[[#This Row],[Vefat2020]]&gt;-1,ErzurumTablo[[#This Row],[Referans]]&gt;-1), ErzurumTablo[[#This Row],[Vefat2020]]-ErzurumTablo[[#This Row],[Referans]], 0)</f>
        <v>5.3333333333333339</v>
      </c>
      <c r="H150">
        <f t="shared" si="11"/>
        <v>12.857142857142858</v>
      </c>
      <c r="I150">
        <f t="shared" si="12"/>
        <v>13.428571428571429</v>
      </c>
      <c r="J150">
        <f t="shared" si="13"/>
        <v>10.857142857142858</v>
      </c>
      <c r="K150">
        <f t="shared" si="14"/>
        <v>15.857142857142858</v>
      </c>
      <c r="L150">
        <f t="shared" si="15"/>
        <v>13.380952380952381</v>
      </c>
    </row>
    <row r="151" spans="1:12">
      <c r="A151" s="3" t="s">
        <v>166</v>
      </c>
      <c r="B151">
        <v>13</v>
      </c>
      <c r="C151">
        <v>9</v>
      </c>
      <c r="D151">
        <v>9</v>
      </c>
      <c r="E151">
        <v>15</v>
      </c>
      <c r="F151">
        <f>IF(AVERAGE(ErzurumTablo[[#This Row],[Vefat2019]:[Vefat2017]])&gt;0, AVERAGE(ErzurumTablo[[#This Row],[Vefat2019]:[Vefat2017]]), 0)</f>
        <v>11</v>
      </c>
      <c r="G151">
        <f>IF(AND(ErzurumTablo[[#This Row],[Vefat2020]]&gt;-1,ErzurumTablo[[#This Row],[Referans]]&gt;-1), ErzurumTablo[[#This Row],[Vefat2020]]-ErzurumTablo[[#This Row],[Referans]], 0)</f>
        <v>2</v>
      </c>
      <c r="H151">
        <f t="shared" si="11"/>
        <v>13</v>
      </c>
      <c r="I151">
        <f t="shared" si="12"/>
        <v>12.857142857142858</v>
      </c>
      <c r="J151">
        <f t="shared" si="13"/>
        <v>11.285714285714286</v>
      </c>
      <c r="K151">
        <f t="shared" si="14"/>
        <v>15</v>
      </c>
      <c r="L151">
        <f t="shared" si="15"/>
        <v>13.047619047619047</v>
      </c>
    </row>
    <row r="152" spans="1:12">
      <c r="A152" s="3" t="s">
        <v>167</v>
      </c>
      <c r="B152">
        <v>14</v>
      </c>
      <c r="C152">
        <v>11</v>
      </c>
      <c r="D152">
        <v>18</v>
      </c>
      <c r="E152">
        <v>13</v>
      </c>
      <c r="F152">
        <f>IF(AVERAGE(ErzurumTablo[[#This Row],[Vefat2019]:[Vefat2017]])&gt;0, AVERAGE(ErzurumTablo[[#This Row],[Vefat2019]:[Vefat2017]]), 0)</f>
        <v>14</v>
      </c>
      <c r="G152">
        <f>IF(AND(ErzurumTablo[[#This Row],[Vefat2020]]&gt;-1,ErzurumTablo[[#This Row],[Referans]]&gt;-1), ErzurumTablo[[#This Row],[Vefat2020]]-ErzurumTablo[[#This Row],[Referans]], 0)</f>
        <v>0</v>
      </c>
      <c r="H152">
        <f t="shared" si="11"/>
        <v>13.428571428571429</v>
      </c>
      <c r="I152">
        <f t="shared" si="12"/>
        <v>12.428571428571429</v>
      </c>
      <c r="J152">
        <f t="shared" si="13"/>
        <v>12.571428571428571</v>
      </c>
      <c r="K152">
        <f t="shared" si="14"/>
        <v>14.428571428571429</v>
      </c>
      <c r="L152">
        <f t="shared" si="15"/>
        <v>13.142857142857142</v>
      </c>
    </row>
    <row r="153" spans="1:12">
      <c r="A153" s="3" t="s">
        <v>168</v>
      </c>
      <c r="B153">
        <v>13</v>
      </c>
      <c r="C153">
        <v>20</v>
      </c>
      <c r="D153">
        <v>13</v>
      </c>
      <c r="E153">
        <v>15</v>
      </c>
      <c r="F153">
        <f>IF(AVERAGE(ErzurumTablo[[#This Row],[Vefat2019]:[Vefat2017]])&gt;0, AVERAGE(ErzurumTablo[[#This Row],[Vefat2019]:[Vefat2017]]), 0)</f>
        <v>16</v>
      </c>
      <c r="G153">
        <f>IF(AND(ErzurumTablo[[#This Row],[Vefat2020]]&gt;-1,ErzurumTablo[[#This Row],[Referans]]&gt;-1), ErzurumTablo[[#This Row],[Vefat2020]]-ErzurumTablo[[#This Row],[Referans]], 0)</f>
        <v>-3</v>
      </c>
      <c r="H153">
        <f t="shared" si="11"/>
        <v>13.714285714285714</v>
      </c>
      <c r="I153">
        <f t="shared" si="12"/>
        <v>13.142857142857142</v>
      </c>
      <c r="J153">
        <f t="shared" si="13"/>
        <v>13.142857142857142</v>
      </c>
      <c r="K153">
        <f t="shared" si="14"/>
        <v>13</v>
      </c>
      <c r="L153">
        <f t="shared" si="15"/>
        <v>13.095238095238093</v>
      </c>
    </row>
    <row r="154" spans="1:12">
      <c r="A154" s="3" t="s">
        <v>169</v>
      </c>
      <c r="B154">
        <v>9</v>
      </c>
      <c r="C154">
        <v>15</v>
      </c>
      <c r="D154">
        <v>19</v>
      </c>
      <c r="E154">
        <v>10</v>
      </c>
      <c r="F154">
        <f>IF(AVERAGE(ErzurumTablo[[#This Row],[Vefat2019]:[Vefat2017]])&gt;0, AVERAGE(ErzurumTablo[[#This Row],[Vefat2019]:[Vefat2017]]), 0)</f>
        <v>14.666666666666666</v>
      </c>
      <c r="G154">
        <f>IF(AND(ErzurumTablo[[#This Row],[Vefat2020]]&gt;-1,ErzurumTablo[[#This Row],[Referans]]&gt;-1), ErzurumTablo[[#This Row],[Vefat2020]]-ErzurumTablo[[#This Row],[Referans]], 0)</f>
        <v>-5.6666666666666661</v>
      </c>
      <c r="H154">
        <f t="shared" si="11"/>
        <v>13.428571428571429</v>
      </c>
      <c r="I154">
        <f t="shared" si="12"/>
        <v>13.571428571428571</v>
      </c>
      <c r="J154">
        <f t="shared" si="13"/>
        <v>15</v>
      </c>
      <c r="K154">
        <f t="shared" si="14"/>
        <v>12.571428571428571</v>
      </c>
      <c r="L154">
        <f t="shared" si="15"/>
        <v>13.714285714285714</v>
      </c>
    </row>
    <row r="155" spans="1:12">
      <c r="A155" s="3" t="s">
        <v>170</v>
      </c>
      <c r="B155">
        <v>15</v>
      </c>
      <c r="C155">
        <v>13</v>
      </c>
      <c r="D155">
        <v>17</v>
      </c>
      <c r="E155">
        <v>20</v>
      </c>
      <c r="F155">
        <f>IF(AVERAGE(ErzurumTablo[[#This Row],[Vefat2019]:[Vefat2017]])&gt;0, AVERAGE(ErzurumTablo[[#This Row],[Vefat2019]:[Vefat2017]]), 0)</f>
        <v>16.666666666666668</v>
      </c>
      <c r="G155">
        <f>IF(AND(ErzurumTablo[[#This Row],[Vefat2020]]&gt;-1,ErzurumTablo[[#This Row],[Referans]]&gt;-1), ErzurumTablo[[#This Row],[Vefat2020]]-ErzurumTablo[[#This Row],[Referans]], 0)</f>
        <v>-1.6666666666666679</v>
      </c>
      <c r="H155">
        <f t="shared" si="11"/>
        <v>13.714285714285714</v>
      </c>
      <c r="I155">
        <f t="shared" si="12"/>
        <v>14.142857142857142</v>
      </c>
      <c r="J155">
        <f t="shared" si="13"/>
        <v>15.571428571428571</v>
      </c>
      <c r="K155">
        <f t="shared" si="14"/>
        <v>14</v>
      </c>
      <c r="L155">
        <f t="shared" si="15"/>
        <v>14.571428571428571</v>
      </c>
    </row>
    <row r="156" spans="1:12">
      <c r="A156" s="3" t="s">
        <v>171</v>
      </c>
      <c r="B156">
        <v>9</v>
      </c>
      <c r="C156">
        <v>12</v>
      </c>
      <c r="D156">
        <v>13</v>
      </c>
      <c r="E156">
        <v>13</v>
      </c>
      <c r="F156">
        <f>IF(AVERAGE(ErzurumTablo[[#This Row],[Vefat2019]:[Vefat2017]])&gt;0, AVERAGE(ErzurumTablo[[#This Row],[Vefat2019]:[Vefat2017]]), 0)</f>
        <v>12.666666666666666</v>
      </c>
      <c r="G156">
        <f>IF(AND(ErzurumTablo[[#This Row],[Vefat2020]]&gt;-1,ErzurumTablo[[#This Row],[Referans]]&gt;-1), ErzurumTablo[[#This Row],[Vefat2020]]-ErzurumTablo[[#This Row],[Referans]], 0)</f>
        <v>-3.6666666666666661</v>
      </c>
      <c r="H156">
        <f t="shared" si="11"/>
        <v>13.285714285714286</v>
      </c>
      <c r="I156">
        <f t="shared" si="12"/>
        <v>14.285714285714286</v>
      </c>
      <c r="J156">
        <f t="shared" si="13"/>
        <v>14.428571428571429</v>
      </c>
      <c r="K156">
        <f t="shared" si="14"/>
        <v>14</v>
      </c>
      <c r="L156">
        <f t="shared" si="15"/>
        <v>14.238095238095239</v>
      </c>
    </row>
    <row r="157" spans="1:12">
      <c r="A157" s="3" t="s">
        <v>172</v>
      </c>
      <c r="B157">
        <v>14</v>
      </c>
      <c r="C157">
        <v>14</v>
      </c>
      <c r="D157">
        <v>13</v>
      </c>
      <c r="E157">
        <v>16</v>
      </c>
      <c r="F157">
        <f>IF(AVERAGE(ErzurumTablo[[#This Row],[Vefat2019]:[Vefat2017]])&gt;0, AVERAGE(ErzurumTablo[[#This Row],[Vefat2019]:[Vefat2017]]), 0)</f>
        <v>14.333333333333334</v>
      </c>
      <c r="G157">
        <f>IF(AND(ErzurumTablo[[#This Row],[Vefat2020]]&gt;-1,ErzurumTablo[[#This Row],[Referans]]&gt;-1), ErzurumTablo[[#This Row],[Vefat2020]]-ErzurumTablo[[#This Row],[Referans]], 0)</f>
        <v>-0.33333333333333393</v>
      </c>
      <c r="H157">
        <f t="shared" si="11"/>
        <v>12.428571428571429</v>
      </c>
      <c r="I157">
        <f t="shared" si="12"/>
        <v>13.428571428571429</v>
      </c>
      <c r="J157">
        <f t="shared" si="13"/>
        <v>14.571428571428571</v>
      </c>
      <c r="K157">
        <f t="shared" si="14"/>
        <v>14.571428571428571</v>
      </c>
      <c r="L157">
        <f t="shared" si="15"/>
        <v>14.19047619047619</v>
      </c>
    </row>
    <row r="158" spans="1:12">
      <c r="A158" s="3" t="s">
        <v>173</v>
      </c>
      <c r="B158">
        <v>14</v>
      </c>
      <c r="C158">
        <v>8</v>
      </c>
      <c r="D158">
        <v>15</v>
      </c>
      <c r="E158">
        <v>13</v>
      </c>
      <c r="F158">
        <f>IF(AVERAGE(ErzurumTablo[[#This Row],[Vefat2019]:[Vefat2017]])&gt;0, AVERAGE(ErzurumTablo[[#This Row],[Vefat2019]:[Vefat2017]]), 0)</f>
        <v>12</v>
      </c>
      <c r="G158">
        <f>IF(AND(ErzurumTablo[[#This Row],[Vefat2020]]&gt;-1,ErzurumTablo[[#This Row],[Referans]]&gt;-1), ErzurumTablo[[#This Row],[Vefat2020]]-ErzurumTablo[[#This Row],[Referans]], 0)</f>
        <v>2</v>
      </c>
      <c r="H158">
        <f t="shared" si="11"/>
        <v>12.571428571428571</v>
      </c>
      <c r="I158">
        <f t="shared" si="12"/>
        <v>13.285714285714286</v>
      </c>
      <c r="J158">
        <f t="shared" si="13"/>
        <v>15.428571428571429</v>
      </c>
      <c r="K158">
        <f t="shared" si="14"/>
        <v>14.285714285714286</v>
      </c>
      <c r="L158">
        <f t="shared" si="15"/>
        <v>14.333333333333332</v>
      </c>
    </row>
    <row r="159" spans="1:12">
      <c r="A159" s="3" t="s">
        <v>174</v>
      </c>
      <c r="B159">
        <v>9</v>
      </c>
      <c r="C159">
        <v>13</v>
      </c>
      <c r="D159">
        <v>12</v>
      </c>
      <c r="E159">
        <v>17</v>
      </c>
      <c r="F159">
        <f>IF(AVERAGE(ErzurumTablo[[#This Row],[Vefat2019]:[Vefat2017]])&gt;0, AVERAGE(ErzurumTablo[[#This Row],[Vefat2019]:[Vefat2017]]), 0)</f>
        <v>14</v>
      </c>
      <c r="G159">
        <f>IF(AND(ErzurumTablo[[#This Row],[Vefat2020]]&gt;-1,ErzurumTablo[[#This Row],[Referans]]&gt;-1), ErzurumTablo[[#This Row],[Vefat2020]]-ErzurumTablo[[#This Row],[Referans]], 0)</f>
        <v>-5</v>
      </c>
      <c r="H159">
        <f t="shared" si="11"/>
        <v>11.857142857142858</v>
      </c>
      <c r="I159">
        <f t="shared" si="12"/>
        <v>13.571428571428571</v>
      </c>
      <c r="J159">
        <f t="shared" si="13"/>
        <v>14.571428571428571</v>
      </c>
      <c r="K159">
        <f t="shared" si="14"/>
        <v>14.857142857142858</v>
      </c>
      <c r="L159">
        <f t="shared" si="15"/>
        <v>14.333333333333332</v>
      </c>
    </row>
    <row r="160" spans="1:12">
      <c r="A160" s="3" t="s">
        <v>175</v>
      </c>
      <c r="B160">
        <v>20</v>
      </c>
      <c r="C160">
        <v>19</v>
      </c>
      <c r="D160">
        <v>9</v>
      </c>
      <c r="E160">
        <v>12</v>
      </c>
      <c r="F160">
        <f>IF(AVERAGE(ErzurumTablo[[#This Row],[Vefat2019]:[Vefat2017]])&gt;0, AVERAGE(ErzurumTablo[[#This Row],[Vefat2019]:[Vefat2017]]), 0)</f>
        <v>13.333333333333334</v>
      </c>
      <c r="G160">
        <f>IF(AND(ErzurumTablo[[#This Row],[Vefat2020]]&gt;-1,ErzurumTablo[[#This Row],[Referans]]&gt;-1), ErzurumTablo[[#This Row],[Vefat2020]]-ErzurumTablo[[#This Row],[Referans]], 0)</f>
        <v>6.6666666666666661</v>
      </c>
      <c r="H160">
        <f t="shared" si="11"/>
        <v>12.857142857142858</v>
      </c>
      <c r="I160">
        <f t="shared" si="12"/>
        <v>13.428571428571429</v>
      </c>
      <c r="J160">
        <f t="shared" si="13"/>
        <v>14</v>
      </c>
      <c r="K160">
        <f t="shared" si="14"/>
        <v>14.428571428571429</v>
      </c>
      <c r="L160">
        <f t="shared" si="15"/>
        <v>13.952380952380953</v>
      </c>
    </row>
    <row r="161" spans="1:12">
      <c r="A161" s="3" t="s">
        <v>176</v>
      </c>
      <c r="B161">
        <v>11</v>
      </c>
      <c r="C161">
        <v>18</v>
      </c>
      <c r="D161">
        <v>13</v>
      </c>
      <c r="E161">
        <v>13</v>
      </c>
      <c r="F161">
        <f>IF(AVERAGE(ErzurumTablo[[#This Row],[Vefat2019]:[Vefat2017]])&gt;0, AVERAGE(ErzurumTablo[[#This Row],[Vefat2019]:[Vefat2017]]), 0)</f>
        <v>14.666666666666666</v>
      </c>
      <c r="G161">
        <f>IF(AND(ErzurumTablo[[#This Row],[Vefat2020]]&gt;-1,ErzurumTablo[[#This Row],[Referans]]&gt;-1), ErzurumTablo[[#This Row],[Vefat2020]]-ErzurumTablo[[#This Row],[Referans]], 0)</f>
        <v>-3.6666666666666661</v>
      </c>
      <c r="H161">
        <f t="shared" si="11"/>
        <v>13.142857142857142</v>
      </c>
      <c r="I161">
        <f t="shared" si="12"/>
        <v>13.857142857142858</v>
      </c>
      <c r="J161">
        <f t="shared" si="13"/>
        <v>13.142857142857142</v>
      </c>
      <c r="K161">
        <f t="shared" si="14"/>
        <v>14.857142857142858</v>
      </c>
      <c r="L161">
        <f t="shared" si="15"/>
        <v>13.952380952380953</v>
      </c>
    </row>
    <row r="162" spans="1:12">
      <c r="A162" s="3" t="s">
        <v>177</v>
      </c>
      <c r="B162">
        <v>10</v>
      </c>
      <c r="C162">
        <v>14</v>
      </c>
      <c r="D162">
        <v>12</v>
      </c>
      <c r="E162">
        <v>9</v>
      </c>
      <c r="F162">
        <f>IF(AVERAGE(ErzurumTablo[[#This Row],[Vefat2019]:[Vefat2017]])&gt;0, AVERAGE(ErzurumTablo[[#This Row],[Vefat2019]:[Vefat2017]]), 0)</f>
        <v>11.666666666666666</v>
      </c>
      <c r="G162">
        <f>IF(AND(ErzurumTablo[[#This Row],[Vefat2020]]&gt;-1,ErzurumTablo[[#This Row],[Referans]]&gt;-1), ErzurumTablo[[#This Row],[Vefat2020]]-ErzurumTablo[[#This Row],[Referans]], 0)</f>
        <v>-1.6666666666666661</v>
      </c>
      <c r="H162">
        <f t="shared" si="11"/>
        <v>12.428571428571429</v>
      </c>
      <c r="I162">
        <f t="shared" si="12"/>
        <v>14</v>
      </c>
      <c r="J162">
        <f t="shared" si="13"/>
        <v>12.428571428571429</v>
      </c>
      <c r="K162">
        <f t="shared" si="14"/>
        <v>13.285714285714286</v>
      </c>
      <c r="L162">
        <f t="shared" si="15"/>
        <v>13.238095238095239</v>
      </c>
    </row>
    <row r="163" spans="1:12">
      <c r="A163" s="3" t="s">
        <v>178</v>
      </c>
      <c r="B163">
        <v>7</v>
      </c>
      <c r="C163">
        <v>13</v>
      </c>
      <c r="D163">
        <v>11</v>
      </c>
      <c r="E163">
        <v>6</v>
      </c>
      <c r="F163">
        <f>IF(AVERAGE(ErzurumTablo[[#This Row],[Vefat2019]:[Vefat2017]])&gt;0, AVERAGE(ErzurumTablo[[#This Row],[Vefat2019]:[Vefat2017]]), 0)</f>
        <v>10</v>
      </c>
      <c r="G163">
        <f>IF(AND(ErzurumTablo[[#This Row],[Vefat2020]]&gt;-1,ErzurumTablo[[#This Row],[Referans]]&gt;-1), ErzurumTablo[[#This Row],[Vefat2020]]-ErzurumTablo[[#This Row],[Referans]], 0)</f>
        <v>-3</v>
      </c>
      <c r="H163">
        <f t="shared" si="11"/>
        <v>12.142857142857142</v>
      </c>
      <c r="I163">
        <f t="shared" si="12"/>
        <v>14.142857142857142</v>
      </c>
      <c r="J163">
        <f t="shared" si="13"/>
        <v>12.142857142857142</v>
      </c>
      <c r="K163">
        <f t="shared" si="14"/>
        <v>12.285714285714286</v>
      </c>
      <c r="L163">
        <f t="shared" si="15"/>
        <v>12.857142857142859</v>
      </c>
    </row>
    <row r="164" spans="1:12">
      <c r="A164" s="3" t="s">
        <v>179</v>
      </c>
      <c r="B164">
        <v>24</v>
      </c>
      <c r="C164">
        <v>14</v>
      </c>
      <c r="D164">
        <v>18</v>
      </c>
      <c r="E164">
        <v>20</v>
      </c>
      <c r="F164">
        <f>IF(AVERAGE(ErzurumTablo[[#This Row],[Vefat2019]:[Vefat2017]])&gt;0, AVERAGE(ErzurumTablo[[#This Row],[Vefat2019]:[Vefat2017]]), 0)</f>
        <v>17.333333333333332</v>
      </c>
      <c r="G164">
        <f>IF(AND(ErzurumTablo[[#This Row],[Vefat2020]]&gt;-1,ErzurumTablo[[#This Row],[Referans]]&gt;-1), ErzurumTablo[[#This Row],[Vefat2020]]-ErzurumTablo[[#This Row],[Referans]], 0)</f>
        <v>6.6666666666666679</v>
      </c>
      <c r="H164">
        <f t="shared" si="11"/>
        <v>13.571428571428571</v>
      </c>
      <c r="I164">
        <f t="shared" si="12"/>
        <v>14.142857142857142</v>
      </c>
      <c r="J164">
        <f t="shared" si="13"/>
        <v>12.857142857142858</v>
      </c>
      <c r="K164">
        <f t="shared" si="14"/>
        <v>12.857142857142858</v>
      </c>
      <c r="L164">
        <f t="shared" si="15"/>
        <v>13.285714285714286</v>
      </c>
    </row>
    <row r="165" spans="1:12">
      <c r="A165" s="3" t="s">
        <v>180</v>
      </c>
      <c r="B165">
        <v>13</v>
      </c>
      <c r="C165">
        <v>17</v>
      </c>
      <c r="D165">
        <v>17</v>
      </c>
      <c r="E165">
        <v>10</v>
      </c>
      <c r="F165">
        <f>IF(AVERAGE(ErzurumTablo[[#This Row],[Vefat2019]:[Vefat2017]])&gt;0, AVERAGE(ErzurumTablo[[#This Row],[Vefat2019]:[Vefat2017]]), 0)</f>
        <v>14.666666666666666</v>
      </c>
      <c r="G165">
        <f>IF(AND(ErzurumTablo[[#This Row],[Vefat2020]]&gt;-1,ErzurumTablo[[#This Row],[Referans]]&gt;-1), ErzurumTablo[[#This Row],[Vefat2020]]-ErzurumTablo[[#This Row],[Referans]], 0)</f>
        <v>-1.6666666666666661</v>
      </c>
      <c r="H165">
        <f t="shared" si="11"/>
        <v>13.428571428571429</v>
      </c>
      <c r="I165">
        <f t="shared" si="12"/>
        <v>15.428571428571429</v>
      </c>
      <c r="J165">
        <f t="shared" si="13"/>
        <v>13.142857142857142</v>
      </c>
      <c r="K165">
        <f t="shared" si="14"/>
        <v>12.428571428571429</v>
      </c>
      <c r="L165">
        <f t="shared" si="15"/>
        <v>13.666666666666668</v>
      </c>
    </row>
    <row r="166" spans="1:12">
      <c r="A166" s="3" t="s">
        <v>181</v>
      </c>
      <c r="B166">
        <v>15</v>
      </c>
      <c r="C166">
        <v>14</v>
      </c>
      <c r="D166">
        <v>8</v>
      </c>
      <c r="E166">
        <v>10</v>
      </c>
      <c r="F166">
        <f>IF(AVERAGE(ErzurumTablo[[#This Row],[Vefat2019]:[Vefat2017]])&gt;0, AVERAGE(ErzurumTablo[[#This Row],[Vefat2019]:[Vefat2017]]), 0)</f>
        <v>10.666666666666666</v>
      </c>
      <c r="G166">
        <f>IF(AND(ErzurumTablo[[#This Row],[Vefat2020]]&gt;-1,ErzurumTablo[[#This Row],[Referans]]&gt;-1), ErzurumTablo[[#This Row],[Vefat2020]]-ErzurumTablo[[#This Row],[Referans]], 0)</f>
        <v>4.3333333333333339</v>
      </c>
      <c r="H166">
        <f t="shared" si="11"/>
        <v>14.285714285714286</v>
      </c>
      <c r="I166">
        <f t="shared" si="12"/>
        <v>15.571428571428571</v>
      </c>
      <c r="J166">
        <f t="shared" si="13"/>
        <v>12.571428571428571</v>
      </c>
      <c r="K166">
        <f t="shared" si="14"/>
        <v>11.428571428571429</v>
      </c>
      <c r="L166">
        <f t="shared" si="15"/>
        <v>13.190476190476192</v>
      </c>
    </row>
    <row r="167" spans="1:12">
      <c r="A167" s="3" t="s">
        <v>182</v>
      </c>
      <c r="B167">
        <v>22</v>
      </c>
      <c r="C167">
        <v>13</v>
      </c>
      <c r="D167">
        <v>14</v>
      </c>
      <c r="E167">
        <v>15</v>
      </c>
      <c r="F167">
        <f>IF(AVERAGE(ErzurumTablo[[#This Row],[Vefat2019]:[Vefat2017]])&gt;0, AVERAGE(ErzurumTablo[[#This Row],[Vefat2019]:[Vefat2017]]), 0)</f>
        <v>14</v>
      </c>
      <c r="G167">
        <f>IF(AND(ErzurumTablo[[#This Row],[Vefat2020]]&gt;-1,ErzurumTablo[[#This Row],[Referans]]&gt;-1), ErzurumTablo[[#This Row],[Vefat2020]]-ErzurumTablo[[#This Row],[Referans]], 0)</f>
        <v>8</v>
      </c>
      <c r="H167">
        <f t="shared" si="11"/>
        <v>14.571428571428571</v>
      </c>
      <c r="I167">
        <f t="shared" si="12"/>
        <v>14.714285714285714</v>
      </c>
      <c r="J167">
        <f t="shared" si="13"/>
        <v>13.285714285714286</v>
      </c>
      <c r="K167">
        <f t="shared" si="14"/>
        <v>11.857142857142858</v>
      </c>
      <c r="L167">
        <f t="shared" si="15"/>
        <v>13.285714285714286</v>
      </c>
    </row>
    <row r="168" spans="1:12">
      <c r="A168" s="3" t="s">
        <v>183</v>
      </c>
      <c r="B168">
        <v>10</v>
      </c>
      <c r="C168">
        <v>14</v>
      </c>
      <c r="D168">
        <v>10</v>
      </c>
      <c r="E168">
        <v>22</v>
      </c>
      <c r="F168">
        <f>IF(AVERAGE(ErzurumTablo[[#This Row],[Vefat2019]:[Vefat2017]])&gt;0, AVERAGE(ErzurumTablo[[#This Row],[Vefat2019]:[Vefat2017]]), 0)</f>
        <v>15.333333333333334</v>
      </c>
      <c r="G168">
        <f>IF(AND(ErzurumTablo[[#This Row],[Vefat2020]]&gt;-1,ErzurumTablo[[#This Row],[Referans]]&gt;-1), ErzurumTablo[[#This Row],[Vefat2020]]-ErzurumTablo[[#This Row],[Referans]], 0)</f>
        <v>-5.3333333333333339</v>
      </c>
      <c r="H168">
        <f t="shared" si="11"/>
        <v>14.428571428571429</v>
      </c>
      <c r="I168">
        <f t="shared" si="12"/>
        <v>14.142857142857142</v>
      </c>
      <c r="J168">
        <f t="shared" si="13"/>
        <v>12.857142857142858</v>
      </c>
      <c r="K168">
        <f t="shared" si="14"/>
        <v>13.142857142857142</v>
      </c>
      <c r="L168">
        <f t="shared" si="15"/>
        <v>13.38095238095238</v>
      </c>
    </row>
    <row r="169" spans="1:12">
      <c r="A169" s="3" t="s">
        <v>184</v>
      </c>
      <c r="B169">
        <v>14</v>
      </c>
      <c r="C169">
        <v>22</v>
      </c>
      <c r="D169">
        <v>7</v>
      </c>
      <c r="E169">
        <v>12</v>
      </c>
      <c r="F169">
        <f>IF(AVERAGE(ErzurumTablo[[#This Row],[Vefat2019]:[Vefat2017]])&gt;0, AVERAGE(ErzurumTablo[[#This Row],[Vefat2019]:[Vefat2017]]), 0)</f>
        <v>13.666666666666666</v>
      </c>
      <c r="G169">
        <f>IF(AND(ErzurumTablo[[#This Row],[Vefat2020]]&gt;-1,ErzurumTablo[[#This Row],[Referans]]&gt;-1), ErzurumTablo[[#This Row],[Vefat2020]]-ErzurumTablo[[#This Row],[Referans]], 0)</f>
        <v>0.33333333333333393</v>
      </c>
      <c r="H169">
        <f t="shared" si="11"/>
        <v>15</v>
      </c>
      <c r="I169">
        <f t="shared" si="12"/>
        <v>15.285714285714286</v>
      </c>
      <c r="J169">
        <f t="shared" si="13"/>
        <v>12.142857142857142</v>
      </c>
      <c r="K169">
        <f t="shared" si="14"/>
        <v>13.571428571428571</v>
      </c>
      <c r="L169">
        <f t="shared" si="15"/>
        <v>13.666666666666666</v>
      </c>
    </row>
    <row r="170" spans="1:12">
      <c r="A170" s="3" t="s">
        <v>185</v>
      </c>
      <c r="B170">
        <v>8</v>
      </c>
      <c r="C170">
        <v>15</v>
      </c>
      <c r="D170">
        <v>13</v>
      </c>
      <c r="E170">
        <v>9</v>
      </c>
      <c r="F170">
        <f>IF(AVERAGE(ErzurumTablo[[#This Row],[Vefat2019]:[Vefat2017]])&gt;0, AVERAGE(ErzurumTablo[[#This Row],[Vefat2019]:[Vefat2017]]), 0)</f>
        <v>12.333333333333334</v>
      </c>
      <c r="G170">
        <f>IF(AND(ErzurumTablo[[#This Row],[Vefat2020]]&gt;-1,ErzurumTablo[[#This Row],[Referans]]&gt;-1), ErzurumTablo[[#This Row],[Vefat2020]]-ErzurumTablo[[#This Row],[Referans]], 0)</f>
        <v>-4.3333333333333339</v>
      </c>
      <c r="H170">
        <f t="shared" si="11"/>
        <v>15.142857142857142</v>
      </c>
      <c r="I170">
        <f t="shared" si="12"/>
        <v>15.571428571428571</v>
      </c>
      <c r="J170">
        <f t="shared" si="13"/>
        <v>12.428571428571429</v>
      </c>
      <c r="K170">
        <f t="shared" si="14"/>
        <v>14</v>
      </c>
      <c r="L170">
        <f t="shared" si="15"/>
        <v>14</v>
      </c>
    </row>
    <row r="171" spans="1:12">
      <c r="A171" s="3" t="s">
        <v>186</v>
      </c>
      <c r="B171">
        <v>8</v>
      </c>
      <c r="C171">
        <v>19</v>
      </c>
      <c r="D171">
        <v>18</v>
      </c>
      <c r="E171">
        <v>20</v>
      </c>
      <c r="F171">
        <f>IF(AVERAGE(ErzurumTablo[[#This Row],[Vefat2019]:[Vefat2017]])&gt;0, AVERAGE(ErzurumTablo[[#This Row],[Vefat2019]:[Vefat2017]]), 0)</f>
        <v>19</v>
      </c>
      <c r="G171">
        <f>IF(AND(ErzurumTablo[[#This Row],[Vefat2020]]&gt;-1,ErzurumTablo[[#This Row],[Referans]]&gt;-1), ErzurumTablo[[#This Row],[Vefat2020]]-ErzurumTablo[[#This Row],[Referans]], 0)</f>
        <v>-11</v>
      </c>
      <c r="H171">
        <f t="shared" si="11"/>
        <v>12.857142857142858</v>
      </c>
      <c r="I171">
        <f t="shared" si="12"/>
        <v>16.285714285714285</v>
      </c>
      <c r="J171">
        <f t="shared" si="13"/>
        <v>12.428571428571429</v>
      </c>
      <c r="K171">
        <f t="shared" si="14"/>
        <v>14</v>
      </c>
      <c r="L171">
        <f t="shared" si="15"/>
        <v>14.238095238095237</v>
      </c>
    </row>
    <row r="172" spans="1:12">
      <c r="A172" s="3" t="s">
        <v>187</v>
      </c>
      <c r="B172">
        <v>14</v>
      </c>
      <c r="C172">
        <v>13</v>
      </c>
      <c r="D172">
        <v>10</v>
      </c>
      <c r="E172">
        <v>9</v>
      </c>
      <c r="F172">
        <f>IF(AVERAGE(ErzurumTablo[[#This Row],[Vefat2019]:[Vefat2017]])&gt;0, AVERAGE(ErzurumTablo[[#This Row],[Vefat2019]:[Vefat2017]]), 0)</f>
        <v>10.666666666666666</v>
      </c>
      <c r="G172">
        <f>IF(AND(ErzurumTablo[[#This Row],[Vefat2020]]&gt;-1,ErzurumTablo[[#This Row],[Referans]]&gt;-1), ErzurumTablo[[#This Row],[Vefat2020]]-ErzurumTablo[[#This Row],[Referans]], 0)</f>
        <v>3.3333333333333339</v>
      </c>
      <c r="H172">
        <f t="shared" si="11"/>
        <v>13</v>
      </c>
      <c r="I172">
        <f t="shared" si="12"/>
        <v>15.714285714285714</v>
      </c>
      <c r="J172">
        <f t="shared" si="13"/>
        <v>11.428571428571429</v>
      </c>
      <c r="K172">
        <f t="shared" si="14"/>
        <v>13.857142857142858</v>
      </c>
      <c r="L172">
        <f t="shared" si="15"/>
        <v>13.666666666666668</v>
      </c>
    </row>
    <row r="173" spans="1:12">
      <c r="A173" s="3" t="s">
        <v>188</v>
      </c>
      <c r="B173">
        <v>17</v>
      </c>
      <c r="C173">
        <v>11</v>
      </c>
      <c r="D173">
        <v>15</v>
      </c>
      <c r="E173">
        <v>20</v>
      </c>
      <c r="F173">
        <f>IF(AVERAGE(ErzurumTablo[[#This Row],[Vefat2019]:[Vefat2017]])&gt;0, AVERAGE(ErzurumTablo[[#This Row],[Vefat2019]:[Vefat2017]]), 0)</f>
        <v>15.333333333333334</v>
      </c>
      <c r="G173">
        <f>IF(AND(ErzurumTablo[[#This Row],[Vefat2020]]&gt;-1,ErzurumTablo[[#This Row],[Referans]]&gt;-1), ErzurumTablo[[#This Row],[Vefat2020]]-ErzurumTablo[[#This Row],[Referans]], 0)</f>
        <v>1.6666666666666661</v>
      </c>
      <c r="H173">
        <f t="shared" si="11"/>
        <v>13.285714285714286</v>
      </c>
      <c r="I173">
        <f t="shared" si="12"/>
        <v>15.285714285714286</v>
      </c>
      <c r="J173">
        <f t="shared" si="13"/>
        <v>12.428571428571429</v>
      </c>
      <c r="K173">
        <f t="shared" si="14"/>
        <v>15.285714285714286</v>
      </c>
      <c r="L173">
        <f t="shared" si="15"/>
        <v>14.333333333333334</v>
      </c>
    </row>
    <row r="174" spans="1:12">
      <c r="A174" s="3" t="s">
        <v>189</v>
      </c>
      <c r="B174">
        <v>9</v>
      </c>
      <c r="C174">
        <v>16</v>
      </c>
      <c r="D174">
        <v>13</v>
      </c>
      <c r="E174">
        <v>18</v>
      </c>
      <c r="F174">
        <f>IF(AVERAGE(ErzurumTablo[[#This Row],[Vefat2019]:[Vefat2017]])&gt;0, AVERAGE(ErzurumTablo[[#This Row],[Vefat2019]:[Vefat2017]]), 0)</f>
        <v>15.666666666666666</v>
      </c>
      <c r="G174">
        <f>IF(AND(ErzurumTablo[[#This Row],[Vefat2020]]&gt;-1,ErzurumTablo[[#This Row],[Referans]]&gt;-1), ErzurumTablo[[#This Row],[Vefat2020]]-ErzurumTablo[[#This Row],[Referans]], 0)</f>
        <v>-6.6666666666666661</v>
      </c>
      <c r="H174">
        <f t="shared" si="11"/>
        <v>11.428571428571429</v>
      </c>
      <c r="I174">
        <f t="shared" si="12"/>
        <v>15.714285714285714</v>
      </c>
      <c r="J174">
        <f t="shared" si="13"/>
        <v>12.285714285714286</v>
      </c>
      <c r="K174">
        <f t="shared" si="14"/>
        <v>15.714285714285714</v>
      </c>
      <c r="L174">
        <f t="shared" si="15"/>
        <v>14.571428571428571</v>
      </c>
    </row>
    <row r="175" spans="1:12">
      <c r="A175" s="3" t="s">
        <v>190</v>
      </c>
      <c r="B175">
        <v>14</v>
      </c>
      <c r="C175">
        <v>18</v>
      </c>
      <c r="D175">
        <v>8</v>
      </c>
      <c r="E175">
        <v>11</v>
      </c>
      <c r="F175">
        <f>IF(AVERAGE(ErzurumTablo[[#This Row],[Vefat2019]:[Vefat2017]])&gt;0, AVERAGE(ErzurumTablo[[#This Row],[Vefat2019]:[Vefat2017]]), 0)</f>
        <v>12.333333333333334</v>
      </c>
      <c r="G175">
        <f>IF(AND(ErzurumTablo[[#This Row],[Vefat2020]]&gt;-1,ErzurumTablo[[#This Row],[Referans]]&gt;-1), ErzurumTablo[[#This Row],[Vefat2020]]-ErzurumTablo[[#This Row],[Referans]], 0)</f>
        <v>1.6666666666666661</v>
      </c>
      <c r="H175">
        <f t="shared" si="11"/>
        <v>12</v>
      </c>
      <c r="I175">
        <f t="shared" si="12"/>
        <v>16.285714285714285</v>
      </c>
      <c r="J175">
        <f t="shared" si="13"/>
        <v>12</v>
      </c>
      <c r="K175">
        <f t="shared" si="14"/>
        <v>14.142857142857142</v>
      </c>
      <c r="L175">
        <f t="shared" si="15"/>
        <v>14.142857142857142</v>
      </c>
    </row>
    <row r="176" spans="1:12">
      <c r="A176" s="3" t="s">
        <v>191</v>
      </c>
      <c r="B176">
        <v>10</v>
      </c>
      <c r="C176">
        <v>12</v>
      </c>
      <c r="D176">
        <v>20</v>
      </c>
      <c r="E176">
        <v>7</v>
      </c>
      <c r="F176">
        <f>IF(AVERAGE(ErzurumTablo[[#This Row],[Vefat2019]:[Vefat2017]])&gt;0, AVERAGE(ErzurumTablo[[#This Row],[Vefat2019]:[Vefat2017]]), 0)</f>
        <v>13</v>
      </c>
      <c r="G176">
        <f>IF(AND(ErzurumTablo[[#This Row],[Vefat2020]]&gt;-1,ErzurumTablo[[#This Row],[Referans]]&gt;-1), ErzurumTablo[[#This Row],[Vefat2020]]-ErzurumTablo[[#This Row],[Referans]], 0)</f>
        <v>-3</v>
      </c>
      <c r="H176">
        <f t="shared" si="11"/>
        <v>11.428571428571429</v>
      </c>
      <c r="I176">
        <f t="shared" si="12"/>
        <v>14.857142857142858</v>
      </c>
      <c r="J176">
        <f t="shared" si="13"/>
        <v>13.857142857142858</v>
      </c>
      <c r="K176">
        <f t="shared" si="14"/>
        <v>13.428571428571429</v>
      </c>
      <c r="L176">
        <f t="shared" si="15"/>
        <v>14.047619047619047</v>
      </c>
    </row>
    <row r="177" spans="1:12">
      <c r="A177" s="3" t="s">
        <v>192</v>
      </c>
      <c r="B177">
        <v>22</v>
      </c>
      <c r="C177">
        <v>18</v>
      </c>
      <c r="D177">
        <v>16</v>
      </c>
      <c r="E177">
        <v>11</v>
      </c>
      <c r="F177">
        <f>IF(AVERAGE(ErzurumTablo[[#This Row],[Vefat2019]:[Vefat2017]])&gt;0, AVERAGE(ErzurumTablo[[#This Row],[Vefat2019]:[Vefat2017]]), 0)</f>
        <v>15</v>
      </c>
      <c r="G177">
        <f>IF(AND(ErzurumTablo[[#This Row],[Vefat2020]]&gt;-1,ErzurumTablo[[#This Row],[Referans]]&gt;-1), ErzurumTablo[[#This Row],[Vefat2020]]-ErzurumTablo[[#This Row],[Referans]], 0)</f>
        <v>7</v>
      </c>
      <c r="H177">
        <f t="shared" si="11"/>
        <v>13.428571428571429</v>
      </c>
      <c r="I177">
        <f t="shared" si="12"/>
        <v>15.285714285714286</v>
      </c>
      <c r="J177">
        <f t="shared" si="13"/>
        <v>14.285714285714286</v>
      </c>
      <c r="K177">
        <f t="shared" si="14"/>
        <v>13.714285714285714</v>
      </c>
      <c r="L177">
        <f t="shared" si="15"/>
        <v>14.428571428571429</v>
      </c>
    </row>
    <row r="178" spans="1:12">
      <c r="A178" s="3" t="s">
        <v>193</v>
      </c>
      <c r="B178">
        <v>12</v>
      </c>
      <c r="C178">
        <v>14</v>
      </c>
      <c r="D178">
        <v>15</v>
      </c>
      <c r="E178">
        <v>10</v>
      </c>
      <c r="F178">
        <f>IF(AVERAGE(ErzurumTablo[[#This Row],[Vefat2019]:[Vefat2017]])&gt;0, AVERAGE(ErzurumTablo[[#This Row],[Vefat2019]:[Vefat2017]]), 0)</f>
        <v>13</v>
      </c>
      <c r="G178">
        <f>IF(AND(ErzurumTablo[[#This Row],[Vefat2020]]&gt;-1,ErzurumTablo[[#This Row],[Referans]]&gt;-1), ErzurumTablo[[#This Row],[Vefat2020]]-ErzurumTablo[[#This Row],[Referans]], 0)</f>
        <v>-1</v>
      </c>
      <c r="H178">
        <f t="shared" si="11"/>
        <v>14</v>
      </c>
      <c r="I178">
        <f t="shared" si="12"/>
        <v>14.571428571428571</v>
      </c>
      <c r="J178">
        <f t="shared" si="13"/>
        <v>13.857142857142858</v>
      </c>
      <c r="K178">
        <f t="shared" si="14"/>
        <v>12.285714285714286</v>
      </c>
      <c r="L178">
        <f t="shared" si="15"/>
        <v>13.571428571428571</v>
      </c>
    </row>
    <row r="179" spans="1:12">
      <c r="A179" s="3" t="s">
        <v>194</v>
      </c>
      <c r="B179">
        <v>13</v>
      </c>
      <c r="C179">
        <v>21</v>
      </c>
      <c r="D179">
        <v>11</v>
      </c>
      <c r="E179">
        <v>10</v>
      </c>
      <c r="F179">
        <f>IF(AVERAGE(ErzurumTablo[[#This Row],[Vefat2019]:[Vefat2017]])&gt;0, AVERAGE(ErzurumTablo[[#This Row],[Vefat2019]:[Vefat2017]]), 0)</f>
        <v>14</v>
      </c>
      <c r="G179">
        <f>IF(AND(ErzurumTablo[[#This Row],[Vefat2020]]&gt;-1,ErzurumTablo[[#This Row],[Referans]]&gt;-1), ErzurumTablo[[#This Row],[Vefat2020]]-ErzurumTablo[[#This Row],[Referans]], 0)</f>
        <v>-1</v>
      </c>
      <c r="H179">
        <f t="shared" si="11"/>
        <v>13.857142857142858</v>
      </c>
      <c r="I179">
        <f t="shared" si="12"/>
        <v>15.714285714285714</v>
      </c>
      <c r="J179">
        <f t="shared" si="13"/>
        <v>14</v>
      </c>
      <c r="K179">
        <f t="shared" si="14"/>
        <v>12.428571428571429</v>
      </c>
      <c r="L179">
        <f t="shared" si="15"/>
        <v>14.047619047619049</v>
      </c>
    </row>
    <row r="180" spans="1:12">
      <c r="A180" s="3" t="s">
        <v>195</v>
      </c>
      <c r="B180">
        <v>9</v>
      </c>
      <c r="C180">
        <v>13</v>
      </c>
      <c r="D180">
        <v>20</v>
      </c>
      <c r="E180">
        <v>20</v>
      </c>
      <c r="F180">
        <f>IF(AVERAGE(ErzurumTablo[[#This Row],[Vefat2019]:[Vefat2017]])&gt;0, AVERAGE(ErzurumTablo[[#This Row],[Vefat2019]:[Vefat2017]]), 0)</f>
        <v>17.666666666666668</v>
      </c>
      <c r="G180">
        <f>IF(AND(ErzurumTablo[[#This Row],[Vefat2020]]&gt;-1,ErzurumTablo[[#This Row],[Referans]]&gt;-1), ErzurumTablo[[#This Row],[Vefat2020]]-ErzurumTablo[[#This Row],[Referans]], 0)</f>
        <v>-8.6666666666666679</v>
      </c>
      <c r="H180">
        <f t="shared" si="11"/>
        <v>12.714285714285714</v>
      </c>
      <c r="I180">
        <f t="shared" si="12"/>
        <v>16</v>
      </c>
      <c r="J180">
        <f t="shared" si="13"/>
        <v>14.714285714285714</v>
      </c>
      <c r="K180">
        <f t="shared" si="14"/>
        <v>12.428571428571429</v>
      </c>
      <c r="L180">
        <f t="shared" si="15"/>
        <v>14.380952380952381</v>
      </c>
    </row>
    <row r="181" spans="1:12">
      <c r="A181" s="3" t="s">
        <v>196</v>
      </c>
      <c r="B181">
        <v>16</v>
      </c>
      <c r="C181">
        <v>8</v>
      </c>
      <c r="D181">
        <v>18</v>
      </c>
      <c r="E181">
        <v>19</v>
      </c>
      <c r="F181">
        <f>IF(AVERAGE(ErzurumTablo[[#This Row],[Vefat2019]:[Vefat2017]])&gt;0, AVERAGE(ErzurumTablo[[#This Row],[Vefat2019]:[Vefat2017]]), 0)</f>
        <v>15</v>
      </c>
      <c r="G181">
        <f>IF(AND(ErzurumTablo[[#This Row],[Vefat2020]]&gt;-1,ErzurumTablo[[#This Row],[Referans]]&gt;-1), ErzurumTablo[[#This Row],[Vefat2020]]-ErzurumTablo[[#This Row],[Referans]], 0)</f>
        <v>1</v>
      </c>
      <c r="H181">
        <f t="shared" si="11"/>
        <v>13.714285714285714</v>
      </c>
      <c r="I181">
        <f t="shared" si="12"/>
        <v>14.857142857142858</v>
      </c>
      <c r="J181">
        <f t="shared" si="13"/>
        <v>15.428571428571429</v>
      </c>
      <c r="K181">
        <f t="shared" si="14"/>
        <v>12.571428571428571</v>
      </c>
      <c r="L181">
        <f t="shared" si="15"/>
        <v>14.285714285714288</v>
      </c>
    </row>
    <row r="182" spans="1:12">
      <c r="A182" s="3" t="s">
        <v>197</v>
      </c>
      <c r="B182">
        <v>12</v>
      </c>
      <c r="C182">
        <v>16</v>
      </c>
      <c r="D182">
        <v>12</v>
      </c>
      <c r="E182">
        <v>20</v>
      </c>
      <c r="F182">
        <f>IF(AVERAGE(ErzurumTablo[[#This Row],[Vefat2019]:[Vefat2017]])&gt;0, AVERAGE(ErzurumTablo[[#This Row],[Vefat2019]:[Vefat2017]]), 0)</f>
        <v>16</v>
      </c>
      <c r="G182">
        <f>IF(AND(ErzurumTablo[[#This Row],[Vefat2020]]&gt;-1,ErzurumTablo[[#This Row],[Referans]]&gt;-1), ErzurumTablo[[#This Row],[Vefat2020]]-ErzurumTablo[[#This Row],[Referans]], 0)</f>
        <v>-4</v>
      </c>
      <c r="H182">
        <f t="shared" si="11"/>
        <v>13.428571428571429</v>
      </c>
      <c r="I182">
        <f t="shared" si="12"/>
        <v>14.571428571428571</v>
      </c>
      <c r="J182">
        <f t="shared" si="13"/>
        <v>16</v>
      </c>
      <c r="K182">
        <f t="shared" si="14"/>
        <v>13.857142857142858</v>
      </c>
      <c r="L182">
        <f t="shared" si="15"/>
        <v>14.80952380952381</v>
      </c>
    </row>
    <row r="183" spans="1:12">
      <c r="A183" s="3" t="s">
        <v>198</v>
      </c>
      <c r="B183">
        <v>13</v>
      </c>
      <c r="C183">
        <v>12</v>
      </c>
      <c r="D183">
        <v>16</v>
      </c>
      <c r="E183">
        <v>12</v>
      </c>
      <c r="F183">
        <f>IF(AVERAGE(ErzurumTablo[[#This Row],[Vefat2019]:[Vefat2017]])&gt;0, AVERAGE(ErzurumTablo[[#This Row],[Vefat2019]:[Vefat2017]]), 0)</f>
        <v>13.333333333333334</v>
      </c>
      <c r="G183">
        <f>IF(AND(ErzurumTablo[[#This Row],[Vefat2020]]&gt;-1,ErzurumTablo[[#This Row],[Referans]]&gt;-1), ErzurumTablo[[#This Row],[Vefat2020]]-ErzurumTablo[[#This Row],[Referans]], 0)</f>
        <v>-0.33333333333333393</v>
      </c>
      <c r="H183">
        <f t="shared" si="11"/>
        <v>13.857142857142858</v>
      </c>
      <c r="I183">
        <f t="shared" si="12"/>
        <v>14.571428571428571</v>
      </c>
      <c r="J183">
        <f t="shared" si="13"/>
        <v>15.428571428571429</v>
      </c>
      <c r="K183">
        <f t="shared" si="14"/>
        <v>14.571428571428571</v>
      </c>
      <c r="L183">
        <f t="shared" si="15"/>
        <v>14.857142857142858</v>
      </c>
    </row>
    <row r="184" spans="1:12">
      <c r="A184" s="3" t="s">
        <v>199</v>
      </c>
      <c r="B184">
        <v>11</v>
      </c>
      <c r="C184">
        <v>12</v>
      </c>
      <c r="D184">
        <v>15</v>
      </c>
      <c r="E184">
        <v>14</v>
      </c>
      <c r="F184">
        <f>IF(AVERAGE(ErzurumTablo[[#This Row],[Vefat2019]:[Vefat2017]])&gt;0, AVERAGE(ErzurumTablo[[#This Row],[Vefat2019]:[Vefat2017]]), 0)</f>
        <v>13.666666666666666</v>
      </c>
      <c r="G184">
        <f>IF(AND(ErzurumTablo[[#This Row],[Vefat2020]]&gt;-1,ErzurumTablo[[#This Row],[Referans]]&gt;-1), ErzurumTablo[[#This Row],[Vefat2020]]-ErzurumTablo[[#This Row],[Referans]], 0)</f>
        <v>-2.6666666666666661</v>
      </c>
      <c r="H184">
        <f t="shared" si="11"/>
        <v>12.285714285714286</v>
      </c>
      <c r="I184">
        <f t="shared" si="12"/>
        <v>13.714285714285714</v>
      </c>
      <c r="J184">
        <f t="shared" si="13"/>
        <v>15.285714285714286</v>
      </c>
      <c r="K184">
        <f t="shared" si="14"/>
        <v>15</v>
      </c>
      <c r="L184">
        <f t="shared" si="15"/>
        <v>14.666666666666668</v>
      </c>
    </row>
    <row r="185" spans="1:12">
      <c r="A185" s="3" t="s">
        <v>200</v>
      </c>
      <c r="B185">
        <v>13</v>
      </c>
      <c r="C185">
        <v>15</v>
      </c>
      <c r="D185">
        <v>10</v>
      </c>
      <c r="E185">
        <v>24</v>
      </c>
      <c r="F185">
        <f>IF(AVERAGE(ErzurumTablo[[#This Row],[Vefat2019]:[Vefat2017]])&gt;0, AVERAGE(ErzurumTablo[[#This Row],[Vefat2019]:[Vefat2017]]), 0)</f>
        <v>16.333333333333332</v>
      </c>
      <c r="G185">
        <f>IF(AND(ErzurumTablo[[#This Row],[Vefat2020]]&gt;-1,ErzurumTablo[[#This Row],[Referans]]&gt;-1), ErzurumTablo[[#This Row],[Vefat2020]]-ErzurumTablo[[#This Row],[Referans]], 0)</f>
        <v>-3.3333333333333321</v>
      </c>
      <c r="H185">
        <f t="shared" si="11"/>
        <v>12.428571428571429</v>
      </c>
      <c r="I185">
        <f t="shared" si="12"/>
        <v>13.857142857142858</v>
      </c>
      <c r="J185">
        <f t="shared" si="13"/>
        <v>14.571428571428571</v>
      </c>
      <c r="K185">
        <f t="shared" si="14"/>
        <v>17</v>
      </c>
      <c r="L185">
        <f t="shared" si="15"/>
        <v>15.142857142857142</v>
      </c>
    </row>
    <row r="186" spans="1:12">
      <c r="A186" s="3" t="s">
        <v>201</v>
      </c>
      <c r="B186">
        <v>13</v>
      </c>
      <c r="C186">
        <v>13</v>
      </c>
      <c r="D186">
        <v>12</v>
      </c>
      <c r="E186">
        <v>13</v>
      </c>
      <c r="F186">
        <f>IF(AVERAGE(ErzurumTablo[[#This Row],[Vefat2019]:[Vefat2017]])&gt;0, AVERAGE(ErzurumTablo[[#This Row],[Vefat2019]:[Vefat2017]]), 0)</f>
        <v>12.666666666666666</v>
      </c>
      <c r="G186">
        <f>IF(AND(ErzurumTablo[[#This Row],[Vefat2020]]&gt;-1,ErzurumTablo[[#This Row],[Referans]]&gt;-1), ErzurumTablo[[#This Row],[Vefat2020]]-ErzurumTablo[[#This Row],[Referans]], 0)</f>
        <v>0.33333333333333393</v>
      </c>
      <c r="H186">
        <f t="shared" si="11"/>
        <v>12.428571428571429</v>
      </c>
      <c r="I186">
        <f t="shared" si="12"/>
        <v>12.714285714285714</v>
      </c>
      <c r="J186">
        <f t="shared" si="13"/>
        <v>14.714285714285714</v>
      </c>
      <c r="K186">
        <f t="shared" si="14"/>
        <v>17.428571428571427</v>
      </c>
      <c r="L186">
        <f t="shared" si="15"/>
        <v>14.952380952380953</v>
      </c>
    </row>
    <row r="187" spans="1:12">
      <c r="A187" s="3" t="s">
        <v>202</v>
      </c>
      <c r="B187">
        <v>10</v>
      </c>
      <c r="C187">
        <v>16</v>
      </c>
      <c r="D187">
        <v>14</v>
      </c>
      <c r="E187">
        <v>16</v>
      </c>
      <c r="F187">
        <f>IF(AVERAGE(ErzurumTablo[[#This Row],[Vefat2019]:[Vefat2017]])&gt;0, AVERAGE(ErzurumTablo[[#This Row],[Vefat2019]:[Vefat2017]]), 0)</f>
        <v>15.333333333333334</v>
      </c>
      <c r="G187">
        <f>IF(AND(ErzurumTablo[[#This Row],[Vefat2020]]&gt;-1,ErzurumTablo[[#This Row],[Referans]]&gt;-1), ErzurumTablo[[#This Row],[Vefat2020]]-ErzurumTablo[[#This Row],[Referans]], 0)</f>
        <v>-5.3333333333333339</v>
      </c>
      <c r="H187">
        <f t="shared" si="11"/>
        <v>12.571428571428571</v>
      </c>
      <c r="I187">
        <f t="shared" si="12"/>
        <v>13.142857142857142</v>
      </c>
      <c r="J187">
        <f t="shared" si="13"/>
        <v>13.857142857142858</v>
      </c>
      <c r="K187">
        <f t="shared" si="14"/>
        <v>16.857142857142858</v>
      </c>
      <c r="L187">
        <f t="shared" si="15"/>
        <v>14.619047619047619</v>
      </c>
    </row>
    <row r="188" spans="1:12">
      <c r="A188" s="3" t="s">
        <v>203</v>
      </c>
      <c r="B188">
        <v>14</v>
      </c>
      <c r="C188">
        <v>17</v>
      </c>
      <c r="D188">
        <v>11</v>
      </c>
      <c r="E188">
        <v>17</v>
      </c>
      <c r="F188">
        <f>IF(AVERAGE(ErzurumTablo[[#This Row],[Vefat2019]:[Vefat2017]])&gt;0, AVERAGE(ErzurumTablo[[#This Row],[Vefat2019]:[Vefat2017]]), 0)</f>
        <v>15</v>
      </c>
      <c r="G188">
        <f>IF(AND(ErzurumTablo[[#This Row],[Vefat2020]]&gt;-1,ErzurumTablo[[#This Row],[Referans]]&gt;-1), ErzurumTablo[[#This Row],[Vefat2020]]-ErzurumTablo[[#This Row],[Referans]], 0)</f>
        <v>-1</v>
      </c>
      <c r="H188">
        <f t="shared" si="11"/>
        <v>12.285714285714286</v>
      </c>
      <c r="I188">
        <f t="shared" si="12"/>
        <v>14.428571428571429</v>
      </c>
      <c r="J188">
        <f t="shared" si="13"/>
        <v>12.857142857142858</v>
      </c>
      <c r="K188">
        <f t="shared" si="14"/>
        <v>16.571428571428573</v>
      </c>
      <c r="L188">
        <f t="shared" si="15"/>
        <v>14.619047619047619</v>
      </c>
    </row>
    <row r="189" spans="1:12">
      <c r="A189" s="3" t="s">
        <v>204</v>
      </c>
      <c r="B189">
        <v>16</v>
      </c>
      <c r="C189">
        <v>12</v>
      </c>
      <c r="D189">
        <v>8</v>
      </c>
      <c r="E189">
        <v>12</v>
      </c>
      <c r="F189">
        <f>IF(AVERAGE(ErzurumTablo[[#This Row],[Vefat2019]:[Vefat2017]])&gt;0, AVERAGE(ErzurumTablo[[#This Row],[Vefat2019]:[Vefat2017]]), 0)</f>
        <v>10.666666666666666</v>
      </c>
      <c r="G189">
        <f>IF(AND(ErzurumTablo[[#This Row],[Vefat2020]]&gt;-1,ErzurumTablo[[#This Row],[Referans]]&gt;-1), ErzurumTablo[[#This Row],[Vefat2020]]-ErzurumTablo[[#This Row],[Referans]], 0)</f>
        <v>5.3333333333333339</v>
      </c>
      <c r="H189">
        <f t="shared" si="11"/>
        <v>12.857142857142858</v>
      </c>
      <c r="I189">
        <f t="shared" si="12"/>
        <v>13.857142857142858</v>
      </c>
      <c r="J189">
        <f t="shared" si="13"/>
        <v>12.285714285714286</v>
      </c>
      <c r="K189">
        <f t="shared" si="14"/>
        <v>15.428571428571429</v>
      </c>
      <c r="L189">
        <f t="shared" si="15"/>
        <v>13.857142857142858</v>
      </c>
    </row>
    <row r="190" spans="1:12">
      <c r="A190" s="3" t="s">
        <v>205</v>
      </c>
      <c r="B190">
        <v>23</v>
      </c>
      <c r="C190">
        <v>13</v>
      </c>
      <c r="D190">
        <v>17</v>
      </c>
      <c r="E190">
        <v>18</v>
      </c>
      <c r="F190">
        <f>IF(AVERAGE(ErzurumTablo[[#This Row],[Vefat2019]:[Vefat2017]])&gt;0, AVERAGE(ErzurumTablo[[#This Row],[Vefat2019]:[Vefat2017]]), 0)</f>
        <v>16</v>
      </c>
      <c r="G190">
        <f>IF(AND(ErzurumTablo[[#This Row],[Vefat2020]]&gt;-1,ErzurumTablo[[#This Row],[Referans]]&gt;-1), ErzurumTablo[[#This Row],[Vefat2020]]-ErzurumTablo[[#This Row],[Referans]], 0)</f>
        <v>7</v>
      </c>
      <c r="H190">
        <f t="shared" si="11"/>
        <v>14.285714285714286</v>
      </c>
      <c r="I190">
        <f t="shared" si="12"/>
        <v>14</v>
      </c>
      <c r="J190">
        <f t="shared" si="13"/>
        <v>12.428571428571429</v>
      </c>
      <c r="K190">
        <f t="shared" si="14"/>
        <v>16.285714285714285</v>
      </c>
      <c r="L190">
        <f t="shared" si="15"/>
        <v>14.238095238095239</v>
      </c>
    </row>
    <row r="191" spans="1:12">
      <c r="A191" s="3" t="s">
        <v>206</v>
      </c>
      <c r="B191">
        <v>20</v>
      </c>
      <c r="C191">
        <v>14</v>
      </c>
      <c r="D191">
        <v>11</v>
      </c>
      <c r="E191">
        <v>11</v>
      </c>
      <c r="F191">
        <f>IF(AVERAGE(ErzurumTablo[[#This Row],[Vefat2019]:[Vefat2017]])&gt;0, AVERAGE(ErzurumTablo[[#This Row],[Vefat2019]:[Vefat2017]]), 0)</f>
        <v>12</v>
      </c>
      <c r="G191">
        <f>IF(AND(ErzurumTablo[[#This Row],[Vefat2020]]&gt;-1,ErzurumTablo[[#This Row],[Referans]]&gt;-1), ErzurumTablo[[#This Row],[Vefat2020]]-ErzurumTablo[[#This Row],[Referans]], 0)</f>
        <v>8</v>
      </c>
      <c r="H191">
        <f t="shared" si="11"/>
        <v>15.571428571428571</v>
      </c>
      <c r="I191">
        <f t="shared" si="12"/>
        <v>14.285714285714286</v>
      </c>
      <c r="J191">
        <f t="shared" si="13"/>
        <v>11.857142857142858</v>
      </c>
      <c r="K191">
        <f t="shared" si="14"/>
        <v>15.857142857142858</v>
      </c>
      <c r="L191">
        <f t="shared" si="15"/>
        <v>14</v>
      </c>
    </row>
    <row r="192" spans="1:12">
      <c r="A192" s="3" t="s">
        <v>207</v>
      </c>
      <c r="B192">
        <v>17</v>
      </c>
      <c r="C192">
        <v>12</v>
      </c>
      <c r="D192">
        <v>11</v>
      </c>
      <c r="E192">
        <v>12</v>
      </c>
      <c r="F192">
        <f>IF(AVERAGE(ErzurumTablo[[#This Row],[Vefat2019]:[Vefat2017]])&gt;0, AVERAGE(ErzurumTablo[[#This Row],[Vefat2019]:[Vefat2017]]), 0)</f>
        <v>11.666666666666666</v>
      </c>
      <c r="G192">
        <f>IF(AND(ErzurumTablo[[#This Row],[Vefat2020]]&gt;-1,ErzurumTablo[[#This Row],[Referans]]&gt;-1), ErzurumTablo[[#This Row],[Vefat2020]]-ErzurumTablo[[#This Row],[Referans]], 0)</f>
        <v>5.3333333333333339</v>
      </c>
      <c r="H192">
        <f t="shared" si="11"/>
        <v>16.142857142857142</v>
      </c>
      <c r="I192">
        <f t="shared" si="12"/>
        <v>13.857142857142858</v>
      </c>
      <c r="J192">
        <f t="shared" si="13"/>
        <v>12</v>
      </c>
      <c r="K192">
        <f t="shared" si="14"/>
        <v>14.142857142857142</v>
      </c>
      <c r="L192">
        <f t="shared" si="15"/>
        <v>13.333333333333332</v>
      </c>
    </row>
    <row r="193" spans="1:12">
      <c r="A193" s="3" t="s">
        <v>208</v>
      </c>
      <c r="B193">
        <v>10</v>
      </c>
      <c r="C193">
        <v>12</v>
      </c>
      <c r="D193">
        <v>24</v>
      </c>
      <c r="E193">
        <v>13</v>
      </c>
      <c r="F193">
        <f>IF(AVERAGE(ErzurumTablo[[#This Row],[Vefat2019]:[Vefat2017]])&gt;0, AVERAGE(ErzurumTablo[[#This Row],[Vefat2019]:[Vefat2017]]), 0)</f>
        <v>16.333333333333332</v>
      </c>
      <c r="G193">
        <f>IF(AND(ErzurumTablo[[#This Row],[Vefat2020]]&gt;-1,ErzurumTablo[[#This Row],[Referans]]&gt;-1), ErzurumTablo[[#This Row],[Vefat2020]]-ErzurumTablo[[#This Row],[Referans]], 0)</f>
        <v>-6.3333333333333321</v>
      </c>
      <c r="H193">
        <f t="shared" si="11"/>
        <v>15.714285714285714</v>
      </c>
      <c r="I193">
        <f t="shared" si="12"/>
        <v>13.714285714285714</v>
      </c>
      <c r="J193">
        <f t="shared" si="13"/>
        <v>13.714285714285714</v>
      </c>
      <c r="K193">
        <f t="shared" si="14"/>
        <v>14.142857142857142</v>
      </c>
      <c r="L193">
        <f t="shared" si="15"/>
        <v>13.857142857142858</v>
      </c>
    </row>
    <row r="194" spans="1:12">
      <c r="A194" s="3" t="s">
        <v>209</v>
      </c>
      <c r="B194">
        <v>10</v>
      </c>
      <c r="C194">
        <v>5</v>
      </c>
      <c r="D194">
        <v>21</v>
      </c>
      <c r="E194">
        <v>14</v>
      </c>
      <c r="F194">
        <f>IF(AVERAGE(ErzurumTablo[[#This Row],[Vefat2019]:[Vefat2017]])&gt;0, AVERAGE(ErzurumTablo[[#This Row],[Vefat2019]:[Vefat2017]]), 0)</f>
        <v>13.333333333333334</v>
      </c>
      <c r="G194">
        <f>IF(AND(ErzurumTablo[[#This Row],[Vefat2020]]&gt;-1,ErzurumTablo[[#This Row],[Referans]]&gt;-1), ErzurumTablo[[#This Row],[Vefat2020]]-ErzurumTablo[[#This Row],[Referans]], 0)</f>
        <v>-3.3333333333333339</v>
      </c>
      <c r="H194">
        <f t="shared" si="11"/>
        <v>15.714285714285714</v>
      </c>
      <c r="I194">
        <f t="shared" si="12"/>
        <v>12.142857142857142</v>
      </c>
      <c r="J194">
        <f t="shared" si="13"/>
        <v>14.714285714285714</v>
      </c>
      <c r="K194">
        <f t="shared" si="14"/>
        <v>13.857142857142858</v>
      </c>
      <c r="L194">
        <f t="shared" si="15"/>
        <v>13.571428571428569</v>
      </c>
    </row>
    <row r="195" spans="1:12">
      <c r="A195" s="3" t="s">
        <v>210</v>
      </c>
      <c r="B195">
        <v>7</v>
      </c>
      <c r="C195">
        <v>7</v>
      </c>
      <c r="D195">
        <v>23</v>
      </c>
      <c r="E195">
        <v>21</v>
      </c>
      <c r="F195">
        <f>IF(AVERAGE(ErzurumTablo[[#This Row],[Vefat2019]:[Vefat2017]])&gt;0, AVERAGE(ErzurumTablo[[#This Row],[Vefat2019]:[Vefat2017]]), 0)</f>
        <v>17</v>
      </c>
      <c r="G195">
        <f>IF(AND(ErzurumTablo[[#This Row],[Vefat2020]]&gt;-1,ErzurumTablo[[#This Row],[Referans]]&gt;-1), ErzurumTablo[[#This Row],[Vefat2020]]-ErzurumTablo[[#This Row],[Referans]], 0)</f>
        <v>-10</v>
      </c>
      <c r="H195">
        <f t="shared" si="11"/>
        <v>14.714285714285714</v>
      </c>
      <c r="I195">
        <f t="shared" si="12"/>
        <v>10.714285714285714</v>
      </c>
      <c r="J195">
        <f t="shared" si="13"/>
        <v>16.428571428571427</v>
      </c>
      <c r="K195">
        <f t="shared" si="14"/>
        <v>14.428571428571429</v>
      </c>
      <c r="L195">
        <f t="shared" si="15"/>
        <v>13.857142857142856</v>
      </c>
    </row>
    <row r="196" spans="1:12">
      <c r="A196" s="3" t="s">
        <v>211</v>
      </c>
      <c r="B196">
        <v>14</v>
      </c>
      <c r="C196">
        <v>14</v>
      </c>
      <c r="D196">
        <v>13</v>
      </c>
      <c r="E196">
        <v>18</v>
      </c>
      <c r="F196">
        <f>IF(AVERAGE(ErzurumTablo[[#This Row],[Vefat2019]:[Vefat2017]])&gt;0, AVERAGE(ErzurumTablo[[#This Row],[Vefat2019]:[Vefat2017]]), 0)</f>
        <v>15</v>
      </c>
      <c r="G196">
        <f>IF(AND(ErzurumTablo[[#This Row],[Vefat2020]]&gt;-1,ErzurumTablo[[#This Row],[Referans]]&gt;-1), ErzurumTablo[[#This Row],[Vefat2020]]-ErzurumTablo[[#This Row],[Referans]], 0)</f>
        <v>-1</v>
      </c>
      <c r="H196">
        <f t="shared" si="11"/>
        <v>14.428571428571429</v>
      </c>
      <c r="I196">
        <f t="shared" si="12"/>
        <v>11</v>
      </c>
      <c r="J196">
        <f t="shared" si="13"/>
        <v>17.142857142857142</v>
      </c>
      <c r="K196">
        <f t="shared" si="14"/>
        <v>15.285714285714286</v>
      </c>
      <c r="L196">
        <f t="shared" si="15"/>
        <v>14.476190476190476</v>
      </c>
    </row>
    <row r="197" spans="1:12">
      <c r="A197" s="3" t="s">
        <v>212</v>
      </c>
      <c r="B197">
        <v>11</v>
      </c>
      <c r="C197">
        <v>15</v>
      </c>
      <c r="D197">
        <v>14</v>
      </c>
      <c r="E197">
        <v>16</v>
      </c>
      <c r="F197">
        <f>IF(AVERAGE(ErzurumTablo[[#This Row],[Vefat2019]:[Vefat2017]])&gt;0, AVERAGE(ErzurumTablo[[#This Row],[Vefat2019]:[Vefat2017]]), 0)</f>
        <v>15</v>
      </c>
      <c r="G197">
        <f>IF(AND(ErzurumTablo[[#This Row],[Vefat2020]]&gt;-1,ErzurumTablo[[#This Row],[Referans]]&gt;-1), ErzurumTablo[[#This Row],[Vefat2020]]-ErzurumTablo[[#This Row],[Referans]], 0)</f>
        <v>-4</v>
      </c>
      <c r="H197">
        <f t="shared" si="11"/>
        <v>12.714285714285714</v>
      </c>
      <c r="I197">
        <f t="shared" si="12"/>
        <v>11.285714285714286</v>
      </c>
      <c r="J197">
        <f t="shared" si="13"/>
        <v>16.714285714285715</v>
      </c>
      <c r="K197">
        <f t="shared" si="14"/>
        <v>15</v>
      </c>
      <c r="L197">
        <f t="shared" si="15"/>
        <v>14.333333333333334</v>
      </c>
    </row>
    <row r="198" spans="1:12">
      <c r="A198" s="3" t="s">
        <v>213</v>
      </c>
      <c r="B198">
        <v>12</v>
      </c>
      <c r="C198">
        <v>10</v>
      </c>
      <c r="D198">
        <v>13</v>
      </c>
      <c r="E198">
        <v>7</v>
      </c>
      <c r="F198">
        <f>IF(AVERAGE(ErzurumTablo[[#This Row],[Vefat2019]:[Vefat2017]])&gt;0, AVERAGE(ErzurumTablo[[#This Row],[Vefat2019]:[Vefat2017]]), 0)</f>
        <v>10</v>
      </c>
      <c r="G198">
        <f>IF(AND(ErzurumTablo[[#This Row],[Vefat2020]]&gt;-1,ErzurumTablo[[#This Row],[Referans]]&gt;-1), ErzurumTablo[[#This Row],[Vefat2020]]-ErzurumTablo[[#This Row],[Referans]], 0)</f>
        <v>2</v>
      </c>
      <c r="H198">
        <f t="shared" si="11"/>
        <v>11.571428571428571</v>
      </c>
      <c r="I198">
        <f t="shared" si="12"/>
        <v>10.714285714285714</v>
      </c>
      <c r="J198">
        <f t="shared" si="13"/>
        <v>17</v>
      </c>
      <c r="K198">
        <f t="shared" si="14"/>
        <v>14.428571428571429</v>
      </c>
      <c r="L198">
        <f t="shared" si="15"/>
        <v>14.047619047619049</v>
      </c>
    </row>
    <row r="199" spans="1:12">
      <c r="A199" s="3" t="s">
        <v>214</v>
      </c>
      <c r="B199">
        <v>17</v>
      </c>
      <c r="C199">
        <v>20</v>
      </c>
      <c r="D199">
        <v>17</v>
      </c>
      <c r="E199">
        <v>14</v>
      </c>
      <c r="F199">
        <f>IF(AVERAGE(ErzurumTablo[[#This Row],[Vefat2019]:[Vefat2017]])&gt;0, AVERAGE(ErzurumTablo[[#This Row],[Vefat2019]:[Vefat2017]]), 0)</f>
        <v>17</v>
      </c>
      <c r="G199">
        <f>IF(AND(ErzurumTablo[[#This Row],[Vefat2020]]&gt;-1,ErzurumTablo[[#This Row],[Referans]]&gt;-1), ErzurumTablo[[#This Row],[Vefat2020]]-ErzurumTablo[[#This Row],[Referans]], 0)</f>
        <v>0</v>
      </c>
      <c r="H199">
        <f t="shared" si="11"/>
        <v>11.571428571428571</v>
      </c>
      <c r="I199">
        <f t="shared" si="12"/>
        <v>11.857142857142858</v>
      </c>
      <c r="J199">
        <f t="shared" si="13"/>
        <v>17.857142857142858</v>
      </c>
      <c r="K199">
        <f t="shared" si="14"/>
        <v>14.714285714285714</v>
      </c>
      <c r="L199">
        <f t="shared" si="15"/>
        <v>14.809523809523808</v>
      </c>
    </row>
    <row r="200" spans="1:12">
      <c r="A200" s="3" t="s">
        <v>215</v>
      </c>
      <c r="B200">
        <v>9</v>
      </c>
      <c r="C200">
        <v>10</v>
      </c>
      <c r="D200">
        <v>16</v>
      </c>
      <c r="E200">
        <v>15</v>
      </c>
      <c r="F200">
        <f>IF(AVERAGE(ErzurumTablo[[#This Row],[Vefat2019]:[Vefat2017]])&gt;0, AVERAGE(ErzurumTablo[[#This Row],[Vefat2019]:[Vefat2017]]), 0)</f>
        <v>13.666666666666666</v>
      </c>
      <c r="G200">
        <f>IF(AND(ErzurumTablo[[#This Row],[Vefat2020]]&gt;-1,ErzurumTablo[[#This Row],[Referans]]&gt;-1), ErzurumTablo[[#This Row],[Vefat2020]]-ErzurumTablo[[#This Row],[Referans]], 0)</f>
        <v>-4.6666666666666661</v>
      </c>
      <c r="H200">
        <f t="shared" si="11"/>
        <v>11.428571428571429</v>
      </c>
      <c r="I200">
        <f t="shared" si="12"/>
        <v>11.571428571428571</v>
      </c>
      <c r="J200">
        <f t="shared" si="13"/>
        <v>16.714285714285715</v>
      </c>
      <c r="K200">
        <f t="shared" si="14"/>
        <v>15</v>
      </c>
      <c r="L200">
        <f t="shared" si="15"/>
        <v>14.428571428571431</v>
      </c>
    </row>
    <row r="201" spans="1:12">
      <c r="A201" s="3" t="s">
        <v>216</v>
      </c>
      <c r="B201">
        <v>10</v>
      </c>
      <c r="C201">
        <v>6</v>
      </c>
      <c r="D201">
        <v>9</v>
      </c>
      <c r="E201">
        <v>13</v>
      </c>
      <c r="F201">
        <f>IF(AVERAGE(ErzurumTablo[[#This Row],[Vefat2019]:[Vefat2017]])&gt;0, AVERAGE(ErzurumTablo[[#This Row],[Vefat2019]:[Vefat2017]]), 0)</f>
        <v>9.3333333333333339</v>
      </c>
      <c r="G201">
        <f>IF(AND(ErzurumTablo[[#This Row],[Vefat2020]]&gt;-1,ErzurumTablo[[#This Row],[Referans]]&gt;-1), ErzurumTablo[[#This Row],[Vefat2020]]-ErzurumTablo[[#This Row],[Referans]], 0)</f>
        <v>0.66666666666666607</v>
      </c>
      <c r="H201">
        <f t="shared" ref="H201:H232" si="16">AVERAGEIF(B195:B201, "&gt;0")</f>
        <v>11.428571428571429</v>
      </c>
      <c r="I201">
        <f t="shared" ref="I201:I232" si="17">AVERAGEIF(C195:C201, "&gt;0")</f>
        <v>11.714285714285714</v>
      </c>
      <c r="J201">
        <f t="shared" ref="J201:J232" si="18">AVERAGEIF(D195:D201, "&gt;0")</f>
        <v>15</v>
      </c>
      <c r="K201">
        <f t="shared" ref="K201:K232" si="19">AVERAGEIF(E195:E201, "&gt;0")</f>
        <v>14.857142857142858</v>
      </c>
      <c r="L201">
        <f t="shared" ref="L201:L232" si="20">AVERAGE(F195:F201)</f>
        <v>13.857142857142858</v>
      </c>
    </row>
    <row r="202" spans="1:12">
      <c r="A202" s="3" t="s">
        <v>217</v>
      </c>
      <c r="B202">
        <v>17</v>
      </c>
      <c r="C202">
        <v>18</v>
      </c>
      <c r="D202">
        <v>10</v>
      </c>
      <c r="E202">
        <v>13</v>
      </c>
      <c r="F202">
        <f>IF(AVERAGE(ErzurumTablo[[#This Row],[Vefat2019]:[Vefat2017]])&gt;0, AVERAGE(ErzurumTablo[[#This Row],[Vefat2019]:[Vefat2017]]), 0)</f>
        <v>13.666666666666666</v>
      </c>
      <c r="G202">
        <f>IF(AND(ErzurumTablo[[#This Row],[Vefat2020]]&gt;-1,ErzurumTablo[[#This Row],[Referans]]&gt;-1), ErzurumTablo[[#This Row],[Vefat2020]]-ErzurumTablo[[#This Row],[Referans]], 0)</f>
        <v>3.3333333333333339</v>
      </c>
      <c r="H202">
        <f t="shared" si="16"/>
        <v>12.857142857142858</v>
      </c>
      <c r="I202">
        <f t="shared" si="17"/>
        <v>13.285714285714286</v>
      </c>
      <c r="J202">
        <f t="shared" si="18"/>
        <v>13.142857142857142</v>
      </c>
      <c r="K202">
        <f t="shared" si="19"/>
        <v>13.714285714285714</v>
      </c>
      <c r="L202">
        <f t="shared" si="20"/>
        <v>13.380952380952381</v>
      </c>
    </row>
    <row r="203" spans="1:12">
      <c r="A203" s="3" t="s">
        <v>218</v>
      </c>
      <c r="B203">
        <v>20</v>
      </c>
      <c r="C203">
        <v>15</v>
      </c>
      <c r="D203">
        <v>13</v>
      </c>
      <c r="E203">
        <v>16</v>
      </c>
      <c r="F203">
        <f>IF(AVERAGE(ErzurumTablo[[#This Row],[Vefat2019]:[Vefat2017]])&gt;0, AVERAGE(ErzurumTablo[[#This Row],[Vefat2019]:[Vefat2017]]), 0)</f>
        <v>14.666666666666666</v>
      </c>
      <c r="G203">
        <f>IF(AND(ErzurumTablo[[#This Row],[Vefat2020]]&gt;-1,ErzurumTablo[[#This Row],[Referans]]&gt;-1), ErzurumTablo[[#This Row],[Vefat2020]]-ErzurumTablo[[#This Row],[Referans]], 0)</f>
        <v>5.3333333333333339</v>
      </c>
      <c r="H203">
        <f t="shared" si="16"/>
        <v>13.714285714285714</v>
      </c>
      <c r="I203">
        <f t="shared" si="17"/>
        <v>13.428571428571429</v>
      </c>
      <c r="J203">
        <f t="shared" si="18"/>
        <v>13.142857142857142</v>
      </c>
      <c r="K203">
        <f t="shared" si="19"/>
        <v>13.428571428571429</v>
      </c>
      <c r="L203">
        <f t="shared" si="20"/>
        <v>13.333333333333334</v>
      </c>
    </row>
    <row r="204" spans="1:12">
      <c r="A204" s="3" t="s">
        <v>219</v>
      </c>
      <c r="B204">
        <v>16</v>
      </c>
      <c r="C204">
        <v>22</v>
      </c>
      <c r="D204">
        <v>14</v>
      </c>
      <c r="E204">
        <v>10</v>
      </c>
      <c r="F204">
        <f>IF(AVERAGE(ErzurumTablo[[#This Row],[Vefat2019]:[Vefat2017]])&gt;0, AVERAGE(ErzurumTablo[[#This Row],[Vefat2019]:[Vefat2017]]), 0)</f>
        <v>15.333333333333334</v>
      </c>
      <c r="G204">
        <f>IF(AND(ErzurumTablo[[#This Row],[Vefat2020]]&gt;-1,ErzurumTablo[[#This Row],[Referans]]&gt;-1), ErzurumTablo[[#This Row],[Vefat2020]]-ErzurumTablo[[#This Row],[Referans]], 0)</f>
        <v>0.66666666666666607</v>
      </c>
      <c r="H204">
        <f t="shared" si="16"/>
        <v>14.428571428571429</v>
      </c>
      <c r="I204">
        <f t="shared" si="17"/>
        <v>14.428571428571429</v>
      </c>
      <c r="J204">
        <f t="shared" si="18"/>
        <v>13.142857142857142</v>
      </c>
      <c r="K204">
        <f t="shared" si="19"/>
        <v>12.571428571428571</v>
      </c>
      <c r="L204">
        <f t="shared" si="20"/>
        <v>13.38095238095238</v>
      </c>
    </row>
    <row r="205" spans="1:12">
      <c r="A205" s="3" t="s">
        <v>220</v>
      </c>
      <c r="B205">
        <v>17</v>
      </c>
      <c r="C205">
        <v>16</v>
      </c>
      <c r="D205">
        <v>16</v>
      </c>
      <c r="E205">
        <v>7</v>
      </c>
      <c r="F205">
        <f>IF(AVERAGE(ErzurumTablo[[#This Row],[Vefat2019]:[Vefat2017]])&gt;0, AVERAGE(ErzurumTablo[[#This Row],[Vefat2019]:[Vefat2017]]), 0)</f>
        <v>13</v>
      </c>
      <c r="G205">
        <f>IF(AND(ErzurumTablo[[#This Row],[Vefat2020]]&gt;-1,ErzurumTablo[[#This Row],[Referans]]&gt;-1), ErzurumTablo[[#This Row],[Vefat2020]]-ErzurumTablo[[#This Row],[Referans]], 0)</f>
        <v>4</v>
      </c>
      <c r="H205">
        <f t="shared" si="16"/>
        <v>15.142857142857142</v>
      </c>
      <c r="I205">
        <f t="shared" si="17"/>
        <v>15.285714285714286</v>
      </c>
      <c r="J205">
        <f t="shared" si="18"/>
        <v>13.571428571428571</v>
      </c>
      <c r="K205">
        <f t="shared" si="19"/>
        <v>12.571428571428571</v>
      </c>
      <c r="L205">
        <f t="shared" si="20"/>
        <v>13.809523809523808</v>
      </c>
    </row>
    <row r="206" spans="1:12">
      <c r="A206" s="3" t="s">
        <v>221</v>
      </c>
      <c r="B206">
        <v>11</v>
      </c>
      <c r="C206">
        <v>12</v>
      </c>
      <c r="D206">
        <v>11</v>
      </c>
      <c r="E206">
        <v>18</v>
      </c>
      <c r="F206">
        <f>IF(AVERAGE(ErzurumTablo[[#This Row],[Vefat2019]:[Vefat2017]])&gt;0, AVERAGE(ErzurumTablo[[#This Row],[Vefat2019]:[Vefat2017]]), 0)</f>
        <v>13.666666666666666</v>
      </c>
      <c r="G206">
        <f>IF(AND(ErzurumTablo[[#This Row],[Vefat2020]]&gt;-1,ErzurumTablo[[#This Row],[Referans]]&gt;-1), ErzurumTablo[[#This Row],[Vefat2020]]-ErzurumTablo[[#This Row],[Referans]], 0)</f>
        <v>-2.6666666666666661</v>
      </c>
      <c r="H206">
        <f t="shared" si="16"/>
        <v>14.285714285714286</v>
      </c>
      <c r="I206">
        <f t="shared" si="17"/>
        <v>14.142857142857142</v>
      </c>
      <c r="J206">
        <f t="shared" si="18"/>
        <v>12.714285714285714</v>
      </c>
      <c r="K206">
        <f t="shared" si="19"/>
        <v>13.142857142857142</v>
      </c>
      <c r="L206">
        <f t="shared" si="20"/>
        <v>13.333333333333332</v>
      </c>
    </row>
    <row r="207" spans="1:12">
      <c r="A207" s="3" t="s">
        <v>222</v>
      </c>
      <c r="B207">
        <v>13</v>
      </c>
      <c r="C207">
        <v>13</v>
      </c>
      <c r="D207">
        <v>14</v>
      </c>
      <c r="E207">
        <v>10</v>
      </c>
      <c r="F207">
        <f>IF(AVERAGE(ErzurumTablo[[#This Row],[Vefat2019]:[Vefat2017]])&gt;0, AVERAGE(ErzurumTablo[[#This Row],[Vefat2019]:[Vefat2017]]), 0)</f>
        <v>12.333333333333334</v>
      </c>
      <c r="G207">
        <f>IF(AND(ErzurumTablo[[#This Row],[Vefat2020]]&gt;-1,ErzurumTablo[[#This Row],[Referans]]&gt;-1), ErzurumTablo[[#This Row],[Vefat2020]]-ErzurumTablo[[#This Row],[Referans]], 0)</f>
        <v>0.66666666666666607</v>
      </c>
      <c r="H207">
        <f t="shared" si="16"/>
        <v>14.857142857142858</v>
      </c>
      <c r="I207">
        <f t="shared" si="17"/>
        <v>14.571428571428571</v>
      </c>
      <c r="J207">
        <f t="shared" si="18"/>
        <v>12.428571428571429</v>
      </c>
      <c r="K207">
        <f t="shared" si="19"/>
        <v>12.428571428571429</v>
      </c>
      <c r="L207">
        <f t="shared" si="20"/>
        <v>13.142857142857142</v>
      </c>
    </row>
    <row r="208" spans="1:12">
      <c r="A208" s="3" t="s">
        <v>223</v>
      </c>
      <c r="B208">
        <v>11</v>
      </c>
      <c r="C208">
        <v>13</v>
      </c>
      <c r="D208">
        <v>18</v>
      </c>
      <c r="E208">
        <v>10</v>
      </c>
      <c r="F208">
        <f>IF(AVERAGE(ErzurumTablo[[#This Row],[Vefat2019]:[Vefat2017]])&gt;0, AVERAGE(ErzurumTablo[[#This Row],[Vefat2019]:[Vefat2017]]), 0)</f>
        <v>13.666666666666666</v>
      </c>
      <c r="G208">
        <f>IF(AND(ErzurumTablo[[#This Row],[Vefat2020]]&gt;-1,ErzurumTablo[[#This Row],[Referans]]&gt;-1), ErzurumTablo[[#This Row],[Vefat2020]]-ErzurumTablo[[#This Row],[Referans]], 0)</f>
        <v>-2.6666666666666661</v>
      </c>
      <c r="H208">
        <f t="shared" si="16"/>
        <v>15</v>
      </c>
      <c r="I208">
        <f t="shared" si="17"/>
        <v>15.571428571428571</v>
      </c>
      <c r="J208">
        <f t="shared" si="18"/>
        <v>13.714285714285714</v>
      </c>
      <c r="K208">
        <f t="shared" si="19"/>
        <v>12</v>
      </c>
      <c r="L208">
        <f t="shared" si="20"/>
        <v>13.761904761904761</v>
      </c>
    </row>
    <row r="209" spans="1:12">
      <c r="A209" s="3" t="s">
        <v>224</v>
      </c>
      <c r="B209">
        <v>18</v>
      </c>
      <c r="C209">
        <v>9</v>
      </c>
      <c r="D209">
        <v>25</v>
      </c>
      <c r="E209">
        <v>11</v>
      </c>
      <c r="F209">
        <f>IF(AVERAGE(ErzurumTablo[[#This Row],[Vefat2019]:[Vefat2017]])&gt;0, AVERAGE(ErzurumTablo[[#This Row],[Vefat2019]:[Vefat2017]]), 0)</f>
        <v>15</v>
      </c>
      <c r="G209">
        <f>IF(AND(ErzurumTablo[[#This Row],[Vefat2020]]&gt;-1,ErzurumTablo[[#This Row],[Referans]]&gt;-1), ErzurumTablo[[#This Row],[Vefat2020]]-ErzurumTablo[[#This Row],[Referans]], 0)</f>
        <v>3</v>
      </c>
      <c r="H209">
        <f t="shared" si="16"/>
        <v>15.142857142857142</v>
      </c>
      <c r="I209">
        <f t="shared" si="17"/>
        <v>14.285714285714286</v>
      </c>
      <c r="J209">
        <f t="shared" si="18"/>
        <v>15.857142857142858</v>
      </c>
      <c r="K209">
        <f t="shared" si="19"/>
        <v>11.714285714285714</v>
      </c>
      <c r="L209">
        <f t="shared" si="20"/>
        <v>13.952380952380953</v>
      </c>
    </row>
    <row r="210" spans="1:12">
      <c r="A210" s="3" t="s">
        <v>225</v>
      </c>
      <c r="B210">
        <v>22</v>
      </c>
      <c r="C210">
        <v>9</v>
      </c>
      <c r="D210">
        <v>11</v>
      </c>
      <c r="E210">
        <v>12</v>
      </c>
      <c r="F210">
        <f>IF(AVERAGE(ErzurumTablo[[#This Row],[Vefat2019]:[Vefat2017]])&gt;0, AVERAGE(ErzurumTablo[[#This Row],[Vefat2019]:[Vefat2017]]), 0)</f>
        <v>10.666666666666666</v>
      </c>
      <c r="G210">
        <f>IF(AND(ErzurumTablo[[#This Row],[Vefat2020]]&gt;-1,ErzurumTablo[[#This Row],[Referans]]&gt;-1), ErzurumTablo[[#This Row],[Vefat2020]]-ErzurumTablo[[#This Row],[Referans]], 0)</f>
        <v>11.333333333333334</v>
      </c>
      <c r="H210">
        <f t="shared" si="16"/>
        <v>15.428571428571429</v>
      </c>
      <c r="I210">
        <f t="shared" si="17"/>
        <v>13.428571428571429</v>
      </c>
      <c r="J210">
        <f t="shared" si="18"/>
        <v>15.571428571428571</v>
      </c>
      <c r="K210">
        <f t="shared" si="19"/>
        <v>11.142857142857142</v>
      </c>
      <c r="L210">
        <f t="shared" si="20"/>
        <v>13.380952380952381</v>
      </c>
    </row>
    <row r="211" spans="1:12">
      <c r="A211" s="3" t="s">
        <v>226</v>
      </c>
      <c r="B211">
        <v>19</v>
      </c>
      <c r="C211">
        <v>19</v>
      </c>
      <c r="D211">
        <v>14</v>
      </c>
      <c r="E211">
        <v>17</v>
      </c>
      <c r="F211">
        <f>IF(AVERAGE(ErzurumTablo[[#This Row],[Vefat2019]:[Vefat2017]])&gt;0, AVERAGE(ErzurumTablo[[#This Row],[Vefat2019]:[Vefat2017]]), 0)</f>
        <v>16.666666666666668</v>
      </c>
      <c r="G211">
        <f>IF(AND(ErzurumTablo[[#This Row],[Vefat2020]]&gt;-1,ErzurumTablo[[#This Row],[Referans]]&gt;-1), ErzurumTablo[[#This Row],[Vefat2020]]-ErzurumTablo[[#This Row],[Referans]], 0)</f>
        <v>2.3333333333333321</v>
      </c>
      <c r="H211">
        <f t="shared" si="16"/>
        <v>15.857142857142858</v>
      </c>
      <c r="I211">
        <f t="shared" si="17"/>
        <v>13</v>
      </c>
      <c r="J211">
        <f t="shared" si="18"/>
        <v>15.571428571428571</v>
      </c>
      <c r="K211">
        <f t="shared" si="19"/>
        <v>12.142857142857142</v>
      </c>
      <c r="L211">
        <f t="shared" si="20"/>
        <v>13.571428571428571</v>
      </c>
    </row>
    <row r="212" spans="1:12">
      <c r="A212" s="3" t="s">
        <v>227</v>
      </c>
      <c r="B212">
        <v>11</v>
      </c>
      <c r="C212">
        <v>18</v>
      </c>
      <c r="D212">
        <v>15</v>
      </c>
      <c r="E212">
        <v>11</v>
      </c>
      <c r="F212">
        <f>IF(AVERAGE(ErzurumTablo[[#This Row],[Vefat2019]:[Vefat2017]])&gt;0, AVERAGE(ErzurumTablo[[#This Row],[Vefat2019]:[Vefat2017]]), 0)</f>
        <v>14.666666666666666</v>
      </c>
      <c r="G212">
        <f>IF(AND(ErzurumTablo[[#This Row],[Vefat2020]]&gt;-1,ErzurumTablo[[#This Row],[Referans]]&gt;-1), ErzurumTablo[[#This Row],[Vefat2020]]-ErzurumTablo[[#This Row],[Referans]], 0)</f>
        <v>-3.6666666666666661</v>
      </c>
      <c r="H212">
        <f t="shared" si="16"/>
        <v>15</v>
      </c>
      <c r="I212">
        <f t="shared" si="17"/>
        <v>13.285714285714286</v>
      </c>
      <c r="J212">
        <f t="shared" si="18"/>
        <v>15.428571428571429</v>
      </c>
      <c r="K212">
        <f t="shared" si="19"/>
        <v>12.714285714285714</v>
      </c>
      <c r="L212">
        <f t="shared" si="20"/>
        <v>13.80952380952381</v>
      </c>
    </row>
    <row r="213" spans="1:12">
      <c r="A213" s="3" t="s">
        <v>228</v>
      </c>
      <c r="B213">
        <v>27</v>
      </c>
      <c r="C213">
        <v>17</v>
      </c>
      <c r="D213">
        <v>17</v>
      </c>
      <c r="E213">
        <v>7</v>
      </c>
      <c r="F213">
        <f>IF(AVERAGE(ErzurumTablo[[#This Row],[Vefat2019]:[Vefat2017]])&gt;0, AVERAGE(ErzurumTablo[[#This Row],[Vefat2019]:[Vefat2017]]), 0)</f>
        <v>13.666666666666666</v>
      </c>
      <c r="G213">
        <f>IF(AND(ErzurumTablo[[#This Row],[Vefat2020]]&gt;-1,ErzurumTablo[[#This Row],[Referans]]&gt;-1), ErzurumTablo[[#This Row],[Vefat2020]]-ErzurumTablo[[#This Row],[Referans]], 0)</f>
        <v>13.333333333333334</v>
      </c>
      <c r="H213">
        <f t="shared" si="16"/>
        <v>17.285714285714285</v>
      </c>
      <c r="I213">
        <f t="shared" si="17"/>
        <v>14</v>
      </c>
      <c r="J213">
        <f t="shared" si="18"/>
        <v>16.285714285714285</v>
      </c>
      <c r="K213">
        <f t="shared" si="19"/>
        <v>11.142857142857142</v>
      </c>
      <c r="L213">
        <f t="shared" si="20"/>
        <v>13.80952380952381</v>
      </c>
    </row>
    <row r="214" spans="1:12">
      <c r="A214" s="3" t="s">
        <v>229</v>
      </c>
      <c r="B214">
        <v>19</v>
      </c>
      <c r="C214">
        <v>20</v>
      </c>
      <c r="D214">
        <v>10</v>
      </c>
      <c r="E214">
        <v>24</v>
      </c>
      <c r="F214">
        <f>IF(AVERAGE(ErzurumTablo[[#This Row],[Vefat2019]:[Vefat2017]])&gt;0, AVERAGE(ErzurumTablo[[#This Row],[Vefat2019]:[Vefat2017]]), 0)</f>
        <v>18</v>
      </c>
      <c r="G214">
        <f>IF(AND(ErzurumTablo[[#This Row],[Vefat2020]]&gt;-1,ErzurumTablo[[#This Row],[Referans]]&gt;-1), ErzurumTablo[[#This Row],[Vefat2020]]-ErzurumTablo[[#This Row],[Referans]], 0)</f>
        <v>1</v>
      </c>
      <c r="H214">
        <f t="shared" si="16"/>
        <v>18.142857142857142</v>
      </c>
      <c r="I214">
        <f t="shared" si="17"/>
        <v>15</v>
      </c>
      <c r="J214">
        <f t="shared" si="18"/>
        <v>15.714285714285714</v>
      </c>
      <c r="K214">
        <f t="shared" si="19"/>
        <v>13.142857142857142</v>
      </c>
      <c r="L214">
        <f t="shared" si="20"/>
        <v>14.61904761904762</v>
      </c>
    </row>
    <row r="215" spans="1:12">
      <c r="A215" s="3" t="s">
        <v>230</v>
      </c>
      <c r="B215">
        <v>18</v>
      </c>
      <c r="C215">
        <v>12</v>
      </c>
      <c r="D215">
        <v>19</v>
      </c>
      <c r="E215">
        <v>16</v>
      </c>
      <c r="F215">
        <f>IF(AVERAGE(ErzurumTablo[[#This Row],[Vefat2019]:[Vefat2017]])&gt;0, AVERAGE(ErzurumTablo[[#This Row],[Vefat2019]:[Vefat2017]]), 0)</f>
        <v>15.666666666666666</v>
      </c>
      <c r="G215">
        <f>IF(AND(ErzurumTablo[[#This Row],[Vefat2020]]&gt;-1,ErzurumTablo[[#This Row],[Referans]]&gt;-1), ErzurumTablo[[#This Row],[Vefat2020]]-ErzurumTablo[[#This Row],[Referans]], 0)</f>
        <v>2.3333333333333339</v>
      </c>
      <c r="H215">
        <f t="shared" si="16"/>
        <v>19.142857142857142</v>
      </c>
      <c r="I215">
        <f t="shared" si="17"/>
        <v>14.857142857142858</v>
      </c>
      <c r="J215">
        <f t="shared" si="18"/>
        <v>15.857142857142858</v>
      </c>
      <c r="K215">
        <f t="shared" si="19"/>
        <v>14</v>
      </c>
      <c r="L215">
        <f t="shared" si="20"/>
        <v>14.904761904761903</v>
      </c>
    </row>
    <row r="216" spans="1:12">
      <c r="A216" s="3" t="s">
        <v>231</v>
      </c>
      <c r="B216">
        <v>17</v>
      </c>
      <c r="C216">
        <v>11</v>
      </c>
      <c r="D216">
        <v>17</v>
      </c>
      <c r="E216">
        <v>14</v>
      </c>
      <c r="F216">
        <f>IF(AVERAGE(ErzurumTablo[[#This Row],[Vefat2019]:[Vefat2017]])&gt;0, AVERAGE(ErzurumTablo[[#This Row],[Vefat2019]:[Vefat2017]]), 0)</f>
        <v>14</v>
      </c>
      <c r="G216">
        <f>IF(AND(ErzurumTablo[[#This Row],[Vefat2020]]&gt;-1,ErzurumTablo[[#This Row],[Referans]]&gt;-1), ErzurumTablo[[#This Row],[Vefat2020]]-ErzurumTablo[[#This Row],[Referans]], 0)</f>
        <v>3</v>
      </c>
      <c r="H216">
        <f t="shared" si="16"/>
        <v>19</v>
      </c>
      <c r="I216">
        <f t="shared" si="17"/>
        <v>15.142857142857142</v>
      </c>
      <c r="J216">
        <f t="shared" si="18"/>
        <v>14.714285714285714</v>
      </c>
      <c r="K216">
        <f t="shared" si="19"/>
        <v>14.428571428571429</v>
      </c>
      <c r="L216">
        <f t="shared" si="20"/>
        <v>14.761904761904761</v>
      </c>
    </row>
    <row r="217" spans="1:12">
      <c r="A217" s="3" t="s">
        <v>232</v>
      </c>
      <c r="B217">
        <v>15</v>
      </c>
      <c r="C217">
        <v>10</v>
      </c>
      <c r="D217">
        <v>8</v>
      </c>
      <c r="E217">
        <v>18</v>
      </c>
      <c r="F217">
        <f>IF(AVERAGE(ErzurumTablo[[#This Row],[Vefat2019]:[Vefat2017]])&gt;0, AVERAGE(ErzurumTablo[[#This Row],[Vefat2019]:[Vefat2017]]), 0)</f>
        <v>12</v>
      </c>
      <c r="G217">
        <f>IF(AND(ErzurumTablo[[#This Row],[Vefat2020]]&gt;-1,ErzurumTablo[[#This Row],[Referans]]&gt;-1), ErzurumTablo[[#This Row],[Vefat2020]]-ErzurumTablo[[#This Row],[Referans]], 0)</f>
        <v>3</v>
      </c>
      <c r="H217">
        <f t="shared" si="16"/>
        <v>18</v>
      </c>
      <c r="I217">
        <f t="shared" si="17"/>
        <v>15.285714285714286</v>
      </c>
      <c r="J217">
        <f t="shared" si="18"/>
        <v>14.285714285714286</v>
      </c>
      <c r="K217">
        <f t="shared" si="19"/>
        <v>15.285714285714286</v>
      </c>
      <c r="L217">
        <f t="shared" si="20"/>
        <v>14.952380952380953</v>
      </c>
    </row>
    <row r="218" spans="1:12">
      <c r="A218" s="3" t="s">
        <v>233</v>
      </c>
      <c r="B218">
        <v>20</v>
      </c>
      <c r="C218">
        <v>19</v>
      </c>
      <c r="D218">
        <v>11</v>
      </c>
      <c r="E218">
        <v>10</v>
      </c>
      <c r="F218">
        <f>IF(AVERAGE(ErzurumTablo[[#This Row],[Vefat2019]:[Vefat2017]])&gt;0, AVERAGE(ErzurumTablo[[#This Row],[Vefat2019]:[Vefat2017]]), 0)</f>
        <v>13.333333333333334</v>
      </c>
      <c r="G218">
        <f>IF(AND(ErzurumTablo[[#This Row],[Vefat2020]]&gt;-1,ErzurumTablo[[#This Row],[Referans]]&gt;-1), ErzurumTablo[[#This Row],[Vefat2020]]-ErzurumTablo[[#This Row],[Referans]], 0)</f>
        <v>6.6666666666666661</v>
      </c>
      <c r="H218">
        <f t="shared" si="16"/>
        <v>18.142857142857142</v>
      </c>
      <c r="I218">
        <f t="shared" si="17"/>
        <v>15.285714285714286</v>
      </c>
      <c r="J218">
        <f t="shared" si="18"/>
        <v>13.857142857142858</v>
      </c>
      <c r="K218">
        <f t="shared" si="19"/>
        <v>14.285714285714286</v>
      </c>
      <c r="L218">
        <f t="shared" si="20"/>
        <v>14.476190476190476</v>
      </c>
    </row>
    <row r="219" spans="1:12">
      <c r="A219" s="3" t="s">
        <v>234</v>
      </c>
      <c r="B219">
        <v>17</v>
      </c>
      <c r="C219">
        <v>12</v>
      </c>
      <c r="D219">
        <v>10</v>
      </c>
      <c r="E219">
        <v>7</v>
      </c>
      <c r="F219">
        <f>IF(AVERAGE(ErzurumTablo[[#This Row],[Vefat2019]:[Vefat2017]])&gt;0, AVERAGE(ErzurumTablo[[#This Row],[Vefat2019]:[Vefat2017]]), 0)</f>
        <v>9.6666666666666661</v>
      </c>
      <c r="G219">
        <f>IF(AND(ErzurumTablo[[#This Row],[Vefat2020]]&gt;-1,ErzurumTablo[[#This Row],[Referans]]&gt;-1), ErzurumTablo[[#This Row],[Vefat2020]]-ErzurumTablo[[#This Row],[Referans]], 0)</f>
        <v>7.3333333333333339</v>
      </c>
      <c r="H219">
        <f t="shared" si="16"/>
        <v>19</v>
      </c>
      <c r="I219">
        <f t="shared" si="17"/>
        <v>14.428571428571429</v>
      </c>
      <c r="J219">
        <f t="shared" si="18"/>
        <v>13.142857142857142</v>
      </c>
      <c r="K219">
        <f t="shared" si="19"/>
        <v>13.714285714285714</v>
      </c>
      <c r="L219">
        <f t="shared" si="20"/>
        <v>13.761904761904761</v>
      </c>
    </row>
    <row r="220" spans="1:12">
      <c r="A220" s="3" t="s">
        <v>235</v>
      </c>
      <c r="B220">
        <v>18</v>
      </c>
      <c r="C220">
        <v>10</v>
      </c>
      <c r="D220">
        <v>14</v>
      </c>
      <c r="E220">
        <v>18</v>
      </c>
      <c r="F220">
        <f>IF(AVERAGE(ErzurumTablo[[#This Row],[Vefat2019]:[Vefat2017]])&gt;0, AVERAGE(ErzurumTablo[[#This Row],[Vefat2019]:[Vefat2017]]), 0)</f>
        <v>14</v>
      </c>
      <c r="G220">
        <f>IF(AND(ErzurumTablo[[#This Row],[Vefat2020]]&gt;-1,ErzurumTablo[[#This Row],[Referans]]&gt;-1), ErzurumTablo[[#This Row],[Vefat2020]]-ErzurumTablo[[#This Row],[Referans]], 0)</f>
        <v>4</v>
      </c>
      <c r="H220">
        <f t="shared" si="16"/>
        <v>17.714285714285715</v>
      </c>
      <c r="I220">
        <f t="shared" si="17"/>
        <v>13.428571428571429</v>
      </c>
      <c r="J220">
        <f t="shared" si="18"/>
        <v>12.714285714285714</v>
      </c>
      <c r="K220">
        <f t="shared" si="19"/>
        <v>15.285714285714286</v>
      </c>
      <c r="L220">
        <f t="shared" si="20"/>
        <v>13.80952380952381</v>
      </c>
    </row>
    <row r="221" spans="1:12">
      <c r="A221" s="3" t="s">
        <v>236</v>
      </c>
      <c r="B221">
        <v>15</v>
      </c>
      <c r="C221">
        <v>18</v>
      </c>
      <c r="D221">
        <v>19</v>
      </c>
      <c r="E221">
        <v>10</v>
      </c>
      <c r="F221">
        <f>IF(AVERAGE(ErzurumTablo[[#This Row],[Vefat2019]:[Vefat2017]])&gt;0, AVERAGE(ErzurumTablo[[#This Row],[Vefat2019]:[Vefat2017]]), 0)</f>
        <v>15.666666666666666</v>
      </c>
      <c r="G221">
        <f>IF(AND(ErzurumTablo[[#This Row],[Vefat2020]]&gt;-1,ErzurumTablo[[#This Row],[Referans]]&gt;-1), ErzurumTablo[[#This Row],[Vefat2020]]-ErzurumTablo[[#This Row],[Referans]], 0)</f>
        <v>-0.66666666666666607</v>
      </c>
      <c r="H221">
        <f t="shared" si="16"/>
        <v>17.142857142857142</v>
      </c>
      <c r="I221">
        <f t="shared" si="17"/>
        <v>13.142857142857142</v>
      </c>
      <c r="J221">
        <f t="shared" si="18"/>
        <v>14</v>
      </c>
      <c r="K221">
        <f t="shared" si="19"/>
        <v>13.285714285714286</v>
      </c>
      <c r="L221">
        <f t="shared" si="20"/>
        <v>13.476190476190478</v>
      </c>
    </row>
    <row r="222" spans="1:12">
      <c r="A222" s="3" t="s">
        <v>237</v>
      </c>
      <c r="B222">
        <v>16</v>
      </c>
      <c r="C222">
        <v>15</v>
      </c>
      <c r="D222">
        <v>15</v>
      </c>
      <c r="E222">
        <v>15</v>
      </c>
      <c r="F222">
        <f>IF(AVERAGE(ErzurumTablo[[#This Row],[Vefat2019]:[Vefat2017]])&gt;0, AVERAGE(ErzurumTablo[[#This Row],[Vefat2019]:[Vefat2017]]), 0)</f>
        <v>15</v>
      </c>
      <c r="G222">
        <f>IF(AND(ErzurumTablo[[#This Row],[Vefat2020]]&gt;-1,ErzurumTablo[[#This Row],[Referans]]&gt;-1), ErzurumTablo[[#This Row],[Vefat2020]]-ErzurumTablo[[#This Row],[Referans]], 0)</f>
        <v>1</v>
      </c>
      <c r="H222">
        <f t="shared" si="16"/>
        <v>16.857142857142858</v>
      </c>
      <c r="I222">
        <f t="shared" si="17"/>
        <v>13.571428571428571</v>
      </c>
      <c r="J222">
        <f t="shared" si="18"/>
        <v>13.428571428571429</v>
      </c>
      <c r="K222">
        <f t="shared" si="19"/>
        <v>13.142857142857142</v>
      </c>
      <c r="L222">
        <f t="shared" si="20"/>
        <v>13.380952380952381</v>
      </c>
    </row>
    <row r="223" spans="1:12">
      <c r="A223" s="3" t="s">
        <v>238</v>
      </c>
      <c r="B223">
        <v>28</v>
      </c>
      <c r="C223">
        <v>13</v>
      </c>
      <c r="D223">
        <v>21</v>
      </c>
      <c r="E223">
        <v>13</v>
      </c>
      <c r="F223">
        <f>IF(AVERAGE(ErzurumTablo[[#This Row],[Vefat2019]:[Vefat2017]])&gt;0, AVERAGE(ErzurumTablo[[#This Row],[Vefat2019]:[Vefat2017]]), 0)</f>
        <v>15.666666666666666</v>
      </c>
      <c r="G223">
        <f>IF(AND(ErzurumTablo[[#This Row],[Vefat2020]]&gt;-1,ErzurumTablo[[#This Row],[Referans]]&gt;-1), ErzurumTablo[[#This Row],[Vefat2020]]-ErzurumTablo[[#This Row],[Referans]], 0)</f>
        <v>12.333333333333334</v>
      </c>
      <c r="H223">
        <f t="shared" si="16"/>
        <v>18.428571428571427</v>
      </c>
      <c r="I223">
        <f t="shared" si="17"/>
        <v>13.857142857142858</v>
      </c>
      <c r="J223">
        <f t="shared" si="18"/>
        <v>14</v>
      </c>
      <c r="K223">
        <f t="shared" si="19"/>
        <v>13</v>
      </c>
      <c r="L223">
        <f t="shared" si="20"/>
        <v>13.61904761904762</v>
      </c>
    </row>
    <row r="224" spans="1:12">
      <c r="A224" s="3" t="s">
        <v>239</v>
      </c>
      <c r="B224">
        <v>23</v>
      </c>
      <c r="C224">
        <v>8</v>
      </c>
      <c r="D224">
        <v>15</v>
      </c>
      <c r="E224">
        <v>13</v>
      </c>
      <c r="F224">
        <f>IF(AVERAGE(ErzurumTablo[[#This Row],[Vefat2019]:[Vefat2017]])&gt;0, AVERAGE(ErzurumTablo[[#This Row],[Vefat2019]:[Vefat2017]]), 0)</f>
        <v>12</v>
      </c>
      <c r="G224">
        <f>IF(AND(ErzurumTablo[[#This Row],[Vefat2020]]&gt;-1,ErzurumTablo[[#This Row],[Referans]]&gt;-1), ErzurumTablo[[#This Row],[Vefat2020]]-ErzurumTablo[[#This Row],[Referans]], 0)</f>
        <v>11</v>
      </c>
      <c r="H224">
        <f t="shared" si="16"/>
        <v>19.571428571428573</v>
      </c>
      <c r="I224">
        <f t="shared" si="17"/>
        <v>13.571428571428571</v>
      </c>
      <c r="J224">
        <f t="shared" si="18"/>
        <v>15</v>
      </c>
      <c r="K224">
        <f t="shared" si="19"/>
        <v>12.285714285714286</v>
      </c>
      <c r="L224">
        <f t="shared" si="20"/>
        <v>13.619047619047619</v>
      </c>
    </row>
    <row r="225" spans="1:12">
      <c r="A225" s="3" t="s">
        <v>240</v>
      </c>
      <c r="B225">
        <v>20</v>
      </c>
      <c r="C225">
        <v>10</v>
      </c>
      <c r="D225">
        <v>12</v>
      </c>
      <c r="E225">
        <v>16</v>
      </c>
      <c r="F225">
        <f>IF(AVERAGE(ErzurumTablo[[#This Row],[Vefat2019]:[Vefat2017]])&gt;0, AVERAGE(ErzurumTablo[[#This Row],[Vefat2019]:[Vefat2017]]), 0)</f>
        <v>12.666666666666666</v>
      </c>
      <c r="G225">
        <f>IF(AND(ErzurumTablo[[#This Row],[Vefat2020]]&gt;-1,ErzurumTablo[[#This Row],[Referans]]&gt;-1), ErzurumTablo[[#This Row],[Vefat2020]]-ErzurumTablo[[#This Row],[Referans]], 0)</f>
        <v>7.3333333333333339</v>
      </c>
      <c r="H225">
        <f t="shared" si="16"/>
        <v>19.571428571428573</v>
      </c>
      <c r="I225">
        <f t="shared" si="17"/>
        <v>12.285714285714286</v>
      </c>
      <c r="J225">
        <f t="shared" si="18"/>
        <v>15.142857142857142</v>
      </c>
      <c r="K225">
        <f t="shared" si="19"/>
        <v>13.142857142857142</v>
      </c>
      <c r="L225">
        <f t="shared" si="20"/>
        <v>13.523809523809524</v>
      </c>
    </row>
    <row r="226" spans="1:12">
      <c r="A226" s="3" t="s">
        <v>241</v>
      </c>
      <c r="B226">
        <v>23</v>
      </c>
      <c r="C226">
        <v>14</v>
      </c>
      <c r="D226">
        <v>27</v>
      </c>
      <c r="E226">
        <v>12</v>
      </c>
      <c r="F226">
        <f>IF(AVERAGE(ErzurumTablo[[#This Row],[Vefat2019]:[Vefat2017]])&gt;0, AVERAGE(ErzurumTablo[[#This Row],[Vefat2019]:[Vefat2017]]), 0)</f>
        <v>17.666666666666668</v>
      </c>
      <c r="G226">
        <f>IF(AND(ErzurumTablo[[#This Row],[Vefat2020]]&gt;-1,ErzurumTablo[[#This Row],[Referans]]&gt;-1), ErzurumTablo[[#This Row],[Vefat2020]]-ErzurumTablo[[#This Row],[Referans]], 0)</f>
        <v>5.3333333333333321</v>
      </c>
      <c r="H226">
        <f t="shared" si="16"/>
        <v>20.428571428571427</v>
      </c>
      <c r="I226">
        <f t="shared" si="17"/>
        <v>12.571428571428571</v>
      </c>
      <c r="J226">
        <f t="shared" si="18"/>
        <v>17.571428571428573</v>
      </c>
      <c r="K226">
        <f t="shared" si="19"/>
        <v>13.857142857142858</v>
      </c>
      <c r="L226">
        <f t="shared" si="20"/>
        <v>14.666666666666668</v>
      </c>
    </row>
    <row r="227" spans="1:12">
      <c r="A227" s="3" t="s">
        <v>242</v>
      </c>
      <c r="B227">
        <v>20</v>
      </c>
      <c r="C227">
        <v>17</v>
      </c>
      <c r="D227">
        <v>11</v>
      </c>
      <c r="E227">
        <v>23</v>
      </c>
      <c r="F227">
        <f>IF(AVERAGE(ErzurumTablo[[#This Row],[Vefat2019]:[Vefat2017]])&gt;0, AVERAGE(ErzurumTablo[[#This Row],[Vefat2019]:[Vefat2017]]), 0)</f>
        <v>17</v>
      </c>
      <c r="G227">
        <f>IF(AND(ErzurumTablo[[#This Row],[Vefat2020]]&gt;-1,ErzurumTablo[[#This Row],[Referans]]&gt;-1), ErzurumTablo[[#This Row],[Vefat2020]]-ErzurumTablo[[#This Row],[Referans]], 0)</f>
        <v>3</v>
      </c>
      <c r="H227">
        <f t="shared" si="16"/>
        <v>20.714285714285715</v>
      </c>
      <c r="I227">
        <f t="shared" si="17"/>
        <v>13.571428571428571</v>
      </c>
      <c r="J227">
        <f t="shared" si="18"/>
        <v>17.142857142857142</v>
      </c>
      <c r="K227">
        <f t="shared" si="19"/>
        <v>14.571428571428571</v>
      </c>
      <c r="L227">
        <f t="shared" si="20"/>
        <v>15.095238095238097</v>
      </c>
    </row>
    <row r="228" spans="1:12">
      <c r="A228" s="3" t="s">
        <v>243</v>
      </c>
      <c r="B228">
        <v>18</v>
      </c>
      <c r="C228">
        <v>22</v>
      </c>
      <c r="D228">
        <v>23</v>
      </c>
      <c r="E228">
        <v>13</v>
      </c>
      <c r="F228">
        <f>IF(AVERAGE(ErzurumTablo[[#This Row],[Vefat2019]:[Vefat2017]])&gt;0, AVERAGE(ErzurumTablo[[#This Row],[Vefat2019]:[Vefat2017]]), 0)</f>
        <v>19.333333333333332</v>
      </c>
      <c r="G228">
        <f>IF(AND(ErzurumTablo[[#This Row],[Vefat2020]]&gt;-1,ErzurumTablo[[#This Row],[Referans]]&gt;-1), ErzurumTablo[[#This Row],[Vefat2020]]-ErzurumTablo[[#This Row],[Referans]], 0)</f>
        <v>-1.3333333333333321</v>
      </c>
      <c r="H228">
        <f t="shared" si="16"/>
        <v>21.142857142857142</v>
      </c>
      <c r="I228">
        <f t="shared" si="17"/>
        <v>14.142857142857142</v>
      </c>
      <c r="J228">
        <f t="shared" si="18"/>
        <v>17.714285714285715</v>
      </c>
      <c r="K228">
        <f t="shared" si="19"/>
        <v>15</v>
      </c>
      <c r="L228">
        <f t="shared" si="20"/>
        <v>15.619047619047619</v>
      </c>
    </row>
    <row r="229" spans="1:12">
      <c r="A229" s="3" t="s">
        <v>244</v>
      </c>
      <c r="B229">
        <v>21</v>
      </c>
      <c r="C229">
        <v>18</v>
      </c>
      <c r="D229">
        <v>12</v>
      </c>
      <c r="E229">
        <v>15</v>
      </c>
      <c r="F229">
        <f>IF(AVERAGE(ErzurumTablo[[#This Row],[Vefat2019]:[Vefat2017]])&gt;0, AVERAGE(ErzurumTablo[[#This Row],[Vefat2019]:[Vefat2017]]), 0)</f>
        <v>15</v>
      </c>
      <c r="G229">
        <f>IF(AND(ErzurumTablo[[#This Row],[Vefat2020]]&gt;-1,ErzurumTablo[[#This Row],[Referans]]&gt;-1), ErzurumTablo[[#This Row],[Vefat2020]]-ErzurumTablo[[#This Row],[Referans]], 0)</f>
        <v>6</v>
      </c>
      <c r="H229">
        <f t="shared" si="16"/>
        <v>21.857142857142858</v>
      </c>
      <c r="I229">
        <f t="shared" si="17"/>
        <v>14.571428571428571</v>
      </c>
      <c r="J229">
        <f t="shared" si="18"/>
        <v>17.285714285714285</v>
      </c>
      <c r="K229">
        <f t="shared" si="19"/>
        <v>15</v>
      </c>
      <c r="L229">
        <f t="shared" si="20"/>
        <v>15.619047619047619</v>
      </c>
    </row>
    <row r="230" spans="1:12">
      <c r="A230" s="3" t="s">
        <v>245</v>
      </c>
      <c r="B230">
        <v>25</v>
      </c>
      <c r="C230">
        <v>13</v>
      </c>
      <c r="D230">
        <v>20</v>
      </c>
      <c r="E230">
        <v>17</v>
      </c>
      <c r="F230">
        <f>IF(AVERAGE(ErzurumTablo[[#This Row],[Vefat2019]:[Vefat2017]])&gt;0, AVERAGE(ErzurumTablo[[#This Row],[Vefat2019]:[Vefat2017]]), 0)</f>
        <v>16.666666666666668</v>
      </c>
      <c r="G230">
        <f>IF(AND(ErzurumTablo[[#This Row],[Vefat2020]]&gt;-1,ErzurumTablo[[#This Row],[Referans]]&gt;-1), ErzurumTablo[[#This Row],[Vefat2020]]-ErzurumTablo[[#This Row],[Referans]], 0)</f>
        <v>8.3333333333333321</v>
      </c>
      <c r="H230">
        <f t="shared" si="16"/>
        <v>21.428571428571427</v>
      </c>
      <c r="I230">
        <f t="shared" si="17"/>
        <v>14.571428571428571</v>
      </c>
      <c r="J230">
        <f t="shared" si="18"/>
        <v>17.142857142857142</v>
      </c>
      <c r="K230">
        <f t="shared" si="19"/>
        <v>15.571428571428571</v>
      </c>
      <c r="L230">
        <f t="shared" si="20"/>
        <v>15.761904761904761</v>
      </c>
    </row>
    <row r="231" spans="1:12">
      <c r="A231" s="3" t="s">
        <v>246</v>
      </c>
      <c r="B231">
        <v>-1</v>
      </c>
      <c r="C231">
        <v>14</v>
      </c>
      <c r="D231">
        <v>17</v>
      </c>
      <c r="E231">
        <v>20</v>
      </c>
      <c r="F231">
        <f>IF(AVERAGE(ErzurumTablo[[#This Row],[Vefat2019]:[Vefat2017]])&gt;0, AVERAGE(ErzurumTablo[[#This Row],[Vefat2019]:[Vefat2017]]), 0)</f>
        <v>17</v>
      </c>
      <c r="G231">
        <f>IF(AND(ErzurumTablo[[#This Row],[Vefat2020]]&gt;-1,ErzurumTablo[[#This Row],[Referans]]&gt;-1), ErzurumTablo[[#This Row],[Vefat2020]]-ErzurumTablo[[#This Row],[Referans]], 0)</f>
        <v>0</v>
      </c>
      <c r="H231">
        <f t="shared" si="16"/>
        <v>21.166666666666668</v>
      </c>
      <c r="I231">
        <f t="shared" si="17"/>
        <v>15.428571428571429</v>
      </c>
      <c r="J231">
        <f t="shared" si="18"/>
        <v>17.428571428571427</v>
      </c>
      <c r="K231">
        <f t="shared" si="19"/>
        <v>16.571428571428573</v>
      </c>
      <c r="L231">
        <f t="shared" si="20"/>
        <v>16.476190476190478</v>
      </c>
    </row>
    <row r="232" spans="1:12">
      <c r="A232" s="3" t="s">
        <v>247</v>
      </c>
      <c r="B232">
        <v>-1</v>
      </c>
      <c r="C232">
        <v>15</v>
      </c>
      <c r="D232">
        <v>17</v>
      </c>
      <c r="E232">
        <v>12</v>
      </c>
      <c r="F232">
        <f>IF(AVERAGE(ErzurumTablo[[#This Row],[Vefat2019]:[Vefat2017]])&gt;0, AVERAGE(ErzurumTablo[[#This Row],[Vefat2019]:[Vefat2017]]), 0)</f>
        <v>14.666666666666666</v>
      </c>
      <c r="G232">
        <f>IF(AND(ErzurumTablo[[#This Row],[Vefat2020]]&gt;-1,ErzurumTablo[[#This Row],[Referans]]&gt;-1), ErzurumTablo[[#This Row],[Vefat2020]]-ErzurumTablo[[#This Row],[Referans]], 0)</f>
        <v>0</v>
      </c>
      <c r="H232">
        <f t="shared" si="16"/>
        <v>21.4</v>
      </c>
      <c r="I232">
        <f t="shared" si="17"/>
        <v>16.142857142857142</v>
      </c>
      <c r="J232">
        <f t="shared" si="18"/>
        <v>18.142857142857142</v>
      </c>
      <c r="K232">
        <f t="shared" si="19"/>
        <v>16</v>
      </c>
      <c r="L232">
        <f t="shared" si="20"/>
        <v>16.761904761904763</v>
      </c>
    </row>
    <row r="233" spans="1:12">
      <c r="A233" s="3" t="s">
        <v>248</v>
      </c>
      <c r="B233">
        <v>26</v>
      </c>
      <c r="C233">
        <v>23</v>
      </c>
      <c r="D233">
        <v>12</v>
      </c>
      <c r="E233">
        <v>15</v>
      </c>
      <c r="F233">
        <f>IF(AVERAGE(ErzurumTablo[[#This Row],[Vefat2019]:[Vefat2017]])&gt;0, AVERAGE(ErzurumTablo[[#This Row],[Vefat2019]:[Vefat2017]]), 0)</f>
        <v>16.666666666666668</v>
      </c>
      <c r="G233">
        <f>IF(AND(ErzurumTablo[[#This Row],[Vefat2020]]&gt;-1,ErzurumTablo[[#This Row],[Referans]]&gt;-1), ErzurumTablo[[#This Row],[Vefat2020]]-ErzurumTablo[[#This Row],[Referans]], 0)</f>
        <v>9.3333333333333321</v>
      </c>
      <c r="H233">
        <f t="shared" ref="H233:H249" si="21">AVERAGEIF(B227:B233, "&gt;0")</f>
        <v>22</v>
      </c>
      <c r="I233">
        <f t="shared" ref="I233:I249" si="22">AVERAGEIF(C227:C233, "&gt;0")</f>
        <v>17.428571428571427</v>
      </c>
      <c r="J233">
        <f t="shared" ref="J233:J249" si="23">AVERAGEIF(D227:D233, "&gt;0")</f>
        <v>16</v>
      </c>
      <c r="K233">
        <f t="shared" ref="K233:K249" si="24">AVERAGEIF(E227:E233, "&gt;0")</f>
        <v>16.428571428571427</v>
      </c>
      <c r="L233">
        <f t="shared" ref="L233:L249" si="25">AVERAGE(F227:F233)</f>
        <v>16.61904761904762</v>
      </c>
    </row>
    <row r="234" spans="1:12">
      <c r="A234" s="3" t="s">
        <v>249</v>
      </c>
      <c r="B234">
        <v>23</v>
      </c>
      <c r="C234">
        <v>18</v>
      </c>
      <c r="D234">
        <v>13</v>
      </c>
      <c r="E234">
        <v>20</v>
      </c>
      <c r="F234">
        <f>IF(AVERAGE(ErzurumTablo[[#This Row],[Vefat2019]:[Vefat2017]])&gt;0, AVERAGE(ErzurumTablo[[#This Row],[Vefat2019]:[Vefat2017]]), 0)</f>
        <v>17</v>
      </c>
      <c r="G234">
        <f>IF(AND(ErzurumTablo[[#This Row],[Vefat2020]]&gt;-1,ErzurumTablo[[#This Row],[Referans]]&gt;-1), ErzurumTablo[[#This Row],[Vefat2020]]-ErzurumTablo[[#This Row],[Referans]], 0)</f>
        <v>6</v>
      </c>
      <c r="H234">
        <f t="shared" si="21"/>
        <v>22.6</v>
      </c>
      <c r="I234">
        <f t="shared" si="22"/>
        <v>17.571428571428573</v>
      </c>
      <c r="J234">
        <f t="shared" si="23"/>
        <v>16.285714285714285</v>
      </c>
      <c r="K234">
        <f t="shared" si="24"/>
        <v>16</v>
      </c>
      <c r="L234">
        <f t="shared" si="25"/>
        <v>16.61904761904762</v>
      </c>
    </row>
    <row r="235" spans="1:12">
      <c r="A235" s="3" t="s">
        <v>250</v>
      </c>
      <c r="B235">
        <v>19</v>
      </c>
      <c r="C235">
        <v>17</v>
      </c>
      <c r="D235">
        <v>17</v>
      </c>
      <c r="E235">
        <v>21</v>
      </c>
      <c r="F235">
        <f>IF(AVERAGE(ErzurumTablo[[#This Row],[Vefat2019]:[Vefat2017]])&gt;0, AVERAGE(ErzurumTablo[[#This Row],[Vefat2019]:[Vefat2017]]), 0)</f>
        <v>18.333333333333332</v>
      </c>
      <c r="G235">
        <f>IF(AND(ErzurumTablo[[#This Row],[Vefat2020]]&gt;-1,ErzurumTablo[[#This Row],[Referans]]&gt;-1), ErzurumTablo[[#This Row],[Vefat2020]]-ErzurumTablo[[#This Row],[Referans]], 0)</f>
        <v>0.66666666666666785</v>
      </c>
      <c r="H235">
        <f t="shared" si="21"/>
        <v>22.8</v>
      </c>
      <c r="I235">
        <f t="shared" si="22"/>
        <v>16.857142857142858</v>
      </c>
      <c r="J235">
        <f t="shared" si="23"/>
        <v>15.428571428571429</v>
      </c>
      <c r="K235">
        <f t="shared" si="24"/>
        <v>17.142857142857142</v>
      </c>
      <c r="L235">
        <f t="shared" si="25"/>
        <v>16.476190476190474</v>
      </c>
    </row>
    <row r="236" spans="1:12">
      <c r="A236" s="3" t="s">
        <v>251</v>
      </c>
      <c r="B236">
        <v>26</v>
      </c>
      <c r="C236">
        <v>14</v>
      </c>
      <c r="D236">
        <v>17</v>
      </c>
      <c r="E236">
        <v>11</v>
      </c>
      <c r="F236">
        <f>IF(AVERAGE(ErzurumTablo[[#This Row],[Vefat2019]:[Vefat2017]])&gt;0, AVERAGE(ErzurumTablo[[#This Row],[Vefat2019]:[Vefat2017]]), 0)</f>
        <v>14</v>
      </c>
      <c r="G236">
        <f>IF(AND(ErzurumTablo[[#This Row],[Vefat2020]]&gt;-1,ErzurumTablo[[#This Row],[Referans]]&gt;-1), ErzurumTablo[[#This Row],[Vefat2020]]-ErzurumTablo[[#This Row],[Referans]], 0)</f>
        <v>12</v>
      </c>
      <c r="H236">
        <f t="shared" si="21"/>
        <v>23.8</v>
      </c>
      <c r="I236">
        <f t="shared" si="22"/>
        <v>16.285714285714285</v>
      </c>
      <c r="J236">
        <f t="shared" si="23"/>
        <v>16.142857142857142</v>
      </c>
      <c r="K236">
        <f t="shared" si="24"/>
        <v>16.571428571428573</v>
      </c>
      <c r="L236">
        <f t="shared" si="25"/>
        <v>16.333333333333332</v>
      </c>
    </row>
    <row r="237" spans="1:12">
      <c r="A237" s="3" t="s">
        <v>252</v>
      </c>
      <c r="B237">
        <v>27</v>
      </c>
      <c r="C237">
        <v>15</v>
      </c>
      <c r="D237">
        <v>9</v>
      </c>
      <c r="E237">
        <v>20</v>
      </c>
      <c r="F237">
        <f>IF(AVERAGE(ErzurumTablo[[#This Row],[Vefat2019]:[Vefat2017]])&gt;0, AVERAGE(ErzurumTablo[[#This Row],[Vefat2019]:[Vefat2017]]), 0)</f>
        <v>14.666666666666666</v>
      </c>
      <c r="G237">
        <f>IF(AND(ErzurumTablo[[#This Row],[Vefat2020]]&gt;-1,ErzurumTablo[[#This Row],[Referans]]&gt;-1), ErzurumTablo[[#This Row],[Vefat2020]]-ErzurumTablo[[#This Row],[Referans]], 0)</f>
        <v>12.333333333333334</v>
      </c>
      <c r="H237">
        <f t="shared" si="21"/>
        <v>24.2</v>
      </c>
      <c r="I237">
        <f t="shared" si="22"/>
        <v>16.571428571428573</v>
      </c>
      <c r="J237">
        <f t="shared" si="23"/>
        <v>14.571428571428571</v>
      </c>
      <c r="K237">
        <f t="shared" si="24"/>
        <v>17</v>
      </c>
      <c r="L237">
        <f t="shared" si="25"/>
        <v>16.047619047619047</v>
      </c>
    </row>
    <row r="238" spans="1:12">
      <c r="A238" s="3" t="s">
        <v>253</v>
      </c>
      <c r="B238">
        <v>16</v>
      </c>
      <c r="C238">
        <v>8</v>
      </c>
      <c r="D238">
        <v>18</v>
      </c>
      <c r="E238">
        <v>14</v>
      </c>
      <c r="F238">
        <f>IF(AVERAGE(ErzurumTablo[[#This Row],[Vefat2019]:[Vefat2017]])&gt;0, AVERAGE(ErzurumTablo[[#This Row],[Vefat2019]:[Vefat2017]]), 0)</f>
        <v>13.333333333333334</v>
      </c>
      <c r="G238">
        <f>IF(AND(ErzurumTablo[[#This Row],[Vefat2020]]&gt;-1,ErzurumTablo[[#This Row],[Referans]]&gt;-1), ErzurumTablo[[#This Row],[Vefat2020]]-ErzurumTablo[[#This Row],[Referans]], 0)</f>
        <v>2.6666666666666661</v>
      </c>
      <c r="H238">
        <f t="shared" si="21"/>
        <v>22.833333333333332</v>
      </c>
      <c r="I238">
        <f t="shared" si="22"/>
        <v>15.714285714285714</v>
      </c>
      <c r="J238">
        <f t="shared" si="23"/>
        <v>14.714285714285714</v>
      </c>
      <c r="K238">
        <f t="shared" si="24"/>
        <v>16.142857142857142</v>
      </c>
      <c r="L238">
        <f t="shared" si="25"/>
        <v>15.523809523809524</v>
      </c>
    </row>
    <row r="239" spans="1:12">
      <c r="A239" s="3" t="s">
        <v>254</v>
      </c>
      <c r="B239">
        <v>24</v>
      </c>
      <c r="C239">
        <v>17</v>
      </c>
      <c r="D239">
        <v>14</v>
      </c>
      <c r="E239">
        <v>14</v>
      </c>
      <c r="F239">
        <f>IF(AVERAGE(ErzurumTablo[[#This Row],[Vefat2019]:[Vefat2017]])&gt;0, AVERAGE(ErzurumTablo[[#This Row],[Vefat2019]:[Vefat2017]]), 0)</f>
        <v>15</v>
      </c>
      <c r="G239">
        <f>IF(AND(ErzurumTablo[[#This Row],[Vefat2020]]&gt;-1,ErzurumTablo[[#This Row],[Referans]]&gt;-1), ErzurumTablo[[#This Row],[Vefat2020]]-ErzurumTablo[[#This Row],[Referans]], 0)</f>
        <v>9</v>
      </c>
      <c r="H239">
        <f t="shared" si="21"/>
        <v>23</v>
      </c>
      <c r="I239">
        <f t="shared" si="22"/>
        <v>16</v>
      </c>
      <c r="J239">
        <f t="shared" si="23"/>
        <v>14.285714285714286</v>
      </c>
      <c r="K239">
        <f t="shared" si="24"/>
        <v>16.428571428571427</v>
      </c>
      <c r="L239">
        <f t="shared" si="25"/>
        <v>15.571428571428571</v>
      </c>
    </row>
    <row r="240" spans="1:12">
      <c r="A240" s="3" t="s">
        <v>255</v>
      </c>
      <c r="B240">
        <v>30</v>
      </c>
      <c r="C240">
        <v>12</v>
      </c>
      <c r="D240">
        <v>23</v>
      </c>
      <c r="E240">
        <v>18</v>
      </c>
      <c r="F240">
        <f>IF(AVERAGE(ErzurumTablo[[#This Row],[Vefat2019]:[Vefat2017]])&gt;0, AVERAGE(ErzurumTablo[[#This Row],[Vefat2019]:[Vefat2017]]), 0)</f>
        <v>17.666666666666668</v>
      </c>
      <c r="G240">
        <f>IF(AND(ErzurumTablo[[#This Row],[Vefat2020]]&gt;-1,ErzurumTablo[[#This Row],[Referans]]&gt;-1), ErzurumTablo[[#This Row],[Vefat2020]]-ErzurumTablo[[#This Row],[Referans]], 0)</f>
        <v>12.333333333333332</v>
      </c>
      <c r="H240">
        <f t="shared" si="21"/>
        <v>23.571428571428573</v>
      </c>
      <c r="I240">
        <f t="shared" si="22"/>
        <v>14.428571428571429</v>
      </c>
      <c r="J240">
        <f t="shared" si="23"/>
        <v>15.857142857142858</v>
      </c>
      <c r="K240">
        <f t="shared" si="24"/>
        <v>16.857142857142858</v>
      </c>
      <c r="L240">
        <f t="shared" si="25"/>
        <v>15.714285714285714</v>
      </c>
    </row>
    <row r="241" spans="1:12">
      <c r="A241" s="3" t="s">
        <v>256</v>
      </c>
      <c r="B241">
        <v>24</v>
      </c>
      <c r="C241">
        <v>8</v>
      </c>
      <c r="D241">
        <v>11</v>
      </c>
      <c r="E241">
        <v>13</v>
      </c>
      <c r="F241">
        <f>IF(AVERAGE(ErzurumTablo[[#This Row],[Vefat2019]:[Vefat2017]])&gt;0, AVERAGE(ErzurumTablo[[#This Row],[Vefat2019]:[Vefat2017]]), 0)</f>
        <v>10.666666666666666</v>
      </c>
      <c r="G241">
        <f>IF(AND(ErzurumTablo[[#This Row],[Vefat2020]]&gt;-1,ErzurumTablo[[#This Row],[Referans]]&gt;-1), ErzurumTablo[[#This Row],[Vefat2020]]-ErzurumTablo[[#This Row],[Referans]], 0)</f>
        <v>13.333333333333334</v>
      </c>
      <c r="H241">
        <f t="shared" si="21"/>
        <v>23.714285714285715</v>
      </c>
      <c r="I241">
        <f t="shared" si="22"/>
        <v>13</v>
      </c>
      <c r="J241">
        <f t="shared" si="23"/>
        <v>15.571428571428571</v>
      </c>
      <c r="K241">
        <f t="shared" si="24"/>
        <v>15.857142857142858</v>
      </c>
      <c r="L241">
        <f t="shared" si="25"/>
        <v>14.80952380952381</v>
      </c>
    </row>
    <row r="242" spans="1:12">
      <c r="A242" s="3" t="s">
        <v>257</v>
      </c>
      <c r="B242">
        <v>27</v>
      </c>
      <c r="C242">
        <v>23</v>
      </c>
      <c r="D242">
        <v>12</v>
      </c>
      <c r="E242">
        <v>16</v>
      </c>
      <c r="F242">
        <f>IF(AVERAGE(ErzurumTablo[[#This Row],[Vefat2019]:[Vefat2017]])&gt;0, AVERAGE(ErzurumTablo[[#This Row],[Vefat2019]:[Vefat2017]]), 0)</f>
        <v>17</v>
      </c>
      <c r="G242">
        <f>IF(AND(ErzurumTablo[[#This Row],[Vefat2020]]&gt;-1,ErzurumTablo[[#This Row],[Referans]]&gt;-1), ErzurumTablo[[#This Row],[Vefat2020]]-ErzurumTablo[[#This Row],[Referans]], 0)</f>
        <v>10</v>
      </c>
      <c r="H242">
        <f t="shared" si="21"/>
        <v>24.857142857142858</v>
      </c>
      <c r="I242">
        <f t="shared" si="22"/>
        <v>13.857142857142858</v>
      </c>
      <c r="J242">
        <f t="shared" si="23"/>
        <v>14.857142857142858</v>
      </c>
      <c r="K242">
        <f t="shared" si="24"/>
        <v>15.142857142857142</v>
      </c>
      <c r="L242">
        <f t="shared" si="25"/>
        <v>14.61904761904762</v>
      </c>
    </row>
    <row r="243" spans="1:12">
      <c r="A243" s="3" t="s">
        <v>258</v>
      </c>
      <c r="B243">
        <v>28</v>
      </c>
      <c r="C243">
        <v>5</v>
      </c>
      <c r="D243">
        <v>15</v>
      </c>
      <c r="E243">
        <v>15</v>
      </c>
      <c r="F243">
        <f>IF(AVERAGE(ErzurumTablo[[#This Row],[Vefat2019]:[Vefat2017]])&gt;0, AVERAGE(ErzurumTablo[[#This Row],[Vefat2019]:[Vefat2017]]), 0)</f>
        <v>11.666666666666666</v>
      </c>
      <c r="G243">
        <f>IF(AND(ErzurumTablo[[#This Row],[Vefat2020]]&gt;-1,ErzurumTablo[[#This Row],[Referans]]&gt;-1), ErzurumTablo[[#This Row],[Vefat2020]]-ErzurumTablo[[#This Row],[Referans]], 0)</f>
        <v>16.333333333333336</v>
      </c>
      <c r="H243">
        <f t="shared" si="21"/>
        <v>25.142857142857142</v>
      </c>
      <c r="I243">
        <f t="shared" si="22"/>
        <v>12.571428571428571</v>
      </c>
      <c r="J243">
        <f t="shared" si="23"/>
        <v>14.571428571428571</v>
      </c>
      <c r="K243">
        <f t="shared" si="24"/>
        <v>15.714285714285714</v>
      </c>
      <c r="L243">
        <f t="shared" si="25"/>
        <v>14.285714285714288</v>
      </c>
    </row>
    <row r="244" spans="1:12">
      <c r="A244" s="3" t="s">
        <v>259</v>
      </c>
      <c r="B244">
        <v>25</v>
      </c>
      <c r="C244">
        <v>7</v>
      </c>
      <c r="D244">
        <v>17</v>
      </c>
      <c r="E244">
        <v>11</v>
      </c>
      <c r="F244">
        <f>IF(AVERAGE(ErzurumTablo[[#This Row],[Vefat2019]:[Vefat2017]])&gt;0, AVERAGE(ErzurumTablo[[#This Row],[Vefat2019]:[Vefat2017]]), 0)</f>
        <v>11.666666666666666</v>
      </c>
      <c r="G244">
        <f>IF(AND(ErzurumTablo[[#This Row],[Vefat2020]]&gt;-1,ErzurumTablo[[#This Row],[Referans]]&gt;-1), ErzurumTablo[[#This Row],[Vefat2020]]-ErzurumTablo[[#This Row],[Referans]], 0)</f>
        <v>13.333333333333334</v>
      </c>
      <c r="H244">
        <f t="shared" si="21"/>
        <v>24.857142857142858</v>
      </c>
      <c r="I244">
        <f t="shared" si="22"/>
        <v>11.428571428571429</v>
      </c>
      <c r="J244">
        <f t="shared" si="23"/>
        <v>15.714285714285714</v>
      </c>
      <c r="K244">
        <f t="shared" si="24"/>
        <v>14.428571428571429</v>
      </c>
      <c r="L244">
        <f t="shared" si="25"/>
        <v>13.857142857142858</v>
      </c>
    </row>
    <row r="245" spans="1:12">
      <c r="A245" s="3" t="s">
        <v>260</v>
      </c>
      <c r="B245">
        <v>28</v>
      </c>
      <c r="C245">
        <v>12</v>
      </c>
      <c r="D245">
        <v>16</v>
      </c>
      <c r="E245">
        <v>5</v>
      </c>
      <c r="F245">
        <f>IF(AVERAGE(ErzurumTablo[[#This Row],[Vefat2019]:[Vefat2017]])&gt;0, AVERAGE(ErzurumTablo[[#This Row],[Vefat2019]:[Vefat2017]]), 0)</f>
        <v>11</v>
      </c>
      <c r="G245">
        <f>IF(AND(ErzurumTablo[[#This Row],[Vefat2020]]&gt;-1,ErzurumTablo[[#This Row],[Referans]]&gt;-1), ErzurumTablo[[#This Row],[Vefat2020]]-ErzurumTablo[[#This Row],[Referans]], 0)</f>
        <v>17</v>
      </c>
      <c r="H245">
        <f t="shared" si="21"/>
        <v>26.571428571428573</v>
      </c>
      <c r="I245">
        <f t="shared" si="22"/>
        <v>12</v>
      </c>
      <c r="J245">
        <f t="shared" si="23"/>
        <v>15.428571428571429</v>
      </c>
      <c r="K245">
        <f t="shared" si="24"/>
        <v>13.142857142857142</v>
      </c>
      <c r="L245">
        <f t="shared" si="25"/>
        <v>13.523809523809524</v>
      </c>
    </row>
    <row r="246" spans="1:12">
      <c r="A246" s="3" t="s">
        <v>261</v>
      </c>
      <c r="B246">
        <v>35</v>
      </c>
      <c r="C246">
        <v>23</v>
      </c>
      <c r="D246">
        <v>10</v>
      </c>
      <c r="E246">
        <v>15</v>
      </c>
      <c r="F246">
        <f>IF(AVERAGE(ErzurumTablo[[#This Row],[Vefat2019]:[Vefat2017]])&gt;0, AVERAGE(ErzurumTablo[[#This Row],[Vefat2019]:[Vefat2017]]), 0)</f>
        <v>16</v>
      </c>
      <c r="G246">
        <f>IF(AND(ErzurumTablo[[#This Row],[Vefat2020]]&gt;-1,ErzurumTablo[[#This Row],[Referans]]&gt;-1), ErzurumTablo[[#This Row],[Vefat2020]]-ErzurumTablo[[#This Row],[Referans]], 0)</f>
        <v>19</v>
      </c>
      <c r="H246">
        <f t="shared" si="21"/>
        <v>28.142857142857142</v>
      </c>
      <c r="I246">
        <f t="shared" si="22"/>
        <v>12.857142857142858</v>
      </c>
      <c r="J246">
        <f t="shared" si="23"/>
        <v>14.857142857142858</v>
      </c>
      <c r="K246">
        <f t="shared" si="24"/>
        <v>13.285714285714286</v>
      </c>
      <c r="L246">
        <f t="shared" si="25"/>
        <v>13.666666666666668</v>
      </c>
    </row>
    <row r="247" spans="1:12">
      <c r="A247" s="3" t="s">
        <v>262</v>
      </c>
      <c r="B247">
        <v>-1</v>
      </c>
      <c r="C247">
        <v>13</v>
      </c>
      <c r="D247">
        <v>13</v>
      </c>
      <c r="E247">
        <v>16</v>
      </c>
      <c r="F247">
        <f>IF(AVERAGE(ErzurumTablo[[#This Row],[Vefat2019]:[Vefat2017]])&gt;0, AVERAGE(ErzurumTablo[[#This Row],[Vefat2019]:[Vefat2017]]), 0)</f>
        <v>14</v>
      </c>
      <c r="G247">
        <f>IF(AND(ErzurumTablo[[#This Row],[Vefat2020]]&gt;-1,ErzurumTablo[[#This Row],[Referans]]&gt;-1), ErzurumTablo[[#This Row],[Vefat2020]]-ErzurumTablo[[#This Row],[Referans]], 0)</f>
        <v>0</v>
      </c>
      <c r="H247">
        <f t="shared" si="21"/>
        <v>27.833333333333332</v>
      </c>
      <c r="I247">
        <f t="shared" si="22"/>
        <v>13</v>
      </c>
      <c r="J247">
        <f t="shared" si="23"/>
        <v>13.428571428571429</v>
      </c>
      <c r="K247">
        <f t="shared" si="24"/>
        <v>13</v>
      </c>
      <c r="L247">
        <f t="shared" si="25"/>
        <v>13.142857142857142</v>
      </c>
    </row>
    <row r="248" spans="1:12">
      <c r="A248" s="3" t="s">
        <v>263</v>
      </c>
      <c r="B248">
        <v>20</v>
      </c>
      <c r="C248">
        <v>10</v>
      </c>
      <c r="D248">
        <v>16</v>
      </c>
      <c r="E248">
        <v>8</v>
      </c>
      <c r="F248">
        <f>IF(AVERAGE(ErzurumTablo[[#This Row],[Vefat2019]:[Vefat2017]])&gt;0, AVERAGE(ErzurumTablo[[#This Row],[Vefat2019]:[Vefat2017]]), 0)</f>
        <v>11.333333333333334</v>
      </c>
      <c r="G248">
        <f>IF(AND(ErzurumTablo[[#This Row],[Vefat2020]]&gt;-1,ErzurumTablo[[#This Row],[Referans]]&gt;-1), ErzurumTablo[[#This Row],[Vefat2020]]-ErzurumTablo[[#This Row],[Referans]], 0)</f>
        <v>8.6666666666666661</v>
      </c>
      <c r="H248">
        <f t="shared" si="21"/>
        <v>27.166666666666668</v>
      </c>
      <c r="I248">
        <f t="shared" si="22"/>
        <v>13.285714285714286</v>
      </c>
      <c r="J248">
        <f t="shared" si="23"/>
        <v>14.142857142857142</v>
      </c>
      <c r="K248">
        <f t="shared" si="24"/>
        <v>12.285714285714286</v>
      </c>
      <c r="L248">
        <f t="shared" si="25"/>
        <v>13.238095238095237</v>
      </c>
    </row>
    <row r="249" spans="1:12">
      <c r="A249" s="3" t="s">
        <v>264</v>
      </c>
      <c r="B249">
        <v>22</v>
      </c>
      <c r="C249">
        <v>8</v>
      </c>
      <c r="D249">
        <v>13</v>
      </c>
      <c r="E249">
        <v>24</v>
      </c>
      <c r="F249">
        <f>IF(AVERAGE(ErzurumTablo[[#This Row],[Vefat2019]:[Vefat2017]])&gt;0, AVERAGE(ErzurumTablo[[#This Row],[Vefat2019]:[Vefat2017]]), 0)</f>
        <v>15</v>
      </c>
      <c r="G249">
        <f>IF(AND(ErzurumTablo[[#This Row],[Vefat2020]]&gt;-1,ErzurumTablo[[#This Row],[Referans]]&gt;-1), ErzurumTablo[[#This Row],[Vefat2020]]-ErzurumTablo[[#This Row],[Referans]], 0)</f>
        <v>7</v>
      </c>
      <c r="H249">
        <f t="shared" si="21"/>
        <v>26.333333333333332</v>
      </c>
      <c r="I249">
        <f t="shared" si="22"/>
        <v>11.142857142857142</v>
      </c>
      <c r="J249">
        <f t="shared" si="23"/>
        <v>14.285714285714286</v>
      </c>
      <c r="K249">
        <f t="shared" si="24"/>
        <v>13.428571428571429</v>
      </c>
      <c r="L249">
        <f t="shared" si="25"/>
        <v>12.952380952380951</v>
      </c>
    </row>
    <row r="250" spans="1:12">
      <c r="A250" s="3" t="s">
        <v>265</v>
      </c>
      <c r="B250">
        <v>31</v>
      </c>
      <c r="C250">
        <v>15</v>
      </c>
      <c r="D250">
        <v>13</v>
      </c>
      <c r="E250">
        <v>17</v>
      </c>
      <c r="F250">
        <f>IF(AVERAGE(ErzurumTablo[[#This Row],[Vefat2019]:[Vefat2017]])&gt;0, AVERAGE(ErzurumTablo[[#This Row],[Vefat2019]:[Vefat2017]]), 0)</f>
        <v>15</v>
      </c>
      <c r="G250">
        <f>IF(AND(ErzurumTablo[[#This Row],[Vefat2020]]&gt;-1,ErzurumTablo[[#This Row],[Referans]]&gt;-1), ErzurumTablo[[#This Row],[Vefat2020]]-ErzurumTablo[[#This Row],[Referans]], 0)</f>
        <v>16</v>
      </c>
      <c r="H250">
        <f t="shared" ref="H250:H268" si="26">AVERAGEIF(B244:B250, "&gt;0")</f>
        <v>26.833333333333332</v>
      </c>
      <c r="I250">
        <f t="shared" ref="I250:I268" si="27">AVERAGEIF(C244:C250, "&gt;0")</f>
        <v>12.571428571428571</v>
      </c>
      <c r="J250">
        <f t="shared" ref="J250:J268" si="28">AVERAGEIF(D244:D250, "&gt;0")</f>
        <v>14</v>
      </c>
      <c r="K250">
        <f t="shared" ref="K250:K268" si="29">AVERAGEIF(E244:E250, "&gt;0")</f>
        <v>13.714285714285714</v>
      </c>
      <c r="L250">
        <f t="shared" ref="L250:L268" si="30">AVERAGE(F244:F250)</f>
        <v>13.428571428571429</v>
      </c>
    </row>
    <row r="251" spans="1:12">
      <c r="A251" s="3" t="s">
        <v>266</v>
      </c>
      <c r="B251">
        <v>33</v>
      </c>
      <c r="C251">
        <v>13</v>
      </c>
      <c r="D251">
        <v>22</v>
      </c>
      <c r="E251">
        <v>18</v>
      </c>
      <c r="F251">
        <f>IF(AVERAGE(ErzurumTablo[[#This Row],[Vefat2019]:[Vefat2017]])&gt;0, AVERAGE(ErzurumTablo[[#This Row],[Vefat2019]:[Vefat2017]]), 0)</f>
        <v>17.666666666666668</v>
      </c>
      <c r="G251">
        <f>IF(AND(ErzurumTablo[[#This Row],[Vefat2020]]&gt;-1,ErzurumTablo[[#This Row],[Referans]]&gt;-1), ErzurumTablo[[#This Row],[Vefat2020]]-ErzurumTablo[[#This Row],[Referans]], 0)</f>
        <v>15.333333333333332</v>
      </c>
      <c r="H251">
        <f t="shared" si="26"/>
        <v>28.166666666666668</v>
      </c>
      <c r="I251">
        <f t="shared" si="27"/>
        <v>13.428571428571429</v>
      </c>
      <c r="J251">
        <f t="shared" si="28"/>
        <v>14.714285714285714</v>
      </c>
      <c r="K251">
        <f t="shared" si="29"/>
        <v>14.714285714285714</v>
      </c>
      <c r="L251">
        <f t="shared" si="30"/>
        <v>14.285714285714288</v>
      </c>
    </row>
    <row r="252" spans="1:12">
      <c r="A252" s="3" t="s">
        <v>267</v>
      </c>
      <c r="B252">
        <v>26</v>
      </c>
      <c r="C252">
        <v>10</v>
      </c>
      <c r="D252">
        <v>8</v>
      </c>
      <c r="E252">
        <v>15</v>
      </c>
      <c r="F252">
        <f>IF(AVERAGE(ErzurumTablo[[#This Row],[Vefat2019]:[Vefat2017]])&gt;0, AVERAGE(ErzurumTablo[[#This Row],[Vefat2019]:[Vefat2017]]), 0)</f>
        <v>11</v>
      </c>
      <c r="G252">
        <f>IF(AND(ErzurumTablo[[#This Row],[Vefat2020]]&gt;-1,ErzurumTablo[[#This Row],[Referans]]&gt;-1), ErzurumTablo[[#This Row],[Vefat2020]]-ErzurumTablo[[#This Row],[Referans]], 0)</f>
        <v>15</v>
      </c>
      <c r="H252">
        <f t="shared" si="26"/>
        <v>27.833333333333332</v>
      </c>
      <c r="I252">
        <f t="shared" si="27"/>
        <v>13.142857142857142</v>
      </c>
      <c r="J252">
        <f t="shared" si="28"/>
        <v>13.571428571428571</v>
      </c>
      <c r="K252">
        <f t="shared" si="29"/>
        <v>16.142857142857142</v>
      </c>
      <c r="L252">
        <f t="shared" si="30"/>
        <v>14.285714285714288</v>
      </c>
    </row>
    <row r="253" spans="1:12">
      <c r="A253" s="3" t="s">
        <v>268</v>
      </c>
      <c r="B253">
        <v>22</v>
      </c>
      <c r="C253">
        <v>18</v>
      </c>
      <c r="D253">
        <v>11</v>
      </c>
      <c r="E253">
        <v>16</v>
      </c>
      <c r="F253">
        <f>IF(AVERAGE(ErzurumTablo[[#This Row],[Vefat2019]:[Vefat2017]])&gt;0, AVERAGE(ErzurumTablo[[#This Row],[Vefat2019]:[Vefat2017]]), 0)</f>
        <v>15</v>
      </c>
      <c r="G253">
        <f>IF(AND(ErzurumTablo[[#This Row],[Vefat2020]]&gt;-1,ErzurumTablo[[#This Row],[Referans]]&gt;-1), ErzurumTablo[[#This Row],[Vefat2020]]-ErzurumTablo[[#This Row],[Referans]], 0)</f>
        <v>7</v>
      </c>
      <c r="H253">
        <f t="shared" si="26"/>
        <v>25.666666666666668</v>
      </c>
      <c r="I253">
        <f t="shared" si="27"/>
        <v>12.428571428571429</v>
      </c>
      <c r="J253">
        <f t="shared" si="28"/>
        <v>13.714285714285714</v>
      </c>
      <c r="K253">
        <f t="shared" si="29"/>
        <v>16.285714285714285</v>
      </c>
      <c r="L253">
        <f t="shared" si="30"/>
        <v>14.142857142857142</v>
      </c>
    </row>
    <row r="254" spans="1:12">
      <c r="A254" s="3" t="s">
        <v>269</v>
      </c>
      <c r="B254">
        <v>23</v>
      </c>
      <c r="C254">
        <v>9</v>
      </c>
      <c r="D254">
        <v>12</v>
      </c>
      <c r="E254">
        <v>13</v>
      </c>
      <c r="F254">
        <f>IF(AVERAGE(ErzurumTablo[[#This Row],[Vefat2019]:[Vefat2017]])&gt;0, AVERAGE(ErzurumTablo[[#This Row],[Vefat2019]:[Vefat2017]]), 0)</f>
        <v>11.333333333333334</v>
      </c>
      <c r="G254">
        <f>IF(AND(ErzurumTablo[[#This Row],[Vefat2020]]&gt;-1,ErzurumTablo[[#This Row],[Referans]]&gt;-1), ErzurumTablo[[#This Row],[Vefat2020]]-ErzurumTablo[[#This Row],[Referans]], 0)</f>
        <v>11.666666666666666</v>
      </c>
      <c r="H254">
        <f t="shared" si="26"/>
        <v>25.285714285714285</v>
      </c>
      <c r="I254">
        <f t="shared" si="27"/>
        <v>11.857142857142858</v>
      </c>
      <c r="J254">
        <f t="shared" si="28"/>
        <v>13.571428571428571</v>
      </c>
      <c r="K254">
        <f t="shared" si="29"/>
        <v>15.857142857142858</v>
      </c>
      <c r="L254">
        <f t="shared" si="30"/>
        <v>13.761904761904761</v>
      </c>
    </row>
    <row r="255" spans="1:12">
      <c r="A255" s="3" t="s">
        <v>270</v>
      </c>
      <c r="B255">
        <v>27</v>
      </c>
      <c r="C255">
        <v>10</v>
      </c>
      <c r="D255">
        <v>13</v>
      </c>
      <c r="E255">
        <v>6</v>
      </c>
      <c r="F255">
        <f>IF(AVERAGE(ErzurumTablo[[#This Row],[Vefat2019]:[Vefat2017]])&gt;0, AVERAGE(ErzurumTablo[[#This Row],[Vefat2019]:[Vefat2017]]), 0)</f>
        <v>9.6666666666666661</v>
      </c>
      <c r="G255">
        <f>IF(AND(ErzurumTablo[[#This Row],[Vefat2020]]&gt;-1,ErzurumTablo[[#This Row],[Referans]]&gt;-1), ErzurumTablo[[#This Row],[Vefat2020]]-ErzurumTablo[[#This Row],[Referans]], 0)</f>
        <v>17.333333333333336</v>
      </c>
      <c r="H255">
        <f t="shared" si="26"/>
        <v>26.285714285714285</v>
      </c>
      <c r="I255">
        <f t="shared" si="27"/>
        <v>11.857142857142858</v>
      </c>
      <c r="J255">
        <f t="shared" si="28"/>
        <v>13.142857142857142</v>
      </c>
      <c r="K255">
        <f t="shared" si="29"/>
        <v>15.571428571428571</v>
      </c>
      <c r="L255">
        <f t="shared" si="30"/>
        <v>13.523809523809524</v>
      </c>
    </row>
    <row r="256" spans="1:12">
      <c r="A256" s="3" t="s">
        <v>271</v>
      </c>
      <c r="B256">
        <v>14</v>
      </c>
      <c r="C256">
        <v>9</v>
      </c>
      <c r="D256">
        <v>5</v>
      </c>
      <c r="E256">
        <v>13</v>
      </c>
      <c r="F256">
        <f>IF(AVERAGE(ErzurumTablo[[#This Row],[Vefat2019]:[Vefat2017]])&gt;0, AVERAGE(ErzurumTablo[[#This Row],[Vefat2019]:[Vefat2017]]), 0)</f>
        <v>9</v>
      </c>
      <c r="G256">
        <f>IF(AND(ErzurumTablo[[#This Row],[Vefat2020]]&gt;-1,ErzurumTablo[[#This Row],[Referans]]&gt;-1), ErzurumTablo[[#This Row],[Vefat2020]]-ErzurumTablo[[#This Row],[Referans]], 0)</f>
        <v>5</v>
      </c>
      <c r="H256">
        <f t="shared" si="26"/>
        <v>25.142857142857142</v>
      </c>
      <c r="I256">
        <f t="shared" si="27"/>
        <v>12</v>
      </c>
      <c r="J256">
        <f t="shared" si="28"/>
        <v>12</v>
      </c>
      <c r="K256">
        <f t="shared" si="29"/>
        <v>14</v>
      </c>
      <c r="L256">
        <f t="shared" si="30"/>
        <v>12.666666666666668</v>
      </c>
    </row>
    <row r="257" spans="1:12">
      <c r="A257" s="3" t="s">
        <v>272</v>
      </c>
      <c r="B257">
        <v>25</v>
      </c>
      <c r="C257">
        <v>17</v>
      </c>
      <c r="D257">
        <v>12</v>
      </c>
      <c r="E257">
        <v>24</v>
      </c>
      <c r="F257">
        <f>IF(AVERAGE(ErzurumTablo[[#This Row],[Vefat2019]:[Vefat2017]])&gt;0, AVERAGE(ErzurumTablo[[#This Row],[Vefat2019]:[Vefat2017]]), 0)</f>
        <v>17.666666666666668</v>
      </c>
      <c r="G257">
        <f>IF(AND(ErzurumTablo[[#This Row],[Vefat2020]]&gt;-1,ErzurumTablo[[#This Row],[Referans]]&gt;-1), ErzurumTablo[[#This Row],[Vefat2020]]-ErzurumTablo[[#This Row],[Referans]], 0)</f>
        <v>7.3333333333333321</v>
      </c>
      <c r="H257">
        <f t="shared" si="26"/>
        <v>24.285714285714285</v>
      </c>
      <c r="I257">
        <f t="shared" si="27"/>
        <v>12.285714285714286</v>
      </c>
      <c r="J257">
        <f t="shared" si="28"/>
        <v>11.857142857142858</v>
      </c>
      <c r="K257">
        <f t="shared" si="29"/>
        <v>15</v>
      </c>
      <c r="L257">
        <f t="shared" si="30"/>
        <v>13.047619047619049</v>
      </c>
    </row>
    <row r="258" spans="1:12">
      <c r="A258" s="3" t="s">
        <v>273</v>
      </c>
      <c r="B258">
        <v>34</v>
      </c>
      <c r="C258">
        <v>11</v>
      </c>
      <c r="D258">
        <v>10</v>
      </c>
      <c r="E258">
        <v>19</v>
      </c>
      <c r="F258">
        <f>IF(AVERAGE(ErzurumTablo[[#This Row],[Vefat2019]:[Vefat2017]])&gt;0, AVERAGE(ErzurumTablo[[#This Row],[Vefat2019]:[Vefat2017]]), 0)</f>
        <v>13.333333333333334</v>
      </c>
      <c r="G258">
        <f>IF(AND(ErzurumTablo[[#This Row],[Vefat2020]]&gt;-1,ErzurumTablo[[#This Row],[Referans]]&gt;-1), ErzurumTablo[[#This Row],[Vefat2020]]-ErzurumTablo[[#This Row],[Referans]], 0)</f>
        <v>20.666666666666664</v>
      </c>
      <c r="H258">
        <f t="shared" si="26"/>
        <v>24.428571428571427</v>
      </c>
      <c r="I258">
        <f t="shared" si="27"/>
        <v>12</v>
      </c>
      <c r="J258">
        <f t="shared" si="28"/>
        <v>10.142857142857142</v>
      </c>
      <c r="K258">
        <f t="shared" si="29"/>
        <v>15.142857142857142</v>
      </c>
      <c r="L258">
        <f t="shared" si="30"/>
        <v>12.428571428571429</v>
      </c>
    </row>
    <row r="259" spans="1:12">
      <c r="A259" s="3" t="s">
        <v>274</v>
      </c>
      <c r="B259">
        <v>-1</v>
      </c>
      <c r="C259">
        <v>13</v>
      </c>
      <c r="D259">
        <v>8</v>
      </c>
      <c r="E259">
        <v>12</v>
      </c>
      <c r="F259">
        <f>IF(AVERAGE(ErzurumTablo[[#This Row],[Vefat2019]:[Vefat2017]])&gt;0, AVERAGE(ErzurumTablo[[#This Row],[Vefat2019]:[Vefat2017]]), 0)</f>
        <v>11</v>
      </c>
      <c r="G259">
        <f>IF(AND(ErzurumTablo[[#This Row],[Vefat2020]]&gt;-1,ErzurumTablo[[#This Row],[Referans]]&gt;-1), ErzurumTablo[[#This Row],[Vefat2020]]-ErzurumTablo[[#This Row],[Referans]], 0)</f>
        <v>0</v>
      </c>
      <c r="H259">
        <f t="shared" si="26"/>
        <v>24.166666666666668</v>
      </c>
      <c r="I259">
        <f t="shared" si="27"/>
        <v>12.428571428571429</v>
      </c>
      <c r="J259">
        <f t="shared" si="28"/>
        <v>10.142857142857142</v>
      </c>
      <c r="K259">
        <f t="shared" si="29"/>
        <v>14.714285714285714</v>
      </c>
      <c r="L259">
        <f t="shared" si="30"/>
        <v>12.428571428571429</v>
      </c>
    </row>
    <row r="260" spans="1:12">
      <c r="A260" s="3" t="s">
        <v>275</v>
      </c>
      <c r="B260">
        <v>23</v>
      </c>
      <c r="C260">
        <v>9</v>
      </c>
      <c r="D260">
        <v>10</v>
      </c>
      <c r="E260">
        <v>16</v>
      </c>
      <c r="F260">
        <f>IF(AVERAGE(ErzurumTablo[[#This Row],[Vefat2019]:[Vefat2017]])&gt;0, AVERAGE(ErzurumTablo[[#This Row],[Vefat2019]:[Vefat2017]]), 0)</f>
        <v>11.666666666666666</v>
      </c>
      <c r="G260">
        <f>IF(AND(ErzurumTablo[[#This Row],[Vefat2020]]&gt;-1,ErzurumTablo[[#This Row],[Referans]]&gt;-1), ErzurumTablo[[#This Row],[Vefat2020]]-ErzurumTablo[[#This Row],[Referans]], 0)</f>
        <v>11.333333333333334</v>
      </c>
      <c r="H260">
        <f t="shared" si="26"/>
        <v>24.333333333333332</v>
      </c>
      <c r="I260">
        <f t="shared" si="27"/>
        <v>11.142857142857142</v>
      </c>
      <c r="J260">
        <f t="shared" si="28"/>
        <v>10</v>
      </c>
      <c r="K260">
        <f t="shared" si="29"/>
        <v>14.714285714285714</v>
      </c>
      <c r="L260">
        <f t="shared" si="30"/>
        <v>11.952380952380953</v>
      </c>
    </row>
    <row r="261" spans="1:12">
      <c r="A261" s="3" t="s">
        <v>276</v>
      </c>
      <c r="B261">
        <v>19</v>
      </c>
      <c r="C261">
        <v>13</v>
      </c>
      <c r="D261">
        <v>19</v>
      </c>
      <c r="E261">
        <v>13</v>
      </c>
      <c r="F261">
        <f>IF(AVERAGE(ErzurumTablo[[#This Row],[Vefat2019]:[Vefat2017]])&gt;0, AVERAGE(ErzurumTablo[[#This Row],[Vefat2019]:[Vefat2017]]), 0)</f>
        <v>15</v>
      </c>
      <c r="G261">
        <f>IF(AND(ErzurumTablo[[#This Row],[Vefat2020]]&gt;-1,ErzurumTablo[[#This Row],[Referans]]&gt;-1), ErzurumTablo[[#This Row],[Vefat2020]]-ErzurumTablo[[#This Row],[Referans]], 0)</f>
        <v>4</v>
      </c>
      <c r="H261">
        <f t="shared" si="26"/>
        <v>23.666666666666668</v>
      </c>
      <c r="I261">
        <f t="shared" si="27"/>
        <v>11.714285714285714</v>
      </c>
      <c r="J261">
        <f t="shared" si="28"/>
        <v>11</v>
      </c>
      <c r="K261">
        <f t="shared" si="29"/>
        <v>14.714285714285714</v>
      </c>
      <c r="L261">
        <f t="shared" si="30"/>
        <v>12.476190476190476</v>
      </c>
    </row>
    <row r="262" spans="1:12">
      <c r="A262" s="3" t="s">
        <v>277</v>
      </c>
      <c r="B262">
        <v>16</v>
      </c>
      <c r="C262">
        <v>10</v>
      </c>
      <c r="D262">
        <v>11</v>
      </c>
      <c r="E262">
        <v>25</v>
      </c>
      <c r="F262">
        <f>IF(AVERAGE(ErzurumTablo[[#This Row],[Vefat2019]:[Vefat2017]])&gt;0, AVERAGE(ErzurumTablo[[#This Row],[Vefat2019]:[Vefat2017]]), 0)</f>
        <v>15.333333333333334</v>
      </c>
      <c r="G262">
        <f>IF(AND(ErzurumTablo[[#This Row],[Vefat2020]]&gt;-1,ErzurumTablo[[#This Row],[Referans]]&gt;-1), ErzurumTablo[[#This Row],[Vefat2020]]-ErzurumTablo[[#This Row],[Referans]], 0)</f>
        <v>0.66666666666666607</v>
      </c>
      <c r="H262">
        <f t="shared" si="26"/>
        <v>21.833333333333332</v>
      </c>
      <c r="I262">
        <f t="shared" si="27"/>
        <v>11.714285714285714</v>
      </c>
      <c r="J262">
        <f t="shared" si="28"/>
        <v>10.714285714285714</v>
      </c>
      <c r="K262">
        <f t="shared" si="29"/>
        <v>17.428571428571427</v>
      </c>
      <c r="L262">
        <f t="shared" si="30"/>
        <v>13.285714285714283</v>
      </c>
    </row>
    <row r="263" spans="1:12">
      <c r="A263" s="3" t="s">
        <v>278</v>
      </c>
      <c r="B263">
        <v>24</v>
      </c>
      <c r="C263">
        <v>6</v>
      </c>
      <c r="D263">
        <v>18</v>
      </c>
      <c r="E263">
        <v>13</v>
      </c>
      <c r="F263">
        <f>IF(AVERAGE(ErzurumTablo[[#This Row],[Vefat2019]:[Vefat2017]])&gt;0, AVERAGE(ErzurumTablo[[#This Row],[Vefat2019]:[Vefat2017]]), 0)</f>
        <v>12.333333333333334</v>
      </c>
      <c r="G263">
        <f>IF(AND(ErzurumTablo[[#This Row],[Vefat2020]]&gt;-1,ErzurumTablo[[#This Row],[Referans]]&gt;-1), ErzurumTablo[[#This Row],[Vefat2020]]-ErzurumTablo[[#This Row],[Referans]], 0)</f>
        <v>11.666666666666666</v>
      </c>
      <c r="H263">
        <f t="shared" si="26"/>
        <v>23.5</v>
      </c>
      <c r="I263">
        <f t="shared" si="27"/>
        <v>11.285714285714286</v>
      </c>
      <c r="J263">
        <f t="shared" si="28"/>
        <v>12.571428571428571</v>
      </c>
      <c r="K263">
        <f t="shared" si="29"/>
        <v>17.428571428571427</v>
      </c>
      <c r="L263">
        <f t="shared" si="30"/>
        <v>13.761904761904759</v>
      </c>
    </row>
    <row r="264" spans="1:12">
      <c r="A264" s="3" t="s">
        <v>279</v>
      </c>
      <c r="B264">
        <v>22</v>
      </c>
      <c r="C264">
        <v>12</v>
      </c>
      <c r="D264">
        <v>15</v>
      </c>
      <c r="E264">
        <v>10</v>
      </c>
      <c r="F264">
        <f>IF(AVERAGE(ErzurumTablo[[#This Row],[Vefat2019]:[Vefat2017]])&gt;0, AVERAGE(ErzurumTablo[[#This Row],[Vefat2019]:[Vefat2017]]), 0)</f>
        <v>12.333333333333334</v>
      </c>
      <c r="G264">
        <f>IF(AND(ErzurumTablo[[#This Row],[Vefat2020]]&gt;-1,ErzurumTablo[[#This Row],[Referans]]&gt;-1), ErzurumTablo[[#This Row],[Vefat2020]]-ErzurumTablo[[#This Row],[Referans]], 0)</f>
        <v>9.6666666666666661</v>
      </c>
      <c r="H264">
        <f t="shared" si="26"/>
        <v>23</v>
      </c>
      <c r="I264">
        <f t="shared" si="27"/>
        <v>10.571428571428571</v>
      </c>
      <c r="J264">
        <f t="shared" si="28"/>
        <v>13</v>
      </c>
      <c r="K264">
        <f t="shared" si="29"/>
        <v>15.428571428571429</v>
      </c>
      <c r="L264">
        <f t="shared" si="30"/>
        <v>12.999999999999998</v>
      </c>
    </row>
    <row r="265" spans="1:12">
      <c r="A265" s="3" t="s">
        <v>280</v>
      </c>
      <c r="B265">
        <v>25</v>
      </c>
      <c r="C265">
        <v>13</v>
      </c>
      <c r="D265">
        <v>15</v>
      </c>
      <c r="E265">
        <v>10</v>
      </c>
      <c r="F265">
        <f>IF(AVERAGE(ErzurumTablo[[#This Row],[Vefat2019]:[Vefat2017]])&gt;0, AVERAGE(ErzurumTablo[[#This Row],[Vefat2019]:[Vefat2017]]), 0)</f>
        <v>12.666666666666666</v>
      </c>
      <c r="G265">
        <f>IF(AND(ErzurumTablo[[#This Row],[Vefat2020]]&gt;-1,ErzurumTablo[[#This Row],[Referans]]&gt;-1), ErzurumTablo[[#This Row],[Vefat2020]]-ErzurumTablo[[#This Row],[Referans]], 0)</f>
        <v>12.333333333333334</v>
      </c>
      <c r="H265">
        <f t="shared" si="26"/>
        <v>21.5</v>
      </c>
      <c r="I265">
        <f t="shared" si="27"/>
        <v>10.857142857142858</v>
      </c>
      <c r="J265">
        <f t="shared" si="28"/>
        <v>13.714285714285714</v>
      </c>
      <c r="K265">
        <f t="shared" si="29"/>
        <v>14.142857142857142</v>
      </c>
      <c r="L265">
        <f t="shared" si="30"/>
        <v>12.904761904761903</v>
      </c>
    </row>
    <row r="266" spans="1:12">
      <c r="A266" s="3" t="s">
        <v>281</v>
      </c>
      <c r="B266">
        <v>17</v>
      </c>
      <c r="C266">
        <v>4</v>
      </c>
      <c r="D266">
        <v>15</v>
      </c>
      <c r="E266">
        <v>19</v>
      </c>
      <c r="F266">
        <f>IF(AVERAGE(ErzurumTablo[[#This Row],[Vefat2019]:[Vefat2017]])&gt;0, AVERAGE(ErzurumTablo[[#This Row],[Vefat2019]:[Vefat2017]]), 0)</f>
        <v>12.666666666666666</v>
      </c>
      <c r="G266">
        <f>IF(AND(ErzurumTablo[[#This Row],[Vefat2020]]&gt;-1,ErzurumTablo[[#This Row],[Referans]]&gt;-1), ErzurumTablo[[#This Row],[Vefat2020]]-ErzurumTablo[[#This Row],[Referans]], 0)</f>
        <v>4.3333333333333339</v>
      </c>
      <c r="H266">
        <f t="shared" si="26"/>
        <v>20.857142857142858</v>
      </c>
      <c r="I266">
        <f t="shared" si="27"/>
        <v>9.5714285714285712</v>
      </c>
      <c r="J266">
        <f t="shared" si="28"/>
        <v>14.714285714285714</v>
      </c>
      <c r="K266">
        <f t="shared" si="29"/>
        <v>15.142857142857142</v>
      </c>
      <c r="L266">
        <f t="shared" si="30"/>
        <v>13.142857142857144</v>
      </c>
    </row>
    <row r="267" spans="1:12">
      <c r="A267" s="3" t="s">
        <v>282</v>
      </c>
      <c r="B267">
        <v>11</v>
      </c>
      <c r="C267">
        <v>12</v>
      </c>
      <c r="D267">
        <v>12</v>
      </c>
      <c r="E267">
        <v>10</v>
      </c>
      <c r="F267">
        <f>IF(AVERAGE(ErzurumTablo[[#This Row],[Vefat2019]:[Vefat2017]])&gt;0, AVERAGE(ErzurumTablo[[#This Row],[Vefat2019]:[Vefat2017]]), 0)</f>
        <v>11.333333333333334</v>
      </c>
      <c r="G267">
        <f>IF(AND(ErzurumTablo[[#This Row],[Vefat2020]]&gt;-1,ErzurumTablo[[#This Row],[Referans]]&gt;-1), ErzurumTablo[[#This Row],[Vefat2020]]-ErzurumTablo[[#This Row],[Referans]], 0)</f>
        <v>-0.33333333333333393</v>
      </c>
      <c r="H267">
        <f t="shared" si="26"/>
        <v>19.142857142857142</v>
      </c>
      <c r="I267">
        <f t="shared" si="27"/>
        <v>10</v>
      </c>
      <c r="J267">
        <f t="shared" si="28"/>
        <v>15</v>
      </c>
      <c r="K267">
        <f t="shared" si="29"/>
        <v>14.285714285714286</v>
      </c>
      <c r="L267">
        <f t="shared" si="30"/>
        <v>13.095238095238097</v>
      </c>
    </row>
    <row r="268" spans="1:12">
      <c r="A268" s="3" t="s">
        <v>283</v>
      </c>
      <c r="B268">
        <v>19</v>
      </c>
      <c r="C268">
        <v>7</v>
      </c>
      <c r="D268">
        <v>18</v>
      </c>
      <c r="E268">
        <v>3</v>
      </c>
      <c r="F268">
        <f>IF(AVERAGE(ErzurumTablo[[#This Row],[Vefat2019]:[Vefat2017]])&gt;0, AVERAGE(ErzurumTablo[[#This Row],[Vefat2019]:[Vefat2017]]), 0)</f>
        <v>9.3333333333333339</v>
      </c>
      <c r="G268">
        <f>IF(AND(ErzurumTablo[[#This Row],[Vefat2020]]&gt;-1,ErzurumTablo[[#This Row],[Referans]]&gt;-1), ErzurumTablo[[#This Row],[Vefat2020]]-ErzurumTablo[[#This Row],[Referans]], 0)</f>
        <v>9.6666666666666661</v>
      </c>
      <c r="H268">
        <f t="shared" si="26"/>
        <v>19.142857142857142</v>
      </c>
      <c r="I268">
        <f t="shared" si="27"/>
        <v>9.1428571428571423</v>
      </c>
      <c r="J268">
        <f t="shared" si="28"/>
        <v>14.857142857142858</v>
      </c>
      <c r="K268">
        <f t="shared" si="29"/>
        <v>12.857142857142858</v>
      </c>
      <c r="L268">
        <f t="shared" si="30"/>
        <v>12.285714285714283</v>
      </c>
    </row>
    <row r="269" spans="1:12">
      <c r="A269" s="3" t="s">
        <v>284</v>
      </c>
      <c r="B269">
        <v>24</v>
      </c>
      <c r="C269">
        <v>17</v>
      </c>
      <c r="D269">
        <v>7</v>
      </c>
      <c r="E269">
        <v>13</v>
      </c>
      <c r="F269" s="1">
        <f>IF(AVERAGE(ErzurumTablo[[#This Row],[Vefat2019]:[Vefat2017]])&gt;0, AVERAGE(ErzurumTablo[[#This Row],[Vefat2019]:[Vefat2017]]), 0)</f>
        <v>12.333333333333334</v>
      </c>
      <c r="G269" s="1">
        <f>IF(ErzurumTablo[[#This Row],[Vefat2020]]&gt;-1, ErzurumTablo[[#This Row],[Vefat2020]]-ErzurumTablo[[#This Row],[Referans]], 0)</f>
        <v>11.666666666666666</v>
      </c>
      <c r="H269">
        <f t="shared" ref="H269:H283" si="31">AVERAGEIF(B263:B269, "&gt;0")</f>
        <v>20.285714285714285</v>
      </c>
      <c r="I269">
        <f t="shared" ref="I269:I283" si="32">AVERAGEIF(C263:C269, "&gt;0")</f>
        <v>10.142857142857142</v>
      </c>
      <c r="J269">
        <f t="shared" ref="J269:J283" si="33">AVERAGEIF(D263:D269, "&gt;0")</f>
        <v>14.285714285714286</v>
      </c>
      <c r="K269">
        <f t="shared" ref="K269:K283" si="34">AVERAGEIF(E263:E269, "&gt;0")</f>
        <v>11.142857142857142</v>
      </c>
      <c r="L269">
        <f t="shared" ref="L269:L283" si="35">AVERAGE(F263:F269)</f>
        <v>11.857142857142858</v>
      </c>
    </row>
    <row r="270" spans="1:12">
      <c r="A270" s="3" t="s">
        <v>285</v>
      </c>
      <c r="B270">
        <v>-1</v>
      </c>
      <c r="C270">
        <v>14</v>
      </c>
      <c r="D270">
        <v>15</v>
      </c>
      <c r="E270">
        <v>21</v>
      </c>
      <c r="F270" s="1">
        <f>IF(AVERAGE(ErzurumTablo[[#This Row],[Vefat2019]:[Vefat2017]])&gt;0, AVERAGE(ErzurumTablo[[#This Row],[Vefat2019]:[Vefat2017]]), 0)</f>
        <v>16.666666666666668</v>
      </c>
      <c r="G270" s="1">
        <f>IF(ErzurumTablo[[#This Row],[Vefat2020]]&gt;-1, ErzurumTablo[[#This Row],[Vefat2020]]-ErzurumTablo[[#This Row],[Referans]], 0)</f>
        <v>0</v>
      </c>
      <c r="H270">
        <f t="shared" si="31"/>
        <v>19.666666666666668</v>
      </c>
      <c r="I270">
        <f t="shared" si="32"/>
        <v>11.285714285714286</v>
      </c>
      <c r="J270">
        <f t="shared" si="33"/>
        <v>13.857142857142858</v>
      </c>
      <c r="K270">
        <f t="shared" si="34"/>
        <v>12.285714285714286</v>
      </c>
      <c r="L270">
        <f t="shared" si="35"/>
        <v>12.476190476190478</v>
      </c>
    </row>
    <row r="271" spans="1:12">
      <c r="A271" s="3" t="s">
        <v>286</v>
      </c>
      <c r="B271">
        <v>13</v>
      </c>
      <c r="C271">
        <v>13</v>
      </c>
      <c r="D271">
        <v>12</v>
      </c>
      <c r="E271">
        <v>16</v>
      </c>
      <c r="F271" s="1">
        <f>IF(AVERAGE(ErzurumTablo[[#This Row],[Vefat2019]:[Vefat2017]])&gt;0, AVERAGE(ErzurumTablo[[#This Row],[Vefat2019]:[Vefat2017]]), 0)</f>
        <v>13.666666666666666</v>
      </c>
      <c r="G271" s="1">
        <f>IF(ErzurumTablo[[#This Row],[Vefat2020]]&gt;-1, ErzurumTablo[[#This Row],[Vefat2020]]-ErzurumTablo[[#This Row],[Referans]], 0)</f>
        <v>-0.66666666666666607</v>
      </c>
      <c r="H271">
        <f t="shared" si="31"/>
        <v>18.166666666666668</v>
      </c>
      <c r="I271">
        <f t="shared" si="32"/>
        <v>11.428571428571429</v>
      </c>
      <c r="J271">
        <f t="shared" si="33"/>
        <v>13.428571428571429</v>
      </c>
      <c r="K271">
        <f t="shared" si="34"/>
        <v>13.142857142857142</v>
      </c>
      <c r="L271">
        <f t="shared" si="35"/>
        <v>12.666666666666668</v>
      </c>
    </row>
    <row r="272" spans="1:12">
      <c r="A272" s="3" t="s">
        <v>287</v>
      </c>
      <c r="B272">
        <v>21</v>
      </c>
      <c r="C272">
        <v>6</v>
      </c>
      <c r="D272">
        <v>17</v>
      </c>
      <c r="E272">
        <v>10</v>
      </c>
      <c r="F272" s="1">
        <f>IF(AVERAGE(ErzurumTablo[[#This Row],[Vefat2019]:[Vefat2017]])&gt;0, AVERAGE(ErzurumTablo[[#This Row],[Vefat2019]:[Vefat2017]]), 0)</f>
        <v>11</v>
      </c>
      <c r="G272" s="1">
        <f>IF(ErzurumTablo[[#This Row],[Vefat2020]]&gt;-1, ErzurumTablo[[#This Row],[Vefat2020]]-ErzurumTablo[[#This Row],[Referans]], 0)</f>
        <v>10</v>
      </c>
      <c r="H272">
        <f t="shared" si="31"/>
        <v>17.5</v>
      </c>
      <c r="I272">
        <f t="shared" si="32"/>
        <v>10.428571428571429</v>
      </c>
      <c r="J272">
        <f t="shared" si="33"/>
        <v>13.714285714285714</v>
      </c>
      <c r="K272">
        <f t="shared" si="34"/>
        <v>13.142857142857142</v>
      </c>
      <c r="L272">
        <f t="shared" si="35"/>
        <v>12.428571428571431</v>
      </c>
    </row>
    <row r="273" spans="1:12">
      <c r="A273" s="3" t="s">
        <v>288</v>
      </c>
      <c r="B273">
        <v>18</v>
      </c>
      <c r="C273">
        <v>16</v>
      </c>
      <c r="D273">
        <v>11</v>
      </c>
      <c r="E273">
        <v>14</v>
      </c>
      <c r="F273" s="1">
        <f>IF(AVERAGE(ErzurumTablo[[#This Row],[Vefat2019]:[Vefat2017]])&gt;0, AVERAGE(ErzurumTablo[[#This Row],[Vefat2019]:[Vefat2017]]), 0)</f>
        <v>13.666666666666666</v>
      </c>
      <c r="G273" s="1">
        <f>IF(ErzurumTablo[[#This Row],[Vefat2020]]&gt;-1, ErzurumTablo[[#This Row],[Vefat2020]]-ErzurumTablo[[#This Row],[Referans]], 0)</f>
        <v>4.3333333333333339</v>
      </c>
      <c r="H273">
        <f t="shared" si="31"/>
        <v>17.666666666666668</v>
      </c>
      <c r="I273">
        <f t="shared" si="32"/>
        <v>12.142857142857142</v>
      </c>
      <c r="J273">
        <f t="shared" si="33"/>
        <v>13.142857142857142</v>
      </c>
      <c r="K273">
        <f t="shared" si="34"/>
        <v>12.428571428571429</v>
      </c>
      <c r="L273">
        <f t="shared" si="35"/>
        <v>12.571428571428573</v>
      </c>
    </row>
    <row r="274" spans="1:12">
      <c r="A274" s="3" t="s">
        <v>289</v>
      </c>
      <c r="B274">
        <v>18</v>
      </c>
      <c r="C274">
        <v>11</v>
      </c>
      <c r="D274">
        <v>14</v>
      </c>
      <c r="E274">
        <v>14</v>
      </c>
      <c r="F274" s="1">
        <f>IF(AVERAGE(ErzurumTablo[[#This Row],[Vefat2019]:[Vefat2017]])&gt;0, AVERAGE(ErzurumTablo[[#This Row],[Vefat2019]:[Vefat2017]]), 0)</f>
        <v>13</v>
      </c>
      <c r="G274" s="1">
        <f>IF(ErzurumTablo[[#This Row],[Vefat2020]]&gt;-1, ErzurumTablo[[#This Row],[Vefat2020]]-ErzurumTablo[[#This Row],[Referans]], 0)</f>
        <v>5</v>
      </c>
      <c r="H274">
        <f t="shared" si="31"/>
        <v>18.833333333333332</v>
      </c>
      <c r="I274">
        <f t="shared" si="32"/>
        <v>12</v>
      </c>
      <c r="J274">
        <f t="shared" si="33"/>
        <v>13.428571428571429</v>
      </c>
      <c r="K274">
        <f t="shared" si="34"/>
        <v>13</v>
      </c>
      <c r="L274">
        <f t="shared" si="35"/>
        <v>12.80952380952381</v>
      </c>
    </row>
    <row r="275" spans="1:12">
      <c r="A275" s="3" t="s">
        <v>290</v>
      </c>
      <c r="B275">
        <v>20</v>
      </c>
      <c r="C275">
        <v>12</v>
      </c>
      <c r="D275">
        <v>19</v>
      </c>
      <c r="E275">
        <v>12</v>
      </c>
      <c r="F275" s="1">
        <f>IF(AVERAGE(ErzurumTablo[[#This Row],[Vefat2019]:[Vefat2017]])&gt;0, AVERAGE(ErzurumTablo[[#This Row],[Vefat2019]:[Vefat2017]]), 0)</f>
        <v>14.333333333333334</v>
      </c>
      <c r="G275" s="1">
        <f>IF(ErzurumTablo[[#This Row],[Vefat2020]]&gt;-1, ErzurumTablo[[#This Row],[Vefat2020]]-ErzurumTablo[[#This Row],[Referans]], 0)</f>
        <v>5.6666666666666661</v>
      </c>
      <c r="H275">
        <f t="shared" si="31"/>
        <v>19</v>
      </c>
      <c r="I275">
        <f t="shared" si="32"/>
        <v>12.714285714285714</v>
      </c>
      <c r="J275">
        <f t="shared" si="33"/>
        <v>13.571428571428571</v>
      </c>
      <c r="K275">
        <f t="shared" si="34"/>
        <v>14.285714285714286</v>
      </c>
      <c r="L275">
        <f t="shared" si="35"/>
        <v>13.523809523809522</v>
      </c>
    </row>
    <row r="276" spans="1:12">
      <c r="A276" s="3" t="s">
        <v>291</v>
      </c>
      <c r="B276">
        <v>18</v>
      </c>
      <c r="C276">
        <v>13</v>
      </c>
      <c r="D276">
        <v>12</v>
      </c>
      <c r="E276">
        <v>17</v>
      </c>
      <c r="F276" s="1">
        <f>IF(AVERAGE(ErzurumTablo[[#This Row],[Vefat2019]:[Vefat2017]])&gt;0, AVERAGE(ErzurumTablo[[#This Row],[Vefat2019]:[Vefat2017]]), 0)</f>
        <v>14</v>
      </c>
      <c r="G276" s="1">
        <f>IF(ErzurumTablo[[#This Row],[Vefat2020]]&gt;-1, ErzurumTablo[[#This Row],[Vefat2020]]-ErzurumTablo[[#This Row],[Referans]], 0)</f>
        <v>4</v>
      </c>
      <c r="H276">
        <f t="shared" si="31"/>
        <v>18</v>
      </c>
      <c r="I276">
        <f t="shared" si="32"/>
        <v>12.142857142857142</v>
      </c>
      <c r="J276">
        <f t="shared" si="33"/>
        <v>14.285714285714286</v>
      </c>
      <c r="K276">
        <f t="shared" si="34"/>
        <v>14.857142857142858</v>
      </c>
      <c r="L276">
        <f t="shared" si="35"/>
        <v>13.761904761904761</v>
      </c>
    </row>
    <row r="277" spans="1:12">
      <c r="A277" s="3" t="s">
        <v>292</v>
      </c>
      <c r="B277">
        <v>22</v>
      </c>
      <c r="C277">
        <v>15</v>
      </c>
      <c r="D277">
        <v>15</v>
      </c>
      <c r="E277">
        <v>7</v>
      </c>
      <c r="F277" s="1">
        <f>IF(AVERAGE(ErzurumTablo[[#This Row],[Vefat2019]:[Vefat2017]])&gt;0, AVERAGE(ErzurumTablo[[#This Row],[Vefat2019]:[Vefat2017]]), 0)</f>
        <v>12.333333333333334</v>
      </c>
      <c r="G277" s="1">
        <f>IF(ErzurumTablo[[#This Row],[Vefat2020]]&gt;-1, ErzurumTablo[[#This Row],[Vefat2020]]-ErzurumTablo[[#This Row],[Referans]], 0)</f>
        <v>9.6666666666666661</v>
      </c>
      <c r="H277">
        <f t="shared" si="31"/>
        <v>18.571428571428573</v>
      </c>
      <c r="I277">
        <f t="shared" si="32"/>
        <v>12.285714285714286</v>
      </c>
      <c r="J277">
        <f t="shared" si="33"/>
        <v>14.285714285714286</v>
      </c>
      <c r="K277">
        <f t="shared" si="34"/>
        <v>12.857142857142858</v>
      </c>
      <c r="L277">
        <f t="shared" si="35"/>
        <v>13.142857142857141</v>
      </c>
    </row>
    <row r="278" spans="1:12">
      <c r="A278" s="3" t="s">
        <v>293</v>
      </c>
      <c r="B278">
        <v>11</v>
      </c>
      <c r="C278">
        <v>12</v>
      </c>
      <c r="D278">
        <v>12</v>
      </c>
      <c r="E278">
        <v>13</v>
      </c>
      <c r="F278" s="1">
        <f>IF(AVERAGE(ErzurumTablo[[#This Row],[Vefat2019]:[Vefat2017]])&gt;0, AVERAGE(ErzurumTablo[[#This Row],[Vefat2019]:[Vefat2017]]), 0)</f>
        <v>12.333333333333334</v>
      </c>
      <c r="G278" s="1">
        <f>IF(ErzurumTablo[[#This Row],[Vefat2020]]&gt;-1, ErzurumTablo[[#This Row],[Vefat2020]]-ErzurumTablo[[#This Row],[Referans]], 0)</f>
        <v>-1.3333333333333339</v>
      </c>
      <c r="H278">
        <f t="shared" si="31"/>
        <v>18.285714285714285</v>
      </c>
      <c r="I278">
        <f t="shared" si="32"/>
        <v>12.142857142857142</v>
      </c>
      <c r="J278">
        <f t="shared" si="33"/>
        <v>14.285714285714286</v>
      </c>
      <c r="K278">
        <f t="shared" si="34"/>
        <v>12.428571428571429</v>
      </c>
      <c r="L278">
        <f t="shared" si="35"/>
        <v>12.952380952380951</v>
      </c>
    </row>
    <row r="279" spans="1:12">
      <c r="A279" s="3" t="s">
        <v>294</v>
      </c>
      <c r="B279">
        <v>15</v>
      </c>
      <c r="C279">
        <v>15</v>
      </c>
      <c r="D279">
        <v>13</v>
      </c>
      <c r="E279">
        <v>15</v>
      </c>
      <c r="F279" s="1">
        <f>IF(AVERAGE(ErzurumTablo[[#This Row],[Vefat2019]:[Vefat2017]])&gt;0, AVERAGE(ErzurumTablo[[#This Row],[Vefat2019]:[Vefat2017]]), 0)</f>
        <v>14.333333333333334</v>
      </c>
      <c r="G279" s="1">
        <f>IF(ErzurumTablo[[#This Row],[Vefat2020]]&gt;-1, ErzurumTablo[[#This Row],[Vefat2020]]-ErzurumTablo[[#This Row],[Referans]], 0)</f>
        <v>0.66666666666666607</v>
      </c>
      <c r="H279">
        <f t="shared" si="31"/>
        <v>17.428571428571427</v>
      </c>
      <c r="I279">
        <f t="shared" si="32"/>
        <v>13.428571428571429</v>
      </c>
      <c r="J279">
        <f t="shared" si="33"/>
        <v>13.714285714285714</v>
      </c>
      <c r="K279">
        <f t="shared" si="34"/>
        <v>13.142857142857142</v>
      </c>
      <c r="L279">
        <f t="shared" si="35"/>
        <v>13.428571428571427</v>
      </c>
    </row>
    <row r="280" spans="1:12">
      <c r="A280" s="3" t="s">
        <v>295</v>
      </c>
      <c r="B280">
        <v>23</v>
      </c>
      <c r="C280">
        <v>11</v>
      </c>
      <c r="D280">
        <v>11</v>
      </c>
      <c r="E280">
        <v>10</v>
      </c>
      <c r="F280" s="1">
        <f>IF(AVERAGE(ErzurumTablo[[#This Row],[Vefat2019]:[Vefat2017]])&gt;0, AVERAGE(ErzurumTablo[[#This Row],[Vefat2019]:[Vefat2017]]), 0)</f>
        <v>10.666666666666666</v>
      </c>
      <c r="G280" s="1">
        <f>IF(ErzurumTablo[[#This Row],[Vefat2020]]&gt;-1, ErzurumTablo[[#This Row],[Vefat2020]]-ErzurumTablo[[#This Row],[Referans]], 0)</f>
        <v>12.333333333333334</v>
      </c>
      <c r="H280">
        <f t="shared" si="31"/>
        <v>18.142857142857142</v>
      </c>
      <c r="I280">
        <f t="shared" si="32"/>
        <v>12.714285714285714</v>
      </c>
      <c r="J280">
        <f t="shared" si="33"/>
        <v>13.714285714285714</v>
      </c>
      <c r="K280">
        <f t="shared" si="34"/>
        <v>12.571428571428571</v>
      </c>
      <c r="L280">
        <f t="shared" si="35"/>
        <v>13</v>
      </c>
    </row>
    <row r="281" spans="1:12">
      <c r="A281" s="3" t="s">
        <v>296</v>
      </c>
      <c r="B281">
        <v>9</v>
      </c>
      <c r="C281">
        <v>19</v>
      </c>
      <c r="D281">
        <v>10</v>
      </c>
      <c r="E281">
        <v>7</v>
      </c>
      <c r="F281" s="1">
        <f>IF(AVERAGE(ErzurumTablo[[#This Row],[Vefat2019]:[Vefat2017]])&gt;0, AVERAGE(ErzurumTablo[[#This Row],[Vefat2019]:[Vefat2017]]), 0)</f>
        <v>12</v>
      </c>
      <c r="G281" s="1">
        <f>IF(ErzurumTablo[[#This Row],[Vefat2020]]&gt;-1, ErzurumTablo[[#This Row],[Vefat2020]]-ErzurumTablo[[#This Row],[Referans]], 0)</f>
        <v>-3</v>
      </c>
      <c r="H281">
        <f t="shared" si="31"/>
        <v>16.857142857142858</v>
      </c>
      <c r="I281">
        <f t="shared" si="32"/>
        <v>13.857142857142858</v>
      </c>
      <c r="J281">
        <f t="shared" si="33"/>
        <v>13.142857142857142</v>
      </c>
      <c r="K281">
        <f t="shared" si="34"/>
        <v>11.571428571428571</v>
      </c>
      <c r="L281">
        <f t="shared" si="35"/>
        <v>12.857142857142859</v>
      </c>
    </row>
    <row r="282" spans="1:12">
      <c r="A282" s="3" t="s">
        <v>297</v>
      </c>
      <c r="B282">
        <v>16</v>
      </c>
      <c r="C282">
        <v>10</v>
      </c>
      <c r="D282">
        <v>15</v>
      </c>
      <c r="E282">
        <v>15</v>
      </c>
      <c r="F282" s="1">
        <f>IF(AVERAGE(ErzurumTablo[[#This Row],[Vefat2019]:[Vefat2017]])&gt;0, AVERAGE(ErzurumTablo[[#This Row],[Vefat2019]:[Vefat2017]]), 0)</f>
        <v>13.333333333333334</v>
      </c>
      <c r="G282" s="1">
        <f>IF(ErzurumTablo[[#This Row],[Vefat2020]]&gt;-1, ErzurumTablo[[#This Row],[Vefat2020]]-ErzurumTablo[[#This Row],[Referans]], 0)</f>
        <v>2.6666666666666661</v>
      </c>
      <c r="H282">
        <f t="shared" si="31"/>
        <v>16.285714285714285</v>
      </c>
      <c r="I282">
        <f t="shared" si="32"/>
        <v>13.571428571428571</v>
      </c>
      <c r="J282">
        <f t="shared" si="33"/>
        <v>12.571428571428571</v>
      </c>
      <c r="K282">
        <f t="shared" si="34"/>
        <v>12</v>
      </c>
      <c r="L282">
        <f t="shared" si="35"/>
        <v>12.714285714285714</v>
      </c>
    </row>
    <row r="283" spans="1:12">
      <c r="A283" s="3" t="s">
        <v>298</v>
      </c>
      <c r="B283">
        <v>22</v>
      </c>
      <c r="C283">
        <v>10</v>
      </c>
      <c r="D283">
        <v>10</v>
      </c>
      <c r="E283">
        <v>17</v>
      </c>
      <c r="F283" s="1">
        <f>IF(AVERAGE(ErzurumTablo[[#This Row],[Vefat2019]:[Vefat2017]])&gt;0, AVERAGE(ErzurumTablo[[#This Row],[Vefat2019]:[Vefat2017]]), 0)</f>
        <v>12.333333333333334</v>
      </c>
      <c r="G283" s="1">
        <f>IF(ErzurumTablo[[#This Row],[Vefat2020]]&gt;-1, ErzurumTablo[[#This Row],[Vefat2020]]-ErzurumTablo[[#This Row],[Referans]], 0)</f>
        <v>9.6666666666666661</v>
      </c>
      <c r="H283">
        <f t="shared" si="31"/>
        <v>16.857142857142858</v>
      </c>
      <c r="I283">
        <f t="shared" si="32"/>
        <v>13.142857142857142</v>
      </c>
      <c r="J283">
        <f t="shared" si="33"/>
        <v>12.285714285714286</v>
      </c>
      <c r="K283">
        <f t="shared" si="34"/>
        <v>12</v>
      </c>
      <c r="L283">
        <f t="shared" si="35"/>
        <v>12.476190476190476</v>
      </c>
    </row>
    <row r="284" spans="1:12">
      <c r="A284" s="3" t="s">
        <v>299</v>
      </c>
      <c r="B284">
        <v>18</v>
      </c>
      <c r="C284">
        <v>11</v>
      </c>
      <c r="D284">
        <v>18</v>
      </c>
      <c r="E284">
        <v>16</v>
      </c>
      <c r="F284" s="1">
        <f>IF(AVERAGE(ErzurumTablo[[#This Row],[Vefat2019]:[Vefat2017]])&gt;0, AVERAGE(ErzurumTablo[[#This Row],[Vefat2019]:[Vefat2017]]), 0)</f>
        <v>15</v>
      </c>
      <c r="G284" s="1">
        <f>IF(ErzurumTablo[[#This Row],[Vefat2020]]&gt;-1, ErzurumTablo[[#This Row],[Vefat2020]]-ErzurumTablo[[#This Row],[Referans]], 0)</f>
        <v>3</v>
      </c>
      <c r="H284">
        <f t="shared" ref="H284:H319" si="36">AVERAGEIF(B278:B284, "&gt;0")</f>
        <v>16.285714285714285</v>
      </c>
      <c r="I284">
        <f t="shared" ref="I284:I319" si="37">AVERAGEIF(C278:C284, "&gt;0")</f>
        <v>12.571428571428571</v>
      </c>
      <c r="J284">
        <f t="shared" ref="J284:J319" si="38">AVERAGEIF(D278:D284, "&gt;0")</f>
        <v>12.714285714285714</v>
      </c>
      <c r="K284">
        <f t="shared" ref="K284:K319" si="39">AVERAGEIF(E278:E284, "&gt;0")</f>
        <v>13.285714285714286</v>
      </c>
      <c r="L284">
        <f t="shared" ref="L284:L319" si="40">AVERAGE(F278:F284)</f>
        <v>12.857142857142858</v>
      </c>
    </row>
    <row r="285" spans="1:12">
      <c r="A285" s="3" t="s">
        <v>300</v>
      </c>
      <c r="B285">
        <v>9</v>
      </c>
      <c r="C285">
        <v>12</v>
      </c>
      <c r="D285">
        <v>13</v>
      </c>
      <c r="E285">
        <v>12</v>
      </c>
      <c r="F285" s="1">
        <f>IF(AVERAGE(ErzurumTablo[[#This Row],[Vefat2019]:[Vefat2017]])&gt;0, AVERAGE(ErzurumTablo[[#This Row],[Vefat2019]:[Vefat2017]]), 0)</f>
        <v>12.333333333333334</v>
      </c>
      <c r="G285" s="1">
        <f>IF(ErzurumTablo[[#This Row],[Vefat2020]]&gt;-1, ErzurumTablo[[#This Row],[Vefat2020]]-ErzurumTablo[[#This Row],[Referans]], 0)</f>
        <v>-3.3333333333333339</v>
      </c>
      <c r="H285">
        <f t="shared" si="36"/>
        <v>16</v>
      </c>
      <c r="I285">
        <f t="shared" si="37"/>
        <v>12.571428571428571</v>
      </c>
      <c r="J285">
        <f t="shared" si="38"/>
        <v>12.857142857142858</v>
      </c>
      <c r="K285">
        <f t="shared" si="39"/>
        <v>13.142857142857142</v>
      </c>
      <c r="L285">
        <f t="shared" si="40"/>
        <v>12.857142857142858</v>
      </c>
    </row>
    <row r="286" spans="1:12">
      <c r="A286" s="3" t="s">
        <v>301</v>
      </c>
      <c r="B286">
        <v>14</v>
      </c>
      <c r="C286">
        <v>12</v>
      </c>
      <c r="D286">
        <v>14</v>
      </c>
      <c r="E286">
        <v>14</v>
      </c>
      <c r="F286" s="1">
        <f>IF(AVERAGE(ErzurumTablo[[#This Row],[Vefat2019]:[Vefat2017]])&gt;0, AVERAGE(ErzurumTablo[[#This Row],[Vefat2019]:[Vefat2017]]), 0)</f>
        <v>13.333333333333334</v>
      </c>
      <c r="G286" s="1">
        <f>IF(ErzurumTablo[[#This Row],[Vefat2020]]&gt;-1, ErzurumTablo[[#This Row],[Vefat2020]]-ErzurumTablo[[#This Row],[Referans]], 0)</f>
        <v>0.66666666666666607</v>
      </c>
      <c r="H286">
        <f t="shared" si="36"/>
        <v>15.857142857142858</v>
      </c>
      <c r="I286">
        <f t="shared" si="37"/>
        <v>12.142857142857142</v>
      </c>
      <c r="J286">
        <f t="shared" si="38"/>
        <v>13</v>
      </c>
      <c r="K286">
        <f t="shared" si="39"/>
        <v>13</v>
      </c>
      <c r="L286">
        <f t="shared" si="40"/>
        <v>12.714285714285714</v>
      </c>
    </row>
    <row r="287" spans="1:12">
      <c r="A287" s="3" t="s">
        <v>302</v>
      </c>
      <c r="B287">
        <v>12</v>
      </c>
      <c r="C287">
        <v>9</v>
      </c>
      <c r="D287">
        <v>10</v>
      </c>
      <c r="E287">
        <v>12</v>
      </c>
      <c r="F287" s="1">
        <f>IF(AVERAGE(ErzurumTablo[[#This Row],[Vefat2019]:[Vefat2017]])&gt;0, AVERAGE(ErzurumTablo[[#This Row],[Vefat2019]:[Vefat2017]]), 0)</f>
        <v>10.333333333333334</v>
      </c>
      <c r="G287" s="1">
        <f>IF(ErzurumTablo[[#This Row],[Vefat2020]]&gt;-1, ErzurumTablo[[#This Row],[Vefat2020]]-ErzurumTablo[[#This Row],[Referans]], 0)</f>
        <v>1.6666666666666661</v>
      </c>
      <c r="H287">
        <f t="shared" si="36"/>
        <v>14.285714285714286</v>
      </c>
      <c r="I287">
        <f t="shared" si="37"/>
        <v>11.857142857142858</v>
      </c>
      <c r="J287">
        <f t="shared" si="38"/>
        <v>12.857142857142858</v>
      </c>
      <c r="K287">
        <f t="shared" si="39"/>
        <v>13.285714285714286</v>
      </c>
      <c r="L287">
        <f t="shared" si="40"/>
        <v>12.666666666666666</v>
      </c>
    </row>
    <row r="288" spans="1:12">
      <c r="A288" s="3" t="s">
        <v>303</v>
      </c>
      <c r="B288">
        <v>18</v>
      </c>
      <c r="C288">
        <v>21</v>
      </c>
      <c r="D288">
        <v>15</v>
      </c>
      <c r="E288">
        <v>9</v>
      </c>
      <c r="F288" s="1">
        <f>IF(AVERAGE(ErzurumTablo[[#This Row],[Vefat2019]:[Vefat2017]])&gt;0, AVERAGE(ErzurumTablo[[#This Row],[Vefat2019]:[Vefat2017]]), 0)</f>
        <v>15</v>
      </c>
      <c r="G288" s="1">
        <f>IF(ErzurumTablo[[#This Row],[Vefat2020]]&gt;-1, ErzurumTablo[[#This Row],[Vefat2020]]-ErzurumTablo[[#This Row],[Referans]], 0)</f>
        <v>3</v>
      </c>
      <c r="H288">
        <f t="shared" si="36"/>
        <v>15.571428571428571</v>
      </c>
      <c r="I288">
        <f t="shared" si="37"/>
        <v>12.142857142857142</v>
      </c>
      <c r="J288">
        <f t="shared" si="38"/>
        <v>13.571428571428571</v>
      </c>
      <c r="K288">
        <f t="shared" si="39"/>
        <v>13.571428571428571</v>
      </c>
      <c r="L288">
        <f t="shared" si="40"/>
        <v>13.095238095238097</v>
      </c>
    </row>
    <row r="289" spans="1:12">
      <c r="A289" s="3" t="s">
        <v>304</v>
      </c>
      <c r="B289">
        <v>-1</v>
      </c>
      <c r="C289">
        <v>16</v>
      </c>
      <c r="D289">
        <v>13</v>
      </c>
      <c r="E289">
        <v>12</v>
      </c>
      <c r="F289" s="1">
        <f>IF(AVERAGE(ErzurumTablo[[#This Row],[Vefat2019]:[Vefat2017]])&gt;0, AVERAGE(ErzurumTablo[[#This Row],[Vefat2019]:[Vefat2017]]), 0)</f>
        <v>13.666666666666666</v>
      </c>
      <c r="G289" s="1">
        <f>IF(ErzurumTablo[[#This Row],[Vefat2020]]&gt;-1, ErzurumTablo[[#This Row],[Vefat2020]]-ErzurumTablo[[#This Row],[Referans]], 0)</f>
        <v>0</v>
      </c>
      <c r="H289">
        <f t="shared" si="36"/>
        <v>15.5</v>
      </c>
      <c r="I289">
        <f t="shared" si="37"/>
        <v>13</v>
      </c>
      <c r="J289">
        <f t="shared" si="38"/>
        <v>13.285714285714286</v>
      </c>
      <c r="K289">
        <f t="shared" si="39"/>
        <v>13.142857142857142</v>
      </c>
      <c r="L289">
        <f t="shared" si="40"/>
        <v>13.142857142857144</v>
      </c>
    </row>
    <row r="290" spans="1:12">
      <c r="A290" s="3" t="s">
        <v>305</v>
      </c>
      <c r="B290">
        <v>21</v>
      </c>
      <c r="C290">
        <v>21</v>
      </c>
      <c r="D290">
        <v>16</v>
      </c>
      <c r="E290">
        <v>15</v>
      </c>
      <c r="F290" s="1">
        <f>IF(AVERAGE(ErzurumTablo[[#This Row],[Vefat2019]:[Vefat2017]])&gt;0, AVERAGE(ErzurumTablo[[#This Row],[Vefat2019]:[Vefat2017]]), 0)</f>
        <v>17.333333333333332</v>
      </c>
      <c r="G290" s="1">
        <f>IF(ErzurumTablo[[#This Row],[Vefat2020]]&gt;-1, ErzurumTablo[[#This Row],[Vefat2020]]-ErzurumTablo[[#This Row],[Referans]], 0)</f>
        <v>3.6666666666666679</v>
      </c>
      <c r="H290">
        <f t="shared" si="36"/>
        <v>15.333333333333334</v>
      </c>
      <c r="I290">
        <f t="shared" si="37"/>
        <v>14.571428571428571</v>
      </c>
      <c r="J290">
        <f t="shared" si="38"/>
        <v>14.142857142857142</v>
      </c>
      <c r="K290">
        <f t="shared" si="39"/>
        <v>12.857142857142858</v>
      </c>
      <c r="L290">
        <f t="shared" si="40"/>
        <v>13.857142857142858</v>
      </c>
    </row>
    <row r="291" spans="1:12">
      <c r="A291" s="3" t="s">
        <v>306</v>
      </c>
      <c r="B291">
        <v>15</v>
      </c>
      <c r="C291">
        <v>12</v>
      </c>
      <c r="D291">
        <v>14</v>
      </c>
      <c r="E291">
        <v>8</v>
      </c>
      <c r="F291" s="1">
        <f>IF(AVERAGE(ErzurumTablo[[#This Row],[Vefat2019]:[Vefat2017]])&gt;0, AVERAGE(ErzurumTablo[[#This Row],[Vefat2019]:[Vefat2017]]), 0)</f>
        <v>11.333333333333334</v>
      </c>
      <c r="G291" s="1">
        <f>IF(ErzurumTablo[[#This Row],[Vefat2020]]&gt;-1, ErzurumTablo[[#This Row],[Vefat2020]]-ErzurumTablo[[#This Row],[Referans]], 0)</f>
        <v>3.6666666666666661</v>
      </c>
      <c r="H291">
        <f t="shared" si="36"/>
        <v>14.833333333333334</v>
      </c>
      <c r="I291">
        <f t="shared" si="37"/>
        <v>14.714285714285714</v>
      </c>
      <c r="J291">
        <f t="shared" si="38"/>
        <v>13.571428571428571</v>
      </c>
      <c r="K291">
        <f t="shared" si="39"/>
        <v>11.714285714285714</v>
      </c>
      <c r="L291">
        <f t="shared" si="40"/>
        <v>13.333333333333332</v>
      </c>
    </row>
    <row r="292" spans="1:12">
      <c r="A292" s="3" t="s">
        <v>307</v>
      </c>
      <c r="B292">
        <v>20</v>
      </c>
      <c r="C292">
        <v>20</v>
      </c>
      <c r="D292">
        <v>21</v>
      </c>
      <c r="E292">
        <v>7</v>
      </c>
      <c r="F292" s="1">
        <f>IF(AVERAGE(ErzurumTablo[[#This Row],[Vefat2019]:[Vefat2017]])&gt;0, AVERAGE(ErzurumTablo[[#This Row],[Vefat2019]:[Vefat2017]]), 0)</f>
        <v>16</v>
      </c>
      <c r="G292" s="1">
        <f>IF(ErzurumTablo[[#This Row],[Vefat2020]]&gt;-1, ErzurumTablo[[#This Row],[Vefat2020]]-ErzurumTablo[[#This Row],[Referans]], 0)</f>
        <v>4</v>
      </c>
      <c r="H292">
        <f t="shared" si="36"/>
        <v>16.666666666666668</v>
      </c>
      <c r="I292">
        <f t="shared" si="37"/>
        <v>15.857142857142858</v>
      </c>
      <c r="J292">
        <f t="shared" si="38"/>
        <v>14.714285714285714</v>
      </c>
      <c r="K292">
        <f t="shared" si="39"/>
        <v>11</v>
      </c>
      <c r="L292">
        <f t="shared" si="40"/>
        <v>13.857142857142858</v>
      </c>
    </row>
    <row r="293" spans="1:12">
      <c r="A293" s="3" t="s">
        <v>308</v>
      </c>
      <c r="B293">
        <v>-1</v>
      </c>
      <c r="C293">
        <v>7</v>
      </c>
      <c r="D293">
        <v>11</v>
      </c>
      <c r="E293">
        <v>10</v>
      </c>
      <c r="F293" s="1">
        <f>IF(AVERAGE(ErzurumTablo[[#This Row],[Vefat2019]:[Vefat2017]])&gt;0, AVERAGE(ErzurumTablo[[#This Row],[Vefat2019]:[Vefat2017]]), 0)</f>
        <v>9.3333333333333339</v>
      </c>
      <c r="G293" s="1">
        <f>IF(ErzurumTablo[[#This Row],[Vefat2020]]&gt;-1, ErzurumTablo[[#This Row],[Vefat2020]]-ErzurumTablo[[#This Row],[Referans]], 0)</f>
        <v>0</v>
      </c>
      <c r="H293">
        <f t="shared" si="36"/>
        <v>17.2</v>
      </c>
      <c r="I293">
        <f t="shared" si="37"/>
        <v>15.142857142857142</v>
      </c>
      <c r="J293">
        <f t="shared" si="38"/>
        <v>14.285714285714286</v>
      </c>
      <c r="K293">
        <f t="shared" si="39"/>
        <v>10.428571428571429</v>
      </c>
      <c r="L293">
        <f t="shared" si="40"/>
        <v>13.285714285714283</v>
      </c>
    </row>
    <row r="294" spans="1:12">
      <c r="A294" s="3" t="s">
        <v>309</v>
      </c>
      <c r="B294">
        <v>19</v>
      </c>
      <c r="C294">
        <v>14</v>
      </c>
      <c r="D294">
        <v>10</v>
      </c>
      <c r="E294">
        <v>16</v>
      </c>
      <c r="F294" s="1">
        <f>IF(AVERAGE(ErzurumTablo[[#This Row],[Vefat2019]:[Vefat2017]])&gt;0, AVERAGE(ErzurumTablo[[#This Row],[Vefat2019]:[Vefat2017]]), 0)</f>
        <v>13.333333333333334</v>
      </c>
      <c r="G294" s="1">
        <f>IF(ErzurumTablo[[#This Row],[Vefat2020]]&gt;-1, ErzurumTablo[[#This Row],[Vefat2020]]-ErzurumTablo[[#This Row],[Referans]], 0)</f>
        <v>5.6666666666666661</v>
      </c>
      <c r="H294">
        <f t="shared" si="36"/>
        <v>18.600000000000001</v>
      </c>
      <c r="I294">
        <f t="shared" si="37"/>
        <v>15.857142857142858</v>
      </c>
      <c r="J294">
        <f t="shared" si="38"/>
        <v>14.285714285714286</v>
      </c>
      <c r="K294">
        <f t="shared" si="39"/>
        <v>11</v>
      </c>
      <c r="L294">
        <f t="shared" si="40"/>
        <v>13.714285714285714</v>
      </c>
    </row>
    <row r="295" spans="1:12">
      <c r="A295" s="3" t="s">
        <v>310</v>
      </c>
      <c r="B295">
        <v>14</v>
      </c>
      <c r="C295">
        <v>15</v>
      </c>
      <c r="D295">
        <v>13</v>
      </c>
      <c r="E295">
        <v>10</v>
      </c>
      <c r="F295" s="1">
        <f>IF(AVERAGE(ErzurumTablo[[#This Row],[Vefat2019]:[Vefat2017]])&gt;0, AVERAGE(ErzurumTablo[[#This Row],[Vefat2019]:[Vefat2017]]), 0)</f>
        <v>12.666666666666666</v>
      </c>
      <c r="G295" s="1">
        <f>IF(ErzurumTablo[[#This Row],[Vefat2020]]&gt;-1, ErzurumTablo[[#This Row],[Vefat2020]]-ErzurumTablo[[#This Row],[Referans]], 0)</f>
        <v>1.3333333333333339</v>
      </c>
      <c r="H295">
        <f t="shared" si="36"/>
        <v>17.8</v>
      </c>
      <c r="I295">
        <f t="shared" si="37"/>
        <v>15</v>
      </c>
      <c r="J295">
        <f t="shared" si="38"/>
        <v>14</v>
      </c>
      <c r="K295">
        <f t="shared" si="39"/>
        <v>11.142857142857142</v>
      </c>
      <c r="L295">
        <f t="shared" si="40"/>
        <v>13.380952380952381</v>
      </c>
    </row>
    <row r="296" spans="1:12">
      <c r="A296" s="3" t="s">
        <v>311</v>
      </c>
      <c r="B296">
        <v>16</v>
      </c>
      <c r="C296">
        <v>14</v>
      </c>
      <c r="D296">
        <v>17</v>
      </c>
      <c r="E296">
        <v>18</v>
      </c>
      <c r="F296" s="1">
        <f>IF(AVERAGE(ErzurumTablo[[#This Row],[Vefat2019]:[Vefat2017]])&gt;0, AVERAGE(ErzurumTablo[[#This Row],[Vefat2019]:[Vefat2017]]), 0)</f>
        <v>16.333333333333332</v>
      </c>
      <c r="G296" s="1">
        <f>IF(ErzurumTablo[[#This Row],[Vefat2020]]&gt;-1, ErzurumTablo[[#This Row],[Vefat2020]]-ErzurumTablo[[#This Row],[Referans]], 0)</f>
        <v>-0.33333333333333215</v>
      </c>
      <c r="H296">
        <f t="shared" si="36"/>
        <v>17.5</v>
      </c>
      <c r="I296">
        <f t="shared" si="37"/>
        <v>14.714285714285714</v>
      </c>
      <c r="J296">
        <f t="shared" si="38"/>
        <v>14.571428571428571</v>
      </c>
      <c r="K296">
        <f t="shared" si="39"/>
        <v>12</v>
      </c>
      <c r="L296">
        <f t="shared" si="40"/>
        <v>13.761904761904761</v>
      </c>
    </row>
    <row r="297" spans="1:12">
      <c r="A297" s="3" t="s">
        <v>312</v>
      </c>
      <c r="B297">
        <v>15</v>
      </c>
      <c r="C297">
        <v>6</v>
      </c>
      <c r="D297">
        <v>14</v>
      </c>
      <c r="E297">
        <v>15</v>
      </c>
      <c r="F297" s="1">
        <f>IF(AVERAGE(ErzurumTablo[[#This Row],[Vefat2019]:[Vefat2017]])&gt;0, AVERAGE(ErzurumTablo[[#This Row],[Vefat2019]:[Vefat2017]]), 0)</f>
        <v>11.666666666666666</v>
      </c>
      <c r="G297" s="1">
        <f>IF(ErzurumTablo[[#This Row],[Vefat2020]]&gt;-1, ErzurumTablo[[#This Row],[Vefat2020]]-ErzurumTablo[[#This Row],[Referans]], 0)</f>
        <v>3.3333333333333339</v>
      </c>
      <c r="H297">
        <f t="shared" si="36"/>
        <v>16.5</v>
      </c>
      <c r="I297">
        <f t="shared" si="37"/>
        <v>12.571428571428571</v>
      </c>
      <c r="J297">
        <f t="shared" si="38"/>
        <v>14.285714285714286</v>
      </c>
      <c r="K297">
        <f t="shared" si="39"/>
        <v>12</v>
      </c>
      <c r="L297">
        <f t="shared" si="40"/>
        <v>12.952380952380953</v>
      </c>
    </row>
    <row r="298" spans="1:12">
      <c r="A298" s="3" t="s">
        <v>313</v>
      </c>
      <c r="B298">
        <v>20</v>
      </c>
      <c r="C298">
        <v>15</v>
      </c>
      <c r="D298">
        <v>15</v>
      </c>
      <c r="E298">
        <v>9</v>
      </c>
      <c r="F298" s="1">
        <f>IF(AVERAGE(ErzurumTablo[[#This Row],[Vefat2019]:[Vefat2017]])&gt;0, AVERAGE(ErzurumTablo[[#This Row],[Vefat2019]:[Vefat2017]]), 0)</f>
        <v>13</v>
      </c>
      <c r="G298" s="1">
        <f>IF(ErzurumTablo[[#This Row],[Vefat2020]]&gt;-1, ErzurumTablo[[#This Row],[Vefat2020]]-ErzurumTablo[[#This Row],[Referans]], 0)</f>
        <v>7</v>
      </c>
      <c r="H298">
        <f t="shared" si="36"/>
        <v>17.333333333333332</v>
      </c>
      <c r="I298">
        <f t="shared" si="37"/>
        <v>13</v>
      </c>
      <c r="J298">
        <f t="shared" si="38"/>
        <v>14.428571428571429</v>
      </c>
      <c r="K298">
        <f t="shared" si="39"/>
        <v>12.142857142857142</v>
      </c>
      <c r="L298">
        <f t="shared" si="40"/>
        <v>13.190476190476192</v>
      </c>
    </row>
    <row r="299" spans="1:12">
      <c r="A299" s="3" t="s">
        <v>314</v>
      </c>
      <c r="B299">
        <v>22</v>
      </c>
      <c r="C299">
        <v>7</v>
      </c>
      <c r="D299">
        <v>15</v>
      </c>
      <c r="E299">
        <v>9</v>
      </c>
      <c r="F299" s="1">
        <f>IF(AVERAGE(ErzurumTablo[[#This Row],[Vefat2019]:[Vefat2017]])&gt;0, AVERAGE(ErzurumTablo[[#This Row],[Vefat2019]:[Vefat2017]]), 0)</f>
        <v>10.333333333333334</v>
      </c>
      <c r="G299" s="1">
        <f>IF(ErzurumTablo[[#This Row],[Vefat2020]]&gt;-1, ErzurumTablo[[#This Row],[Vefat2020]]-ErzurumTablo[[#This Row],[Referans]], 0)</f>
        <v>11.666666666666666</v>
      </c>
      <c r="H299">
        <f t="shared" si="36"/>
        <v>17.666666666666668</v>
      </c>
      <c r="I299">
        <f t="shared" si="37"/>
        <v>11.142857142857142</v>
      </c>
      <c r="J299">
        <f t="shared" si="38"/>
        <v>13.571428571428571</v>
      </c>
      <c r="K299">
        <f t="shared" si="39"/>
        <v>12.428571428571429</v>
      </c>
      <c r="L299">
        <f t="shared" si="40"/>
        <v>12.380952380952381</v>
      </c>
    </row>
    <row r="300" spans="1:12">
      <c r="A300" s="3" t="s">
        <v>315</v>
      </c>
      <c r="B300">
        <v>20</v>
      </c>
      <c r="C300">
        <v>10</v>
      </c>
      <c r="D300">
        <v>14</v>
      </c>
      <c r="E300">
        <v>13</v>
      </c>
      <c r="F300" s="1">
        <f>IF(AVERAGE(ErzurumTablo[[#This Row],[Vefat2019]:[Vefat2017]])&gt;0, AVERAGE(ErzurumTablo[[#This Row],[Vefat2019]:[Vefat2017]]), 0)</f>
        <v>12.333333333333334</v>
      </c>
      <c r="G300" s="1">
        <f>IF(ErzurumTablo[[#This Row],[Vefat2020]]&gt;-1, ErzurumTablo[[#This Row],[Vefat2020]]-ErzurumTablo[[#This Row],[Referans]], 0)</f>
        <v>7.6666666666666661</v>
      </c>
      <c r="H300">
        <f t="shared" si="36"/>
        <v>18</v>
      </c>
      <c r="I300">
        <f t="shared" si="37"/>
        <v>11.571428571428571</v>
      </c>
      <c r="J300">
        <f t="shared" si="38"/>
        <v>14</v>
      </c>
      <c r="K300">
        <f t="shared" si="39"/>
        <v>12.857142857142858</v>
      </c>
      <c r="L300">
        <f t="shared" si="40"/>
        <v>12.809523809523808</v>
      </c>
    </row>
    <row r="301" spans="1:12">
      <c r="A301" s="3" t="s">
        <v>316</v>
      </c>
      <c r="B301">
        <v>18</v>
      </c>
      <c r="C301">
        <v>11</v>
      </c>
      <c r="D301">
        <v>15</v>
      </c>
      <c r="E301">
        <v>17</v>
      </c>
      <c r="F301" s="1">
        <f>IF(AVERAGE(ErzurumTablo[[#This Row],[Vefat2019]:[Vefat2017]])&gt;0, AVERAGE(ErzurumTablo[[#This Row],[Vefat2019]:[Vefat2017]]), 0)</f>
        <v>14.333333333333334</v>
      </c>
      <c r="G301" s="1">
        <f>IF(ErzurumTablo[[#This Row],[Vefat2020]]&gt;-1, ErzurumTablo[[#This Row],[Vefat2020]]-ErzurumTablo[[#This Row],[Referans]], 0)</f>
        <v>3.6666666666666661</v>
      </c>
      <c r="H301">
        <f t="shared" si="36"/>
        <v>17.857142857142858</v>
      </c>
      <c r="I301">
        <f t="shared" si="37"/>
        <v>11.142857142857142</v>
      </c>
      <c r="J301">
        <f t="shared" si="38"/>
        <v>14.714285714285714</v>
      </c>
      <c r="K301">
        <f t="shared" si="39"/>
        <v>13</v>
      </c>
      <c r="L301">
        <f t="shared" si="40"/>
        <v>12.952380952380951</v>
      </c>
    </row>
    <row r="302" spans="1:12">
      <c r="A302" s="3" t="s">
        <v>317</v>
      </c>
      <c r="B302">
        <v>12</v>
      </c>
      <c r="C302">
        <v>18</v>
      </c>
      <c r="D302">
        <v>13</v>
      </c>
      <c r="E302">
        <v>15</v>
      </c>
      <c r="F302" s="1">
        <f>IF(AVERAGE(ErzurumTablo[[#This Row],[Vefat2019]:[Vefat2017]])&gt;0, AVERAGE(ErzurumTablo[[#This Row],[Vefat2019]:[Vefat2017]]), 0)</f>
        <v>15.333333333333334</v>
      </c>
      <c r="G302" s="1">
        <f>IF(ErzurumTablo[[#This Row],[Vefat2020]]&gt;-1, ErzurumTablo[[#This Row],[Vefat2020]]-ErzurumTablo[[#This Row],[Referans]], 0)</f>
        <v>-3.3333333333333339</v>
      </c>
      <c r="H302">
        <f t="shared" si="36"/>
        <v>17.571428571428573</v>
      </c>
      <c r="I302">
        <f t="shared" si="37"/>
        <v>11.571428571428571</v>
      </c>
      <c r="J302">
        <f t="shared" si="38"/>
        <v>14.714285714285714</v>
      </c>
      <c r="K302">
        <f t="shared" si="39"/>
        <v>13.714285714285714</v>
      </c>
      <c r="L302">
        <f t="shared" si="40"/>
        <v>13.333333333333332</v>
      </c>
    </row>
    <row r="303" spans="1:12">
      <c r="A303" s="3" t="s">
        <v>318</v>
      </c>
      <c r="B303">
        <v>13</v>
      </c>
      <c r="C303">
        <v>13</v>
      </c>
      <c r="D303">
        <v>15</v>
      </c>
      <c r="E303">
        <v>17</v>
      </c>
      <c r="F303" s="1">
        <f>IF(AVERAGE(ErzurumTablo[[#This Row],[Vefat2019]:[Vefat2017]])&gt;0, AVERAGE(ErzurumTablo[[#This Row],[Vefat2019]:[Vefat2017]]), 0)</f>
        <v>15</v>
      </c>
      <c r="G303" s="1">
        <f>IF(ErzurumTablo[[#This Row],[Vefat2020]]&gt;-1, ErzurumTablo[[#This Row],[Vefat2020]]-ErzurumTablo[[#This Row],[Referans]], 0)</f>
        <v>-2</v>
      </c>
      <c r="H303">
        <f t="shared" si="36"/>
        <v>17.142857142857142</v>
      </c>
      <c r="I303">
        <f t="shared" si="37"/>
        <v>11.428571428571429</v>
      </c>
      <c r="J303">
        <f t="shared" si="38"/>
        <v>14.428571428571429</v>
      </c>
      <c r="K303">
        <f t="shared" si="39"/>
        <v>13.571428571428571</v>
      </c>
      <c r="L303">
        <f t="shared" si="40"/>
        <v>13.142857142857142</v>
      </c>
    </row>
    <row r="304" spans="1:12">
      <c r="A304" s="3" t="s">
        <v>319</v>
      </c>
      <c r="B304">
        <v>20</v>
      </c>
      <c r="C304">
        <v>11</v>
      </c>
      <c r="D304">
        <v>17</v>
      </c>
      <c r="E304">
        <v>13</v>
      </c>
      <c r="F304" s="1">
        <f>IF(AVERAGE(ErzurumTablo[[#This Row],[Vefat2019]:[Vefat2017]])&gt;0, AVERAGE(ErzurumTablo[[#This Row],[Vefat2019]:[Vefat2017]]), 0)</f>
        <v>13.666666666666666</v>
      </c>
      <c r="G304" s="1">
        <f>IF(ErzurumTablo[[#This Row],[Vefat2020]]&gt;-1, ErzurumTablo[[#This Row],[Vefat2020]]-ErzurumTablo[[#This Row],[Referans]], 0)</f>
        <v>6.3333333333333339</v>
      </c>
      <c r="H304">
        <f t="shared" si="36"/>
        <v>17.857142857142858</v>
      </c>
      <c r="I304">
        <f t="shared" si="37"/>
        <v>12.142857142857142</v>
      </c>
      <c r="J304">
        <f t="shared" si="38"/>
        <v>14.857142857142858</v>
      </c>
      <c r="K304">
        <f t="shared" si="39"/>
        <v>13.285714285714286</v>
      </c>
      <c r="L304">
        <f t="shared" si="40"/>
        <v>13.428571428571431</v>
      </c>
    </row>
    <row r="305" spans="1:12">
      <c r="A305" s="3" t="s">
        <v>320</v>
      </c>
      <c r="B305">
        <v>12</v>
      </c>
      <c r="C305">
        <v>21</v>
      </c>
      <c r="D305">
        <v>12</v>
      </c>
      <c r="E305">
        <v>14</v>
      </c>
      <c r="F305" s="1">
        <f>IF(AVERAGE(ErzurumTablo[[#This Row],[Vefat2019]:[Vefat2017]])&gt;0, AVERAGE(ErzurumTablo[[#This Row],[Vefat2019]:[Vefat2017]]), 0)</f>
        <v>15.666666666666666</v>
      </c>
      <c r="G305" s="1">
        <f>IF(ErzurumTablo[[#This Row],[Vefat2020]]&gt;-1, ErzurumTablo[[#This Row],[Vefat2020]]-ErzurumTablo[[#This Row],[Referans]], 0)</f>
        <v>-3.6666666666666661</v>
      </c>
      <c r="H305">
        <f t="shared" si="36"/>
        <v>16.714285714285715</v>
      </c>
      <c r="I305">
        <f t="shared" si="37"/>
        <v>13</v>
      </c>
      <c r="J305">
        <f t="shared" si="38"/>
        <v>14.428571428571429</v>
      </c>
      <c r="K305">
        <f t="shared" si="39"/>
        <v>14</v>
      </c>
      <c r="L305">
        <f t="shared" si="40"/>
        <v>13.809523809523812</v>
      </c>
    </row>
    <row r="306" spans="1:12">
      <c r="A306" s="3" t="s">
        <v>321</v>
      </c>
      <c r="B306">
        <v>12</v>
      </c>
      <c r="C306">
        <v>9</v>
      </c>
      <c r="D306">
        <v>13</v>
      </c>
      <c r="E306">
        <v>14</v>
      </c>
      <c r="F306" s="1">
        <f>IF(AVERAGE(ErzurumTablo[[#This Row],[Vefat2019]:[Vefat2017]])&gt;0, AVERAGE(ErzurumTablo[[#This Row],[Vefat2019]:[Vefat2017]]), 0)</f>
        <v>12</v>
      </c>
      <c r="G306" s="1">
        <f>IF(ErzurumTablo[[#This Row],[Vefat2020]]&gt;-1, ErzurumTablo[[#This Row],[Vefat2020]]-ErzurumTablo[[#This Row],[Referans]], 0)</f>
        <v>0</v>
      </c>
      <c r="H306">
        <f t="shared" si="36"/>
        <v>15.285714285714286</v>
      </c>
      <c r="I306">
        <f t="shared" si="37"/>
        <v>13.285714285714286</v>
      </c>
      <c r="J306">
        <f t="shared" si="38"/>
        <v>14.142857142857142</v>
      </c>
      <c r="K306">
        <f t="shared" si="39"/>
        <v>14.714285714285714</v>
      </c>
      <c r="L306">
        <f t="shared" si="40"/>
        <v>14.047619047619049</v>
      </c>
    </row>
    <row r="307" spans="1:12">
      <c r="A307" s="3" t="s">
        <v>322</v>
      </c>
      <c r="B307">
        <v>17</v>
      </c>
      <c r="C307">
        <v>10</v>
      </c>
      <c r="D307">
        <v>24</v>
      </c>
      <c r="E307">
        <v>11</v>
      </c>
      <c r="F307" s="1">
        <f>IF(AVERAGE(ErzurumTablo[[#This Row],[Vefat2019]:[Vefat2017]])&gt;0, AVERAGE(ErzurumTablo[[#This Row],[Vefat2019]:[Vefat2017]]), 0)</f>
        <v>15</v>
      </c>
      <c r="G307" s="1">
        <f>IF(ErzurumTablo[[#This Row],[Vefat2020]]&gt;-1, ErzurumTablo[[#This Row],[Vefat2020]]-ErzurumTablo[[#This Row],[Referans]], 0)</f>
        <v>2</v>
      </c>
      <c r="H307">
        <f t="shared" si="36"/>
        <v>14.857142857142858</v>
      </c>
      <c r="I307">
        <f t="shared" si="37"/>
        <v>13.285714285714286</v>
      </c>
      <c r="J307">
        <f t="shared" si="38"/>
        <v>15.571428571428571</v>
      </c>
      <c r="K307">
        <f t="shared" si="39"/>
        <v>14.428571428571429</v>
      </c>
      <c r="L307">
        <f t="shared" si="40"/>
        <v>14.428571428571429</v>
      </c>
    </row>
    <row r="308" spans="1:12">
      <c r="A308" s="3" t="s">
        <v>323</v>
      </c>
      <c r="B308">
        <v>22</v>
      </c>
      <c r="C308">
        <v>11</v>
      </c>
      <c r="D308">
        <v>13</v>
      </c>
      <c r="E308">
        <v>8</v>
      </c>
      <c r="F308" s="1">
        <f>IF(AVERAGE(ErzurumTablo[[#This Row],[Vefat2019]:[Vefat2017]])&gt;0, AVERAGE(ErzurumTablo[[#This Row],[Vefat2019]:[Vefat2017]]), 0)</f>
        <v>10.666666666666666</v>
      </c>
      <c r="G308" s="1">
        <f>IF(ErzurumTablo[[#This Row],[Vefat2020]]&gt;-1, ErzurumTablo[[#This Row],[Vefat2020]]-ErzurumTablo[[#This Row],[Referans]], 0)</f>
        <v>11.333333333333334</v>
      </c>
      <c r="H308">
        <f t="shared" si="36"/>
        <v>15.428571428571429</v>
      </c>
      <c r="I308">
        <f t="shared" si="37"/>
        <v>13.285714285714286</v>
      </c>
      <c r="J308">
        <f t="shared" si="38"/>
        <v>15.285714285714286</v>
      </c>
      <c r="K308">
        <f t="shared" si="39"/>
        <v>13.142857142857142</v>
      </c>
      <c r="L308">
        <f t="shared" si="40"/>
        <v>13.904761904761903</v>
      </c>
    </row>
    <row r="309" spans="1:12">
      <c r="A309" s="3" t="s">
        <v>324</v>
      </c>
      <c r="B309">
        <v>23</v>
      </c>
      <c r="C309">
        <v>18</v>
      </c>
      <c r="D309">
        <v>16</v>
      </c>
      <c r="E309">
        <v>10</v>
      </c>
      <c r="F309" s="1">
        <f>IF(AVERAGE(ErzurumTablo[[#This Row],[Vefat2019]:[Vefat2017]])&gt;0, AVERAGE(ErzurumTablo[[#This Row],[Vefat2019]:[Vefat2017]]), 0)</f>
        <v>14.666666666666666</v>
      </c>
      <c r="G309" s="1">
        <f>IF(ErzurumTablo[[#This Row],[Vefat2020]]&gt;-1, ErzurumTablo[[#This Row],[Vefat2020]]-ErzurumTablo[[#This Row],[Referans]], 0)</f>
        <v>8.3333333333333339</v>
      </c>
      <c r="H309">
        <f t="shared" si="36"/>
        <v>17</v>
      </c>
      <c r="I309">
        <f t="shared" si="37"/>
        <v>13.285714285714286</v>
      </c>
      <c r="J309">
        <f t="shared" si="38"/>
        <v>15.714285714285714</v>
      </c>
      <c r="K309">
        <f t="shared" si="39"/>
        <v>12.428571428571429</v>
      </c>
      <c r="L309">
        <f t="shared" si="40"/>
        <v>13.80952380952381</v>
      </c>
    </row>
    <row r="310" spans="1:12">
      <c r="A310" s="3" t="s">
        <v>325</v>
      </c>
      <c r="B310">
        <v>23</v>
      </c>
      <c r="C310">
        <v>16</v>
      </c>
      <c r="D310">
        <v>16</v>
      </c>
      <c r="E310">
        <v>10</v>
      </c>
      <c r="F310" s="1">
        <f>IF(AVERAGE(ErzurumTablo[[#This Row],[Vefat2019]:[Vefat2017]])&gt;0, AVERAGE(ErzurumTablo[[#This Row],[Vefat2019]:[Vefat2017]]), 0)</f>
        <v>14</v>
      </c>
      <c r="G310" s="1">
        <f>IF(ErzurumTablo[[#This Row],[Vefat2020]]&gt;-1, ErzurumTablo[[#This Row],[Vefat2020]]-ErzurumTablo[[#This Row],[Referans]], 0)</f>
        <v>9</v>
      </c>
      <c r="H310">
        <f t="shared" si="36"/>
        <v>18.428571428571427</v>
      </c>
      <c r="I310">
        <f t="shared" si="37"/>
        <v>13.714285714285714</v>
      </c>
      <c r="J310">
        <f t="shared" si="38"/>
        <v>15.857142857142858</v>
      </c>
      <c r="K310">
        <f t="shared" si="39"/>
        <v>11.428571428571429</v>
      </c>
      <c r="L310">
        <f t="shared" si="40"/>
        <v>13.666666666666668</v>
      </c>
    </row>
    <row r="311" spans="1:12">
      <c r="A311" s="3" t="s">
        <v>326</v>
      </c>
      <c r="B311">
        <v>14</v>
      </c>
      <c r="C311">
        <v>8</v>
      </c>
      <c r="D311">
        <v>13</v>
      </c>
      <c r="E311">
        <v>16</v>
      </c>
      <c r="F311" s="1">
        <f>IF(AVERAGE(ErzurumTablo[[#This Row],[Vefat2019]:[Vefat2017]])&gt;0, AVERAGE(ErzurumTablo[[#This Row],[Vefat2019]:[Vefat2017]]), 0)</f>
        <v>12.333333333333334</v>
      </c>
      <c r="G311" s="1">
        <f>IF(ErzurumTablo[[#This Row],[Vefat2020]]&gt;-1, ErzurumTablo[[#This Row],[Vefat2020]]-ErzurumTablo[[#This Row],[Referans]], 0)</f>
        <v>1.6666666666666661</v>
      </c>
      <c r="H311">
        <f t="shared" si="36"/>
        <v>17.571428571428573</v>
      </c>
      <c r="I311">
        <f t="shared" si="37"/>
        <v>13.285714285714286</v>
      </c>
      <c r="J311">
        <f t="shared" si="38"/>
        <v>15.285714285714286</v>
      </c>
      <c r="K311">
        <f t="shared" si="39"/>
        <v>11.857142857142858</v>
      </c>
      <c r="L311">
        <f t="shared" si="40"/>
        <v>13.476190476190476</v>
      </c>
    </row>
    <row r="312" spans="1:12">
      <c r="A312" s="3" t="s">
        <v>327</v>
      </c>
      <c r="B312">
        <v>20</v>
      </c>
      <c r="C312">
        <v>10</v>
      </c>
      <c r="D312">
        <v>13</v>
      </c>
      <c r="E312">
        <v>14</v>
      </c>
      <c r="F312" s="1">
        <f>IF(AVERAGE(ErzurumTablo[[#This Row],[Vefat2019]:[Vefat2017]])&gt;0, AVERAGE(ErzurumTablo[[#This Row],[Vefat2019]:[Vefat2017]]), 0)</f>
        <v>12.333333333333334</v>
      </c>
      <c r="G312" s="1">
        <f>IF(ErzurumTablo[[#This Row],[Vefat2020]]&gt;-1, ErzurumTablo[[#This Row],[Vefat2020]]-ErzurumTablo[[#This Row],[Referans]], 0)</f>
        <v>7.6666666666666661</v>
      </c>
      <c r="H312">
        <f t="shared" si="36"/>
        <v>18.714285714285715</v>
      </c>
      <c r="I312">
        <f t="shared" si="37"/>
        <v>11.714285714285714</v>
      </c>
      <c r="J312">
        <f t="shared" si="38"/>
        <v>15.428571428571429</v>
      </c>
      <c r="K312">
        <f t="shared" si="39"/>
        <v>11.857142857142858</v>
      </c>
      <c r="L312">
        <f t="shared" si="40"/>
        <v>12.999999999999998</v>
      </c>
    </row>
    <row r="313" spans="1:12">
      <c r="A313" s="3" t="s">
        <v>328</v>
      </c>
      <c r="B313">
        <v>20</v>
      </c>
      <c r="C313">
        <v>4</v>
      </c>
      <c r="D313">
        <v>13</v>
      </c>
      <c r="E313">
        <v>10</v>
      </c>
      <c r="F313" s="1">
        <f>IF(AVERAGE(ErzurumTablo[[#This Row],[Vefat2019]:[Vefat2017]])&gt;0, AVERAGE(ErzurumTablo[[#This Row],[Vefat2019]:[Vefat2017]]), 0)</f>
        <v>9</v>
      </c>
      <c r="G313" s="1">
        <f>IF(ErzurumTablo[[#This Row],[Vefat2020]]&gt;-1, ErzurumTablo[[#This Row],[Vefat2020]]-ErzurumTablo[[#This Row],[Referans]], 0)</f>
        <v>11</v>
      </c>
      <c r="H313">
        <f t="shared" si="36"/>
        <v>19.857142857142858</v>
      </c>
      <c r="I313">
        <f t="shared" si="37"/>
        <v>11</v>
      </c>
      <c r="J313">
        <f t="shared" si="38"/>
        <v>15.428571428571429</v>
      </c>
      <c r="K313">
        <f t="shared" si="39"/>
        <v>11.285714285714286</v>
      </c>
      <c r="L313">
        <f t="shared" si="40"/>
        <v>12.571428571428569</v>
      </c>
    </row>
    <row r="314" spans="1:12">
      <c r="A314" s="3" t="s">
        <v>329</v>
      </c>
      <c r="B314">
        <v>25</v>
      </c>
      <c r="C314">
        <v>12</v>
      </c>
      <c r="D314">
        <v>9</v>
      </c>
      <c r="E314">
        <v>8</v>
      </c>
      <c r="F314" s="1">
        <f>IF(AVERAGE(ErzurumTablo[[#This Row],[Vefat2019]:[Vefat2017]])&gt;0, AVERAGE(ErzurumTablo[[#This Row],[Vefat2019]:[Vefat2017]]), 0)</f>
        <v>9.6666666666666661</v>
      </c>
      <c r="G314" s="1">
        <f>IF(ErzurumTablo[[#This Row],[Vefat2020]]&gt;-1, ErzurumTablo[[#This Row],[Vefat2020]]-ErzurumTablo[[#This Row],[Referans]], 0)</f>
        <v>15.333333333333334</v>
      </c>
      <c r="H314">
        <f t="shared" si="36"/>
        <v>21</v>
      </c>
      <c r="I314">
        <f t="shared" si="37"/>
        <v>11.285714285714286</v>
      </c>
      <c r="J314">
        <f t="shared" si="38"/>
        <v>13.285714285714286</v>
      </c>
      <c r="K314">
        <f t="shared" si="39"/>
        <v>10.857142857142858</v>
      </c>
      <c r="L314">
        <f t="shared" si="40"/>
        <v>11.80952380952381</v>
      </c>
    </row>
    <row r="315" spans="1:12">
      <c r="A315" s="3" t="s">
        <v>330</v>
      </c>
      <c r="B315">
        <v>23</v>
      </c>
      <c r="C315">
        <v>12</v>
      </c>
      <c r="D315">
        <v>13</v>
      </c>
      <c r="E315">
        <v>13</v>
      </c>
      <c r="F315" s="1">
        <f>IF(AVERAGE(ErzurumTablo[[#This Row],[Vefat2019]:[Vefat2017]])&gt;0, AVERAGE(ErzurumTablo[[#This Row],[Vefat2019]:[Vefat2017]]), 0)</f>
        <v>12.666666666666666</v>
      </c>
      <c r="G315" s="1">
        <f>IF(ErzurumTablo[[#This Row],[Vefat2020]]&gt;-1, ErzurumTablo[[#This Row],[Vefat2020]]-ErzurumTablo[[#This Row],[Referans]], 0)</f>
        <v>10.333333333333334</v>
      </c>
      <c r="H315">
        <f t="shared" si="36"/>
        <v>21.142857142857142</v>
      </c>
      <c r="I315">
        <f t="shared" si="37"/>
        <v>11.428571428571429</v>
      </c>
      <c r="J315">
        <f t="shared" si="38"/>
        <v>13.285714285714286</v>
      </c>
      <c r="K315">
        <f t="shared" si="39"/>
        <v>11.571428571428571</v>
      </c>
      <c r="L315">
        <f t="shared" si="40"/>
        <v>12.095238095238097</v>
      </c>
    </row>
    <row r="316" spans="1:12">
      <c r="A316" s="3" t="s">
        <v>331</v>
      </c>
      <c r="B316">
        <v>21</v>
      </c>
      <c r="C316">
        <v>15</v>
      </c>
      <c r="D316">
        <v>16</v>
      </c>
      <c r="E316">
        <v>15</v>
      </c>
      <c r="F316" s="1">
        <f>IF(AVERAGE(ErzurumTablo[[#This Row],[Vefat2019]:[Vefat2017]])&gt;0, AVERAGE(ErzurumTablo[[#This Row],[Vefat2019]:[Vefat2017]]), 0)</f>
        <v>15.333333333333334</v>
      </c>
      <c r="G316" s="1">
        <f>IF(ErzurumTablo[[#This Row],[Vefat2020]]&gt;-1, ErzurumTablo[[#This Row],[Vefat2020]]-ErzurumTablo[[#This Row],[Referans]], 0)</f>
        <v>5.6666666666666661</v>
      </c>
      <c r="H316">
        <f t="shared" si="36"/>
        <v>20.857142857142858</v>
      </c>
      <c r="I316">
        <f t="shared" si="37"/>
        <v>11</v>
      </c>
      <c r="J316">
        <f t="shared" si="38"/>
        <v>13.285714285714286</v>
      </c>
      <c r="K316">
        <f t="shared" si="39"/>
        <v>12.285714285714286</v>
      </c>
      <c r="L316">
        <f t="shared" si="40"/>
        <v>12.19047619047619</v>
      </c>
    </row>
    <row r="317" spans="1:12">
      <c r="A317" s="3" t="s">
        <v>332</v>
      </c>
      <c r="B317">
        <v>20</v>
      </c>
      <c r="C317">
        <v>13</v>
      </c>
      <c r="D317">
        <v>16</v>
      </c>
      <c r="E317">
        <v>21</v>
      </c>
      <c r="F317" s="1">
        <f>IF(AVERAGE(ErzurumTablo[[#This Row],[Vefat2019]:[Vefat2017]])&gt;0, AVERAGE(ErzurumTablo[[#This Row],[Vefat2019]:[Vefat2017]]), 0)</f>
        <v>16.666666666666668</v>
      </c>
      <c r="G317" s="1">
        <f>IF(ErzurumTablo[[#This Row],[Vefat2020]]&gt;-1, ErzurumTablo[[#This Row],[Vefat2020]]-ErzurumTablo[[#This Row],[Referans]], 0)</f>
        <v>3.3333333333333321</v>
      </c>
      <c r="H317">
        <f t="shared" si="36"/>
        <v>20.428571428571427</v>
      </c>
      <c r="I317">
        <f t="shared" si="37"/>
        <v>10.571428571428571</v>
      </c>
      <c r="J317">
        <f t="shared" si="38"/>
        <v>13.285714285714286</v>
      </c>
      <c r="K317">
        <f t="shared" si="39"/>
        <v>13.857142857142858</v>
      </c>
      <c r="L317">
        <f t="shared" si="40"/>
        <v>12.571428571428571</v>
      </c>
    </row>
    <row r="318" spans="1:12">
      <c r="A318" s="3" t="s">
        <v>333</v>
      </c>
      <c r="B318">
        <v>23</v>
      </c>
      <c r="C318">
        <v>11</v>
      </c>
      <c r="D318">
        <v>18</v>
      </c>
      <c r="E318">
        <v>15</v>
      </c>
      <c r="F318" s="1">
        <f>IF(AVERAGE(ErzurumTablo[[#This Row],[Vefat2019]:[Vefat2017]])&gt;0, AVERAGE(ErzurumTablo[[#This Row],[Vefat2019]:[Vefat2017]]), 0)</f>
        <v>14.666666666666666</v>
      </c>
      <c r="G318" s="1">
        <f>IF(ErzurumTablo[[#This Row],[Vefat2020]]&gt;-1, ErzurumTablo[[#This Row],[Vefat2020]]-ErzurumTablo[[#This Row],[Referans]], 0)</f>
        <v>8.3333333333333339</v>
      </c>
      <c r="H318">
        <f t="shared" si="36"/>
        <v>21.714285714285715</v>
      </c>
      <c r="I318">
        <f t="shared" si="37"/>
        <v>11</v>
      </c>
      <c r="J318">
        <f t="shared" si="38"/>
        <v>14</v>
      </c>
      <c r="K318">
        <f t="shared" si="39"/>
        <v>13.714285714285714</v>
      </c>
      <c r="L318">
        <f t="shared" si="40"/>
        <v>12.904761904761907</v>
      </c>
    </row>
    <row r="319" spans="1:12">
      <c r="A319" s="3" t="s">
        <v>334</v>
      </c>
      <c r="B319">
        <v>17</v>
      </c>
      <c r="C319">
        <v>8</v>
      </c>
      <c r="D319">
        <v>14</v>
      </c>
      <c r="E319">
        <v>13</v>
      </c>
      <c r="F319" s="1">
        <f>IF(AVERAGE(ErzurumTablo[[#This Row],[Vefat2019]:[Vefat2017]])&gt;0, AVERAGE(ErzurumTablo[[#This Row],[Vefat2019]:[Vefat2017]]), 0)</f>
        <v>11.666666666666666</v>
      </c>
      <c r="G319" s="1">
        <f>IF(ErzurumTablo[[#This Row],[Vefat2020]]&gt;-1, ErzurumTablo[[#This Row],[Vefat2020]]-ErzurumTablo[[#This Row],[Referans]], 0)</f>
        <v>5.3333333333333339</v>
      </c>
      <c r="H319">
        <f t="shared" si="36"/>
        <v>21.285714285714285</v>
      </c>
      <c r="I319">
        <f t="shared" si="37"/>
        <v>10.714285714285714</v>
      </c>
      <c r="J319">
        <f t="shared" si="38"/>
        <v>14.142857142857142</v>
      </c>
      <c r="K319">
        <f t="shared" si="39"/>
        <v>13.571428571428571</v>
      </c>
      <c r="L319">
        <f t="shared" si="40"/>
        <v>12.80952380952381</v>
      </c>
    </row>
    <row r="320" spans="1:12">
      <c r="A320" s="3" t="s">
        <v>335</v>
      </c>
      <c r="B320">
        <v>21</v>
      </c>
      <c r="C320">
        <v>14</v>
      </c>
      <c r="D320">
        <v>10</v>
      </c>
      <c r="E320">
        <v>15</v>
      </c>
      <c r="F320" s="1">
        <f>IF(AVERAGE(ErzurumTablo[[#This Row],[Vefat2019]:[Vefat2017]])&gt;0, AVERAGE(ErzurumTablo[[#This Row],[Vefat2019]:[Vefat2017]]), 0)</f>
        <v>13</v>
      </c>
      <c r="G320" s="1">
        <f>IF(ErzurumTablo[[#This Row],[Vefat2020]]&gt;-1, ErzurumTablo[[#This Row],[Vefat2020]]-ErzurumTablo[[#This Row],[Referans]], 0)</f>
        <v>8</v>
      </c>
      <c r="H320">
        <f t="shared" ref="H320:H383" si="41">AVERAGEIF(B314:B320, "&gt;0")</f>
        <v>21.428571428571427</v>
      </c>
      <c r="I320">
        <f t="shared" ref="I320:I383" si="42">AVERAGEIF(C314:C320, "&gt;0")</f>
        <v>12.142857142857142</v>
      </c>
      <c r="J320">
        <f t="shared" ref="J320:J383" si="43">AVERAGEIF(D314:D320, "&gt;0")</f>
        <v>13.714285714285714</v>
      </c>
      <c r="K320">
        <f t="shared" ref="K320:K383" si="44">AVERAGEIF(E314:E320, "&gt;0")</f>
        <v>14.285714285714286</v>
      </c>
      <c r="L320">
        <f t="shared" ref="L320:L383" si="45">AVERAGE(F314:F320)</f>
        <v>13.380952380952381</v>
      </c>
    </row>
    <row r="321" spans="1:12">
      <c r="A321" s="3" t="s">
        <v>336</v>
      </c>
      <c r="B321">
        <v>24</v>
      </c>
      <c r="C321">
        <v>11</v>
      </c>
      <c r="D321">
        <v>12</v>
      </c>
      <c r="E321">
        <v>16</v>
      </c>
      <c r="F321" s="1">
        <f>IF(AVERAGE(ErzurumTablo[[#This Row],[Vefat2019]:[Vefat2017]])&gt;0, AVERAGE(ErzurumTablo[[#This Row],[Vefat2019]:[Vefat2017]]), 0)</f>
        <v>13</v>
      </c>
      <c r="G321" s="1">
        <f>IF(ErzurumTablo[[#This Row],[Vefat2020]]&gt;-1, ErzurumTablo[[#This Row],[Vefat2020]]-ErzurumTablo[[#This Row],[Referans]], 0)</f>
        <v>11</v>
      </c>
      <c r="H321">
        <f t="shared" si="41"/>
        <v>21.285714285714285</v>
      </c>
      <c r="I321">
        <f t="shared" si="42"/>
        <v>12</v>
      </c>
      <c r="J321">
        <f t="shared" si="43"/>
        <v>14.142857142857142</v>
      </c>
      <c r="K321">
        <f t="shared" si="44"/>
        <v>15.428571428571429</v>
      </c>
      <c r="L321">
        <f t="shared" si="45"/>
        <v>13.857142857142858</v>
      </c>
    </row>
    <row r="322" spans="1:12">
      <c r="A322" s="3" t="s">
        <v>337</v>
      </c>
      <c r="B322">
        <v>19</v>
      </c>
      <c r="C322">
        <v>8</v>
      </c>
      <c r="D322">
        <v>11</v>
      </c>
      <c r="E322">
        <v>14</v>
      </c>
      <c r="F322" s="1">
        <f>IF(AVERAGE(ErzurumTablo[[#This Row],[Vefat2019]:[Vefat2017]])&gt;0, AVERAGE(ErzurumTablo[[#This Row],[Vefat2019]:[Vefat2017]]), 0)</f>
        <v>11</v>
      </c>
      <c r="G322" s="1">
        <f>IF(ErzurumTablo[[#This Row],[Vefat2020]]&gt;-1, ErzurumTablo[[#This Row],[Vefat2020]]-ErzurumTablo[[#This Row],[Referans]], 0)</f>
        <v>8</v>
      </c>
      <c r="H322">
        <f t="shared" si="41"/>
        <v>20.714285714285715</v>
      </c>
      <c r="I322">
        <f t="shared" si="42"/>
        <v>11.428571428571429</v>
      </c>
      <c r="J322">
        <f t="shared" si="43"/>
        <v>13.857142857142858</v>
      </c>
      <c r="K322">
        <f t="shared" si="44"/>
        <v>15.571428571428571</v>
      </c>
      <c r="L322">
        <f t="shared" si="45"/>
        <v>13.619047619047619</v>
      </c>
    </row>
    <row r="323" spans="1:12">
      <c r="A323" s="3" t="s">
        <v>338</v>
      </c>
      <c r="B323">
        <v>20</v>
      </c>
      <c r="C323">
        <v>15</v>
      </c>
      <c r="D323">
        <v>13</v>
      </c>
      <c r="E323">
        <v>9</v>
      </c>
      <c r="F323" s="1">
        <f>IF(AVERAGE(ErzurumTablo[[#This Row],[Vefat2019]:[Vefat2017]])&gt;0, AVERAGE(ErzurumTablo[[#This Row],[Vefat2019]:[Vefat2017]]), 0)</f>
        <v>12.333333333333334</v>
      </c>
      <c r="G323" s="1">
        <f>IF(ErzurumTablo[[#This Row],[Vefat2020]]&gt;-1, ErzurumTablo[[#This Row],[Vefat2020]]-ErzurumTablo[[#This Row],[Referans]], 0)</f>
        <v>7.6666666666666661</v>
      </c>
      <c r="H323">
        <f t="shared" si="41"/>
        <v>20.571428571428573</v>
      </c>
      <c r="I323">
        <f t="shared" si="42"/>
        <v>11.428571428571429</v>
      </c>
      <c r="J323">
        <f t="shared" si="43"/>
        <v>13.428571428571429</v>
      </c>
      <c r="K323">
        <f t="shared" si="44"/>
        <v>14.714285714285714</v>
      </c>
      <c r="L323">
        <f t="shared" si="45"/>
        <v>13.19047619047619</v>
      </c>
    </row>
    <row r="324" spans="1:12">
      <c r="A324" s="3" t="s">
        <v>339</v>
      </c>
      <c r="B324">
        <v>14</v>
      </c>
      <c r="C324">
        <v>16</v>
      </c>
      <c r="D324">
        <v>12</v>
      </c>
      <c r="E324">
        <v>12</v>
      </c>
      <c r="F324" s="1">
        <f>IF(AVERAGE(ErzurumTablo[[#This Row],[Vefat2019]:[Vefat2017]])&gt;0, AVERAGE(ErzurumTablo[[#This Row],[Vefat2019]:[Vefat2017]]), 0)</f>
        <v>13.333333333333334</v>
      </c>
      <c r="G324" s="1">
        <f>IF(ErzurumTablo[[#This Row],[Vefat2020]]&gt;-1, ErzurumTablo[[#This Row],[Vefat2020]]-ErzurumTablo[[#This Row],[Referans]], 0)</f>
        <v>0.66666666666666607</v>
      </c>
      <c r="H324">
        <f t="shared" si="41"/>
        <v>19.714285714285715</v>
      </c>
      <c r="I324">
        <f t="shared" si="42"/>
        <v>11.857142857142858</v>
      </c>
      <c r="J324">
        <f t="shared" si="43"/>
        <v>12.857142857142858</v>
      </c>
      <c r="K324">
        <f t="shared" si="44"/>
        <v>13.428571428571429</v>
      </c>
      <c r="L324">
        <f t="shared" si="45"/>
        <v>12.714285714285712</v>
      </c>
    </row>
    <row r="325" spans="1:12">
      <c r="A325" s="3" t="s">
        <v>340</v>
      </c>
      <c r="B325">
        <v>13</v>
      </c>
      <c r="C325">
        <v>12</v>
      </c>
      <c r="D325">
        <v>12</v>
      </c>
      <c r="E325">
        <v>12</v>
      </c>
      <c r="F325" s="1">
        <f>IF(AVERAGE(ErzurumTablo[[#This Row],[Vefat2019]:[Vefat2017]])&gt;0, AVERAGE(ErzurumTablo[[#This Row],[Vefat2019]:[Vefat2017]]), 0)</f>
        <v>12</v>
      </c>
      <c r="G325" s="1">
        <f>IF(ErzurumTablo[[#This Row],[Vefat2020]]&gt;-1, ErzurumTablo[[#This Row],[Vefat2020]]-ErzurumTablo[[#This Row],[Referans]], 0)</f>
        <v>1</v>
      </c>
      <c r="H325">
        <f t="shared" si="41"/>
        <v>18.285714285714285</v>
      </c>
      <c r="I325">
        <f t="shared" si="42"/>
        <v>12</v>
      </c>
      <c r="J325">
        <f t="shared" si="43"/>
        <v>12</v>
      </c>
      <c r="K325">
        <f t="shared" si="44"/>
        <v>13</v>
      </c>
      <c r="L325">
        <f t="shared" si="45"/>
        <v>12.333333333333332</v>
      </c>
    </row>
    <row r="326" spans="1:12">
      <c r="A326" s="3" t="s">
        <v>341</v>
      </c>
      <c r="B326">
        <v>16</v>
      </c>
      <c r="C326">
        <v>12</v>
      </c>
      <c r="D326">
        <v>10</v>
      </c>
      <c r="E326">
        <v>13</v>
      </c>
      <c r="F326" s="1">
        <f>IF(AVERAGE(ErzurumTablo[[#This Row],[Vefat2019]:[Vefat2017]])&gt;0, AVERAGE(ErzurumTablo[[#This Row],[Vefat2019]:[Vefat2017]]), 0)</f>
        <v>11.666666666666666</v>
      </c>
      <c r="G326" s="1">
        <f>IF(ErzurumTablo[[#This Row],[Vefat2020]]&gt;-1, ErzurumTablo[[#This Row],[Vefat2020]]-ErzurumTablo[[#This Row],[Referans]], 0)</f>
        <v>4.3333333333333339</v>
      </c>
      <c r="H326">
        <f t="shared" si="41"/>
        <v>18.142857142857142</v>
      </c>
      <c r="I326">
        <f t="shared" si="42"/>
        <v>12.571428571428571</v>
      </c>
      <c r="J326">
        <f t="shared" si="43"/>
        <v>11.428571428571429</v>
      </c>
      <c r="K326">
        <f t="shared" si="44"/>
        <v>13</v>
      </c>
      <c r="L326">
        <f t="shared" si="45"/>
        <v>12.333333333333334</v>
      </c>
    </row>
    <row r="327" spans="1:12">
      <c r="A327" s="3" t="s">
        <v>342</v>
      </c>
      <c r="B327">
        <v>12</v>
      </c>
      <c r="C327">
        <v>8</v>
      </c>
      <c r="D327">
        <v>12</v>
      </c>
      <c r="E327">
        <v>8</v>
      </c>
      <c r="F327" s="1">
        <f>IF(AVERAGE(ErzurumTablo[[#This Row],[Vefat2019]:[Vefat2017]])&gt;0, AVERAGE(ErzurumTablo[[#This Row],[Vefat2019]:[Vefat2017]]), 0)</f>
        <v>9.3333333333333339</v>
      </c>
      <c r="G327" s="1">
        <f>IF(ErzurumTablo[[#This Row],[Vefat2020]]&gt;-1, ErzurumTablo[[#This Row],[Vefat2020]]-ErzurumTablo[[#This Row],[Referans]], 0)</f>
        <v>2.6666666666666661</v>
      </c>
      <c r="H327">
        <f t="shared" si="41"/>
        <v>16.857142857142858</v>
      </c>
      <c r="I327">
        <f t="shared" si="42"/>
        <v>11.714285714285714</v>
      </c>
      <c r="J327">
        <f t="shared" si="43"/>
        <v>11.714285714285714</v>
      </c>
      <c r="K327">
        <f t="shared" si="44"/>
        <v>12</v>
      </c>
      <c r="L327">
        <f t="shared" si="45"/>
        <v>11.80952380952381</v>
      </c>
    </row>
    <row r="328" spans="1:12">
      <c r="A328" s="3" t="s">
        <v>343</v>
      </c>
      <c r="B328">
        <v>22</v>
      </c>
      <c r="C328">
        <v>11</v>
      </c>
      <c r="D328">
        <v>14</v>
      </c>
      <c r="E328">
        <v>7</v>
      </c>
      <c r="F328" s="1">
        <f>IF(AVERAGE(ErzurumTablo[[#This Row],[Vefat2019]:[Vefat2017]])&gt;0, AVERAGE(ErzurumTablo[[#This Row],[Vefat2019]:[Vefat2017]]), 0)</f>
        <v>10.666666666666666</v>
      </c>
      <c r="G328" s="1">
        <f>IF(ErzurumTablo[[#This Row],[Vefat2020]]&gt;-1, ErzurumTablo[[#This Row],[Vefat2020]]-ErzurumTablo[[#This Row],[Referans]], 0)</f>
        <v>11.333333333333334</v>
      </c>
      <c r="H328">
        <f t="shared" si="41"/>
        <v>16.571428571428573</v>
      </c>
      <c r="I328">
        <f t="shared" si="42"/>
        <v>11.714285714285714</v>
      </c>
      <c r="J328">
        <f t="shared" si="43"/>
        <v>12</v>
      </c>
      <c r="K328">
        <f t="shared" si="44"/>
        <v>10.714285714285714</v>
      </c>
      <c r="L328">
        <f t="shared" si="45"/>
        <v>11.476190476190478</v>
      </c>
    </row>
    <row r="329" spans="1:12">
      <c r="A329" s="3" t="s">
        <v>344</v>
      </c>
      <c r="B329">
        <v>24</v>
      </c>
      <c r="C329">
        <v>9</v>
      </c>
      <c r="D329">
        <v>9</v>
      </c>
      <c r="E329">
        <v>13</v>
      </c>
      <c r="F329" s="1">
        <f>IF(AVERAGE(ErzurumTablo[[#This Row],[Vefat2019]:[Vefat2017]])&gt;0, AVERAGE(ErzurumTablo[[#This Row],[Vefat2019]:[Vefat2017]]), 0)</f>
        <v>10.333333333333334</v>
      </c>
      <c r="G329" s="1">
        <f>IF(ErzurumTablo[[#This Row],[Vefat2020]]&gt;-1, ErzurumTablo[[#This Row],[Vefat2020]]-ErzurumTablo[[#This Row],[Referans]], 0)</f>
        <v>13.666666666666666</v>
      </c>
      <c r="H329">
        <f t="shared" si="41"/>
        <v>17.285714285714285</v>
      </c>
      <c r="I329">
        <f t="shared" si="42"/>
        <v>11.857142857142858</v>
      </c>
      <c r="J329">
        <f t="shared" si="43"/>
        <v>11.714285714285714</v>
      </c>
      <c r="K329">
        <f t="shared" si="44"/>
        <v>10.571428571428571</v>
      </c>
      <c r="L329">
        <f t="shared" si="45"/>
        <v>11.380952380952381</v>
      </c>
    </row>
    <row r="330" spans="1:12">
      <c r="A330" s="3" t="s">
        <v>345</v>
      </c>
      <c r="B330">
        <v>16</v>
      </c>
      <c r="C330">
        <v>12</v>
      </c>
      <c r="D330">
        <v>11</v>
      </c>
      <c r="E330">
        <v>7</v>
      </c>
      <c r="F330" s="1">
        <f>IF(AVERAGE(ErzurumTablo[[#This Row],[Vefat2019]:[Vefat2017]])&gt;0, AVERAGE(ErzurumTablo[[#This Row],[Vefat2019]:[Vefat2017]]), 0)</f>
        <v>10</v>
      </c>
      <c r="G330" s="1">
        <f>IF(ErzurumTablo[[#This Row],[Vefat2020]]&gt;-1, ErzurumTablo[[#This Row],[Vefat2020]]-ErzurumTablo[[#This Row],[Referans]], 0)</f>
        <v>6</v>
      </c>
      <c r="H330">
        <f t="shared" si="41"/>
        <v>16.714285714285715</v>
      </c>
      <c r="I330">
        <f t="shared" si="42"/>
        <v>11.428571428571429</v>
      </c>
      <c r="J330">
        <f t="shared" si="43"/>
        <v>11.428571428571429</v>
      </c>
      <c r="K330">
        <f t="shared" si="44"/>
        <v>10.285714285714286</v>
      </c>
      <c r="L330">
        <f t="shared" si="45"/>
        <v>11.047619047619047</v>
      </c>
    </row>
    <row r="331" spans="1:12">
      <c r="A331" s="3" t="s">
        <v>346</v>
      </c>
      <c r="B331">
        <v>24</v>
      </c>
      <c r="C331">
        <v>21</v>
      </c>
      <c r="D331">
        <v>11</v>
      </c>
      <c r="E331">
        <v>12</v>
      </c>
      <c r="F331" s="1">
        <f>IF(AVERAGE(ErzurumTablo[[#This Row],[Vefat2019]:[Vefat2017]])&gt;0, AVERAGE(ErzurumTablo[[#This Row],[Vefat2019]:[Vefat2017]]), 0)</f>
        <v>14.666666666666666</v>
      </c>
      <c r="G331" s="1">
        <f>IF(ErzurumTablo[[#This Row],[Vefat2020]]&gt;-1, ErzurumTablo[[#This Row],[Vefat2020]]-ErzurumTablo[[#This Row],[Referans]], 0)</f>
        <v>9.3333333333333339</v>
      </c>
      <c r="H331">
        <f t="shared" si="41"/>
        <v>18.142857142857142</v>
      </c>
      <c r="I331">
        <f t="shared" si="42"/>
        <v>12.142857142857142</v>
      </c>
      <c r="J331">
        <f t="shared" si="43"/>
        <v>11.285714285714286</v>
      </c>
      <c r="K331">
        <f t="shared" si="44"/>
        <v>10.285714285714286</v>
      </c>
      <c r="L331">
        <f t="shared" si="45"/>
        <v>11.238095238095239</v>
      </c>
    </row>
    <row r="332" spans="1:12">
      <c r="A332" s="3" t="s">
        <v>347</v>
      </c>
      <c r="B332">
        <v>15</v>
      </c>
      <c r="C332">
        <v>14</v>
      </c>
      <c r="D332">
        <v>10</v>
      </c>
      <c r="E332">
        <v>11</v>
      </c>
      <c r="F332" s="1">
        <f>IF(AVERAGE(ErzurumTablo[[#This Row],[Vefat2019]:[Vefat2017]])&gt;0, AVERAGE(ErzurumTablo[[#This Row],[Vefat2019]:[Vefat2017]]), 0)</f>
        <v>11.666666666666666</v>
      </c>
      <c r="G332" s="1">
        <f>IF(ErzurumTablo[[#This Row],[Vefat2020]]&gt;-1, ErzurumTablo[[#This Row],[Vefat2020]]-ErzurumTablo[[#This Row],[Referans]], 0)</f>
        <v>3.3333333333333339</v>
      </c>
      <c r="H332">
        <f t="shared" si="41"/>
        <v>18.428571428571427</v>
      </c>
      <c r="I332">
        <f t="shared" si="42"/>
        <v>12.428571428571429</v>
      </c>
      <c r="J332">
        <f t="shared" si="43"/>
        <v>11</v>
      </c>
      <c r="K332">
        <f t="shared" si="44"/>
        <v>10.142857142857142</v>
      </c>
      <c r="L332">
        <f t="shared" si="45"/>
        <v>11.190476190476192</v>
      </c>
    </row>
    <row r="333" spans="1:12">
      <c r="A333" s="3" t="s">
        <v>348</v>
      </c>
      <c r="B333">
        <v>20</v>
      </c>
      <c r="C333">
        <v>19</v>
      </c>
      <c r="D333">
        <v>11</v>
      </c>
      <c r="E333">
        <v>17</v>
      </c>
      <c r="F333" s="1">
        <f>IF(AVERAGE(ErzurumTablo[[#This Row],[Vefat2019]:[Vefat2017]])&gt;0, AVERAGE(ErzurumTablo[[#This Row],[Vefat2019]:[Vefat2017]]), 0)</f>
        <v>15.666666666666666</v>
      </c>
      <c r="G333" s="1">
        <f>IF(ErzurumTablo[[#This Row],[Vefat2020]]&gt;-1, ErzurumTablo[[#This Row],[Vefat2020]]-ErzurumTablo[[#This Row],[Referans]], 0)</f>
        <v>4.3333333333333339</v>
      </c>
      <c r="H333">
        <f t="shared" si="41"/>
        <v>19</v>
      </c>
      <c r="I333">
        <f t="shared" si="42"/>
        <v>13.428571428571429</v>
      </c>
      <c r="J333">
        <f t="shared" si="43"/>
        <v>11.142857142857142</v>
      </c>
      <c r="K333">
        <f t="shared" si="44"/>
        <v>10.714285714285714</v>
      </c>
      <c r="L333">
        <f t="shared" si="45"/>
        <v>11.761904761904763</v>
      </c>
    </row>
    <row r="334" spans="1:12">
      <c r="A334" s="3" t="s">
        <v>349</v>
      </c>
      <c r="B334">
        <v>27</v>
      </c>
      <c r="C334">
        <v>11</v>
      </c>
      <c r="D334">
        <v>16</v>
      </c>
      <c r="E334">
        <v>14</v>
      </c>
      <c r="F334" s="1">
        <f>IF(AVERAGE(ErzurumTablo[[#This Row],[Vefat2019]:[Vefat2017]])&gt;0, AVERAGE(ErzurumTablo[[#This Row],[Vefat2019]:[Vefat2017]]), 0)</f>
        <v>13.666666666666666</v>
      </c>
      <c r="G334" s="1">
        <f>IF(ErzurumTablo[[#This Row],[Vefat2020]]&gt;-1, ErzurumTablo[[#This Row],[Vefat2020]]-ErzurumTablo[[#This Row],[Referans]], 0)</f>
        <v>13.333333333333334</v>
      </c>
      <c r="H334">
        <f t="shared" si="41"/>
        <v>21.142857142857142</v>
      </c>
      <c r="I334">
        <f t="shared" si="42"/>
        <v>13.857142857142858</v>
      </c>
      <c r="J334">
        <f t="shared" si="43"/>
        <v>11.714285714285714</v>
      </c>
      <c r="K334">
        <f t="shared" si="44"/>
        <v>11.571428571428571</v>
      </c>
      <c r="L334">
        <f t="shared" si="45"/>
        <v>12.380952380952381</v>
      </c>
    </row>
    <row r="335" spans="1:12">
      <c r="A335" s="3" t="s">
        <v>350</v>
      </c>
      <c r="B335">
        <v>19</v>
      </c>
      <c r="C335">
        <v>10</v>
      </c>
      <c r="D335">
        <v>13</v>
      </c>
      <c r="E335">
        <v>13</v>
      </c>
      <c r="F335" s="1">
        <f>IF(AVERAGE(ErzurumTablo[[#This Row],[Vefat2019]:[Vefat2017]])&gt;0, AVERAGE(ErzurumTablo[[#This Row],[Vefat2019]:[Vefat2017]]), 0)</f>
        <v>12</v>
      </c>
      <c r="G335" s="1">
        <f>IF(ErzurumTablo[[#This Row],[Vefat2020]]&gt;-1, ErzurumTablo[[#This Row],[Vefat2020]]-ErzurumTablo[[#This Row],[Referans]], 0)</f>
        <v>7</v>
      </c>
      <c r="H335">
        <f t="shared" si="41"/>
        <v>20.714285714285715</v>
      </c>
      <c r="I335">
        <f t="shared" si="42"/>
        <v>13.714285714285714</v>
      </c>
      <c r="J335">
        <f t="shared" si="43"/>
        <v>11.571428571428571</v>
      </c>
      <c r="K335">
        <f t="shared" si="44"/>
        <v>12.428571428571429</v>
      </c>
      <c r="L335">
        <f t="shared" si="45"/>
        <v>12.571428571428571</v>
      </c>
    </row>
    <row r="336" spans="1:12">
      <c r="A336" s="3" t="s">
        <v>351</v>
      </c>
      <c r="B336">
        <v>17</v>
      </c>
      <c r="C336">
        <v>13</v>
      </c>
      <c r="D336">
        <v>18</v>
      </c>
      <c r="E336">
        <v>8</v>
      </c>
      <c r="F336" s="1">
        <f>IF(AVERAGE(ErzurumTablo[[#This Row],[Vefat2019]:[Vefat2017]])&gt;0, AVERAGE(ErzurumTablo[[#This Row],[Vefat2019]:[Vefat2017]]), 0)</f>
        <v>13</v>
      </c>
      <c r="G336" s="1">
        <f>IF(ErzurumTablo[[#This Row],[Vefat2020]]&gt;-1, ErzurumTablo[[#This Row],[Vefat2020]]-ErzurumTablo[[#This Row],[Referans]], 0)</f>
        <v>4</v>
      </c>
      <c r="H336">
        <f t="shared" si="41"/>
        <v>19.714285714285715</v>
      </c>
      <c r="I336">
        <f t="shared" si="42"/>
        <v>14.285714285714286</v>
      </c>
      <c r="J336">
        <f t="shared" si="43"/>
        <v>12.857142857142858</v>
      </c>
      <c r="K336">
        <f t="shared" si="44"/>
        <v>11.714285714285714</v>
      </c>
      <c r="L336">
        <f t="shared" si="45"/>
        <v>12.952380952380951</v>
      </c>
    </row>
    <row r="337" spans="1:12">
      <c r="A337" s="3" t="s">
        <v>352</v>
      </c>
      <c r="B337">
        <v>17</v>
      </c>
      <c r="C337">
        <v>11</v>
      </c>
      <c r="D337">
        <v>11</v>
      </c>
      <c r="E337">
        <v>8</v>
      </c>
      <c r="F337" s="1">
        <f>IF(AVERAGE(ErzurumTablo[[#This Row],[Vefat2019]:[Vefat2017]])&gt;0, AVERAGE(ErzurumTablo[[#This Row],[Vefat2019]:[Vefat2017]]), 0)</f>
        <v>10</v>
      </c>
      <c r="G337" s="1">
        <f>IF(ErzurumTablo[[#This Row],[Vefat2020]]&gt;-1, ErzurumTablo[[#This Row],[Vefat2020]]-ErzurumTablo[[#This Row],[Referans]], 0)</f>
        <v>7</v>
      </c>
      <c r="H337">
        <f t="shared" si="41"/>
        <v>19.857142857142858</v>
      </c>
      <c r="I337">
        <f t="shared" si="42"/>
        <v>14.142857142857142</v>
      </c>
      <c r="J337">
        <f t="shared" si="43"/>
        <v>12.857142857142858</v>
      </c>
      <c r="K337">
        <f t="shared" si="44"/>
        <v>11.857142857142858</v>
      </c>
      <c r="L337">
        <f t="shared" si="45"/>
        <v>12.952380952380951</v>
      </c>
    </row>
    <row r="338" spans="1:12">
      <c r="A338" s="3" t="s">
        <v>353</v>
      </c>
      <c r="B338">
        <v>30</v>
      </c>
      <c r="C338">
        <v>14</v>
      </c>
      <c r="D338">
        <v>18</v>
      </c>
      <c r="E338">
        <v>9</v>
      </c>
      <c r="F338" s="1">
        <f>IF(AVERAGE(ErzurumTablo[[#This Row],[Vefat2019]:[Vefat2017]])&gt;0, AVERAGE(ErzurumTablo[[#This Row],[Vefat2019]:[Vefat2017]]), 0)</f>
        <v>13.666666666666666</v>
      </c>
      <c r="G338" s="1">
        <f>IF(ErzurumTablo[[#This Row],[Vefat2020]]&gt;-1, ErzurumTablo[[#This Row],[Vefat2020]]-ErzurumTablo[[#This Row],[Referans]], 0)</f>
        <v>16.333333333333336</v>
      </c>
      <c r="H338">
        <f t="shared" si="41"/>
        <v>20.714285714285715</v>
      </c>
      <c r="I338">
        <f t="shared" si="42"/>
        <v>13.142857142857142</v>
      </c>
      <c r="J338">
        <f t="shared" si="43"/>
        <v>13.857142857142858</v>
      </c>
      <c r="K338">
        <f t="shared" si="44"/>
        <v>11.428571428571429</v>
      </c>
      <c r="L338">
        <f t="shared" si="45"/>
        <v>12.80952380952381</v>
      </c>
    </row>
    <row r="339" spans="1:12">
      <c r="A339" s="3" t="s">
        <v>354</v>
      </c>
      <c r="B339">
        <v>16</v>
      </c>
      <c r="C339">
        <v>12</v>
      </c>
      <c r="D339">
        <v>11</v>
      </c>
      <c r="E339">
        <v>8</v>
      </c>
      <c r="F339" s="1">
        <f>IF(AVERAGE(ErzurumTablo[[#This Row],[Vefat2019]:[Vefat2017]])&gt;0, AVERAGE(ErzurumTablo[[#This Row],[Vefat2019]:[Vefat2017]]), 0)</f>
        <v>10.333333333333334</v>
      </c>
      <c r="G339" s="1">
        <f>IF(ErzurumTablo[[#This Row],[Vefat2020]]&gt;-1, ErzurumTablo[[#This Row],[Vefat2020]]-ErzurumTablo[[#This Row],[Referans]], 0)</f>
        <v>5.6666666666666661</v>
      </c>
      <c r="H339">
        <f t="shared" si="41"/>
        <v>20.857142857142858</v>
      </c>
      <c r="I339">
        <f t="shared" si="42"/>
        <v>12.857142857142858</v>
      </c>
      <c r="J339">
        <f t="shared" si="43"/>
        <v>14</v>
      </c>
      <c r="K339">
        <f t="shared" si="44"/>
        <v>11</v>
      </c>
      <c r="L339">
        <f t="shared" si="45"/>
        <v>12.619047619047619</v>
      </c>
    </row>
    <row r="340" spans="1:12">
      <c r="A340" s="3" t="s">
        <v>355</v>
      </c>
      <c r="B340">
        <v>17</v>
      </c>
      <c r="C340">
        <v>19</v>
      </c>
      <c r="D340">
        <v>12</v>
      </c>
      <c r="E340">
        <v>16</v>
      </c>
      <c r="F340" s="1">
        <f>IF(AVERAGE(ErzurumTablo[[#This Row],[Vefat2019]:[Vefat2017]])&gt;0, AVERAGE(ErzurumTablo[[#This Row],[Vefat2019]:[Vefat2017]]), 0)</f>
        <v>15.666666666666666</v>
      </c>
      <c r="G340" s="1">
        <f>IF(ErzurumTablo[[#This Row],[Vefat2020]]&gt;-1, ErzurumTablo[[#This Row],[Vefat2020]]-ErzurumTablo[[#This Row],[Referans]], 0)</f>
        <v>1.3333333333333339</v>
      </c>
      <c r="H340">
        <f t="shared" si="41"/>
        <v>20.428571428571427</v>
      </c>
      <c r="I340">
        <f t="shared" si="42"/>
        <v>12.857142857142858</v>
      </c>
      <c r="J340">
        <f t="shared" si="43"/>
        <v>14.142857142857142</v>
      </c>
      <c r="K340">
        <f t="shared" si="44"/>
        <v>10.857142857142858</v>
      </c>
      <c r="L340">
        <f t="shared" si="45"/>
        <v>12.619047619047619</v>
      </c>
    </row>
    <row r="341" spans="1:12">
      <c r="A341" s="3" t="s">
        <v>356</v>
      </c>
      <c r="B341">
        <v>21</v>
      </c>
      <c r="C341">
        <v>12</v>
      </c>
      <c r="D341">
        <v>11</v>
      </c>
      <c r="E341">
        <v>12</v>
      </c>
      <c r="F341" s="1">
        <f>IF(AVERAGE(ErzurumTablo[[#This Row],[Vefat2019]:[Vefat2017]])&gt;0, AVERAGE(ErzurumTablo[[#This Row],[Vefat2019]:[Vefat2017]]), 0)</f>
        <v>11.666666666666666</v>
      </c>
      <c r="G341" s="1">
        <f>IF(ErzurumTablo[[#This Row],[Vefat2020]]&gt;-1, ErzurumTablo[[#This Row],[Vefat2020]]-ErzurumTablo[[#This Row],[Referans]], 0)</f>
        <v>9.3333333333333339</v>
      </c>
      <c r="H341">
        <f t="shared" si="41"/>
        <v>19.571428571428573</v>
      </c>
      <c r="I341">
        <f t="shared" si="42"/>
        <v>13</v>
      </c>
      <c r="J341">
        <f t="shared" si="43"/>
        <v>13.428571428571429</v>
      </c>
      <c r="K341">
        <f t="shared" si="44"/>
        <v>10.571428571428571</v>
      </c>
      <c r="L341">
        <f t="shared" si="45"/>
        <v>12.333333333333334</v>
      </c>
    </row>
    <row r="342" spans="1:12">
      <c r="A342" s="3" t="s">
        <v>357</v>
      </c>
      <c r="B342">
        <v>32</v>
      </c>
      <c r="C342">
        <v>18</v>
      </c>
      <c r="D342">
        <v>18</v>
      </c>
      <c r="E342">
        <v>17</v>
      </c>
      <c r="F342" s="1">
        <f>IF(AVERAGE(ErzurumTablo[[#This Row],[Vefat2019]:[Vefat2017]])&gt;0, AVERAGE(ErzurumTablo[[#This Row],[Vefat2019]:[Vefat2017]]), 0)</f>
        <v>17.666666666666668</v>
      </c>
      <c r="G342" s="1">
        <f>IF(ErzurumTablo[[#This Row],[Vefat2020]]&gt;-1, ErzurumTablo[[#This Row],[Vefat2020]]-ErzurumTablo[[#This Row],[Referans]], 0)</f>
        <v>14.333333333333332</v>
      </c>
      <c r="H342">
        <f t="shared" si="41"/>
        <v>21.428571428571427</v>
      </c>
      <c r="I342">
        <f t="shared" si="42"/>
        <v>14.142857142857142</v>
      </c>
      <c r="J342">
        <f t="shared" si="43"/>
        <v>14.142857142857142</v>
      </c>
      <c r="K342">
        <f t="shared" si="44"/>
        <v>11.142857142857142</v>
      </c>
      <c r="L342">
        <f t="shared" si="45"/>
        <v>13.142857142857142</v>
      </c>
    </row>
    <row r="343" spans="1:12">
      <c r="A343" s="3" t="s">
        <v>358</v>
      </c>
      <c r="B343">
        <v>20</v>
      </c>
      <c r="C343">
        <v>10</v>
      </c>
      <c r="D343">
        <v>8</v>
      </c>
      <c r="E343">
        <v>10</v>
      </c>
      <c r="F343" s="1">
        <f>IF(AVERAGE(ErzurumTablo[[#This Row],[Vefat2019]:[Vefat2017]])&gt;0, AVERAGE(ErzurumTablo[[#This Row],[Vefat2019]:[Vefat2017]]), 0)</f>
        <v>9.3333333333333339</v>
      </c>
      <c r="G343" s="1">
        <f>IF(ErzurumTablo[[#This Row],[Vefat2020]]&gt;-1, ErzurumTablo[[#This Row],[Vefat2020]]-ErzurumTablo[[#This Row],[Referans]], 0)</f>
        <v>10.666666666666666</v>
      </c>
      <c r="H343">
        <f t="shared" si="41"/>
        <v>21.857142857142858</v>
      </c>
      <c r="I343">
        <f t="shared" si="42"/>
        <v>13.714285714285714</v>
      </c>
      <c r="J343">
        <f t="shared" si="43"/>
        <v>12.714285714285714</v>
      </c>
      <c r="K343">
        <f t="shared" si="44"/>
        <v>11.428571428571429</v>
      </c>
      <c r="L343">
        <f t="shared" si="45"/>
        <v>12.619047619047619</v>
      </c>
    </row>
    <row r="344" spans="1:12">
      <c r="A344" s="3" t="s">
        <v>359</v>
      </c>
      <c r="B344">
        <v>19</v>
      </c>
      <c r="C344">
        <v>12</v>
      </c>
      <c r="D344">
        <v>5</v>
      </c>
      <c r="E344">
        <v>10</v>
      </c>
      <c r="F344" s="1">
        <f>IF(AVERAGE(ErzurumTablo[[#This Row],[Vefat2019]:[Vefat2017]])&gt;0, AVERAGE(ErzurumTablo[[#This Row],[Vefat2019]:[Vefat2017]]), 0)</f>
        <v>9</v>
      </c>
      <c r="G344" s="1">
        <f>IF(ErzurumTablo[[#This Row],[Vefat2020]]&gt;-1, ErzurumTablo[[#This Row],[Vefat2020]]-ErzurumTablo[[#This Row],[Referans]], 0)</f>
        <v>10</v>
      </c>
      <c r="H344">
        <f t="shared" si="41"/>
        <v>22.142857142857142</v>
      </c>
      <c r="I344">
        <f t="shared" si="42"/>
        <v>13.857142857142858</v>
      </c>
      <c r="J344">
        <f t="shared" si="43"/>
        <v>11.857142857142858</v>
      </c>
      <c r="K344">
        <f t="shared" si="44"/>
        <v>11.714285714285714</v>
      </c>
      <c r="L344">
        <f t="shared" si="45"/>
        <v>12.476190476190476</v>
      </c>
    </row>
    <row r="345" spans="1:12">
      <c r="A345" s="3" t="s">
        <v>360</v>
      </c>
      <c r="B345">
        <v>17</v>
      </c>
      <c r="C345">
        <v>16</v>
      </c>
      <c r="D345">
        <v>15</v>
      </c>
      <c r="E345">
        <v>11</v>
      </c>
      <c r="F345" s="1">
        <f>IF(AVERAGE(ErzurumTablo[[#This Row],[Vefat2019]:[Vefat2017]])&gt;0, AVERAGE(ErzurumTablo[[#This Row],[Vefat2019]:[Vefat2017]]), 0)</f>
        <v>14</v>
      </c>
      <c r="G345" s="1">
        <f>IF(ErzurumTablo[[#This Row],[Vefat2020]]&gt;-1, ErzurumTablo[[#This Row],[Vefat2020]]-ErzurumTablo[[#This Row],[Referans]], 0)</f>
        <v>3</v>
      </c>
      <c r="H345">
        <f t="shared" si="41"/>
        <v>20.285714285714285</v>
      </c>
      <c r="I345">
        <f t="shared" si="42"/>
        <v>14.142857142857142</v>
      </c>
      <c r="J345">
        <f t="shared" si="43"/>
        <v>11.428571428571429</v>
      </c>
      <c r="K345">
        <f t="shared" si="44"/>
        <v>12</v>
      </c>
      <c r="L345">
        <f t="shared" si="45"/>
        <v>12.523809523809522</v>
      </c>
    </row>
    <row r="346" spans="1:12">
      <c r="A346" s="3" t="s">
        <v>361</v>
      </c>
      <c r="B346">
        <v>19</v>
      </c>
      <c r="C346">
        <v>19</v>
      </c>
      <c r="D346">
        <v>5</v>
      </c>
      <c r="E346">
        <v>14</v>
      </c>
      <c r="F346" s="1">
        <f>IF(AVERAGE(ErzurumTablo[[#This Row],[Vefat2019]:[Vefat2017]])&gt;0, AVERAGE(ErzurumTablo[[#This Row],[Vefat2019]:[Vefat2017]]), 0)</f>
        <v>12.666666666666666</v>
      </c>
      <c r="G346" s="1">
        <f>IF(ErzurumTablo[[#This Row],[Vefat2020]]&gt;-1, ErzurumTablo[[#This Row],[Vefat2020]]-ErzurumTablo[[#This Row],[Referans]], 0)</f>
        <v>6.3333333333333339</v>
      </c>
      <c r="H346">
        <f t="shared" si="41"/>
        <v>20.714285714285715</v>
      </c>
      <c r="I346">
        <f t="shared" si="42"/>
        <v>15.142857142857142</v>
      </c>
      <c r="J346">
        <f t="shared" si="43"/>
        <v>10.571428571428571</v>
      </c>
      <c r="K346">
        <f t="shared" si="44"/>
        <v>12.857142857142858</v>
      </c>
      <c r="L346">
        <f t="shared" si="45"/>
        <v>12.857142857142859</v>
      </c>
    </row>
    <row r="347" spans="1:12">
      <c r="A347" s="3" t="s">
        <v>362</v>
      </c>
      <c r="B347">
        <v>15</v>
      </c>
      <c r="C347">
        <v>15</v>
      </c>
      <c r="D347">
        <v>12</v>
      </c>
      <c r="E347">
        <v>12</v>
      </c>
      <c r="F347" s="1">
        <f>IF(AVERAGE(ErzurumTablo[[#This Row],[Vefat2019]:[Vefat2017]])&gt;0, AVERAGE(ErzurumTablo[[#This Row],[Vefat2019]:[Vefat2017]]), 0)</f>
        <v>13</v>
      </c>
      <c r="G347" s="1">
        <f>IF(ErzurumTablo[[#This Row],[Vefat2020]]&gt;-1, ErzurumTablo[[#This Row],[Vefat2020]]-ErzurumTablo[[#This Row],[Referans]], 0)</f>
        <v>2</v>
      </c>
      <c r="H347">
        <f t="shared" si="41"/>
        <v>20.428571428571427</v>
      </c>
      <c r="I347">
        <f t="shared" si="42"/>
        <v>14.571428571428571</v>
      </c>
      <c r="J347">
        <f t="shared" si="43"/>
        <v>10.571428571428571</v>
      </c>
      <c r="K347">
        <f t="shared" si="44"/>
        <v>12.285714285714286</v>
      </c>
      <c r="L347">
        <f t="shared" si="45"/>
        <v>12.476190476190478</v>
      </c>
    </row>
    <row r="348" spans="1:12">
      <c r="A348" s="3" t="s">
        <v>363</v>
      </c>
      <c r="B348">
        <v>13</v>
      </c>
      <c r="C348">
        <v>10</v>
      </c>
      <c r="D348">
        <v>11</v>
      </c>
      <c r="E348">
        <v>10</v>
      </c>
      <c r="F348" s="1">
        <f>IF(AVERAGE(ErzurumTablo[[#This Row],[Vefat2019]:[Vefat2017]])&gt;0, AVERAGE(ErzurumTablo[[#This Row],[Vefat2019]:[Vefat2017]]), 0)</f>
        <v>10.333333333333334</v>
      </c>
      <c r="G348" s="1">
        <f>IF(ErzurumTablo[[#This Row],[Vefat2020]]&gt;-1, ErzurumTablo[[#This Row],[Vefat2020]]-ErzurumTablo[[#This Row],[Referans]], 0)</f>
        <v>2.6666666666666661</v>
      </c>
      <c r="H348">
        <f t="shared" si="41"/>
        <v>19.285714285714285</v>
      </c>
      <c r="I348">
        <f t="shared" si="42"/>
        <v>14.285714285714286</v>
      </c>
      <c r="J348">
        <f t="shared" si="43"/>
        <v>10.571428571428571</v>
      </c>
      <c r="K348">
        <f t="shared" si="44"/>
        <v>12</v>
      </c>
      <c r="L348">
        <f t="shared" si="45"/>
        <v>12.285714285714283</v>
      </c>
    </row>
    <row r="349" spans="1:12">
      <c r="A349" s="3" t="s">
        <v>364</v>
      </c>
      <c r="B349">
        <v>17</v>
      </c>
      <c r="C349">
        <v>13</v>
      </c>
      <c r="D349">
        <v>14</v>
      </c>
      <c r="E349">
        <v>21</v>
      </c>
      <c r="F349" s="1">
        <f>IF(AVERAGE(ErzurumTablo[[#This Row],[Vefat2019]:[Vefat2017]])&gt;0, AVERAGE(ErzurumTablo[[#This Row],[Vefat2019]:[Vefat2017]]), 0)</f>
        <v>16</v>
      </c>
      <c r="G349" s="1">
        <f>IF(ErzurumTablo[[#This Row],[Vefat2020]]&gt;-1, ErzurumTablo[[#This Row],[Vefat2020]]-ErzurumTablo[[#This Row],[Referans]], 0)</f>
        <v>1</v>
      </c>
      <c r="H349">
        <f t="shared" si="41"/>
        <v>17.142857142857142</v>
      </c>
      <c r="I349">
        <f t="shared" si="42"/>
        <v>13.571428571428571</v>
      </c>
      <c r="J349">
        <f t="shared" si="43"/>
        <v>10</v>
      </c>
      <c r="K349">
        <f t="shared" si="44"/>
        <v>12.571428571428571</v>
      </c>
      <c r="L349">
        <f t="shared" si="45"/>
        <v>12.047619047619047</v>
      </c>
    </row>
    <row r="350" spans="1:12">
      <c r="A350" s="3" t="s">
        <v>365</v>
      </c>
      <c r="B350">
        <v>24</v>
      </c>
      <c r="C350">
        <v>8</v>
      </c>
      <c r="D350">
        <v>14</v>
      </c>
      <c r="E350">
        <v>15</v>
      </c>
      <c r="F350" s="1">
        <f>IF(AVERAGE(ErzurumTablo[[#This Row],[Vefat2019]:[Vefat2017]])&gt;0, AVERAGE(ErzurumTablo[[#This Row],[Vefat2019]:[Vefat2017]]), 0)</f>
        <v>12.333333333333334</v>
      </c>
      <c r="G350" s="1">
        <f>IF(ErzurumTablo[[#This Row],[Vefat2020]]&gt;-1, ErzurumTablo[[#This Row],[Vefat2020]]-ErzurumTablo[[#This Row],[Referans]], 0)</f>
        <v>11.666666666666666</v>
      </c>
      <c r="H350">
        <f t="shared" si="41"/>
        <v>17.714285714285715</v>
      </c>
      <c r="I350">
        <f t="shared" si="42"/>
        <v>13.285714285714286</v>
      </c>
      <c r="J350">
        <f t="shared" si="43"/>
        <v>10.857142857142858</v>
      </c>
      <c r="K350">
        <f t="shared" si="44"/>
        <v>13.285714285714286</v>
      </c>
      <c r="L350">
        <f t="shared" si="45"/>
        <v>12.476190476190476</v>
      </c>
    </row>
    <row r="351" spans="1:12">
      <c r="A351" s="3" t="s">
        <v>366</v>
      </c>
      <c r="B351">
        <v>20</v>
      </c>
      <c r="C351">
        <v>18</v>
      </c>
      <c r="D351">
        <v>12</v>
      </c>
      <c r="E351">
        <v>8</v>
      </c>
      <c r="F351" s="1">
        <f>IF(AVERAGE(ErzurumTablo[[#This Row],[Vefat2019]:[Vefat2017]])&gt;0, AVERAGE(ErzurumTablo[[#This Row],[Vefat2019]:[Vefat2017]]), 0)</f>
        <v>12.666666666666666</v>
      </c>
      <c r="G351" s="1">
        <f>IF(ErzurumTablo[[#This Row],[Vefat2020]]&gt;-1, ErzurumTablo[[#This Row],[Vefat2020]]-ErzurumTablo[[#This Row],[Referans]], 0)</f>
        <v>7.3333333333333339</v>
      </c>
      <c r="H351">
        <f t="shared" si="41"/>
        <v>17.857142857142858</v>
      </c>
      <c r="I351">
        <f t="shared" si="42"/>
        <v>14.142857142857142</v>
      </c>
      <c r="J351">
        <f t="shared" si="43"/>
        <v>11.857142857142858</v>
      </c>
      <c r="K351">
        <f t="shared" si="44"/>
        <v>13</v>
      </c>
      <c r="L351">
        <f t="shared" si="45"/>
        <v>13</v>
      </c>
    </row>
    <row r="352" spans="1:12">
      <c r="A352" s="3" t="s">
        <v>367</v>
      </c>
      <c r="B352">
        <v>19</v>
      </c>
      <c r="C352">
        <v>5</v>
      </c>
      <c r="D352">
        <v>18</v>
      </c>
      <c r="E352">
        <v>8</v>
      </c>
      <c r="F352" s="1">
        <f>IF(AVERAGE(ErzurumTablo[[#This Row],[Vefat2019]:[Vefat2017]])&gt;0, AVERAGE(ErzurumTablo[[#This Row],[Vefat2019]:[Vefat2017]]), 0)</f>
        <v>10.333333333333334</v>
      </c>
      <c r="G352" s="1">
        <f>IF(ErzurumTablo[[#This Row],[Vefat2020]]&gt;-1, ErzurumTablo[[#This Row],[Vefat2020]]-ErzurumTablo[[#This Row],[Referans]], 0)</f>
        <v>8.6666666666666661</v>
      </c>
      <c r="H352">
        <f t="shared" si="41"/>
        <v>18.142857142857142</v>
      </c>
      <c r="I352">
        <f t="shared" si="42"/>
        <v>12.571428571428571</v>
      </c>
      <c r="J352">
        <f t="shared" si="43"/>
        <v>12.285714285714286</v>
      </c>
      <c r="K352">
        <f t="shared" si="44"/>
        <v>12.571428571428571</v>
      </c>
      <c r="L352">
        <f t="shared" si="45"/>
        <v>12.476190476190476</v>
      </c>
    </row>
    <row r="353" spans="1:12">
      <c r="A353" s="3" t="s">
        <v>368</v>
      </c>
      <c r="B353">
        <v>18</v>
      </c>
      <c r="C353">
        <v>16</v>
      </c>
      <c r="D353">
        <v>16</v>
      </c>
      <c r="E353">
        <v>9</v>
      </c>
      <c r="F353" s="1">
        <f>IF(AVERAGE(ErzurumTablo[[#This Row],[Vefat2019]:[Vefat2017]])&gt;0, AVERAGE(ErzurumTablo[[#This Row],[Vefat2019]:[Vefat2017]]), 0)</f>
        <v>13.666666666666666</v>
      </c>
      <c r="G353" s="1">
        <f>IF(ErzurumTablo[[#This Row],[Vefat2020]]&gt;-1, ErzurumTablo[[#This Row],[Vefat2020]]-ErzurumTablo[[#This Row],[Referans]], 0)</f>
        <v>4.3333333333333339</v>
      </c>
      <c r="H353">
        <f t="shared" si="41"/>
        <v>18</v>
      </c>
      <c r="I353">
        <f t="shared" si="42"/>
        <v>12.142857142857142</v>
      </c>
      <c r="J353">
        <f t="shared" si="43"/>
        <v>13.857142857142858</v>
      </c>
      <c r="K353">
        <f t="shared" si="44"/>
        <v>11.857142857142858</v>
      </c>
      <c r="L353">
        <f t="shared" si="45"/>
        <v>12.61904761904762</v>
      </c>
    </row>
    <row r="354" spans="1:12">
      <c r="A354" s="3" t="s">
        <v>369</v>
      </c>
      <c r="B354">
        <v>15</v>
      </c>
      <c r="C354">
        <v>10</v>
      </c>
      <c r="D354">
        <v>11</v>
      </c>
      <c r="E354">
        <v>12</v>
      </c>
      <c r="F354" s="1">
        <f>IF(AVERAGE(ErzurumTablo[[#This Row],[Vefat2019]:[Vefat2017]])&gt;0, AVERAGE(ErzurumTablo[[#This Row],[Vefat2019]:[Vefat2017]]), 0)</f>
        <v>11</v>
      </c>
      <c r="G354" s="1">
        <f>IF(ErzurumTablo[[#This Row],[Vefat2020]]&gt;-1, ErzurumTablo[[#This Row],[Vefat2020]]-ErzurumTablo[[#This Row],[Referans]], 0)</f>
        <v>4</v>
      </c>
      <c r="H354">
        <f t="shared" si="41"/>
        <v>18</v>
      </c>
      <c r="I354">
        <f t="shared" si="42"/>
        <v>11.428571428571429</v>
      </c>
      <c r="J354">
        <f t="shared" si="43"/>
        <v>13.714285714285714</v>
      </c>
      <c r="K354">
        <f t="shared" si="44"/>
        <v>11.857142857142858</v>
      </c>
      <c r="L354">
        <f t="shared" si="45"/>
        <v>12.333333333333334</v>
      </c>
    </row>
    <row r="355" spans="1:12">
      <c r="A355" s="3" t="s">
        <v>370</v>
      </c>
      <c r="B355">
        <v>14</v>
      </c>
      <c r="C355">
        <v>11</v>
      </c>
      <c r="D355">
        <v>9</v>
      </c>
      <c r="E355">
        <v>12</v>
      </c>
      <c r="F355" s="1">
        <f>IF(AVERAGE(ErzurumTablo[[#This Row],[Vefat2019]:[Vefat2017]])&gt;0, AVERAGE(ErzurumTablo[[#This Row],[Vefat2019]:[Vefat2017]]), 0)</f>
        <v>10.666666666666666</v>
      </c>
      <c r="G355" s="1">
        <f>IF(ErzurumTablo[[#This Row],[Vefat2020]]&gt;-1, ErzurumTablo[[#This Row],[Vefat2020]]-ErzurumTablo[[#This Row],[Referans]], 0)</f>
        <v>3.3333333333333339</v>
      </c>
      <c r="H355">
        <f t="shared" si="41"/>
        <v>18.142857142857142</v>
      </c>
      <c r="I355">
        <f t="shared" si="42"/>
        <v>11.571428571428571</v>
      </c>
      <c r="J355">
        <f t="shared" si="43"/>
        <v>13.428571428571429</v>
      </c>
      <c r="K355">
        <f t="shared" si="44"/>
        <v>12.142857142857142</v>
      </c>
      <c r="L355">
        <f t="shared" si="45"/>
        <v>12.380952380952381</v>
      </c>
    </row>
    <row r="356" spans="1:12">
      <c r="A356" s="3" t="s">
        <v>371</v>
      </c>
      <c r="B356">
        <v>25</v>
      </c>
      <c r="C356">
        <v>16</v>
      </c>
      <c r="D356">
        <v>13</v>
      </c>
      <c r="E356">
        <v>14</v>
      </c>
      <c r="F356" s="1">
        <f>IF(AVERAGE(ErzurumTablo[[#This Row],[Vefat2019]:[Vefat2017]])&gt;0, AVERAGE(ErzurumTablo[[#This Row],[Vefat2019]:[Vefat2017]]), 0)</f>
        <v>14.333333333333334</v>
      </c>
      <c r="G356" s="1">
        <f>IF(ErzurumTablo[[#This Row],[Vefat2020]]&gt;-1, ErzurumTablo[[#This Row],[Vefat2020]]-ErzurumTablo[[#This Row],[Referans]], 0)</f>
        <v>10.666666666666666</v>
      </c>
      <c r="H356">
        <f t="shared" si="41"/>
        <v>19.285714285714285</v>
      </c>
      <c r="I356">
        <f t="shared" si="42"/>
        <v>12</v>
      </c>
      <c r="J356">
        <f t="shared" si="43"/>
        <v>13.285714285714286</v>
      </c>
      <c r="K356">
        <f t="shared" si="44"/>
        <v>11.142857142857142</v>
      </c>
      <c r="L356">
        <f t="shared" si="45"/>
        <v>12.142857142857142</v>
      </c>
    </row>
    <row r="357" spans="1:12">
      <c r="A357" s="3" t="s">
        <v>372</v>
      </c>
      <c r="B357">
        <v>20</v>
      </c>
      <c r="C357">
        <v>6</v>
      </c>
      <c r="D357">
        <v>11</v>
      </c>
      <c r="E357">
        <v>9</v>
      </c>
      <c r="F357" s="1">
        <f>IF(AVERAGE(ErzurumTablo[[#This Row],[Vefat2019]:[Vefat2017]])&gt;0, AVERAGE(ErzurumTablo[[#This Row],[Vefat2019]:[Vefat2017]]), 0)</f>
        <v>8.6666666666666661</v>
      </c>
      <c r="G357" s="1">
        <f>IF(ErzurumTablo[[#This Row],[Vefat2020]]&gt;-1, ErzurumTablo[[#This Row],[Vefat2020]]-ErzurumTablo[[#This Row],[Referans]], 0)</f>
        <v>11.333333333333334</v>
      </c>
      <c r="H357">
        <f t="shared" si="41"/>
        <v>18.714285714285715</v>
      </c>
      <c r="I357">
        <f t="shared" si="42"/>
        <v>11.714285714285714</v>
      </c>
      <c r="J357">
        <f t="shared" si="43"/>
        <v>12.857142857142858</v>
      </c>
      <c r="K357">
        <f t="shared" si="44"/>
        <v>10.285714285714286</v>
      </c>
      <c r="L357">
        <f t="shared" si="45"/>
        <v>11.619047619047619</v>
      </c>
    </row>
    <row r="358" spans="1:12">
      <c r="A358" s="3" t="s">
        <v>373</v>
      </c>
      <c r="B358">
        <v>19</v>
      </c>
      <c r="C358">
        <v>13</v>
      </c>
      <c r="D358">
        <v>9</v>
      </c>
      <c r="E358">
        <v>5</v>
      </c>
      <c r="F358" s="1">
        <f>IF(AVERAGE(ErzurumTablo[[#This Row],[Vefat2019]:[Vefat2017]])&gt;0, AVERAGE(ErzurumTablo[[#This Row],[Vefat2019]:[Vefat2017]]), 0)</f>
        <v>9</v>
      </c>
      <c r="G358" s="1">
        <f>IF(ErzurumTablo[[#This Row],[Vefat2020]]&gt;-1, ErzurumTablo[[#This Row],[Vefat2020]]-ErzurumTablo[[#This Row],[Referans]], 0)</f>
        <v>10</v>
      </c>
      <c r="H358">
        <f t="shared" si="41"/>
        <v>18.571428571428573</v>
      </c>
      <c r="I358">
        <f t="shared" si="42"/>
        <v>11</v>
      </c>
      <c r="J358">
        <f t="shared" si="43"/>
        <v>12.428571428571429</v>
      </c>
      <c r="K358">
        <f t="shared" si="44"/>
        <v>9.8571428571428577</v>
      </c>
      <c r="L358">
        <f t="shared" si="45"/>
        <v>11.095238095238097</v>
      </c>
    </row>
    <row r="359" spans="1:12">
      <c r="A359" s="3" t="s">
        <v>374</v>
      </c>
      <c r="B359">
        <v>12</v>
      </c>
      <c r="C359">
        <v>13</v>
      </c>
      <c r="D359">
        <v>15</v>
      </c>
      <c r="E359">
        <v>7</v>
      </c>
      <c r="F359" s="1">
        <f>IF(AVERAGE(ErzurumTablo[[#This Row],[Vefat2019]:[Vefat2017]])&gt;0, AVERAGE(ErzurumTablo[[#This Row],[Vefat2019]:[Vefat2017]]), 0)</f>
        <v>11.666666666666666</v>
      </c>
      <c r="G359" s="1">
        <f>IF(ErzurumTablo[[#This Row],[Vefat2020]]&gt;-1, ErzurumTablo[[#This Row],[Vefat2020]]-ErzurumTablo[[#This Row],[Referans]], 0)</f>
        <v>0.33333333333333393</v>
      </c>
      <c r="H359">
        <f t="shared" si="41"/>
        <v>17.571428571428573</v>
      </c>
      <c r="I359">
        <f t="shared" si="42"/>
        <v>12.142857142857142</v>
      </c>
      <c r="J359">
        <f t="shared" si="43"/>
        <v>12</v>
      </c>
      <c r="K359">
        <f t="shared" si="44"/>
        <v>9.7142857142857135</v>
      </c>
      <c r="L359">
        <f t="shared" si="45"/>
        <v>11.285714285714286</v>
      </c>
    </row>
    <row r="360" spans="1:12">
      <c r="A360" s="3" t="s">
        <v>375</v>
      </c>
      <c r="B360">
        <v>13</v>
      </c>
      <c r="C360">
        <v>22</v>
      </c>
      <c r="D360">
        <v>20</v>
      </c>
      <c r="E360">
        <v>19</v>
      </c>
      <c r="F360" s="1">
        <f>IF(AVERAGE(ErzurumTablo[[#This Row],[Vefat2019]:[Vefat2017]])&gt;0, AVERAGE(ErzurumTablo[[#This Row],[Vefat2019]:[Vefat2017]]), 0)</f>
        <v>20.333333333333332</v>
      </c>
      <c r="G360" s="1">
        <f>IF(ErzurumTablo[[#This Row],[Vefat2020]]&gt;-1, ErzurumTablo[[#This Row],[Vefat2020]]-ErzurumTablo[[#This Row],[Referans]], 0)</f>
        <v>-7.3333333333333321</v>
      </c>
      <c r="H360">
        <f t="shared" si="41"/>
        <v>16.857142857142858</v>
      </c>
      <c r="I360">
        <f t="shared" si="42"/>
        <v>13</v>
      </c>
      <c r="J360">
        <f t="shared" si="43"/>
        <v>12.571428571428571</v>
      </c>
      <c r="K360">
        <f t="shared" si="44"/>
        <v>11.142857142857142</v>
      </c>
      <c r="L360">
        <f t="shared" si="45"/>
        <v>12.238095238095237</v>
      </c>
    </row>
    <row r="361" spans="1:12">
      <c r="A361" s="3" t="s">
        <v>376</v>
      </c>
      <c r="B361">
        <v>18</v>
      </c>
      <c r="C361">
        <v>17</v>
      </c>
      <c r="D361">
        <v>19</v>
      </c>
      <c r="E361">
        <v>8</v>
      </c>
      <c r="F361" s="1">
        <f>IF(AVERAGE(ErzurumTablo[[#This Row],[Vefat2019]:[Vefat2017]])&gt;0, AVERAGE(ErzurumTablo[[#This Row],[Vefat2019]:[Vefat2017]]), 0)</f>
        <v>14.666666666666666</v>
      </c>
      <c r="G361" s="1">
        <f>IF(ErzurumTablo[[#This Row],[Vefat2020]]&gt;-1, ErzurumTablo[[#This Row],[Vefat2020]]-ErzurumTablo[[#This Row],[Referans]], 0)</f>
        <v>3.3333333333333339</v>
      </c>
      <c r="H361">
        <f t="shared" si="41"/>
        <v>17.285714285714285</v>
      </c>
      <c r="I361">
        <f t="shared" si="42"/>
        <v>14</v>
      </c>
      <c r="J361">
        <f t="shared" si="43"/>
        <v>13.714285714285714</v>
      </c>
      <c r="K361">
        <f t="shared" si="44"/>
        <v>10.571428571428571</v>
      </c>
      <c r="L361">
        <f t="shared" si="45"/>
        <v>12.761904761904761</v>
      </c>
    </row>
    <row r="362" spans="1:12">
      <c r="A362" s="3" t="s">
        <v>377</v>
      </c>
      <c r="B362">
        <v>14</v>
      </c>
      <c r="C362">
        <v>6</v>
      </c>
      <c r="D362">
        <v>17</v>
      </c>
      <c r="E362">
        <v>11</v>
      </c>
      <c r="F362" s="1">
        <f>IF(AVERAGE(ErzurumTablo[[#This Row],[Vefat2019]:[Vefat2017]])&gt;0, AVERAGE(ErzurumTablo[[#This Row],[Vefat2019]:[Vefat2017]]), 0)</f>
        <v>11.333333333333334</v>
      </c>
      <c r="G362" s="1">
        <f>IF(ErzurumTablo[[#This Row],[Vefat2020]]&gt;-1, ErzurumTablo[[#This Row],[Vefat2020]]-ErzurumTablo[[#This Row],[Referans]], 0)</f>
        <v>2.6666666666666661</v>
      </c>
      <c r="H362">
        <f t="shared" si="41"/>
        <v>17.285714285714285</v>
      </c>
      <c r="I362">
        <f t="shared" si="42"/>
        <v>13.285714285714286</v>
      </c>
      <c r="J362">
        <f t="shared" si="43"/>
        <v>14.857142857142858</v>
      </c>
      <c r="K362">
        <f t="shared" si="44"/>
        <v>10.428571428571429</v>
      </c>
      <c r="L362">
        <f t="shared" si="45"/>
        <v>12.857142857142858</v>
      </c>
    </row>
    <row r="363" spans="1:12">
      <c r="A363" s="3" t="s">
        <v>378</v>
      </c>
      <c r="B363">
        <v>9</v>
      </c>
      <c r="C363">
        <v>9</v>
      </c>
      <c r="D363">
        <v>10</v>
      </c>
      <c r="E363">
        <v>12</v>
      </c>
      <c r="F363" s="1">
        <f>IF(AVERAGE(ErzurumTablo[[#This Row],[Vefat2019]:[Vefat2017]])&gt;0, AVERAGE(ErzurumTablo[[#This Row],[Vefat2019]:[Vefat2017]]), 0)</f>
        <v>10.333333333333334</v>
      </c>
      <c r="G363" s="1">
        <f>IF(ErzurumTablo[[#This Row],[Vefat2020]]&gt;-1, ErzurumTablo[[#This Row],[Vefat2020]]-ErzurumTablo[[#This Row],[Referans]], 0)</f>
        <v>-1.3333333333333339</v>
      </c>
      <c r="H363">
        <f t="shared" si="41"/>
        <v>15</v>
      </c>
      <c r="I363">
        <f t="shared" si="42"/>
        <v>12.285714285714286</v>
      </c>
      <c r="J363">
        <f t="shared" si="43"/>
        <v>14.428571428571429</v>
      </c>
      <c r="K363">
        <f t="shared" si="44"/>
        <v>10.142857142857142</v>
      </c>
      <c r="L363">
        <f t="shared" si="45"/>
        <v>12.285714285714283</v>
      </c>
    </row>
    <row r="364" spans="1:12">
      <c r="A364" s="3" t="s">
        <v>379</v>
      </c>
      <c r="B364">
        <v>18</v>
      </c>
      <c r="C364">
        <v>6</v>
      </c>
      <c r="D364">
        <v>13</v>
      </c>
      <c r="E364">
        <v>9</v>
      </c>
      <c r="F364" s="1">
        <f>IF(AVERAGE(ErzurumTablo[[#This Row],[Vefat2019]:[Vefat2017]])&gt;0, AVERAGE(ErzurumTablo[[#This Row],[Vefat2019]:[Vefat2017]]), 0)</f>
        <v>9.3333333333333339</v>
      </c>
      <c r="G364" s="1">
        <f>IF(ErzurumTablo[[#This Row],[Vefat2020]]&gt;-1, ErzurumTablo[[#This Row],[Vefat2020]]-ErzurumTablo[[#This Row],[Referans]], 0)</f>
        <v>8.6666666666666661</v>
      </c>
      <c r="H364">
        <f t="shared" si="41"/>
        <v>14.714285714285714</v>
      </c>
      <c r="I364">
        <f t="shared" si="42"/>
        <v>12.285714285714286</v>
      </c>
      <c r="J364">
        <f t="shared" si="43"/>
        <v>14.714285714285714</v>
      </c>
      <c r="K364">
        <f t="shared" si="44"/>
        <v>10.142857142857142</v>
      </c>
      <c r="L364">
        <f t="shared" si="45"/>
        <v>12.38095238095238</v>
      </c>
    </row>
    <row r="365" spans="1:12">
      <c r="A365" s="3" t="s">
        <v>380</v>
      </c>
      <c r="B365">
        <v>8</v>
      </c>
      <c r="C365">
        <v>6</v>
      </c>
      <c r="D365">
        <v>9</v>
      </c>
      <c r="E365">
        <v>13</v>
      </c>
      <c r="F365" s="1">
        <f>IF(AVERAGE(ErzurumTablo[[#This Row],[Vefat2019]:[Vefat2017]])&gt;0, AVERAGE(ErzurumTablo[[#This Row],[Vefat2019]:[Vefat2017]]), 0)</f>
        <v>9.3333333333333339</v>
      </c>
      <c r="G365" s="1">
        <f>IF(ErzurumTablo[[#This Row],[Vefat2020]]&gt;-1, ErzurumTablo[[#This Row],[Vefat2020]]-ErzurumTablo[[#This Row],[Referans]], 0)</f>
        <v>-1.3333333333333339</v>
      </c>
      <c r="H365">
        <f t="shared" si="41"/>
        <v>13.142857142857142</v>
      </c>
      <c r="I365">
        <f t="shared" si="42"/>
        <v>11.285714285714286</v>
      </c>
      <c r="J365">
        <f t="shared" si="43"/>
        <v>14.714285714285714</v>
      </c>
      <c r="K365">
        <f t="shared" si="44"/>
        <v>11.285714285714286</v>
      </c>
      <c r="L365">
        <f t="shared" si="45"/>
        <v>12.428571428571427</v>
      </c>
    </row>
    <row r="366" spans="1:12">
      <c r="A366" s="3" t="s">
        <v>381</v>
      </c>
      <c r="B366">
        <v>17</v>
      </c>
      <c r="C366">
        <v>19</v>
      </c>
      <c r="D366">
        <v>14</v>
      </c>
      <c r="E366">
        <v>11</v>
      </c>
      <c r="F366" s="1">
        <f>IF(AVERAGE(ErzurumTablo[[#This Row],[Vefat2019]:[Vefat2017]])&gt;0, AVERAGE(ErzurumTablo[[#This Row],[Vefat2019]:[Vefat2017]]), 0)</f>
        <v>14.666666666666666</v>
      </c>
      <c r="G366" s="1">
        <f>IF(ErzurumTablo[[#This Row],[Vefat2020]]&gt;-1, ErzurumTablo[[#This Row],[Vefat2020]]-ErzurumTablo[[#This Row],[Referans]], 0)</f>
        <v>2.3333333333333339</v>
      </c>
      <c r="H366">
        <f t="shared" si="41"/>
        <v>13.857142857142858</v>
      </c>
      <c r="I366">
        <f t="shared" si="42"/>
        <v>12.142857142857142</v>
      </c>
      <c r="J366">
        <f t="shared" si="43"/>
        <v>14.571428571428571</v>
      </c>
      <c r="K366">
        <f t="shared" si="44"/>
        <v>11.857142857142858</v>
      </c>
      <c r="L366">
        <f t="shared" si="45"/>
        <v>12.857142857142858</v>
      </c>
    </row>
    <row r="367" spans="1:12">
      <c r="A367" s="3" t="s">
        <v>382</v>
      </c>
      <c r="B367">
        <v>9</v>
      </c>
      <c r="C367">
        <v>14</v>
      </c>
      <c r="D367">
        <v>15</v>
      </c>
      <c r="E367">
        <v>9</v>
      </c>
      <c r="F367" s="1">
        <f>IF(AVERAGE(ErzurumTablo[[#This Row],[Vefat2019]:[Vefat2017]])&gt;0, AVERAGE(ErzurumTablo[[#This Row],[Vefat2019]:[Vefat2017]]), 0)</f>
        <v>12.666666666666666</v>
      </c>
      <c r="G367" s="1">
        <f>IF(ErzurumTablo[[#This Row],[Vefat2020]]&gt;-1, ErzurumTablo[[#This Row],[Vefat2020]]-ErzurumTablo[[#This Row],[Referans]], 0)</f>
        <v>-3.6666666666666661</v>
      </c>
      <c r="H367">
        <f t="shared" si="41"/>
        <v>13.285714285714286</v>
      </c>
      <c r="I367">
        <f t="shared" si="42"/>
        <v>11</v>
      </c>
      <c r="J367">
        <f t="shared" si="43"/>
        <v>13.857142857142858</v>
      </c>
      <c r="K367">
        <f t="shared" si="44"/>
        <v>10.428571428571429</v>
      </c>
      <c r="L367">
        <f t="shared" si="45"/>
        <v>11.761904761904763</v>
      </c>
    </row>
    <row r="368" spans="1:12">
      <c r="A368" s="3" t="s">
        <v>383</v>
      </c>
      <c r="B368">
        <v>15</v>
      </c>
      <c r="C368">
        <v>15</v>
      </c>
      <c r="D368">
        <v>20</v>
      </c>
      <c r="E368">
        <v>18</v>
      </c>
      <c r="F368" s="1">
        <f>IF(AVERAGE(ErzurumTablo[[#This Row],[Vefat2019]:[Vefat2017]])&gt;0, AVERAGE(ErzurumTablo[[#This Row],[Vefat2019]:[Vefat2017]]), 0)</f>
        <v>17.666666666666668</v>
      </c>
      <c r="G368" s="1">
        <f>IF(ErzurumTablo[[#This Row],[Vefat2020]]&gt;-1, ErzurumTablo[[#This Row],[Vefat2020]]-ErzurumTablo[[#This Row],[Referans]], 0)</f>
        <v>-2.6666666666666679</v>
      </c>
      <c r="H368">
        <f t="shared" si="41"/>
        <v>12.857142857142858</v>
      </c>
      <c r="I368">
        <f t="shared" si="42"/>
        <v>10.714285714285714</v>
      </c>
      <c r="J368">
        <f t="shared" si="43"/>
        <v>14</v>
      </c>
      <c r="K368">
        <f t="shared" si="44"/>
        <v>11.857142857142858</v>
      </c>
      <c r="L368">
        <f t="shared" si="45"/>
        <v>12.190476190476192</v>
      </c>
    </row>
    <row r="369" spans="1:12">
      <c r="A369" s="3" t="s">
        <v>384</v>
      </c>
      <c r="B369">
        <v>17</v>
      </c>
      <c r="C369">
        <v>13</v>
      </c>
      <c r="D369">
        <v>15</v>
      </c>
      <c r="E369">
        <v>10</v>
      </c>
      <c r="F369" s="1">
        <f>IF(AVERAGE(ErzurumTablo[[#This Row],[Vefat2019]:[Vefat2017]])&gt;0, AVERAGE(ErzurumTablo[[#This Row],[Vefat2019]:[Vefat2017]]), 0)</f>
        <v>12.666666666666666</v>
      </c>
      <c r="G369" s="1">
        <f>IF(ErzurumTablo[[#This Row],[Vefat2020]]&gt;-1, ErzurumTablo[[#This Row],[Vefat2020]]-ErzurumTablo[[#This Row],[Referans]], 0)</f>
        <v>4.3333333333333339</v>
      </c>
      <c r="H369">
        <f t="shared" si="41"/>
        <v>13.285714285714286</v>
      </c>
      <c r="I369">
        <f t="shared" si="42"/>
        <v>11.714285714285714</v>
      </c>
      <c r="J369">
        <f t="shared" si="43"/>
        <v>13.714285714285714</v>
      </c>
      <c r="K369">
        <f t="shared" si="44"/>
        <v>11.714285714285714</v>
      </c>
      <c r="L369">
        <f t="shared" si="45"/>
        <v>12.380952380952381</v>
      </c>
    </row>
    <row r="370" spans="1:12">
      <c r="A370" s="3" t="s">
        <v>385</v>
      </c>
      <c r="B370">
        <v>17</v>
      </c>
      <c r="C370">
        <v>9</v>
      </c>
      <c r="D370">
        <v>14</v>
      </c>
      <c r="E370">
        <v>15</v>
      </c>
      <c r="F370" s="1">
        <f>IF(AVERAGE(ErzurumTablo[[#This Row],[Vefat2019]:[Vefat2017]])&gt;0, AVERAGE(ErzurumTablo[[#This Row],[Vefat2019]:[Vefat2017]]), 0)</f>
        <v>12.666666666666666</v>
      </c>
      <c r="G370" s="1">
        <f>IF(ErzurumTablo[[#This Row],[Vefat2020]]&gt;-1, ErzurumTablo[[#This Row],[Vefat2020]]-ErzurumTablo[[#This Row],[Referans]], 0)</f>
        <v>4.3333333333333339</v>
      </c>
      <c r="H370">
        <f t="shared" si="41"/>
        <v>14.428571428571429</v>
      </c>
      <c r="I370">
        <f t="shared" si="42"/>
        <v>11.714285714285714</v>
      </c>
      <c r="J370">
        <f t="shared" si="43"/>
        <v>14.285714285714286</v>
      </c>
      <c r="K370">
        <f t="shared" si="44"/>
        <v>12.142857142857142</v>
      </c>
      <c r="L370">
        <f t="shared" si="45"/>
        <v>12.714285714285717</v>
      </c>
    </row>
    <row r="371" spans="1:12">
      <c r="A371" s="3" t="s">
        <v>386</v>
      </c>
      <c r="B371">
        <v>15</v>
      </c>
      <c r="C371">
        <v>11</v>
      </c>
      <c r="D371">
        <v>14</v>
      </c>
      <c r="E371">
        <v>12</v>
      </c>
      <c r="F371" s="1">
        <f>IF(AVERAGE(ErzurumTablo[[#This Row],[Vefat2019]:[Vefat2017]])&gt;0, AVERAGE(ErzurumTablo[[#This Row],[Vefat2019]:[Vefat2017]]), 0)</f>
        <v>12.333333333333334</v>
      </c>
      <c r="G371" s="1">
        <f>IF(ErzurumTablo[[#This Row],[Vefat2020]]&gt;-1, ErzurumTablo[[#This Row],[Vefat2020]]-ErzurumTablo[[#This Row],[Referans]], 0)</f>
        <v>2.6666666666666661</v>
      </c>
      <c r="H371">
        <f t="shared" si="41"/>
        <v>14</v>
      </c>
      <c r="I371">
        <f t="shared" si="42"/>
        <v>12.428571428571429</v>
      </c>
      <c r="J371">
        <f t="shared" si="43"/>
        <v>14.428571428571429</v>
      </c>
      <c r="K371">
        <f t="shared" si="44"/>
        <v>12.571428571428571</v>
      </c>
      <c r="L371">
        <f t="shared" si="45"/>
        <v>13.142857142857142</v>
      </c>
    </row>
    <row r="372" spans="1:12">
      <c r="A372" s="3" t="s">
        <v>387</v>
      </c>
      <c r="B372">
        <v>15</v>
      </c>
      <c r="C372">
        <v>23</v>
      </c>
      <c r="D372">
        <v>16</v>
      </c>
      <c r="E372">
        <v>14</v>
      </c>
      <c r="F372" s="1">
        <f>IF(AVERAGE(ErzurumTablo[[#This Row],[Vefat2019]:[Vefat2017]])&gt;0, AVERAGE(ErzurumTablo[[#This Row],[Vefat2019]:[Vefat2017]]), 0)</f>
        <v>17.666666666666668</v>
      </c>
      <c r="G372" s="1">
        <f>IF(ErzurumTablo[[#This Row],[Vefat2020]]&gt;-1, ErzurumTablo[[#This Row],[Vefat2020]]-ErzurumTablo[[#This Row],[Referans]], 0)</f>
        <v>-2.6666666666666679</v>
      </c>
      <c r="H372">
        <f t="shared" si="41"/>
        <v>15</v>
      </c>
      <c r="I372">
        <f t="shared" si="42"/>
        <v>14.857142857142858</v>
      </c>
      <c r="J372">
        <f t="shared" si="43"/>
        <v>15.428571428571429</v>
      </c>
      <c r="K372">
        <f t="shared" si="44"/>
        <v>12.714285714285714</v>
      </c>
      <c r="L372">
        <f t="shared" si="45"/>
        <v>14.333333333333332</v>
      </c>
    </row>
    <row r="373" spans="1:12">
      <c r="A373" s="3" t="s">
        <v>388</v>
      </c>
      <c r="B373">
        <v>19</v>
      </c>
      <c r="C373">
        <v>7</v>
      </c>
      <c r="D373">
        <v>20</v>
      </c>
      <c r="E373">
        <v>7</v>
      </c>
      <c r="F373" s="1">
        <f>IF(AVERAGE(ErzurumTablo[[#This Row],[Vefat2019]:[Vefat2017]])&gt;0, AVERAGE(ErzurumTablo[[#This Row],[Vefat2019]:[Vefat2017]]), 0)</f>
        <v>11.333333333333334</v>
      </c>
      <c r="G373" s="1">
        <f>IF(ErzurumTablo[[#This Row],[Vefat2020]]&gt;-1, ErzurumTablo[[#This Row],[Vefat2020]]-ErzurumTablo[[#This Row],[Referans]], 0)</f>
        <v>7.6666666666666661</v>
      </c>
      <c r="H373">
        <f t="shared" si="41"/>
        <v>15.285714285714286</v>
      </c>
      <c r="I373">
        <f t="shared" si="42"/>
        <v>13.142857142857142</v>
      </c>
      <c r="J373">
        <f t="shared" si="43"/>
        <v>16.285714285714285</v>
      </c>
      <c r="K373">
        <f t="shared" si="44"/>
        <v>12.142857142857142</v>
      </c>
      <c r="L373">
        <f t="shared" si="45"/>
        <v>13.857142857142858</v>
      </c>
    </row>
    <row r="374" spans="1:12">
      <c r="A374" s="3" t="s">
        <v>389</v>
      </c>
      <c r="B374">
        <v>10</v>
      </c>
      <c r="C374">
        <v>16</v>
      </c>
      <c r="D374">
        <v>11</v>
      </c>
      <c r="E374">
        <v>16</v>
      </c>
      <c r="F374" s="1">
        <f>IF(AVERAGE(ErzurumTablo[[#This Row],[Vefat2019]:[Vefat2017]])&gt;0, AVERAGE(ErzurumTablo[[#This Row],[Vefat2019]:[Vefat2017]]), 0)</f>
        <v>14.333333333333334</v>
      </c>
      <c r="G374" s="1">
        <f>IF(ErzurumTablo[[#This Row],[Vefat2020]]&gt;-1, ErzurumTablo[[#This Row],[Vefat2020]]-ErzurumTablo[[#This Row],[Referans]], 0)</f>
        <v>-4.3333333333333339</v>
      </c>
      <c r="H374">
        <f t="shared" si="41"/>
        <v>15.428571428571429</v>
      </c>
      <c r="I374">
        <f t="shared" si="42"/>
        <v>13.428571428571429</v>
      </c>
      <c r="J374">
        <f t="shared" si="43"/>
        <v>15.714285714285714</v>
      </c>
      <c r="K374">
        <f t="shared" si="44"/>
        <v>13.142857142857142</v>
      </c>
      <c r="L374">
        <f t="shared" si="45"/>
        <v>14.095238095238093</v>
      </c>
    </row>
    <row r="375" spans="1:12">
      <c r="A375" s="3" t="s">
        <v>390</v>
      </c>
      <c r="B375">
        <v>16</v>
      </c>
      <c r="C375">
        <v>8</v>
      </c>
      <c r="D375">
        <v>16</v>
      </c>
      <c r="E375">
        <v>13</v>
      </c>
      <c r="F375" s="1">
        <f>IF(AVERAGE(ErzurumTablo[[#This Row],[Vefat2019]:[Vefat2017]])&gt;0, AVERAGE(ErzurumTablo[[#This Row],[Vefat2019]:[Vefat2017]]), 0)</f>
        <v>12.333333333333334</v>
      </c>
      <c r="G375" s="1">
        <f>IF(ErzurumTablo[[#This Row],[Vefat2020]]&gt;-1, ErzurumTablo[[#This Row],[Vefat2020]]-ErzurumTablo[[#This Row],[Referans]], 0)</f>
        <v>3.6666666666666661</v>
      </c>
      <c r="H375">
        <f t="shared" si="41"/>
        <v>15.571428571428571</v>
      </c>
      <c r="I375">
        <f t="shared" si="42"/>
        <v>12.428571428571429</v>
      </c>
      <c r="J375">
        <f t="shared" si="43"/>
        <v>15.142857142857142</v>
      </c>
      <c r="K375">
        <f t="shared" si="44"/>
        <v>12.428571428571429</v>
      </c>
      <c r="L375">
        <f t="shared" si="45"/>
        <v>13.33333333333333</v>
      </c>
    </row>
    <row r="376" spans="1:12">
      <c r="A376" s="3" t="s">
        <v>391</v>
      </c>
      <c r="B376">
        <v>6</v>
      </c>
      <c r="C376">
        <v>16</v>
      </c>
      <c r="D376">
        <v>12</v>
      </c>
      <c r="E376">
        <v>17</v>
      </c>
      <c r="F376" s="1">
        <f>IF(AVERAGE(ErzurumTablo[[#This Row],[Vefat2019]:[Vefat2017]])&gt;0, AVERAGE(ErzurumTablo[[#This Row],[Vefat2019]:[Vefat2017]]), 0)</f>
        <v>15</v>
      </c>
      <c r="G376" s="1">
        <f>IF(ErzurumTablo[[#This Row],[Vefat2020]]&gt;-1, ErzurumTablo[[#This Row],[Vefat2020]]-ErzurumTablo[[#This Row],[Referans]], 0)</f>
        <v>-9</v>
      </c>
      <c r="H376">
        <f t="shared" si="41"/>
        <v>14</v>
      </c>
      <c r="I376">
        <f t="shared" si="42"/>
        <v>12.857142857142858</v>
      </c>
      <c r="J376">
        <f t="shared" si="43"/>
        <v>14.714285714285714</v>
      </c>
      <c r="K376">
        <f t="shared" si="44"/>
        <v>13.428571428571429</v>
      </c>
      <c r="L376">
        <f t="shared" si="45"/>
        <v>13.666666666666668</v>
      </c>
    </row>
    <row r="377" spans="1:12">
      <c r="A377" s="3" t="s">
        <v>392</v>
      </c>
      <c r="B377">
        <v>16</v>
      </c>
      <c r="C377">
        <v>9</v>
      </c>
      <c r="D377">
        <v>14</v>
      </c>
      <c r="E377">
        <v>17</v>
      </c>
      <c r="F377" s="1">
        <f>IF(AVERAGE(ErzurumTablo[[#This Row],[Vefat2019]:[Vefat2017]])&gt;0, AVERAGE(ErzurumTablo[[#This Row],[Vefat2019]:[Vefat2017]]), 0)</f>
        <v>13.333333333333334</v>
      </c>
      <c r="G377" s="1">
        <f>IF(ErzurumTablo[[#This Row],[Vefat2020]]&gt;-1, ErzurumTablo[[#This Row],[Vefat2020]]-ErzurumTablo[[#This Row],[Referans]], 0)</f>
        <v>2.6666666666666661</v>
      </c>
      <c r="H377">
        <f t="shared" si="41"/>
        <v>13.857142857142858</v>
      </c>
      <c r="I377">
        <f t="shared" si="42"/>
        <v>12.857142857142858</v>
      </c>
      <c r="J377">
        <f t="shared" si="43"/>
        <v>14.714285714285714</v>
      </c>
      <c r="K377">
        <f t="shared" si="44"/>
        <v>13.714285714285714</v>
      </c>
      <c r="L377">
        <f t="shared" si="45"/>
        <v>13.761904761904761</v>
      </c>
    </row>
    <row r="378" spans="1:12">
      <c r="A378" s="3" t="s">
        <v>393</v>
      </c>
      <c r="B378">
        <v>19</v>
      </c>
      <c r="C378">
        <v>15</v>
      </c>
      <c r="D378">
        <v>17</v>
      </c>
      <c r="E378">
        <v>16</v>
      </c>
      <c r="F378" s="1">
        <f>IF(AVERAGE(ErzurumTablo[[#This Row],[Vefat2019]:[Vefat2017]])&gt;0, AVERAGE(ErzurumTablo[[#This Row],[Vefat2019]:[Vefat2017]]), 0)</f>
        <v>16</v>
      </c>
      <c r="G378" s="1">
        <f>IF(ErzurumTablo[[#This Row],[Vefat2020]]&gt;-1, ErzurumTablo[[#This Row],[Vefat2020]]-ErzurumTablo[[#This Row],[Referans]], 0)</f>
        <v>3</v>
      </c>
      <c r="H378">
        <f t="shared" si="41"/>
        <v>14.428571428571429</v>
      </c>
      <c r="I378">
        <f t="shared" si="42"/>
        <v>13.428571428571429</v>
      </c>
      <c r="J378">
        <f t="shared" si="43"/>
        <v>15.142857142857142</v>
      </c>
      <c r="K378">
        <f t="shared" si="44"/>
        <v>14.285714285714286</v>
      </c>
      <c r="L378">
        <f t="shared" si="45"/>
        <v>14.285714285714286</v>
      </c>
    </row>
    <row r="379" spans="1:12">
      <c r="A379" s="3" t="s">
        <v>394</v>
      </c>
      <c r="B379">
        <v>17</v>
      </c>
      <c r="C379">
        <v>12</v>
      </c>
      <c r="D379">
        <v>16</v>
      </c>
      <c r="E379">
        <v>19</v>
      </c>
      <c r="F379" s="1">
        <f>IF(AVERAGE(ErzurumTablo[[#This Row],[Vefat2019]:[Vefat2017]])&gt;0, AVERAGE(ErzurumTablo[[#This Row],[Vefat2019]:[Vefat2017]]), 0)</f>
        <v>15.666666666666666</v>
      </c>
      <c r="G379" s="1">
        <f>IF(ErzurumTablo[[#This Row],[Vefat2020]]&gt;-1, ErzurumTablo[[#This Row],[Vefat2020]]-ErzurumTablo[[#This Row],[Referans]], 0)</f>
        <v>1.3333333333333339</v>
      </c>
      <c r="H379">
        <f t="shared" si="41"/>
        <v>14.714285714285714</v>
      </c>
      <c r="I379">
        <f t="shared" si="42"/>
        <v>11.857142857142858</v>
      </c>
      <c r="J379">
        <f t="shared" si="43"/>
        <v>15.142857142857142</v>
      </c>
      <c r="K379">
        <f t="shared" si="44"/>
        <v>15</v>
      </c>
      <c r="L379">
        <f t="shared" si="45"/>
        <v>14</v>
      </c>
    </row>
    <row r="380" spans="1:12">
      <c r="A380" s="3" t="s">
        <v>395</v>
      </c>
      <c r="B380">
        <v>9</v>
      </c>
      <c r="C380">
        <v>14</v>
      </c>
      <c r="D380">
        <v>13</v>
      </c>
      <c r="E380">
        <v>16</v>
      </c>
      <c r="F380" s="1">
        <f>IF(AVERAGE(ErzurumTablo[[#This Row],[Vefat2019]:[Vefat2017]])&gt;0, AVERAGE(ErzurumTablo[[#This Row],[Vefat2019]:[Vefat2017]]), 0)</f>
        <v>14.333333333333334</v>
      </c>
      <c r="G380" s="1">
        <f>IF(ErzurumTablo[[#This Row],[Vefat2020]]&gt;-1, ErzurumTablo[[#This Row],[Vefat2020]]-ErzurumTablo[[#This Row],[Referans]], 0)</f>
        <v>-5.3333333333333339</v>
      </c>
      <c r="H380">
        <f t="shared" si="41"/>
        <v>13.285714285714286</v>
      </c>
      <c r="I380">
        <f t="shared" si="42"/>
        <v>12.857142857142858</v>
      </c>
      <c r="J380">
        <f t="shared" si="43"/>
        <v>14.142857142857142</v>
      </c>
      <c r="K380">
        <f t="shared" si="44"/>
        <v>16.285714285714285</v>
      </c>
      <c r="L380">
        <f t="shared" si="45"/>
        <v>14.428571428571429</v>
      </c>
    </row>
    <row r="381" spans="1:12">
      <c r="A381" s="3" t="s">
        <v>396</v>
      </c>
      <c r="B381">
        <v>15</v>
      </c>
      <c r="C381">
        <v>13</v>
      </c>
      <c r="D381">
        <v>17</v>
      </c>
      <c r="E381">
        <v>22</v>
      </c>
      <c r="F381" s="1">
        <f>IF(AVERAGE(ErzurumTablo[[#This Row],[Vefat2019]:[Vefat2017]])&gt;0, AVERAGE(ErzurumTablo[[#This Row],[Vefat2019]:[Vefat2017]]), 0)</f>
        <v>17.333333333333332</v>
      </c>
      <c r="G381" s="1">
        <f>IF(ErzurumTablo[[#This Row],[Vefat2020]]&gt;-1, ErzurumTablo[[#This Row],[Vefat2020]]-ErzurumTablo[[#This Row],[Referans]], 0)</f>
        <v>-2.3333333333333321</v>
      </c>
      <c r="H381">
        <f t="shared" si="41"/>
        <v>14</v>
      </c>
      <c r="I381">
        <f t="shared" si="42"/>
        <v>12.428571428571429</v>
      </c>
      <c r="J381">
        <f t="shared" si="43"/>
        <v>15</v>
      </c>
      <c r="K381">
        <f t="shared" si="44"/>
        <v>17.142857142857142</v>
      </c>
      <c r="L381">
        <f t="shared" si="45"/>
        <v>14.857142857142858</v>
      </c>
    </row>
    <row r="382" spans="1:12">
      <c r="A382" s="3" t="s">
        <v>397</v>
      </c>
      <c r="B382">
        <v>9</v>
      </c>
      <c r="C382">
        <v>15</v>
      </c>
      <c r="D382">
        <v>17</v>
      </c>
      <c r="E382">
        <v>13</v>
      </c>
      <c r="F382" s="1">
        <f>IF(AVERAGE(ErzurumTablo[[#This Row],[Vefat2019]:[Vefat2017]])&gt;0, AVERAGE(ErzurumTablo[[#This Row],[Vefat2019]:[Vefat2017]]), 0)</f>
        <v>15</v>
      </c>
      <c r="G382" s="1">
        <f>IF(ErzurumTablo[[#This Row],[Vefat2020]]&gt;-1, ErzurumTablo[[#This Row],[Vefat2020]]-ErzurumTablo[[#This Row],[Referans]], 0)</f>
        <v>-6</v>
      </c>
      <c r="H382">
        <f t="shared" si="41"/>
        <v>13</v>
      </c>
      <c r="I382">
        <f t="shared" si="42"/>
        <v>13.428571428571429</v>
      </c>
      <c r="J382">
        <f t="shared" si="43"/>
        <v>15.142857142857142</v>
      </c>
      <c r="K382">
        <f t="shared" si="44"/>
        <v>17.142857142857142</v>
      </c>
      <c r="L382">
        <f t="shared" si="45"/>
        <v>15.238095238095237</v>
      </c>
    </row>
    <row r="383" spans="1:12">
      <c r="A383" s="3" t="s">
        <v>398</v>
      </c>
      <c r="B383">
        <v>12</v>
      </c>
      <c r="C383">
        <v>15</v>
      </c>
      <c r="D383">
        <v>17</v>
      </c>
      <c r="E383">
        <v>10</v>
      </c>
      <c r="F383" s="1">
        <f>IF(AVERAGE(ErzurumTablo[[#This Row],[Vefat2019]:[Vefat2017]])&gt;0, AVERAGE(ErzurumTablo[[#This Row],[Vefat2019]:[Vefat2017]]), 0)</f>
        <v>14</v>
      </c>
      <c r="G383" s="1">
        <f>IF(ErzurumTablo[[#This Row],[Vefat2020]]&gt;-1, ErzurumTablo[[#This Row],[Vefat2020]]-ErzurumTablo[[#This Row],[Referans]], 0)</f>
        <v>-2</v>
      </c>
      <c r="H383">
        <f t="shared" si="41"/>
        <v>13.857142857142858</v>
      </c>
      <c r="I383">
        <f t="shared" si="42"/>
        <v>13.285714285714286</v>
      </c>
      <c r="J383">
        <f t="shared" si="43"/>
        <v>15.857142857142858</v>
      </c>
      <c r="K383">
        <f t="shared" si="44"/>
        <v>16.142857142857142</v>
      </c>
      <c r="L383">
        <f t="shared" si="45"/>
        <v>15.095238095238097</v>
      </c>
    </row>
    <row r="384" spans="1:12">
      <c r="A384" s="3" t="s">
        <v>399</v>
      </c>
      <c r="B384">
        <v>18</v>
      </c>
      <c r="C384">
        <v>16</v>
      </c>
      <c r="D384">
        <v>12</v>
      </c>
      <c r="E384">
        <v>14</v>
      </c>
      <c r="F384" s="1">
        <f>IF(AVERAGE(ErzurumTablo[[#This Row],[Vefat2019]:[Vefat2017]])&gt;0, AVERAGE(ErzurumTablo[[#This Row],[Vefat2019]:[Vefat2017]]), 0)</f>
        <v>14</v>
      </c>
      <c r="G384" s="1">
        <f>IF(ErzurumTablo[[#This Row],[Vefat2020]]&gt;-1, ErzurumTablo[[#This Row],[Vefat2020]]-ErzurumTablo[[#This Row],[Referans]], 0)</f>
        <v>4</v>
      </c>
      <c r="H384">
        <f t="shared" ref="H384:H388" si="46">AVERAGEIF(B378:B384, "&gt;0")</f>
        <v>14.142857142857142</v>
      </c>
      <c r="I384">
        <f t="shared" ref="I384:I388" si="47">AVERAGEIF(C378:C384, "&gt;0")</f>
        <v>14.285714285714286</v>
      </c>
      <c r="J384">
        <f t="shared" ref="J384:J388" si="48">AVERAGEIF(D378:D384, "&gt;0")</f>
        <v>15.571428571428571</v>
      </c>
      <c r="K384">
        <f t="shared" ref="K384:K388" si="49">AVERAGEIF(E378:E384, "&gt;0")</f>
        <v>15.714285714285714</v>
      </c>
      <c r="L384">
        <f t="shared" ref="L384:L388" si="50">AVERAGE(F378:F384)</f>
        <v>15.19047619047619</v>
      </c>
    </row>
    <row r="385" spans="1:12">
      <c r="A385" s="3" t="s">
        <v>400</v>
      </c>
      <c r="B385">
        <v>17</v>
      </c>
      <c r="C385">
        <v>12</v>
      </c>
      <c r="D385">
        <v>17</v>
      </c>
      <c r="E385">
        <v>10</v>
      </c>
      <c r="F385" s="1">
        <f>IF(AVERAGE(ErzurumTablo[[#This Row],[Vefat2019]:[Vefat2017]])&gt;0, AVERAGE(ErzurumTablo[[#This Row],[Vefat2019]:[Vefat2017]]), 0)</f>
        <v>13</v>
      </c>
      <c r="G385" s="1">
        <f>IF(ErzurumTablo[[#This Row],[Vefat2020]]&gt;-1, ErzurumTablo[[#This Row],[Vefat2020]]-ErzurumTablo[[#This Row],[Referans]], 0)</f>
        <v>4</v>
      </c>
      <c r="H385">
        <f t="shared" si="46"/>
        <v>13.857142857142858</v>
      </c>
      <c r="I385">
        <f t="shared" si="47"/>
        <v>13.857142857142858</v>
      </c>
      <c r="J385">
        <f t="shared" si="48"/>
        <v>15.571428571428571</v>
      </c>
      <c r="K385">
        <f t="shared" si="49"/>
        <v>14.857142857142858</v>
      </c>
      <c r="L385">
        <f t="shared" si="50"/>
        <v>14.761904761904761</v>
      </c>
    </row>
    <row r="386" spans="1:12">
      <c r="A386" s="3" t="s">
        <v>401</v>
      </c>
      <c r="B386">
        <v>17</v>
      </c>
      <c r="C386">
        <v>16</v>
      </c>
      <c r="D386">
        <v>12</v>
      </c>
      <c r="E386">
        <v>14</v>
      </c>
      <c r="F386" s="1">
        <f>IF(AVERAGE(ErzurumTablo[[#This Row],[Vefat2019]:[Vefat2017]])&gt;0, AVERAGE(ErzurumTablo[[#This Row],[Vefat2019]:[Vefat2017]]), 0)</f>
        <v>14</v>
      </c>
      <c r="G386" s="1">
        <f>IF(ErzurumTablo[[#This Row],[Vefat2020]]&gt;-1, ErzurumTablo[[#This Row],[Vefat2020]]-ErzurumTablo[[#This Row],[Referans]], 0)</f>
        <v>3</v>
      </c>
      <c r="H386">
        <f t="shared" si="46"/>
        <v>13.857142857142858</v>
      </c>
      <c r="I386">
        <f t="shared" si="47"/>
        <v>14.428571428571429</v>
      </c>
      <c r="J386">
        <f t="shared" si="48"/>
        <v>15</v>
      </c>
      <c r="K386">
        <f t="shared" si="49"/>
        <v>14.142857142857142</v>
      </c>
      <c r="L386">
        <f t="shared" si="50"/>
        <v>14.523809523809522</v>
      </c>
    </row>
    <row r="387" spans="1:12">
      <c r="A387" s="3" t="s">
        <v>402</v>
      </c>
      <c r="B387">
        <v>10</v>
      </c>
      <c r="C387">
        <v>19</v>
      </c>
      <c r="D387">
        <v>24</v>
      </c>
      <c r="E387">
        <v>8</v>
      </c>
      <c r="F387" s="1">
        <f>IF(AVERAGE(ErzurumTablo[[#This Row],[Vefat2019]:[Vefat2017]])&gt;0, AVERAGE(ErzurumTablo[[#This Row],[Vefat2019]:[Vefat2017]]), 0)</f>
        <v>17</v>
      </c>
      <c r="G387" s="1">
        <f>IF(ErzurumTablo[[#This Row],[Vefat2020]]&gt;-1, ErzurumTablo[[#This Row],[Vefat2020]]-ErzurumTablo[[#This Row],[Referans]], 0)</f>
        <v>-7</v>
      </c>
      <c r="H387">
        <f t="shared" si="46"/>
        <v>14</v>
      </c>
      <c r="I387">
        <f t="shared" si="47"/>
        <v>15.142857142857142</v>
      </c>
      <c r="J387">
        <f t="shared" si="48"/>
        <v>16.571428571428573</v>
      </c>
      <c r="K387">
        <f t="shared" si="49"/>
        <v>13</v>
      </c>
      <c r="L387">
        <f t="shared" si="50"/>
        <v>14.904761904761903</v>
      </c>
    </row>
    <row r="388" spans="1:12">
      <c r="A388" s="3" t="s">
        <v>403</v>
      </c>
      <c r="B388">
        <v>8</v>
      </c>
      <c r="C388">
        <v>13</v>
      </c>
      <c r="D388">
        <v>14</v>
      </c>
      <c r="E388">
        <v>18</v>
      </c>
      <c r="F388" s="1">
        <f>IF(AVERAGE(ErzurumTablo[[#This Row],[Vefat2019]:[Vefat2017]])&gt;0, AVERAGE(ErzurumTablo[[#This Row],[Vefat2019]:[Vefat2017]]), 0)</f>
        <v>15</v>
      </c>
      <c r="G388" s="1">
        <f>IF(ErzurumTablo[[#This Row],[Vefat2020]]&gt;-1, ErzurumTablo[[#This Row],[Vefat2020]]-ErzurumTablo[[#This Row],[Referans]], 0)</f>
        <v>-7</v>
      </c>
      <c r="H388">
        <f t="shared" si="46"/>
        <v>13</v>
      </c>
      <c r="I388">
        <f t="shared" si="47"/>
        <v>15.142857142857142</v>
      </c>
      <c r="J388">
        <f t="shared" si="48"/>
        <v>16.142857142857142</v>
      </c>
      <c r="K388">
        <f t="shared" si="49"/>
        <v>12.428571428571429</v>
      </c>
      <c r="L388">
        <f t="shared" si="50"/>
        <v>14.571428571428571</v>
      </c>
    </row>
    <row r="389" spans="1:12">
      <c r="A389" s="3" t="s">
        <v>404</v>
      </c>
      <c r="B389">
        <v>7</v>
      </c>
      <c r="C389">
        <v>21</v>
      </c>
      <c r="D389">
        <v>16</v>
      </c>
      <c r="E389">
        <v>20</v>
      </c>
      <c r="F389" s="1">
        <f>IF(AVERAGE(ErzurumTablo[[#This Row],[Vefat2019]:[Vefat2017]])&gt;0, AVERAGE(ErzurumTablo[[#This Row],[Vefat2019]:[Vefat2017]]), 0)</f>
        <v>19</v>
      </c>
      <c r="G389" s="1">
        <f>IF(ErzurumTablo[[#This Row],[Vefat2020]]&gt;-1, ErzurumTablo[[#This Row],[Vefat2020]]-ErzurumTablo[[#This Row],[Referans]], 0)</f>
        <v>-12</v>
      </c>
      <c r="H389">
        <f t="shared" ref="H389:H411" si="51">AVERAGEIF(B383:B389, "&gt;0")</f>
        <v>12.714285714285714</v>
      </c>
      <c r="I389">
        <f t="shared" ref="I389:I411" si="52">AVERAGEIF(C383:C389, "&gt;0")</f>
        <v>16</v>
      </c>
      <c r="J389">
        <f t="shared" ref="J389:J411" si="53">AVERAGEIF(D383:D389, "&gt;0")</f>
        <v>16</v>
      </c>
      <c r="K389">
        <f t="shared" ref="K389:K411" si="54">AVERAGEIF(E383:E389, "&gt;0")</f>
        <v>13.428571428571429</v>
      </c>
      <c r="L389">
        <f t="shared" ref="L389:L411" si="55">AVERAGE(F383:F389)</f>
        <v>15.142857142857142</v>
      </c>
    </row>
    <row r="390" spans="1:12">
      <c r="A390" s="3" t="s">
        <v>405</v>
      </c>
      <c r="B390">
        <v>19</v>
      </c>
      <c r="C390">
        <v>15</v>
      </c>
      <c r="D390">
        <v>24</v>
      </c>
      <c r="E390">
        <v>14</v>
      </c>
      <c r="F390" s="1">
        <f>IF(AVERAGE(ErzurumTablo[[#This Row],[Vefat2019]:[Vefat2017]])&gt;0, AVERAGE(ErzurumTablo[[#This Row],[Vefat2019]:[Vefat2017]]), 0)</f>
        <v>17.666666666666668</v>
      </c>
      <c r="G390" s="1">
        <f>IF(ErzurumTablo[[#This Row],[Vefat2020]]&gt;-1, ErzurumTablo[[#This Row],[Vefat2020]]-ErzurumTablo[[#This Row],[Referans]], 0)</f>
        <v>1.3333333333333321</v>
      </c>
      <c r="H390">
        <f t="shared" si="51"/>
        <v>13.714285714285714</v>
      </c>
      <c r="I390">
        <f t="shared" si="52"/>
        <v>16</v>
      </c>
      <c r="J390">
        <f t="shared" si="53"/>
        <v>17</v>
      </c>
      <c r="K390">
        <f t="shared" si="54"/>
        <v>14</v>
      </c>
      <c r="L390">
        <f t="shared" si="55"/>
        <v>15.666666666666668</v>
      </c>
    </row>
    <row r="391" spans="1:12">
      <c r="A391" s="3" t="s">
        <v>406</v>
      </c>
      <c r="B391">
        <v>15</v>
      </c>
      <c r="C391">
        <v>12</v>
      </c>
      <c r="D391">
        <v>10</v>
      </c>
      <c r="E391">
        <v>19</v>
      </c>
      <c r="F391" s="1">
        <f>IF(AVERAGE(ErzurumTablo[[#This Row],[Vefat2019]:[Vefat2017]])&gt;0, AVERAGE(ErzurumTablo[[#This Row],[Vefat2019]:[Vefat2017]]), 0)</f>
        <v>13.666666666666666</v>
      </c>
      <c r="G391" s="1">
        <f>IF(ErzurumTablo[[#This Row],[Vefat2020]]&gt;-1, ErzurumTablo[[#This Row],[Vefat2020]]-ErzurumTablo[[#This Row],[Referans]], 0)</f>
        <v>1.3333333333333339</v>
      </c>
      <c r="H391">
        <f t="shared" si="51"/>
        <v>13.285714285714286</v>
      </c>
      <c r="I391">
        <f t="shared" si="52"/>
        <v>15.428571428571429</v>
      </c>
      <c r="J391">
        <f t="shared" si="53"/>
        <v>16.714285714285715</v>
      </c>
      <c r="K391">
        <f t="shared" si="54"/>
        <v>14.714285714285714</v>
      </c>
      <c r="L391">
        <f t="shared" si="55"/>
        <v>15.61904761904762</v>
      </c>
    </row>
    <row r="392" spans="1:12">
      <c r="A392" s="3" t="s">
        <v>407</v>
      </c>
      <c r="B392">
        <v>14</v>
      </c>
      <c r="C392">
        <v>21</v>
      </c>
      <c r="D392">
        <v>17</v>
      </c>
      <c r="E392">
        <v>16</v>
      </c>
      <c r="F392" s="1">
        <f>IF(AVERAGE(ErzurumTablo[[#This Row],[Vefat2019]:[Vefat2017]])&gt;0, AVERAGE(ErzurumTablo[[#This Row],[Vefat2019]:[Vefat2017]]), 0)</f>
        <v>18</v>
      </c>
      <c r="G392" s="1">
        <f>IF(ErzurumTablo[[#This Row],[Vefat2020]]&gt;-1, ErzurumTablo[[#This Row],[Vefat2020]]-ErzurumTablo[[#This Row],[Referans]], 0)</f>
        <v>-4</v>
      </c>
      <c r="H392">
        <f t="shared" si="51"/>
        <v>12.857142857142858</v>
      </c>
      <c r="I392">
        <f t="shared" si="52"/>
        <v>16.714285714285715</v>
      </c>
      <c r="J392">
        <f t="shared" si="53"/>
        <v>16.714285714285715</v>
      </c>
      <c r="K392">
        <f t="shared" si="54"/>
        <v>15.571428571428571</v>
      </c>
      <c r="L392">
        <f t="shared" si="55"/>
        <v>16.333333333333336</v>
      </c>
    </row>
    <row r="393" spans="1:12">
      <c r="A393" s="3" t="s">
        <v>408</v>
      </c>
      <c r="B393">
        <v>17</v>
      </c>
      <c r="C393">
        <v>13</v>
      </c>
      <c r="D393">
        <v>16</v>
      </c>
      <c r="E393">
        <v>16</v>
      </c>
      <c r="F393" s="1">
        <f>IF(AVERAGE(ErzurumTablo[[#This Row],[Vefat2019]:[Vefat2017]])&gt;0, AVERAGE(ErzurumTablo[[#This Row],[Vefat2019]:[Vefat2017]]), 0)</f>
        <v>15</v>
      </c>
      <c r="G393" s="1">
        <f>IF(ErzurumTablo[[#This Row],[Vefat2020]]&gt;-1, ErzurumTablo[[#This Row],[Vefat2020]]-ErzurumTablo[[#This Row],[Referans]], 0)</f>
        <v>2</v>
      </c>
      <c r="H393">
        <f t="shared" si="51"/>
        <v>12.857142857142858</v>
      </c>
      <c r="I393">
        <f t="shared" si="52"/>
        <v>16.285714285714285</v>
      </c>
      <c r="J393">
        <f t="shared" si="53"/>
        <v>17.285714285714285</v>
      </c>
      <c r="K393">
        <f t="shared" si="54"/>
        <v>15.857142857142858</v>
      </c>
      <c r="L393">
        <f t="shared" si="55"/>
        <v>16.476190476190478</v>
      </c>
    </row>
    <row r="394" spans="1:12">
      <c r="A394" s="3" t="s">
        <v>409</v>
      </c>
      <c r="B394">
        <v>15</v>
      </c>
      <c r="C394">
        <v>17</v>
      </c>
      <c r="D394">
        <v>12</v>
      </c>
      <c r="E394">
        <v>14</v>
      </c>
      <c r="F394" s="1">
        <f>IF(AVERAGE(ErzurumTablo[[#This Row],[Vefat2019]:[Vefat2017]])&gt;0, AVERAGE(ErzurumTablo[[#This Row],[Vefat2019]:[Vefat2017]]), 0)</f>
        <v>14.333333333333334</v>
      </c>
      <c r="G394" s="1">
        <f>IF(ErzurumTablo[[#This Row],[Vefat2020]]&gt;-1, ErzurumTablo[[#This Row],[Vefat2020]]-ErzurumTablo[[#This Row],[Referans]], 0)</f>
        <v>0.66666666666666607</v>
      </c>
      <c r="H394">
        <f t="shared" si="51"/>
        <v>13.571428571428571</v>
      </c>
      <c r="I394">
        <f t="shared" si="52"/>
        <v>16</v>
      </c>
      <c r="J394">
        <f t="shared" si="53"/>
        <v>15.571428571428571</v>
      </c>
      <c r="K394">
        <f t="shared" si="54"/>
        <v>16.714285714285715</v>
      </c>
      <c r="L394">
        <f t="shared" si="55"/>
        <v>16.095238095238095</v>
      </c>
    </row>
    <row r="395" spans="1:12">
      <c r="A395" s="3" t="s">
        <v>410</v>
      </c>
      <c r="B395">
        <v>10</v>
      </c>
      <c r="C395">
        <v>15</v>
      </c>
      <c r="D395">
        <v>15</v>
      </c>
      <c r="E395">
        <v>13</v>
      </c>
      <c r="F395" s="1">
        <f>IF(AVERAGE(ErzurumTablo[[#This Row],[Vefat2019]:[Vefat2017]])&gt;0, AVERAGE(ErzurumTablo[[#This Row],[Vefat2019]:[Vefat2017]]), 0)</f>
        <v>14.333333333333334</v>
      </c>
      <c r="G395" s="1">
        <f>IF(ErzurumTablo[[#This Row],[Vefat2020]]&gt;-1, ErzurumTablo[[#This Row],[Vefat2020]]-ErzurumTablo[[#This Row],[Referans]], 0)</f>
        <v>-4.3333333333333339</v>
      </c>
      <c r="H395">
        <f t="shared" si="51"/>
        <v>13.857142857142858</v>
      </c>
      <c r="I395">
        <f t="shared" si="52"/>
        <v>16.285714285714285</v>
      </c>
      <c r="J395">
        <f t="shared" si="53"/>
        <v>15.714285714285714</v>
      </c>
      <c r="K395">
        <f t="shared" si="54"/>
        <v>16</v>
      </c>
      <c r="L395">
        <f t="shared" si="55"/>
        <v>16</v>
      </c>
    </row>
    <row r="396" spans="1:12">
      <c r="A396" s="3" t="s">
        <v>411</v>
      </c>
      <c r="B396">
        <v>20</v>
      </c>
      <c r="C396">
        <v>12</v>
      </c>
      <c r="D396">
        <v>12</v>
      </c>
      <c r="E396">
        <v>20</v>
      </c>
      <c r="F396" s="1">
        <f>IF(AVERAGE(ErzurumTablo[[#This Row],[Vefat2019]:[Vefat2017]])&gt;0, AVERAGE(ErzurumTablo[[#This Row],[Vefat2019]:[Vefat2017]]), 0)</f>
        <v>14.666666666666666</v>
      </c>
      <c r="G396" s="1">
        <f>IF(ErzurumTablo[[#This Row],[Vefat2020]]&gt;-1, ErzurumTablo[[#This Row],[Vefat2020]]-ErzurumTablo[[#This Row],[Referans]], 0)</f>
        <v>5.3333333333333339</v>
      </c>
      <c r="H396">
        <f t="shared" si="51"/>
        <v>15.714285714285714</v>
      </c>
      <c r="I396">
        <f t="shared" si="52"/>
        <v>15</v>
      </c>
      <c r="J396">
        <f t="shared" si="53"/>
        <v>15.142857142857142</v>
      </c>
      <c r="K396">
        <f t="shared" si="54"/>
        <v>16</v>
      </c>
      <c r="L396">
        <f t="shared" si="55"/>
        <v>15.380952380952381</v>
      </c>
    </row>
    <row r="397" spans="1:12">
      <c r="A397" s="3" t="s">
        <v>412</v>
      </c>
      <c r="B397">
        <v>8</v>
      </c>
      <c r="C397">
        <v>10</v>
      </c>
      <c r="D397">
        <v>9</v>
      </c>
      <c r="E397">
        <v>21</v>
      </c>
      <c r="F397" s="1">
        <f>IF(AVERAGE(ErzurumTablo[[#This Row],[Vefat2019]:[Vefat2017]])&gt;0, AVERAGE(ErzurumTablo[[#This Row],[Vefat2019]:[Vefat2017]]), 0)</f>
        <v>13.333333333333334</v>
      </c>
      <c r="G397" s="1">
        <f>IF(ErzurumTablo[[#This Row],[Vefat2020]]&gt;-1, ErzurumTablo[[#This Row],[Vefat2020]]-ErzurumTablo[[#This Row],[Referans]], 0)</f>
        <v>-5.3333333333333339</v>
      </c>
      <c r="H397">
        <f t="shared" si="51"/>
        <v>14.142857142857142</v>
      </c>
      <c r="I397">
        <f t="shared" si="52"/>
        <v>14.285714285714286</v>
      </c>
      <c r="J397">
        <f t="shared" si="53"/>
        <v>13</v>
      </c>
      <c r="K397">
        <f t="shared" si="54"/>
        <v>17</v>
      </c>
      <c r="L397">
        <f t="shared" si="55"/>
        <v>14.761904761904761</v>
      </c>
    </row>
    <row r="398" spans="1:12">
      <c r="A398" s="3" t="s">
        <v>413</v>
      </c>
      <c r="B398">
        <v>19</v>
      </c>
      <c r="C398">
        <v>11</v>
      </c>
      <c r="D398">
        <v>17</v>
      </c>
      <c r="E398">
        <v>11</v>
      </c>
      <c r="F398" s="1">
        <f>IF(AVERAGE(ErzurumTablo[[#This Row],[Vefat2019]:[Vefat2017]])&gt;0, AVERAGE(ErzurumTablo[[#This Row],[Vefat2019]:[Vefat2017]]), 0)</f>
        <v>13</v>
      </c>
      <c r="G398" s="1">
        <f>IF(ErzurumTablo[[#This Row],[Vefat2020]]&gt;-1, ErzurumTablo[[#This Row],[Vefat2020]]-ErzurumTablo[[#This Row],[Referans]], 0)</f>
        <v>6</v>
      </c>
      <c r="H398">
        <f t="shared" si="51"/>
        <v>14.714285714285714</v>
      </c>
      <c r="I398">
        <f t="shared" si="52"/>
        <v>14.142857142857142</v>
      </c>
      <c r="J398">
        <f t="shared" si="53"/>
        <v>14</v>
      </c>
      <c r="K398">
        <f t="shared" si="54"/>
        <v>15.857142857142858</v>
      </c>
      <c r="L398">
        <f t="shared" si="55"/>
        <v>14.666666666666668</v>
      </c>
    </row>
    <row r="399" spans="1:12">
      <c r="A399" s="3" t="s">
        <v>414</v>
      </c>
      <c r="B399">
        <v>10</v>
      </c>
      <c r="C399">
        <v>12</v>
      </c>
      <c r="D399">
        <v>12</v>
      </c>
      <c r="E399">
        <v>13</v>
      </c>
      <c r="F399" s="1">
        <f>IF(AVERAGE(ErzurumTablo[[#This Row],[Vefat2019]:[Vefat2017]])&gt;0, AVERAGE(ErzurumTablo[[#This Row],[Vefat2019]:[Vefat2017]]), 0)</f>
        <v>12.333333333333334</v>
      </c>
      <c r="G399" s="1">
        <f>IF(ErzurumTablo[[#This Row],[Vefat2020]]&gt;-1, ErzurumTablo[[#This Row],[Vefat2020]]-ErzurumTablo[[#This Row],[Referans]], 0)</f>
        <v>-2.3333333333333339</v>
      </c>
      <c r="H399">
        <f t="shared" si="51"/>
        <v>14.142857142857142</v>
      </c>
      <c r="I399">
        <f t="shared" si="52"/>
        <v>12.857142857142858</v>
      </c>
      <c r="J399">
        <f t="shared" si="53"/>
        <v>13.285714285714286</v>
      </c>
      <c r="K399">
        <f t="shared" si="54"/>
        <v>15.428571428571429</v>
      </c>
      <c r="L399">
        <f t="shared" si="55"/>
        <v>13.857142857142858</v>
      </c>
    </row>
    <row r="400" spans="1:12">
      <c r="A400" s="3" t="s">
        <v>415</v>
      </c>
      <c r="B400">
        <v>15</v>
      </c>
      <c r="C400">
        <v>16</v>
      </c>
      <c r="D400">
        <v>13</v>
      </c>
      <c r="E400">
        <v>12</v>
      </c>
      <c r="F400" s="1">
        <f>IF(AVERAGE(ErzurumTablo[[#This Row],[Vefat2019]:[Vefat2017]])&gt;0, AVERAGE(ErzurumTablo[[#This Row],[Vefat2019]:[Vefat2017]]), 0)</f>
        <v>13.666666666666666</v>
      </c>
      <c r="G400" s="1">
        <f>IF(ErzurumTablo[[#This Row],[Vefat2020]]&gt;-1, ErzurumTablo[[#This Row],[Vefat2020]]-ErzurumTablo[[#This Row],[Referans]], 0)</f>
        <v>1.3333333333333339</v>
      </c>
      <c r="H400">
        <f t="shared" si="51"/>
        <v>13.857142857142858</v>
      </c>
      <c r="I400">
        <f t="shared" si="52"/>
        <v>13.285714285714286</v>
      </c>
      <c r="J400">
        <f t="shared" si="53"/>
        <v>12.857142857142858</v>
      </c>
      <c r="K400">
        <f t="shared" si="54"/>
        <v>14.857142857142858</v>
      </c>
      <c r="L400">
        <f t="shared" si="55"/>
        <v>13.666666666666668</v>
      </c>
    </row>
    <row r="401" spans="1:12">
      <c r="A401" s="3" t="s">
        <v>416</v>
      </c>
      <c r="B401">
        <v>13</v>
      </c>
      <c r="C401">
        <v>10</v>
      </c>
      <c r="D401">
        <v>15</v>
      </c>
      <c r="E401">
        <v>9</v>
      </c>
      <c r="F401" s="1">
        <f>IF(AVERAGE(ErzurumTablo[[#This Row],[Vefat2019]:[Vefat2017]])&gt;0, AVERAGE(ErzurumTablo[[#This Row],[Vefat2019]:[Vefat2017]]), 0)</f>
        <v>11.333333333333334</v>
      </c>
      <c r="G401" s="1">
        <f>IF(ErzurumTablo[[#This Row],[Vefat2020]]&gt;-1, ErzurumTablo[[#This Row],[Vefat2020]]-ErzurumTablo[[#This Row],[Referans]], 0)</f>
        <v>1.6666666666666661</v>
      </c>
      <c r="H401">
        <f t="shared" si="51"/>
        <v>13.571428571428571</v>
      </c>
      <c r="I401">
        <f t="shared" si="52"/>
        <v>12.285714285714286</v>
      </c>
      <c r="J401">
        <f t="shared" si="53"/>
        <v>13.285714285714286</v>
      </c>
      <c r="K401">
        <f t="shared" si="54"/>
        <v>14.142857142857142</v>
      </c>
      <c r="L401">
        <f t="shared" si="55"/>
        <v>13.238095238095239</v>
      </c>
    </row>
    <row r="402" spans="1:12">
      <c r="A402" s="3" t="s">
        <v>417</v>
      </c>
      <c r="B402">
        <v>6</v>
      </c>
      <c r="C402">
        <v>9</v>
      </c>
      <c r="D402">
        <v>15</v>
      </c>
      <c r="E402">
        <v>12</v>
      </c>
      <c r="F402" s="1">
        <f>IF(AVERAGE(ErzurumTablo[[#This Row],[Vefat2019]:[Vefat2017]])&gt;0, AVERAGE(ErzurumTablo[[#This Row],[Vefat2019]:[Vefat2017]]), 0)</f>
        <v>12</v>
      </c>
      <c r="G402" s="1">
        <f>IF(ErzurumTablo[[#This Row],[Vefat2020]]&gt;-1, ErzurumTablo[[#This Row],[Vefat2020]]-ErzurumTablo[[#This Row],[Referans]], 0)</f>
        <v>-6</v>
      </c>
      <c r="H402">
        <f t="shared" si="51"/>
        <v>13</v>
      </c>
      <c r="I402">
        <f t="shared" si="52"/>
        <v>11.428571428571429</v>
      </c>
      <c r="J402">
        <f t="shared" si="53"/>
        <v>13.285714285714286</v>
      </c>
      <c r="K402">
        <f t="shared" si="54"/>
        <v>14</v>
      </c>
      <c r="L402">
        <f t="shared" si="55"/>
        <v>12.904761904761903</v>
      </c>
    </row>
    <row r="403" spans="1:12">
      <c r="A403" s="3" t="s">
        <v>418</v>
      </c>
      <c r="B403">
        <v>10</v>
      </c>
      <c r="C403">
        <v>17</v>
      </c>
      <c r="D403">
        <v>20</v>
      </c>
      <c r="E403">
        <v>17</v>
      </c>
      <c r="F403" s="1">
        <f>IF(AVERAGE(ErzurumTablo[[#This Row],[Vefat2019]:[Vefat2017]])&gt;0, AVERAGE(ErzurumTablo[[#This Row],[Vefat2019]:[Vefat2017]]), 0)</f>
        <v>18</v>
      </c>
      <c r="G403" s="1">
        <f>IF(ErzurumTablo[[#This Row],[Vefat2020]]&gt;-1, ErzurumTablo[[#This Row],[Vefat2020]]-ErzurumTablo[[#This Row],[Referans]], 0)</f>
        <v>-8</v>
      </c>
      <c r="H403">
        <f t="shared" si="51"/>
        <v>11.571428571428571</v>
      </c>
      <c r="I403">
        <f t="shared" si="52"/>
        <v>12.142857142857142</v>
      </c>
      <c r="J403">
        <f t="shared" si="53"/>
        <v>14.428571428571429</v>
      </c>
      <c r="K403">
        <f t="shared" si="54"/>
        <v>13.571428571428571</v>
      </c>
      <c r="L403">
        <f t="shared" si="55"/>
        <v>13.380952380952381</v>
      </c>
    </row>
    <row r="404" spans="1:12">
      <c r="A404" s="3" t="s">
        <v>419</v>
      </c>
      <c r="B404">
        <v>5</v>
      </c>
      <c r="C404">
        <v>15</v>
      </c>
      <c r="D404">
        <v>11</v>
      </c>
      <c r="E404">
        <v>11</v>
      </c>
      <c r="F404" s="1">
        <f>IF(AVERAGE(ErzurumTablo[[#This Row],[Vefat2019]:[Vefat2017]])&gt;0, AVERAGE(ErzurumTablo[[#This Row],[Vefat2019]:[Vefat2017]]), 0)</f>
        <v>12.333333333333334</v>
      </c>
      <c r="G404" s="1">
        <f>IF(ErzurumTablo[[#This Row],[Vefat2020]]&gt;-1, ErzurumTablo[[#This Row],[Vefat2020]]-ErzurumTablo[[#This Row],[Referans]], 0)</f>
        <v>-7.3333333333333339</v>
      </c>
      <c r="H404">
        <f t="shared" si="51"/>
        <v>11.142857142857142</v>
      </c>
      <c r="I404">
        <f t="shared" si="52"/>
        <v>12.857142857142858</v>
      </c>
      <c r="J404">
        <f t="shared" si="53"/>
        <v>14.714285714285714</v>
      </c>
      <c r="K404">
        <f t="shared" si="54"/>
        <v>12.142857142857142</v>
      </c>
      <c r="L404">
        <f t="shared" si="55"/>
        <v>13.238095238095239</v>
      </c>
    </row>
    <row r="405" spans="1:12">
      <c r="A405" s="3" t="s">
        <v>420</v>
      </c>
      <c r="B405">
        <v>14</v>
      </c>
      <c r="C405">
        <v>17</v>
      </c>
      <c r="D405">
        <v>16</v>
      </c>
      <c r="E405">
        <v>13</v>
      </c>
      <c r="F405" s="1">
        <f>IF(AVERAGE(ErzurumTablo[[#This Row],[Vefat2019]:[Vefat2017]])&gt;0, AVERAGE(ErzurumTablo[[#This Row],[Vefat2019]:[Vefat2017]]), 0)</f>
        <v>15.333333333333334</v>
      </c>
      <c r="G405" s="1">
        <f>IF(ErzurumTablo[[#This Row],[Vefat2020]]&gt;-1, ErzurumTablo[[#This Row],[Vefat2020]]-ErzurumTablo[[#This Row],[Referans]], 0)</f>
        <v>-1.3333333333333339</v>
      </c>
      <c r="H405">
        <f t="shared" si="51"/>
        <v>10.428571428571429</v>
      </c>
      <c r="I405">
        <f t="shared" si="52"/>
        <v>13.714285714285714</v>
      </c>
      <c r="J405">
        <f t="shared" si="53"/>
        <v>14.571428571428571</v>
      </c>
      <c r="K405">
        <f t="shared" si="54"/>
        <v>12.428571428571429</v>
      </c>
      <c r="L405">
        <f t="shared" si="55"/>
        <v>13.571428571428571</v>
      </c>
    </row>
    <row r="406" spans="1:12">
      <c r="A406" s="3" t="s">
        <v>421</v>
      </c>
      <c r="B406">
        <v>13</v>
      </c>
      <c r="C406">
        <v>10</v>
      </c>
      <c r="D406">
        <v>11</v>
      </c>
      <c r="E406">
        <v>11</v>
      </c>
      <c r="F406" s="1">
        <f>IF(AVERAGE(ErzurumTablo[[#This Row],[Vefat2019]:[Vefat2017]])&gt;0, AVERAGE(ErzurumTablo[[#This Row],[Vefat2019]:[Vefat2017]]), 0)</f>
        <v>10.666666666666666</v>
      </c>
      <c r="G406" s="1">
        <f>IF(ErzurumTablo[[#This Row],[Vefat2020]]&gt;-1, ErzurumTablo[[#This Row],[Vefat2020]]-ErzurumTablo[[#This Row],[Referans]], 0)</f>
        <v>2.3333333333333339</v>
      </c>
      <c r="H406">
        <f t="shared" si="51"/>
        <v>10.857142857142858</v>
      </c>
      <c r="I406">
        <f t="shared" si="52"/>
        <v>13.428571428571429</v>
      </c>
      <c r="J406">
        <f t="shared" si="53"/>
        <v>14.428571428571429</v>
      </c>
      <c r="K406">
        <f t="shared" si="54"/>
        <v>12.142857142857142</v>
      </c>
      <c r="L406">
        <f t="shared" si="55"/>
        <v>13.333333333333332</v>
      </c>
    </row>
    <row r="407" spans="1:12">
      <c r="A407" s="3" t="s">
        <v>422</v>
      </c>
      <c r="B407">
        <v>9</v>
      </c>
      <c r="C407">
        <v>19</v>
      </c>
      <c r="D407">
        <v>12</v>
      </c>
      <c r="E407">
        <v>16</v>
      </c>
      <c r="F407" s="1">
        <f>IF(AVERAGE(ErzurumTablo[[#This Row],[Vefat2019]:[Vefat2017]])&gt;0, AVERAGE(ErzurumTablo[[#This Row],[Vefat2019]:[Vefat2017]]), 0)</f>
        <v>15.666666666666666</v>
      </c>
      <c r="G407" s="1">
        <f>IF(ErzurumTablo[[#This Row],[Vefat2020]]&gt;-1, ErzurumTablo[[#This Row],[Vefat2020]]-ErzurumTablo[[#This Row],[Referans]], 0)</f>
        <v>-6.6666666666666661</v>
      </c>
      <c r="H407">
        <f t="shared" si="51"/>
        <v>10</v>
      </c>
      <c r="I407">
        <f t="shared" si="52"/>
        <v>13.857142857142858</v>
      </c>
      <c r="J407">
        <f t="shared" si="53"/>
        <v>14.285714285714286</v>
      </c>
      <c r="K407">
        <f t="shared" si="54"/>
        <v>12.714285714285714</v>
      </c>
      <c r="L407">
        <f t="shared" si="55"/>
        <v>13.61904761904762</v>
      </c>
    </row>
    <row r="408" spans="1:12">
      <c r="A408" s="3" t="s">
        <v>423</v>
      </c>
      <c r="B408">
        <v>8</v>
      </c>
      <c r="C408">
        <v>13</v>
      </c>
      <c r="D408">
        <v>18</v>
      </c>
      <c r="E408">
        <v>7</v>
      </c>
      <c r="F408" s="1">
        <f>IF(AVERAGE(ErzurumTablo[[#This Row],[Vefat2019]:[Vefat2017]])&gt;0, AVERAGE(ErzurumTablo[[#This Row],[Vefat2019]:[Vefat2017]]), 0)</f>
        <v>12.666666666666666</v>
      </c>
      <c r="G408" s="1">
        <f>IF(ErzurumTablo[[#This Row],[Vefat2020]]&gt;-1, ErzurumTablo[[#This Row],[Vefat2020]]-ErzurumTablo[[#This Row],[Referans]], 0)</f>
        <v>-4.6666666666666661</v>
      </c>
      <c r="H408">
        <f t="shared" si="51"/>
        <v>9.2857142857142865</v>
      </c>
      <c r="I408">
        <f t="shared" si="52"/>
        <v>14.285714285714286</v>
      </c>
      <c r="J408">
        <f t="shared" si="53"/>
        <v>14.714285714285714</v>
      </c>
      <c r="K408">
        <f t="shared" si="54"/>
        <v>12.428571428571429</v>
      </c>
      <c r="L408">
        <f t="shared" si="55"/>
        <v>13.809523809523812</v>
      </c>
    </row>
    <row r="409" spans="1:12">
      <c r="A409" s="3" t="s">
        <v>424</v>
      </c>
      <c r="B409">
        <v>7</v>
      </c>
      <c r="C409">
        <v>13</v>
      </c>
      <c r="D409">
        <v>13</v>
      </c>
      <c r="E409">
        <v>23</v>
      </c>
      <c r="F409" s="1">
        <f>IF(AVERAGE(ErzurumTablo[[#This Row],[Vefat2019]:[Vefat2017]])&gt;0, AVERAGE(ErzurumTablo[[#This Row],[Vefat2019]:[Vefat2017]]), 0)</f>
        <v>16.333333333333332</v>
      </c>
      <c r="G409" s="1">
        <f>IF(ErzurumTablo[[#This Row],[Vefat2020]]&gt;-1, ErzurumTablo[[#This Row],[Vefat2020]]-ErzurumTablo[[#This Row],[Referans]], 0)</f>
        <v>-9.3333333333333321</v>
      </c>
      <c r="H409">
        <f t="shared" si="51"/>
        <v>9.4285714285714288</v>
      </c>
      <c r="I409">
        <f t="shared" si="52"/>
        <v>14.857142857142858</v>
      </c>
      <c r="J409">
        <f t="shared" si="53"/>
        <v>14.428571428571429</v>
      </c>
      <c r="K409">
        <f t="shared" si="54"/>
        <v>14</v>
      </c>
      <c r="L409">
        <f t="shared" si="55"/>
        <v>14.428571428571429</v>
      </c>
    </row>
    <row r="410" spans="1:12">
      <c r="A410" s="3" t="s">
        <v>425</v>
      </c>
      <c r="B410">
        <v>10</v>
      </c>
      <c r="C410">
        <v>11</v>
      </c>
      <c r="D410">
        <v>6</v>
      </c>
      <c r="E410">
        <v>11</v>
      </c>
      <c r="F410" s="1">
        <f>IF(AVERAGE(ErzurumTablo[[#This Row],[Vefat2019]:[Vefat2017]])&gt;0, AVERAGE(ErzurumTablo[[#This Row],[Vefat2019]:[Vefat2017]]), 0)</f>
        <v>9.3333333333333339</v>
      </c>
      <c r="G410" s="1">
        <f>IF(ErzurumTablo[[#This Row],[Vefat2020]]&gt;-1, ErzurumTablo[[#This Row],[Vefat2020]]-ErzurumTablo[[#This Row],[Referans]], 0)</f>
        <v>0.66666666666666607</v>
      </c>
      <c r="H410">
        <f t="shared" si="51"/>
        <v>9.4285714285714288</v>
      </c>
      <c r="I410">
        <f t="shared" si="52"/>
        <v>14</v>
      </c>
      <c r="J410">
        <f t="shared" si="53"/>
        <v>12.428571428571429</v>
      </c>
      <c r="K410">
        <f t="shared" si="54"/>
        <v>13.142857142857142</v>
      </c>
      <c r="L410">
        <f t="shared" si="55"/>
        <v>13.19047619047619</v>
      </c>
    </row>
    <row r="411" spans="1:12">
      <c r="A411" s="3" t="s">
        <v>426</v>
      </c>
      <c r="B411">
        <v>14</v>
      </c>
      <c r="C411">
        <v>9</v>
      </c>
      <c r="D411">
        <v>13</v>
      </c>
      <c r="E411">
        <v>12</v>
      </c>
      <c r="F411" s="1">
        <f>IF(AVERAGE(ErzurumTablo[[#This Row],[Vefat2019]:[Vefat2017]])&gt;0, AVERAGE(ErzurumTablo[[#This Row],[Vefat2019]:[Vefat2017]]), 0)</f>
        <v>11.333333333333334</v>
      </c>
      <c r="G411" s="1">
        <f>IF(ErzurumTablo[[#This Row],[Vefat2020]]&gt;-1, ErzurumTablo[[#This Row],[Vefat2020]]-ErzurumTablo[[#This Row],[Referans]], 0)</f>
        <v>2.6666666666666661</v>
      </c>
      <c r="H411">
        <f t="shared" si="51"/>
        <v>10.714285714285714</v>
      </c>
      <c r="I411">
        <f t="shared" si="52"/>
        <v>13.142857142857142</v>
      </c>
      <c r="J411">
        <f t="shared" si="53"/>
        <v>12.714285714285714</v>
      </c>
      <c r="K411">
        <f t="shared" si="54"/>
        <v>13.285714285714286</v>
      </c>
      <c r="L411">
        <f t="shared" si="55"/>
        <v>13.047619047619046</v>
      </c>
    </row>
    <row r="412" spans="1:12">
      <c r="A412" s="3" t="s">
        <v>427</v>
      </c>
      <c r="B412">
        <v>17</v>
      </c>
      <c r="C412">
        <v>13</v>
      </c>
      <c r="D412">
        <v>10</v>
      </c>
      <c r="E412">
        <v>10</v>
      </c>
      <c r="F412" s="1">
        <f>IF(AVERAGE(ErzurumTablo[[#This Row],[Vefat2019]:[Vefat2017]])&gt;0, AVERAGE(ErzurumTablo[[#This Row],[Vefat2019]:[Vefat2017]]), 0)</f>
        <v>11</v>
      </c>
      <c r="G412" s="1">
        <f>IF(ErzurumTablo[[#This Row],[Vefat2020]]&gt;-1, ErzurumTablo[[#This Row],[Vefat2020]]-ErzurumTablo[[#This Row],[Referans]], 0)</f>
        <v>6</v>
      </c>
      <c r="H412">
        <f t="shared" ref="H412:H429" si="56">AVERAGEIF(B406:B412, "&gt;0")</f>
        <v>11.142857142857142</v>
      </c>
      <c r="I412">
        <f t="shared" ref="I412:I429" si="57">AVERAGEIF(C406:C412, "&gt;0")</f>
        <v>12.571428571428571</v>
      </c>
      <c r="J412">
        <f t="shared" ref="J412:J429" si="58">AVERAGEIF(D406:D412, "&gt;0")</f>
        <v>11.857142857142858</v>
      </c>
      <c r="K412">
        <f t="shared" ref="K412:K429" si="59">AVERAGEIF(E406:E412, "&gt;0")</f>
        <v>12.857142857142858</v>
      </c>
      <c r="L412">
        <f t="shared" ref="L412:L429" si="60">AVERAGE(F406:F412)</f>
        <v>12.428571428571427</v>
      </c>
    </row>
    <row r="413" spans="1:12">
      <c r="A413" s="3" t="s">
        <v>428</v>
      </c>
      <c r="B413">
        <v>17</v>
      </c>
      <c r="C413">
        <v>7</v>
      </c>
      <c r="D413">
        <v>13</v>
      </c>
      <c r="E413">
        <v>11</v>
      </c>
      <c r="F413" s="1">
        <f>IF(AVERAGE(ErzurumTablo[[#This Row],[Vefat2019]:[Vefat2017]])&gt;0, AVERAGE(ErzurumTablo[[#This Row],[Vefat2019]:[Vefat2017]]), 0)</f>
        <v>10.333333333333334</v>
      </c>
      <c r="G413" s="1">
        <f>IF(ErzurumTablo[[#This Row],[Vefat2020]]&gt;-1, ErzurumTablo[[#This Row],[Vefat2020]]-ErzurumTablo[[#This Row],[Referans]], 0)</f>
        <v>6.6666666666666661</v>
      </c>
      <c r="H413">
        <f t="shared" si="56"/>
        <v>11.714285714285714</v>
      </c>
      <c r="I413">
        <f t="shared" si="57"/>
        <v>12.142857142857142</v>
      </c>
      <c r="J413">
        <f t="shared" si="58"/>
        <v>12.142857142857142</v>
      </c>
      <c r="K413">
        <f t="shared" si="59"/>
        <v>12.857142857142858</v>
      </c>
      <c r="L413">
        <f t="shared" si="60"/>
        <v>12.38095238095238</v>
      </c>
    </row>
    <row r="414" spans="1:12">
      <c r="A414" s="3" t="s">
        <v>429</v>
      </c>
      <c r="B414">
        <v>10</v>
      </c>
      <c r="C414">
        <v>20</v>
      </c>
      <c r="D414">
        <v>12</v>
      </c>
      <c r="E414">
        <v>7</v>
      </c>
      <c r="F414" s="1">
        <f>IF(AVERAGE(ErzurumTablo[[#This Row],[Vefat2019]:[Vefat2017]])&gt;0, AVERAGE(ErzurumTablo[[#This Row],[Vefat2019]:[Vefat2017]]), 0)</f>
        <v>13</v>
      </c>
      <c r="G414" s="1">
        <f>IF(ErzurumTablo[[#This Row],[Vefat2020]]&gt;-1, ErzurumTablo[[#This Row],[Vefat2020]]-ErzurumTablo[[#This Row],[Referans]], 0)</f>
        <v>-3</v>
      </c>
      <c r="H414">
        <f t="shared" si="56"/>
        <v>11.857142857142858</v>
      </c>
      <c r="I414">
        <f t="shared" si="57"/>
        <v>12.285714285714286</v>
      </c>
      <c r="J414">
        <f t="shared" si="58"/>
        <v>12.142857142857142</v>
      </c>
      <c r="K414">
        <f t="shared" si="59"/>
        <v>11.571428571428571</v>
      </c>
      <c r="L414">
        <f t="shared" si="60"/>
        <v>12</v>
      </c>
    </row>
    <row r="415" spans="1:12">
      <c r="A415" s="3" t="s">
        <v>430</v>
      </c>
      <c r="B415">
        <v>8</v>
      </c>
      <c r="C415">
        <v>9</v>
      </c>
      <c r="D415">
        <v>18</v>
      </c>
      <c r="E415">
        <v>14</v>
      </c>
      <c r="F415" s="1">
        <f>IF(AVERAGE(ErzurumTablo[[#This Row],[Vefat2019]:[Vefat2017]])&gt;0, AVERAGE(ErzurumTablo[[#This Row],[Vefat2019]:[Vefat2017]]), 0)</f>
        <v>13.666666666666666</v>
      </c>
      <c r="G415" s="1">
        <f>IF(ErzurumTablo[[#This Row],[Vefat2020]]&gt;-1, ErzurumTablo[[#This Row],[Vefat2020]]-ErzurumTablo[[#This Row],[Referans]], 0)</f>
        <v>-5.6666666666666661</v>
      </c>
      <c r="H415">
        <f t="shared" si="56"/>
        <v>11.857142857142858</v>
      </c>
      <c r="I415">
        <f t="shared" si="57"/>
        <v>11.714285714285714</v>
      </c>
      <c r="J415">
        <f t="shared" si="58"/>
        <v>12.142857142857142</v>
      </c>
      <c r="K415">
        <f t="shared" si="59"/>
        <v>12.571428571428571</v>
      </c>
      <c r="L415">
        <f t="shared" si="60"/>
        <v>12.142857142857144</v>
      </c>
    </row>
    <row r="416" spans="1:12">
      <c r="A416" s="3" t="s">
        <v>431</v>
      </c>
      <c r="B416">
        <v>17</v>
      </c>
      <c r="C416">
        <v>13</v>
      </c>
      <c r="D416">
        <v>15</v>
      </c>
      <c r="E416">
        <v>18</v>
      </c>
      <c r="F416" s="1">
        <f>IF(AVERAGE(ErzurumTablo[[#This Row],[Vefat2019]:[Vefat2017]])&gt;0, AVERAGE(ErzurumTablo[[#This Row],[Vefat2019]:[Vefat2017]]), 0)</f>
        <v>15.333333333333334</v>
      </c>
      <c r="G416" s="1">
        <f>IF(ErzurumTablo[[#This Row],[Vefat2020]]&gt;-1, ErzurumTablo[[#This Row],[Vefat2020]]-ErzurumTablo[[#This Row],[Referans]], 0)</f>
        <v>1.6666666666666661</v>
      </c>
      <c r="H416">
        <f t="shared" si="56"/>
        <v>13.285714285714286</v>
      </c>
      <c r="I416">
        <f t="shared" si="57"/>
        <v>11.714285714285714</v>
      </c>
      <c r="J416">
        <f t="shared" si="58"/>
        <v>12.428571428571429</v>
      </c>
      <c r="K416">
        <f t="shared" si="59"/>
        <v>11.857142857142858</v>
      </c>
      <c r="L416">
        <f t="shared" si="60"/>
        <v>12</v>
      </c>
    </row>
    <row r="417" spans="1:12">
      <c r="A417" s="3" t="s">
        <v>432</v>
      </c>
      <c r="B417">
        <v>9</v>
      </c>
      <c r="C417">
        <v>9</v>
      </c>
      <c r="D417">
        <v>8</v>
      </c>
      <c r="E417">
        <v>17</v>
      </c>
      <c r="F417" s="1">
        <f>IF(AVERAGE(ErzurumTablo[[#This Row],[Vefat2019]:[Vefat2017]])&gt;0, AVERAGE(ErzurumTablo[[#This Row],[Vefat2019]:[Vefat2017]]), 0)</f>
        <v>11.333333333333334</v>
      </c>
      <c r="G417" s="1">
        <f>IF(ErzurumTablo[[#This Row],[Vefat2020]]&gt;-1, ErzurumTablo[[#This Row],[Vefat2020]]-ErzurumTablo[[#This Row],[Referans]], 0)</f>
        <v>-2.3333333333333339</v>
      </c>
      <c r="H417">
        <f t="shared" si="56"/>
        <v>13.142857142857142</v>
      </c>
      <c r="I417">
        <f t="shared" si="57"/>
        <v>11.428571428571429</v>
      </c>
      <c r="J417">
        <f t="shared" si="58"/>
        <v>12.714285714285714</v>
      </c>
      <c r="K417">
        <f t="shared" si="59"/>
        <v>12.714285714285714</v>
      </c>
      <c r="L417">
        <f t="shared" si="60"/>
        <v>12.285714285714286</v>
      </c>
    </row>
    <row r="418" spans="1:12">
      <c r="A418" s="3" t="s">
        <v>433</v>
      </c>
      <c r="B418">
        <v>4</v>
      </c>
      <c r="C418">
        <v>10</v>
      </c>
      <c r="D418">
        <v>11</v>
      </c>
      <c r="E418">
        <v>5</v>
      </c>
      <c r="F418" s="1">
        <f>IF(AVERAGE(ErzurumTablo[[#This Row],[Vefat2019]:[Vefat2017]])&gt;0, AVERAGE(ErzurumTablo[[#This Row],[Vefat2019]:[Vefat2017]]), 0)</f>
        <v>8.6666666666666661</v>
      </c>
      <c r="G418" s="1">
        <f>IF(ErzurumTablo[[#This Row],[Vefat2020]]&gt;-1, ErzurumTablo[[#This Row],[Vefat2020]]-ErzurumTablo[[#This Row],[Referans]], 0)</f>
        <v>-4.6666666666666661</v>
      </c>
      <c r="H418">
        <f t="shared" si="56"/>
        <v>11.714285714285714</v>
      </c>
      <c r="I418">
        <f t="shared" si="57"/>
        <v>11.571428571428571</v>
      </c>
      <c r="J418">
        <f t="shared" si="58"/>
        <v>12.428571428571429</v>
      </c>
      <c r="K418">
        <f t="shared" si="59"/>
        <v>11.714285714285714</v>
      </c>
      <c r="L418">
        <f t="shared" si="60"/>
        <v>11.904761904761907</v>
      </c>
    </row>
    <row r="419" spans="1:12">
      <c r="A419" s="3" t="s">
        <v>434</v>
      </c>
      <c r="B419">
        <v>11</v>
      </c>
      <c r="C419">
        <v>9</v>
      </c>
      <c r="D419">
        <v>12</v>
      </c>
      <c r="E419">
        <v>8</v>
      </c>
      <c r="F419" s="1">
        <f>IF(AVERAGE(ErzurumTablo[[#This Row],[Vefat2019]:[Vefat2017]])&gt;0, AVERAGE(ErzurumTablo[[#This Row],[Vefat2019]:[Vefat2017]]), 0)</f>
        <v>9.6666666666666661</v>
      </c>
      <c r="G419" s="1">
        <f>IF(ErzurumTablo[[#This Row],[Vefat2020]]&gt;-1, ErzurumTablo[[#This Row],[Vefat2020]]-ErzurumTablo[[#This Row],[Referans]], 0)</f>
        <v>1.3333333333333339</v>
      </c>
      <c r="H419">
        <f t="shared" si="56"/>
        <v>10.857142857142858</v>
      </c>
      <c r="I419">
        <f t="shared" si="57"/>
        <v>11</v>
      </c>
      <c r="J419">
        <f t="shared" si="58"/>
        <v>12.714285714285714</v>
      </c>
      <c r="K419">
        <f t="shared" si="59"/>
        <v>11.428571428571429</v>
      </c>
      <c r="L419">
        <f t="shared" si="60"/>
        <v>11.714285714285717</v>
      </c>
    </row>
    <row r="420" spans="1:12">
      <c r="A420" s="3" t="s">
        <v>435</v>
      </c>
      <c r="B420">
        <v>9</v>
      </c>
      <c r="C420">
        <v>13</v>
      </c>
      <c r="D420">
        <v>11</v>
      </c>
      <c r="E420">
        <v>13</v>
      </c>
      <c r="F420" s="1">
        <f>IF(AVERAGE(ErzurumTablo[[#This Row],[Vefat2019]:[Vefat2017]])&gt;0, AVERAGE(ErzurumTablo[[#This Row],[Vefat2019]:[Vefat2017]]), 0)</f>
        <v>12.333333333333334</v>
      </c>
      <c r="G420" s="1">
        <f>IF(ErzurumTablo[[#This Row],[Vefat2020]]&gt;-1, ErzurumTablo[[#This Row],[Vefat2020]]-ErzurumTablo[[#This Row],[Referans]], 0)</f>
        <v>-3.3333333333333339</v>
      </c>
      <c r="H420">
        <f t="shared" si="56"/>
        <v>9.7142857142857135</v>
      </c>
      <c r="I420">
        <f t="shared" si="57"/>
        <v>11.857142857142858</v>
      </c>
      <c r="J420">
        <f t="shared" si="58"/>
        <v>12.428571428571429</v>
      </c>
      <c r="K420">
        <f t="shared" si="59"/>
        <v>11.714285714285714</v>
      </c>
      <c r="L420">
        <f t="shared" si="60"/>
        <v>12</v>
      </c>
    </row>
    <row r="421" spans="1:12">
      <c r="A421" s="3" t="s">
        <v>436</v>
      </c>
      <c r="B421">
        <v>14</v>
      </c>
      <c r="C421">
        <v>17</v>
      </c>
      <c r="D421">
        <v>9</v>
      </c>
      <c r="E421">
        <v>10</v>
      </c>
      <c r="F421" s="1">
        <f>IF(AVERAGE(ErzurumTablo[[#This Row],[Vefat2019]:[Vefat2017]])&gt;0, AVERAGE(ErzurumTablo[[#This Row],[Vefat2019]:[Vefat2017]]), 0)</f>
        <v>12</v>
      </c>
      <c r="G421" s="1">
        <f>IF(ErzurumTablo[[#This Row],[Vefat2020]]&gt;-1, ErzurumTablo[[#This Row],[Vefat2020]]-ErzurumTablo[[#This Row],[Referans]], 0)</f>
        <v>2</v>
      </c>
      <c r="H421">
        <f t="shared" si="56"/>
        <v>10.285714285714286</v>
      </c>
      <c r="I421">
        <f t="shared" si="57"/>
        <v>11.428571428571429</v>
      </c>
      <c r="J421">
        <f t="shared" si="58"/>
        <v>12</v>
      </c>
      <c r="K421">
        <f t="shared" si="59"/>
        <v>12.142857142857142</v>
      </c>
      <c r="L421">
        <f t="shared" si="60"/>
        <v>11.857142857142858</v>
      </c>
    </row>
    <row r="422" spans="1:12">
      <c r="A422" s="3" t="s">
        <v>437</v>
      </c>
      <c r="B422">
        <v>15</v>
      </c>
      <c r="C422">
        <v>16</v>
      </c>
      <c r="D422">
        <v>13</v>
      </c>
      <c r="E422">
        <v>11</v>
      </c>
      <c r="F422" s="1">
        <f>IF(AVERAGE(ErzurumTablo[[#This Row],[Vefat2019]:[Vefat2017]])&gt;0, AVERAGE(ErzurumTablo[[#This Row],[Vefat2019]:[Vefat2017]]), 0)</f>
        <v>13.333333333333334</v>
      </c>
      <c r="G422" s="1">
        <f>IF(ErzurumTablo[[#This Row],[Vefat2020]]&gt;-1, ErzurumTablo[[#This Row],[Vefat2020]]-ErzurumTablo[[#This Row],[Referans]], 0)</f>
        <v>1.6666666666666661</v>
      </c>
      <c r="H422">
        <f t="shared" si="56"/>
        <v>11.285714285714286</v>
      </c>
      <c r="I422">
        <f t="shared" si="57"/>
        <v>12.428571428571429</v>
      </c>
      <c r="J422">
        <f t="shared" si="58"/>
        <v>11.285714285714286</v>
      </c>
      <c r="K422">
        <f t="shared" si="59"/>
        <v>11.714285714285714</v>
      </c>
      <c r="L422">
        <f t="shared" si="60"/>
        <v>11.80952380952381</v>
      </c>
    </row>
    <row r="423" spans="1:12">
      <c r="A423" s="3" t="s">
        <v>438</v>
      </c>
      <c r="B423">
        <v>8</v>
      </c>
      <c r="C423">
        <v>8</v>
      </c>
      <c r="D423">
        <v>8</v>
      </c>
      <c r="E423">
        <v>11</v>
      </c>
      <c r="F423" s="1">
        <f>IF(AVERAGE(ErzurumTablo[[#This Row],[Vefat2019]:[Vefat2017]])&gt;0, AVERAGE(ErzurumTablo[[#This Row],[Vefat2019]:[Vefat2017]]), 0)</f>
        <v>9</v>
      </c>
      <c r="G423" s="1">
        <f>IF(ErzurumTablo[[#This Row],[Vefat2020]]&gt;-1, ErzurumTablo[[#This Row],[Vefat2020]]-ErzurumTablo[[#This Row],[Referans]], 0)</f>
        <v>-1</v>
      </c>
      <c r="H423">
        <f t="shared" si="56"/>
        <v>10</v>
      </c>
      <c r="I423">
        <f t="shared" si="57"/>
        <v>11.714285714285714</v>
      </c>
      <c r="J423">
        <f t="shared" si="58"/>
        <v>10.285714285714286</v>
      </c>
      <c r="K423">
        <f t="shared" si="59"/>
        <v>10.714285714285714</v>
      </c>
      <c r="L423">
        <f t="shared" si="60"/>
        <v>10.904761904761903</v>
      </c>
    </row>
    <row r="424" spans="1:12">
      <c r="A424" s="3" t="s">
        <v>439</v>
      </c>
      <c r="B424">
        <v>7</v>
      </c>
      <c r="C424">
        <v>16</v>
      </c>
      <c r="D424">
        <v>14</v>
      </c>
      <c r="E424">
        <v>10</v>
      </c>
      <c r="F424" s="1">
        <f>IF(AVERAGE(ErzurumTablo[[#This Row],[Vefat2019]:[Vefat2017]])&gt;0, AVERAGE(ErzurumTablo[[#This Row],[Vefat2019]:[Vefat2017]]), 0)</f>
        <v>13.333333333333334</v>
      </c>
      <c r="G424" s="1">
        <f>IF(ErzurumTablo[[#This Row],[Vefat2020]]&gt;-1, ErzurumTablo[[#This Row],[Vefat2020]]-ErzurumTablo[[#This Row],[Referans]], 0)</f>
        <v>-6.3333333333333339</v>
      </c>
      <c r="H424">
        <f t="shared" si="56"/>
        <v>9.7142857142857135</v>
      </c>
      <c r="I424">
        <f t="shared" si="57"/>
        <v>12.714285714285714</v>
      </c>
      <c r="J424">
        <f t="shared" si="58"/>
        <v>11.142857142857142</v>
      </c>
      <c r="K424">
        <f t="shared" si="59"/>
        <v>9.7142857142857135</v>
      </c>
      <c r="L424">
        <f t="shared" si="60"/>
        <v>11.19047619047619</v>
      </c>
    </row>
    <row r="425" spans="1:12">
      <c r="A425" s="3" t="s">
        <v>440</v>
      </c>
      <c r="B425">
        <v>6</v>
      </c>
      <c r="C425">
        <v>8</v>
      </c>
      <c r="D425">
        <v>18</v>
      </c>
      <c r="E425">
        <v>13</v>
      </c>
      <c r="F425" s="1">
        <f>IF(AVERAGE(ErzurumTablo[[#This Row],[Vefat2019]:[Vefat2017]])&gt;0, AVERAGE(ErzurumTablo[[#This Row],[Vefat2019]:[Vefat2017]]), 0)</f>
        <v>13</v>
      </c>
      <c r="G425" s="1">
        <f>IF(ErzurumTablo[[#This Row],[Vefat2020]]&gt;-1, ErzurumTablo[[#This Row],[Vefat2020]]-ErzurumTablo[[#This Row],[Referans]], 0)</f>
        <v>-7</v>
      </c>
      <c r="H425">
        <f t="shared" si="56"/>
        <v>10</v>
      </c>
      <c r="I425">
        <f t="shared" si="57"/>
        <v>12.428571428571429</v>
      </c>
      <c r="J425">
        <f t="shared" si="58"/>
        <v>12.142857142857142</v>
      </c>
      <c r="K425">
        <f t="shared" si="59"/>
        <v>10.857142857142858</v>
      </c>
      <c r="L425">
        <f t="shared" si="60"/>
        <v>11.80952380952381</v>
      </c>
    </row>
    <row r="426" spans="1:12">
      <c r="A426" s="3" t="s">
        <v>441</v>
      </c>
      <c r="B426">
        <v>13</v>
      </c>
      <c r="C426">
        <v>13</v>
      </c>
      <c r="D426">
        <v>11</v>
      </c>
      <c r="E426">
        <v>10</v>
      </c>
      <c r="F426" s="1">
        <f>IF(AVERAGE(ErzurumTablo[[#This Row],[Vefat2019]:[Vefat2017]])&gt;0, AVERAGE(ErzurumTablo[[#This Row],[Vefat2019]:[Vefat2017]]), 0)</f>
        <v>11.333333333333334</v>
      </c>
      <c r="G426" s="1">
        <f>IF(ErzurumTablo[[#This Row],[Vefat2020]]&gt;-1, ErzurumTablo[[#This Row],[Vefat2020]]-ErzurumTablo[[#This Row],[Referans]], 0)</f>
        <v>1.6666666666666661</v>
      </c>
      <c r="H426">
        <f t="shared" si="56"/>
        <v>10.285714285714286</v>
      </c>
      <c r="I426">
        <f t="shared" si="57"/>
        <v>13</v>
      </c>
      <c r="J426">
        <f t="shared" si="58"/>
        <v>12</v>
      </c>
      <c r="K426">
        <f t="shared" si="59"/>
        <v>11.142857142857142</v>
      </c>
      <c r="L426">
        <f t="shared" si="60"/>
        <v>12.047619047619047</v>
      </c>
    </row>
    <row r="427" spans="1:12">
      <c r="A427" s="3" t="s">
        <v>442</v>
      </c>
      <c r="B427">
        <v>13</v>
      </c>
      <c r="C427">
        <v>9</v>
      </c>
      <c r="D427">
        <v>13</v>
      </c>
      <c r="E427">
        <v>9</v>
      </c>
      <c r="F427" s="1">
        <f>IF(AVERAGE(ErzurumTablo[[#This Row],[Vefat2019]:[Vefat2017]])&gt;0, AVERAGE(ErzurumTablo[[#This Row],[Vefat2019]:[Vefat2017]]), 0)</f>
        <v>10.333333333333334</v>
      </c>
      <c r="G427" s="1">
        <f>IF(ErzurumTablo[[#This Row],[Vefat2020]]&gt;-1, ErzurumTablo[[#This Row],[Vefat2020]]-ErzurumTablo[[#This Row],[Referans]], 0)</f>
        <v>2.6666666666666661</v>
      </c>
      <c r="H427">
        <f t="shared" si="56"/>
        <v>10.857142857142858</v>
      </c>
      <c r="I427">
        <f t="shared" si="57"/>
        <v>12.428571428571429</v>
      </c>
      <c r="J427">
        <f t="shared" si="58"/>
        <v>12.285714285714286</v>
      </c>
      <c r="K427">
        <f t="shared" si="59"/>
        <v>10.571428571428571</v>
      </c>
      <c r="L427">
        <f t="shared" si="60"/>
        <v>11.761904761904761</v>
      </c>
    </row>
    <row r="428" spans="1:12">
      <c r="A428" s="3" t="s">
        <v>443</v>
      </c>
      <c r="B428">
        <v>15</v>
      </c>
      <c r="C428">
        <v>8</v>
      </c>
      <c r="D428">
        <v>8</v>
      </c>
      <c r="E428">
        <v>10</v>
      </c>
      <c r="F428" s="1">
        <f>IF(AVERAGE(ErzurumTablo[[#This Row],[Vefat2019]:[Vefat2017]])&gt;0, AVERAGE(ErzurumTablo[[#This Row],[Vefat2019]:[Vefat2017]]), 0)</f>
        <v>8.6666666666666661</v>
      </c>
      <c r="G428" s="1">
        <f>IF(ErzurumTablo[[#This Row],[Vefat2020]]&gt;-1, ErzurumTablo[[#This Row],[Vefat2020]]-ErzurumTablo[[#This Row],[Referans]], 0)</f>
        <v>6.3333333333333339</v>
      </c>
      <c r="H428">
        <f t="shared" si="56"/>
        <v>11</v>
      </c>
      <c r="I428">
        <f t="shared" si="57"/>
        <v>11.142857142857142</v>
      </c>
      <c r="J428">
        <f t="shared" si="58"/>
        <v>12.142857142857142</v>
      </c>
      <c r="K428">
        <f t="shared" si="59"/>
        <v>10.571428571428571</v>
      </c>
      <c r="L428">
        <f t="shared" si="60"/>
        <v>11.285714285714288</v>
      </c>
    </row>
    <row r="429" spans="1:12">
      <c r="A429" s="3" t="s">
        <v>444</v>
      </c>
      <c r="B429">
        <v>13</v>
      </c>
      <c r="C429">
        <v>14</v>
      </c>
      <c r="D429">
        <v>15</v>
      </c>
      <c r="E429">
        <v>12</v>
      </c>
      <c r="F429" s="1">
        <f>IF(AVERAGE(ErzurumTablo[[#This Row],[Vefat2019]:[Vefat2017]])&gt;0, AVERAGE(ErzurumTablo[[#This Row],[Vefat2019]:[Vefat2017]]), 0)</f>
        <v>13.666666666666666</v>
      </c>
      <c r="G429" s="1">
        <f>IF(ErzurumTablo[[#This Row],[Vefat2020]]&gt;-1, ErzurumTablo[[#This Row],[Vefat2020]]-ErzurumTablo[[#This Row],[Referans]], 0)</f>
        <v>-0.66666666666666607</v>
      </c>
      <c r="H429">
        <f t="shared" si="56"/>
        <v>10.714285714285714</v>
      </c>
      <c r="I429">
        <f t="shared" si="57"/>
        <v>10.857142857142858</v>
      </c>
      <c r="J429">
        <f t="shared" si="58"/>
        <v>12.428571428571429</v>
      </c>
      <c r="K429">
        <f t="shared" si="59"/>
        <v>10.714285714285714</v>
      </c>
      <c r="L429">
        <f t="shared" si="60"/>
        <v>11.333333333333334</v>
      </c>
    </row>
    <row r="430" spans="1:12">
      <c r="A430" s="3" t="s">
        <v>447</v>
      </c>
      <c r="B430">
        <v>-1</v>
      </c>
      <c r="C430">
        <v>-1</v>
      </c>
      <c r="D430">
        <v>-1</v>
      </c>
      <c r="E430">
        <v>-1</v>
      </c>
      <c r="F430" s="1">
        <f>IF(AVERAGE(ErzurumTablo[[#This Row],[Vefat2019]:[Vefat2017]])&gt;0, AVERAGE(ErzurumTablo[[#This Row],[Vefat2019]:[Vefat2017]]), 0)</f>
        <v>0</v>
      </c>
      <c r="G430" s="1">
        <f>IF(ErzurumTablo[[#This Row],[Vefat2020]]&gt;-1, ErzurumTablo[[#This Row],[Vefat2020]]-ErzurumTablo[[#This Row],[Referans]], 0)</f>
        <v>0</v>
      </c>
    </row>
    <row r="431" spans="1:12">
      <c r="A431" s="3" t="s">
        <v>448</v>
      </c>
      <c r="B431">
        <v>-1</v>
      </c>
      <c r="C431">
        <v>-1</v>
      </c>
      <c r="D431">
        <v>-1</v>
      </c>
      <c r="E431">
        <v>-1</v>
      </c>
      <c r="F431" s="1">
        <f>IF(AVERAGE(ErzurumTablo[[#This Row],[Vefat2019]:[Vefat2017]])&gt;0, AVERAGE(ErzurumTablo[[#This Row],[Vefat2019]:[Vefat2017]]), 0)</f>
        <v>0</v>
      </c>
      <c r="G431" s="1">
        <f>IF(ErzurumTablo[[#This Row],[Vefat2020]]&gt;-1, ErzurumTablo[[#This Row],[Vefat2020]]-ErzurumTablo[[#This Row],[Referans]], 0)</f>
        <v>0</v>
      </c>
    </row>
    <row r="432" spans="1:12">
      <c r="A432" s="3" t="s">
        <v>449</v>
      </c>
      <c r="B432">
        <v>-1</v>
      </c>
      <c r="C432">
        <v>-1</v>
      </c>
      <c r="D432">
        <v>-1</v>
      </c>
      <c r="E432">
        <v>-1</v>
      </c>
      <c r="F432" s="1">
        <f>IF(AVERAGE(ErzurumTablo[[#This Row],[Vefat2019]:[Vefat2017]])&gt;0, AVERAGE(ErzurumTablo[[#This Row],[Vefat2019]:[Vefat2017]]), 0)</f>
        <v>0</v>
      </c>
      <c r="G432" s="1">
        <f>IF(ErzurumTablo[[#This Row],[Vefat2020]]&gt;-1, ErzurumTablo[[#This Row],[Vefat2020]]-ErzurumTablo[[#This Row],[Referans]], 0)</f>
        <v>0</v>
      </c>
    </row>
    <row r="433" spans="1:7">
      <c r="A433" s="3" t="s">
        <v>450</v>
      </c>
      <c r="B433">
        <v>-1</v>
      </c>
      <c r="C433">
        <v>-1</v>
      </c>
      <c r="D433">
        <v>-1</v>
      </c>
      <c r="E433">
        <v>-1</v>
      </c>
      <c r="F433" s="1">
        <f>IF(AVERAGE(ErzurumTablo[[#This Row],[Vefat2019]:[Vefat2017]])&gt;0, AVERAGE(ErzurumTablo[[#This Row],[Vefat2019]:[Vefat2017]]), 0)</f>
        <v>0</v>
      </c>
      <c r="G433" s="1">
        <f>IF(ErzurumTablo[[#This Row],[Vefat2020]]&gt;-1, ErzurumTablo[[#This Row],[Vefat2020]]-ErzurumTablo[[#This Row],[Referans]], 0)</f>
        <v>0</v>
      </c>
    </row>
    <row r="434" spans="1:7">
      <c r="A434" s="3" t="s">
        <v>451</v>
      </c>
      <c r="B434">
        <v>-1</v>
      </c>
      <c r="C434">
        <v>-1</v>
      </c>
      <c r="D434">
        <v>-1</v>
      </c>
      <c r="E434">
        <v>-1</v>
      </c>
      <c r="F434" s="1">
        <f>IF(AVERAGE(ErzurumTablo[[#This Row],[Vefat2019]:[Vefat2017]])&gt;0, AVERAGE(ErzurumTablo[[#This Row],[Vefat2019]:[Vefat2017]]), 0)</f>
        <v>0</v>
      </c>
      <c r="G434" s="1">
        <f>IF(ErzurumTablo[[#This Row],[Vefat2020]]&gt;-1, ErzurumTablo[[#This Row],[Vefat2020]]-ErzurumTablo[[#This Row],[Referans]], 0)</f>
        <v>0</v>
      </c>
    </row>
    <row r="435" spans="1:7">
      <c r="A435" s="3" t="s">
        <v>452</v>
      </c>
      <c r="B435">
        <v>-1</v>
      </c>
      <c r="C435">
        <v>-1</v>
      </c>
      <c r="D435">
        <v>-1</v>
      </c>
      <c r="E435">
        <v>-1</v>
      </c>
      <c r="F435" s="1">
        <f>IF(AVERAGE(ErzurumTablo[[#This Row],[Vefat2019]:[Vefat2017]])&gt;0, AVERAGE(ErzurumTablo[[#This Row],[Vefat2019]:[Vefat2017]]), 0)</f>
        <v>0</v>
      </c>
      <c r="G435" s="1">
        <f>IF(ErzurumTablo[[#This Row],[Vefat2020]]&gt;-1, ErzurumTablo[[#This Row],[Vefat2020]]-ErzurumTablo[[#This Row],[Referans]], 0)</f>
        <v>0</v>
      </c>
    </row>
    <row r="436" spans="1:7">
      <c r="A436" s="3" t="s">
        <v>453</v>
      </c>
      <c r="B436">
        <v>-1</v>
      </c>
      <c r="C436">
        <v>-1</v>
      </c>
      <c r="D436">
        <v>-1</v>
      </c>
      <c r="E436">
        <v>-1</v>
      </c>
      <c r="F436" s="1">
        <f>IF(AVERAGE(ErzurumTablo[[#This Row],[Vefat2019]:[Vefat2017]])&gt;0, AVERAGE(ErzurumTablo[[#This Row],[Vefat2019]:[Vefat2017]]), 0)</f>
        <v>0</v>
      </c>
      <c r="G436" s="1">
        <f>IF(ErzurumTablo[[#This Row],[Vefat2020]]&gt;-1, ErzurumTablo[[#This Row],[Vefat2020]]-ErzurumTablo[[#This Row],[Referans]], 0)</f>
        <v>0</v>
      </c>
    </row>
    <row r="437" spans="1:7">
      <c r="A437" s="3" t="s">
        <v>454</v>
      </c>
      <c r="B437">
        <v>-1</v>
      </c>
      <c r="C437">
        <v>-1</v>
      </c>
      <c r="D437">
        <v>-1</v>
      </c>
      <c r="E437">
        <v>-1</v>
      </c>
      <c r="F437" s="1">
        <f>IF(AVERAGE(ErzurumTablo[[#This Row],[Vefat2019]:[Vefat2017]])&gt;0, AVERAGE(ErzurumTablo[[#This Row],[Vefat2019]:[Vefat2017]]), 0)</f>
        <v>0</v>
      </c>
      <c r="G437" s="1">
        <f>IF(ErzurumTablo[[#This Row],[Vefat2020]]&gt;-1, ErzurumTablo[[#This Row],[Vefat2020]]-ErzurumTablo[[#This Row],[Referans]], 0)</f>
        <v>0</v>
      </c>
    </row>
    <row r="438" spans="1:7">
      <c r="A438" s="3" t="s">
        <v>455</v>
      </c>
      <c r="B438">
        <v>-1</v>
      </c>
      <c r="C438">
        <v>-1</v>
      </c>
      <c r="D438">
        <v>-1</v>
      </c>
      <c r="E438">
        <v>-1</v>
      </c>
      <c r="F438" s="1">
        <f>IF(AVERAGE(ErzurumTablo[[#This Row],[Vefat2019]:[Vefat2017]])&gt;0, AVERAGE(ErzurumTablo[[#This Row],[Vefat2019]:[Vefat2017]]), 0)</f>
        <v>0</v>
      </c>
      <c r="G438" s="1">
        <f>IF(ErzurumTablo[[#This Row],[Vefat2020]]&gt;-1, ErzurumTablo[[#This Row],[Vefat2020]]-ErzurumTablo[[#This Row],[Referans]], 0)</f>
        <v>0</v>
      </c>
    </row>
    <row r="439" spans="1:7">
      <c r="A439" s="3" t="s">
        <v>456</v>
      </c>
      <c r="B439">
        <v>-1</v>
      </c>
      <c r="C439">
        <v>-1</v>
      </c>
      <c r="D439">
        <v>-1</v>
      </c>
      <c r="E439">
        <v>-1</v>
      </c>
      <c r="F439" s="1">
        <f>IF(AVERAGE(ErzurumTablo[[#This Row],[Vefat2019]:[Vefat2017]])&gt;0, AVERAGE(ErzurumTablo[[#This Row],[Vefat2019]:[Vefat2017]]), 0)</f>
        <v>0</v>
      </c>
      <c r="G439" s="1">
        <f>IF(ErzurumTablo[[#This Row],[Vefat2020]]&gt;-1, ErzurumTablo[[#This Row],[Vefat2020]]-ErzurumTablo[[#This Row],[Referans]], 0)</f>
        <v>0</v>
      </c>
    </row>
    <row r="440" spans="1:7">
      <c r="A440" s="3" t="s">
        <v>457</v>
      </c>
      <c r="B440">
        <v>-1</v>
      </c>
      <c r="C440">
        <v>-1</v>
      </c>
      <c r="D440">
        <v>-1</v>
      </c>
      <c r="E440">
        <v>-1</v>
      </c>
      <c r="F440" s="1">
        <f>IF(AVERAGE(ErzurumTablo[[#This Row],[Vefat2019]:[Vefat2017]])&gt;0, AVERAGE(ErzurumTablo[[#This Row],[Vefat2019]:[Vefat2017]]), 0)</f>
        <v>0</v>
      </c>
      <c r="G440" s="1">
        <f>IF(ErzurumTablo[[#This Row],[Vefat2020]]&gt;-1, ErzurumTablo[[#This Row],[Vefat2020]]-ErzurumTablo[[#This Row],[Referans]], 0)</f>
        <v>0</v>
      </c>
    </row>
    <row r="441" spans="1:7">
      <c r="A441" s="3" t="s">
        <v>458</v>
      </c>
      <c r="B441">
        <v>-1</v>
      </c>
      <c r="C441">
        <v>-1</v>
      </c>
      <c r="D441">
        <v>-1</v>
      </c>
      <c r="E441">
        <v>-1</v>
      </c>
      <c r="F441" s="1">
        <f>IF(AVERAGE(ErzurumTablo[[#This Row],[Vefat2019]:[Vefat2017]])&gt;0, AVERAGE(ErzurumTablo[[#This Row],[Vefat2019]:[Vefat2017]]), 0)</f>
        <v>0</v>
      </c>
      <c r="G441" s="1">
        <f>IF(ErzurumTablo[[#This Row],[Vefat2020]]&gt;-1, ErzurumTablo[[#This Row],[Vefat2020]]-ErzurumTablo[[#This Row],[Referans]], 0)</f>
        <v>0</v>
      </c>
    </row>
    <row r="442" spans="1:7">
      <c r="A442" s="3" t="s">
        <v>459</v>
      </c>
      <c r="B442">
        <v>-1</v>
      </c>
      <c r="C442">
        <v>-1</v>
      </c>
      <c r="D442">
        <v>-1</v>
      </c>
      <c r="E442">
        <v>-1</v>
      </c>
      <c r="F442" s="1">
        <f>IF(AVERAGE(ErzurumTablo[[#This Row],[Vefat2019]:[Vefat2017]])&gt;0, AVERAGE(ErzurumTablo[[#This Row],[Vefat2019]:[Vefat2017]]), 0)</f>
        <v>0</v>
      </c>
      <c r="G442" s="1">
        <f>IF(ErzurumTablo[[#This Row],[Vefat2020]]&gt;-1, ErzurumTablo[[#This Row],[Vefat2020]]-ErzurumTablo[[#This Row],[Referans]], 0)</f>
        <v>0</v>
      </c>
    </row>
    <row r="443" spans="1:7">
      <c r="A443" s="3" t="s">
        <v>460</v>
      </c>
      <c r="B443">
        <v>-1</v>
      </c>
      <c r="C443">
        <v>-1</v>
      </c>
      <c r="D443">
        <v>-1</v>
      </c>
      <c r="E443">
        <v>-1</v>
      </c>
      <c r="F443" s="1">
        <f>IF(AVERAGE(ErzurumTablo[[#This Row],[Vefat2019]:[Vefat2017]])&gt;0, AVERAGE(ErzurumTablo[[#This Row],[Vefat2019]:[Vefat2017]]), 0)</f>
        <v>0</v>
      </c>
      <c r="G443" s="1">
        <f>IF(ErzurumTablo[[#This Row],[Vefat2020]]&gt;-1, ErzurumTablo[[#This Row],[Vefat2020]]-ErzurumTablo[[#This Row],[Referans]], 0)</f>
        <v>0</v>
      </c>
    </row>
    <row r="444" spans="1:7">
      <c r="A444" s="3" t="s">
        <v>461</v>
      </c>
      <c r="B444">
        <v>-1</v>
      </c>
      <c r="C444">
        <v>-1</v>
      </c>
      <c r="D444">
        <v>-1</v>
      </c>
      <c r="E444">
        <v>-1</v>
      </c>
      <c r="F444" s="1">
        <f>IF(AVERAGE(ErzurumTablo[[#This Row],[Vefat2019]:[Vefat2017]])&gt;0, AVERAGE(ErzurumTablo[[#This Row],[Vefat2019]:[Vefat2017]]), 0)</f>
        <v>0</v>
      </c>
      <c r="G444" s="1">
        <f>IF(ErzurumTablo[[#This Row],[Vefat2020]]&gt;-1, ErzurumTablo[[#This Row],[Vefat2020]]-ErzurumTablo[[#This Row],[Referans]], 0)</f>
        <v>0</v>
      </c>
    </row>
    <row r="445" spans="1:7">
      <c r="A445" s="3" t="s">
        <v>462</v>
      </c>
      <c r="B445">
        <v>-1</v>
      </c>
      <c r="C445">
        <v>-1</v>
      </c>
      <c r="D445">
        <v>-1</v>
      </c>
      <c r="E445">
        <v>-1</v>
      </c>
      <c r="F445" s="1">
        <f>IF(AVERAGE(ErzurumTablo[[#This Row],[Vefat2019]:[Vefat2017]])&gt;0, AVERAGE(ErzurumTablo[[#This Row],[Vefat2019]:[Vefat2017]]), 0)</f>
        <v>0</v>
      </c>
      <c r="G445" s="1">
        <f>IF(ErzurumTablo[[#This Row],[Vefat2020]]&gt;-1, ErzurumTablo[[#This Row],[Vefat2020]]-ErzurumTablo[[#This Row],[Referans]], 0)</f>
        <v>0</v>
      </c>
    </row>
    <row r="446" spans="1:7">
      <c r="A446" s="3" t="s">
        <v>463</v>
      </c>
      <c r="B446">
        <v>-1</v>
      </c>
      <c r="C446">
        <v>-1</v>
      </c>
      <c r="D446">
        <v>-1</v>
      </c>
      <c r="E446">
        <v>-1</v>
      </c>
      <c r="F446" s="1">
        <f>IF(AVERAGE(ErzurumTablo[[#This Row],[Vefat2019]:[Vefat2017]])&gt;0, AVERAGE(ErzurumTablo[[#This Row],[Vefat2019]:[Vefat2017]]), 0)</f>
        <v>0</v>
      </c>
      <c r="G446" s="1">
        <f>IF(ErzurumTablo[[#This Row],[Vefat2020]]&gt;-1, ErzurumTablo[[#This Row],[Vefat2020]]-ErzurumTablo[[#This Row],[Referans]], 0)</f>
        <v>0</v>
      </c>
    </row>
    <row r="447" spans="1:7">
      <c r="A447" s="3" t="s">
        <v>464</v>
      </c>
      <c r="B447">
        <v>-1</v>
      </c>
      <c r="C447">
        <v>-1</v>
      </c>
      <c r="D447">
        <v>-1</v>
      </c>
      <c r="E447">
        <v>-1</v>
      </c>
      <c r="F447" s="1">
        <f>IF(AVERAGE(ErzurumTablo[[#This Row],[Vefat2019]:[Vefat2017]])&gt;0, AVERAGE(ErzurumTablo[[#This Row],[Vefat2019]:[Vefat2017]]), 0)</f>
        <v>0</v>
      </c>
      <c r="G447" s="1">
        <f>IF(ErzurumTablo[[#This Row],[Vefat2020]]&gt;-1, ErzurumTablo[[#This Row],[Vefat2020]]-ErzurumTablo[[#This Row],[Referans]], 0)</f>
        <v>0</v>
      </c>
    </row>
    <row r="448" spans="1:7">
      <c r="A448" s="3" t="s">
        <v>465</v>
      </c>
      <c r="B448">
        <v>-1</v>
      </c>
      <c r="C448">
        <v>-1</v>
      </c>
      <c r="D448">
        <v>-1</v>
      </c>
      <c r="E448">
        <v>-1</v>
      </c>
      <c r="F448" s="1">
        <f>IF(AVERAGE(ErzurumTablo[[#This Row],[Vefat2019]:[Vefat2017]])&gt;0, AVERAGE(ErzurumTablo[[#This Row],[Vefat2019]:[Vefat2017]]), 0)</f>
        <v>0</v>
      </c>
      <c r="G448" s="1">
        <f>IF(ErzurumTablo[[#This Row],[Vefat2020]]&gt;-1, ErzurumTablo[[#This Row],[Vefat2020]]-ErzurumTablo[[#This Row],[Referans]], 0)</f>
        <v>0</v>
      </c>
    </row>
    <row r="449" spans="1:7">
      <c r="A449" s="3" t="s">
        <v>466</v>
      </c>
      <c r="B449">
        <v>-1</v>
      </c>
      <c r="C449">
        <v>-1</v>
      </c>
      <c r="D449">
        <v>-1</v>
      </c>
      <c r="E449">
        <v>-1</v>
      </c>
      <c r="F449" s="1">
        <f>IF(AVERAGE(ErzurumTablo[[#This Row],[Vefat2019]:[Vefat2017]])&gt;0, AVERAGE(ErzurumTablo[[#This Row],[Vefat2019]:[Vefat2017]]), 0)</f>
        <v>0</v>
      </c>
      <c r="G449" s="1">
        <f>IF(ErzurumTablo[[#This Row],[Vefat2020]]&gt;-1, ErzurumTablo[[#This Row],[Vefat2020]]-ErzurumTablo[[#This Row],[Referans]], 0)</f>
        <v>0</v>
      </c>
    </row>
    <row r="450" spans="1:7">
      <c r="A450" s="3" t="s">
        <v>467</v>
      </c>
      <c r="B450">
        <v>-1</v>
      </c>
      <c r="C450">
        <v>-1</v>
      </c>
      <c r="D450">
        <v>-1</v>
      </c>
      <c r="E450">
        <v>-1</v>
      </c>
      <c r="F450" s="1">
        <f>IF(AVERAGE(ErzurumTablo[[#This Row],[Vefat2019]:[Vefat2017]])&gt;0, AVERAGE(ErzurumTablo[[#This Row],[Vefat2019]:[Vefat2017]]), 0)</f>
        <v>0</v>
      </c>
      <c r="G450" s="1">
        <f>IF(ErzurumTablo[[#This Row],[Vefat2020]]&gt;-1, ErzurumTablo[[#This Row],[Vefat2020]]-ErzurumTablo[[#This Row],[Referans]], 0)</f>
        <v>0</v>
      </c>
    </row>
    <row r="451" spans="1:7">
      <c r="A451" s="3" t="s">
        <v>468</v>
      </c>
      <c r="B451">
        <v>-1</v>
      </c>
      <c r="C451">
        <v>-1</v>
      </c>
      <c r="D451">
        <v>-1</v>
      </c>
      <c r="E451">
        <v>-1</v>
      </c>
      <c r="F451" s="1">
        <f>IF(AVERAGE(ErzurumTablo[[#This Row],[Vefat2019]:[Vefat2017]])&gt;0, AVERAGE(ErzurumTablo[[#This Row],[Vefat2019]:[Vefat2017]]), 0)</f>
        <v>0</v>
      </c>
      <c r="G451" s="1">
        <f>IF(ErzurumTablo[[#This Row],[Vefat2020]]&gt;-1, ErzurumTablo[[#This Row],[Vefat2020]]-ErzurumTablo[[#This Row],[Referans]], 0)</f>
        <v>0</v>
      </c>
    </row>
    <row r="452" spans="1:7">
      <c r="A452" s="3" t="s">
        <v>469</v>
      </c>
      <c r="B452">
        <v>-1</v>
      </c>
      <c r="C452">
        <v>-1</v>
      </c>
      <c r="D452">
        <v>-1</v>
      </c>
      <c r="E452">
        <v>-1</v>
      </c>
      <c r="F452" s="1">
        <f>IF(AVERAGE(ErzurumTablo[[#This Row],[Vefat2019]:[Vefat2017]])&gt;0, AVERAGE(ErzurumTablo[[#This Row],[Vefat2019]:[Vefat2017]]), 0)</f>
        <v>0</v>
      </c>
      <c r="G452" s="1">
        <f>IF(ErzurumTablo[[#This Row],[Vefat2020]]&gt;-1, ErzurumTablo[[#This Row],[Vefat2020]]-ErzurumTablo[[#This Row],[Referans]], 0)</f>
        <v>0</v>
      </c>
    </row>
    <row r="453" spans="1:7">
      <c r="A453" s="3" t="s">
        <v>470</v>
      </c>
      <c r="B453">
        <v>-1</v>
      </c>
      <c r="C453">
        <v>-1</v>
      </c>
      <c r="D453">
        <v>-1</v>
      </c>
      <c r="E453">
        <v>-1</v>
      </c>
      <c r="F453" s="1">
        <f>IF(AVERAGE(ErzurumTablo[[#This Row],[Vefat2019]:[Vefat2017]])&gt;0, AVERAGE(ErzurumTablo[[#This Row],[Vefat2019]:[Vefat2017]]), 0)</f>
        <v>0</v>
      </c>
      <c r="G453" s="1">
        <f>IF(ErzurumTablo[[#This Row],[Vefat2020]]&gt;-1, ErzurumTablo[[#This Row],[Vefat2020]]-ErzurumTablo[[#This Row],[Referans]], 0)</f>
        <v>0</v>
      </c>
    </row>
    <row r="454" spans="1:7">
      <c r="A454" s="3" t="s">
        <v>471</v>
      </c>
      <c r="B454">
        <v>-1</v>
      </c>
      <c r="C454">
        <v>-1</v>
      </c>
      <c r="D454">
        <v>-1</v>
      </c>
      <c r="E454">
        <v>-1</v>
      </c>
      <c r="F454" s="1">
        <f>IF(AVERAGE(ErzurumTablo[[#This Row],[Vefat2019]:[Vefat2017]])&gt;0, AVERAGE(ErzurumTablo[[#This Row],[Vefat2019]:[Vefat2017]]), 0)</f>
        <v>0</v>
      </c>
      <c r="G454" s="1">
        <f>IF(ErzurumTablo[[#This Row],[Vefat2020]]&gt;-1, ErzurumTablo[[#This Row],[Vefat2020]]-ErzurumTablo[[#This Row],[Referans]], 0)</f>
        <v>0</v>
      </c>
    </row>
    <row r="455" spans="1:7">
      <c r="A455" s="3" t="s">
        <v>472</v>
      </c>
      <c r="B455">
        <v>-1</v>
      </c>
      <c r="C455">
        <v>-1</v>
      </c>
      <c r="D455">
        <v>-1</v>
      </c>
      <c r="E455">
        <v>-1</v>
      </c>
      <c r="F455" s="1">
        <f>IF(AVERAGE(ErzurumTablo[[#This Row],[Vefat2019]:[Vefat2017]])&gt;0, AVERAGE(ErzurumTablo[[#This Row],[Vefat2019]:[Vefat2017]]), 0)</f>
        <v>0</v>
      </c>
      <c r="G455" s="1">
        <f>IF(ErzurumTablo[[#This Row],[Vefat2020]]&gt;-1, ErzurumTablo[[#This Row],[Vefat2020]]-ErzurumTablo[[#This Row],[Referans]], 0)</f>
        <v>0</v>
      </c>
    </row>
    <row r="456" spans="1:7">
      <c r="A456" s="3" t="s">
        <v>473</v>
      </c>
      <c r="B456">
        <v>-1</v>
      </c>
      <c r="C456">
        <v>-1</v>
      </c>
      <c r="D456">
        <v>-1</v>
      </c>
      <c r="E456">
        <v>-1</v>
      </c>
      <c r="F456" s="1">
        <f>IF(AVERAGE(ErzurumTablo[[#This Row],[Vefat2019]:[Vefat2017]])&gt;0, AVERAGE(ErzurumTablo[[#This Row],[Vefat2019]:[Vefat2017]]), 0)</f>
        <v>0</v>
      </c>
      <c r="G456" s="1">
        <f>IF(ErzurumTablo[[#This Row],[Vefat2020]]&gt;-1, ErzurumTablo[[#This Row],[Vefat2020]]-ErzurumTablo[[#This Row],[Referans]], 0)</f>
        <v>0</v>
      </c>
    </row>
    <row r="457" spans="1:7">
      <c r="A457" s="3" t="s">
        <v>474</v>
      </c>
      <c r="B457">
        <v>-1</v>
      </c>
      <c r="C457">
        <v>-1</v>
      </c>
      <c r="D457">
        <v>-1</v>
      </c>
      <c r="E457">
        <v>-1</v>
      </c>
      <c r="F457" s="1">
        <f>IF(AVERAGE(ErzurumTablo[[#This Row],[Vefat2019]:[Vefat2017]])&gt;0, AVERAGE(ErzurumTablo[[#This Row],[Vefat2019]:[Vefat2017]]), 0)</f>
        <v>0</v>
      </c>
      <c r="G457" s="1">
        <f>IF(ErzurumTablo[[#This Row],[Vefat2020]]&gt;-1, ErzurumTablo[[#This Row],[Vefat2020]]-ErzurumTablo[[#This Row],[Referans]], 0)</f>
        <v>0</v>
      </c>
    </row>
    <row r="458" spans="1:7">
      <c r="A458" s="3" t="s">
        <v>475</v>
      </c>
      <c r="B458">
        <v>-1</v>
      </c>
      <c r="C458">
        <v>-1</v>
      </c>
      <c r="D458">
        <v>-1</v>
      </c>
      <c r="E458">
        <v>-1</v>
      </c>
      <c r="F458" s="1">
        <f>IF(AVERAGE(ErzurumTablo[[#This Row],[Vefat2019]:[Vefat2017]])&gt;0, AVERAGE(ErzurumTablo[[#This Row],[Vefat2019]:[Vefat2017]]), 0)</f>
        <v>0</v>
      </c>
      <c r="G458" s="1">
        <f>IF(ErzurumTablo[[#This Row],[Vefat2020]]&gt;-1, ErzurumTablo[[#This Row],[Vefat2020]]-ErzurumTablo[[#This Row],[Referans]], 0)</f>
        <v>0</v>
      </c>
    </row>
    <row r="459" spans="1:7">
      <c r="A459" s="3" t="s">
        <v>476</v>
      </c>
      <c r="B459">
        <v>-1</v>
      </c>
      <c r="C459">
        <v>-1</v>
      </c>
      <c r="D459">
        <v>-1</v>
      </c>
      <c r="E459">
        <v>-1</v>
      </c>
      <c r="F459" s="1">
        <f>IF(AVERAGE(ErzurumTablo[[#This Row],[Vefat2019]:[Vefat2017]])&gt;0, AVERAGE(ErzurumTablo[[#This Row],[Vefat2019]:[Vefat2017]]), 0)</f>
        <v>0</v>
      </c>
      <c r="G459" s="1">
        <f>IF(ErzurumTablo[[#This Row],[Vefat2020]]&gt;-1, ErzurumTablo[[#This Row],[Vefat2020]]-ErzurumTablo[[#This Row],[Referans]], 0)</f>
        <v>0</v>
      </c>
    </row>
    <row r="460" spans="1:7">
      <c r="A460" s="3" t="s">
        <v>477</v>
      </c>
      <c r="B460">
        <v>-1</v>
      </c>
      <c r="C460">
        <v>-1</v>
      </c>
      <c r="D460">
        <v>-1</v>
      </c>
      <c r="E460">
        <v>-1</v>
      </c>
      <c r="F460" s="1">
        <f>IF(AVERAGE(ErzurumTablo[[#This Row],[Vefat2019]:[Vefat2017]])&gt;0, AVERAGE(ErzurumTablo[[#This Row],[Vefat2019]:[Vefat2017]]), 0)</f>
        <v>0</v>
      </c>
      <c r="G460" s="1">
        <f>IF(ErzurumTablo[[#This Row],[Vefat2020]]&gt;-1, ErzurumTablo[[#This Row],[Vefat2020]]-ErzurumTablo[[#This Row],[Referans]], 0)</f>
        <v>0</v>
      </c>
    </row>
    <row r="461" spans="1:7">
      <c r="A461" s="3" t="s">
        <v>478</v>
      </c>
      <c r="B461">
        <v>-1</v>
      </c>
      <c r="C461">
        <v>-1</v>
      </c>
      <c r="D461">
        <v>-1</v>
      </c>
      <c r="E461">
        <v>-1</v>
      </c>
      <c r="F461" s="1">
        <f>IF(AVERAGE(ErzurumTablo[[#This Row],[Vefat2019]:[Vefat2017]])&gt;0, AVERAGE(ErzurumTablo[[#This Row],[Vefat2019]:[Vefat2017]]), 0)</f>
        <v>0</v>
      </c>
      <c r="G461" s="1">
        <f>IF(ErzurumTablo[[#This Row],[Vefat2020]]&gt;-1, ErzurumTablo[[#This Row],[Vefat2020]]-ErzurumTablo[[#This Row],[Referans]], 0)</f>
        <v>0</v>
      </c>
    </row>
    <row r="462" spans="1:7">
      <c r="A462" s="3" t="s">
        <v>479</v>
      </c>
      <c r="B462">
        <v>-1</v>
      </c>
      <c r="C462">
        <v>-1</v>
      </c>
      <c r="D462">
        <v>-1</v>
      </c>
      <c r="E462">
        <v>-1</v>
      </c>
      <c r="F462" s="1">
        <f>IF(AVERAGE(ErzurumTablo[[#This Row],[Vefat2019]:[Vefat2017]])&gt;0, AVERAGE(ErzurumTablo[[#This Row],[Vefat2019]:[Vefat2017]]), 0)</f>
        <v>0</v>
      </c>
      <c r="G462" s="1">
        <f>IF(ErzurumTablo[[#This Row],[Vefat2020]]&gt;-1, ErzurumTablo[[#This Row],[Vefat2020]]-ErzurumTablo[[#This Row],[Referans]], 0)</f>
        <v>0</v>
      </c>
    </row>
    <row r="463" spans="1:7">
      <c r="A463" s="3" t="s">
        <v>480</v>
      </c>
      <c r="B463">
        <v>-1</v>
      </c>
      <c r="C463">
        <v>-1</v>
      </c>
      <c r="D463">
        <v>-1</v>
      </c>
      <c r="E463">
        <v>-1</v>
      </c>
      <c r="F463" s="1">
        <f>IF(AVERAGE(ErzurumTablo[[#This Row],[Vefat2019]:[Vefat2017]])&gt;0, AVERAGE(ErzurumTablo[[#This Row],[Vefat2019]:[Vefat2017]]), 0)</f>
        <v>0</v>
      </c>
      <c r="G463" s="1">
        <f>IF(ErzurumTablo[[#This Row],[Vefat2020]]&gt;-1, ErzurumTablo[[#This Row],[Vefat2020]]-ErzurumTablo[[#This Row],[Referans]], 0)</f>
        <v>0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89B33-B08F-4B33-91C1-D0A017A07781}">
  <sheetPr codeName="Sheet9"/>
  <dimension ref="A1:N481"/>
  <sheetViews>
    <sheetView zoomScale="70" zoomScaleNormal="70" workbookViewId="0">
      <selection activeCell="H429" sqref="H429:L481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46</v>
      </c>
      <c r="C2">
        <v>56</v>
      </c>
      <c r="D2">
        <v>54</v>
      </c>
      <c r="E2">
        <v>50</v>
      </c>
      <c r="F2">
        <f>AVERAGEIF(BursaTablo[[#This Row],[Vefat2019]:[Vefat2017]], "&gt;0")</f>
        <v>53.333333333333336</v>
      </c>
      <c r="G2">
        <f>IF(AND(BursaTablo[[#This Row],[Vefat2020]]&gt;-1,BursaTablo[[#This Row],[Referans]]&gt;-1), BursaTablo[[#This Row],[Vefat2020]]-BursaTablo[[#This Row],[Referans]], 0)</f>
        <v>-7.3333333333333357</v>
      </c>
    </row>
    <row r="3" spans="1:12">
      <c r="A3" s="3" t="s">
        <v>18</v>
      </c>
      <c r="B3">
        <v>52</v>
      </c>
      <c r="C3">
        <v>45</v>
      </c>
      <c r="D3">
        <v>47</v>
      </c>
      <c r="E3">
        <v>49</v>
      </c>
      <c r="F3">
        <f>AVERAGEIF(BursaTablo[[#This Row],[Vefat2019]:[Vefat2017]], "&gt;0")</f>
        <v>47</v>
      </c>
      <c r="G3">
        <f>IF(AND(BursaTablo[[#This Row],[Vefat2020]]&gt;-1,BursaTablo[[#This Row],[Referans]]&gt;-1), BursaTablo[[#This Row],[Vefat2020]]-BursaTablo[[#This Row],[Referans]], 0)</f>
        <v>5</v>
      </c>
    </row>
    <row r="4" spans="1:12">
      <c r="A4" s="3" t="s">
        <v>19</v>
      </c>
      <c r="B4">
        <v>44</v>
      </c>
      <c r="C4">
        <v>55</v>
      </c>
      <c r="D4">
        <v>49</v>
      </c>
      <c r="E4">
        <v>45</v>
      </c>
      <c r="F4">
        <f>AVERAGEIF(BursaTablo[[#This Row],[Vefat2019]:[Vefat2017]], "&gt;0")</f>
        <v>49.666666666666664</v>
      </c>
      <c r="G4">
        <f>IF(AND(BursaTablo[[#This Row],[Vefat2020]]&gt;-1,BursaTablo[[#This Row],[Referans]]&gt;-1), BursaTablo[[#This Row],[Vefat2020]]-BursaTablo[[#This Row],[Referans]], 0)</f>
        <v>-5.6666666666666643</v>
      </c>
    </row>
    <row r="5" spans="1:12">
      <c r="A5" s="3" t="s">
        <v>20</v>
      </c>
      <c r="B5">
        <v>42</v>
      </c>
      <c r="C5">
        <v>67</v>
      </c>
      <c r="D5">
        <v>61</v>
      </c>
      <c r="E5">
        <v>44</v>
      </c>
      <c r="F5">
        <f>AVERAGEIF(BursaTablo[[#This Row],[Vefat2019]:[Vefat2017]], "&gt;0")</f>
        <v>57.333333333333336</v>
      </c>
      <c r="G5">
        <f>IF(AND(BursaTablo[[#This Row],[Vefat2020]]&gt;-1,BursaTablo[[#This Row],[Referans]]&gt;-1), BursaTablo[[#This Row],[Vefat2020]]-BursaTablo[[#This Row],[Referans]], 0)</f>
        <v>-15.333333333333336</v>
      </c>
    </row>
    <row r="6" spans="1:12">
      <c r="A6" s="3" t="s">
        <v>21</v>
      </c>
      <c r="B6">
        <v>53</v>
      </c>
      <c r="C6">
        <v>50</v>
      </c>
      <c r="D6">
        <v>49</v>
      </c>
      <c r="E6">
        <v>52</v>
      </c>
      <c r="F6">
        <f>AVERAGEIF(BursaTablo[[#This Row],[Vefat2019]:[Vefat2017]], "&gt;0")</f>
        <v>50.333333333333336</v>
      </c>
      <c r="G6">
        <f>IF(AND(BursaTablo[[#This Row],[Vefat2020]]&gt;-1,BursaTablo[[#This Row],[Referans]]&gt;-1), BursaTablo[[#This Row],[Vefat2020]]-BursaTablo[[#This Row],[Referans]], 0)</f>
        <v>2.6666666666666643</v>
      </c>
    </row>
    <row r="7" spans="1:12">
      <c r="A7" s="3" t="s">
        <v>22</v>
      </c>
      <c r="B7">
        <v>46</v>
      </c>
      <c r="C7">
        <v>51</v>
      </c>
      <c r="D7">
        <v>69</v>
      </c>
      <c r="E7">
        <v>50</v>
      </c>
      <c r="F7">
        <f>AVERAGEIF(BursaTablo[[#This Row],[Vefat2019]:[Vefat2017]], "&gt;0")</f>
        <v>56.666666666666664</v>
      </c>
      <c r="G7">
        <f>IF(AND(BursaTablo[[#This Row],[Vefat2020]]&gt;-1,BursaTablo[[#This Row],[Referans]]&gt;-1), BursaTablo[[#This Row],[Vefat2020]]-BursaTablo[[#This Row],[Referans]], 0)</f>
        <v>-10.666666666666664</v>
      </c>
    </row>
    <row r="8" spans="1:12">
      <c r="A8" s="3" t="s">
        <v>23</v>
      </c>
      <c r="B8">
        <v>35</v>
      </c>
      <c r="C8">
        <v>52</v>
      </c>
      <c r="D8">
        <v>53</v>
      </c>
      <c r="E8">
        <v>61</v>
      </c>
      <c r="F8">
        <f>AVERAGEIF(BursaTablo[[#This Row],[Vefat2019]:[Vefat2017]], "&gt;0")</f>
        <v>55.333333333333336</v>
      </c>
      <c r="G8">
        <f>IF(AND(BursaTablo[[#This Row],[Vefat2020]]&gt;-1,BursaTablo[[#This Row],[Referans]]&gt;-1), BursaTablo[[#This Row],[Vefat2020]]-BursaTablo[[#This Row],[Referans]], 0)</f>
        <v>-20.333333333333336</v>
      </c>
      <c r="H8">
        <f>AVERAGE(B2:B8)</f>
        <v>45.428571428571431</v>
      </c>
      <c r="I8">
        <f t="shared" ref="I8:K8" si="0">AVERAGE(C2:C8)</f>
        <v>53.714285714285715</v>
      </c>
      <c r="J8">
        <f t="shared" si="0"/>
        <v>54.571428571428569</v>
      </c>
      <c r="K8">
        <f t="shared" si="0"/>
        <v>50.142857142857146</v>
      </c>
      <c r="L8">
        <f>AVERAGE(F2:F8)</f>
        <v>52.80952380952381</v>
      </c>
    </row>
    <row r="9" spans="1:12">
      <c r="A9" s="3" t="s">
        <v>24</v>
      </c>
      <c r="B9">
        <v>38</v>
      </c>
      <c r="C9">
        <v>61</v>
      </c>
      <c r="D9">
        <v>52</v>
      </c>
      <c r="E9">
        <v>59</v>
      </c>
      <c r="F9">
        <f>AVERAGEIF(BursaTablo[[#This Row],[Vefat2019]:[Vefat2017]], "&gt;0")</f>
        <v>57.333333333333336</v>
      </c>
      <c r="G9">
        <f>IF(AND(BursaTablo[[#This Row],[Vefat2020]]&gt;-1,BursaTablo[[#This Row],[Referans]]&gt;-1), BursaTablo[[#This Row],[Vefat2020]]-BursaTablo[[#This Row],[Referans]], 0)</f>
        <v>-19.333333333333336</v>
      </c>
      <c r="H9">
        <f t="shared" ref="H9:H72" si="1">AVERAGE(B3:B9)</f>
        <v>44.285714285714285</v>
      </c>
      <c r="I9">
        <f t="shared" ref="I9:I72" si="2">AVERAGE(C3:C9)</f>
        <v>54.428571428571431</v>
      </c>
      <c r="J9">
        <f t="shared" ref="J9:J72" si="3">AVERAGE(D3:D9)</f>
        <v>54.285714285714285</v>
      </c>
      <c r="K9">
        <f t="shared" ref="K9:K72" si="4">AVERAGE(E3:E9)</f>
        <v>51.428571428571431</v>
      </c>
      <c r="L9">
        <f t="shared" ref="L9:L72" si="5">AVERAGE(F3:F9)</f>
        <v>53.380952380952372</v>
      </c>
    </row>
    <row r="10" spans="1:12">
      <c r="A10" s="3" t="s">
        <v>25</v>
      </c>
      <c r="B10">
        <v>44</v>
      </c>
      <c r="C10">
        <v>55</v>
      </c>
      <c r="D10">
        <v>56</v>
      </c>
      <c r="E10">
        <v>52</v>
      </c>
      <c r="F10">
        <f>AVERAGEIF(BursaTablo[[#This Row],[Vefat2019]:[Vefat2017]], "&gt;0")</f>
        <v>54.333333333333336</v>
      </c>
      <c r="G10">
        <f>IF(AND(BursaTablo[[#This Row],[Vefat2020]]&gt;-1,BursaTablo[[#This Row],[Referans]]&gt;-1), BursaTablo[[#This Row],[Vefat2020]]-BursaTablo[[#This Row],[Referans]], 0)</f>
        <v>-10.333333333333336</v>
      </c>
      <c r="H10">
        <f t="shared" si="1"/>
        <v>43.142857142857146</v>
      </c>
      <c r="I10">
        <f t="shared" si="2"/>
        <v>55.857142857142854</v>
      </c>
      <c r="J10">
        <f t="shared" si="3"/>
        <v>55.571428571428569</v>
      </c>
      <c r="K10">
        <f t="shared" si="4"/>
        <v>51.857142857142854</v>
      </c>
      <c r="L10">
        <f t="shared" si="5"/>
        <v>54.428571428571423</v>
      </c>
    </row>
    <row r="11" spans="1:12">
      <c r="A11" s="3" t="s">
        <v>26</v>
      </c>
      <c r="B11">
        <v>59</v>
      </c>
      <c r="C11">
        <v>64</v>
      </c>
      <c r="D11">
        <v>66</v>
      </c>
      <c r="E11">
        <v>47</v>
      </c>
      <c r="F11">
        <f>AVERAGEIF(BursaTablo[[#This Row],[Vefat2019]:[Vefat2017]], "&gt;0")</f>
        <v>59</v>
      </c>
      <c r="G11">
        <f>IF(AND(BursaTablo[[#This Row],[Vefat2020]]&gt;-1,BursaTablo[[#This Row],[Referans]]&gt;-1), BursaTablo[[#This Row],[Vefat2020]]-BursaTablo[[#This Row],[Referans]], 0)</f>
        <v>0</v>
      </c>
      <c r="H11">
        <f t="shared" si="1"/>
        <v>45.285714285714285</v>
      </c>
      <c r="I11">
        <f t="shared" si="2"/>
        <v>57.142857142857146</v>
      </c>
      <c r="J11">
        <f t="shared" si="3"/>
        <v>58</v>
      </c>
      <c r="K11">
        <f t="shared" si="4"/>
        <v>52.142857142857146</v>
      </c>
      <c r="L11">
        <f t="shared" si="5"/>
        <v>55.761904761904759</v>
      </c>
    </row>
    <row r="12" spans="1:12">
      <c r="A12" s="3" t="s">
        <v>27</v>
      </c>
      <c r="B12">
        <v>45</v>
      </c>
      <c r="C12">
        <v>82</v>
      </c>
      <c r="D12">
        <v>58</v>
      </c>
      <c r="E12">
        <v>55</v>
      </c>
      <c r="F12">
        <f>AVERAGEIF(BursaTablo[[#This Row],[Vefat2019]:[Vefat2017]], "&gt;0")</f>
        <v>65</v>
      </c>
      <c r="G12">
        <f>IF(AND(BursaTablo[[#This Row],[Vefat2020]]&gt;-1,BursaTablo[[#This Row],[Referans]]&gt;-1), BursaTablo[[#This Row],[Vefat2020]]-BursaTablo[[#This Row],[Referans]], 0)</f>
        <v>-20</v>
      </c>
      <c r="H12">
        <f t="shared" si="1"/>
        <v>45.714285714285715</v>
      </c>
      <c r="I12">
        <f t="shared" si="2"/>
        <v>59.285714285714285</v>
      </c>
      <c r="J12">
        <f t="shared" si="3"/>
        <v>57.571428571428569</v>
      </c>
      <c r="K12">
        <f t="shared" si="4"/>
        <v>53.714285714285715</v>
      </c>
      <c r="L12">
        <f t="shared" si="5"/>
        <v>56.857142857142854</v>
      </c>
    </row>
    <row r="13" spans="1:12">
      <c r="A13" s="3" t="s">
        <v>28</v>
      </c>
      <c r="B13">
        <v>53</v>
      </c>
      <c r="C13">
        <v>54</v>
      </c>
      <c r="D13">
        <v>61</v>
      </c>
      <c r="E13">
        <v>61</v>
      </c>
      <c r="F13">
        <f>AVERAGEIF(BursaTablo[[#This Row],[Vefat2019]:[Vefat2017]], "&gt;0")</f>
        <v>58.666666666666664</v>
      </c>
      <c r="G13">
        <f>IF(AND(BursaTablo[[#This Row],[Vefat2020]]&gt;-1,BursaTablo[[#This Row],[Referans]]&gt;-1), BursaTablo[[#This Row],[Vefat2020]]-BursaTablo[[#This Row],[Referans]], 0)</f>
        <v>-5.6666666666666643</v>
      </c>
      <c r="H13">
        <f t="shared" si="1"/>
        <v>45.714285714285715</v>
      </c>
      <c r="I13">
        <f t="shared" si="2"/>
        <v>59.857142857142854</v>
      </c>
      <c r="J13">
        <f t="shared" si="3"/>
        <v>59.285714285714285</v>
      </c>
      <c r="K13">
        <f t="shared" si="4"/>
        <v>55</v>
      </c>
      <c r="L13">
        <f t="shared" si="5"/>
        <v>58.047619047619051</v>
      </c>
    </row>
    <row r="14" spans="1:12">
      <c r="A14" s="3" t="s">
        <v>29</v>
      </c>
      <c r="B14">
        <v>48</v>
      </c>
      <c r="C14">
        <v>60</v>
      </c>
      <c r="D14">
        <v>59</v>
      </c>
      <c r="E14">
        <v>61</v>
      </c>
      <c r="F14">
        <f>AVERAGEIF(BursaTablo[[#This Row],[Vefat2019]:[Vefat2017]], "&gt;0")</f>
        <v>60</v>
      </c>
      <c r="G14">
        <f>IF(AND(BursaTablo[[#This Row],[Vefat2020]]&gt;-1,BursaTablo[[#This Row],[Referans]]&gt;-1), BursaTablo[[#This Row],[Vefat2020]]-BursaTablo[[#This Row],[Referans]], 0)</f>
        <v>-12</v>
      </c>
      <c r="H14">
        <f t="shared" si="1"/>
        <v>46</v>
      </c>
      <c r="I14">
        <f t="shared" si="2"/>
        <v>61.142857142857146</v>
      </c>
      <c r="J14">
        <f t="shared" si="3"/>
        <v>57.857142857142854</v>
      </c>
      <c r="K14">
        <f t="shared" si="4"/>
        <v>56.571428571428569</v>
      </c>
      <c r="L14">
        <f t="shared" si="5"/>
        <v>58.523809523809526</v>
      </c>
    </row>
    <row r="15" spans="1:12">
      <c r="A15" s="3" t="s">
        <v>30</v>
      </c>
      <c r="B15">
        <v>55</v>
      </c>
      <c r="C15">
        <v>60</v>
      </c>
      <c r="D15">
        <v>50</v>
      </c>
      <c r="E15">
        <v>51</v>
      </c>
      <c r="F15">
        <f>AVERAGEIF(BursaTablo[[#This Row],[Vefat2019]:[Vefat2017]], "&gt;0")</f>
        <v>53.666666666666664</v>
      </c>
      <c r="G15">
        <f>IF(AND(BursaTablo[[#This Row],[Vefat2020]]&gt;-1,BursaTablo[[#This Row],[Referans]]&gt;-1), BursaTablo[[#This Row],[Vefat2020]]-BursaTablo[[#This Row],[Referans]], 0)</f>
        <v>1.3333333333333357</v>
      </c>
      <c r="H15">
        <f t="shared" si="1"/>
        <v>48.857142857142854</v>
      </c>
      <c r="I15">
        <f t="shared" si="2"/>
        <v>62.285714285714285</v>
      </c>
      <c r="J15">
        <f t="shared" si="3"/>
        <v>57.428571428571431</v>
      </c>
      <c r="K15">
        <f t="shared" si="4"/>
        <v>55.142857142857146</v>
      </c>
      <c r="L15">
        <f t="shared" si="5"/>
        <v>58.285714285714292</v>
      </c>
    </row>
    <row r="16" spans="1:12">
      <c r="A16" s="3" t="s">
        <v>31</v>
      </c>
      <c r="B16">
        <v>50</v>
      </c>
      <c r="C16">
        <v>56</v>
      </c>
      <c r="D16">
        <v>59</v>
      </c>
      <c r="E16">
        <v>48</v>
      </c>
      <c r="F16">
        <f>AVERAGEIF(BursaTablo[[#This Row],[Vefat2019]:[Vefat2017]], "&gt;0")</f>
        <v>54.333333333333336</v>
      </c>
      <c r="G16">
        <f>IF(AND(BursaTablo[[#This Row],[Vefat2020]]&gt;-1,BursaTablo[[#This Row],[Referans]]&gt;-1), BursaTablo[[#This Row],[Vefat2020]]-BursaTablo[[#This Row],[Referans]], 0)</f>
        <v>-4.3333333333333357</v>
      </c>
      <c r="H16">
        <f t="shared" si="1"/>
        <v>50.571428571428569</v>
      </c>
      <c r="I16">
        <f t="shared" si="2"/>
        <v>61.571428571428569</v>
      </c>
      <c r="J16">
        <f t="shared" si="3"/>
        <v>58.428571428571431</v>
      </c>
      <c r="K16">
        <f t="shared" si="4"/>
        <v>53.571428571428569</v>
      </c>
      <c r="L16">
        <f t="shared" si="5"/>
        <v>57.857142857142854</v>
      </c>
    </row>
    <row r="17" spans="1:14">
      <c r="A17" s="3" t="s">
        <v>32</v>
      </c>
      <c r="B17">
        <v>71</v>
      </c>
      <c r="C17">
        <v>49</v>
      </c>
      <c r="D17">
        <v>60</v>
      </c>
      <c r="E17">
        <v>59</v>
      </c>
      <c r="F17">
        <f>AVERAGEIF(BursaTablo[[#This Row],[Vefat2019]:[Vefat2017]], "&gt;0")</f>
        <v>56</v>
      </c>
      <c r="G17">
        <f>IF(AND(BursaTablo[[#This Row],[Vefat2020]]&gt;-1,BursaTablo[[#This Row],[Referans]]&gt;-1), BursaTablo[[#This Row],[Vefat2020]]-BursaTablo[[#This Row],[Referans]], 0)</f>
        <v>15</v>
      </c>
      <c r="H17">
        <f t="shared" si="1"/>
        <v>54.428571428571431</v>
      </c>
      <c r="I17">
        <f t="shared" si="2"/>
        <v>60.714285714285715</v>
      </c>
      <c r="J17">
        <f t="shared" si="3"/>
        <v>59</v>
      </c>
      <c r="K17">
        <f t="shared" si="4"/>
        <v>54.571428571428569</v>
      </c>
      <c r="L17">
        <f t="shared" si="5"/>
        <v>58.095238095238088</v>
      </c>
    </row>
    <row r="18" spans="1:14">
      <c r="A18" s="3" t="s">
        <v>33</v>
      </c>
      <c r="B18">
        <v>50</v>
      </c>
      <c r="C18">
        <v>65</v>
      </c>
      <c r="D18">
        <v>64</v>
      </c>
      <c r="E18">
        <v>57</v>
      </c>
      <c r="F18">
        <f>AVERAGEIF(BursaTablo[[#This Row],[Vefat2019]:[Vefat2017]], "&gt;0")</f>
        <v>62</v>
      </c>
      <c r="G18">
        <f>IF(AND(BursaTablo[[#This Row],[Vefat2020]]&gt;-1,BursaTablo[[#This Row],[Referans]]&gt;-1), BursaTablo[[#This Row],[Vefat2020]]-BursaTablo[[#This Row],[Referans]], 0)</f>
        <v>-12</v>
      </c>
      <c r="H18">
        <f t="shared" si="1"/>
        <v>53.142857142857146</v>
      </c>
      <c r="I18">
        <f t="shared" si="2"/>
        <v>60.857142857142854</v>
      </c>
      <c r="J18">
        <f t="shared" si="3"/>
        <v>58.714285714285715</v>
      </c>
      <c r="K18">
        <f t="shared" si="4"/>
        <v>56</v>
      </c>
      <c r="L18">
        <f t="shared" si="5"/>
        <v>58.523809523809518</v>
      </c>
    </row>
    <row r="19" spans="1:14">
      <c r="A19" s="3" t="s">
        <v>34</v>
      </c>
      <c r="B19">
        <v>52</v>
      </c>
      <c r="C19">
        <v>67</v>
      </c>
      <c r="D19">
        <v>46</v>
      </c>
      <c r="E19">
        <v>49</v>
      </c>
      <c r="F19">
        <f>AVERAGEIF(BursaTablo[[#This Row],[Vefat2019]:[Vefat2017]], "&gt;0")</f>
        <v>54</v>
      </c>
      <c r="G19">
        <f>IF(AND(BursaTablo[[#This Row],[Vefat2020]]&gt;-1,BursaTablo[[#This Row],[Referans]]&gt;-1), BursaTablo[[#This Row],[Vefat2020]]-BursaTablo[[#This Row],[Referans]], 0)</f>
        <v>-2</v>
      </c>
      <c r="H19">
        <f t="shared" si="1"/>
        <v>54.142857142857146</v>
      </c>
      <c r="I19">
        <f t="shared" si="2"/>
        <v>58.714285714285715</v>
      </c>
      <c r="J19">
        <f t="shared" si="3"/>
        <v>57</v>
      </c>
      <c r="K19">
        <f t="shared" si="4"/>
        <v>55.142857142857146</v>
      </c>
      <c r="L19">
        <f t="shared" si="5"/>
        <v>56.952380952380949</v>
      </c>
    </row>
    <row r="20" spans="1:14">
      <c r="A20" s="3" t="s">
        <v>35</v>
      </c>
      <c r="B20">
        <v>49</v>
      </c>
      <c r="C20">
        <v>51</v>
      </c>
      <c r="D20">
        <v>52</v>
      </c>
      <c r="E20">
        <v>45</v>
      </c>
      <c r="F20">
        <f>AVERAGEIF(BursaTablo[[#This Row],[Vefat2019]:[Vefat2017]], "&gt;0")</f>
        <v>49.333333333333336</v>
      </c>
      <c r="G20">
        <f>IF(AND(BursaTablo[[#This Row],[Vefat2020]]&gt;-1,BursaTablo[[#This Row],[Referans]]&gt;-1), BursaTablo[[#This Row],[Vefat2020]]-BursaTablo[[#This Row],[Referans]], 0)</f>
        <v>-0.3333333333333357</v>
      </c>
      <c r="H20">
        <f t="shared" si="1"/>
        <v>53.571428571428569</v>
      </c>
      <c r="I20">
        <f t="shared" si="2"/>
        <v>58.285714285714285</v>
      </c>
      <c r="J20">
        <f t="shared" si="3"/>
        <v>55.714285714285715</v>
      </c>
      <c r="K20">
        <f t="shared" si="4"/>
        <v>52.857142857142854</v>
      </c>
      <c r="L20">
        <f t="shared" si="5"/>
        <v>55.619047619047613</v>
      </c>
    </row>
    <row r="21" spans="1:14">
      <c r="A21" s="3" t="s">
        <v>36</v>
      </c>
      <c r="B21">
        <v>60</v>
      </c>
      <c r="C21">
        <v>56</v>
      </c>
      <c r="D21">
        <v>42</v>
      </c>
      <c r="E21">
        <v>34</v>
      </c>
      <c r="F21">
        <f>AVERAGEIF(BursaTablo[[#This Row],[Vefat2019]:[Vefat2017]], "&gt;0")</f>
        <v>44</v>
      </c>
      <c r="G21">
        <f>IF(AND(BursaTablo[[#This Row],[Vefat2020]]&gt;-1,BursaTablo[[#This Row],[Referans]]&gt;-1), BursaTablo[[#This Row],[Vefat2020]]-BursaTablo[[#This Row],[Referans]], 0)</f>
        <v>16</v>
      </c>
      <c r="H21">
        <f t="shared" si="1"/>
        <v>55.285714285714285</v>
      </c>
      <c r="I21">
        <f t="shared" si="2"/>
        <v>57.714285714285715</v>
      </c>
      <c r="J21">
        <f t="shared" si="3"/>
        <v>53.285714285714285</v>
      </c>
      <c r="K21">
        <f t="shared" si="4"/>
        <v>49</v>
      </c>
      <c r="L21">
        <f t="shared" si="5"/>
        <v>53.333333333333329</v>
      </c>
    </row>
    <row r="22" spans="1:14">
      <c r="A22" s="3" t="s">
        <v>37</v>
      </c>
      <c r="B22">
        <v>48</v>
      </c>
      <c r="C22">
        <v>64</v>
      </c>
      <c r="D22">
        <v>44</v>
      </c>
      <c r="E22">
        <v>55</v>
      </c>
      <c r="F22">
        <f>AVERAGEIF(BursaTablo[[#This Row],[Vefat2019]:[Vefat2017]], "&gt;0")</f>
        <v>54.333333333333336</v>
      </c>
      <c r="G22">
        <f>IF(AND(BursaTablo[[#This Row],[Vefat2020]]&gt;-1,BursaTablo[[#This Row],[Referans]]&gt;-1), BursaTablo[[#This Row],[Vefat2020]]-BursaTablo[[#This Row],[Referans]], 0)</f>
        <v>-6.3333333333333357</v>
      </c>
      <c r="H22">
        <f t="shared" si="1"/>
        <v>54.285714285714285</v>
      </c>
      <c r="I22">
        <f t="shared" si="2"/>
        <v>58.285714285714285</v>
      </c>
      <c r="J22">
        <f t="shared" si="3"/>
        <v>52.428571428571431</v>
      </c>
      <c r="K22">
        <f t="shared" si="4"/>
        <v>49.571428571428569</v>
      </c>
      <c r="L22">
        <f t="shared" si="5"/>
        <v>53.428571428571431</v>
      </c>
    </row>
    <row r="23" spans="1:14">
      <c r="A23" s="3" t="s">
        <v>38</v>
      </c>
      <c r="B23">
        <v>49</v>
      </c>
      <c r="C23">
        <v>59</v>
      </c>
      <c r="D23">
        <v>50</v>
      </c>
      <c r="E23">
        <v>49</v>
      </c>
      <c r="F23">
        <f>AVERAGEIF(BursaTablo[[#This Row],[Vefat2019]:[Vefat2017]], "&gt;0")</f>
        <v>52.666666666666664</v>
      </c>
      <c r="G23">
        <f>IF(AND(BursaTablo[[#This Row],[Vefat2020]]&gt;-1,BursaTablo[[#This Row],[Referans]]&gt;-1), BursaTablo[[#This Row],[Vefat2020]]-BursaTablo[[#This Row],[Referans]], 0)</f>
        <v>-3.6666666666666643</v>
      </c>
      <c r="H23">
        <f t="shared" si="1"/>
        <v>54.142857142857146</v>
      </c>
      <c r="I23">
        <f t="shared" si="2"/>
        <v>58.714285714285715</v>
      </c>
      <c r="J23">
        <f t="shared" si="3"/>
        <v>51.142857142857146</v>
      </c>
      <c r="K23">
        <f t="shared" si="4"/>
        <v>49.714285714285715</v>
      </c>
      <c r="L23">
        <f t="shared" si="5"/>
        <v>53.190476190476197</v>
      </c>
    </row>
    <row r="24" spans="1:14">
      <c r="A24" s="3" t="s">
        <v>39</v>
      </c>
      <c r="B24">
        <v>61</v>
      </c>
      <c r="C24">
        <v>58</v>
      </c>
      <c r="D24">
        <v>52</v>
      </c>
      <c r="E24">
        <v>62</v>
      </c>
      <c r="F24">
        <f>AVERAGEIF(BursaTablo[[#This Row],[Vefat2019]:[Vefat2017]], "&gt;0")</f>
        <v>57.333333333333336</v>
      </c>
      <c r="G24">
        <f>IF(AND(BursaTablo[[#This Row],[Vefat2020]]&gt;-1,BursaTablo[[#This Row],[Referans]]&gt;-1), BursaTablo[[#This Row],[Vefat2020]]-BursaTablo[[#This Row],[Referans]], 0)</f>
        <v>3.6666666666666643</v>
      </c>
      <c r="H24">
        <f t="shared" si="1"/>
        <v>52.714285714285715</v>
      </c>
      <c r="I24">
        <f t="shared" si="2"/>
        <v>60</v>
      </c>
      <c r="J24">
        <f t="shared" si="3"/>
        <v>50</v>
      </c>
      <c r="K24">
        <f t="shared" si="4"/>
        <v>50.142857142857146</v>
      </c>
      <c r="L24">
        <f t="shared" si="5"/>
        <v>53.380952380952387</v>
      </c>
    </row>
    <row r="25" spans="1:14">
      <c r="A25" s="3" t="s">
        <v>40</v>
      </c>
      <c r="B25">
        <v>55</v>
      </c>
      <c r="C25">
        <v>62</v>
      </c>
      <c r="D25">
        <v>57</v>
      </c>
      <c r="E25">
        <v>45</v>
      </c>
      <c r="F25">
        <f>AVERAGEIF(BursaTablo[[#This Row],[Vefat2019]:[Vefat2017]], "&gt;0")</f>
        <v>54.666666666666664</v>
      </c>
      <c r="G25">
        <f>IF(AND(BursaTablo[[#This Row],[Vefat2020]]&gt;-1,BursaTablo[[#This Row],[Referans]]&gt;-1), BursaTablo[[#This Row],[Vefat2020]]-BursaTablo[[#This Row],[Referans]], 0)</f>
        <v>0.3333333333333357</v>
      </c>
      <c r="H25">
        <f t="shared" si="1"/>
        <v>53.428571428571431</v>
      </c>
      <c r="I25">
        <f t="shared" si="2"/>
        <v>59.571428571428569</v>
      </c>
      <c r="J25">
        <f t="shared" si="3"/>
        <v>49</v>
      </c>
      <c r="K25">
        <f t="shared" si="4"/>
        <v>48.428571428571431</v>
      </c>
      <c r="L25">
        <f t="shared" si="5"/>
        <v>52.333333333333336</v>
      </c>
      <c r="N25" t="s">
        <v>5</v>
      </c>
    </row>
    <row r="26" spans="1:14">
      <c r="A26" s="3" t="s">
        <v>41</v>
      </c>
      <c r="B26">
        <v>52</v>
      </c>
      <c r="C26">
        <v>69</v>
      </c>
      <c r="D26">
        <v>51</v>
      </c>
      <c r="E26">
        <v>58</v>
      </c>
      <c r="F26">
        <f>AVERAGEIF(BursaTablo[[#This Row],[Vefat2019]:[Vefat2017]], "&gt;0")</f>
        <v>59.333333333333336</v>
      </c>
      <c r="G26">
        <f>IF(AND(BursaTablo[[#This Row],[Vefat2020]]&gt;-1,BursaTablo[[#This Row],[Referans]]&gt;-1), BursaTablo[[#This Row],[Vefat2020]]-BursaTablo[[#This Row],[Referans]], 0)</f>
        <v>-7.3333333333333357</v>
      </c>
      <c r="H26">
        <f t="shared" si="1"/>
        <v>53.428571428571431</v>
      </c>
      <c r="I26">
        <f t="shared" si="2"/>
        <v>59.857142857142854</v>
      </c>
      <c r="J26">
        <f t="shared" si="3"/>
        <v>49.714285714285715</v>
      </c>
      <c r="K26">
        <f t="shared" si="4"/>
        <v>49.714285714285715</v>
      </c>
      <c r="L26">
        <f t="shared" si="5"/>
        <v>53.095238095238095</v>
      </c>
      <c r="N26">
        <f>SUM(BursaTablo[Fark])</f>
        <v>4973.8333333333348</v>
      </c>
    </row>
    <row r="27" spans="1:14">
      <c r="A27" s="3" t="s">
        <v>42</v>
      </c>
      <c r="B27">
        <v>56</v>
      </c>
      <c r="C27">
        <v>57</v>
      </c>
      <c r="D27">
        <v>59</v>
      </c>
      <c r="E27">
        <v>61</v>
      </c>
      <c r="F27">
        <f>AVERAGEIF(BursaTablo[[#This Row],[Vefat2019]:[Vefat2017]], "&gt;0")</f>
        <v>59</v>
      </c>
      <c r="G27">
        <f>IF(AND(BursaTablo[[#This Row],[Vefat2020]]&gt;-1,BursaTablo[[#This Row],[Referans]]&gt;-1), BursaTablo[[#This Row],[Vefat2020]]-BursaTablo[[#This Row],[Referans]], 0)</f>
        <v>-3</v>
      </c>
      <c r="H27">
        <f t="shared" si="1"/>
        <v>54.428571428571431</v>
      </c>
      <c r="I27">
        <f t="shared" si="2"/>
        <v>60.714285714285715</v>
      </c>
      <c r="J27">
        <f t="shared" si="3"/>
        <v>50.714285714285715</v>
      </c>
      <c r="K27">
        <f t="shared" si="4"/>
        <v>52</v>
      </c>
      <c r="L27">
        <f t="shared" si="5"/>
        <v>54.476190476190474</v>
      </c>
    </row>
    <row r="28" spans="1:14">
      <c r="A28" s="3" t="s">
        <v>43</v>
      </c>
      <c r="B28">
        <v>63</v>
      </c>
      <c r="C28">
        <v>64</v>
      </c>
      <c r="D28">
        <v>37</v>
      </c>
      <c r="E28">
        <v>51</v>
      </c>
      <c r="F28">
        <f>AVERAGEIF(BursaTablo[[#This Row],[Vefat2019]:[Vefat2017]], "&gt;0")</f>
        <v>50.666666666666664</v>
      </c>
      <c r="G28">
        <f>IF(AND(BursaTablo[[#This Row],[Vefat2020]]&gt;-1,BursaTablo[[#This Row],[Referans]]&gt;-1), BursaTablo[[#This Row],[Vefat2020]]-BursaTablo[[#This Row],[Referans]], 0)</f>
        <v>12.333333333333336</v>
      </c>
      <c r="H28">
        <f t="shared" si="1"/>
        <v>54.857142857142854</v>
      </c>
      <c r="I28">
        <f t="shared" si="2"/>
        <v>61.857142857142854</v>
      </c>
      <c r="J28">
        <f t="shared" si="3"/>
        <v>50</v>
      </c>
      <c r="K28">
        <f t="shared" si="4"/>
        <v>54.428571428571431</v>
      </c>
      <c r="L28">
        <f t="shared" si="5"/>
        <v>55.428571428571431</v>
      </c>
    </row>
    <row r="29" spans="1:14">
      <c r="A29" s="3" t="s">
        <v>44</v>
      </c>
      <c r="B29">
        <v>60</v>
      </c>
      <c r="C29">
        <v>60</v>
      </c>
      <c r="D29">
        <v>48</v>
      </c>
      <c r="E29">
        <v>47</v>
      </c>
      <c r="F29">
        <f>AVERAGEIF(BursaTablo[[#This Row],[Vefat2019]:[Vefat2017]], "&gt;0")</f>
        <v>51.666666666666664</v>
      </c>
      <c r="G29">
        <f>IF(AND(BursaTablo[[#This Row],[Vefat2020]]&gt;-1,BursaTablo[[#This Row],[Referans]]&gt;-1), BursaTablo[[#This Row],[Vefat2020]]-BursaTablo[[#This Row],[Referans]], 0)</f>
        <v>8.3333333333333357</v>
      </c>
      <c r="H29">
        <f t="shared" si="1"/>
        <v>56.571428571428569</v>
      </c>
      <c r="I29">
        <f t="shared" si="2"/>
        <v>61.285714285714285</v>
      </c>
      <c r="J29">
        <f t="shared" si="3"/>
        <v>50.571428571428569</v>
      </c>
      <c r="K29">
        <f t="shared" si="4"/>
        <v>53.285714285714285</v>
      </c>
      <c r="L29">
        <f t="shared" si="5"/>
        <v>55.047619047619051</v>
      </c>
    </row>
    <row r="30" spans="1:14">
      <c r="A30" s="3" t="s">
        <v>45</v>
      </c>
      <c r="B30">
        <v>51</v>
      </c>
      <c r="C30">
        <v>64</v>
      </c>
      <c r="D30">
        <v>47</v>
      </c>
      <c r="E30">
        <v>48</v>
      </c>
      <c r="F30">
        <f>AVERAGEIF(BursaTablo[[#This Row],[Vefat2019]:[Vefat2017]], "&gt;0")</f>
        <v>53</v>
      </c>
      <c r="G30">
        <f>IF(AND(BursaTablo[[#This Row],[Vefat2020]]&gt;-1,BursaTablo[[#This Row],[Referans]]&gt;-1), BursaTablo[[#This Row],[Vefat2020]]-BursaTablo[[#This Row],[Referans]], 0)</f>
        <v>-2</v>
      </c>
      <c r="H30">
        <f t="shared" si="1"/>
        <v>56.857142857142854</v>
      </c>
      <c r="I30">
        <f t="shared" si="2"/>
        <v>62</v>
      </c>
      <c r="J30">
        <f t="shared" si="3"/>
        <v>50.142857142857146</v>
      </c>
      <c r="K30">
        <f t="shared" si="4"/>
        <v>53.142857142857146</v>
      </c>
      <c r="L30">
        <f t="shared" si="5"/>
        <v>55.095238095238095</v>
      </c>
    </row>
    <row r="31" spans="1:14">
      <c r="A31" s="3" t="s">
        <v>46</v>
      </c>
      <c r="B31">
        <v>43</v>
      </c>
      <c r="C31">
        <v>56</v>
      </c>
      <c r="D31">
        <v>52</v>
      </c>
      <c r="E31">
        <v>47</v>
      </c>
      <c r="F31">
        <f>AVERAGEIF(BursaTablo[[#This Row],[Vefat2019]:[Vefat2017]], "&gt;0")</f>
        <v>51.666666666666664</v>
      </c>
      <c r="G31">
        <f>IF(AND(BursaTablo[[#This Row],[Vefat2020]]&gt;-1,BursaTablo[[#This Row],[Referans]]&gt;-1), BursaTablo[[#This Row],[Vefat2020]]-BursaTablo[[#This Row],[Referans]], 0)</f>
        <v>-8.6666666666666643</v>
      </c>
      <c r="H31">
        <f t="shared" si="1"/>
        <v>54.285714285714285</v>
      </c>
      <c r="I31">
        <f t="shared" si="2"/>
        <v>61.714285714285715</v>
      </c>
      <c r="J31">
        <f t="shared" si="3"/>
        <v>50.142857142857146</v>
      </c>
      <c r="K31">
        <f t="shared" si="4"/>
        <v>51</v>
      </c>
      <c r="L31">
        <f t="shared" si="5"/>
        <v>54.285714285714285</v>
      </c>
    </row>
    <row r="32" spans="1:14">
      <c r="A32" s="3" t="s">
        <v>47</v>
      </c>
      <c r="B32">
        <v>34</v>
      </c>
      <c r="C32">
        <v>58</v>
      </c>
      <c r="D32">
        <v>77</v>
      </c>
      <c r="E32">
        <v>49</v>
      </c>
      <c r="F32">
        <f>AVERAGEIF(BursaTablo[[#This Row],[Vefat2019]:[Vefat2017]], "&gt;0")</f>
        <v>61.333333333333336</v>
      </c>
      <c r="G32">
        <f>IF(AND(BursaTablo[[#This Row],[Vefat2020]]&gt;-1,BursaTablo[[#This Row],[Referans]]&gt;-1), BursaTablo[[#This Row],[Vefat2020]]-BursaTablo[[#This Row],[Referans]], 0)</f>
        <v>-27.333333333333336</v>
      </c>
      <c r="H32">
        <f t="shared" si="1"/>
        <v>51.285714285714285</v>
      </c>
      <c r="I32">
        <f t="shared" si="2"/>
        <v>61.142857142857146</v>
      </c>
      <c r="J32">
        <f t="shared" si="3"/>
        <v>53</v>
      </c>
      <c r="K32">
        <f t="shared" si="4"/>
        <v>51.571428571428569</v>
      </c>
      <c r="L32">
        <f t="shared" si="5"/>
        <v>55.238095238095234</v>
      </c>
    </row>
    <row r="33" spans="1:12">
      <c r="A33" s="3" t="s">
        <v>48</v>
      </c>
      <c r="B33">
        <v>48</v>
      </c>
      <c r="C33">
        <v>31</v>
      </c>
      <c r="D33">
        <v>43</v>
      </c>
      <c r="E33">
        <v>54</v>
      </c>
      <c r="F33">
        <f>AVERAGEIF(BursaTablo[[#This Row],[Vefat2019]:[Vefat2017]], "&gt;0")</f>
        <v>42.666666666666664</v>
      </c>
      <c r="G33">
        <f>IF(AND(BursaTablo[[#This Row],[Vefat2020]]&gt;-1,BursaTablo[[#This Row],[Referans]]&gt;-1), BursaTablo[[#This Row],[Vefat2020]]-BursaTablo[[#This Row],[Referans]], 0)</f>
        <v>5.3333333333333357</v>
      </c>
      <c r="H33">
        <f t="shared" si="1"/>
        <v>50.714285714285715</v>
      </c>
      <c r="I33">
        <f t="shared" si="2"/>
        <v>55.714285714285715</v>
      </c>
      <c r="J33">
        <f t="shared" si="3"/>
        <v>51.857142857142854</v>
      </c>
      <c r="K33">
        <f t="shared" si="4"/>
        <v>51</v>
      </c>
      <c r="L33">
        <f t="shared" si="5"/>
        <v>52.857142857142854</v>
      </c>
    </row>
    <row r="34" spans="1:12">
      <c r="A34" s="3" t="s">
        <v>49</v>
      </c>
      <c r="B34">
        <v>44</v>
      </c>
      <c r="C34">
        <v>54</v>
      </c>
      <c r="D34">
        <v>51</v>
      </c>
      <c r="E34">
        <v>60</v>
      </c>
      <c r="F34">
        <f>AVERAGEIF(BursaTablo[[#This Row],[Vefat2019]:[Vefat2017]], "&gt;0")</f>
        <v>55</v>
      </c>
      <c r="G34">
        <f>IF(AND(BursaTablo[[#This Row],[Vefat2020]]&gt;-1,BursaTablo[[#This Row],[Referans]]&gt;-1), BursaTablo[[#This Row],[Vefat2020]]-BursaTablo[[#This Row],[Referans]], 0)</f>
        <v>-11</v>
      </c>
      <c r="H34">
        <f t="shared" si="1"/>
        <v>49</v>
      </c>
      <c r="I34">
        <f t="shared" si="2"/>
        <v>55.285714285714285</v>
      </c>
      <c r="J34">
        <f t="shared" si="3"/>
        <v>50.714285714285715</v>
      </c>
      <c r="K34">
        <f t="shared" si="4"/>
        <v>50.857142857142854</v>
      </c>
      <c r="L34">
        <f t="shared" si="5"/>
        <v>52.285714285714285</v>
      </c>
    </row>
    <row r="35" spans="1:12">
      <c r="A35" s="3" t="s">
        <v>50</v>
      </c>
      <c r="B35">
        <v>78</v>
      </c>
      <c r="C35">
        <v>71</v>
      </c>
      <c r="D35">
        <v>55</v>
      </c>
      <c r="E35">
        <v>68</v>
      </c>
      <c r="F35">
        <f>AVERAGEIF(BursaTablo[[#This Row],[Vefat2019]:[Vefat2017]], "&gt;0")</f>
        <v>64.666666666666671</v>
      </c>
      <c r="G35">
        <f>IF(AND(BursaTablo[[#This Row],[Vefat2020]]&gt;-1,BursaTablo[[#This Row],[Referans]]&gt;-1), BursaTablo[[#This Row],[Vefat2020]]-BursaTablo[[#This Row],[Referans]], 0)</f>
        <v>13.333333333333329</v>
      </c>
      <c r="H35">
        <f t="shared" si="1"/>
        <v>51.142857142857146</v>
      </c>
      <c r="I35">
        <f t="shared" si="2"/>
        <v>56.285714285714285</v>
      </c>
      <c r="J35">
        <f t="shared" si="3"/>
        <v>53.285714285714285</v>
      </c>
      <c r="K35">
        <f t="shared" si="4"/>
        <v>53.285714285714285</v>
      </c>
      <c r="L35">
        <f t="shared" si="5"/>
        <v>54.285714285714285</v>
      </c>
    </row>
    <row r="36" spans="1:12">
      <c r="A36" s="3" t="s">
        <v>51</v>
      </c>
      <c r="B36">
        <v>57</v>
      </c>
      <c r="C36">
        <v>63</v>
      </c>
      <c r="D36">
        <v>51</v>
      </c>
      <c r="E36">
        <v>62</v>
      </c>
      <c r="F36">
        <f>AVERAGEIF(BursaTablo[[#This Row],[Vefat2019]:[Vefat2017]], "&gt;0")</f>
        <v>58.666666666666664</v>
      </c>
      <c r="G36">
        <f>IF(AND(BursaTablo[[#This Row],[Vefat2020]]&gt;-1,BursaTablo[[#This Row],[Referans]]&gt;-1), BursaTablo[[#This Row],[Vefat2020]]-BursaTablo[[#This Row],[Referans]], 0)</f>
        <v>-1.6666666666666643</v>
      </c>
      <c r="H36">
        <f t="shared" si="1"/>
        <v>50.714285714285715</v>
      </c>
      <c r="I36">
        <f t="shared" si="2"/>
        <v>56.714285714285715</v>
      </c>
      <c r="J36">
        <f t="shared" si="3"/>
        <v>53.714285714285715</v>
      </c>
      <c r="K36">
        <f t="shared" si="4"/>
        <v>55.428571428571431</v>
      </c>
      <c r="L36">
        <f t="shared" si="5"/>
        <v>55.285714285714285</v>
      </c>
    </row>
    <row r="37" spans="1:12">
      <c r="A37" s="3" t="s">
        <v>52</v>
      </c>
      <c r="B37">
        <v>49</v>
      </c>
      <c r="C37">
        <v>57</v>
      </c>
      <c r="D37">
        <v>43</v>
      </c>
      <c r="E37">
        <v>39</v>
      </c>
      <c r="F37">
        <f>AVERAGEIF(BursaTablo[[#This Row],[Vefat2019]:[Vefat2017]], "&gt;0")</f>
        <v>46.333333333333336</v>
      </c>
      <c r="G37">
        <f>IF(AND(BursaTablo[[#This Row],[Vefat2020]]&gt;-1,BursaTablo[[#This Row],[Referans]]&gt;-1), BursaTablo[[#This Row],[Vefat2020]]-BursaTablo[[#This Row],[Referans]], 0)</f>
        <v>2.6666666666666643</v>
      </c>
      <c r="H37">
        <f t="shared" si="1"/>
        <v>50.428571428571431</v>
      </c>
      <c r="I37">
        <f t="shared" si="2"/>
        <v>55.714285714285715</v>
      </c>
      <c r="J37">
        <f t="shared" si="3"/>
        <v>53.142857142857146</v>
      </c>
      <c r="K37">
        <f t="shared" si="4"/>
        <v>54.142857142857146</v>
      </c>
      <c r="L37">
        <f t="shared" si="5"/>
        <v>54.333333333333329</v>
      </c>
    </row>
    <row r="38" spans="1:12">
      <c r="A38" s="3" t="s">
        <v>53</v>
      </c>
      <c r="B38">
        <v>50</v>
      </c>
      <c r="C38">
        <v>66</v>
      </c>
      <c r="D38">
        <v>44</v>
      </c>
      <c r="E38">
        <v>47</v>
      </c>
      <c r="F38">
        <f>AVERAGEIF(BursaTablo[[#This Row],[Vefat2019]:[Vefat2017]], "&gt;0")</f>
        <v>52.333333333333336</v>
      </c>
      <c r="G38">
        <f>IF(AND(BursaTablo[[#This Row],[Vefat2020]]&gt;-1,BursaTablo[[#This Row],[Referans]]&gt;-1), BursaTablo[[#This Row],[Vefat2020]]-BursaTablo[[#This Row],[Referans]], 0)</f>
        <v>-2.3333333333333357</v>
      </c>
      <c r="H38">
        <f t="shared" si="1"/>
        <v>51.428571428571431</v>
      </c>
      <c r="I38">
        <f t="shared" si="2"/>
        <v>57.142857142857146</v>
      </c>
      <c r="J38">
        <f t="shared" si="3"/>
        <v>52</v>
      </c>
      <c r="K38">
        <f t="shared" si="4"/>
        <v>54.142857142857146</v>
      </c>
      <c r="L38">
        <f t="shared" si="5"/>
        <v>54.428571428571431</v>
      </c>
    </row>
    <row r="39" spans="1:12">
      <c r="A39" s="3" t="s">
        <v>54</v>
      </c>
      <c r="B39">
        <v>60</v>
      </c>
      <c r="C39">
        <v>48</v>
      </c>
      <c r="D39">
        <v>49</v>
      </c>
      <c r="E39">
        <v>56</v>
      </c>
      <c r="F39">
        <f>AVERAGEIF(BursaTablo[[#This Row],[Vefat2019]:[Vefat2017]], "&gt;0")</f>
        <v>51</v>
      </c>
      <c r="G39">
        <f>IF(AND(BursaTablo[[#This Row],[Vefat2020]]&gt;-1,BursaTablo[[#This Row],[Referans]]&gt;-1), BursaTablo[[#This Row],[Vefat2020]]-BursaTablo[[#This Row],[Referans]], 0)</f>
        <v>9</v>
      </c>
      <c r="H39">
        <f t="shared" si="1"/>
        <v>55.142857142857146</v>
      </c>
      <c r="I39">
        <f t="shared" si="2"/>
        <v>55.714285714285715</v>
      </c>
      <c r="J39">
        <f t="shared" si="3"/>
        <v>48</v>
      </c>
      <c r="K39">
        <f t="shared" si="4"/>
        <v>55.142857142857146</v>
      </c>
      <c r="L39">
        <f t="shared" si="5"/>
        <v>52.952380952380949</v>
      </c>
    </row>
    <row r="40" spans="1:12">
      <c r="A40" s="3" t="s">
        <v>55</v>
      </c>
      <c r="B40">
        <v>31</v>
      </c>
      <c r="C40">
        <v>55</v>
      </c>
      <c r="D40">
        <v>45</v>
      </c>
      <c r="E40">
        <v>52</v>
      </c>
      <c r="F40">
        <f>AVERAGEIF(BursaTablo[[#This Row],[Vefat2019]:[Vefat2017]], "&gt;0")</f>
        <v>50.666666666666664</v>
      </c>
      <c r="G40">
        <f>IF(AND(BursaTablo[[#This Row],[Vefat2020]]&gt;-1,BursaTablo[[#This Row],[Referans]]&gt;-1), BursaTablo[[#This Row],[Vefat2020]]-BursaTablo[[#This Row],[Referans]], 0)</f>
        <v>-19.666666666666664</v>
      </c>
      <c r="H40">
        <f t="shared" si="1"/>
        <v>52.714285714285715</v>
      </c>
      <c r="I40">
        <f t="shared" si="2"/>
        <v>59.142857142857146</v>
      </c>
      <c r="J40">
        <f t="shared" si="3"/>
        <v>48.285714285714285</v>
      </c>
      <c r="K40">
        <f t="shared" si="4"/>
        <v>54.857142857142854</v>
      </c>
      <c r="L40">
        <f t="shared" si="5"/>
        <v>54.095238095238095</v>
      </c>
    </row>
    <row r="41" spans="1:12">
      <c r="A41" s="3" t="s">
        <v>56</v>
      </c>
      <c r="B41">
        <v>41</v>
      </c>
      <c r="C41">
        <v>49</v>
      </c>
      <c r="D41">
        <v>50</v>
      </c>
      <c r="E41">
        <v>52</v>
      </c>
      <c r="F41">
        <f>AVERAGEIF(BursaTablo[[#This Row],[Vefat2019]:[Vefat2017]], "&gt;0")</f>
        <v>50.333333333333336</v>
      </c>
      <c r="G41">
        <f>IF(AND(BursaTablo[[#This Row],[Vefat2020]]&gt;-1,BursaTablo[[#This Row],[Referans]]&gt;-1), BursaTablo[[#This Row],[Vefat2020]]-BursaTablo[[#This Row],[Referans]], 0)</f>
        <v>-9.3333333333333357</v>
      </c>
      <c r="H41">
        <f t="shared" si="1"/>
        <v>52.285714285714285</v>
      </c>
      <c r="I41">
        <f t="shared" si="2"/>
        <v>58.428571428571431</v>
      </c>
      <c r="J41">
        <f t="shared" si="3"/>
        <v>48.142857142857146</v>
      </c>
      <c r="K41">
        <f t="shared" si="4"/>
        <v>53.714285714285715</v>
      </c>
      <c r="L41">
        <f t="shared" si="5"/>
        <v>53.428571428571431</v>
      </c>
    </row>
    <row r="42" spans="1:12">
      <c r="A42" s="3" t="s">
        <v>57</v>
      </c>
      <c r="B42">
        <v>57</v>
      </c>
      <c r="C42">
        <v>54</v>
      </c>
      <c r="D42">
        <v>40</v>
      </c>
      <c r="E42">
        <v>39</v>
      </c>
      <c r="F42">
        <f>AVERAGEIF(BursaTablo[[#This Row],[Vefat2019]:[Vefat2017]], "&gt;0")</f>
        <v>44.333333333333336</v>
      </c>
      <c r="G42">
        <f>IF(AND(BursaTablo[[#This Row],[Vefat2020]]&gt;-1,BursaTablo[[#This Row],[Referans]]&gt;-1), BursaTablo[[#This Row],[Vefat2020]]-BursaTablo[[#This Row],[Referans]], 0)</f>
        <v>12.666666666666664</v>
      </c>
      <c r="H42">
        <f t="shared" si="1"/>
        <v>49.285714285714285</v>
      </c>
      <c r="I42">
        <f t="shared" si="2"/>
        <v>56</v>
      </c>
      <c r="J42">
        <f t="shared" si="3"/>
        <v>46</v>
      </c>
      <c r="K42">
        <f t="shared" si="4"/>
        <v>49.571428571428569</v>
      </c>
      <c r="L42">
        <f t="shared" si="5"/>
        <v>50.523809523809518</v>
      </c>
    </row>
    <row r="43" spans="1:12">
      <c r="A43" s="3" t="s">
        <v>58</v>
      </c>
      <c r="B43">
        <v>57</v>
      </c>
      <c r="C43">
        <v>54</v>
      </c>
      <c r="D43">
        <v>45</v>
      </c>
      <c r="E43">
        <v>64</v>
      </c>
      <c r="F43">
        <f>AVERAGEIF(BursaTablo[[#This Row],[Vefat2019]:[Vefat2017]], "&gt;0")</f>
        <v>54.333333333333336</v>
      </c>
      <c r="G43">
        <f>IF(AND(BursaTablo[[#This Row],[Vefat2020]]&gt;-1,BursaTablo[[#This Row],[Referans]]&gt;-1), BursaTablo[[#This Row],[Vefat2020]]-BursaTablo[[#This Row],[Referans]], 0)</f>
        <v>2.6666666666666643</v>
      </c>
      <c r="H43">
        <f t="shared" si="1"/>
        <v>49.285714285714285</v>
      </c>
      <c r="I43">
        <f t="shared" si="2"/>
        <v>54.714285714285715</v>
      </c>
      <c r="J43">
        <f t="shared" si="3"/>
        <v>45.142857142857146</v>
      </c>
      <c r="K43">
        <f t="shared" si="4"/>
        <v>49.857142857142854</v>
      </c>
      <c r="L43">
        <f t="shared" si="5"/>
        <v>49.904761904761905</v>
      </c>
    </row>
    <row r="44" spans="1:12">
      <c r="A44" s="3" t="s">
        <v>59</v>
      </c>
      <c r="B44">
        <v>45</v>
      </c>
      <c r="C44">
        <v>60</v>
      </c>
      <c r="D44">
        <v>66</v>
      </c>
      <c r="E44">
        <v>31</v>
      </c>
      <c r="F44">
        <f>AVERAGEIF(BursaTablo[[#This Row],[Vefat2019]:[Vefat2017]], "&gt;0")</f>
        <v>52.333333333333336</v>
      </c>
      <c r="G44">
        <f>IF(AND(BursaTablo[[#This Row],[Vefat2020]]&gt;-1,BursaTablo[[#This Row],[Referans]]&gt;-1), BursaTablo[[#This Row],[Vefat2020]]-BursaTablo[[#This Row],[Referans]], 0)</f>
        <v>-7.3333333333333357</v>
      </c>
      <c r="H44">
        <f t="shared" si="1"/>
        <v>48.714285714285715</v>
      </c>
      <c r="I44">
        <f t="shared" si="2"/>
        <v>55.142857142857146</v>
      </c>
      <c r="J44">
        <f t="shared" si="3"/>
        <v>48.428571428571431</v>
      </c>
      <c r="K44">
        <f t="shared" si="4"/>
        <v>48.714285714285715</v>
      </c>
      <c r="L44">
        <f t="shared" si="5"/>
        <v>50.761904761904759</v>
      </c>
    </row>
    <row r="45" spans="1:12">
      <c r="A45" s="3" t="s">
        <v>60</v>
      </c>
      <c r="B45">
        <v>42</v>
      </c>
      <c r="C45">
        <v>50</v>
      </c>
      <c r="D45">
        <v>45</v>
      </c>
      <c r="E45">
        <v>40</v>
      </c>
      <c r="F45">
        <f>AVERAGEIF(BursaTablo[[#This Row],[Vefat2019]:[Vefat2017]], "&gt;0")</f>
        <v>45</v>
      </c>
      <c r="G45">
        <f>IF(AND(BursaTablo[[#This Row],[Vefat2020]]&gt;-1,BursaTablo[[#This Row],[Referans]]&gt;-1), BursaTablo[[#This Row],[Vefat2020]]-BursaTablo[[#This Row],[Referans]], 0)</f>
        <v>-3</v>
      </c>
      <c r="H45">
        <f t="shared" si="1"/>
        <v>47.571428571428569</v>
      </c>
      <c r="I45">
        <f t="shared" si="2"/>
        <v>52.857142857142854</v>
      </c>
      <c r="J45">
        <f t="shared" si="3"/>
        <v>48.571428571428569</v>
      </c>
      <c r="K45">
        <f t="shared" si="4"/>
        <v>47.714285714285715</v>
      </c>
      <c r="L45">
        <f t="shared" si="5"/>
        <v>49.714285714285715</v>
      </c>
    </row>
    <row r="46" spans="1:12">
      <c r="A46" s="3" t="s">
        <v>61</v>
      </c>
      <c r="B46">
        <v>51</v>
      </c>
      <c r="C46">
        <v>50</v>
      </c>
      <c r="D46">
        <v>64</v>
      </c>
      <c r="E46">
        <v>42</v>
      </c>
      <c r="F46">
        <f>AVERAGEIF(BursaTablo[[#This Row],[Vefat2019]:[Vefat2017]], "&gt;0")</f>
        <v>52</v>
      </c>
      <c r="G46">
        <f>IF(AND(BursaTablo[[#This Row],[Vefat2020]]&gt;-1,BursaTablo[[#This Row],[Referans]]&gt;-1), BursaTablo[[#This Row],[Vefat2020]]-BursaTablo[[#This Row],[Referans]], 0)</f>
        <v>-1</v>
      </c>
      <c r="H46">
        <f t="shared" si="1"/>
        <v>46.285714285714285</v>
      </c>
      <c r="I46">
        <f t="shared" si="2"/>
        <v>53.142857142857146</v>
      </c>
      <c r="J46">
        <f t="shared" si="3"/>
        <v>50.714285714285715</v>
      </c>
      <c r="K46">
        <f t="shared" si="4"/>
        <v>45.714285714285715</v>
      </c>
      <c r="L46">
        <f t="shared" si="5"/>
        <v>49.857142857142854</v>
      </c>
    </row>
    <row r="47" spans="1:12">
      <c r="A47" s="3" t="s">
        <v>62</v>
      </c>
      <c r="B47">
        <v>43</v>
      </c>
      <c r="C47">
        <v>60</v>
      </c>
      <c r="D47">
        <v>44</v>
      </c>
      <c r="E47">
        <v>48</v>
      </c>
      <c r="F47">
        <f>AVERAGEIF(BursaTablo[[#This Row],[Vefat2019]:[Vefat2017]], "&gt;0")</f>
        <v>50.666666666666664</v>
      </c>
      <c r="G47">
        <f>IF(AND(BursaTablo[[#This Row],[Vefat2020]]&gt;-1,BursaTablo[[#This Row],[Referans]]&gt;-1), BursaTablo[[#This Row],[Vefat2020]]-BursaTablo[[#This Row],[Referans]], 0)</f>
        <v>-7.6666666666666643</v>
      </c>
      <c r="H47">
        <f t="shared" si="1"/>
        <v>48</v>
      </c>
      <c r="I47">
        <f t="shared" si="2"/>
        <v>53.857142857142854</v>
      </c>
      <c r="J47">
        <f t="shared" si="3"/>
        <v>50.571428571428569</v>
      </c>
      <c r="K47">
        <f t="shared" si="4"/>
        <v>45.142857142857146</v>
      </c>
      <c r="L47">
        <f t="shared" si="5"/>
        <v>49.857142857142868</v>
      </c>
    </row>
    <row r="48" spans="1:12">
      <c r="A48" s="3" t="s">
        <v>63</v>
      </c>
      <c r="B48">
        <v>48</v>
      </c>
      <c r="C48">
        <v>29</v>
      </c>
      <c r="D48">
        <v>42</v>
      </c>
      <c r="E48">
        <v>46</v>
      </c>
      <c r="F48">
        <f>AVERAGEIF(BursaTablo[[#This Row],[Vefat2019]:[Vefat2017]], "&gt;0")</f>
        <v>39</v>
      </c>
      <c r="G48">
        <f>IF(AND(BursaTablo[[#This Row],[Vefat2020]]&gt;-1,BursaTablo[[#This Row],[Referans]]&gt;-1), BursaTablo[[#This Row],[Vefat2020]]-BursaTablo[[#This Row],[Referans]], 0)</f>
        <v>9</v>
      </c>
      <c r="H48">
        <f t="shared" si="1"/>
        <v>49</v>
      </c>
      <c r="I48">
        <f t="shared" si="2"/>
        <v>51</v>
      </c>
      <c r="J48">
        <f t="shared" si="3"/>
        <v>49.428571428571431</v>
      </c>
      <c r="K48">
        <f t="shared" si="4"/>
        <v>44.285714285714285</v>
      </c>
      <c r="L48">
        <f t="shared" si="5"/>
        <v>48.238095238095241</v>
      </c>
    </row>
    <row r="49" spans="1:12">
      <c r="A49" s="3" t="s">
        <v>64</v>
      </c>
      <c r="B49">
        <v>49</v>
      </c>
      <c r="C49">
        <v>44</v>
      </c>
      <c r="D49">
        <v>40</v>
      </c>
      <c r="E49">
        <v>45</v>
      </c>
      <c r="F49">
        <f>AVERAGEIF(BursaTablo[[#This Row],[Vefat2019]:[Vefat2017]], "&gt;0")</f>
        <v>43</v>
      </c>
      <c r="G49">
        <f>IF(AND(BursaTablo[[#This Row],[Vefat2020]]&gt;-1,BursaTablo[[#This Row],[Referans]]&gt;-1), BursaTablo[[#This Row],[Vefat2020]]-BursaTablo[[#This Row],[Referans]], 0)</f>
        <v>6</v>
      </c>
      <c r="H49">
        <f t="shared" si="1"/>
        <v>47.857142857142854</v>
      </c>
      <c r="I49">
        <f t="shared" si="2"/>
        <v>49.571428571428569</v>
      </c>
      <c r="J49">
        <f t="shared" si="3"/>
        <v>49.428571428571431</v>
      </c>
      <c r="K49">
        <f t="shared" si="4"/>
        <v>45.142857142857146</v>
      </c>
      <c r="L49">
        <f t="shared" si="5"/>
        <v>48.047619047619051</v>
      </c>
    </row>
    <row r="50" spans="1:12">
      <c r="A50" s="3" t="s">
        <v>65</v>
      </c>
      <c r="B50">
        <v>42</v>
      </c>
      <c r="C50">
        <v>44</v>
      </c>
      <c r="D50">
        <v>32</v>
      </c>
      <c r="E50">
        <v>44</v>
      </c>
      <c r="F50">
        <f>AVERAGEIF(BursaTablo[[#This Row],[Vefat2019]:[Vefat2017]], "&gt;0")</f>
        <v>40</v>
      </c>
      <c r="G50">
        <f>IF(AND(BursaTablo[[#This Row],[Vefat2020]]&gt;-1,BursaTablo[[#This Row],[Referans]]&gt;-1), BursaTablo[[#This Row],[Vefat2020]]-BursaTablo[[#This Row],[Referans]], 0)</f>
        <v>2</v>
      </c>
      <c r="H50">
        <f t="shared" si="1"/>
        <v>45.714285714285715</v>
      </c>
      <c r="I50">
        <f t="shared" si="2"/>
        <v>48.142857142857146</v>
      </c>
      <c r="J50">
        <f t="shared" si="3"/>
        <v>47.571428571428569</v>
      </c>
      <c r="K50">
        <f t="shared" si="4"/>
        <v>42.285714285714285</v>
      </c>
      <c r="L50">
        <f t="shared" si="5"/>
        <v>46</v>
      </c>
    </row>
    <row r="51" spans="1:12">
      <c r="A51" s="3" t="s">
        <v>66</v>
      </c>
      <c r="B51">
        <v>58</v>
      </c>
      <c r="C51">
        <v>60</v>
      </c>
      <c r="D51">
        <v>45</v>
      </c>
      <c r="E51">
        <v>50</v>
      </c>
      <c r="F51">
        <f>AVERAGEIF(BursaTablo[[#This Row],[Vefat2019]:[Vefat2017]], "&gt;0")</f>
        <v>51.666666666666664</v>
      </c>
      <c r="G51">
        <f>IF(AND(BursaTablo[[#This Row],[Vefat2020]]&gt;-1,BursaTablo[[#This Row],[Referans]]&gt;-1), BursaTablo[[#This Row],[Vefat2020]]-BursaTablo[[#This Row],[Referans]], 0)</f>
        <v>6.3333333333333357</v>
      </c>
      <c r="H51">
        <f t="shared" si="1"/>
        <v>47.571428571428569</v>
      </c>
      <c r="I51">
        <f t="shared" si="2"/>
        <v>48.142857142857146</v>
      </c>
      <c r="J51">
        <f t="shared" si="3"/>
        <v>44.571428571428569</v>
      </c>
      <c r="K51">
        <f t="shared" si="4"/>
        <v>45</v>
      </c>
      <c r="L51">
        <f t="shared" si="5"/>
        <v>45.904761904761905</v>
      </c>
    </row>
    <row r="52" spans="1:12">
      <c r="A52" s="3" t="s">
        <v>67</v>
      </c>
      <c r="B52">
        <v>51</v>
      </c>
      <c r="C52">
        <v>58</v>
      </c>
      <c r="D52">
        <v>53</v>
      </c>
      <c r="E52">
        <v>39</v>
      </c>
      <c r="F52">
        <f>AVERAGEIF(BursaTablo[[#This Row],[Vefat2019]:[Vefat2017]], "&gt;0")</f>
        <v>50</v>
      </c>
      <c r="G52">
        <f>IF(AND(BursaTablo[[#This Row],[Vefat2020]]&gt;-1,BursaTablo[[#This Row],[Referans]]&gt;-1), BursaTablo[[#This Row],[Vefat2020]]-BursaTablo[[#This Row],[Referans]], 0)</f>
        <v>1</v>
      </c>
      <c r="H52">
        <f t="shared" si="1"/>
        <v>48.857142857142854</v>
      </c>
      <c r="I52">
        <f t="shared" si="2"/>
        <v>49.285714285714285</v>
      </c>
      <c r="J52">
        <f t="shared" si="3"/>
        <v>45.714285714285715</v>
      </c>
      <c r="K52">
        <f t="shared" si="4"/>
        <v>44.857142857142854</v>
      </c>
      <c r="L52">
        <f t="shared" si="5"/>
        <v>46.619047619047613</v>
      </c>
    </row>
    <row r="53" spans="1:12">
      <c r="A53" s="3" t="s">
        <v>68</v>
      </c>
      <c r="B53">
        <v>44</v>
      </c>
      <c r="C53">
        <v>42</v>
      </c>
      <c r="D53">
        <v>50</v>
      </c>
      <c r="E53">
        <v>56</v>
      </c>
      <c r="F53">
        <f>AVERAGEIF(BursaTablo[[#This Row],[Vefat2019]:[Vefat2017]], "&gt;0")</f>
        <v>49.333333333333336</v>
      </c>
      <c r="G53">
        <f>IF(AND(BursaTablo[[#This Row],[Vefat2020]]&gt;-1,BursaTablo[[#This Row],[Referans]]&gt;-1), BursaTablo[[#This Row],[Vefat2020]]-BursaTablo[[#This Row],[Referans]], 0)</f>
        <v>-5.3333333333333357</v>
      </c>
      <c r="H53">
        <f t="shared" si="1"/>
        <v>47.857142857142854</v>
      </c>
      <c r="I53">
        <f t="shared" si="2"/>
        <v>48.142857142857146</v>
      </c>
      <c r="J53">
        <f t="shared" si="3"/>
        <v>43.714285714285715</v>
      </c>
      <c r="K53">
        <f t="shared" si="4"/>
        <v>46.857142857142854</v>
      </c>
      <c r="L53">
        <f t="shared" si="5"/>
        <v>46.238095238095234</v>
      </c>
    </row>
    <row r="54" spans="1:12">
      <c r="A54" s="3" t="s">
        <v>69</v>
      </c>
      <c r="B54">
        <v>39</v>
      </c>
      <c r="C54">
        <v>41</v>
      </c>
      <c r="D54">
        <v>47</v>
      </c>
      <c r="E54">
        <v>65</v>
      </c>
      <c r="F54">
        <f>AVERAGEIF(BursaTablo[[#This Row],[Vefat2019]:[Vefat2017]], "&gt;0")</f>
        <v>51</v>
      </c>
      <c r="G54">
        <f>IF(AND(BursaTablo[[#This Row],[Vefat2020]]&gt;-1,BursaTablo[[#This Row],[Referans]]&gt;-1), BursaTablo[[#This Row],[Vefat2020]]-BursaTablo[[#This Row],[Referans]], 0)</f>
        <v>-12</v>
      </c>
      <c r="H54">
        <f t="shared" si="1"/>
        <v>47.285714285714285</v>
      </c>
      <c r="I54">
        <f t="shared" si="2"/>
        <v>45.428571428571431</v>
      </c>
      <c r="J54">
        <f t="shared" si="3"/>
        <v>44.142857142857146</v>
      </c>
      <c r="K54">
        <f t="shared" si="4"/>
        <v>49.285714285714285</v>
      </c>
      <c r="L54">
        <f t="shared" si="5"/>
        <v>46.285714285714285</v>
      </c>
    </row>
    <row r="55" spans="1:12">
      <c r="A55" s="3" t="s">
        <v>70</v>
      </c>
      <c r="B55">
        <v>48</v>
      </c>
      <c r="C55">
        <v>43</v>
      </c>
      <c r="D55">
        <v>33</v>
      </c>
      <c r="E55">
        <v>51</v>
      </c>
      <c r="F55">
        <f>AVERAGEIF(BursaTablo[[#This Row],[Vefat2019]:[Vefat2017]], "&gt;0")</f>
        <v>42.333333333333336</v>
      </c>
      <c r="G55">
        <f>IF(AND(BursaTablo[[#This Row],[Vefat2020]]&gt;-1,BursaTablo[[#This Row],[Referans]]&gt;-1), BursaTablo[[#This Row],[Vefat2020]]-BursaTablo[[#This Row],[Referans]], 0)</f>
        <v>5.6666666666666643</v>
      </c>
      <c r="H55">
        <f t="shared" si="1"/>
        <v>47.285714285714285</v>
      </c>
      <c r="I55">
        <f t="shared" si="2"/>
        <v>47.428571428571431</v>
      </c>
      <c r="J55">
        <f t="shared" si="3"/>
        <v>42.857142857142854</v>
      </c>
      <c r="K55">
        <f t="shared" si="4"/>
        <v>50</v>
      </c>
      <c r="L55">
        <f t="shared" si="5"/>
        <v>46.761904761904759</v>
      </c>
    </row>
    <row r="56" spans="1:12">
      <c r="A56" s="3" t="s">
        <v>71</v>
      </c>
      <c r="B56">
        <v>52</v>
      </c>
      <c r="C56">
        <v>32</v>
      </c>
      <c r="D56">
        <v>47</v>
      </c>
      <c r="E56">
        <v>29</v>
      </c>
      <c r="F56">
        <f>AVERAGEIF(BursaTablo[[#This Row],[Vefat2019]:[Vefat2017]], "&gt;0")</f>
        <v>36</v>
      </c>
      <c r="G56">
        <f>IF(AND(BursaTablo[[#This Row],[Vefat2020]]&gt;-1,BursaTablo[[#This Row],[Referans]]&gt;-1), BursaTablo[[#This Row],[Vefat2020]]-BursaTablo[[#This Row],[Referans]], 0)</f>
        <v>16</v>
      </c>
      <c r="H56">
        <f t="shared" si="1"/>
        <v>47.714285714285715</v>
      </c>
      <c r="I56">
        <f t="shared" si="2"/>
        <v>45.714285714285715</v>
      </c>
      <c r="J56">
        <f t="shared" si="3"/>
        <v>43.857142857142854</v>
      </c>
      <c r="K56">
        <f t="shared" si="4"/>
        <v>47.714285714285715</v>
      </c>
      <c r="L56">
        <f t="shared" si="5"/>
        <v>45.761904761904759</v>
      </c>
    </row>
    <row r="57" spans="1:12">
      <c r="A57" s="3" t="s">
        <v>72</v>
      </c>
      <c r="B57">
        <v>42</v>
      </c>
      <c r="C57">
        <v>52</v>
      </c>
      <c r="D57">
        <v>36</v>
      </c>
      <c r="E57">
        <v>60</v>
      </c>
      <c r="F57">
        <f>AVERAGEIF(BursaTablo[[#This Row],[Vefat2019]:[Vefat2017]], "&gt;0")</f>
        <v>49.333333333333336</v>
      </c>
      <c r="G57">
        <f>IF(AND(BursaTablo[[#This Row],[Vefat2020]]&gt;-1,BursaTablo[[#This Row],[Referans]]&gt;-1), BursaTablo[[#This Row],[Vefat2020]]-BursaTablo[[#This Row],[Referans]], 0)</f>
        <v>-7.3333333333333357</v>
      </c>
      <c r="H57">
        <f t="shared" si="1"/>
        <v>47.714285714285715</v>
      </c>
      <c r="I57">
        <f t="shared" si="2"/>
        <v>46.857142857142854</v>
      </c>
      <c r="J57">
        <f t="shared" si="3"/>
        <v>44.428571428571431</v>
      </c>
      <c r="K57">
        <f t="shared" si="4"/>
        <v>50</v>
      </c>
      <c r="L57">
        <f t="shared" si="5"/>
        <v>47.095238095238095</v>
      </c>
    </row>
    <row r="58" spans="1:12">
      <c r="A58" s="3" t="s">
        <v>73</v>
      </c>
      <c r="B58">
        <v>58</v>
      </c>
      <c r="C58">
        <v>40</v>
      </c>
      <c r="D58">
        <v>47</v>
      </c>
      <c r="E58">
        <v>46</v>
      </c>
      <c r="F58">
        <f>AVERAGEIF(BursaTablo[[#This Row],[Vefat2019]:[Vefat2017]], "&gt;0")</f>
        <v>44.333333333333336</v>
      </c>
      <c r="G58">
        <f>IF(AND(BursaTablo[[#This Row],[Vefat2020]]&gt;-1,BursaTablo[[#This Row],[Referans]]&gt;-1), BursaTablo[[#This Row],[Vefat2020]]-BursaTablo[[#This Row],[Referans]], 0)</f>
        <v>13.666666666666664</v>
      </c>
      <c r="H58">
        <f t="shared" si="1"/>
        <v>47.714285714285715</v>
      </c>
      <c r="I58">
        <f t="shared" si="2"/>
        <v>44</v>
      </c>
      <c r="J58">
        <f t="shared" si="3"/>
        <v>44.714285714285715</v>
      </c>
      <c r="K58">
        <f t="shared" si="4"/>
        <v>49.428571428571431</v>
      </c>
      <c r="L58">
        <f t="shared" si="5"/>
        <v>46.047619047619044</v>
      </c>
    </row>
    <row r="59" spans="1:12">
      <c r="A59" s="3" t="s">
        <v>74</v>
      </c>
      <c r="B59">
        <v>50</v>
      </c>
      <c r="C59">
        <v>45</v>
      </c>
      <c r="D59">
        <v>54</v>
      </c>
      <c r="E59">
        <v>47</v>
      </c>
      <c r="F59">
        <f>AVERAGEIF(BursaTablo[[#This Row],[Vefat2019]:[Vefat2017]], "&gt;0")</f>
        <v>48.666666666666664</v>
      </c>
      <c r="G59">
        <f>IF(AND(BursaTablo[[#This Row],[Vefat2020]]&gt;-1,BursaTablo[[#This Row],[Referans]]&gt;-1), BursaTablo[[#This Row],[Vefat2020]]-BursaTablo[[#This Row],[Referans]], 0)</f>
        <v>1.3333333333333357</v>
      </c>
      <c r="H59">
        <f t="shared" si="1"/>
        <v>47.571428571428569</v>
      </c>
      <c r="I59">
        <f t="shared" si="2"/>
        <v>42.142857142857146</v>
      </c>
      <c r="J59">
        <f t="shared" si="3"/>
        <v>44.857142857142854</v>
      </c>
      <c r="K59">
        <f t="shared" si="4"/>
        <v>50.571428571428569</v>
      </c>
      <c r="L59">
        <f t="shared" si="5"/>
        <v>45.857142857142868</v>
      </c>
    </row>
    <row r="60" spans="1:12">
      <c r="A60" s="3" t="s">
        <v>75</v>
      </c>
      <c r="B60">
        <v>51</v>
      </c>
      <c r="C60">
        <v>32</v>
      </c>
      <c r="D60">
        <v>44</v>
      </c>
      <c r="E60">
        <v>45</v>
      </c>
      <c r="F60">
        <f>AVERAGEIF(BursaTablo[[#This Row],[Vefat2019]:[Vefat2017]], "&gt;0")</f>
        <v>40.333333333333336</v>
      </c>
      <c r="G60">
        <f>IF(AND(BursaTablo[[#This Row],[Vefat2020]]&gt;-1,BursaTablo[[#This Row],[Referans]]&gt;-1), BursaTablo[[#This Row],[Vefat2020]]-BursaTablo[[#This Row],[Referans]], 0)</f>
        <v>10.666666666666664</v>
      </c>
      <c r="H60">
        <f t="shared" si="1"/>
        <v>48.571428571428569</v>
      </c>
      <c r="I60">
        <f t="shared" si="2"/>
        <v>40.714285714285715</v>
      </c>
      <c r="J60">
        <f t="shared" si="3"/>
        <v>44</v>
      </c>
      <c r="K60">
        <f t="shared" si="4"/>
        <v>49</v>
      </c>
      <c r="L60">
        <f t="shared" si="5"/>
        <v>44.571428571428569</v>
      </c>
    </row>
    <row r="61" spans="1:12">
      <c r="A61" s="3" t="s">
        <v>76</v>
      </c>
      <c r="B61">
        <v>32</v>
      </c>
      <c r="C61">
        <v>31</v>
      </c>
      <c r="D61">
        <v>44</v>
      </c>
      <c r="E61">
        <v>56</v>
      </c>
      <c r="F61">
        <f>AVERAGEIF(BursaTablo[[#This Row],[Vefat2019]:[Vefat2017]], "&gt;0")</f>
        <v>43.666666666666664</v>
      </c>
      <c r="G61">
        <f>IF(AND(BursaTablo[[#This Row],[Vefat2020]]&gt;-1,BursaTablo[[#This Row],[Referans]]&gt;-1), BursaTablo[[#This Row],[Vefat2020]]-BursaTablo[[#This Row],[Referans]], 0)</f>
        <v>-11.666666666666664</v>
      </c>
      <c r="H61">
        <f t="shared" si="1"/>
        <v>47.571428571428569</v>
      </c>
      <c r="I61">
        <f t="shared" si="2"/>
        <v>39.285714285714285</v>
      </c>
      <c r="J61">
        <f t="shared" si="3"/>
        <v>43.571428571428569</v>
      </c>
      <c r="K61">
        <f t="shared" si="4"/>
        <v>47.714285714285715</v>
      </c>
      <c r="L61">
        <f t="shared" si="5"/>
        <v>43.523809523809526</v>
      </c>
    </row>
    <row r="62" spans="1:12">
      <c r="A62" s="3" t="s">
        <v>77</v>
      </c>
      <c r="B62">
        <v>53</v>
      </c>
      <c r="C62">
        <v>46</v>
      </c>
      <c r="D62">
        <v>46</v>
      </c>
      <c r="E62">
        <v>30</v>
      </c>
      <c r="F62">
        <f>AVERAGEIF(BursaTablo[[#This Row],[Vefat2019]:[Vefat2017]], "&gt;0")</f>
        <v>40.666666666666664</v>
      </c>
      <c r="G62">
        <f>IF(AND(BursaTablo[[#This Row],[Vefat2020]]&gt;-1,BursaTablo[[#This Row],[Referans]]&gt;-1), BursaTablo[[#This Row],[Vefat2020]]-BursaTablo[[#This Row],[Referans]], 0)</f>
        <v>12.333333333333336</v>
      </c>
      <c r="H62">
        <f t="shared" si="1"/>
        <v>48.285714285714285</v>
      </c>
      <c r="I62">
        <f t="shared" si="2"/>
        <v>39.714285714285715</v>
      </c>
      <c r="J62">
        <f t="shared" si="3"/>
        <v>45.428571428571431</v>
      </c>
      <c r="K62">
        <f t="shared" si="4"/>
        <v>44.714285714285715</v>
      </c>
      <c r="L62">
        <f t="shared" si="5"/>
        <v>43.285714285714292</v>
      </c>
    </row>
    <row r="63" spans="1:12">
      <c r="A63" s="3" t="s">
        <v>78</v>
      </c>
      <c r="B63">
        <v>49</v>
      </c>
      <c r="C63">
        <v>62</v>
      </c>
      <c r="D63">
        <v>46</v>
      </c>
      <c r="E63">
        <v>46</v>
      </c>
      <c r="F63">
        <f>AVERAGEIF(BursaTablo[[#This Row],[Vefat2019]:[Vefat2017]], "&gt;0")</f>
        <v>51.333333333333336</v>
      </c>
      <c r="G63">
        <f>IF(AND(BursaTablo[[#This Row],[Vefat2020]]&gt;-1,BursaTablo[[#This Row],[Referans]]&gt;-1), BursaTablo[[#This Row],[Vefat2020]]-BursaTablo[[#This Row],[Referans]], 0)</f>
        <v>-2.3333333333333357</v>
      </c>
      <c r="H63">
        <f t="shared" si="1"/>
        <v>47.857142857142854</v>
      </c>
      <c r="I63">
        <f t="shared" si="2"/>
        <v>44</v>
      </c>
      <c r="J63">
        <f t="shared" si="3"/>
        <v>45.285714285714285</v>
      </c>
      <c r="K63">
        <f t="shared" si="4"/>
        <v>47.142857142857146</v>
      </c>
      <c r="L63">
        <f t="shared" si="5"/>
        <v>45.476190476190474</v>
      </c>
    </row>
    <row r="64" spans="1:12">
      <c r="A64" s="3" t="s">
        <v>79</v>
      </c>
      <c r="B64">
        <v>66</v>
      </c>
      <c r="C64">
        <v>39</v>
      </c>
      <c r="D64">
        <v>40</v>
      </c>
      <c r="E64">
        <v>47</v>
      </c>
      <c r="F64">
        <f>AVERAGEIF(BursaTablo[[#This Row],[Vefat2019]:[Vefat2017]], "&gt;0")</f>
        <v>42</v>
      </c>
      <c r="G64">
        <f>IF(AND(BursaTablo[[#This Row],[Vefat2020]]&gt;-1,BursaTablo[[#This Row],[Referans]]&gt;-1), BursaTablo[[#This Row],[Vefat2020]]-BursaTablo[[#This Row],[Referans]], 0)</f>
        <v>24</v>
      </c>
      <c r="H64">
        <f t="shared" si="1"/>
        <v>51.285714285714285</v>
      </c>
      <c r="I64">
        <f t="shared" si="2"/>
        <v>42.142857142857146</v>
      </c>
      <c r="J64">
        <f t="shared" si="3"/>
        <v>45.857142857142854</v>
      </c>
      <c r="K64">
        <f t="shared" si="4"/>
        <v>45.285714285714285</v>
      </c>
      <c r="L64">
        <f t="shared" si="5"/>
        <v>44.428571428571431</v>
      </c>
    </row>
    <row r="65" spans="1:12">
      <c r="A65" s="3" t="s">
        <v>80</v>
      </c>
      <c r="B65">
        <v>47</v>
      </c>
      <c r="C65">
        <v>34</v>
      </c>
      <c r="D65">
        <v>48</v>
      </c>
      <c r="E65">
        <v>36</v>
      </c>
      <c r="F65">
        <f>AVERAGEIF(BursaTablo[[#This Row],[Vefat2019]:[Vefat2017]], "&gt;0")</f>
        <v>39.333333333333336</v>
      </c>
      <c r="G65">
        <f>IF(AND(BursaTablo[[#This Row],[Vefat2020]]&gt;-1,BursaTablo[[#This Row],[Referans]]&gt;-1), BursaTablo[[#This Row],[Vefat2020]]-BursaTablo[[#This Row],[Referans]], 0)</f>
        <v>7.6666666666666643</v>
      </c>
      <c r="H65">
        <f t="shared" si="1"/>
        <v>49.714285714285715</v>
      </c>
      <c r="I65">
        <f t="shared" si="2"/>
        <v>41.285714285714285</v>
      </c>
      <c r="J65">
        <f t="shared" si="3"/>
        <v>46</v>
      </c>
      <c r="K65">
        <f t="shared" si="4"/>
        <v>43.857142857142854</v>
      </c>
      <c r="L65">
        <f t="shared" si="5"/>
        <v>43.714285714285708</v>
      </c>
    </row>
    <row r="66" spans="1:12">
      <c r="A66" s="3" t="s">
        <v>81</v>
      </c>
      <c r="B66">
        <v>50</v>
      </c>
      <c r="C66">
        <v>50</v>
      </c>
      <c r="D66">
        <v>50</v>
      </c>
      <c r="E66">
        <v>53</v>
      </c>
      <c r="F66">
        <f>AVERAGEIF(BursaTablo[[#This Row],[Vefat2019]:[Vefat2017]], "&gt;0")</f>
        <v>51</v>
      </c>
      <c r="G66">
        <f>IF(AND(BursaTablo[[#This Row],[Vefat2020]]&gt;-1,BursaTablo[[#This Row],[Referans]]&gt;-1), BursaTablo[[#This Row],[Vefat2020]]-BursaTablo[[#This Row],[Referans]], 0)</f>
        <v>-1</v>
      </c>
      <c r="H66">
        <f t="shared" si="1"/>
        <v>49.714285714285715</v>
      </c>
      <c r="I66">
        <f t="shared" si="2"/>
        <v>42</v>
      </c>
      <c r="J66">
        <f t="shared" si="3"/>
        <v>45.428571428571431</v>
      </c>
      <c r="K66">
        <f t="shared" si="4"/>
        <v>44.714285714285715</v>
      </c>
      <c r="L66">
        <f t="shared" si="5"/>
        <v>44.047619047619044</v>
      </c>
    </row>
    <row r="67" spans="1:12">
      <c r="A67" s="3" t="s">
        <v>82</v>
      </c>
      <c r="B67">
        <v>44</v>
      </c>
      <c r="C67">
        <v>39</v>
      </c>
      <c r="D67">
        <v>45</v>
      </c>
      <c r="E67">
        <v>57</v>
      </c>
      <c r="F67">
        <f>AVERAGEIF(BursaTablo[[#This Row],[Vefat2019]:[Vefat2017]], "&gt;0")</f>
        <v>47</v>
      </c>
      <c r="G67">
        <f>IF(AND(BursaTablo[[#This Row],[Vefat2020]]&gt;-1,BursaTablo[[#This Row],[Referans]]&gt;-1), BursaTablo[[#This Row],[Vefat2020]]-BursaTablo[[#This Row],[Referans]], 0)</f>
        <v>-3</v>
      </c>
      <c r="H67">
        <f t="shared" si="1"/>
        <v>48.714285714285715</v>
      </c>
      <c r="I67">
        <f t="shared" si="2"/>
        <v>43</v>
      </c>
      <c r="J67">
        <f t="shared" si="3"/>
        <v>45.571428571428569</v>
      </c>
      <c r="K67">
        <f t="shared" si="4"/>
        <v>46.428571428571431</v>
      </c>
      <c r="L67">
        <f t="shared" si="5"/>
        <v>45</v>
      </c>
    </row>
    <row r="68" spans="1:12">
      <c r="A68" s="3" t="s">
        <v>83</v>
      </c>
      <c r="B68">
        <v>46</v>
      </c>
      <c r="C68">
        <v>53</v>
      </c>
      <c r="D68">
        <v>61</v>
      </c>
      <c r="E68">
        <v>48</v>
      </c>
      <c r="F68">
        <f>AVERAGEIF(BursaTablo[[#This Row],[Vefat2019]:[Vefat2017]], "&gt;0")</f>
        <v>54</v>
      </c>
      <c r="G68">
        <f>IF(AND(BursaTablo[[#This Row],[Vefat2020]]&gt;-1,BursaTablo[[#This Row],[Referans]]&gt;-1), BursaTablo[[#This Row],[Vefat2020]]-BursaTablo[[#This Row],[Referans]], 0)</f>
        <v>-8</v>
      </c>
      <c r="H68">
        <f t="shared" si="1"/>
        <v>50.714285714285715</v>
      </c>
      <c r="I68">
        <f t="shared" si="2"/>
        <v>46.142857142857146</v>
      </c>
      <c r="J68">
        <f t="shared" si="3"/>
        <v>48</v>
      </c>
      <c r="K68">
        <f t="shared" si="4"/>
        <v>45.285714285714285</v>
      </c>
      <c r="L68">
        <f t="shared" si="5"/>
        <v>46.476190476190482</v>
      </c>
    </row>
    <row r="69" spans="1:12">
      <c r="A69" s="3" t="s">
        <v>84</v>
      </c>
      <c r="B69">
        <v>46</v>
      </c>
      <c r="C69">
        <v>41</v>
      </c>
      <c r="D69">
        <v>49</v>
      </c>
      <c r="E69">
        <v>58</v>
      </c>
      <c r="F69">
        <f>AVERAGEIF(BursaTablo[[#This Row],[Vefat2019]:[Vefat2017]], "&gt;0")</f>
        <v>49.333333333333336</v>
      </c>
      <c r="G69">
        <f>IF(AND(BursaTablo[[#This Row],[Vefat2020]]&gt;-1,BursaTablo[[#This Row],[Referans]]&gt;-1), BursaTablo[[#This Row],[Vefat2020]]-BursaTablo[[#This Row],[Referans]], 0)</f>
        <v>-3.3333333333333357</v>
      </c>
      <c r="H69">
        <f t="shared" si="1"/>
        <v>49.714285714285715</v>
      </c>
      <c r="I69">
        <f t="shared" si="2"/>
        <v>45.428571428571431</v>
      </c>
      <c r="J69">
        <f t="shared" si="3"/>
        <v>48.428571428571431</v>
      </c>
      <c r="K69">
        <f t="shared" si="4"/>
        <v>49.285714285714285</v>
      </c>
      <c r="L69">
        <f t="shared" si="5"/>
        <v>47.714285714285715</v>
      </c>
    </row>
    <row r="70" spans="1:12">
      <c r="A70" s="3" t="s">
        <v>85</v>
      </c>
      <c r="B70">
        <v>45</v>
      </c>
      <c r="C70">
        <v>26</v>
      </c>
      <c r="D70">
        <v>37</v>
      </c>
      <c r="E70">
        <v>42</v>
      </c>
      <c r="F70">
        <f>AVERAGEIF(BursaTablo[[#This Row],[Vefat2019]:[Vefat2017]], "&gt;0")</f>
        <v>35</v>
      </c>
      <c r="G70">
        <f>IF(AND(BursaTablo[[#This Row],[Vefat2020]]&gt;-1,BursaTablo[[#This Row],[Referans]]&gt;-1), BursaTablo[[#This Row],[Vefat2020]]-BursaTablo[[#This Row],[Referans]], 0)</f>
        <v>10</v>
      </c>
      <c r="H70">
        <f t="shared" si="1"/>
        <v>49.142857142857146</v>
      </c>
      <c r="I70">
        <f t="shared" si="2"/>
        <v>40.285714285714285</v>
      </c>
      <c r="J70">
        <f t="shared" si="3"/>
        <v>47.142857142857146</v>
      </c>
      <c r="K70">
        <f t="shared" si="4"/>
        <v>48.714285714285715</v>
      </c>
      <c r="L70">
        <f t="shared" si="5"/>
        <v>45.380952380952387</v>
      </c>
    </row>
    <row r="71" spans="1:12">
      <c r="A71" s="3" t="s">
        <v>86</v>
      </c>
      <c r="B71">
        <v>49</v>
      </c>
      <c r="C71">
        <v>46</v>
      </c>
      <c r="D71">
        <v>52</v>
      </c>
      <c r="E71">
        <v>44</v>
      </c>
      <c r="F71">
        <f>AVERAGEIF(BursaTablo[[#This Row],[Vefat2019]:[Vefat2017]], "&gt;0")</f>
        <v>47.333333333333336</v>
      </c>
      <c r="G71">
        <f>IF(AND(BursaTablo[[#This Row],[Vefat2020]]&gt;-1,BursaTablo[[#This Row],[Referans]]&gt;-1), BursaTablo[[#This Row],[Vefat2020]]-BursaTablo[[#This Row],[Referans]], 0)</f>
        <v>1.6666666666666643</v>
      </c>
      <c r="H71">
        <f t="shared" si="1"/>
        <v>46.714285714285715</v>
      </c>
      <c r="I71">
        <f t="shared" si="2"/>
        <v>41.285714285714285</v>
      </c>
      <c r="J71">
        <f t="shared" si="3"/>
        <v>48.857142857142854</v>
      </c>
      <c r="K71">
        <f t="shared" si="4"/>
        <v>48.285714285714285</v>
      </c>
      <c r="L71">
        <f t="shared" si="5"/>
        <v>46.142857142857146</v>
      </c>
    </row>
    <row r="72" spans="1:12">
      <c r="A72" s="3" t="s">
        <v>87</v>
      </c>
      <c r="B72">
        <v>50</v>
      </c>
      <c r="C72">
        <v>61</v>
      </c>
      <c r="D72">
        <v>57</v>
      </c>
      <c r="E72">
        <v>53</v>
      </c>
      <c r="F72">
        <f>AVERAGEIF(BursaTablo[[#This Row],[Vefat2019]:[Vefat2017]], "&gt;0")</f>
        <v>57</v>
      </c>
      <c r="G72">
        <f>IF(AND(BursaTablo[[#This Row],[Vefat2020]]&gt;-1,BursaTablo[[#This Row],[Referans]]&gt;-1), BursaTablo[[#This Row],[Vefat2020]]-BursaTablo[[#This Row],[Referans]], 0)</f>
        <v>-7</v>
      </c>
      <c r="H72">
        <f t="shared" si="1"/>
        <v>47.142857142857146</v>
      </c>
      <c r="I72">
        <f t="shared" si="2"/>
        <v>45.142857142857146</v>
      </c>
      <c r="J72">
        <f t="shared" si="3"/>
        <v>50.142857142857146</v>
      </c>
      <c r="K72">
        <f t="shared" si="4"/>
        <v>50.714285714285715</v>
      </c>
      <c r="L72">
        <f t="shared" si="5"/>
        <v>48.666666666666671</v>
      </c>
    </row>
    <row r="73" spans="1:12">
      <c r="A73" s="3" t="s">
        <v>88</v>
      </c>
      <c r="B73">
        <v>49</v>
      </c>
      <c r="C73">
        <v>40</v>
      </c>
      <c r="D73">
        <v>51</v>
      </c>
      <c r="E73">
        <v>44</v>
      </c>
      <c r="F73">
        <f>AVERAGEIF(BursaTablo[[#This Row],[Vefat2019]:[Vefat2017]], "&gt;0")</f>
        <v>45</v>
      </c>
      <c r="G73">
        <f>IF(AND(BursaTablo[[#This Row],[Vefat2020]]&gt;-1,BursaTablo[[#This Row],[Referans]]&gt;-1), BursaTablo[[#This Row],[Vefat2020]]-BursaTablo[[#This Row],[Referans]], 0)</f>
        <v>4</v>
      </c>
      <c r="H73">
        <f t="shared" ref="H73:H136" si="6">AVERAGE(B67:B73)</f>
        <v>47</v>
      </c>
      <c r="I73">
        <f t="shared" ref="I73:I136" si="7">AVERAGE(C67:C73)</f>
        <v>43.714285714285715</v>
      </c>
      <c r="J73">
        <f t="shared" ref="J73:J136" si="8">AVERAGE(D67:D73)</f>
        <v>50.285714285714285</v>
      </c>
      <c r="K73">
        <f t="shared" ref="K73:K136" si="9">AVERAGE(E67:E73)</f>
        <v>49.428571428571431</v>
      </c>
      <c r="L73">
        <f t="shared" ref="L73:L136" si="10">AVERAGE(F67:F73)</f>
        <v>47.80952380952381</v>
      </c>
    </row>
    <row r="74" spans="1:12">
      <c r="A74" s="3" t="s">
        <v>89</v>
      </c>
      <c r="B74">
        <v>43</v>
      </c>
      <c r="C74">
        <v>47</v>
      </c>
      <c r="D74">
        <v>38</v>
      </c>
      <c r="E74">
        <v>51</v>
      </c>
      <c r="F74">
        <f>AVERAGEIF(BursaTablo[[#This Row],[Vefat2019]:[Vefat2017]], "&gt;0")</f>
        <v>45.333333333333336</v>
      </c>
      <c r="G74">
        <f>IF(AND(BursaTablo[[#This Row],[Vefat2020]]&gt;-1,BursaTablo[[#This Row],[Referans]]&gt;-1), BursaTablo[[#This Row],[Vefat2020]]-BursaTablo[[#This Row],[Referans]], 0)</f>
        <v>-2.3333333333333357</v>
      </c>
      <c r="H74">
        <f t="shared" si="6"/>
        <v>46.857142857142854</v>
      </c>
      <c r="I74">
        <f t="shared" si="7"/>
        <v>44.857142857142854</v>
      </c>
      <c r="J74">
        <f t="shared" si="8"/>
        <v>49.285714285714285</v>
      </c>
      <c r="K74">
        <f t="shared" si="9"/>
        <v>48.571428571428569</v>
      </c>
      <c r="L74">
        <f t="shared" si="10"/>
        <v>47.571428571428569</v>
      </c>
    </row>
    <row r="75" spans="1:12">
      <c r="A75" s="3" t="s">
        <v>90</v>
      </c>
      <c r="B75">
        <v>46</v>
      </c>
      <c r="C75">
        <v>46</v>
      </c>
      <c r="D75">
        <v>45</v>
      </c>
      <c r="E75">
        <v>41</v>
      </c>
      <c r="F75">
        <f>AVERAGEIF(BursaTablo[[#This Row],[Vefat2019]:[Vefat2017]], "&gt;0")</f>
        <v>44</v>
      </c>
      <c r="G75">
        <f>IF(AND(BursaTablo[[#This Row],[Vefat2020]]&gt;-1,BursaTablo[[#This Row],[Referans]]&gt;-1), BursaTablo[[#This Row],[Vefat2020]]-BursaTablo[[#This Row],[Referans]], 0)</f>
        <v>2</v>
      </c>
      <c r="H75">
        <f t="shared" si="6"/>
        <v>46.857142857142854</v>
      </c>
      <c r="I75">
        <f t="shared" si="7"/>
        <v>43.857142857142854</v>
      </c>
      <c r="J75">
        <f t="shared" si="8"/>
        <v>47</v>
      </c>
      <c r="K75">
        <f t="shared" si="9"/>
        <v>47.571428571428569</v>
      </c>
      <c r="L75">
        <f t="shared" si="10"/>
        <v>46.142857142857146</v>
      </c>
    </row>
    <row r="76" spans="1:12">
      <c r="A76" s="3" t="s">
        <v>91</v>
      </c>
      <c r="B76">
        <v>58</v>
      </c>
      <c r="C76">
        <v>57</v>
      </c>
      <c r="D76">
        <v>39</v>
      </c>
      <c r="E76">
        <v>42</v>
      </c>
      <c r="F76">
        <f>AVERAGEIF(BursaTablo[[#This Row],[Vefat2019]:[Vefat2017]], "&gt;0")</f>
        <v>46</v>
      </c>
      <c r="G76">
        <f>IF(AND(BursaTablo[[#This Row],[Vefat2020]]&gt;-1,BursaTablo[[#This Row],[Referans]]&gt;-1), BursaTablo[[#This Row],[Vefat2020]]-BursaTablo[[#This Row],[Referans]], 0)</f>
        <v>12</v>
      </c>
      <c r="H76">
        <f t="shared" si="6"/>
        <v>48.571428571428569</v>
      </c>
      <c r="I76">
        <f t="shared" si="7"/>
        <v>46.142857142857146</v>
      </c>
      <c r="J76">
        <f t="shared" si="8"/>
        <v>45.571428571428569</v>
      </c>
      <c r="K76">
        <f t="shared" si="9"/>
        <v>45.285714285714285</v>
      </c>
      <c r="L76">
        <f t="shared" si="10"/>
        <v>45.666666666666671</v>
      </c>
    </row>
    <row r="77" spans="1:12">
      <c r="A77" s="3" t="s">
        <v>92</v>
      </c>
      <c r="B77">
        <v>58</v>
      </c>
      <c r="C77">
        <v>58</v>
      </c>
      <c r="D77">
        <v>39</v>
      </c>
      <c r="E77">
        <v>49</v>
      </c>
      <c r="F77">
        <f>AVERAGEIF(BursaTablo[[#This Row],[Vefat2019]:[Vefat2017]], "&gt;0")</f>
        <v>48.666666666666664</v>
      </c>
      <c r="G77">
        <f>IF(AND(BursaTablo[[#This Row],[Vefat2020]]&gt;-1,BursaTablo[[#This Row],[Referans]]&gt;-1), BursaTablo[[#This Row],[Vefat2020]]-BursaTablo[[#This Row],[Referans]], 0)</f>
        <v>9.3333333333333357</v>
      </c>
      <c r="H77">
        <f t="shared" si="6"/>
        <v>50.428571428571431</v>
      </c>
      <c r="I77">
        <f t="shared" si="7"/>
        <v>50.714285714285715</v>
      </c>
      <c r="J77">
        <f t="shared" si="8"/>
        <v>45.857142857142854</v>
      </c>
      <c r="K77">
        <f t="shared" si="9"/>
        <v>46.285714285714285</v>
      </c>
      <c r="L77">
        <f t="shared" si="10"/>
        <v>47.619047619047628</v>
      </c>
    </row>
    <row r="78" spans="1:12">
      <c r="A78" s="3" t="s">
        <v>93</v>
      </c>
      <c r="B78">
        <v>40</v>
      </c>
      <c r="C78">
        <v>38</v>
      </c>
      <c r="D78">
        <v>37</v>
      </c>
      <c r="E78">
        <v>58</v>
      </c>
      <c r="F78">
        <f>AVERAGEIF(BursaTablo[[#This Row],[Vefat2019]:[Vefat2017]], "&gt;0")</f>
        <v>44.333333333333336</v>
      </c>
      <c r="G78">
        <f>IF(AND(BursaTablo[[#This Row],[Vefat2020]]&gt;-1,BursaTablo[[#This Row],[Referans]]&gt;-1), BursaTablo[[#This Row],[Vefat2020]]-BursaTablo[[#This Row],[Referans]], 0)</f>
        <v>-4.3333333333333357</v>
      </c>
      <c r="H78">
        <f t="shared" si="6"/>
        <v>49.142857142857146</v>
      </c>
      <c r="I78">
        <f t="shared" si="7"/>
        <v>49.571428571428569</v>
      </c>
      <c r="J78">
        <f t="shared" si="8"/>
        <v>43.714285714285715</v>
      </c>
      <c r="K78">
        <f t="shared" si="9"/>
        <v>48.285714285714285</v>
      </c>
      <c r="L78">
        <f t="shared" si="10"/>
        <v>47.19047619047619</v>
      </c>
    </row>
    <row r="79" spans="1:12">
      <c r="A79" s="3" t="s">
        <v>94</v>
      </c>
      <c r="B79">
        <v>53</v>
      </c>
      <c r="C79">
        <v>36</v>
      </c>
      <c r="D79">
        <v>59</v>
      </c>
      <c r="E79">
        <v>45</v>
      </c>
      <c r="F79">
        <f>AVERAGEIF(BursaTablo[[#This Row],[Vefat2019]:[Vefat2017]], "&gt;0")</f>
        <v>46.666666666666664</v>
      </c>
      <c r="G79">
        <f>IF(AND(BursaTablo[[#This Row],[Vefat2020]]&gt;-1,BursaTablo[[#This Row],[Referans]]&gt;-1), BursaTablo[[#This Row],[Vefat2020]]-BursaTablo[[#This Row],[Referans]], 0)</f>
        <v>6.3333333333333357</v>
      </c>
      <c r="H79">
        <f t="shared" si="6"/>
        <v>49.571428571428569</v>
      </c>
      <c r="I79">
        <f t="shared" si="7"/>
        <v>46</v>
      </c>
      <c r="J79">
        <f t="shared" si="8"/>
        <v>44</v>
      </c>
      <c r="K79">
        <f t="shared" si="9"/>
        <v>47.142857142857146</v>
      </c>
      <c r="L79">
        <f t="shared" si="10"/>
        <v>45.714285714285715</v>
      </c>
    </row>
    <row r="80" spans="1:12">
      <c r="A80" s="3" t="s">
        <v>95</v>
      </c>
      <c r="B80">
        <v>56</v>
      </c>
      <c r="C80">
        <v>35</v>
      </c>
      <c r="D80">
        <v>52</v>
      </c>
      <c r="E80">
        <v>40</v>
      </c>
      <c r="F80">
        <f>AVERAGEIF(BursaTablo[[#This Row],[Vefat2019]:[Vefat2017]], "&gt;0")</f>
        <v>42.333333333333336</v>
      </c>
      <c r="G80">
        <f>IF(AND(BursaTablo[[#This Row],[Vefat2020]]&gt;-1,BursaTablo[[#This Row],[Referans]]&gt;-1), BursaTablo[[#This Row],[Vefat2020]]-BursaTablo[[#This Row],[Referans]], 0)</f>
        <v>13.666666666666664</v>
      </c>
      <c r="H80">
        <f t="shared" si="6"/>
        <v>50.571428571428569</v>
      </c>
      <c r="I80">
        <f t="shared" si="7"/>
        <v>45.285714285714285</v>
      </c>
      <c r="J80">
        <f t="shared" si="8"/>
        <v>44.142857142857146</v>
      </c>
      <c r="K80">
        <f t="shared" si="9"/>
        <v>46.571428571428569</v>
      </c>
      <c r="L80">
        <f t="shared" si="10"/>
        <v>45.333333333333329</v>
      </c>
    </row>
    <row r="81" spans="1:12">
      <c r="A81" s="3" t="s">
        <v>96</v>
      </c>
      <c r="B81">
        <v>63</v>
      </c>
      <c r="C81">
        <v>43</v>
      </c>
      <c r="D81">
        <v>57</v>
      </c>
      <c r="E81">
        <v>40</v>
      </c>
      <c r="F81">
        <f>AVERAGEIF(BursaTablo[[#This Row],[Vefat2019]:[Vefat2017]], "&gt;0")</f>
        <v>46.666666666666664</v>
      </c>
      <c r="G81">
        <f>IF(AND(BursaTablo[[#This Row],[Vefat2020]]&gt;-1,BursaTablo[[#This Row],[Referans]]&gt;-1), BursaTablo[[#This Row],[Vefat2020]]-BursaTablo[[#This Row],[Referans]], 0)</f>
        <v>16.333333333333336</v>
      </c>
      <c r="H81">
        <f t="shared" si="6"/>
        <v>53.428571428571431</v>
      </c>
      <c r="I81">
        <f t="shared" si="7"/>
        <v>44.714285714285715</v>
      </c>
      <c r="J81">
        <f t="shared" si="8"/>
        <v>46.857142857142854</v>
      </c>
      <c r="K81">
        <f t="shared" si="9"/>
        <v>45</v>
      </c>
      <c r="L81">
        <f t="shared" si="10"/>
        <v>45.523809523809526</v>
      </c>
    </row>
    <row r="82" spans="1:12">
      <c r="A82" s="3" t="s">
        <v>97</v>
      </c>
      <c r="B82">
        <v>54</v>
      </c>
      <c r="C82">
        <v>53</v>
      </c>
      <c r="D82">
        <v>48</v>
      </c>
      <c r="E82">
        <v>47</v>
      </c>
      <c r="F82">
        <f>AVERAGEIF(BursaTablo[[#This Row],[Vefat2019]:[Vefat2017]], "&gt;0")</f>
        <v>49.333333333333336</v>
      </c>
      <c r="G82">
        <f>IF(AND(BursaTablo[[#This Row],[Vefat2020]]&gt;-1,BursaTablo[[#This Row],[Referans]]&gt;-1), BursaTablo[[#This Row],[Vefat2020]]-BursaTablo[[#This Row],[Referans]], 0)</f>
        <v>4.6666666666666643</v>
      </c>
      <c r="H82">
        <f t="shared" si="6"/>
        <v>54.571428571428569</v>
      </c>
      <c r="I82">
        <f t="shared" si="7"/>
        <v>45.714285714285715</v>
      </c>
      <c r="J82">
        <f t="shared" si="8"/>
        <v>47.285714285714285</v>
      </c>
      <c r="K82">
        <f t="shared" si="9"/>
        <v>45.857142857142854</v>
      </c>
      <c r="L82">
        <f t="shared" si="10"/>
        <v>46.285714285714285</v>
      </c>
    </row>
    <row r="83" spans="1:12">
      <c r="A83" s="3" t="s">
        <v>98</v>
      </c>
      <c r="B83">
        <v>48</v>
      </c>
      <c r="C83">
        <v>54</v>
      </c>
      <c r="D83">
        <v>55</v>
      </c>
      <c r="E83">
        <v>50</v>
      </c>
      <c r="F83">
        <f>AVERAGEIF(BursaTablo[[#This Row],[Vefat2019]:[Vefat2017]], "&gt;0")</f>
        <v>53</v>
      </c>
      <c r="G83">
        <f>IF(AND(BursaTablo[[#This Row],[Vefat2020]]&gt;-1,BursaTablo[[#This Row],[Referans]]&gt;-1), BursaTablo[[#This Row],[Vefat2020]]-BursaTablo[[#This Row],[Referans]], 0)</f>
        <v>-5</v>
      </c>
      <c r="H83">
        <f t="shared" si="6"/>
        <v>53.142857142857146</v>
      </c>
      <c r="I83">
        <f t="shared" si="7"/>
        <v>45.285714285714285</v>
      </c>
      <c r="J83">
        <f t="shared" si="8"/>
        <v>49.571428571428569</v>
      </c>
      <c r="K83">
        <f t="shared" si="9"/>
        <v>47</v>
      </c>
      <c r="L83">
        <f t="shared" si="10"/>
        <v>47.285714285714285</v>
      </c>
    </row>
    <row r="84" spans="1:12">
      <c r="A84" s="3" t="s">
        <v>99</v>
      </c>
      <c r="B84">
        <v>38</v>
      </c>
      <c r="C84">
        <v>42</v>
      </c>
      <c r="D84">
        <v>36</v>
      </c>
      <c r="E84">
        <v>49</v>
      </c>
      <c r="F84">
        <f>AVERAGEIF(BursaTablo[[#This Row],[Vefat2019]:[Vefat2017]], "&gt;0")</f>
        <v>42.333333333333336</v>
      </c>
      <c r="G84">
        <f>IF(AND(BursaTablo[[#This Row],[Vefat2020]]&gt;-1,BursaTablo[[#This Row],[Referans]]&gt;-1), BursaTablo[[#This Row],[Vefat2020]]-BursaTablo[[#This Row],[Referans]], 0)</f>
        <v>-4.3333333333333357</v>
      </c>
      <c r="H84">
        <f t="shared" si="6"/>
        <v>50.285714285714285</v>
      </c>
      <c r="I84">
        <f t="shared" si="7"/>
        <v>43</v>
      </c>
      <c r="J84">
        <f t="shared" si="8"/>
        <v>49.142857142857146</v>
      </c>
      <c r="K84">
        <f t="shared" si="9"/>
        <v>47</v>
      </c>
      <c r="L84">
        <f t="shared" si="10"/>
        <v>46.380952380952387</v>
      </c>
    </row>
    <row r="85" spans="1:12">
      <c r="A85" s="3" t="s">
        <v>100</v>
      </c>
      <c r="B85">
        <v>37</v>
      </c>
      <c r="C85">
        <v>50</v>
      </c>
      <c r="D85">
        <v>46</v>
      </c>
      <c r="E85">
        <v>55</v>
      </c>
      <c r="F85">
        <f>AVERAGEIF(BursaTablo[[#This Row],[Vefat2019]:[Vefat2017]], "&gt;0")</f>
        <v>50.333333333333336</v>
      </c>
      <c r="G85">
        <f>IF(AND(BursaTablo[[#This Row],[Vefat2020]]&gt;-1,BursaTablo[[#This Row],[Referans]]&gt;-1), BursaTablo[[#This Row],[Vefat2020]]-BursaTablo[[#This Row],[Referans]], 0)</f>
        <v>-13.333333333333336</v>
      </c>
      <c r="H85">
        <f t="shared" si="6"/>
        <v>49.857142857142854</v>
      </c>
      <c r="I85">
        <f t="shared" si="7"/>
        <v>44.714285714285715</v>
      </c>
      <c r="J85">
        <f t="shared" si="8"/>
        <v>50.428571428571431</v>
      </c>
      <c r="K85">
        <f t="shared" si="9"/>
        <v>46.571428571428569</v>
      </c>
      <c r="L85">
        <f t="shared" si="10"/>
        <v>47.238095238095234</v>
      </c>
    </row>
    <row r="86" spans="1:12">
      <c r="A86" s="3" t="s">
        <v>101</v>
      </c>
      <c r="B86">
        <v>60</v>
      </c>
      <c r="C86">
        <v>45</v>
      </c>
      <c r="D86">
        <v>40</v>
      </c>
      <c r="E86">
        <v>31</v>
      </c>
      <c r="F86">
        <f>AVERAGEIF(BursaTablo[[#This Row],[Vefat2019]:[Vefat2017]], "&gt;0")</f>
        <v>38.666666666666664</v>
      </c>
      <c r="G86">
        <f>IF(AND(BursaTablo[[#This Row],[Vefat2020]]&gt;-1,BursaTablo[[#This Row],[Referans]]&gt;-1), BursaTablo[[#This Row],[Vefat2020]]-BursaTablo[[#This Row],[Referans]], 0)</f>
        <v>21.333333333333336</v>
      </c>
      <c r="H86">
        <f t="shared" si="6"/>
        <v>50.857142857142854</v>
      </c>
      <c r="I86">
        <f t="shared" si="7"/>
        <v>46</v>
      </c>
      <c r="J86">
        <f t="shared" si="8"/>
        <v>47.714285714285715</v>
      </c>
      <c r="K86">
        <f t="shared" si="9"/>
        <v>44.571428571428569</v>
      </c>
      <c r="L86">
        <f t="shared" si="10"/>
        <v>46.095238095238095</v>
      </c>
    </row>
    <row r="87" spans="1:12">
      <c r="A87" s="3" t="s">
        <v>102</v>
      </c>
      <c r="B87">
        <v>38</v>
      </c>
      <c r="C87">
        <v>49</v>
      </c>
      <c r="D87">
        <v>39</v>
      </c>
      <c r="E87">
        <v>36</v>
      </c>
      <c r="F87">
        <f>AVERAGEIF(BursaTablo[[#This Row],[Vefat2019]:[Vefat2017]], "&gt;0")</f>
        <v>41.333333333333336</v>
      </c>
      <c r="G87">
        <f>IF(AND(BursaTablo[[#This Row],[Vefat2020]]&gt;-1,BursaTablo[[#This Row],[Referans]]&gt;-1), BursaTablo[[#This Row],[Vefat2020]]-BursaTablo[[#This Row],[Referans]], 0)</f>
        <v>-3.3333333333333357</v>
      </c>
      <c r="H87">
        <f t="shared" si="6"/>
        <v>48.285714285714285</v>
      </c>
      <c r="I87">
        <f t="shared" si="7"/>
        <v>48</v>
      </c>
      <c r="J87">
        <f t="shared" si="8"/>
        <v>45.857142857142854</v>
      </c>
      <c r="K87">
        <f t="shared" si="9"/>
        <v>44</v>
      </c>
      <c r="L87">
        <f t="shared" si="10"/>
        <v>45.952380952380956</v>
      </c>
    </row>
    <row r="88" spans="1:12">
      <c r="A88" s="3" t="s">
        <v>103</v>
      </c>
      <c r="B88">
        <v>56</v>
      </c>
      <c r="C88">
        <v>34</v>
      </c>
      <c r="D88">
        <v>53</v>
      </c>
      <c r="E88">
        <v>42</v>
      </c>
      <c r="F88">
        <f>AVERAGEIF(BursaTablo[[#This Row],[Vefat2019]:[Vefat2017]], "&gt;0")</f>
        <v>43</v>
      </c>
      <c r="G88">
        <f>IF(AND(BursaTablo[[#This Row],[Vefat2020]]&gt;-1,BursaTablo[[#This Row],[Referans]]&gt;-1), BursaTablo[[#This Row],[Vefat2020]]-BursaTablo[[#This Row],[Referans]], 0)</f>
        <v>13</v>
      </c>
      <c r="H88">
        <f t="shared" si="6"/>
        <v>47.285714285714285</v>
      </c>
      <c r="I88">
        <f t="shared" si="7"/>
        <v>46.714285714285715</v>
      </c>
      <c r="J88">
        <f t="shared" si="8"/>
        <v>45.285714285714285</v>
      </c>
      <c r="K88">
        <f t="shared" si="9"/>
        <v>44.285714285714285</v>
      </c>
      <c r="L88">
        <f t="shared" si="10"/>
        <v>45.428571428571431</v>
      </c>
    </row>
    <row r="89" spans="1:12">
      <c r="A89" s="3" t="s">
        <v>104</v>
      </c>
      <c r="B89">
        <v>45</v>
      </c>
      <c r="C89">
        <v>38</v>
      </c>
      <c r="D89">
        <v>34</v>
      </c>
      <c r="E89">
        <v>41</v>
      </c>
      <c r="F89">
        <f>AVERAGEIF(BursaTablo[[#This Row],[Vefat2019]:[Vefat2017]], "&gt;0")</f>
        <v>37.666666666666664</v>
      </c>
      <c r="G89">
        <f>IF(AND(BursaTablo[[#This Row],[Vefat2020]]&gt;-1,BursaTablo[[#This Row],[Referans]]&gt;-1), BursaTablo[[#This Row],[Vefat2020]]-BursaTablo[[#This Row],[Referans]], 0)</f>
        <v>7.3333333333333357</v>
      </c>
      <c r="H89">
        <f t="shared" si="6"/>
        <v>46</v>
      </c>
      <c r="I89">
        <f t="shared" si="7"/>
        <v>44.571428571428569</v>
      </c>
      <c r="J89">
        <f t="shared" si="8"/>
        <v>43.285714285714285</v>
      </c>
      <c r="K89">
        <f t="shared" si="9"/>
        <v>43.428571428571431</v>
      </c>
      <c r="L89">
        <f t="shared" si="10"/>
        <v>43.761904761904766</v>
      </c>
    </row>
    <row r="90" spans="1:12">
      <c r="A90" s="3" t="s">
        <v>105</v>
      </c>
      <c r="B90">
        <v>61</v>
      </c>
      <c r="C90">
        <v>39</v>
      </c>
      <c r="D90">
        <v>30</v>
      </c>
      <c r="E90">
        <v>33</v>
      </c>
      <c r="F90">
        <f>AVERAGEIF(BursaTablo[[#This Row],[Vefat2019]:[Vefat2017]], "&gt;0")</f>
        <v>34</v>
      </c>
      <c r="G90">
        <f>IF(AND(BursaTablo[[#This Row],[Vefat2020]]&gt;-1,BursaTablo[[#This Row],[Referans]]&gt;-1), BursaTablo[[#This Row],[Vefat2020]]-BursaTablo[[#This Row],[Referans]], 0)</f>
        <v>27</v>
      </c>
      <c r="H90">
        <f t="shared" si="6"/>
        <v>47.857142857142854</v>
      </c>
      <c r="I90">
        <f t="shared" si="7"/>
        <v>42.428571428571431</v>
      </c>
      <c r="J90">
        <f t="shared" si="8"/>
        <v>39.714285714285715</v>
      </c>
      <c r="K90">
        <f t="shared" si="9"/>
        <v>41</v>
      </c>
      <c r="L90">
        <f t="shared" si="10"/>
        <v>41.047619047619051</v>
      </c>
    </row>
    <row r="91" spans="1:12">
      <c r="A91" s="3" t="s">
        <v>106</v>
      </c>
      <c r="B91">
        <v>56</v>
      </c>
      <c r="C91">
        <v>55</v>
      </c>
      <c r="D91">
        <v>44</v>
      </c>
      <c r="E91">
        <v>41</v>
      </c>
      <c r="F91">
        <f>AVERAGEIF(BursaTablo[[#This Row],[Vefat2019]:[Vefat2017]], "&gt;0")</f>
        <v>46.666666666666664</v>
      </c>
      <c r="G91">
        <f>IF(AND(BursaTablo[[#This Row],[Vefat2020]]&gt;-1,BursaTablo[[#This Row],[Referans]]&gt;-1), BursaTablo[[#This Row],[Vefat2020]]-BursaTablo[[#This Row],[Referans]], 0)</f>
        <v>9.3333333333333357</v>
      </c>
      <c r="H91">
        <f t="shared" si="6"/>
        <v>50.428571428571431</v>
      </c>
      <c r="I91">
        <f t="shared" si="7"/>
        <v>44.285714285714285</v>
      </c>
      <c r="J91">
        <f t="shared" si="8"/>
        <v>40.857142857142854</v>
      </c>
      <c r="K91">
        <f t="shared" si="9"/>
        <v>39.857142857142854</v>
      </c>
      <c r="L91">
        <f t="shared" si="10"/>
        <v>41.666666666666671</v>
      </c>
    </row>
    <row r="92" spans="1:12">
      <c r="A92" s="3" t="s">
        <v>107</v>
      </c>
      <c r="B92">
        <v>55</v>
      </c>
      <c r="C92">
        <v>47</v>
      </c>
      <c r="D92">
        <v>32</v>
      </c>
      <c r="E92">
        <v>57</v>
      </c>
      <c r="F92">
        <f>AVERAGEIF(BursaTablo[[#This Row],[Vefat2019]:[Vefat2017]], "&gt;0")</f>
        <v>45.333333333333336</v>
      </c>
      <c r="G92">
        <f>IF(AND(BursaTablo[[#This Row],[Vefat2020]]&gt;-1,BursaTablo[[#This Row],[Referans]]&gt;-1), BursaTablo[[#This Row],[Vefat2020]]-BursaTablo[[#This Row],[Referans]], 0)</f>
        <v>9.6666666666666643</v>
      </c>
      <c r="H92">
        <f t="shared" si="6"/>
        <v>53</v>
      </c>
      <c r="I92">
        <f t="shared" si="7"/>
        <v>43.857142857142854</v>
      </c>
      <c r="J92">
        <f t="shared" si="8"/>
        <v>38.857142857142854</v>
      </c>
      <c r="K92">
        <f t="shared" si="9"/>
        <v>40.142857142857146</v>
      </c>
      <c r="L92">
        <f t="shared" si="10"/>
        <v>40.952380952380949</v>
      </c>
    </row>
    <row r="93" spans="1:12">
      <c r="A93" s="3" t="s">
        <v>108</v>
      </c>
      <c r="B93">
        <v>51</v>
      </c>
      <c r="C93">
        <v>45</v>
      </c>
      <c r="D93">
        <v>45</v>
      </c>
      <c r="E93">
        <v>33</v>
      </c>
      <c r="F93">
        <f>AVERAGEIF(BursaTablo[[#This Row],[Vefat2019]:[Vefat2017]], "&gt;0")</f>
        <v>41</v>
      </c>
      <c r="G93">
        <f>IF(AND(BursaTablo[[#This Row],[Vefat2020]]&gt;-1,BursaTablo[[#This Row],[Referans]]&gt;-1), BursaTablo[[#This Row],[Vefat2020]]-BursaTablo[[#This Row],[Referans]], 0)</f>
        <v>10</v>
      </c>
      <c r="H93">
        <f t="shared" si="6"/>
        <v>51.714285714285715</v>
      </c>
      <c r="I93">
        <f t="shared" si="7"/>
        <v>43.857142857142854</v>
      </c>
      <c r="J93">
        <f t="shared" si="8"/>
        <v>39.571428571428569</v>
      </c>
      <c r="K93">
        <f t="shared" si="9"/>
        <v>40.428571428571431</v>
      </c>
      <c r="L93">
        <f t="shared" si="10"/>
        <v>41.285714285714285</v>
      </c>
    </row>
    <row r="94" spans="1:12">
      <c r="A94" s="3" t="s">
        <v>109</v>
      </c>
      <c r="B94">
        <v>50</v>
      </c>
      <c r="C94">
        <v>47</v>
      </c>
      <c r="D94">
        <v>47</v>
      </c>
      <c r="E94">
        <v>57</v>
      </c>
      <c r="F94">
        <f>AVERAGEIF(BursaTablo[[#This Row],[Vefat2019]:[Vefat2017]], "&gt;0")</f>
        <v>50.333333333333336</v>
      </c>
      <c r="G94">
        <f>IF(AND(BursaTablo[[#This Row],[Vefat2020]]&gt;-1,BursaTablo[[#This Row],[Referans]]&gt;-1), BursaTablo[[#This Row],[Vefat2020]]-BursaTablo[[#This Row],[Referans]], 0)</f>
        <v>-0.3333333333333357</v>
      </c>
      <c r="H94">
        <f t="shared" si="6"/>
        <v>53.428571428571431</v>
      </c>
      <c r="I94">
        <f t="shared" si="7"/>
        <v>43.571428571428569</v>
      </c>
      <c r="J94">
        <f t="shared" si="8"/>
        <v>40.714285714285715</v>
      </c>
      <c r="K94">
        <f t="shared" si="9"/>
        <v>43.428571428571431</v>
      </c>
      <c r="L94">
        <f t="shared" si="10"/>
        <v>42.571428571428569</v>
      </c>
    </row>
    <row r="95" spans="1:12">
      <c r="A95" s="3" t="s">
        <v>110</v>
      </c>
      <c r="B95">
        <v>53</v>
      </c>
      <c r="C95">
        <v>52</v>
      </c>
      <c r="D95">
        <v>47</v>
      </c>
      <c r="E95">
        <v>52</v>
      </c>
      <c r="F95">
        <f>AVERAGEIF(BursaTablo[[#This Row],[Vefat2019]:[Vefat2017]], "&gt;0")</f>
        <v>50.333333333333336</v>
      </c>
      <c r="G95">
        <f>IF(AND(BursaTablo[[#This Row],[Vefat2020]]&gt;-1,BursaTablo[[#This Row],[Referans]]&gt;-1), BursaTablo[[#This Row],[Vefat2020]]-BursaTablo[[#This Row],[Referans]], 0)</f>
        <v>2.6666666666666643</v>
      </c>
      <c r="H95">
        <f t="shared" si="6"/>
        <v>53</v>
      </c>
      <c r="I95">
        <f t="shared" si="7"/>
        <v>46.142857142857146</v>
      </c>
      <c r="J95">
        <f t="shared" si="8"/>
        <v>39.857142857142854</v>
      </c>
      <c r="K95">
        <f t="shared" si="9"/>
        <v>44.857142857142854</v>
      </c>
      <c r="L95">
        <f t="shared" si="10"/>
        <v>43.619047619047613</v>
      </c>
    </row>
    <row r="96" spans="1:12">
      <c r="A96" s="3" t="s">
        <v>111</v>
      </c>
      <c r="B96">
        <v>44</v>
      </c>
      <c r="C96">
        <v>36</v>
      </c>
      <c r="D96">
        <v>43</v>
      </c>
      <c r="E96">
        <v>53</v>
      </c>
      <c r="F96">
        <f>AVERAGEIF(BursaTablo[[#This Row],[Vefat2019]:[Vefat2017]], "&gt;0")</f>
        <v>44</v>
      </c>
      <c r="G96">
        <f>IF(AND(BursaTablo[[#This Row],[Vefat2020]]&gt;-1,BursaTablo[[#This Row],[Referans]]&gt;-1), BursaTablo[[#This Row],[Vefat2020]]-BursaTablo[[#This Row],[Referans]], 0)</f>
        <v>0</v>
      </c>
      <c r="H96">
        <f t="shared" si="6"/>
        <v>52.857142857142854</v>
      </c>
      <c r="I96">
        <f t="shared" si="7"/>
        <v>45.857142857142854</v>
      </c>
      <c r="J96">
        <f t="shared" si="8"/>
        <v>41.142857142857146</v>
      </c>
      <c r="K96">
        <f t="shared" si="9"/>
        <v>46.571428571428569</v>
      </c>
      <c r="L96">
        <f t="shared" si="10"/>
        <v>44.523809523809526</v>
      </c>
    </row>
    <row r="97" spans="1:12">
      <c r="A97" s="3" t="s">
        <v>112</v>
      </c>
      <c r="B97">
        <v>53</v>
      </c>
      <c r="C97">
        <v>32</v>
      </c>
      <c r="D97">
        <v>44</v>
      </c>
      <c r="E97">
        <v>49</v>
      </c>
      <c r="F97">
        <f>AVERAGEIF(BursaTablo[[#This Row],[Vefat2019]:[Vefat2017]], "&gt;0")</f>
        <v>41.666666666666664</v>
      </c>
      <c r="G97">
        <f>IF(AND(BursaTablo[[#This Row],[Vefat2020]]&gt;-1,BursaTablo[[#This Row],[Referans]]&gt;-1), BursaTablo[[#This Row],[Vefat2020]]-BursaTablo[[#This Row],[Referans]], 0)</f>
        <v>11.333333333333336</v>
      </c>
      <c r="H97">
        <f t="shared" si="6"/>
        <v>51.714285714285715</v>
      </c>
      <c r="I97">
        <f t="shared" si="7"/>
        <v>44.857142857142854</v>
      </c>
      <c r="J97">
        <f t="shared" si="8"/>
        <v>43.142857142857146</v>
      </c>
      <c r="K97">
        <f t="shared" si="9"/>
        <v>48.857142857142854</v>
      </c>
      <c r="L97">
        <f t="shared" si="10"/>
        <v>45.619047619047628</v>
      </c>
    </row>
    <row r="98" spans="1:12">
      <c r="A98" s="3" t="s">
        <v>113</v>
      </c>
      <c r="B98">
        <v>59</v>
      </c>
      <c r="C98">
        <v>45</v>
      </c>
      <c r="D98">
        <v>37</v>
      </c>
      <c r="E98">
        <v>43</v>
      </c>
      <c r="F98">
        <f>AVERAGEIF(BursaTablo[[#This Row],[Vefat2019]:[Vefat2017]], "&gt;0")</f>
        <v>41.666666666666664</v>
      </c>
      <c r="G98">
        <f>IF(AND(BursaTablo[[#This Row],[Vefat2020]]&gt;-1,BursaTablo[[#This Row],[Referans]]&gt;-1), BursaTablo[[#This Row],[Vefat2020]]-BursaTablo[[#This Row],[Referans]], 0)</f>
        <v>17.333333333333336</v>
      </c>
      <c r="H98">
        <f t="shared" si="6"/>
        <v>52.142857142857146</v>
      </c>
      <c r="I98">
        <f t="shared" si="7"/>
        <v>43.428571428571431</v>
      </c>
      <c r="J98">
        <f t="shared" si="8"/>
        <v>42.142857142857146</v>
      </c>
      <c r="K98">
        <f t="shared" si="9"/>
        <v>49.142857142857146</v>
      </c>
      <c r="L98">
        <f t="shared" si="10"/>
        <v>44.904761904761912</v>
      </c>
    </row>
    <row r="99" spans="1:12">
      <c r="A99" s="3" t="s">
        <v>114</v>
      </c>
      <c r="B99">
        <v>40</v>
      </c>
      <c r="C99">
        <v>60</v>
      </c>
      <c r="D99">
        <v>45</v>
      </c>
      <c r="E99">
        <v>54</v>
      </c>
      <c r="F99">
        <f>AVERAGEIF(BursaTablo[[#This Row],[Vefat2019]:[Vefat2017]], "&gt;0")</f>
        <v>53</v>
      </c>
      <c r="G99">
        <f>IF(AND(BursaTablo[[#This Row],[Vefat2020]]&gt;-1,BursaTablo[[#This Row],[Referans]]&gt;-1), BursaTablo[[#This Row],[Vefat2020]]-BursaTablo[[#This Row],[Referans]], 0)</f>
        <v>-13</v>
      </c>
      <c r="H99">
        <f t="shared" si="6"/>
        <v>50</v>
      </c>
      <c r="I99">
        <f t="shared" si="7"/>
        <v>45.285714285714285</v>
      </c>
      <c r="J99">
        <f t="shared" si="8"/>
        <v>44</v>
      </c>
      <c r="K99">
        <f t="shared" si="9"/>
        <v>48.714285714285715</v>
      </c>
      <c r="L99">
        <f t="shared" si="10"/>
        <v>46</v>
      </c>
    </row>
    <row r="100" spans="1:12">
      <c r="A100" s="3" t="s">
        <v>115</v>
      </c>
      <c r="B100">
        <v>47</v>
      </c>
      <c r="C100">
        <v>52</v>
      </c>
      <c r="D100">
        <v>34</v>
      </c>
      <c r="E100">
        <v>35</v>
      </c>
      <c r="F100">
        <f>AVERAGEIF(BursaTablo[[#This Row],[Vefat2019]:[Vefat2017]], "&gt;0")</f>
        <v>40.333333333333336</v>
      </c>
      <c r="G100">
        <f>IF(AND(BursaTablo[[#This Row],[Vefat2020]]&gt;-1,BursaTablo[[#This Row],[Referans]]&gt;-1), BursaTablo[[#This Row],[Vefat2020]]-BursaTablo[[#This Row],[Referans]], 0)</f>
        <v>6.6666666666666643</v>
      </c>
      <c r="H100">
        <f t="shared" si="6"/>
        <v>49.428571428571431</v>
      </c>
      <c r="I100">
        <f t="shared" si="7"/>
        <v>46.285714285714285</v>
      </c>
      <c r="J100">
        <f t="shared" si="8"/>
        <v>42.428571428571431</v>
      </c>
      <c r="K100">
        <f t="shared" si="9"/>
        <v>49</v>
      </c>
      <c r="L100">
        <f t="shared" si="10"/>
        <v>45.904761904761905</v>
      </c>
    </row>
    <row r="101" spans="1:12">
      <c r="A101" s="3" t="s">
        <v>116</v>
      </c>
      <c r="B101">
        <v>51</v>
      </c>
      <c r="C101">
        <v>41</v>
      </c>
      <c r="D101">
        <v>47</v>
      </c>
      <c r="E101">
        <v>31</v>
      </c>
      <c r="F101">
        <f>AVERAGEIF(BursaTablo[[#This Row],[Vefat2019]:[Vefat2017]], "&gt;0")</f>
        <v>39.666666666666664</v>
      </c>
      <c r="G101">
        <f>IF(AND(BursaTablo[[#This Row],[Vefat2020]]&gt;-1,BursaTablo[[#This Row],[Referans]]&gt;-1), BursaTablo[[#This Row],[Vefat2020]]-BursaTablo[[#This Row],[Referans]], 0)</f>
        <v>11.333333333333336</v>
      </c>
      <c r="H101">
        <f t="shared" si="6"/>
        <v>49.571428571428569</v>
      </c>
      <c r="I101">
        <f t="shared" si="7"/>
        <v>45.428571428571431</v>
      </c>
      <c r="J101">
        <f t="shared" si="8"/>
        <v>42.428571428571431</v>
      </c>
      <c r="K101">
        <f t="shared" si="9"/>
        <v>45.285714285714285</v>
      </c>
      <c r="L101">
        <f t="shared" si="10"/>
        <v>44.380952380952387</v>
      </c>
    </row>
    <row r="102" spans="1:12">
      <c r="A102" s="3" t="s">
        <v>117</v>
      </c>
      <c r="B102">
        <v>56</v>
      </c>
      <c r="C102">
        <v>37</v>
      </c>
      <c r="D102">
        <v>39</v>
      </c>
      <c r="E102">
        <v>43</v>
      </c>
      <c r="F102">
        <f>AVERAGEIF(BursaTablo[[#This Row],[Vefat2019]:[Vefat2017]], "&gt;0")</f>
        <v>39.666666666666664</v>
      </c>
      <c r="G102">
        <f>IF(AND(BursaTablo[[#This Row],[Vefat2020]]&gt;-1,BursaTablo[[#This Row],[Referans]]&gt;-1), BursaTablo[[#This Row],[Vefat2020]]-BursaTablo[[#This Row],[Referans]], 0)</f>
        <v>16.333333333333336</v>
      </c>
      <c r="H102">
        <f t="shared" si="6"/>
        <v>50</v>
      </c>
      <c r="I102">
        <f t="shared" si="7"/>
        <v>43.285714285714285</v>
      </c>
      <c r="J102">
        <f t="shared" si="8"/>
        <v>41.285714285714285</v>
      </c>
      <c r="K102">
        <f t="shared" si="9"/>
        <v>44</v>
      </c>
      <c r="L102">
        <f t="shared" si="10"/>
        <v>42.857142857142854</v>
      </c>
    </row>
    <row r="103" spans="1:12">
      <c r="A103" s="3" t="s">
        <v>118</v>
      </c>
      <c r="B103">
        <v>55</v>
      </c>
      <c r="C103">
        <v>48</v>
      </c>
      <c r="D103">
        <v>45</v>
      </c>
      <c r="E103">
        <v>47</v>
      </c>
      <c r="F103">
        <f>AVERAGEIF(BursaTablo[[#This Row],[Vefat2019]:[Vefat2017]], "&gt;0")</f>
        <v>46.666666666666664</v>
      </c>
      <c r="G103">
        <f>IF(AND(BursaTablo[[#This Row],[Vefat2020]]&gt;-1,BursaTablo[[#This Row],[Referans]]&gt;-1), BursaTablo[[#This Row],[Vefat2020]]-BursaTablo[[#This Row],[Referans]], 0)</f>
        <v>8.3333333333333357</v>
      </c>
      <c r="H103">
        <f t="shared" si="6"/>
        <v>51.571428571428569</v>
      </c>
      <c r="I103">
        <f t="shared" si="7"/>
        <v>45</v>
      </c>
      <c r="J103">
        <f t="shared" si="8"/>
        <v>41.571428571428569</v>
      </c>
      <c r="K103">
        <f t="shared" si="9"/>
        <v>43.142857142857146</v>
      </c>
      <c r="L103">
        <f t="shared" si="10"/>
        <v>43.238095238095234</v>
      </c>
    </row>
    <row r="104" spans="1:12">
      <c r="A104" s="3" t="s">
        <v>119</v>
      </c>
      <c r="B104">
        <v>60</v>
      </c>
      <c r="C104">
        <v>50</v>
      </c>
      <c r="D104">
        <v>46</v>
      </c>
      <c r="E104">
        <v>50</v>
      </c>
      <c r="F104">
        <f>AVERAGEIF(BursaTablo[[#This Row],[Vefat2019]:[Vefat2017]], "&gt;0")</f>
        <v>48.666666666666664</v>
      </c>
      <c r="G104">
        <f>IF(AND(BursaTablo[[#This Row],[Vefat2020]]&gt;-1,BursaTablo[[#This Row],[Referans]]&gt;-1), BursaTablo[[#This Row],[Vefat2020]]-BursaTablo[[#This Row],[Referans]], 0)</f>
        <v>11.333333333333336</v>
      </c>
      <c r="H104">
        <f t="shared" si="6"/>
        <v>52.571428571428569</v>
      </c>
      <c r="I104">
        <f t="shared" si="7"/>
        <v>47.571428571428569</v>
      </c>
      <c r="J104">
        <f t="shared" si="8"/>
        <v>41.857142857142854</v>
      </c>
      <c r="K104">
        <f t="shared" si="9"/>
        <v>43.285714285714285</v>
      </c>
      <c r="L104">
        <f t="shared" si="10"/>
        <v>44.238095238095241</v>
      </c>
    </row>
    <row r="105" spans="1:12">
      <c r="A105" s="3" t="s">
        <v>120</v>
      </c>
      <c r="B105">
        <v>42</v>
      </c>
      <c r="C105">
        <v>37</v>
      </c>
      <c r="D105">
        <v>37</v>
      </c>
      <c r="E105">
        <v>41</v>
      </c>
      <c r="F105">
        <f>AVERAGEIF(BursaTablo[[#This Row],[Vefat2019]:[Vefat2017]], "&gt;0")</f>
        <v>38.333333333333336</v>
      </c>
      <c r="G105">
        <f>IF(AND(BursaTablo[[#This Row],[Vefat2020]]&gt;-1,BursaTablo[[#This Row],[Referans]]&gt;-1), BursaTablo[[#This Row],[Vefat2020]]-BursaTablo[[#This Row],[Referans]], 0)</f>
        <v>3.6666666666666643</v>
      </c>
      <c r="H105">
        <f t="shared" si="6"/>
        <v>50.142857142857146</v>
      </c>
      <c r="I105">
        <f t="shared" si="7"/>
        <v>46.428571428571431</v>
      </c>
      <c r="J105">
        <f t="shared" si="8"/>
        <v>41.857142857142854</v>
      </c>
      <c r="K105">
        <f t="shared" si="9"/>
        <v>43</v>
      </c>
      <c r="L105">
        <f t="shared" si="10"/>
        <v>43.761904761904759</v>
      </c>
    </row>
    <row r="106" spans="1:12">
      <c r="A106" s="3" t="s">
        <v>121</v>
      </c>
      <c r="B106">
        <v>60</v>
      </c>
      <c r="C106">
        <v>46</v>
      </c>
      <c r="D106">
        <v>36</v>
      </c>
      <c r="E106">
        <v>52</v>
      </c>
      <c r="F106">
        <f>AVERAGEIF(BursaTablo[[#This Row],[Vefat2019]:[Vefat2017]], "&gt;0")</f>
        <v>44.666666666666664</v>
      </c>
      <c r="G106">
        <f>IF(AND(BursaTablo[[#This Row],[Vefat2020]]&gt;-1,BursaTablo[[#This Row],[Referans]]&gt;-1), BursaTablo[[#This Row],[Vefat2020]]-BursaTablo[[#This Row],[Referans]], 0)</f>
        <v>15.333333333333336</v>
      </c>
      <c r="H106">
        <f t="shared" si="6"/>
        <v>53</v>
      </c>
      <c r="I106">
        <f t="shared" si="7"/>
        <v>44.428571428571431</v>
      </c>
      <c r="J106">
        <f t="shared" si="8"/>
        <v>40.571428571428569</v>
      </c>
      <c r="K106">
        <f t="shared" si="9"/>
        <v>42.714285714285715</v>
      </c>
      <c r="L106">
        <f t="shared" si="10"/>
        <v>42.571428571428569</v>
      </c>
    </row>
    <row r="107" spans="1:12">
      <c r="A107" s="3" t="s">
        <v>122</v>
      </c>
      <c r="B107">
        <v>51</v>
      </c>
      <c r="C107">
        <v>42</v>
      </c>
      <c r="D107">
        <v>56</v>
      </c>
      <c r="E107">
        <v>45</v>
      </c>
      <c r="F107">
        <f>AVERAGEIF(BursaTablo[[#This Row],[Vefat2019]:[Vefat2017]], "&gt;0")</f>
        <v>47.666666666666664</v>
      </c>
      <c r="G107">
        <f>IF(AND(BursaTablo[[#This Row],[Vefat2020]]&gt;-1,BursaTablo[[#This Row],[Referans]]&gt;-1), BursaTablo[[#This Row],[Vefat2020]]-BursaTablo[[#This Row],[Referans]], 0)</f>
        <v>3.3333333333333357</v>
      </c>
      <c r="H107">
        <f t="shared" si="6"/>
        <v>53.571428571428569</v>
      </c>
      <c r="I107">
        <f t="shared" si="7"/>
        <v>43</v>
      </c>
      <c r="J107">
        <f t="shared" si="8"/>
        <v>43.714285714285715</v>
      </c>
      <c r="K107">
        <f t="shared" si="9"/>
        <v>44.142857142857146</v>
      </c>
      <c r="L107">
        <f t="shared" si="10"/>
        <v>43.619047619047628</v>
      </c>
    </row>
    <row r="108" spans="1:12">
      <c r="A108" s="3" t="s">
        <v>123</v>
      </c>
      <c r="B108">
        <v>46</v>
      </c>
      <c r="C108">
        <v>37</v>
      </c>
      <c r="D108">
        <v>58</v>
      </c>
      <c r="E108">
        <v>46</v>
      </c>
      <c r="F108">
        <f>AVERAGEIF(BursaTablo[[#This Row],[Vefat2019]:[Vefat2017]], "&gt;0")</f>
        <v>47</v>
      </c>
      <c r="G108">
        <f>IF(AND(BursaTablo[[#This Row],[Vefat2020]]&gt;-1,BursaTablo[[#This Row],[Referans]]&gt;-1), BursaTablo[[#This Row],[Vefat2020]]-BursaTablo[[#This Row],[Referans]], 0)</f>
        <v>-1</v>
      </c>
      <c r="H108">
        <f t="shared" si="6"/>
        <v>52.857142857142854</v>
      </c>
      <c r="I108">
        <f t="shared" si="7"/>
        <v>42.428571428571431</v>
      </c>
      <c r="J108">
        <f t="shared" si="8"/>
        <v>45.285714285714285</v>
      </c>
      <c r="K108">
        <f t="shared" si="9"/>
        <v>46.285714285714285</v>
      </c>
      <c r="L108">
        <f t="shared" si="10"/>
        <v>44.666666666666671</v>
      </c>
    </row>
    <row r="109" spans="1:12">
      <c r="A109" s="3" t="s">
        <v>124</v>
      </c>
      <c r="B109">
        <v>40</v>
      </c>
      <c r="C109">
        <v>40</v>
      </c>
      <c r="D109">
        <v>47</v>
      </c>
      <c r="E109">
        <v>60</v>
      </c>
      <c r="F109">
        <f>AVERAGEIF(BursaTablo[[#This Row],[Vefat2019]:[Vefat2017]], "&gt;0")</f>
        <v>49</v>
      </c>
      <c r="G109">
        <f>IF(AND(BursaTablo[[#This Row],[Vefat2020]]&gt;-1,BursaTablo[[#This Row],[Referans]]&gt;-1), BursaTablo[[#This Row],[Vefat2020]]-BursaTablo[[#This Row],[Referans]], 0)</f>
        <v>-9</v>
      </c>
      <c r="H109">
        <f t="shared" si="6"/>
        <v>50.571428571428569</v>
      </c>
      <c r="I109">
        <f t="shared" si="7"/>
        <v>42.857142857142854</v>
      </c>
      <c r="J109">
        <f t="shared" si="8"/>
        <v>46.428571428571431</v>
      </c>
      <c r="K109">
        <f t="shared" si="9"/>
        <v>48.714285714285715</v>
      </c>
      <c r="L109">
        <f t="shared" si="10"/>
        <v>46</v>
      </c>
    </row>
    <row r="110" spans="1:12">
      <c r="A110" s="3" t="s">
        <v>125</v>
      </c>
      <c r="B110">
        <v>56</v>
      </c>
      <c r="C110">
        <v>42</v>
      </c>
      <c r="D110">
        <v>36</v>
      </c>
      <c r="E110">
        <v>37</v>
      </c>
      <c r="F110">
        <f>AVERAGEIF(BursaTablo[[#This Row],[Vefat2019]:[Vefat2017]], "&gt;0")</f>
        <v>38.333333333333336</v>
      </c>
      <c r="G110">
        <f>IF(AND(BursaTablo[[#This Row],[Vefat2020]]&gt;-1,BursaTablo[[#This Row],[Referans]]&gt;-1), BursaTablo[[#This Row],[Vefat2020]]-BursaTablo[[#This Row],[Referans]], 0)</f>
        <v>17.666666666666664</v>
      </c>
      <c r="H110">
        <f t="shared" si="6"/>
        <v>50.714285714285715</v>
      </c>
      <c r="I110">
        <f t="shared" si="7"/>
        <v>42</v>
      </c>
      <c r="J110">
        <f t="shared" si="8"/>
        <v>45.142857142857146</v>
      </c>
      <c r="K110">
        <f t="shared" si="9"/>
        <v>47.285714285714285</v>
      </c>
      <c r="L110">
        <f t="shared" si="10"/>
        <v>44.809523809523803</v>
      </c>
    </row>
    <row r="111" spans="1:12">
      <c r="A111" s="3" t="s">
        <v>126</v>
      </c>
      <c r="B111">
        <v>37</v>
      </c>
      <c r="C111">
        <v>35</v>
      </c>
      <c r="D111">
        <v>54</v>
      </c>
      <c r="E111">
        <v>43</v>
      </c>
      <c r="F111">
        <f>AVERAGEIF(BursaTablo[[#This Row],[Vefat2019]:[Vefat2017]], "&gt;0")</f>
        <v>44</v>
      </c>
      <c r="G111">
        <f>IF(AND(BursaTablo[[#This Row],[Vefat2020]]&gt;-1,BursaTablo[[#This Row],[Referans]]&gt;-1), BursaTablo[[#This Row],[Vefat2020]]-BursaTablo[[#This Row],[Referans]], 0)</f>
        <v>-7</v>
      </c>
      <c r="H111">
        <f t="shared" si="6"/>
        <v>47.428571428571431</v>
      </c>
      <c r="I111">
        <f t="shared" si="7"/>
        <v>39.857142857142854</v>
      </c>
      <c r="J111">
        <f t="shared" si="8"/>
        <v>46.285714285714285</v>
      </c>
      <c r="K111">
        <f t="shared" si="9"/>
        <v>46.285714285714285</v>
      </c>
      <c r="L111">
        <f t="shared" si="10"/>
        <v>44.142857142857146</v>
      </c>
    </row>
    <row r="112" spans="1:12">
      <c r="A112" s="3" t="s">
        <v>127</v>
      </c>
      <c r="B112">
        <v>39</v>
      </c>
      <c r="C112">
        <v>36</v>
      </c>
      <c r="D112">
        <v>43</v>
      </c>
      <c r="E112">
        <v>43</v>
      </c>
      <c r="F112">
        <f>AVERAGEIF(BursaTablo[[#This Row],[Vefat2019]:[Vefat2017]], "&gt;0")</f>
        <v>40.666666666666664</v>
      </c>
      <c r="G112">
        <f>IF(AND(BursaTablo[[#This Row],[Vefat2020]]&gt;-1,BursaTablo[[#This Row],[Referans]]&gt;-1), BursaTablo[[#This Row],[Vefat2020]]-BursaTablo[[#This Row],[Referans]], 0)</f>
        <v>-1.6666666666666643</v>
      </c>
      <c r="H112">
        <f t="shared" si="6"/>
        <v>47</v>
      </c>
      <c r="I112">
        <f t="shared" si="7"/>
        <v>39.714285714285715</v>
      </c>
      <c r="J112">
        <f t="shared" si="8"/>
        <v>47.142857142857146</v>
      </c>
      <c r="K112">
        <f t="shared" si="9"/>
        <v>46.571428571428569</v>
      </c>
      <c r="L112">
        <f t="shared" si="10"/>
        <v>44.476190476190474</v>
      </c>
    </row>
    <row r="113" spans="1:12">
      <c r="A113" s="3" t="s">
        <v>128</v>
      </c>
      <c r="B113">
        <v>35</v>
      </c>
      <c r="C113">
        <v>43</v>
      </c>
      <c r="D113">
        <v>55</v>
      </c>
      <c r="E113">
        <v>29</v>
      </c>
      <c r="F113">
        <f>AVERAGEIF(BursaTablo[[#This Row],[Vefat2019]:[Vefat2017]], "&gt;0")</f>
        <v>42.333333333333336</v>
      </c>
      <c r="G113">
        <f>IF(AND(BursaTablo[[#This Row],[Vefat2020]]&gt;-1,BursaTablo[[#This Row],[Referans]]&gt;-1), BursaTablo[[#This Row],[Vefat2020]]-BursaTablo[[#This Row],[Referans]], 0)</f>
        <v>-7.3333333333333357</v>
      </c>
      <c r="H113">
        <f t="shared" si="6"/>
        <v>43.428571428571431</v>
      </c>
      <c r="I113">
        <f t="shared" si="7"/>
        <v>39.285714285714285</v>
      </c>
      <c r="J113">
        <f t="shared" si="8"/>
        <v>49.857142857142854</v>
      </c>
      <c r="K113">
        <f t="shared" si="9"/>
        <v>43.285714285714285</v>
      </c>
      <c r="L113">
        <f t="shared" si="10"/>
        <v>44.142857142857146</v>
      </c>
    </row>
    <row r="114" spans="1:12">
      <c r="A114" s="3" t="s">
        <v>129</v>
      </c>
      <c r="B114">
        <v>44</v>
      </c>
      <c r="C114">
        <v>38</v>
      </c>
      <c r="D114">
        <v>36</v>
      </c>
      <c r="E114">
        <v>58</v>
      </c>
      <c r="F114">
        <f>AVERAGEIF(BursaTablo[[#This Row],[Vefat2019]:[Vefat2017]], "&gt;0")</f>
        <v>44</v>
      </c>
      <c r="G114">
        <f>IF(AND(BursaTablo[[#This Row],[Vefat2020]]&gt;-1,BursaTablo[[#This Row],[Referans]]&gt;-1), BursaTablo[[#This Row],[Vefat2020]]-BursaTablo[[#This Row],[Referans]], 0)</f>
        <v>0</v>
      </c>
      <c r="H114">
        <f t="shared" si="6"/>
        <v>42.428571428571431</v>
      </c>
      <c r="I114">
        <f t="shared" si="7"/>
        <v>38.714285714285715</v>
      </c>
      <c r="J114">
        <f t="shared" si="8"/>
        <v>47</v>
      </c>
      <c r="K114">
        <f t="shared" si="9"/>
        <v>45.142857142857146</v>
      </c>
      <c r="L114">
        <f t="shared" si="10"/>
        <v>43.619047619047613</v>
      </c>
    </row>
    <row r="115" spans="1:12">
      <c r="A115" s="3" t="s">
        <v>130</v>
      </c>
      <c r="B115">
        <v>37</v>
      </c>
      <c r="C115">
        <v>44</v>
      </c>
      <c r="D115">
        <v>49</v>
      </c>
      <c r="E115">
        <v>58</v>
      </c>
      <c r="F115">
        <f>AVERAGEIF(BursaTablo[[#This Row],[Vefat2019]:[Vefat2017]], "&gt;0")</f>
        <v>50.333333333333336</v>
      </c>
      <c r="G115">
        <f>IF(AND(BursaTablo[[#This Row],[Vefat2020]]&gt;-1,BursaTablo[[#This Row],[Referans]]&gt;-1), BursaTablo[[#This Row],[Vefat2020]]-BursaTablo[[#This Row],[Referans]], 0)</f>
        <v>-13.333333333333336</v>
      </c>
      <c r="H115">
        <f t="shared" si="6"/>
        <v>41.142857142857146</v>
      </c>
      <c r="I115">
        <f t="shared" si="7"/>
        <v>39.714285714285715</v>
      </c>
      <c r="J115">
        <f t="shared" si="8"/>
        <v>45.714285714285715</v>
      </c>
      <c r="K115">
        <f t="shared" si="9"/>
        <v>46.857142857142854</v>
      </c>
      <c r="L115">
        <f t="shared" si="10"/>
        <v>44.095238095238095</v>
      </c>
    </row>
    <row r="116" spans="1:12">
      <c r="A116" s="3" t="s">
        <v>131</v>
      </c>
      <c r="B116">
        <v>53</v>
      </c>
      <c r="C116">
        <v>55</v>
      </c>
      <c r="D116">
        <v>59</v>
      </c>
      <c r="E116">
        <v>50</v>
      </c>
      <c r="F116">
        <f>AVERAGEIF(BursaTablo[[#This Row],[Vefat2019]:[Vefat2017]], "&gt;0")</f>
        <v>54.666666666666664</v>
      </c>
      <c r="G116">
        <f>IF(AND(BursaTablo[[#This Row],[Vefat2020]]&gt;-1,BursaTablo[[#This Row],[Referans]]&gt;-1), BursaTablo[[#This Row],[Vefat2020]]-BursaTablo[[#This Row],[Referans]], 0)</f>
        <v>-1.6666666666666643</v>
      </c>
      <c r="H116">
        <f t="shared" si="6"/>
        <v>43</v>
      </c>
      <c r="I116">
        <f t="shared" si="7"/>
        <v>41.857142857142854</v>
      </c>
      <c r="J116">
        <f t="shared" si="8"/>
        <v>47.428571428571431</v>
      </c>
      <c r="K116">
        <f t="shared" si="9"/>
        <v>45.428571428571431</v>
      </c>
      <c r="L116">
        <f t="shared" si="10"/>
        <v>44.904761904761912</v>
      </c>
    </row>
    <row r="117" spans="1:12">
      <c r="A117" s="3" t="s">
        <v>132</v>
      </c>
      <c r="B117">
        <v>47</v>
      </c>
      <c r="C117">
        <v>35</v>
      </c>
      <c r="D117">
        <v>36</v>
      </c>
      <c r="E117">
        <v>41</v>
      </c>
      <c r="F117">
        <f>AVERAGEIF(BursaTablo[[#This Row],[Vefat2019]:[Vefat2017]], "&gt;0")</f>
        <v>37.333333333333336</v>
      </c>
      <c r="G117">
        <f>IF(AND(BursaTablo[[#This Row],[Vefat2020]]&gt;-1,BursaTablo[[#This Row],[Referans]]&gt;-1), BursaTablo[[#This Row],[Vefat2020]]-BursaTablo[[#This Row],[Referans]], 0)</f>
        <v>9.6666666666666643</v>
      </c>
      <c r="H117">
        <f t="shared" si="6"/>
        <v>41.714285714285715</v>
      </c>
      <c r="I117">
        <f t="shared" si="7"/>
        <v>40.857142857142854</v>
      </c>
      <c r="J117">
        <f t="shared" si="8"/>
        <v>47.428571428571431</v>
      </c>
      <c r="K117">
        <f t="shared" si="9"/>
        <v>46</v>
      </c>
      <c r="L117">
        <f t="shared" si="10"/>
        <v>44.761904761904759</v>
      </c>
    </row>
    <row r="118" spans="1:12">
      <c r="A118" s="3" t="s">
        <v>133</v>
      </c>
      <c r="B118">
        <v>50</v>
      </c>
      <c r="C118">
        <v>46</v>
      </c>
      <c r="D118">
        <v>48</v>
      </c>
      <c r="E118">
        <v>44</v>
      </c>
      <c r="F118">
        <f>AVERAGEIF(BursaTablo[[#This Row],[Vefat2019]:[Vefat2017]], "&gt;0")</f>
        <v>46</v>
      </c>
      <c r="G118">
        <f>IF(AND(BursaTablo[[#This Row],[Vefat2020]]&gt;-1,BursaTablo[[#This Row],[Referans]]&gt;-1), BursaTablo[[#This Row],[Vefat2020]]-BursaTablo[[#This Row],[Referans]], 0)</f>
        <v>4</v>
      </c>
      <c r="H118">
        <f t="shared" si="6"/>
        <v>43.571428571428569</v>
      </c>
      <c r="I118">
        <f t="shared" si="7"/>
        <v>42.428571428571431</v>
      </c>
      <c r="J118">
        <f t="shared" si="8"/>
        <v>46.571428571428569</v>
      </c>
      <c r="K118">
        <f t="shared" si="9"/>
        <v>46.142857142857146</v>
      </c>
      <c r="L118">
        <f t="shared" si="10"/>
        <v>45.047619047619044</v>
      </c>
    </row>
    <row r="119" spans="1:12">
      <c r="A119" s="3" t="s">
        <v>134</v>
      </c>
      <c r="B119">
        <v>55</v>
      </c>
      <c r="C119">
        <v>45</v>
      </c>
      <c r="D119">
        <v>49</v>
      </c>
      <c r="E119">
        <v>40</v>
      </c>
      <c r="F119">
        <f>AVERAGEIF(BursaTablo[[#This Row],[Vefat2019]:[Vefat2017]], "&gt;0")</f>
        <v>44.666666666666664</v>
      </c>
      <c r="G119">
        <f>IF(AND(BursaTablo[[#This Row],[Vefat2020]]&gt;-1,BursaTablo[[#This Row],[Referans]]&gt;-1), BursaTablo[[#This Row],[Vefat2020]]-BursaTablo[[#This Row],[Referans]], 0)</f>
        <v>10.333333333333336</v>
      </c>
      <c r="H119">
        <f t="shared" si="6"/>
        <v>45.857142857142854</v>
      </c>
      <c r="I119">
        <f t="shared" si="7"/>
        <v>43.714285714285715</v>
      </c>
      <c r="J119">
        <f t="shared" si="8"/>
        <v>47.428571428571431</v>
      </c>
      <c r="K119">
        <f t="shared" si="9"/>
        <v>45.714285714285715</v>
      </c>
      <c r="L119">
        <f t="shared" si="10"/>
        <v>45.619047619047628</v>
      </c>
    </row>
    <row r="120" spans="1:12">
      <c r="A120" s="3" t="s">
        <v>135</v>
      </c>
      <c r="B120">
        <v>38</v>
      </c>
      <c r="C120">
        <v>57</v>
      </c>
      <c r="D120">
        <v>39</v>
      </c>
      <c r="E120">
        <v>36</v>
      </c>
      <c r="F120">
        <f>AVERAGEIF(BursaTablo[[#This Row],[Vefat2019]:[Vefat2017]], "&gt;0")</f>
        <v>44</v>
      </c>
      <c r="G120">
        <f>IF(AND(BursaTablo[[#This Row],[Vefat2020]]&gt;-1,BursaTablo[[#This Row],[Referans]]&gt;-1), BursaTablo[[#This Row],[Vefat2020]]-BursaTablo[[#This Row],[Referans]], 0)</f>
        <v>-6</v>
      </c>
      <c r="H120">
        <f t="shared" si="6"/>
        <v>46.285714285714285</v>
      </c>
      <c r="I120">
        <f t="shared" si="7"/>
        <v>45.714285714285715</v>
      </c>
      <c r="J120">
        <f t="shared" si="8"/>
        <v>45.142857142857146</v>
      </c>
      <c r="K120">
        <f t="shared" si="9"/>
        <v>46.714285714285715</v>
      </c>
      <c r="L120">
        <f t="shared" si="10"/>
        <v>45.857142857142854</v>
      </c>
    </row>
    <row r="121" spans="1:12">
      <c r="A121" s="3" t="s">
        <v>136</v>
      </c>
      <c r="B121">
        <v>38</v>
      </c>
      <c r="C121">
        <v>51</v>
      </c>
      <c r="D121">
        <v>44</v>
      </c>
      <c r="E121">
        <v>36</v>
      </c>
      <c r="F121">
        <f>AVERAGEIF(BursaTablo[[#This Row],[Vefat2019]:[Vefat2017]], "&gt;0")</f>
        <v>43.666666666666664</v>
      </c>
      <c r="G121">
        <f>IF(AND(BursaTablo[[#This Row],[Vefat2020]]&gt;-1,BursaTablo[[#This Row],[Referans]]&gt;-1), BursaTablo[[#This Row],[Vefat2020]]-BursaTablo[[#This Row],[Referans]], 0)</f>
        <v>-5.6666666666666643</v>
      </c>
      <c r="H121">
        <f t="shared" si="6"/>
        <v>45.428571428571431</v>
      </c>
      <c r="I121">
        <f t="shared" si="7"/>
        <v>47.571428571428569</v>
      </c>
      <c r="J121">
        <f t="shared" si="8"/>
        <v>46.285714285714285</v>
      </c>
      <c r="K121">
        <f t="shared" si="9"/>
        <v>43.571428571428569</v>
      </c>
      <c r="L121">
        <f t="shared" si="10"/>
        <v>45.80952380952381</v>
      </c>
    </row>
    <row r="122" spans="1:12">
      <c r="A122" s="3" t="s">
        <v>137</v>
      </c>
      <c r="B122">
        <v>56</v>
      </c>
      <c r="C122">
        <v>41</v>
      </c>
      <c r="D122">
        <v>42</v>
      </c>
      <c r="E122">
        <v>34</v>
      </c>
      <c r="F122">
        <f>AVERAGEIF(BursaTablo[[#This Row],[Vefat2019]:[Vefat2017]], "&gt;0")</f>
        <v>39</v>
      </c>
      <c r="G122">
        <f>IF(AND(BursaTablo[[#This Row],[Vefat2020]]&gt;-1,BursaTablo[[#This Row],[Referans]]&gt;-1), BursaTablo[[#This Row],[Vefat2020]]-BursaTablo[[#This Row],[Referans]], 0)</f>
        <v>17</v>
      </c>
      <c r="H122">
        <f t="shared" si="6"/>
        <v>48.142857142857146</v>
      </c>
      <c r="I122">
        <f t="shared" si="7"/>
        <v>47.142857142857146</v>
      </c>
      <c r="J122">
        <f t="shared" si="8"/>
        <v>45.285714285714285</v>
      </c>
      <c r="K122">
        <f t="shared" si="9"/>
        <v>40.142857142857146</v>
      </c>
      <c r="L122">
        <f t="shared" si="10"/>
        <v>44.19047619047619</v>
      </c>
    </row>
    <row r="123" spans="1:12">
      <c r="A123" s="3" t="s">
        <v>138</v>
      </c>
      <c r="B123">
        <v>42</v>
      </c>
      <c r="C123">
        <v>36</v>
      </c>
      <c r="D123">
        <v>52</v>
      </c>
      <c r="E123">
        <v>37</v>
      </c>
      <c r="F123">
        <f>AVERAGEIF(BursaTablo[[#This Row],[Vefat2019]:[Vefat2017]], "&gt;0")</f>
        <v>41.666666666666664</v>
      </c>
      <c r="G123">
        <f>IF(AND(BursaTablo[[#This Row],[Vefat2020]]&gt;-1,BursaTablo[[#This Row],[Referans]]&gt;-1), BursaTablo[[#This Row],[Vefat2020]]-BursaTablo[[#This Row],[Referans]], 0)</f>
        <v>0.3333333333333357</v>
      </c>
      <c r="H123">
        <f t="shared" si="6"/>
        <v>46.571428571428569</v>
      </c>
      <c r="I123">
        <f t="shared" si="7"/>
        <v>44.428571428571431</v>
      </c>
      <c r="J123">
        <f t="shared" si="8"/>
        <v>44.285714285714285</v>
      </c>
      <c r="K123">
        <f t="shared" si="9"/>
        <v>38.285714285714285</v>
      </c>
      <c r="L123">
        <f t="shared" si="10"/>
        <v>42.333333333333329</v>
      </c>
    </row>
    <row r="124" spans="1:12">
      <c r="A124" s="3" t="s">
        <v>139</v>
      </c>
      <c r="B124">
        <v>41</v>
      </c>
      <c r="C124">
        <v>44</v>
      </c>
      <c r="D124">
        <v>52</v>
      </c>
      <c r="E124">
        <v>40</v>
      </c>
      <c r="F124">
        <f>AVERAGEIF(BursaTablo[[#This Row],[Vefat2019]:[Vefat2017]], "&gt;0")</f>
        <v>45.333333333333336</v>
      </c>
      <c r="G124">
        <f>IF(AND(BursaTablo[[#This Row],[Vefat2020]]&gt;-1,BursaTablo[[#This Row],[Referans]]&gt;-1), BursaTablo[[#This Row],[Vefat2020]]-BursaTablo[[#This Row],[Referans]], 0)</f>
        <v>-4.3333333333333357</v>
      </c>
      <c r="H124">
        <f t="shared" si="6"/>
        <v>45.714285714285715</v>
      </c>
      <c r="I124">
        <f t="shared" si="7"/>
        <v>45.714285714285715</v>
      </c>
      <c r="J124">
        <f t="shared" si="8"/>
        <v>46.571428571428569</v>
      </c>
      <c r="K124">
        <f t="shared" si="9"/>
        <v>38.142857142857146</v>
      </c>
      <c r="L124">
        <f t="shared" si="10"/>
        <v>43.476190476190474</v>
      </c>
    </row>
    <row r="125" spans="1:12">
      <c r="A125" s="3" t="s">
        <v>140</v>
      </c>
      <c r="B125">
        <v>41</v>
      </c>
      <c r="C125">
        <v>27</v>
      </c>
      <c r="D125">
        <v>44</v>
      </c>
      <c r="E125">
        <v>44</v>
      </c>
      <c r="F125">
        <f>AVERAGEIF(BursaTablo[[#This Row],[Vefat2019]:[Vefat2017]], "&gt;0")</f>
        <v>38.333333333333336</v>
      </c>
      <c r="G125">
        <f>IF(AND(BursaTablo[[#This Row],[Vefat2020]]&gt;-1,BursaTablo[[#This Row],[Referans]]&gt;-1), BursaTablo[[#This Row],[Vefat2020]]-BursaTablo[[#This Row],[Referans]], 0)</f>
        <v>2.6666666666666643</v>
      </c>
      <c r="H125">
        <f t="shared" si="6"/>
        <v>44.428571428571431</v>
      </c>
      <c r="I125">
        <f t="shared" si="7"/>
        <v>43</v>
      </c>
      <c r="J125">
        <f t="shared" si="8"/>
        <v>46</v>
      </c>
      <c r="K125">
        <f t="shared" si="9"/>
        <v>38.142857142857146</v>
      </c>
      <c r="L125">
        <f t="shared" si="10"/>
        <v>42.380952380952372</v>
      </c>
    </row>
    <row r="126" spans="1:12">
      <c r="A126" s="3" t="s">
        <v>141</v>
      </c>
      <c r="B126">
        <v>45</v>
      </c>
      <c r="C126">
        <v>41</v>
      </c>
      <c r="D126">
        <v>52</v>
      </c>
      <c r="E126">
        <v>49</v>
      </c>
      <c r="F126">
        <f>AVERAGEIF(BursaTablo[[#This Row],[Vefat2019]:[Vefat2017]], "&gt;0")</f>
        <v>47.333333333333336</v>
      </c>
      <c r="G126">
        <f>IF(AND(BursaTablo[[#This Row],[Vefat2020]]&gt;-1,BursaTablo[[#This Row],[Referans]]&gt;-1), BursaTablo[[#This Row],[Vefat2020]]-BursaTablo[[#This Row],[Referans]], 0)</f>
        <v>-2.3333333333333357</v>
      </c>
      <c r="H126">
        <f t="shared" si="6"/>
        <v>43</v>
      </c>
      <c r="I126">
        <f t="shared" si="7"/>
        <v>42.428571428571431</v>
      </c>
      <c r="J126">
        <f t="shared" si="8"/>
        <v>46.428571428571431</v>
      </c>
      <c r="K126">
        <f t="shared" si="9"/>
        <v>39.428571428571431</v>
      </c>
      <c r="L126">
        <f t="shared" si="10"/>
        <v>42.761904761904759</v>
      </c>
    </row>
    <row r="127" spans="1:12">
      <c r="A127" s="3" t="s">
        <v>142</v>
      </c>
      <c r="B127">
        <v>32</v>
      </c>
      <c r="C127">
        <v>44</v>
      </c>
      <c r="D127">
        <v>40</v>
      </c>
      <c r="E127">
        <v>39</v>
      </c>
      <c r="F127">
        <f>AVERAGEIF(BursaTablo[[#This Row],[Vefat2019]:[Vefat2017]], "&gt;0")</f>
        <v>41</v>
      </c>
      <c r="G127">
        <f>IF(AND(BursaTablo[[#This Row],[Vefat2020]]&gt;-1,BursaTablo[[#This Row],[Referans]]&gt;-1), BursaTablo[[#This Row],[Vefat2020]]-BursaTablo[[#This Row],[Referans]], 0)</f>
        <v>-9</v>
      </c>
      <c r="H127">
        <f t="shared" si="6"/>
        <v>42.142857142857146</v>
      </c>
      <c r="I127">
        <f t="shared" si="7"/>
        <v>40.571428571428569</v>
      </c>
      <c r="J127">
        <f t="shared" si="8"/>
        <v>46.571428571428569</v>
      </c>
      <c r="K127">
        <f t="shared" si="9"/>
        <v>39.857142857142854</v>
      </c>
      <c r="L127">
        <f t="shared" si="10"/>
        <v>42.333333333333336</v>
      </c>
    </row>
    <row r="128" spans="1:12">
      <c r="A128" s="3" t="s">
        <v>143</v>
      </c>
      <c r="B128">
        <v>56</v>
      </c>
      <c r="C128">
        <v>44</v>
      </c>
      <c r="D128">
        <v>42</v>
      </c>
      <c r="E128">
        <v>32</v>
      </c>
      <c r="F128">
        <f>AVERAGEIF(BursaTablo[[#This Row],[Vefat2019]:[Vefat2017]], "&gt;0")</f>
        <v>39.333333333333336</v>
      </c>
      <c r="G128">
        <f>IF(AND(BursaTablo[[#This Row],[Vefat2020]]&gt;-1,BursaTablo[[#This Row],[Referans]]&gt;-1), BursaTablo[[#This Row],[Vefat2020]]-BursaTablo[[#This Row],[Referans]], 0)</f>
        <v>16.666666666666664</v>
      </c>
      <c r="H128">
        <f t="shared" si="6"/>
        <v>44.714285714285715</v>
      </c>
      <c r="I128">
        <f t="shared" si="7"/>
        <v>39.571428571428569</v>
      </c>
      <c r="J128">
        <f t="shared" si="8"/>
        <v>46.285714285714285</v>
      </c>
      <c r="K128">
        <f t="shared" si="9"/>
        <v>39.285714285714285</v>
      </c>
      <c r="L128">
        <f t="shared" si="10"/>
        <v>41.714285714285715</v>
      </c>
    </row>
    <row r="129" spans="1:12">
      <c r="A129" s="3" t="s">
        <v>144</v>
      </c>
      <c r="B129">
        <v>43</v>
      </c>
      <c r="C129">
        <v>40</v>
      </c>
      <c r="D129">
        <v>46</v>
      </c>
      <c r="E129">
        <v>43</v>
      </c>
      <c r="F129">
        <f>AVERAGEIF(BursaTablo[[#This Row],[Vefat2019]:[Vefat2017]], "&gt;0")</f>
        <v>43</v>
      </c>
      <c r="G129">
        <f>IF(AND(BursaTablo[[#This Row],[Vefat2020]]&gt;-1,BursaTablo[[#This Row],[Referans]]&gt;-1), BursaTablo[[#This Row],[Vefat2020]]-BursaTablo[[#This Row],[Referans]], 0)</f>
        <v>0</v>
      </c>
      <c r="H129">
        <f t="shared" si="6"/>
        <v>42.857142857142854</v>
      </c>
      <c r="I129">
        <f t="shared" si="7"/>
        <v>39.428571428571431</v>
      </c>
      <c r="J129">
        <f t="shared" si="8"/>
        <v>46.857142857142854</v>
      </c>
      <c r="K129">
        <f t="shared" si="9"/>
        <v>40.571428571428569</v>
      </c>
      <c r="L129">
        <f t="shared" si="10"/>
        <v>42.285714285714285</v>
      </c>
    </row>
    <row r="130" spans="1:12">
      <c r="A130" s="3" t="s">
        <v>145</v>
      </c>
      <c r="B130">
        <v>36</v>
      </c>
      <c r="C130">
        <v>34</v>
      </c>
      <c r="D130">
        <v>44</v>
      </c>
      <c r="E130">
        <v>44</v>
      </c>
      <c r="F130">
        <f>AVERAGEIF(BursaTablo[[#This Row],[Vefat2019]:[Vefat2017]], "&gt;0")</f>
        <v>40.666666666666664</v>
      </c>
      <c r="G130">
        <f>IF(AND(BursaTablo[[#This Row],[Vefat2020]]&gt;-1,BursaTablo[[#This Row],[Referans]]&gt;-1), BursaTablo[[#This Row],[Vefat2020]]-BursaTablo[[#This Row],[Referans]], 0)</f>
        <v>-4.6666666666666643</v>
      </c>
      <c r="H130">
        <f t="shared" si="6"/>
        <v>42</v>
      </c>
      <c r="I130">
        <f t="shared" si="7"/>
        <v>39.142857142857146</v>
      </c>
      <c r="J130">
        <f t="shared" si="8"/>
        <v>45.714285714285715</v>
      </c>
      <c r="K130">
        <f t="shared" si="9"/>
        <v>41.571428571428569</v>
      </c>
      <c r="L130">
        <f t="shared" si="10"/>
        <v>42.142857142857146</v>
      </c>
    </row>
    <row r="131" spans="1:12">
      <c r="A131" s="3" t="s">
        <v>146</v>
      </c>
      <c r="B131">
        <v>46</v>
      </c>
      <c r="C131">
        <v>47</v>
      </c>
      <c r="D131">
        <v>48</v>
      </c>
      <c r="E131">
        <v>46</v>
      </c>
      <c r="F131">
        <f>AVERAGEIF(BursaTablo[[#This Row],[Vefat2019]:[Vefat2017]], "&gt;0")</f>
        <v>47</v>
      </c>
      <c r="G131">
        <f>IF(AND(BursaTablo[[#This Row],[Vefat2020]]&gt;-1,BursaTablo[[#This Row],[Referans]]&gt;-1), BursaTablo[[#This Row],[Vefat2020]]-BursaTablo[[#This Row],[Referans]], 0)</f>
        <v>-1</v>
      </c>
      <c r="H131">
        <f t="shared" si="6"/>
        <v>42.714285714285715</v>
      </c>
      <c r="I131">
        <f t="shared" si="7"/>
        <v>39.571428571428569</v>
      </c>
      <c r="J131">
        <f t="shared" si="8"/>
        <v>45.142857142857146</v>
      </c>
      <c r="K131">
        <f t="shared" si="9"/>
        <v>42.428571428571431</v>
      </c>
      <c r="L131">
        <f t="shared" si="10"/>
        <v>42.380952380952372</v>
      </c>
    </row>
    <row r="132" spans="1:12">
      <c r="A132" s="3" t="s">
        <v>147</v>
      </c>
      <c r="B132">
        <v>33</v>
      </c>
      <c r="C132">
        <v>46</v>
      </c>
      <c r="D132">
        <v>39</v>
      </c>
      <c r="E132">
        <v>42</v>
      </c>
      <c r="F132">
        <f>AVERAGEIF(BursaTablo[[#This Row],[Vefat2019]:[Vefat2017]], "&gt;0")</f>
        <v>42.333333333333336</v>
      </c>
      <c r="G132">
        <f>IF(AND(BursaTablo[[#This Row],[Vefat2020]]&gt;-1,BursaTablo[[#This Row],[Referans]]&gt;-1), BursaTablo[[#This Row],[Vefat2020]]-BursaTablo[[#This Row],[Referans]], 0)</f>
        <v>-9.3333333333333357</v>
      </c>
      <c r="H132">
        <f t="shared" si="6"/>
        <v>41.571428571428569</v>
      </c>
      <c r="I132">
        <f t="shared" si="7"/>
        <v>42.285714285714285</v>
      </c>
      <c r="J132">
        <f t="shared" si="8"/>
        <v>44.428571428571431</v>
      </c>
      <c r="K132">
        <f t="shared" si="9"/>
        <v>42.142857142857146</v>
      </c>
      <c r="L132">
        <f t="shared" si="10"/>
        <v>42.952380952380956</v>
      </c>
    </row>
    <row r="133" spans="1:12">
      <c r="A133" s="3" t="s">
        <v>148</v>
      </c>
      <c r="B133">
        <v>49</v>
      </c>
      <c r="C133">
        <v>44</v>
      </c>
      <c r="D133">
        <v>29</v>
      </c>
      <c r="E133">
        <v>40</v>
      </c>
      <c r="F133">
        <f>AVERAGEIF(BursaTablo[[#This Row],[Vefat2019]:[Vefat2017]], "&gt;0")</f>
        <v>37.666666666666664</v>
      </c>
      <c r="G133">
        <f>IF(AND(BursaTablo[[#This Row],[Vefat2020]]&gt;-1,BursaTablo[[#This Row],[Referans]]&gt;-1), BursaTablo[[#This Row],[Vefat2020]]-BursaTablo[[#This Row],[Referans]], 0)</f>
        <v>11.333333333333336</v>
      </c>
      <c r="H133">
        <f t="shared" si="6"/>
        <v>42.142857142857146</v>
      </c>
      <c r="I133">
        <f t="shared" si="7"/>
        <v>42.714285714285715</v>
      </c>
      <c r="J133">
        <f t="shared" si="8"/>
        <v>41.142857142857146</v>
      </c>
      <c r="K133">
        <f t="shared" si="9"/>
        <v>40.857142857142854</v>
      </c>
      <c r="L133">
        <f t="shared" si="10"/>
        <v>41.571428571428569</v>
      </c>
    </row>
    <row r="134" spans="1:12">
      <c r="A134" s="3" t="s">
        <v>149</v>
      </c>
      <c r="B134">
        <v>57</v>
      </c>
      <c r="C134">
        <v>41</v>
      </c>
      <c r="D134">
        <v>29</v>
      </c>
      <c r="E134">
        <v>48</v>
      </c>
      <c r="F134">
        <f>AVERAGEIF(BursaTablo[[#This Row],[Vefat2019]:[Vefat2017]], "&gt;0")</f>
        <v>39.333333333333336</v>
      </c>
      <c r="G134">
        <f>IF(AND(BursaTablo[[#This Row],[Vefat2020]]&gt;-1,BursaTablo[[#This Row],[Referans]]&gt;-1), BursaTablo[[#This Row],[Vefat2020]]-BursaTablo[[#This Row],[Referans]], 0)</f>
        <v>17.666666666666664</v>
      </c>
      <c r="H134">
        <f t="shared" si="6"/>
        <v>45.714285714285715</v>
      </c>
      <c r="I134">
        <f t="shared" si="7"/>
        <v>42.285714285714285</v>
      </c>
      <c r="J134">
        <f t="shared" si="8"/>
        <v>39.571428571428569</v>
      </c>
      <c r="K134">
        <f t="shared" si="9"/>
        <v>42.142857142857146</v>
      </c>
      <c r="L134">
        <f t="shared" si="10"/>
        <v>41.333333333333329</v>
      </c>
    </row>
    <row r="135" spans="1:12">
      <c r="A135" s="3" t="s">
        <v>150</v>
      </c>
      <c r="B135">
        <v>51</v>
      </c>
      <c r="C135">
        <v>50</v>
      </c>
      <c r="D135">
        <v>61</v>
      </c>
      <c r="E135">
        <v>46</v>
      </c>
      <c r="F135">
        <f>AVERAGEIF(BursaTablo[[#This Row],[Vefat2019]:[Vefat2017]], "&gt;0")</f>
        <v>52.333333333333336</v>
      </c>
      <c r="G135">
        <f>IF(AND(BursaTablo[[#This Row],[Vefat2020]]&gt;-1,BursaTablo[[#This Row],[Referans]]&gt;-1), BursaTablo[[#This Row],[Vefat2020]]-BursaTablo[[#This Row],[Referans]], 0)</f>
        <v>-1.3333333333333357</v>
      </c>
      <c r="H135">
        <f t="shared" si="6"/>
        <v>45</v>
      </c>
      <c r="I135">
        <f t="shared" si="7"/>
        <v>43.142857142857146</v>
      </c>
      <c r="J135">
        <f t="shared" si="8"/>
        <v>42.285714285714285</v>
      </c>
      <c r="K135">
        <f t="shared" si="9"/>
        <v>44.142857142857146</v>
      </c>
      <c r="L135">
        <f t="shared" si="10"/>
        <v>43.19047619047619</v>
      </c>
    </row>
    <row r="136" spans="1:12">
      <c r="A136" s="3" t="s">
        <v>151</v>
      </c>
      <c r="B136">
        <v>40</v>
      </c>
      <c r="C136">
        <v>44</v>
      </c>
      <c r="D136">
        <v>41</v>
      </c>
      <c r="E136">
        <v>38</v>
      </c>
      <c r="F136">
        <f>AVERAGEIF(BursaTablo[[#This Row],[Vefat2019]:[Vefat2017]], "&gt;0")</f>
        <v>41</v>
      </c>
      <c r="G136">
        <f>IF(AND(BursaTablo[[#This Row],[Vefat2020]]&gt;-1,BursaTablo[[#This Row],[Referans]]&gt;-1), BursaTablo[[#This Row],[Vefat2020]]-BursaTablo[[#This Row],[Referans]], 0)</f>
        <v>-1</v>
      </c>
      <c r="H136">
        <f t="shared" si="6"/>
        <v>44.571428571428569</v>
      </c>
      <c r="I136">
        <f t="shared" si="7"/>
        <v>43.714285714285715</v>
      </c>
      <c r="J136">
        <f t="shared" si="8"/>
        <v>41.571428571428569</v>
      </c>
      <c r="K136">
        <f t="shared" si="9"/>
        <v>43.428571428571431</v>
      </c>
      <c r="L136">
        <f t="shared" si="10"/>
        <v>42.904761904761905</v>
      </c>
    </row>
    <row r="137" spans="1:12">
      <c r="A137" s="3" t="s">
        <v>152</v>
      </c>
      <c r="B137">
        <v>50</v>
      </c>
      <c r="C137">
        <v>49</v>
      </c>
      <c r="D137">
        <v>43</v>
      </c>
      <c r="E137">
        <v>35</v>
      </c>
      <c r="F137">
        <f>AVERAGEIF(BursaTablo[[#This Row],[Vefat2019]:[Vefat2017]], "&gt;0")</f>
        <v>42.333333333333336</v>
      </c>
      <c r="G137">
        <f>IF(AND(BursaTablo[[#This Row],[Vefat2020]]&gt;-1,BursaTablo[[#This Row],[Referans]]&gt;-1), BursaTablo[[#This Row],[Vefat2020]]-BursaTablo[[#This Row],[Referans]], 0)</f>
        <v>7.6666666666666643</v>
      </c>
      <c r="H137">
        <f t="shared" ref="H137:H200" si="11">AVERAGE(B131:B137)</f>
        <v>46.571428571428569</v>
      </c>
      <c r="I137">
        <f t="shared" ref="I137:I200" si="12">AVERAGE(C131:C137)</f>
        <v>45.857142857142854</v>
      </c>
      <c r="J137">
        <f t="shared" ref="J137:J200" si="13">AVERAGE(D131:D137)</f>
        <v>41.428571428571431</v>
      </c>
      <c r="K137">
        <f t="shared" ref="K137:K200" si="14">AVERAGE(E131:E137)</f>
        <v>42.142857142857146</v>
      </c>
      <c r="L137">
        <f t="shared" ref="L137:L200" si="15">AVERAGE(F131:F137)</f>
        <v>43.142857142857146</v>
      </c>
    </row>
    <row r="138" spans="1:12">
      <c r="A138" s="3" t="s">
        <v>153</v>
      </c>
      <c r="B138">
        <v>43</v>
      </c>
      <c r="C138">
        <v>42</v>
      </c>
      <c r="D138">
        <v>58</v>
      </c>
      <c r="E138">
        <v>53</v>
      </c>
      <c r="F138">
        <f>AVERAGEIF(BursaTablo[[#This Row],[Vefat2019]:[Vefat2017]], "&gt;0")</f>
        <v>51</v>
      </c>
      <c r="G138">
        <f>IF(AND(BursaTablo[[#This Row],[Vefat2020]]&gt;-1,BursaTablo[[#This Row],[Referans]]&gt;-1), BursaTablo[[#This Row],[Vefat2020]]-BursaTablo[[#This Row],[Referans]], 0)</f>
        <v>-8</v>
      </c>
      <c r="H138">
        <f t="shared" si="11"/>
        <v>46.142857142857146</v>
      </c>
      <c r="I138">
        <f t="shared" si="12"/>
        <v>45.142857142857146</v>
      </c>
      <c r="J138">
        <f t="shared" si="13"/>
        <v>42.857142857142854</v>
      </c>
      <c r="K138">
        <f t="shared" si="14"/>
        <v>43.142857142857146</v>
      </c>
      <c r="L138">
        <f t="shared" si="15"/>
        <v>43.714285714285715</v>
      </c>
    </row>
    <row r="139" spans="1:12">
      <c r="A139" s="3" t="s">
        <v>154</v>
      </c>
      <c r="B139">
        <v>49</v>
      </c>
      <c r="C139">
        <v>30</v>
      </c>
      <c r="D139">
        <v>45</v>
      </c>
      <c r="E139">
        <v>52</v>
      </c>
      <c r="F139">
        <f>AVERAGEIF(BursaTablo[[#This Row],[Vefat2019]:[Vefat2017]], "&gt;0")</f>
        <v>42.333333333333336</v>
      </c>
      <c r="G139">
        <f>IF(AND(BursaTablo[[#This Row],[Vefat2020]]&gt;-1,BursaTablo[[#This Row],[Referans]]&gt;-1), BursaTablo[[#This Row],[Vefat2020]]-BursaTablo[[#This Row],[Referans]], 0)</f>
        <v>6.6666666666666643</v>
      </c>
      <c r="H139">
        <f t="shared" si="11"/>
        <v>48.428571428571431</v>
      </c>
      <c r="I139">
        <f t="shared" si="12"/>
        <v>42.857142857142854</v>
      </c>
      <c r="J139">
        <f t="shared" si="13"/>
        <v>43.714285714285715</v>
      </c>
      <c r="K139">
        <f t="shared" si="14"/>
        <v>44.571428571428569</v>
      </c>
      <c r="L139">
        <f t="shared" si="15"/>
        <v>43.714285714285715</v>
      </c>
    </row>
    <row r="140" spans="1:12">
      <c r="A140" s="3" t="s">
        <v>155</v>
      </c>
      <c r="B140">
        <v>60</v>
      </c>
      <c r="C140">
        <v>37</v>
      </c>
      <c r="D140">
        <v>56</v>
      </c>
      <c r="E140">
        <v>28</v>
      </c>
      <c r="F140">
        <f>AVERAGEIF(BursaTablo[[#This Row],[Vefat2019]:[Vefat2017]], "&gt;0")</f>
        <v>40.333333333333336</v>
      </c>
      <c r="G140">
        <f>IF(AND(BursaTablo[[#This Row],[Vefat2020]]&gt;-1,BursaTablo[[#This Row],[Referans]]&gt;-1), BursaTablo[[#This Row],[Vefat2020]]-BursaTablo[[#This Row],[Referans]], 0)</f>
        <v>19.666666666666664</v>
      </c>
      <c r="H140">
        <f t="shared" si="11"/>
        <v>50</v>
      </c>
      <c r="I140">
        <f t="shared" si="12"/>
        <v>41.857142857142854</v>
      </c>
      <c r="J140">
        <f t="shared" si="13"/>
        <v>47.571428571428569</v>
      </c>
      <c r="K140">
        <f t="shared" si="14"/>
        <v>42.857142857142854</v>
      </c>
      <c r="L140">
        <f t="shared" si="15"/>
        <v>44.095238095238095</v>
      </c>
    </row>
    <row r="141" spans="1:12">
      <c r="A141" s="3" t="s">
        <v>156</v>
      </c>
      <c r="B141">
        <v>42</v>
      </c>
      <c r="C141">
        <v>47</v>
      </c>
      <c r="D141">
        <v>58</v>
      </c>
      <c r="E141">
        <v>40</v>
      </c>
      <c r="F141">
        <f>AVERAGEIF(BursaTablo[[#This Row],[Vefat2019]:[Vefat2017]], "&gt;0")</f>
        <v>48.333333333333336</v>
      </c>
      <c r="G141">
        <f>IF(AND(BursaTablo[[#This Row],[Vefat2020]]&gt;-1,BursaTablo[[#This Row],[Referans]]&gt;-1), BursaTablo[[#This Row],[Vefat2020]]-BursaTablo[[#This Row],[Referans]], 0)</f>
        <v>-6.3333333333333357</v>
      </c>
      <c r="H141">
        <f t="shared" si="11"/>
        <v>47.857142857142854</v>
      </c>
      <c r="I141">
        <f t="shared" si="12"/>
        <v>42.714285714285715</v>
      </c>
      <c r="J141">
        <f t="shared" si="13"/>
        <v>51.714285714285715</v>
      </c>
      <c r="K141">
        <f t="shared" si="14"/>
        <v>41.714285714285715</v>
      </c>
      <c r="L141">
        <f t="shared" si="15"/>
        <v>45.380952380952387</v>
      </c>
    </row>
    <row r="142" spans="1:12">
      <c r="A142" s="3" t="s">
        <v>157</v>
      </c>
      <c r="B142">
        <v>49</v>
      </c>
      <c r="C142">
        <v>36</v>
      </c>
      <c r="D142">
        <v>43</v>
      </c>
      <c r="E142">
        <v>39</v>
      </c>
      <c r="F142">
        <f>AVERAGEIF(BursaTablo[[#This Row],[Vefat2019]:[Vefat2017]], "&gt;0")</f>
        <v>39.333333333333336</v>
      </c>
      <c r="G142">
        <f>IF(AND(BursaTablo[[#This Row],[Vefat2020]]&gt;-1,BursaTablo[[#This Row],[Referans]]&gt;-1), BursaTablo[[#This Row],[Vefat2020]]-BursaTablo[[#This Row],[Referans]], 0)</f>
        <v>9.6666666666666643</v>
      </c>
      <c r="H142">
        <f t="shared" si="11"/>
        <v>47.571428571428569</v>
      </c>
      <c r="I142">
        <f t="shared" si="12"/>
        <v>40.714285714285715</v>
      </c>
      <c r="J142">
        <f t="shared" si="13"/>
        <v>49.142857142857146</v>
      </c>
      <c r="K142">
        <f t="shared" si="14"/>
        <v>40.714285714285715</v>
      </c>
      <c r="L142">
        <f t="shared" si="15"/>
        <v>43.523809523809526</v>
      </c>
    </row>
    <row r="143" spans="1:12">
      <c r="A143" s="3" t="s">
        <v>158</v>
      </c>
      <c r="B143">
        <v>46</v>
      </c>
      <c r="C143">
        <v>55</v>
      </c>
      <c r="D143">
        <v>43</v>
      </c>
      <c r="E143">
        <v>36</v>
      </c>
      <c r="F143">
        <f>AVERAGEIF(BursaTablo[[#This Row],[Vefat2019]:[Vefat2017]], "&gt;0")</f>
        <v>44.666666666666664</v>
      </c>
      <c r="G143">
        <f>IF(AND(BursaTablo[[#This Row],[Vefat2020]]&gt;-1,BursaTablo[[#This Row],[Referans]]&gt;-1), BursaTablo[[#This Row],[Vefat2020]]-BursaTablo[[#This Row],[Referans]], 0)</f>
        <v>1.3333333333333357</v>
      </c>
      <c r="H143">
        <f t="shared" si="11"/>
        <v>48.428571428571431</v>
      </c>
      <c r="I143">
        <f t="shared" si="12"/>
        <v>42.285714285714285</v>
      </c>
      <c r="J143">
        <f t="shared" si="13"/>
        <v>49.428571428571431</v>
      </c>
      <c r="K143">
        <f t="shared" si="14"/>
        <v>40.428571428571431</v>
      </c>
      <c r="L143">
        <f t="shared" si="15"/>
        <v>44.047619047619051</v>
      </c>
    </row>
    <row r="144" spans="1:12">
      <c r="A144" s="3" t="s">
        <v>159</v>
      </c>
      <c r="B144">
        <v>43</v>
      </c>
      <c r="C144">
        <v>35</v>
      </c>
      <c r="D144">
        <v>40</v>
      </c>
      <c r="E144">
        <v>40</v>
      </c>
      <c r="F144">
        <f>AVERAGEIF(BursaTablo[[#This Row],[Vefat2019]:[Vefat2017]], "&gt;0")</f>
        <v>38.333333333333336</v>
      </c>
      <c r="G144">
        <f>IF(AND(BursaTablo[[#This Row],[Vefat2020]]&gt;-1,BursaTablo[[#This Row],[Referans]]&gt;-1), BursaTablo[[#This Row],[Vefat2020]]-BursaTablo[[#This Row],[Referans]], 0)</f>
        <v>4.6666666666666643</v>
      </c>
      <c r="H144">
        <f t="shared" si="11"/>
        <v>47.428571428571431</v>
      </c>
      <c r="I144">
        <f t="shared" si="12"/>
        <v>40.285714285714285</v>
      </c>
      <c r="J144">
        <f t="shared" si="13"/>
        <v>49</v>
      </c>
      <c r="K144">
        <f t="shared" si="14"/>
        <v>41.142857142857146</v>
      </c>
      <c r="L144">
        <f t="shared" si="15"/>
        <v>43.476190476190482</v>
      </c>
    </row>
    <row r="145" spans="1:12">
      <c r="A145" s="3" t="s">
        <v>160</v>
      </c>
      <c r="B145">
        <v>45</v>
      </c>
      <c r="C145">
        <v>41</v>
      </c>
      <c r="D145">
        <v>48</v>
      </c>
      <c r="E145">
        <v>34</v>
      </c>
      <c r="F145">
        <f>AVERAGEIF(BursaTablo[[#This Row],[Vefat2019]:[Vefat2017]], "&gt;0")</f>
        <v>41</v>
      </c>
      <c r="G145">
        <f>IF(AND(BursaTablo[[#This Row],[Vefat2020]]&gt;-1,BursaTablo[[#This Row],[Referans]]&gt;-1), BursaTablo[[#This Row],[Vefat2020]]-BursaTablo[[#This Row],[Referans]], 0)</f>
        <v>4</v>
      </c>
      <c r="H145">
        <f t="shared" si="11"/>
        <v>47.714285714285715</v>
      </c>
      <c r="I145">
        <f t="shared" si="12"/>
        <v>40.142857142857146</v>
      </c>
      <c r="J145">
        <f t="shared" si="13"/>
        <v>47.571428571428569</v>
      </c>
      <c r="K145">
        <f t="shared" si="14"/>
        <v>38.428571428571431</v>
      </c>
      <c r="L145">
        <f t="shared" si="15"/>
        <v>42.047619047619051</v>
      </c>
    </row>
    <row r="146" spans="1:12">
      <c r="A146" s="3" t="s">
        <v>161</v>
      </c>
      <c r="B146">
        <v>38</v>
      </c>
      <c r="C146">
        <v>41</v>
      </c>
      <c r="D146">
        <v>39</v>
      </c>
      <c r="E146">
        <v>49</v>
      </c>
      <c r="F146">
        <f>AVERAGEIF(BursaTablo[[#This Row],[Vefat2019]:[Vefat2017]], "&gt;0")</f>
        <v>43</v>
      </c>
      <c r="G146">
        <f>IF(AND(BursaTablo[[#This Row],[Vefat2020]]&gt;-1,BursaTablo[[#This Row],[Referans]]&gt;-1), BursaTablo[[#This Row],[Vefat2020]]-BursaTablo[[#This Row],[Referans]], 0)</f>
        <v>-5</v>
      </c>
      <c r="H146">
        <f t="shared" si="11"/>
        <v>46.142857142857146</v>
      </c>
      <c r="I146">
        <f t="shared" si="12"/>
        <v>41.714285714285715</v>
      </c>
      <c r="J146">
        <f t="shared" si="13"/>
        <v>46.714285714285715</v>
      </c>
      <c r="K146">
        <f t="shared" si="14"/>
        <v>38</v>
      </c>
      <c r="L146">
        <f t="shared" si="15"/>
        <v>42.142857142857146</v>
      </c>
    </row>
    <row r="147" spans="1:12">
      <c r="A147" s="3" t="s">
        <v>162</v>
      </c>
      <c r="B147">
        <v>40</v>
      </c>
      <c r="C147">
        <v>41</v>
      </c>
      <c r="D147">
        <v>37</v>
      </c>
      <c r="E147">
        <v>54</v>
      </c>
      <c r="F147">
        <f>AVERAGEIF(BursaTablo[[#This Row],[Vefat2019]:[Vefat2017]], "&gt;0")</f>
        <v>44</v>
      </c>
      <c r="G147">
        <f>IF(AND(BursaTablo[[#This Row],[Vefat2020]]&gt;-1,BursaTablo[[#This Row],[Referans]]&gt;-1), BursaTablo[[#This Row],[Vefat2020]]-BursaTablo[[#This Row],[Referans]], 0)</f>
        <v>-4</v>
      </c>
      <c r="H147">
        <f t="shared" si="11"/>
        <v>43.285714285714285</v>
      </c>
      <c r="I147">
        <f t="shared" si="12"/>
        <v>42.285714285714285</v>
      </c>
      <c r="J147">
        <f t="shared" si="13"/>
        <v>44</v>
      </c>
      <c r="K147">
        <f t="shared" si="14"/>
        <v>41.714285714285715</v>
      </c>
      <c r="L147">
        <f t="shared" si="15"/>
        <v>42.666666666666671</v>
      </c>
    </row>
    <row r="148" spans="1:12">
      <c r="A148" s="3" t="s">
        <v>163</v>
      </c>
      <c r="B148">
        <v>37</v>
      </c>
      <c r="C148">
        <v>51</v>
      </c>
      <c r="D148">
        <v>40</v>
      </c>
      <c r="E148">
        <v>54</v>
      </c>
      <c r="F148">
        <f>AVERAGEIF(BursaTablo[[#This Row],[Vefat2019]:[Vefat2017]], "&gt;0")</f>
        <v>48.333333333333336</v>
      </c>
      <c r="G148">
        <f>IF(AND(BursaTablo[[#This Row],[Vefat2020]]&gt;-1,BursaTablo[[#This Row],[Referans]]&gt;-1), BursaTablo[[#This Row],[Vefat2020]]-BursaTablo[[#This Row],[Referans]], 0)</f>
        <v>-11.333333333333336</v>
      </c>
      <c r="H148">
        <f t="shared" si="11"/>
        <v>42.571428571428569</v>
      </c>
      <c r="I148">
        <f t="shared" si="12"/>
        <v>42.857142857142854</v>
      </c>
      <c r="J148">
        <f t="shared" si="13"/>
        <v>41.428571428571431</v>
      </c>
      <c r="K148">
        <f t="shared" si="14"/>
        <v>43.714285714285715</v>
      </c>
      <c r="L148">
        <f t="shared" si="15"/>
        <v>42.666666666666671</v>
      </c>
    </row>
    <row r="149" spans="1:12">
      <c r="A149" s="3" t="s">
        <v>164</v>
      </c>
      <c r="B149">
        <v>52</v>
      </c>
      <c r="C149">
        <v>50</v>
      </c>
      <c r="D149">
        <v>48</v>
      </c>
      <c r="E149">
        <v>36</v>
      </c>
      <c r="F149">
        <f>AVERAGEIF(BursaTablo[[#This Row],[Vefat2019]:[Vefat2017]], "&gt;0")</f>
        <v>44.666666666666664</v>
      </c>
      <c r="G149">
        <f>IF(AND(BursaTablo[[#This Row],[Vefat2020]]&gt;-1,BursaTablo[[#This Row],[Referans]]&gt;-1), BursaTablo[[#This Row],[Vefat2020]]-BursaTablo[[#This Row],[Referans]], 0)</f>
        <v>7.3333333333333357</v>
      </c>
      <c r="H149">
        <f t="shared" si="11"/>
        <v>43</v>
      </c>
      <c r="I149">
        <f t="shared" si="12"/>
        <v>44.857142857142854</v>
      </c>
      <c r="J149">
        <f t="shared" si="13"/>
        <v>42.142857142857146</v>
      </c>
      <c r="K149">
        <f t="shared" si="14"/>
        <v>43.285714285714285</v>
      </c>
      <c r="L149">
        <f t="shared" si="15"/>
        <v>43.428571428571431</v>
      </c>
    </row>
    <row r="150" spans="1:12">
      <c r="A150" s="3" t="s">
        <v>165</v>
      </c>
      <c r="B150">
        <v>38</v>
      </c>
      <c r="C150">
        <v>50</v>
      </c>
      <c r="D150">
        <v>33</v>
      </c>
      <c r="E150">
        <v>42</v>
      </c>
      <c r="F150">
        <f>AVERAGEIF(BursaTablo[[#This Row],[Vefat2019]:[Vefat2017]], "&gt;0")</f>
        <v>41.666666666666664</v>
      </c>
      <c r="G150">
        <f>IF(AND(BursaTablo[[#This Row],[Vefat2020]]&gt;-1,BursaTablo[[#This Row],[Referans]]&gt;-1), BursaTablo[[#This Row],[Vefat2020]]-BursaTablo[[#This Row],[Referans]], 0)</f>
        <v>-3.6666666666666643</v>
      </c>
      <c r="H150">
        <f t="shared" si="11"/>
        <v>41.857142857142854</v>
      </c>
      <c r="I150">
        <f t="shared" si="12"/>
        <v>44.142857142857146</v>
      </c>
      <c r="J150">
        <f t="shared" si="13"/>
        <v>40.714285714285715</v>
      </c>
      <c r="K150">
        <f t="shared" si="14"/>
        <v>44.142857142857146</v>
      </c>
      <c r="L150">
        <f t="shared" si="15"/>
        <v>43.000000000000007</v>
      </c>
    </row>
    <row r="151" spans="1:12">
      <c r="A151" s="3" t="s">
        <v>166</v>
      </c>
      <c r="B151">
        <v>40</v>
      </c>
      <c r="C151">
        <v>45</v>
      </c>
      <c r="D151">
        <v>34</v>
      </c>
      <c r="E151">
        <v>38</v>
      </c>
      <c r="F151">
        <f>AVERAGEIF(BursaTablo[[#This Row],[Vefat2019]:[Vefat2017]], "&gt;0")</f>
        <v>39</v>
      </c>
      <c r="G151">
        <f>IF(AND(BursaTablo[[#This Row],[Vefat2020]]&gt;-1,BursaTablo[[#This Row],[Referans]]&gt;-1), BursaTablo[[#This Row],[Vefat2020]]-BursaTablo[[#This Row],[Referans]], 0)</f>
        <v>1</v>
      </c>
      <c r="H151">
        <f t="shared" si="11"/>
        <v>41.428571428571431</v>
      </c>
      <c r="I151">
        <f t="shared" si="12"/>
        <v>45.571428571428569</v>
      </c>
      <c r="J151">
        <f t="shared" si="13"/>
        <v>39.857142857142854</v>
      </c>
      <c r="K151">
        <f t="shared" si="14"/>
        <v>43.857142857142854</v>
      </c>
      <c r="L151">
        <f t="shared" si="15"/>
        <v>43.095238095238095</v>
      </c>
    </row>
    <row r="152" spans="1:12">
      <c r="A152" s="3" t="s">
        <v>167</v>
      </c>
      <c r="B152">
        <v>52</v>
      </c>
      <c r="C152">
        <v>41</v>
      </c>
      <c r="D152">
        <v>47</v>
      </c>
      <c r="E152">
        <v>37</v>
      </c>
      <c r="F152">
        <f>AVERAGEIF(BursaTablo[[#This Row],[Vefat2019]:[Vefat2017]], "&gt;0")</f>
        <v>41.666666666666664</v>
      </c>
      <c r="G152">
        <f>IF(AND(BursaTablo[[#This Row],[Vefat2020]]&gt;-1,BursaTablo[[#This Row],[Referans]]&gt;-1), BursaTablo[[#This Row],[Vefat2020]]-BursaTablo[[#This Row],[Referans]], 0)</f>
        <v>10.333333333333336</v>
      </c>
      <c r="H152">
        <f t="shared" si="11"/>
        <v>42.428571428571431</v>
      </c>
      <c r="I152">
        <f t="shared" si="12"/>
        <v>45.571428571428569</v>
      </c>
      <c r="J152">
        <f t="shared" si="13"/>
        <v>39.714285714285715</v>
      </c>
      <c r="K152">
        <f t="shared" si="14"/>
        <v>44.285714285714285</v>
      </c>
      <c r="L152">
        <f t="shared" si="15"/>
        <v>43.19047619047619</v>
      </c>
    </row>
    <row r="153" spans="1:12">
      <c r="A153" s="3" t="s">
        <v>168</v>
      </c>
      <c r="B153">
        <v>41</v>
      </c>
      <c r="C153">
        <v>37</v>
      </c>
      <c r="D153">
        <v>35</v>
      </c>
      <c r="E153">
        <v>32</v>
      </c>
      <c r="F153">
        <f>AVERAGEIF(BursaTablo[[#This Row],[Vefat2019]:[Vefat2017]], "&gt;0")</f>
        <v>34.666666666666664</v>
      </c>
      <c r="G153">
        <f>IF(AND(BursaTablo[[#This Row],[Vefat2020]]&gt;-1,BursaTablo[[#This Row],[Referans]]&gt;-1), BursaTablo[[#This Row],[Vefat2020]]-BursaTablo[[#This Row],[Referans]], 0)</f>
        <v>6.3333333333333357</v>
      </c>
      <c r="H153">
        <f t="shared" si="11"/>
        <v>42.857142857142854</v>
      </c>
      <c r="I153">
        <f t="shared" si="12"/>
        <v>45</v>
      </c>
      <c r="J153">
        <f t="shared" si="13"/>
        <v>39.142857142857146</v>
      </c>
      <c r="K153">
        <f t="shared" si="14"/>
        <v>41.857142857142854</v>
      </c>
      <c r="L153">
        <f t="shared" si="15"/>
        <v>42</v>
      </c>
    </row>
    <row r="154" spans="1:12">
      <c r="A154" s="3" t="s">
        <v>169</v>
      </c>
      <c r="B154">
        <v>39</v>
      </c>
      <c r="C154">
        <v>50</v>
      </c>
      <c r="D154">
        <v>40</v>
      </c>
      <c r="E154">
        <v>46</v>
      </c>
      <c r="F154">
        <f>AVERAGEIF(BursaTablo[[#This Row],[Vefat2019]:[Vefat2017]], "&gt;0")</f>
        <v>45.333333333333336</v>
      </c>
      <c r="G154">
        <f>IF(AND(BursaTablo[[#This Row],[Vefat2020]]&gt;-1,BursaTablo[[#This Row],[Referans]]&gt;-1), BursaTablo[[#This Row],[Vefat2020]]-BursaTablo[[#This Row],[Referans]], 0)</f>
        <v>-6.3333333333333357</v>
      </c>
      <c r="H154">
        <f t="shared" si="11"/>
        <v>42.714285714285715</v>
      </c>
      <c r="I154">
        <f t="shared" si="12"/>
        <v>46.285714285714285</v>
      </c>
      <c r="J154">
        <f t="shared" si="13"/>
        <v>39.571428571428569</v>
      </c>
      <c r="K154">
        <f t="shared" si="14"/>
        <v>40.714285714285715</v>
      </c>
      <c r="L154">
        <f t="shared" si="15"/>
        <v>42.19047619047619</v>
      </c>
    </row>
    <row r="155" spans="1:12">
      <c r="A155" s="3" t="s">
        <v>170</v>
      </c>
      <c r="B155">
        <v>48</v>
      </c>
      <c r="C155">
        <v>31</v>
      </c>
      <c r="D155">
        <v>38</v>
      </c>
      <c r="E155">
        <v>46</v>
      </c>
      <c r="F155">
        <f>AVERAGEIF(BursaTablo[[#This Row],[Vefat2019]:[Vefat2017]], "&gt;0")</f>
        <v>38.333333333333336</v>
      </c>
      <c r="G155">
        <f>IF(AND(BursaTablo[[#This Row],[Vefat2020]]&gt;-1,BursaTablo[[#This Row],[Referans]]&gt;-1), BursaTablo[[#This Row],[Vefat2020]]-BursaTablo[[#This Row],[Referans]], 0)</f>
        <v>9.6666666666666643</v>
      </c>
      <c r="H155">
        <f t="shared" si="11"/>
        <v>44.285714285714285</v>
      </c>
      <c r="I155">
        <f t="shared" si="12"/>
        <v>43.428571428571431</v>
      </c>
      <c r="J155">
        <f t="shared" si="13"/>
        <v>39.285714285714285</v>
      </c>
      <c r="K155">
        <f t="shared" si="14"/>
        <v>39.571428571428569</v>
      </c>
      <c r="L155">
        <f t="shared" si="15"/>
        <v>40.761904761904759</v>
      </c>
    </row>
    <row r="156" spans="1:12">
      <c r="A156" s="3" t="s">
        <v>171</v>
      </c>
      <c r="B156">
        <v>50</v>
      </c>
      <c r="C156">
        <v>43</v>
      </c>
      <c r="D156">
        <v>39</v>
      </c>
      <c r="E156">
        <v>34</v>
      </c>
      <c r="F156">
        <f>AVERAGEIF(BursaTablo[[#This Row],[Vefat2019]:[Vefat2017]], "&gt;0")</f>
        <v>38.666666666666664</v>
      </c>
      <c r="G156">
        <f>IF(AND(BursaTablo[[#This Row],[Vefat2020]]&gt;-1,BursaTablo[[#This Row],[Referans]]&gt;-1), BursaTablo[[#This Row],[Vefat2020]]-BursaTablo[[#This Row],[Referans]], 0)</f>
        <v>11.333333333333336</v>
      </c>
      <c r="H156">
        <f t="shared" si="11"/>
        <v>44</v>
      </c>
      <c r="I156">
        <f t="shared" si="12"/>
        <v>42.428571428571431</v>
      </c>
      <c r="J156">
        <f t="shared" si="13"/>
        <v>38</v>
      </c>
      <c r="K156">
        <f t="shared" si="14"/>
        <v>39.285714285714285</v>
      </c>
      <c r="L156">
        <f t="shared" si="15"/>
        <v>39.904761904761905</v>
      </c>
    </row>
    <row r="157" spans="1:12">
      <c r="A157" s="3" t="s">
        <v>172</v>
      </c>
      <c r="B157">
        <v>40</v>
      </c>
      <c r="C157">
        <v>39</v>
      </c>
      <c r="D157">
        <v>33</v>
      </c>
      <c r="E157">
        <v>46</v>
      </c>
      <c r="F157">
        <f>AVERAGEIF(BursaTablo[[#This Row],[Vefat2019]:[Vefat2017]], "&gt;0")</f>
        <v>39.333333333333336</v>
      </c>
      <c r="G157">
        <f>IF(AND(BursaTablo[[#This Row],[Vefat2020]]&gt;-1,BursaTablo[[#This Row],[Referans]]&gt;-1), BursaTablo[[#This Row],[Vefat2020]]-BursaTablo[[#This Row],[Referans]], 0)</f>
        <v>0.6666666666666643</v>
      </c>
      <c r="H157">
        <f t="shared" si="11"/>
        <v>44.285714285714285</v>
      </c>
      <c r="I157">
        <f t="shared" si="12"/>
        <v>40.857142857142854</v>
      </c>
      <c r="J157">
        <f t="shared" si="13"/>
        <v>38</v>
      </c>
      <c r="K157">
        <f t="shared" si="14"/>
        <v>39.857142857142854</v>
      </c>
      <c r="L157">
        <f t="shared" si="15"/>
        <v>39.571428571428569</v>
      </c>
    </row>
    <row r="158" spans="1:12">
      <c r="A158" s="3" t="s">
        <v>173</v>
      </c>
      <c r="B158">
        <v>35</v>
      </c>
      <c r="C158">
        <v>43</v>
      </c>
      <c r="D158">
        <v>47</v>
      </c>
      <c r="E158">
        <v>27</v>
      </c>
      <c r="F158">
        <f>AVERAGEIF(BursaTablo[[#This Row],[Vefat2019]:[Vefat2017]], "&gt;0")</f>
        <v>39</v>
      </c>
      <c r="G158">
        <f>IF(AND(BursaTablo[[#This Row],[Vefat2020]]&gt;-1,BursaTablo[[#This Row],[Referans]]&gt;-1), BursaTablo[[#This Row],[Vefat2020]]-BursaTablo[[#This Row],[Referans]], 0)</f>
        <v>-4</v>
      </c>
      <c r="H158">
        <f t="shared" si="11"/>
        <v>43.571428571428569</v>
      </c>
      <c r="I158">
        <f t="shared" si="12"/>
        <v>40.571428571428569</v>
      </c>
      <c r="J158">
        <f t="shared" si="13"/>
        <v>39.857142857142854</v>
      </c>
      <c r="K158">
        <f t="shared" si="14"/>
        <v>38.285714285714285</v>
      </c>
      <c r="L158">
        <f t="shared" si="15"/>
        <v>39.571428571428569</v>
      </c>
    </row>
    <row r="159" spans="1:12">
      <c r="A159" s="3" t="s">
        <v>174</v>
      </c>
      <c r="B159">
        <v>36</v>
      </c>
      <c r="C159">
        <v>45</v>
      </c>
      <c r="D159">
        <v>52</v>
      </c>
      <c r="E159">
        <v>45</v>
      </c>
      <c r="F159">
        <f>AVERAGEIF(BursaTablo[[#This Row],[Vefat2019]:[Vefat2017]], "&gt;0")</f>
        <v>47.333333333333336</v>
      </c>
      <c r="G159">
        <f>IF(AND(BursaTablo[[#This Row],[Vefat2020]]&gt;-1,BursaTablo[[#This Row],[Referans]]&gt;-1), BursaTablo[[#This Row],[Vefat2020]]-BursaTablo[[#This Row],[Referans]], 0)</f>
        <v>-11.333333333333336</v>
      </c>
      <c r="H159">
        <f t="shared" si="11"/>
        <v>41.285714285714285</v>
      </c>
      <c r="I159">
        <f t="shared" si="12"/>
        <v>41.142857142857146</v>
      </c>
      <c r="J159">
        <f t="shared" si="13"/>
        <v>40.571428571428569</v>
      </c>
      <c r="K159">
        <f t="shared" si="14"/>
        <v>39.428571428571431</v>
      </c>
      <c r="L159">
        <f t="shared" si="15"/>
        <v>40.380952380952387</v>
      </c>
    </row>
    <row r="160" spans="1:12">
      <c r="A160" s="3" t="s">
        <v>175</v>
      </c>
      <c r="B160">
        <v>57</v>
      </c>
      <c r="C160">
        <v>47</v>
      </c>
      <c r="D160">
        <v>42</v>
      </c>
      <c r="E160">
        <v>35</v>
      </c>
      <c r="F160">
        <f>AVERAGEIF(BursaTablo[[#This Row],[Vefat2019]:[Vefat2017]], "&gt;0")</f>
        <v>41.333333333333336</v>
      </c>
      <c r="G160">
        <f>IF(AND(BursaTablo[[#This Row],[Vefat2020]]&gt;-1,BursaTablo[[#This Row],[Referans]]&gt;-1), BursaTablo[[#This Row],[Vefat2020]]-BursaTablo[[#This Row],[Referans]], 0)</f>
        <v>15.666666666666664</v>
      </c>
      <c r="H160">
        <f t="shared" si="11"/>
        <v>43.571428571428569</v>
      </c>
      <c r="I160">
        <f t="shared" si="12"/>
        <v>42.571428571428569</v>
      </c>
      <c r="J160">
        <f t="shared" si="13"/>
        <v>41.571428571428569</v>
      </c>
      <c r="K160">
        <f t="shared" si="14"/>
        <v>39.857142857142854</v>
      </c>
      <c r="L160">
        <f t="shared" si="15"/>
        <v>41.333333333333336</v>
      </c>
    </row>
    <row r="161" spans="1:12">
      <c r="A161" s="3" t="s">
        <v>176</v>
      </c>
      <c r="B161">
        <v>44</v>
      </c>
      <c r="C161">
        <v>42</v>
      </c>
      <c r="D161">
        <v>31</v>
      </c>
      <c r="E161">
        <v>46</v>
      </c>
      <c r="F161">
        <f>AVERAGEIF(BursaTablo[[#This Row],[Vefat2019]:[Vefat2017]], "&gt;0")</f>
        <v>39.666666666666664</v>
      </c>
      <c r="G161">
        <f>IF(AND(BursaTablo[[#This Row],[Vefat2020]]&gt;-1,BursaTablo[[#This Row],[Referans]]&gt;-1), BursaTablo[[#This Row],[Vefat2020]]-BursaTablo[[#This Row],[Referans]], 0)</f>
        <v>4.3333333333333357</v>
      </c>
      <c r="H161">
        <f t="shared" si="11"/>
        <v>44.285714285714285</v>
      </c>
      <c r="I161">
        <f t="shared" si="12"/>
        <v>41.428571428571431</v>
      </c>
      <c r="J161">
        <f t="shared" si="13"/>
        <v>40.285714285714285</v>
      </c>
      <c r="K161">
        <f t="shared" si="14"/>
        <v>39.857142857142854</v>
      </c>
      <c r="L161">
        <f t="shared" si="15"/>
        <v>40.523809523809526</v>
      </c>
    </row>
    <row r="162" spans="1:12">
      <c r="A162" s="3" t="s">
        <v>177</v>
      </c>
      <c r="B162">
        <v>47</v>
      </c>
      <c r="C162">
        <v>52</v>
      </c>
      <c r="D162">
        <v>30</v>
      </c>
      <c r="E162">
        <v>36</v>
      </c>
      <c r="F162">
        <f>AVERAGEIF(BursaTablo[[#This Row],[Vefat2019]:[Vefat2017]], "&gt;0")</f>
        <v>39.333333333333336</v>
      </c>
      <c r="G162">
        <f>IF(AND(BursaTablo[[#This Row],[Vefat2020]]&gt;-1,BursaTablo[[#This Row],[Referans]]&gt;-1), BursaTablo[[#This Row],[Vefat2020]]-BursaTablo[[#This Row],[Referans]], 0)</f>
        <v>7.6666666666666643</v>
      </c>
      <c r="H162">
        <f t="shared" si="11"/>
        <v>44.142857142857146</v>
      </c>
      <c r="I162">
        <f t="shared" si="12"/>
        <v>44.428571428571431</v>
      </c>
      <c r="J162">
        <f t="shared" si="13"/>
        <v>39.142857142857146</v>
      </c>
      <c r="K162">
        <f t="shared" si="14"/>
        <v>38.428571428571431</v>
      </c>
      <c r="L162">
        <f t="shared" si="15"/>
        <v>40.666666666666671</v>
      </c>
    </row>
    <row r="163" spans="1:12">
      <c r="A163" s="3" t="s">
        <v>178</v>
      </c>
      <c r="B163">
        <v>41</v>
      </c>
      <c r="C163">
        <v>42</v>
      </c>
      <c r="D163">
        <v>36</v>
      </c>
      <c r="E163">
        <v>20</v>
      </c>
      <c r="F163">
        <f>AVERAGEIF(BursaTablo[[#This Row],[Vefat2019]:[Vefat2017]], "&gt;0")</f>
        <v>32.666666666666664</v>
      </c>
      <c r="G163">
        <f>IF(AND(BursaTablo[[#This Row],[Vefat2020]]&gt;-1,BursaTablo[[#This Row],[Referans]]&gt;-1), BursaTablo[[#This Row],[Vefat2020]]-BursaTablo[[#This Row],[Referans]], 0)</f>
        <v>8.3333333333333357</v>
      </c>
      <c r="H163">
        <f t="shared" si="11"/>
        <v>42.857142857142854</v>
      </c>
      <c r="I163">
        <f t="shared" si="12"/>
        <v>44.285714285714285</v>
      </c>
      <c r="J163">
        <f t="shared" si="13"/>
        <v>38.714285714285715</v>
      </c>
      <c r="K163">
        <f t="shared" si="14"/>
        <v>36.428571428571431</v>
      </c>
      <c r="L163">
        <f t="shared" si="15"/>
        <v>39.80952380952381</v>
      </c>
    </row>
    <row r="164" spans="1:12">
      <c r="A164" s="3" t="s">
        <v>179</v>
      </c>
      <c r="B164">
        <v>39</v>
      </c>
      <c r="C164">
        <v>40</v>
      </c>
      <c r="D164">
        <v>40</v>
      </c>
      <c r="E164">
        <v>31</v>
      </c>
      <c r="F164">
        <f>AVERAGEIF(BursaTablo[[#This Row],[Vefat2019]:[Vefat2017]], "&gt;0")</f>
        <v>37</v>
      </c>
      <c r="G164">
        <f>IF(AND(BursaTablo[[#This Row],[Vefat2020]]&gt;-1,BursaTablo[[#This Row],[Referans]]&gt;-1), BursaTablo[[#This Row],[Vefat2020]]-BursaTablo[[#This Row],[Referans]], 0)</f>
        <v>2</v>
      </c>
      <c r="H164">
        <f t="shared" si="11"/>
        <v>42.714285714285715</v>
      </c>
      <c r="I164">
        <f t="shared" si="12"/>
        <v>44.428571428571431</v>
      </c>
      <c r="J164">
        <f t="shared" si="13"/>
        <v>39.714285714285715</v>
      </c>
      <c r="K164">
        <f t="shared" si="14"/>
        <v>34.285714285714285</v>
      </c>
      <c r="L164">
        <f t="shared" si="15"/>
        <v>39.476190476190482</v>
      </c>
    </row>
    <row r="165" spans="1:12">
      <c r="A165" s="3" t="s">
        <v>180</v>
      </c>
      <c r="B165">
        <v>30</v>
      </c>
      <c r="C165">
        <v>35</v>
      </c>
      <c r="D165">
        <v>42</v>
      </c>
      <c r="E165">
        <v>45</v>
      </c>
      <c r="F165">
        <f>AVERAGEIF(BursaTablo[[#This Row],[Vefat2019]:[Vefat2017]], "&gt;0")</f>
        <v>40.666666666666664</v>
      </c>
      <c r="G165">
        <f>IF(AND(BursaTablo[[#This Row],[Vefat2020]]&gt;-1,BursaTablo[[#This Row],[Referans]]&gt;-1), BursaTablo[[#This Row],[Vefat2020]]-BursaTablo[[#This Row],[Referans]], 0)</f>
        <v>-10.666666666666664</v>
      </c>
      <c r="H165">
        <f t="shared" si="11"/>
        <v>42</v>
      </c>
      <c r="I165">
        <f t="shared" si="12"/>
        <v>43.285714285714285</v>
      </c>
      <c r="J165">
        <f t="shared" si="13"/>
        <v>39</v>
      </c>
      <c r="K165">
        <f t="shared" si="14"/>
        <v>36.857142857142854</v>
      </c>
      <c r="L165">
        <f t="shared" si="15"/>
        <v>39.714285714285715</v>
      </c>
    </row>
    <row r="166" spans="1:12">
      <c r="A166" s="3" t="s">
        <v>181</v>
      </c>
      <c r="B166">
        <v>44</v>
      </c>
      <c r="C166">
        <v>30</v>
      </c>
      <c r="D166">
        <v>35</v>
      </c>
      <c r="E166">
        <v>49</v>
      </c>
      <c r="F166">
        <f>AVERAGEIF(BursaTablo[[#This Row],[Vefat2019]:[Vefat2017]], "&gt;0")</f>
        <v>38</v>
      </c>
      <c r="G166">
        <f>IF(AND(BursaTablo[[#This Row],[Vefat2020]]&gt;-1,BursaTablo[[#This Row],[Referans]]&gt;-1), BursaTablo[[#This Row],[Vefat2020]]-BursaTablo[[#This Row],[Referans]], 0)</f>
        <v>6</v>
      </c>
      <c r="H166">
        <f t="shared" si="11"/>
        <v>43.142857142857146</v>
      </c>
      <c r="I166">
        <f t="shared" si="12"/>
        <v>41.142857142857146</v>
      </c>
      <c r="J166">
        <f t="shared" si="13"/>
        <v>36.571428571428569</v>
      </c>
      <c r="K166">
        <f t="shared" si="14"/>
        <v>37.428571428571431</v>
      </c>
      <c r="L166">
        <f t="shared" si="15"/>
        <v>38.380952380952372</v>
      </c>
    </row>
    <row r="167" spans="1:12">
      <c r="A167" s="3" t="s">
        <v>182</v>
      </c>
      <c r="B167">
        <v>44</v>
      </c>
      <c r="C167">
        <v>39</v>
      </c>
      <c r="D167">
        <v>34</v>
      </c>
      <c r="E167">
        <v>38</v>
      </c>
      <c r="F167">
        <f>AVERAGEIF(BursaTablo[[#This Row],[Vefat2019]:[Vefat2017]], "&gt;0")</f>
        <v>37</v>
      </c>
      <c r="G167">
        <f>IF(AND(BursaTablo[[#This Row],[Vefat2020]]&gt;-1,BursaTablo[[#This Row],[Referans]]&gt;-1), BursaTablo[[#This Row],[Vefat2020]]-BursaTablo[[#This Row],[Referans]], 0)</f>
        <v>7</v>
      </c>
      <c r="H167">
        <f t="shared" si="11"/>
        <v>41.285714285714285</v>
      </c>
      <c r="I167">
        <f t="shared" si="12"/>
        <v>40</v>
      </c>
      <c r="J167">
        <f t="shared" si="13"/>
        <v>35.428571428571431</v>
      </c>
      <c r="K167">
        <f t="shared" si="14"/>
        <v>37.857142857142854</v>
      </c>
      <c r="L167">
        <f t="shared" si="15"/>
        <v>37.761904761904759</v>
      </c>
    </row>
    <row r="168" spans="1:12">
      <c r="A168" s="3" t="s">
        <v>183</v>
      </c>
      <c r="B168">
        <v>53</v>
      </c>
      <c r="C168">
        <v>39</v>
      </c>
      <c r="D168">
        <v>46</v>
      </c>
      <c r="E168">
        <v>36</v>
      </c>
      <c r="F168">
        <f>AVERAGEIF(BursaTablo[[#This Row],[Vefat2019]:[Vefat2017]], "&gt;0")</f>
        <v>40.333333333333336</v>
      </c>
      <c r="G168">
        <f>IF(AND(BursaTablo[[#This Row],[Vefat2020]]&gt;-1,BursaTablo[[#This Row],[Referans]]&gt;-1), BursaTablo[[#This Row],[Vefat2020]]-BursaTablo[[#This Row],[Referans]], 0)</f>
        <v>12.666666666666664</v>
      </c>
      <c r="H168">
        <f t="shared" si="11"/>
        <v>42.571428571428569</v>
      </c>
      <c r="I168">
        <f t="shared" si="12"/>
        <v>39.571428571428569</v>
      </c>
      <c r="J168">
        <f t="shared" si="13"/>
        <v>37.571428571428569</v>
      </c>
      <c r="K168">
        <f t="shared" si="14"/>
        <v>36.428571428571431</v>
      </c>
      <c r="L168">
        <f t="shared" si="15"/>
        <v>37.857142857142854</v>
      </c>
    </row>
    <row r="169" spans="1:12">
      <c r="A169" s="3" t="s">
        <v>184</v>
      </c>
      <c r="B169">
        <v>50</v>
      </c>
      <c r="C169">
        <v>40</v>
      </c>
      <c r="D169">
        <v>51</v>
      </c>
      <c r="E169">
        <v>45</v>
      </c>
      <c r="F169">
        <f>AVERAGEIF(BursaTablo[[#This Row],[Vefat2019]:[Vefat2017]], "&gt;0")</f>
        <v>45.333333333333336</v>
      </c>
      <c r="G169">
        <f>IF(AND(BursaTablo[[#This Row],[Vefat2020]]&gt;-1,BursaTablo[[#This Row],[Referans]]&gt;-1), BursaTablo[[#This Row],[Vefat2020]]-BursaTablo[[#This Row],[Referans]], 0)</f>
        <v>4.6666666666666643</v>
      </c>
      <c r="H169">
        <f t="shared" si="11"/>
        <v>43</v>
      </c>
      <c r="I169">
        <f t="shared" si="12"/>
        <v>37.857142857142854</v>
      </c>
      <c r="J169">
        <f t="shared" si="13"/>
        <v>40.571428571428569</v>
      </c>
      <c r="K169">
        <f t="shared" si="14"/>
        <v>37.714285714285715</v>
      </c>
      <c r="L169">
        <f t="shared" si="15"/>
        <v>38.714285714285715</v>
      </c>
    </row>
    <row r="170" spans="1:12">
      <c r="A170" s="3" t="s">
        <v>185</v>
      </c>
      <c r="B170">
        <v>55</v>
      </c>
      <c r="C170">
        <v>44</v>
      </c>
      <c r="D170">
        <v>37</v>
      </c>
      <c r="E170">
        <v>38</v>
      </c>
      <c r="F170">
        <f>AVERAGEIF(BursaTablo[[#This Row],[Vefat2019]:[Vefat2017]], "&gt;0")</f>
        <v>39.666666666666664</v>
      </c>
      <c r="G170">
        <f>IF(AND(BursaTablo[[#This Row],[Vefat2020]]&gt;-1,BursaTablo[[#This Row],[Referans]]&gt;-1), BursaTablo[[#This Row],[Vefat2020]]-BursaTablo[[#This Row],[Referans]], 0)</f>
        <v>15.333333333333336</v>
      </c>
      <c r="H170">
        <f t="shared" si="11"/>
        <v>45</v>
      </c>
      <c r="I170">
        <f t="shared" si="12"/>
        <v>38.142857142857146</v>
      </c>
      <c r="J170">
        <f t="shared" si="13"/>
        <v>40.714285714285715</v>
      </c>
      <c r="K170">
        <f t="shared" si="14"/>
        <v>40.285714285714285</v>
      </c>
      <c r="L170">
        <f t="shared" si="15"/>
        <v>39.714285714285715</v>
      </c>
    </row>
    <row r="171" spans="1:12">
      <c r="A171" s="3" t="s">
        <v>186</v>
      </c>
      <c r="B171">
        <v>51</v>
      </c>
      <c r="C171">
        <v>44</v>
      </c>
      <c r="D171">
        <v>39</v>
      </c>
      <c r="E171">
        <v>35</v>
      </c>
      <c r="F171">
        <f>AVERAGEIF(BursaTablo[[#This Row],[Vefat2019]:[Vefat2017]], "&gt;0")</f>
        <v>39.333333333333336</v>
      </c>
      <c r="G171">
        <f>IF(AND(BursaTablo[[#This Row],[Vefat2020]]&gt;-1,BursaTablo[[#This Row],[Referans]]&gt;-1), BursaTablo[[#This Row],[Vefat2020]]-BursaTablo[[#This Row],[Referans]], 0)</f>
        <v>11.666666666666664</v>
      </c>
      <c r="H171">
        <f t="shared" si="11"/>
        <v>46.714285714285715</v>
      </c>
      <c r="I171">
        <f t="shared" si="12"/>
        <v>38.714285714285715</v>
      </c>
      <c r="J171">
        <f t="shared" si="13"/>
        <v>40.571428571428569</v>
      </c>
      <c r="K171">
        <f t="shared" si="14"/>
        <v>40.857142857142854</v>
      </c>
      <c r="L171">
        <f t="shared" si="15"/>
        <v>40.047619047619044</v>
      </c>
    </row>
    <row r="172" spans="1:12">
      <c r="A172" s="3" t="s">
        <v>187</v>
      </c>
      <c r="B172">
        <v>50</v>
      </c>
      <c r="C172">
        <v>32</v>
      </c>
      <c r="D172">
        <v>52</v>
      </c>
      <c r="E172">
        <v>35</v>
      </c>
      <c r="F172">
        <f>AVERAGEIF(BursaTablo[[#This Row],[Vefat2019]:[Vefat2017]], "&gt;0")</f>
        <v>39.666666666666664</v>
      </c>
      <c r="G172">
        <f>IF(AND(BursaTablo[[#This Row],[Vefat2020]]&gt;-1,BursaTablo[[#This Row],[Referans]]&gt;-1), BursaTablo[[#This Row],[Vefat2020]]-BursaTablo[[#This Row],[Referans]], 0)</f>
        <v>10.333333333333336</v>
      </c>
      <c r="H172">
        <f t="shared" si="11"/>
        <v>49.571428571428569</v>
      </c>
      <c r="I172">
        <f t="shared" si="12"/>
        <v>38.285714285714285</v>
      </c>
      <c r="J172">
        <f t="shared" si="13"/>
        <v>42</v>
      </c>
      <c r="K172">
        <f t="shared" si="14"/>
        <v>39.428571428571431</v>
      </c>
      <c r="L172">
        <f t="shared" si="15"/>
        <v>39.904761904761912</v>
      </c>
    </row>
    <row r="173" spans="1:12">
      <c r="A173" s="3" t="s">
        <v>188</v>
      </c>
      <c r="B173">
        <v>48</v>
      </c>
      <c r="C173">
        <v>50</v>
      </c>
      <c r="D173">
        <v>30</v>
      </c>
      <c r="E173">
        <v>40</v>
      </c>
      <c r="F173">
        <f>AVERAGEIF(BursaTablo[[#This Row],[Vefat2019]:[Vefat2017]], "&gt;0")</f>
        <v>40</v>
      </c>
      <c r="G173">
        <f>IF(AND(BursaTablo[[#This Row],[Vefat2020]]&gt;-1,BursaTablo[[#This Row],[Referans]]&gt;-1), BursaTablo[[#This Row],[Vefat2020]]-BursaTablo[[#This Row],[Referans]], 0)</f>
        <v>8</v>
      </c>
      <c r="H173">
        <f t="shared" si="11"/>
        <v>50.142857142857146</v>
      </c>
      <c r="I173">
        <f t="shared" si="12"/>
        <v>41.142857142857146</v>
      </c>
      <c r="J173">
        <f t="shared" si="13"/>
        <v>41.285714285714285</v>
      </c>
      <c r="K173">
        <f t="shared" si="14"/>
        <v>38.142857142857146</v>
      </c>
      <c r="L173">
        <f t="shared" si="15"/>
        <v>40.190476190476197</v>
      </c>
    </row>
    <row r="174" spans="1:12">
      <c r="A174" s="3" t="s">
        <v>189</v>
      </c>
      <c r="B174">
        <v>37</v>
      </c>
      <c r="C174">
        <v>32</v>
      </c>
      <c r="D174">
        <v>38</v>
      </c>
      <c r="E174">
        <v>40</v>
      </c>
      <c r="F174">
        <f>AVERAGEIF(BursaTablo[[#This Row],[Vefat2019]:[Vefat2017]], "&gt;0")</f>
        <v>36.666666666666664</v>
      </c>
      <c r="G174">
        <f>IF(AND(BursaTablo[[#This Row],[Vefat2020]]&gt;-1,BursaTablo[[#This Row],[Referans]]&gt;-1), BursaTablo[[#This Row],[Vefat2020]]-BursaTablo[[#This Row],[Referans]], 0)</f>
        <v>0.3333333333333357</v>
      </c>
      <c r="H174">
        <f t="shared" si="11"/>
        <v>49.142857142857146</v>
      </c>
      <c r="I174">
        <f t="shared" si="12"/>
        <v>40.142857142857146</v>
      </c>
      <c r="J174">
        <f t="shared" si="13"/>
        <v>41.857142857142854</v>
      </c>
      <c r="K174">
        <f t="shared" si="14"/>
        <v>38.428571428571431</v>
      </c>
      <c r="L174">
        <f t="shared" si="15"/>
        <v>40.142857142857146</v>
      </c>
    </row>
    <row r="175" spans="1:12">
      <c r="A175" s="3" t="s">
        <v>190</v>
      </c>
      <c r="B175">
        <v>45</v>
      </c>
      <c r="C175">
        <v>45</v>
      </c>
      <c r="D175">
        <v>39</v>
      </c>
      <c r="E175">
        <v>37</v>
      </c>
      <c r="F175">
        <f>AVERAGEIF(BursaTablo[[#This Row],[Vefat2019]:[Vefat2017]], "&gt;0")</f>
        <v>40.333333333333336</v>
      </c>
      <c r="G175">
        <f>IF(AND(BursaTablo[[#This Row],[Vefat2020]]&gt;-1,BursaTablo[[#This Row],[Referans]]&gt;-1), BursaTablo[[#This Row],[Vefat2020]]-BursaTablo[[#This Row],[Referans]], 0)</f>
        <v>4.6666666666666643</v>
      </c>
      <c r="H175">
        <f t="shared" si="11"/>
        <v>48</v>
      </c>
      <c r="I175">
        <f t="shared" si="12"/>
        <v>41</v>
      </c>
      <c r="J175">
        <f t="shared" si="13"/>
        <v>40.857142857142854</v>
      </c>
      <c r="K175">
        <f t="shared" si="14"/>
        <v>38.571428571428569</v>
      </c>
      <c r="L175">
        <f t="shared" si="15"/>
        <v>40.142857142857146</v>
      </c>
    </row>
    <row r="176" spans="1:12">
      <c r="A176" s="3" t="s">
        <v>191</v>
      </c>
      <c r="B176">
        <v>56</v>
      </c>
      <c r="C176">
        <v>34</v>
      </c>
      <c r="D176">
        <v>31</v>
      </c>
      <c r="E176">
        <v>40</v>
      </c>
      <c r="F176">
        <f>AVERAGEIF(BursaTablo[[#This Row],[Vefat2019]:[Vefat2017]], "&gt;0")</f>
        <v>35</v>
      </c>
      <c r="G176">
        <f>IF(AND(BursaTablo[[#This Row],[Vefat2020]]&gt;-1,BursaTablo[[#This Row],[Referans]]&gt;-1), BursaTablo[[#This Row],[Vefat2020]]-BursaTablo[[#This Row],[Referans]], 0)</f>
        <v>21</v>
      </c>
      <c r="H176">
        <f t="shared" si="11"/>
        <v>48.857142857142854</v>
      </c>
      <c r="I176">
        <f t="shared" si="12"/>
        <v>40.142857142857146</v>
      </c>
      <c r="J176">
        <f t="shared" si="13"/>
        <v>38</v>
      </c>
      <c r="K176">
        <f t="shared" si="14"/>
        <v>37.857142857142854</v>
      </c>
      <c r="L176">
        <f t="shared" si="15"/>
        <v>38.666666666666664</v>
      </c>
    </row>
    <row r="177" spans="1:12">
      <c r="A177" s="3" t="s">
        <v>192</v>
      </c>
      <c r="B177">
        <v>55</v>
      </c>
      <c r="C177">
        <v>50</v>
      </c>
      <c r="D177">
        <v>57</v>
      </c>
      <c r="E177">
        <v>42</v>
      </c>
      <c r="F177">
        <f>AVERAGEIF(BursaTablo[[#This Row],[Vefat2019]:[Vefat2017]], "&gt;0")</f>
        <v>49.666666666666664</v>
      </c>
      <c r="G177">
        <f>IF(AND(BursaTablo[[#This Row],[Vefat2020]]&gt;-1,BursaTablo[[#This Row],[Referans]]&gt;-1), BursaTablo[[#This Row],[Vefat2020]]-BursaTablo[[#This Row],[Referans]], 0)</f>
        <v>5.3333333333333357</v>
      </c>
      <c r="H177">
        <f t="shared" si="11"/>
        <v>48.857142857142854</v>
      </c>
      <c r="I177">
        <f t="shared" si="12"/>
        <v>41</v>
      </c>
      <c r="J177">
        <f t="shared" si="13"/>
        <v>40.857142857142854</v>
      </c>
      <c r="K177">
        <f t="shared" si="14"/>
        <v>38.428571428571431</v>
      </c>
      <c r="L177">
        <f t="shared" si="15"/>
        <v>40.095238095238095</v>
      </c>
    </row>
    <row r="178" spans="1:12">
      <c r="A178" s="3" t="s">
        <v>193</v>
      </c>
      <c r="B178">
        <v>46</v>
      </c>
      <c r="C178">
        <v>38</v>
      </c>
      <c r="D178">
        <v>46</v>
      </c>
      <c r="E178">
        <v>31</v>
      </c>
      <c r="F178">
        <f>AVERAGEIF(BursaTablo[[#This Row],[Vefat2019]:[Vefat2017]], "&gt;0")</f>
        <v>38.333333333333336</v>
      </c>
      <c r="G178">
        <f>IF(AND(BursaTablo[[#This Row],[Vefat2020]]&gt;-1,BursaTablo[[#This Row],[Referans]]&gt;-1), BursaTablo[[#This Row],[Vefat2020]]-BursaTablo[[#This Row],[Referans]], 0)</f>
        <v>7.6666666666666643</v>
      </c>
      <c r="H178">
        <f t="shared" si="11"/>
        <v>48.142857142857146</v>
      </c>
      <c r="I178">
        <f t="shared" si="12"/>
        <v>40.142857142857146</v>
      </c>
      <c r="J178">
        <f t="shared" si="13"/>
        <v>41.857142857142854</v>
      </c>
      <c r="K178">
        <f t="shared" si="14"/>
        <v>37.857142857142854</v>
      </c>
      <c r="L178">
        <f t="shared" si="15"/>
        <v>39.952380952380949</v>
      </c>
    </row>
    <row r="179" spans="1:12">
      <c r="A179" s="3" t="s">
        <v>194</v>
      </c>
      <c r="B179">
        <v>38</v>
      </c>
      <c r="C179">
        <v>53</v>
      </c>
      <c r="D179">
        <v>35</v>
      </c>
      <c r="E179">
        <v>36</v>
      </c>
      <c r="F179">
        <f>AVERAGEIF(BursaTablo[[#This Row],[Vefat2019]:[Vefat2017]], "&gt;0")</f>
        <v>41.333333333333336</v>
      </c>
      <c r="G179">
        <f>IF(AND(BursaTablo[[#This Row],[Vefat2020]]&gt;-1,BursaTablo[[#This Row],[Referans]]&gt;-1), BursaTablo[[#This Row],[Vefat2020]]-BursaTablo[[#This Row],[Referans]], 0)</f>
        <v>-3.3333333333333357</v>
      </c>
      <c r="H179">
        <f t="shared" si="11"/>
        <v>46.428571428571431</v>
      </c>
      <c r="I179">
        <f t="shared" si="12"/>
        <v>43.142857142857146</v>
      </c>
      <c r="J179">
        <f t="shared" si="13"/>
        <v>39.428571428571431</v>
      </c>
      <c r="K179">
        <f t="shared" si="14"/>
        <v>38</v>
      </c>
      <c r="L179">
        <f t="shared" si="15"/>
        <v>40.19047619047619</v>
      </c>
    </row>
    <row r="180" spans="1:12">
      <c r="A180" s="3" t="s">
        <v>195</v>
      </c>
      <c r="B180">
        <v>29</v>
      </c>
      <c r="C180">
        <v>42</v>
      </c>
      <c r="D180">
        <v>46</v>
      </c>
      <c r="E180">
        <v>39</v>
      </c>
      <c r="F180">
        <f>AVERAGEIF(BursaTablo[[#This Row],[Vefat2019]:[Vefat2017]], "&gt;0")</f>
        <v>42.333333333333336</v>
      </c>
      <c r="G180">
        <f>IF(AND(BursaTablo[[#This Row],[Vefat2020]]&gt;-1,BursaTablo[[#This Row],[Referans]]&gt;-1), BursaTablo[[#This Row],[Vefat2020]]-BursaTablo[[#This Row],[Referans]], 0)</f>
        <v>-13.333333333333336</v>
      </c>
      <c r="H180">
        <f t="shared" si="11"/>
        <v>43.714285714285715</v>
      </c>
      <c r="I180">
        <f t="shared" si="12"/>
        <v>42</v>
      </c>
      <c r="J180">
        <f t="shared" si="13"/>
        <v>41.714285714285715</v>
      </c>
      <c r="K180">
        <f t="shared" si="14"/>
        <v>37.857142857142854</v>
      </c>
      <c r="L180">
        <f t="shared" si="15"/>
        <v>40.523809523809526</v>
      </c>
    </row>
    <row r="181" spans="1:12">
      <c r="A181" s="3" t="s">
        <v>196</v>
      </c>
      <c r="B181">
        <v>59</v>
      </c>
      <c r="C181">
        <v>38</v>
      </c>
      <c r="D181">
        <v>40</v>
      </c>
      <c r="E181">
        <v>42</v>
      </c>
      <c r="F181">
        <f>AVERAGEIF(BursaTablo[[#This Row],[Vefat2019]:[Vefat2017]], "&gt;0")</f>
        <v>40</v>
      </c>
      <c r="G181">
        <f>IF(AND(BursaTablo[[#This Row],[Vefat2020]]&gt;-1,BursaTablo[[#This Row],[Referans]]&gt;-1), BursaTablo[[#This Row],[Vefat2020]]-BursaTablo[[#This Row],[Referans]], 0)</f>
        <v>19</v>
      </c>
      <c r="H181">
        <f t="shared" si="11"/>
        <v>46.857142857142854</v>
      </c>
      <c r="I181">
        <f t="shared" si="12"/>
        <v>42.857142857142854</v>
      </c>
      <c r="J181">
        <f t="shared" si="13"/>
        <v>42</v>
      </c>
      <c r="K181">
        <f t="shared" si="14"/>
        <v>38.142857142857146</v>
      </c>
      <c r="L181">
        <f t="shared" si="15"/>
        <v>41</v>
      </c>
    </row>
    <row r="182" spans="1:12">
      <c r="A182" s="3" t="s">
        <v>197</v>
      </c>
      <c r="B182">
        <v>39</v>
      </c>
      <c r="C182">
        <v>25</v>
      </c>
      <c r="D182">
        <v>41</v>
      </c>
      <c r="E182">
        <v>62</v>
      </c>
      <c r="F182">
        <f>AVERAGEIF(BursaTablo[[#This Row],[Vefat2019]:[Vefat2017]], "&gt;0")</f>
        <v>42.666666666666664</v>
      </c>
      <c r="G182">
        <f>IF(AND(BursaTablo[[#This Row],[Vefat2020]]&gt;-1,BursaTablo[[#This Row],[Referans]]&gt;-1), BursaTablo[[#This Row],[Vefat2020]]-BursaTablo[[#This Row],[Referans]], 0)</f>
        <v>-3.6666666666666643</v>
      </c>
      <c r="H182">
        <f t="shared" si="11"/>
        <v>46</v>
      </c>
      <c r="I182">
        <f t="shared" si="12"/>
        <v>40</v>
      </c>
      <c r="J182">
        <f t="shared" si="13"/>
        <v>42.285714285714285</v>
      </c>
      <c r="K182">
        <f t="shared" si="14"/>
        <v>41.714285714285715</v>
      </c>
      <c r="L182">
        <f t="shared" si="15"/>
        <v>41.333333333333336</v>
      </c>
    </row>
    <row r="183" spans="1:12">
      <c r="A183" s="3" t="s">
        <v>198</v>
      </c>
      <c r="B183">
        <v>45</v>
      </c>
      <c r="C183">
        <v>52</v>
      </c>
      <c r="D183">
        <v>43</v>
      </c>
      <c r="E183">
        <v>59</v>
      </c>
      <c r="F183">
        <f>AVERAGEIF(BursaTablo[[#This Row],[Vefat2019]:[Vefat2017]], "&gt;0")</f>
        <v>51.333333333333336</v>
      </c>
      <c r="G183">
        <f>IF(AND(BursaTablo[[#This Row],[Vefat2020]]&gt;-1,BursaTablo[[#This Row],[Referans]]&gt;-1), BursaTablo[[#This Row],[Vefat2020]]-BursaTablo[[#This Row],[Referans]], 0)</f>
        <v>-6.3333333333333357</v>
      </c>
      <c r="H183">
        <f t="shared" si="11"/>
        <v>44.428571428571431</v>
      </c>
      <c r="I183">
        <f t="shared" si="12"/>
        <v>42.571428571428569</v>
      </c>
      <c r="J183">
        <f t="shared" si="13"/>
        <v>44</v>
      </c>
      <c r="K183">
        <f t="shared" si="14"/>
        <v>44.428571428571431</v>
      </c>
      <c r="L183">
        <f t="shared" si="15"/>
        <v>43.666666666666671</v>
      </c>
    </row>
    <row r="184" spans="1:12">
      <c r="A184" s="3" t="s">
        <v>199</v>
      </c>
      <c r="B184">
        <v>63</v>
      </c>
      <c r="C184">
        <v>44</v>
      </c>
      <c r="D184">
        <v>45</v>
      </c>
      <c r="E184">
        <v>61</v>
      </c>
      <c r="F184">
        <f>AVERAGEIF(BursaTablo[[#This Row],[Vefat2019]:[Vefat2017]], "&gt;0")</f>
        <v>50</v>
      </c>
      <c r="G184">
        <f>IF(AND(BursaTablo[[#This Row],[Vefat2020]]&gt;-1,BursaTablo[[#This Row],[Referans]]&gt;-1), BursaTablo[[#This Row],[Vefat2020]]-BursaTablo[[#This Row],[Referans]], 0)</f>
        <v>13</v>
      </c>
      <c r="H184">
        <f t="shared" si="11"/>
        <v>45.571428571428569</v>
      </c>
      <c r="I184">
        <f t="shared" si="12"/>
        <v>41.714285714285715</v>
      </c>
      <c r="J184">
        <f t="shared" si="13"/>
        <v>42.285714285714285</v>
      </c>
      <c r="K184">
        <f t="shared" si="14"/>
        <v>47.142857142857146</v>
      </c>
      <c r="L184">
        <f t="shared" si="15"/>
        <v>43.714285714285715</v>
      </c>
    </row>
    <row r="185" spans="1:12">
      <c r="A185" s="3" t="s">
        <v>200</v>
      </c>
      <c r="B185">
        <v>51</v>
      </c>
      <c r="C185">
        <v>39</v>
      </c>
      <c r="D185">
        <v>48</v>
      </c>
      <c r="E185">
        <v>45</v>
      </c>
      <c r="F185">
        <f>AVERAGEIF(BursaTablo[[#This Row],[Vefat2019]:[Vefat2017]], "&gt;0")</f>
        <v>44</v>
      </c>
      <c r="G185">
        <f>IF(AND(BursaTablo[[#This Row],[Vefat2020]]&gt;-1,BursaTablo[[#This Row],[Referans]]&gt;-1), BursaTablo[[#This Row],[Vefat2020]]-BursaTablo[[#This Row],[Referans]], 0)</f>
        <v>7</v>
      </c>
      <c r="H185">
        <f t="shared" si="11"/>
        <v>46.285714285714285</v>
      </c>
      <c r="I185">
        <f t="shared" si="12"/>
        <v>41.857142857142854</v>
      </c>
      <c r="J185">
        <f t="shared" si="13"/>
        <v>42.571428571428569</v>
      </c>
      <c r="K185">
        <f t="shared" si="14"/>
        <v>49.142857142857146</v>
      </c>
      <c r="L185">
        <f t="shared" si="15"/>
        <v>44.523809523809526</v>
      </c>
    </row>
    <row r="186" spans="1:12">
      <c r="A186" s="3" t="s">
        <v>201</v>
      </c>
      <c r="B186">
        <v>49</v>
      </c>
      <c r="C186">
        <v>39</v>
      </c>
      <c r="D186">
        <v>38</v>
      </c>
      <c r="E186">
        <v>60</v>
      </c>
      <c r="F186">
        <f>AVERAGEIF(BursaTablo[[#This Row],[Vefat2019]:[Vefat2017]], "&gt;0")</f>
        <v>45.666666666666664</v>
      </c>
      <c r="G186">
        <f>IF(AND(BursaTablo[[#This Row],[Vefat2020]]&gt;-1,BursaTablo[[#This Row],[Referans]]&gt;-1), BursaTablo[[#This Row],[Vefat2020]]-BursaTablo[[#This Row],[Referans]], 0)</f>
        <v>3.3333333333333357</v>
      </c>
      <c r="H186">
        <f t="shared" si="11"/>
        <v>47.857142857142854</v>
      </c>
      <c r="I186">
        <f t="shared" si="12"/>
        <v>39.857142857142854</v>
      </c>
      <c r="J186">
        <f t="shared" si="13"/>
        <v>43</v>
      </c>
      <c r="K186">
        <f t="shared" si="14"/>
        <v>52.571428571428569</v>
      </c>
      <c r="L186">
        <f t="shared" si="15"/>
        <v>45.142857142857153</v>
      </c>
    </row>
    <row r="187" spans="1:12">
      <c r="A187" s="3" t="s">
        <v>202</v>
      </c>
      <c r="B187">
        <v>45</v>
      </c>
      <c r="C187">
        <v>52</v>
      </c>
      <c r="D187">
        <v>46</v>
      </c>
      <c r="E187">
        <v>36</v>
      </c>
      <c r="F187">
        <f>AVERAGEIF(BursaTablo[[#This Row],[Vefat2019]:[Vefat2017]], "&gt;0")</f>
        <v>44.666666666666664</v>
      </c>
      <c r="G187">
        <f>IF(AND(BursaTablo[[#This Row],[Vefat2020]]&gt;-1,BursaTablo[[#This Row],[Referans]]&gt;-1), BursaTablo[[#This Row],[Vefat2020]]-BursaTablo[[#This Row],[Referans]], 0)</f>
        <v>0.3333333333333357</v>
      </c>
      <c r="H187">
        <f t="shared" si="11"/>
        <v>50.142857142857146</v>
      </c>
      <c r="I187">
        <f t="shared" si="12"/>
        <v>41.285714285714285</v>
      </c>
      <c r="J187">
        <f t="shared" si="13"/>
        <v>43</v>
      </c>
      <c r="K187">
        <f t="shared" si="14"/>
        <v>52.142857142857146</v>
      </c>
      <c r="L187">
        <f t="shared" si="15"/>
        <v>45.476190476190482</v>
      </c>
    </row>
    <row r="188" spans="1:12">
      <c r="A188" s="3" t="s">
        <v>203</v>
      </c>
      <c r="B188">
        <v>49</v>
      </c>
      <c r="C188">
        <v>38</v>
      </c>
      <c r="D188">
        <v>33</v>
      </c>
      <c r="E188">
        <v>43</v>
      </c>
      <c r="F188">
        <f>AVERAGEIF(BursaTablo[[#This Row],[Vefat2019]:[Vefat2017]], "&gt;0")</f>
        <v>38</v>
      </c>
      <c r="G188">
        <f>IF(AND(BursaTablo[[#This Row],[Vefat2020]]&gt;-1,BursaTablo[[#This Row],[Referans]]&gt;-1), BursaTablo[[#This Row],[Vefat2020]]-BursaTablo[[#This Row],[Referans]], 0)</f>
        <v>11</v>
      </c>
      <c r="H188">
        <f t="shared" si="11"/>
        <v>48.714285714285715</v>
      </c>
      <c r="I188">
        <f t="shared" si="12"/>
        <v>41.285714285714285</v>
      </c>
      <c r="J188">
        <f t="shared" si="13"/>
        <v>42</v>
      </c>
      <c r="K188">
        <f t="shared" si="14"/>
        <v>52.285714285714285</v>
      </c>
      <c r="L188">
        <f t="shared" si="15"/>
        <v>45.19047619047619</v>
      </c>
    </row>
    <row r="189" spans="1:12">
      <c r="A189" s="3" t="s">
        <v>204</v>
      </c>
      <c r="B189">
        <v>48</v>
      </c>
      <c r="C189">
        <v>41</v>
      </c>
      <c r="D189">
        <v>48</v>
      </c>
      <c r="E189">
        <v>50</v>
      </c>
      <c r="F189">
        <f>AVERAGEIF(BursaTablo[[#This Row],[Vefat2019]:[Vefat2017]], "&gt;0")</f>
        <v>46.333333333333336</v>
      </c>
      <c r="G189">
        <f>IF(AND(BursaTablo[[#This Row],[Vefat2020]]&gt;-1,BursaTablo[[#This Row],[Referans]]&gt;-1), BursaTablo[[#This Row],[Vefat2020]]-BursaTablo[[#This Row],[Referans]], 0)</f>
        <v>1.6666666666666643</v>
      </c>
      <c r="H189">
        <f t="shared" si="11"/>
        <v>50</v>
      </c>
      <c r="I189">
        <f t="shared" si="12"/>
        <v>43.571428571428569</v>
      </c>
      <c r="J189">
        <f t="shared" si="13"/>
        <v>43</v>
      </c>
      <c r="K189">
        <f t="shared" si="14"/>
        <v>50.571428571428569</v>
      </c>
      <c r="L189">
        <f t="shared" si="15"/>
        <v>45.714285714285708</v>
      </c>
    </row>
    <row r="190" spans="1:12">
      <c r="A190" s="3" t="s">
        <v>205</v>
      </c>
      <c r="B190">
        <v>54</v>
      </c>
      <c r="C190">
        <v>37</v>
      </c>
      <c r="D190">
        <v>37</v>
      </c>
      <c r="E190">
        <v>37</v>
      </c>
      <c r="F190">
        <f>AVERAGEIF(BursaTablo[[#This Row],[Vefat2019]:[Vefat2017]], "&gt;0")</f>
        <v>37</v>
      </c>
      <c r="G190">
        <f>IF(AND(BursaTablo[[#This Row],[Vefat2020]]&gt;-1,BursaTablo[[#This Row],[Referans]]&gt;-1), BursaTablo[[#This Row],[Vefat2020]]-BursaTablo[[#This Row],[Referans]], 0)</f>
        <v>17</v>
      </c>
      <c r="H190">
        <f t="shared" si="11"/>
        <v>51.285714285714285</v>
      </c>
      <c r="I190">
        <f t="shared" si="12"/>
        <v>41.428571428571431</v>
      </c>
      <c r="J190">
        <f t="shared" si="13"/>
        <v>42.142857142857146</v>
      </c>
      <c r="K190">
        <f t="shared" si="14"/>
        <v>47.428571428571431</v>
      </c>
      <c r="L190">
        <f t="shared" si="15"/>
        <v>43.666666666666664</v>
      </c>
    </row>
    <row r="191" spans="1:12">
      <c r="A191" s="3" t="s">
        <v>206</v>
      </c>
      <c r="B191">
        <v>51</v>
      </c>
      <c r="C191">
        <v>44</v>
      </c>
      <c r="D191">
        <v>42</v>
      </c>
      <c r="E191">
        <v>46</v>
      </c>
      <c r="F191">
        <f>AVERAGEIF(BursaTablo[[#This Row],[Vefat2019]:[Vefat2017]], "&gt;0")</f>
        <v>44</v>
      </c>
      <c r="G191">
        <f>IF(AND(BursaTablo[[#This Row],[Vefat2020]]&gt;-1,BursaTablo[[#This Row],[Referans]]&gt;-1), BursaTablo[[#This Row],[Vefat2020]]-BursaTablo[[#This Row],[Referans]], 0)</f>
        <v>7</v>
      </c>
      <c r="H191">
        <f t="shared" si="11"/>
        <v>49.571428571428569</v>
      </c>
      <c r="I191">
        <f t="shared" si="12"/>
        <v>41.428571428571431</v>
      </c>
      <c r="J191">
        <f t="shared" si="13"/>
        <v>41.714285714285715</v>
      </c>
      <c r="K191">
        <f t="shared" si="14"/>
        <v>45.285714285714285</v>
      </c>
      <c r="L191">
        <f t="shared" si="15"/>
        <v>42.809523809523803</v>
      </c>
    </row>
    <row r="192" spans="1:12">
      <c r="A192" s="3" t="s">
        <v>207</v>
      </c>
      <c r="B192">
        <v>66</v>
      </c>
      <c r="C192">
        <v>44</v>
      </c>
      <c r="D192">
        <v>40</v>
      </c>
      <c r="E192">
        <v>43</v>
      </c>
      <c r="F192">
        <f>AVERAGEIF(BursaTablo[[#This Row],[Vefat2019]:[Vefat2017]], "&gt;0")</f>
        <v>42.333333333333336</v>
      </c>
      <c r="G192">
        <f>IF(AND(BursaTablo[[#This Row],[Vefat2020]]&gt;-1,BursaTablo[[#This Row],[Referans]]&gt;-1), BursaTablo[[#This Row],[Vefat2020]]-BursaTablo[[#This Row],[Referans]], 0)</f>
        <v>23.666666666666664</v>
      </c>
      <c r="H192">
        <f t="shared" si="11"/>
        <v>51.714285714285715</v>
      </c>
      <c r="I192">
        <f t="shared" si="12"/>
        <v>42.142857142857146</v>
      </c>
      <c r="J192">
        <f t="shared" si="13"/>
        <v>40.571428571428569</v>
      </c>
      <c r="K192">
        <f t="shared" si="14"/>
        <v>45</v>
      </c>
      <c r="L192">
        <f t="shared" si="15"/>
        <v>42.571428571428569</v>
      </c>
    </row>
    <row r="193" spans="1:12">
      <c r="A193" s="3" t="s">
        <v>208</v>
      </c>
      <c r="B193">
        <v>49</v>
      </c>
      <c r="C193">
        <v>44</v>
      </c>
      <c r="D193">
        <v>51</v>
      </c>
      <c r="E193">
        <v>43</v>
      </c>
      <c r="F193">
        <f>AVERAGEIF(BursaTablo[[#This Row],[Vefat2019]:[Vefat2017]], "&gt;0")</f>
        <v>46</v>
      </c>
      <c r="G193">
        <f>IF(AND(BursaTablo[[#This Row],[Vefat2020]]&gt;-1,BursaTablo[[#This Row],[Referans]]&gt;-1), BursaTablo[[#This Row],[Vefat2020]]-BursaTablo[[#This Row],[Referans]], 0)</f>
        <v>3</v>
      </c>
      <c r="H193">
        <f t="shared" si="11"/>
        <v>51.714285714285715</v>
      </c>
      <c r="I193">
        <f t="shared" si="12"/>
        <v>42.857142857142854</v>
      </c>
      <c r="J193">
        <f t="shared" si="13"/>
        <v>42.428571428571431</v>
      </c>
      <c r="K193">
        <f t="shared" si="14"/>
        <v>42.571428571428569</v>
      </c>
      <c r="L193">
        <f t="shared" si="15"/>
        <v>42.619047619047628</v>
      </c>
    </row>
    <row r="194" spans="1:12">
      <c r="A194" s="3" t="s">
        <v>209</v>
      </c>
      <c r="B194">
        <v>61</v>
      </c>
      <c r="C194">
        <v>32</v>
      </c>
      <c r="D194">
        <v>33</v>
      </c>
      <c r="E194">
        <v>47</v>
      </c>
      <c r="F194">
        <f>AVERAGEIF(BursaTablo[[#This Row],[Vefat2019]:[Vefat2017]], "&gt;0")</f>
        <v>37.333333333333336</v>
      </c>
      <c r="G194">
        <f>IF(AND(BursaTablo[[#This Row],[Vefat2020]]&gt;-1,BursaTablo[[#This Row],[Referans]]&gt;-1), BursaTablo[[#This Row],[Vefat2020]]-BursaTablo[[#This Row],[Referans]], 0)</f>
        <v>23.666666666666664</v>
      </c>
      <c r="H194">
        <f t="shared" si="11"/>
        <v>54</v>
      </c>
      <c r="I194">
        <f t="shared" si="12"/>
        <v>40</v>
      </c>
      <c r="J194">
        <f t="shared" si="13"/>
        <v>40.571428571428569</v>
      </c>
      <c r="K194">
        <f t="shared" si="14"/>
        <v>44.142857142857146</v>
      </c>
      <c r="L194">
        <f t="shared" si="15"/>
        <v>41.571428571428569</v>
      </c>
    </row>
    <row r="195" spans="1:12">
      <c r="A195" s="3" t="s">
        <v>210</v>
      </c>
      <c r="B195">
        <v>41</v>
      </c>
      <c r="C195">
        <v>33</v>
      </c>
      <c r="D195">
        <v>36</v>
      </c>
      <c r="E195">
        <v>39</v>
      </c>
      <c r="F195">
        <f>AVERAGEIF(BursaTablo[[#This Row],[Vefat2019]:[Vefat2017]], "&gt;0")</f>
        <v>36</v>
      </c>
      <c r="G195">
        <f>IF(AND(BursaTablo[[#This Row],[Vefat2020]]&gt;-1,BursaTablo[[#This Row],[Referans]]&gt;-1), BursaTablo[[#This Row],[Vefat2020]]-BursaTablo[[#This Row],[Referans]], 0)</f>
        <v>5</v>
      </c>
      <c r="H195">
        <f t="shared" si="11"/>
        <v>52.857142857142854</v>
      </c>
      <c r="I195">
        <f t="shared" si="12"/>
        <v>39.285714285714285</v>
      </c>
      <c r="J195">
        <f t="shared" si="13"/>
        <v>41</v>
      </c>
      <c r="K195">
        <f t="shared" si="14"/>
        <v>43.571428571428569</v>
      </c>
      <c r="L195">
        <f t="shared" si="15"/>
        <v>41.285714285714285</v>
      </c>
    </row>
    <row r="196" spans="1:12">
      <c r="A196" s="3" t="s">
        <v>211</v>
      </c>
      <c r="B196">
        <v>45</v>
      </c>
      <c r="C196">
        <v>30</v>
      </c>
      <c r="D196">
        <v>42</v>
      </c>
      <c r="E196">
        <v>49</v>
      </c>
      <c r="F196">
        <f>AVERAGEIF(BursaTablo[[#This Row],[Vefat2019]:[Vefat2017]], "&gt;0")</f>
        <v>40.333333333333336</v>
      </c>
      <c r="G196">
        <f>IF(AND(BursaTablo[[#This Row],[Vefat2020]]&gt;-1,BursaTablo[[#This Row],[Referans]]&gt;-1), BursaTablo[[#This Row],[Vefat2020]]-BursaTablo[[#This Row],[Referans]], 0)</f>
        <v>4.6666666666666643</v>
      </c>
      <c r="H196">
        <f t="shared" si="11"/>
        <v>52.428571428571431</v>
      </c>
      <c r="I196">
        <f t="shared" si="12"/>
        <v>37.714285714285715</v>
      </c>
      <c r="J196">
        <f t="shared" si="13"/>
        <v>40.142857142857146</v>
      </c>
      <c r="K196">
        <f t="shared" si="14"/>
        <v>43.428571428571431</v>
      </c>
      <c r="L196">
        <f t="shared" si="15"/>
        <v>40.428571428571431</v>
      </c>
    </row>
    <row r="197" spans="1:12">
      <c r="A197" s="3" t="s">
        <v>212</v>
      </c>
      <c r="B197">
        <v>62</v>
      </c>
      <c r="C197">
        <v>30</v>
      </c>
      <c r="D197">
        <v>43</v>
      </c>
      <c r="E197">
        <v>39</v>
      </c>
      <c r="F197">
        <f>AVERAGEIF(BursaTablo[[#This Row],[Vefat2019]:[Vefat2017]], "&gt;0")</f>
        <v>37.333333333333336</v>
      </c>
      <c r="G197">
        <f>IF(AND(BursaTablo[[#This Row],[Vefat2020]]&gt;-1,BursaTablo[[#This Row],[Referans]]&gt;-1), BursaTablo[[#This Row],[Vefat2020]]-BursaTablo[[#This Row],[Referans]], 0)</f>
        <v>24.666666666666664</v>
      </c>
      <c r="H197">
        <f t="shared" si="11"/>
        <v>53.571428571428569</v>
      </c>
      <c r="I197">
        <f t="shared" si="12"/>
        <v>36.714285714285715</v>
      </c>
      <c r="J197">
        <f t="shared" si="13"/>
        <v>41</v>
      </c>
      <c r="K197">
        <f t="shared" si="14"/>
        <v>43.714285714285715</v>
      </c>
      <c r="L197">
        <f t="shared" si="15"/>
        <v>40.476190476190482</v>
      </c>
    </row>
    <row r="198" spans="1:12">
      <c r="A198" s="3" t="s">
        <v>213</v>
      </c>
      <c r="B198">
        <v>54</v>
      </c>
      <c r="C198">
        <v>31</v>
      </c>
      <c r="D198">
        <v>31</v>
      </c>
      <c r="E198">
        <v>42</v>
      </c>
      <c r="F198">
        <f>AVERAGEIF(BursaTablo[[#This Row],[Vefat2019]:[Vefat2017]], "&gt;0")</f>
        <v>34.666666666666664</v>
      </c>
      <c r="G198">
        <f>IF(AND(BursaTablo[[#This Row],[Vefat2020]]&gt;-1,BursaTablo[[#This Row],[Referans]]&gt;-1), BursaTablo[[#This Row],[Vefat2020]]-BursaTablo[[#This Row],[Referans]], 0)</f>
        <v>19.333333333333336</v>
      </c>
      <c r="H198">
        <f t="shared" si="11"/>
        <v>54</v>
      </c>
      <c r="I198">
        <f t="shared" si="12"/>
        <v>34.857142857142854</v>
      </c>
      <c r="J198">
        <f t="shared" si="13"/>
        <v>39.428571428571431</v>
      </c>
      <c r="K198">
        <f t="shared" si="14"/>
        <v>43.142857142857146</v>
      </c>
      <c r="L198">
        <f t="shared" si="15"/>
        <v>39.142857142857153</v>
      </c>
    </row>
    <row r="199" spans="1:12">
      <c r="A199" s="3" t="s">
        <v>214</v>
      </c>
      <c r="B199">
        <v>41</v>
      </c>
      <c r="C199">
        <v>33</v>
      </c>
      <c r="D199">
        <v>43</v>
      </c>
      <c r="E199">
        <v>52</v>
      </c>
      <c r="F199">
        <f>AVERAGEIF(BursaTablo[[#This Row],[Vefat2019]:[Vefat2017]], "&gt;0")</f>
        <v>42.666666666666664</v>
      </c>
      <c r="G199">
        <f>IF(AND(BursaTablo[[#This Row],[Vefat2020]]&gt;-1,BursaTablo[[#This Row],[Referans]]&gt;-1), BursaTablo[[#This Row],[Vefat2020]]-BursaTablo[[#This Row],[Referans]], 0)</f>
        <v>-1.6666666666666643</v>
      </c>
      <c r="H199">
        <f t="shared" si="11"/>
        <v>50.428571428571431</v>
      </c>
      <c r="I199">
        <f t="shared" si="12"/>
        <v>33.285714285714285</v>
      </c>
      <c r="J199">
        <f t="shared" si="13"/>
        <v>39.857142857142854</v>
      </c>
      <c r="K199">
        <f t="shared" si="14"/>
        <v>44.428571428571431</v>
      </c>
      <c r="L199">
        <f t="shared" si="15"/>
        <v>39.190476190476197</v>
      </c>
    </row>
    <row r="200" spans="1:12">
      <c r="A200" s="3" t="s">
        <v>215</v>
      </c>
      <c r="B200">
        <v>49</v>
      </c>
      <c r="C200">
        <v>34</v>
      </c>
      <c r="D200">
        <v>38</v>
      </c>
      <c r="E200">
        <v>36</v>
      </c>
      <c r="F200">
        <f>AVERAGEIF(BursaTablo[[#This Row],[Vefat2019]:[Vefat2017]], "&gt;0")</f>
        <v>36</v>
      </c>
      <c r="G200">
        <f>IF(AND(BursaTablo[[#This Row],[Vefat2020]]&gt;-1,BursaTablo[[#This Row],[Referans]]&gt;-1), BursaTablo[[#This Row],[Vefat2020]]-BursaTablo[[#This Row],[Referans]], 0)</f>
        <v>13</v>
      </c>
      <c r="H200">
        <f t="shared" si="11"/>
        <v>50.428571428571431</v>
      </c>
      <c r="I200">
        <f t="shared" si="12"/>
        <v>31.857142857142858</v>
      </c>
      <c r="J200">
        <f t="shared" si="13"/>
        <v>38</v>
      </c>
      <c r="K200">
        <f t="shared" si="14"/>
        <v>43.428571428571431</v>
      </c>
      <c r="L200">
        <f t="shared" si="15"/>
        <v>37.761904761904766</v>
      </c>
    </row>
    <row r="201" spans="1:12">
      <c r="A201" s="3" t="s">
        <v>216</v>
      </c>
      <c r="B201">
        <v>43</v>
      </c>
      <c r="C201">
        <v>33</v>
      </c>
      <c r="D201">
        <v>40</v>
      </c>
      <c r="E201">
        <v>40</v>
      </c>
      <c r="F201">
        <f>AVERAGEIF(BursaTablo[[#This Row],[Vefat2019]:[Vefat2017]], "&gt;0")</f>
        <v>37.666666666666664</v>
      </c>
      <c r="G201">
        <f>IF(AND(BursaTablo[[#This Row],[Vefat2020]]&gt;-1,BursaTablo[[#This Row],[Referans]]&gt;-1), BursaTablo[[#This Row],[Vefat2020]]-BursaTablo[[#This Row],[Referans]], 0)</f>
        <v>5.3333333333333357</v>
      </c>
      <c r="H201">
        <f t="shared" ref="H201:H254" si="16">AVERAGE(B195:B201)</f>
        <v>47.857142857142854</v>
      </c>
      <c r="I201">
        <f t="shared" ref="I201:I254" si="17">AVERAGE(C195:C201)</f>
        <v>32</v>
      </c>
      <c r="J201">
        <f t="shared" ref="J201:J254" si="18">AVERAGE(D195:D201)</f>
        <v>39</v>
      </c>
      <c r="K201">
        <f t="shared" ref="K201:K254" si="19">AVERAGE(E195:E201)</f>
        <v>42.428571428571431</v>
      </c>
      <c r="L201">
        <f t="shared" ref="L201:L254" si="20">AVERAGE(F195:F201)</f>
        <v>37.80952380952381</v>
      </c>
    </row>
    <row r="202" spans="1:12">
      <c r="A202" s="3" t="s">
        <v>217</v>
      </c>
      <c r="B202">
        <v>45</v>
      </c>
      <c r="C202">
        <v>41</v>
      </c>
      <c r="D202">
        <v>44</v>
      </c>
      <c r="E202">
        <v>37</v>
      </c>
      <c r="F202">
        <f>AVERAGEIF(BursaTablo[[#This Row],[Vefat2019]:[Vefat2017]], "&gt;0")</f>
        <v>40.666666666666664</v>
      </c>
      <c r="G202">
        <f>IF(AND(BursaTablo[[#This Row],[Vefat2020]]&gt;-1,BursaTablo[[#This Row],[Referans]]&gt;-1), BursaTablo[[#This Row],[Vefat2020]]-BursaTablo[[#This Row],[Referans]], 0)</f>
        <v>4.3333333333333357</v>
      </c>
      <c r="H202">
        <f t="shared" si="16"/>
        <v>48.428571428571431</v>
      </c>
      <c r="I202">
        <f t="shared" si="17"/>
        <v>33.142857142857146</v>
      </c>
      <c r="J202">
        <f t="shared" si="18"/>
        <v>40.142857142857146</v>
      </c>
      <c r="K202">
        <f t="shared" si="19"/>
        <v>42.142857142857146</v>
      </c>
      <c r="L202">
        <f t="shared" si="20"/>
        <v>38.476190476190474</v>
      </c>
    </row>
    <row r="203" spans="1:12">
      <c r="A203" s="3" t="s">
        <v>218</v>
      </c>
      <c r="B203">
        <v>42</v>
      </c>
      <c r="C203">
        <v>28</v>
      </c>
      <c r="D203">
        <v>40</v>
      </c>
      <c r="E203">
        <v>49</v>
      </c>
      <c r="F203">
        <f>AVERAGEIF(BursaTablo[[#This Row],[Vefat2019]:[Vefat2017]], "&gt;0")</f>
        <v>39</v>
      </c>
      <c r="G203">
        <f>IF(AND(BursaTablo[[#This Row],[Vefat2020]]&gt;-1,BursaTablo[[#This Row],[Referans]]&gt;-1), BursaTablo[[#This Row],[Vefat2020]]-BursaTablo[[#This Row],[Referans]], 0)</f>
        <v>3</v>
      </c>
      <c r="H203">
        <f t="shared" si="16"/>
        <v>48</v>
      </c>
      <c r="I203">
        <f t="shared" si="17"/>
        <v>32.857142857142854</v>
      </c>
      <c r="J203">
        <f t="shared" si="18"/>
        <v>39.857142857142854</v>
      </c>
      <c r="K203">
        <f t="shared" si="19"/>
        <v>42.142857142857146</v>
      </c>
      <c r="L203">
        <f t="shared" si="20"/>
        <v>38.285714285714285</v>
      </c>
    </row>
    <row r="204" spans="1:12">
      <c r="A204" s="3" t="s">
        <v>219</v>
      </c>
      <c r="B204">
        <v>57</v>
      </c>
      <c r="C204">
        <v>42</v>
      </c>
      <c r="D204">
        <v>33</v>
      </c>
      <c r="E204">
        <v>43</v>
      </c>
      <c r="F204">
        <f>AVERAGEIF(BursaTablo[[#This Row],[Vefat2019]:[Vefat2017]], "&gt;0")</f>
        <v>39.333333333333336</v>
      </c>
      <c r="G204">
        <f>IF(AND(BursaTablo[[#This Row],[Vefat2020]]&gt;-1,BursaTablo[[#This Row],[Referans]]&gt;-1), BursaTablo[[#This Row],[Vefat2020]]-BursaTablo[[#This Row],[Referans]], 0)</f>
        <v>17.666666666666664</v>
      </c>
      <c r="H204">
        <f t="shared" si="16"/>
        <v>47.285714285714285</v>
      </c>
      <c r="I204">
        <f t="shared" si="17"/>
        <v>34.571428571428569</v>
      </c>
      <c r="J204">
        <f t="shared" si="18"/>
        <v>38.428571428571431</v>
      </c>
      <c r="K204">
        <f t="shared" si="19"/>
        <v>42.714285714285715</v>
      </c>
      <c r="L204">
        <f t="shared" si="20"/>
        <v>38.571428571428569</v>
      </c>
    </row>
    <row r="205" spans="1:12">
      <c r="A205" s="3" t="s">
        <v>220</v>
      </c>
      <c r="B205">
        <v>39</v>
      </c>
      <c r="C205">
        <v>41</v>
      </c>
      <c r="D205">
        <v>37</v>
      </c>
      <c r="E205">
        <v>34</v>
      </c>
      <c r="F205">
        <f>AVERAGEIF(BursaTablo[[#This Row],[Vefat2019]:[Vefat2017]], "&gt;0")</f>
        <v>37.333333333333336</v>
      </c>
      <c r="G205">
        <f>IF(AND(BursaTablo[[#This Row],[Vefat2020]]&gt;-1,BursaTablo[[#This Row],[Referans]]&gt;-1), BursaTablo[[#This Row],[Vefat2020]]-BursaTablo[[#This Row],[Referans]], 0)</f>
        <v>1.6666666666666643</v>
      </c>
      <c r="H205">
        <f t="shared" si="16"/>
        <v>45.142857142857146</v>
      </c>
      <c r="I205">
        <f t="shared" si="17"/>
        <v>36</v>
      </c>
      <c r="J205">
        <f t="shared" si="18"/>
        <v>39.285714285714285</v>
      </c>
      <c r="K205">
        <f t="shared" si="19"/>
        <v>41.571428571428569</v>
      </c>
      <c r="L205">
        <f t="shared" si="20"/>
        <v>38.952380952380949</v>
      </c>
    </row>
    <row r="206" spans="1:12">
      <c r="A206" s="3" t="s">
        <v>221</v>
      </c>
      <c r="B206">
        <v>35</v>
      </c>
      <c r="C206">
        <v>32</v>
      </c>
      <c r="D206">
        <v>42</v>
      </c>
      <c r="E206">
        <v>34</v>
      </c>
      <c r="F206">
        <f>AVERAGEIF(BursaTablo[[#This Row],[Vefat2019]:[Vefat2017]], "&gt;0")</f>
        <v>36</v>
      </c>
      <c r="G206">
        <f>IF(AND(BursaTablo[[#This Row],[Vefat2020]]&gt;-1,BursaTablo[[#This Row],[Referans]]&gt;-1), BursaTablo[[#This Row],[Vefat2020]]-BursaTablo[[#This Row],[Referans]], 0)</f>
        <v>-1</v>
      </c>
      <c r="H206">
        <f t="shared" si="16"/>
        <v>44.285714285714285</v>
      </c>
      <c r="I206">
        <f t="shared" si="17"/>
        <v>35.857142857142854</v>
      </c>
      <c r="J206">
        <f t="shared" si="18"/>
        <v>39.142857142857146</v>
      </c>
      <c r="K206">
        <f t="shared" si="19"/>
        <v>39</v>
      </c>
      <c r="L206">
        <f t="shared" si="20"/>
        <v>38</v>
      </c>
    </row>
    <row r="207" spans="1:12">
      <c r="A207" s="3" t="s">
        <v>222</v>
      </c>
      <c r="B207">
        <v>58</v>
      </c>
      <c r="C207">
        <v>23</v>
      </c>
      <c r="D207">
        <v>40</v>
      </c>
      <c r="E207">
        <v>53</v>
      </c>
      <c r="F207">
        <f>AVERAGEIF(BursaTablo[[#This Row],[Vefat2019]:[Vefat2017]], "&gt;0")</f>
        <v>38.666666666666664</v>
      </c>
      <c r="G207">
        <f>IF(AND(BursaTablo[[#This Row],[Vefat2020]]&gt;-1,BursaTablo[[#This Row],[Referans]]&gt;-1), BursaTablo[[#This Row],[Vefat2020]]-BursaTablo[[#This Row],[Referans]], 0)</f>
        <v>19.333333333333336</v>
      </c>
      <c r="H207">
        <f t="shared" si="16"/>
        <v>45.571428571428569</v>
      </c>
      <c r="I207">
        <f t="shared" si="17"/>
        <v>34.285714285714285</v>
      </c>
      <c r="J207">
        <f t="shared" si="18"/>
        <v>39.428571428571431</v>
      </c>
      <c r="K207">
        <f t="shared" si="19"/>
        <v>41.428571428571431</v>
      </c>
      <c r="L207">
        <f t="shared" si="20"/>
        <v>38.380952380952387</v>
      </c>
    </row>
    <row r="208" spans="1:12">
      <c r="A208" s="3" t="s">
        <v>223</v>
      </c>
      <c r="B208">
        <v>40</v>
      </c>
      <c r="C208">
        <v>31</v>
      </c>
      <c r="D208">
        <v>42</v>
      </c>
      <c r="E208">
        <v>61</v>
      </c>
      <c r="F208">
        <f>AVERAGEIF(BursaTablo[[#This Row],[Vefat2019]:[Vefat2017]], "&gt;0")</f>
        <v>44.666666666666664</v>
      </c>
      <c r="G208">
        <f>IF(AND(BursaTablo[[#This Row],[Vefat2020]]&gt;-1,BursaTablo[[#This Row],[Referans]]&gt;-1), BursaTablo[[#This Row],[Vefat2020]]-BursaTablo[[#This Row],[Referans]], 0)</f>
        <v>-4.6666666666666643</v>
      </c>
      <c r="H208">
        <f t="shared" si="16"/>
        <v>45.142857142857146</v>
      </c>
      <c r="I208">
        <f t="shared" si="17"/>
        <v>34</v>
      </c>
      <c r="J208">
        <f t="shared" si="18"/>
        <v>39.714285714285715</v>
      </c>
      <c r="K208">
        <f t="shared" si="19"/>
        <v>44.428571428571431</v>
      </c>
      <c r="L208">
        <f t="shared" si="20"/>
        <v>39.380952380952387</v>
      </c>
    </row>
    <row r="209" spans="1:12">
      <c r="A209" s="3" t="s">
        <v>224</v>
      </c>
      <c r="B209">
        <v>48</v>
      </c>
      <c r="C209">
        <v>39</v>
      </c>
      <c r="D209">
        <v>22</v>
      </c>
      <c r="E209">
        <v>46</v>
      </c>
      <c r="F209">
        <f>AVERAGEIF(BursaTablo[[#This Row],[Vefat2019]:[Vefat2017]], "&gt;0")</f>
        <v>35.666666666666664</v>
      </c>
      <c r="G209">
        <f>IF(AND(BursaTablo[[#This Row],[Vefat2020]]&gt;-1,BursaTablo[[#This Row],[Referans]]&gt;-1), BursaTablo[[#This Row],[Vefat2020]]-BursaTablo[[#This Row],[Referans]], 0)</f>
        <v>12.333333333333336</v>
      </c>
      <c r="H209">
        <f t="shared" si="16"/>
        <v>45.571428571428569</v>
      </c>
      <c r="I209">
        <f t="shared" si="17"/>
        <v>33.714285714285715</v>
      </c>
      <c r="J209">
        <f t="shared" si="18"/>
        <v>36.571428571428569</v>
      </c>
      <c r="K209">
        <f t="shared" si="19"/>
        <v>45.714285714285715</v>
      </c>
      <c r="L209">
        <f t="shared" si="20"/>
        <v>38.666666666666671</v>
      </c>
    </row>
    <row r="210" spans="1:12">
      <c r="A210" s="3" t="s">
        <v>225</v>
      </c>
      <c r="B210">
        <v>41</v>
      </c>
      <c r="C210">
        <v>32</v>
      </c>
      <c r="D210">
        <v>41</v>
      </c>
      <c r="E210">
        <v>42</v>
      </c>
      <c r="F210">
        <f>AVERAGEIF(BursaTablo[[#This Row],[Vefat2019]:[Vefat2017]], "&gt;0")</f>
        <v>38.333333333333336</v>
      </c>
      <c r="G210">
        <f>IF(AND(BursaTablo[[#This Row],[Vefat2020]]&gt;-1,BursaTablo[[#This Row],[Referans]]&gt;-1), BursaTablo[[#This Row],[Vefat2020]]-BursaTablo[[#This Row],[Referans]], 0)</f>
        <v>2.6666666666666643</v>
      </c>
      <c r="H210">
        <f t="shared" si="16"/>
        <v>45.428571428571431</v>
      </c>
      <c r="I210">
        <f t="shared" si="17"/>
        <v>34.285714285714285</v>
      </c>
      <c r="J210">
        <f t="shared" si="18"/>
        <v>36.714285714285715</v>
      </c>
      <c r="K210">
        <f t="shared" si="19"/>
        <v>44.714285714285715</v>
      </c>
      <c r="L210">
        <f t="shared" si="20"/>
        <v>38.571428571428569</v>
      </c>
    </row>
    <row r="211" spans="1:12">
      <c r="A211" s="3" t="s">
        <v>226</v>
      </c>
      <c r="B211">
        <v>51</v>
      </c>
      <c r="C211">
        <v>40</v>
      </c>
      <c r="D211">
        <v>48</v>
      </c>
      <c r="E211">
        <v>35</v>
      </c>
      <c r="F211">
        <f>AVERAGEIF(BursaTablo[[#This Row],[Vefat2019]:[Vefat2017]], "&gt;0")</f>
        <v>41</v>
      </c>
      <c r="G211">
        <f>IF(AND(BursaTablo[[#This Row],[Vefat2020]]&gt;-1,BursaTablo[[#This Row],[Referans]]&gt;-1), BursaTablo[[#This Row],[Vefat2020]]-BursaTablo[[#This Row],[Referans]], 0)</f>
        <v>10</v>
      </c>
      <c r="H211">
        <f t="shared" si="16"/>
        <v>44.571428571428569</v>
      </c>
      <c r="I211">
        <f t="shared" si="17"/>
        <v>34</v>
      </c>
      <c r="J211">
        <f t="shared" si="18"/>
        <v>38.857142857142854</v>
      </c>
      <c r="K211">
        <f t="shared" si="19"/>
        <v>43.571428571428569</v>
      </c>
      <c r="L211">
        <f t="shared" si="20"/>
        <v>38.809523809523803</v>
      </c>
    </row>
    <row r="212" spans="1:12">
      <c r="A212" s="3" t="s">
        <v>227</v>
      </c>
      <c r="B212">
        <v>48</v>
      </c>
      <c r="C212">
        <v>47</v>
      </c>
      <c r="D212">
        <v>38</v>
      </c>
      <c r="E212">
        <v>40</v>
      </c>
      <c r="F212">
        <f>AVERAGEIF(BursaTablo[[#This Row],[Vefat2019]:[Vefat2017]], "&gt;0")</f>
        <v>41.666666666666664</v>
      </c>
      <c r="G212">
        <f>IF(AND(BursaTablo[[#This Row],[Vefat2020]]&gt;-1,BursaTablo[[#This Row],[Referans]]&gt;-1), BursaTablo[[#This Row],[Vefat2020]]-BursaTablo[[#This Row],[Referans]], 0)</f>
        <v>6.3333333333333357</v>
      </c>
      <c r="H212">
        <f t="shared" si="16"/>
        <v>45.857142857142854</v>
      </c>
      <c r="I212">
        <f t="shared" si="17"/>
        <v>34.857142857142854</v>
      </c>
      <c r="J212">
        <f t="shared" si="18"/>
        <v>39</v>
      </c>
      <c r="K212">
        <f t="shared" si="19"/>
        <v>44.428571428571431</v>
      </c>
      <c r="L212">
        <f t="shared" si="20"/>
        <v>39.428571428571431</v>
      </c>
    </row>
    <row r="213" spans="1:12">
      <c r="A213" s="3" t="s">
        <v>228</v>
      </c>
      <c r="B213">
        <v>47</v>
      </c>
      <c r="C213">
        <v>43</v>
      </c>
      <c r="D213">
        <v>41</v>
      </c>
      <c r="E213">
        <v>47</v>
      </c>
      <c r="F213">
        <f>AVERAGEIF(BursaTablo[[#This Row],[Vefat2019]:[Vefat2017]], "&gt;0")</f>
        <v>43.666666666666664</v>
      </c>
      <c r="G213">
        <f>IF(AND(BursaTablo[[#This Row],[Vefat2020]]&gt;-1,BursaTablo[[#This Row],[Referans]]&gt;-1), BursaTablo[[#This Row],[Vefat2020]]-BursaTablo[[#This Row],[Referans]], 0)</f>
        <v>3.3333333333333357</v>
      </c>
      <c r="H213">
        <f t="shared" si="16"/>
        <v>47.571428571428569</v>
      </c>
      <c r="I213">
        <f t="shared" si="17"/>
        <v>36.428571428571431</v>
      </c>
      <c r="J213">
        <f t="shared" si="18"/>
        <v>38.857142857142854</v>
      </c>
      <c r="K213">
        <f t="shared" si="19"/>
        <v>46.285714285714285</v>
      </c>
      <c r="L213">
        <f t="shared" si="20"/>
        <v>40.523809523809526</v>
      </c>
    </row>
    <row r="214" spans="1:12">
      <c r="A214" s="3" t="s">
        <v>229</v>
      </c>
      <c r="B214">
        <v>45</v>
      </c>
      <c r="C214">
        <v>41</v>
      </c>
      <c r="D214">
        <v>41</v>
      </c>
      <c r="E214">
        <v>32</v>
      </c>
      <c r="F214">
        <f>AVERAGEIF(BursaTablo[[#This Row],[Vefat2019]:[Vefat2017]], "&gt;0")</f>
        <v>38</v>
      </c>
      <c r="G214">
        <f>IF(AND(BursaTablo[[#This Row],[Vefat2020]]&gt;-1,BursaTablo[[#This Row],[Referans]]&gt;-1), BursaTablo[[#This Row],[Vefat2020]]-BursaTablo[[#This Row],[Referans]], 0)</f>
        <v>7</v>
      </c>
      <c r="H214">
        <f t="shared" si="16"/>
        <v>45.714285714285715</v>
      </c>
      <c r="I214">
        <f t="shared" si="17"/>
        <v>39</v>
      </c>
      <c r="J214">
        <f t="shared" si="18"/>
        <v>39</v>
      </c>
      <c r="K214">
        <f t="shared" si="19"/>
        <v>43.285714285714285</v>
      </c>
      <c r="L214">
        <f t="shared" si="20"/>
        <v>40.428571428571431</v>
      </c>
    </row>
    <row r="215" spans="1:12">
      <c r="A215" s="3" t="s">
        <v>230</v>
      </c>
      <c r="B215">
        <v>49</v>
      </c>
      <c r="C215">
        <v>37</v>
      </c>
      <c r="D215">
        <v>41</v>
      </c>
      <c r="E215">
        <v>36</v>
      </c>
      <c r="F215">
        <f>AVERAGEIF(BursaTablo[[#This Row],[Vefat2019]:[Vefat2017]], "&gt;0")</f>
        <v>38</v>
      </c>
      <c r="G215">
        <f>IF(AND(BursaTablo[[#This Row],[Vefat2020]]&gt;-1,BursaTablo[[#This Row],[Referans]]&gt;-1), BursaTablo[[#This Row],[Vefat2020]]-BursaTablo[[#This Row],[Referans]], 0)</f>
        <v>11</v>
      </c>
      <c r="H215">
        <f t="shared" si="16"/>
        <v>47</v>
      </c>
      <c r="I215">
        <f t="shared" si="17"/>
        <v>39.857142857142854</v>
      </c>
      <c r="J215">
        <f t="shared" si="18"/>
        <v>38.857142857142854</v>
      </c>
      <c r="K215">
        <f t="shared" si="19"/>
        <v>39.714285714285715</v>
      </c>
      <c r="L215">
        <f t="shared" si="20"/>
        <v>39.476190476190474</v>
      </c>
    </row>
    <row r="216" spans="1:12">
      <c r="A216" s="3" t="s">
        <v>231</v>
      </c>
      <c r="B216">
        <v>39</v>
      </c>
      <c r="C216">
        <v>40</v>
      </c>
      <c r="D216">
        <v>53</v>
      </c>
      <c r="E216">
        <v>37</v>
      </c>
      <c r="F216">
        <f>AVERAGEIF(BursaTablo[[#This Row],[Vefat2019]:[Vefat2017]], "&gt;0")</f>
        <v>43.333333333333336</v>
      </c>
      <c r="G216">
        <f>IF(AND(BursaTablo[[#This Row],[Vefat2020]]&gt;-1,BursaTablo[[#This Row],[Referans]]&gt;-1), BursaTablo[[#This Row],[Vefat2020]]-BursaTablo[[#This Row],[Referans]], 0)</f>
        <v>-4.3333333333333357</v>
      </c>
      <c r="H216">
        <f t="shared" si="16"/>
        <v>45.714285714285715</v>
      </c>
      <c r="I216">
        <f t="shared" si="17"/>
        <v>40</v>
      </c>
      <c r="J216">
        <f t="shared" si="18"/>
        <v>43.285714285714285</v>
      </c>
      <c r="K216">
        <f t="shared" si="19"/>
        <v>38.428571428571431</v>
      </c>
      <c r="L216">
        <f t="shared" si="20"/>
        <v>40.571428571428569</v>
      </c>
    </row>
    <row r="217" spans="1:12">
      <c r="A217" s="3" t="s">
        <v>232</v>
      </c>
      <c r="B217">
        <v>44</v>
      </c>
      <c r="C217">
        <v>43</v>
      </c>
      <c r="D217">
        <v>37</v>
      </c>
      <c r="E217">
        <v>50</v>
      </c>
      <c r="F217">
        <f>AVERAGEIF(BursaTablo[[#This Row],[Vefat2019]:[Vefat2017]], "&gt;0")</f>
        <v>43.333333333333336</v>
      </c>
      <c r="G217">
        <f>IF(AND(BursaTablo[[#This Row],[Vefat2020]]&gt;-1,BursaTablo[[#This Row],[Referans]]&gt;-1), BursaTablo[[#This Row],[Vefat2020]]-BursaTablo[[#This Row],[Referans]], 0)</f>
        <v>0.6666666666666643</v>
      </c>
      <c r="H217">
        <f t="shared" si="16"/>
        <v>46.142857142857146</v>
      </c>
      <c r="I217">
        <f t="shared" si="17"/>
        <v>41.571428571428569</v>
      </c>
      <c r="J217">
        <f t="shared" si="18"/>
        <v>42.714285714285715</v>
      </c>
      <c r="K217">
        <f t="shared" si="19"/>
        <v>39.571428571428569</v>
      </c>
      <c r="L217">
        <f t="shared" si="20"/>
        <v>41.285714285714285</v>
      </c>
    </row>
    <row r="218" spans="1:12">
      <c r="A218" s="3" t="s">
        <v>233</v>
      </c>
      <c r="B218">
        <v>46</v>
      </c>
      <c r="C218">
        <v>33</v>
      </c>
      <c r="D218">
        <v>34</v>
      </c>
      <c r="E218">
        <v>45</v>
      </c>
      <c r="F218">
        <f>AVERAGEIF(BursaTablo[[#This Row],[Vefat2019]:[Vefat2017]], "&gt;0")</f>
        <v>37.333333333333336</v>
      </c>
      <c r="G218">
        <f>IF(AND(BursaTablo[[#This Row],[Vefat2020]]&gt;-1,BursaTablo[[#This Row],[Referans]]&gt;-1), BursaTablo[[#This Row],[Vefat2020]]-BursaTablo[[#This Row],[Referans]], 0)</f>
        <v>8.6666666666666643</v>
      </c>
      <c r="H218">
        <f t="shared" si="16"/>
        <v>45.428571428571431</v>
      </c>
      <c r="I218">
        <f t="shared" si="17"/>
        <v>40.571428571428569</v>
      </c>
      <c r="J218">
        <f t="shared" si="18"/>
        <v>40.714285714285715</v>
      </c>
      <c r="K218">
        <f t="shared" si="19"/>
        <v>41</v>
      </c>
      <c r="L218">
        <f t="shared" si="20"/>
        <v>40.761904761904759</v>
      </c>
    </row>
    <row r="219" spans="1:12">
      <c r="A219" s="3" t="s">
        <v>234</v>
      </c>
      <c r="B219">
        <v>50</v>
      </c>
      <c r="C219">
        <v>44</v>
      </c>
      <c r="D219">
        <v>42</v>
      </c>
      <c r="E219">
        <v>31</v>
      </c>
      <c r="F219">
        <f>AVERAGEIF(BursaTablo[[#This Row],[Vefat2019]:[Vefat2017]], "&gt;0")</f>
        <v>39</v>
      </c>
      <c r="G219">
        <f>IF(AND(BursaTablo[[#This Row],[Vefat2020]]&gt;-1,BursaTablo[[#This Row],[Referans]]&gt;-1), BursaTablo[[#This Row],[Vefat2020]]-BursaTablo[[#This Row],[Referans]], 0)</f>
        <v>11</v>
      </c>
      <c r="H219">
        <f t="shared" si="16"/>
        <v>45.714285714285715</v>
      </c>
      <c r="I219">
        <f t="shared" si="17"/>
        <v>40.142857142857146</v>
      </c>
      <c r="J219">
        <f t="shared" si="18"/>
        <v>41.285714285714285</v>
      </c>
      <c r="K219">
        <f t="shared" si="19"/>
        <v>39.714285714285715</v>
      </c>
      <c r="L219">
        <f t="shared" si="20"/>
        <v>40.380952380952387</v>
      </c>
    </row>
    <row r="220" spans="1:12">
      <c r="A220" s="3" t="s">
        <v>235</v>
      </c>
      <c r="B220">
        <v>52</v>
      </c>
      <c r="C220">
        <v>30</v>
      </c>
      <c r="D220">
        <v>34</v>
      </c>
      <c r="E220">
        <v>45</v>
      </c>
      <c r="F220">
        <f>AVERAGEIF(BursaTablo[[#This Row],[Vefat2019]:[Vefat2017]], "&gt;0")</f>
        <v>36.333333333333336</v>
      </c>
      <c r="G220">
        <f>IF(AND(BursaTablo[[#This Row],[Vefat2020]]&gt;-1,BursaTablo[[#This Row],[Referans]]&gt;-1), BursaTablo[[#This Row],[Vefat2020]]-BursaTablo[[#This Row],[Referans]], 0)</f>
        <v>15.666666666666664</v>
      </c>
      <c r="H220">
        <f t="shared" si="16"/>
        <v>46.428571428571431</v>
      </c>
      <c r="I220">
        <f t="shared" si="17"/>
        <v>38.285714285714285</v>
      </c>
      <c r="J220">
        <f t="shared" si="18"/>
        <v>40.285714285714285</v>
      </c>
      <c r="K220">
        <f t="shared" si="19"/>
        <v>39.428571428571431</v>
      </c>
      <c r="L220">
        <f t="shared" si="20"/>
        <v>39.333333333333336</v>
      </c>
    </row>
    <row r="221" spans="1:12">
      <c r="A221" s="3" t="s">
        <v>236</v>
      </c>
      <c r="B221">
        <v>34</v>
      </c>
      <c r="C221">
        <v>61</v>
      </c>
      <c r="D221">
        <v>39</v>
      </c>
      <c r="E221">
        <v>58</v>
      </c>
      <c r="F221">
        <f>AVERAGEIF(BursaTablo[[#This Row],[Vefat2019]:[Vefat2017]], "&gt;0")</f>
        <v>52.666666666666664</v>
      </c>
      <c r="G221">
        <f>IF(AND(BursaTablo[[#This Row],[Vefat2020]]&gt;-1,BursaTablo[[#This Row],[Referans]]&gt;-1), BursaTablo[[#This Row],[Vefat2020]]-BursaTablo[[#This Row],[Referans]], 0)</f>
        <v>-18.666666666666664</v>
      </c>
      <c r="H221">
        <f t="shared" si="16"/>
        <v>44.857142857142854</v>
      </c>
      <c r="I221">
        <f t="shared" si="17"/>
        <v>41.142857142857146</v>
      </c>
      <c r="J221">
        <f t="shared" si="18"/>
        <v>40</v>
      </c>
      <c r="K221">
        <f t="shared" si="19"/>
        <v>43.142857142857146</v>
      </c>
      <c r="L221">
        <f t="shared" si="20"/>
        <v>41.428571428571438</v>
      </c>
    </row>
    <row r="222" spans="1:12">
      <c r="A222" s="3" t="s">
        <v>237</v>
      </c>
      <c r="B222">
        <v>41</v>
      </c>
      <c r="C222">
        <v>41</v>
      </c>
      <c r="D222">
        <v>37</v>
      </c>
      <c r="E222">
        <v>37</v>
      </c>
      <c r="F222">
        <f>AVERAGEIF(BursaTablo[[#This Row],[Vefat2019]:[Vefat2017]], "&gt;0")</f>
        <v>38.333333333333336</v>
      </c>
      <c r="G222">
        <f>IF(AND(BursaTablo[[#This Row],[Vefat2020]]&gt;-1,BursaTablo[[#This Row],[Referans]]&gt;-1), BursaTablo[[#This Row],[Vefat2020]]-BursaTablo[[#This Row],[Referans]], 0)</f>
        <v>2.6666666666666643</v>
      </c>
      <c r="H222">
        <f t="shared" si="16"/>
        <v>43.714285714285715</v>
      </c>
      <c r="I222">
        <f t="shared" si="17"/>
        <v>41.714285714285715</v>
      </c>
      <c r="J222">
        <f t="shared" si="18"/>
        <v>39.428571428571431</v>
      </c>
      <c r="K222">
        <f t="shared" si="19"/>
        <v>43.285714285714285</v>
      </c>
      <c r="L222">
        <f t="shared" si="20"/>
        <v>41.476190476190474</v>
      </c>
    </row>
    <row r="223" spans="1:12">
      <c r="A223" s="3" t="s">
        <v>238</v>
      </c>
      <c r="B223">
        <v>53</v>
      </c>
      <c r="C223">
        <v>31</v>
      </c>
      <c r="D223">
        <v>47</v>
      </c>
      <c r="E223">
        <v>34</v>
      </c>
      <c r="F223">
        <f>AVERAGEIF(BursaTablo[[#This Row],[Vefat2019]:[Vefat2017]], "&gt;0")</f>
        <v>37.333333333333336</v>
      </c>
      <c r="G223">
        <f>IF(AND(BursaTablo[[#This Row],[Vefat2020]]&gt;-1,BursaTablo[[#This Row],[Referans]]&gt;-1), BursaTablo[[#This Row],[Vefat2020]]-BursaTablo[[#This Row],[Referans]], 0)</f>
        <v>15.666666666666664</v>
      </c>
      <c r="H223">
        <f t="shared" si="16"/>
        <v>45.714285714285715</v>
      </c>
      <c r="I223">
        <f t="shared" si="17"/>
        <v>40.428571428571431</v>
      </c>
      <c r="J223">
        <f t="shared" si="18"/>
        <v>38.571428571428569</v>
      </c>
      <c r="K223">
        <f t="shared" si="19"/>
        <v>42.857142857142854</v>
      </c>
      <c r="L223">
        <f t="shared" si="20"/>
        <v>40.619047619047613</v>
      </c>
    </row>
    <row r="224" spans="1:12">
      <c r="A224" s="3" t="s">
        <v>239</v>
      </c>
      <c r="B224">
        <v>53</v>
      </c>
      <c r="C224">
        <v>32</v>
      </c>
      <c r="D224">
        <v>45</v>
      </c>
      <c r="E224">
        <v>48</v>
      </c>
      <c r="F224">
        <f>AVERAGEIF(BursaTablo[[#This Row],[Vefat2019]:[Vefat2017]], "&gt;0")</f>
        <v>41.666666666666664</v>
      </c>
      <c r="G224">
        <f>IF(AND(BursaTablo[[#This Row],[Vefat2020]]&gt;-1,BursaTablo[[#This Row],[Referans]]&gt;-1), BursaTablo[[#This Row],[Vefat2020]]-BursaTablo[[#This Row],[Referans]], 0)</f>
        <v>11.333333333333336</v>
      </c>
      <c r="H224">
        <f t="shared" si="16"/>
        <v>47</v>
      </c>
      <c r="I224">
        <f t="shared" si="17"/>
        <v>38.857142857142854</v>
      </c>
      <c r="J224">
        <f t="shared" si="18"/>
        <v>39.714285714285715</v>
      </c>
      <c r="K224">
        <f t="shared" si="19"/>
        <v>42.571428571428569</v>
      </c>
      <c r="L224">
        <f t="shared" si="20"/>
        <v>40.380952380952387</v>
      </c>
    </row>
    <row r="225" spans="1:12">
      <c r="A225" s="3" t="s">
        <v>240</v>
      </c>
      <c r="B225">
        <v>51</v>
      </c>
      <c r="C225">
        <v>48</v>
      </c>
      <c r="D225">
        <v>41</v>
      </c>
      <c r="E225">
        <v>27</v>
      </c>
      <c r="F225">
        <f>AVERAGEIF(BursaTablo[[#This Row],[Vefat2019]:[Vefat2017]], "&gt;0")</f>
        <v>38.666666666666664</v>
      </c>
      <c r="G225">
        <f>IF(AND(BursaTablo[[#This Row],[Vefat2020]]&gt;-1,BursaTablo[[#This Row],[Referans]]&gt;-1), BursaTablo[[#This Row],[Vefat2020]]-BursaTablo[[#This Row],[Referans]], 0)</f>
        <v>12.333333333333336</v>
      </c>
      <c r="H225">
        <f t="shared" si="16"/>
        <v>47.714285714285715</v>
      </c>
      <c r="I225">
        <f t="shared" si="17"/>
        <v>41</v>
      </c>
      <c r="J225">
        <f t="shared" si="18"/>
        <v>40.714285714285715</v>
      </c>
      <c r="K225">
        <f t="shared" si="19"/>
        <v>40</v>
      </c>
      <c r="L225">
        <f t="shared" si="20"/>
        <v>40.571428571428569</v>
      </c>
    </row>
    <row r="226" spans="1:12">
      <c r="A226" s="3" t="s">
        <v>241</v>
      </c>
      <c r="B226">
        <v>45</v>
      </c>
      <c r="C226">
        <v>48</v>
      </c>
      <c r="D226">
        <v>41</v>
      </c>
      <c r="E226">
        <v>37</v>
      </c>
      <c r="F226">
        <f>AVERAGEIF(BursaTablo[[#This Row],[Vefat2019]:[Vefat2017]], "&gt;0")</f>
        <v>42</v>
      </c>
      <c r="G226">
        <f>IF(AND(BursaTablo[[#This Row],[Vefat2020]]&gt;-1,BursaTablo[[#This Row],[Referans]]&gt;-1), BursaTablo[[#This Row],[Vefat2020]]-BursaTablo[[#This Row],[Referans]], 0)</f>
        <v>3</v>
      </c>
      <c r="H226">
        <f t="shared" si="16"/>
        <v>47</v>
      </c>
      <c r="I226">
        <f t="shared" si="17"/>
        <v>41.571428571428569</v>
      </c>
      <c r="J226">
        <f t="shared" si="18"/>
        <v>40.571428571428569</v>
      </c>
      <c r="K226">
        <f t="shared" si="19"/>
        <v>40.857142857142854</v>
      </c>
      <c r="L226">
        <f t="shared" si="20"/>
        <v>41</v>
      </c>
    </row>
    <row r="227" spans="1:12">
      <c r="A227" s="3" t="s">
        <v>242</v>
      </c>
      <c r="B227">
        <v>41</v>
      </c>
      <c r="C227">
        <v>37</v>
      </c>
      <c r="D227">
        <v>55</v>
      </c>
      <c r="E227">
        <v>42</v>
      </c>
      <c r="F227">
        <f>AVERAGEIF(BursaTablo[[#This Row],[Vefat2019]:[Vefat2017]], "&gt;0")</f>
        <v>44.666666666666664</v>
      </c>
      <c r="G227">
        <f>IF(AND(BursaTablo[[#This Row],[Vefat2020]]&gt;-1,BursaTablo[[#This Row],[Referans]]&gt;-1), BursaTablo[[#This Row],[Vefat2020]]-BursaTablo[[#This Row],[Referans]], 0)</f>
        <v>-3.6666666666666643</v>
      </c>
      <c r="H227">
        <f t="shared" si="16"/>
        <v>45.428571428571431</v>
      </c>
      <c r="I227">
        <f t="shared" si="17"/>
        <v>42.571428571428569</v>
      </c>
      <c r="J227">
        <f t="shared" si="18"/>
        <v>43.571428571428569</v>
      </c>
      <c r="K227">
        <f t="shared" si="19"/>
        <v>40.428571428571431</v>
      </c>
      <c r="L227">
        <f t="shared" si="20"/>
        <v>42.19047619047619</v>
      </c>
    </row>
    <row r="228" spans="1:12">
      <c r="A228" s="3" t="s">
        <v>243</v>
      </c>
      <c r="B228">
        <v>44</v>
      </c>
      <c r="C228">
        <v>45</v>
      </c>
      <c r="D228">
        <v>32</v>
      </c>
      <c r="E228">
        <v>46</v>
      </c>
      <c r="F228">
        <f>AVERAGEIF(BursaTablo[[#This Row],[Vefat2019]:[Vefat2017]], "&gt;0")</f>
        <v>41</v>
      </c>
      <c r="G228">
        <f>IF(AND(BursaTablo[[#This Row],[Vefat2020]]&gt;-1,BursaTablo[[#This Row],[Referans]]&gt;-1), BursaTablo[[#This Row],[Vefat2020]]-BursaTablo[[#This Row],[Referans]], 0)</f>
        <v>3</v>
      </c>
      <c r="H228">
        <f t="shared" si="16"/>
        <v>46.857142857142854</v>
      </c>
      <c r="I228">
        <f t="shared" si="17"/>
        <v>40.285714285714285</v>
      </c>
      <c r="J228">
        <f t="shared" si="18"/>
        <v>42.571428571428569</v>
      </c>
      <c r="K228">
        <f t="shared" si="19"/>
        <v>38.714285714285715</v>
      </c>
      <c r="L228">
        <f t="shared" si="20"/>
        <v>40.523809523809518</v>
      </c>
    </row>
    <row r="229" spans="1:12">
      <c r="A229" s="3" t="s">
        <v>244</v>
      </c>
      <c r="B229">
        <v>42</v>
      </c>
      <c r="C229">
        <v>47</v>
      </c>
      <c r="D229">
        <v>38</v>
      </c>
      <c r="E229">
        <v>48</v>
      </c>
      <c r="F229">
        <f>AVERAGEIF(BursaTablo[[#This Row],[Vefat2019]:[Vefat2017]], "&gt;0")</f>
        <v>44.333333333333336</v>
      </c>
      <c r="G229">
        <f>IF(AND(BursaTablo[[#This Row],[Vefat2020]]&gt;-1,BursaTablo[[#This Row],[Referans]]&gt;-1), BursaTablo[[#This Row],[Vefat2020]]-BursaTablo[[#This Row],[Referans]], 0)</f>
        <v>-2.3333333333333357</v>
      </c>
      <c r="H229">
        <f t="shared" si="16"/>
        <v>47</v>
      </c>
      <c r="I229">
        <f t="shared" si="17"/>
        <v>41.142857142857146</v>
      </c>
      <c r="J229">
        <f t="shared" si="18"/>
        <v>42.714285714285715</v>
      </c>
      <c r="K229">
        <f t="shared" si="19"/>
        <v>40.285714285714285</v>
      </c>
      <c r="L229">
        <f t="shared" si="20"/>
        <v>41.380952380952372</v>
      </c>
    </row>
    <row r="230" spans="1:12">
      <c r="A230" s="3" t="s">
        <v>245</v>
      </c>
      <c r="B230">
        <v>38</v>
      </c>
      <c r="C230">
        <v>50</v>
      </c>
      <c r="D230">
        <v>25</v>
      </c>
      <c r="E230">
        <v>39</v>
      </c>
      <c r="F230">
        <f>AVERAGEIF(BursaTablo[[#This Row],[Vefat2019]:[Vefat2017]], "&gt;0")</f>
        <v>38</v>
      </c>
      <c r="G230">
        <f>IF(AND(BursaTablo[[#This Row],[Vefat2020]]&gt;-1,BursaTablo[[#This Row],[Referans]]&gt;-1), BursaTablo[[#This Row],[Vefat2020]]-BursaTablo[[#This Row],[Referans]], 0)</f>
        <v>0</v>
      </c>
      <c r="H230">
        <f t="shared" si="16"/>
        <v>44.857142857142854</v>
      </c>
      <c r="I230">
        <f t="shared" si="17"/>
        <v>43.857142857142854</v>
      </c>
      <c r="J230">
        <f t="shared" si="18"/>
        <v>39.571428571428569</v>
      </c>
      <c r="K230">
        <f t="shared" si="19"/>
        <v>41</v>
      </c>
      <c r="L230">
        <f t="shared" si="20"/>
        <v>41.476190476190482</v>
      </c>
    </row>
    <row r="231" spans="1:12">
      <c r="A231" s="3" t="s">
        <v>246</v>
      </c>
      <c r="B231">
        <v>35</v>
      </c>
      <c r="C231">
        <v>41</v>
      </c>
      <c r="D231">
        <v>40</v>
      </c>
      <c r="E231">
        <v>27</v>
      </c>
      <c r="F231">
        <f>AVERAGEIF(BursaTablo[[#This Row],[Vefat2019]:[Vefat2017]], "&gt;0")</f>
        <v>36</v>
      </c>
      <c r="G231">
        <f>IF(AND(BursaTablo[[#This Row],[Vefat2020]]&gt;-1,BursaTablo[[#This Row],[Referans]]&gt;-1), BursaTablo[[#This Row],[Vefat2020]]-BursaTablo[[#This Row],[Referans]], 0)</f>
        <v>-1</v>
      </c>
      <c r="H231">
        <f t="shared" si="16"/>
        <v>42.285714285714285</v>
      </c>
      <c r="I231">
        <f t="shared" si="17"/>
        <v>45.142857142857146</v>
      </c>
      <c r="J231">
        <f t="shared" si="18"/>
        <v>38.857142857142854</v>
      </c>
      <c r="K231">
        <f t="shared" si="19"/>
        <v>38</v>
      </c>
      <c r="L231">
        <f t="shared" si="20"/>
        <v>40.666666666666664</v>
      </c>
    </row>
    <row r="232" spans="1:12">
      <c r="A232" s="3" t="s">
        <v>247</v>
      </c>
      <c r="B232">
        <v>60</v>
      </c>
      <c r="C232">
        <v>31</v>
      </c>
      <c r="D232">
        <v>47</v>
      </c>
      <c r="E232">
        <v>43</v>
      </c>
      <c r="F232">
        <f>AVERAGEIF(BursaTablo[[#This Row],[Vefat2019]:[Vefat2017]], "&gt;0")</f>
        <v>40.333333333333336</v>
      </c>
      <c r="G232">
        <f>IF(AND(BursaTablo[[#This Row],[Vefat2020]]&gt;-1,BursaTablo[[#This Row],[Referans]]&gt;-1), BursaTablo[[#This Row],[Vefat2020]]-BursaTablo[[#This Row],[Referans]], 0)</f>
        <v>19.666666666666664</v>
      </c>
      <c r="H232">
        <f t="shared" si="16"/>
        <v>43.571428571428569</v>
      </c>
      <c r="I232">
        <f t="shared" si="17"/>
        <v>42.714285714285715</v>
      </c>
      <c r="J232">
        <f t="shared" si="18"/>
        <v>39.714285714285715</v>
      </c>
      <c r="K232">
        <f t="shared" si="19"/>
        <v>40.285714285714285</v>
      </c>
      <c r="L232">
        <f t="shared" si="20"/>
        <v>40.904761904761905</v>
      </c>
    </row>
    <row r="233" spans="1:12">
      <c r="A233" s="3" t="s">
        <v>248</v>
      </c>
      <c r="B233">
        <v>45</v>
      </c>
      <c r="C233">
        <v>55</v>
      </c>
      <c r="D233">
        <v>36</v>
      </c>
      <c r="E233">
        <v>33</v>
      </c>
      <c r="F233">
        <f>AVERAGEIF(BursaTablo[[#This Row],[Vefat2019]:[Vefat2017]], "&gt;0")</f>
        <v>41.333333333333336</v>
      </c>
      <c r="G233">
        <f>IF(AND(BursaTablo[[#This Row],[Vefat2020]]&gt;-1,BursaTablo[[#This Row],[Referans]]&gt;-1), BursaTablo[[#This Row],[Vefat2020]]-BursaTablo[[#This Row],[Referans]], 0)</f>
        <v>3.6666666666666643</v>
      </c>
      <c r="H233">
        <f t="shared" si="16"/>
        <v>43.571428571428569</v>
      </c>
      <c r="I233">
        <f t="shared" si="17"/>
        <v>43.714285714285715</v>
      </c>
      <c r="J233">
        <f t="shared" si="18"/>
        <v>39</v>
      </c>
      <c r="K233">
        <f t="shared" si="19"/>
        <v>39.714285714285715</v>
      </c>
      <c r="L233">
        <f t="shared" si="20"/>
        <v>40.80952380952381</v>
      </c>
    </row>
    <row r="234" spans="1:12">
      <c r="A234" s="3" t="s">
        <v>249</v>
      </c>
      <c r="B234">
        <v>44</v>
      </c>
      <c r="C234">
        <v>30</v>
      </c>
      <c r="D234">
        <v>29</v>
      </c>
      <c r="E234">
        <v>46</v>
      </c>
      <c r="F234">
        <f>AVERAGEIF(BursaTablo[[#This Row],[Vefat2019]:[Vefat2017]], "&gt;0")</f>
        <v>35</v>
      </c>
      <c r="G234">
        <f>IF(AND(BursaTablo[[#This Row],[Vefat2020]]&gt;-1,BursaTablo[[#This Row],[Referans]]&gt;-1), BursaTablo[[#This Row],[Vefat2020]]-BursaTablo[[#This Row],[Referans]], 0)</f>
        <v>9</v>
      </c>
      <c r="H234">
        <f t="shared" si="16"/>
        <v>44</v>
      </c>
      <c r="I234">
        <f t="shared" si="17"/>
        <v>42.714285714285715</v>
      </c>
      <c r="J234">
        <f t="shared" si="18"/>
        <v>35.285714285714285</v>
      </c>
      <c r="K234">
        <f t="shared" si="19"/>
        <v>40.285714285714285</v>
      </c>
      <c r="L234">
        <f t="shared" si="20"/>
        <v>39.428571428571431</v>
      </c>
    </row>
    <row r="235" spans="1:12">
      <c r="A235" s="3" t="s">
        <v>250</v>
      </c>
      <c r="B235">
        <v>38</v>
      </c>
      <c r="C235">
        <v>39</v>
      </c>
      <c r="D235">
        <v>53</v>
      </c>
      <c r="E235">
        <v>42</v>
      </c>
      <c r="F235">
        <f>AVERAGEIF(BursaTablo[[#This Row],[Vefat2019]:[Vefat2017]], "&gt;0")</f>
        <v>44.666666666666664</v>
      </c>
      <c r="G235">
        <f>IF(AND(BursaTablo[[#This Row],[Vefat2020]]&gt;-1,BursaTablo[[#This Row],[Referans]]&gt;-1), BursaTablo[[#This Row],[Vefat2020]]-BursaTablo[[#This Row],[Referans]], 0)</f>
        <v>-6.6666666666666643</v>
      </c>
      <c r="H235">
        <f t="shared" si="16"/>
        <v>43.142857142857146</v>
      </c>
      <c r="I235">
        <f t="shared" si="17"/>
        <v>41.857142857142854</v>
      </c>
      <c r="J235">
        <f t="shared" si="18"/>
        <v>38.285714285714285</v>
      </c>
      <c r="K235">
        <f t="shared" si="19"/>
        <v>39.714285714285715</v>
      </c>
      <c r="L235">
        <f t="shared" si="20"/>
        <v>39.952380952380956</v>
      </c>
    </row>
    <row r="236" spans="1:12">
      <c r="A236" s="3" t="s">
        <v>251</v>
      </c>
      <c r="B236">
        <v>46</v>
      </c>
      <c r="C236">
        <v>45</v>
      </c>
      <c r="D236">
        <v>35</v>
      </c>
      <c r="E236">
        <v>30</v>
      </c>
      <c r="F236">
        <f>AVERAGEIF(BursaTablo[[#This Row],[Vefat2019]:[Vefat2017]], "&gt;0")</f>
        <v>36.666666666666664</v>
      </c>
      <c r="G236">
        <f>IF(AND(BursaTablo[[#This Row],[Vefat2020]]&gt;-1,BursaTablo[[#This Row],[Referans]]&gt;-1), BursaTablo[[#This Row],[Vefat2020]]-BursaTablo[[#This Row],[Referans]], 0)</f>
        <v>9.3333333333333357</v>
      </c>
      <c r="H236">
        <f t="shared" si="16"/>
        <v>43.714285714285715</v>
      </c>
      <c r="I236">
        <f t="shared" si="17"/>
        <v>41.571428571428569</v>
      </c>
      <c r="J236">
        <f t="shared" si="18"/>
        <v>37.857142857142854</v>
      </c>
      <c r="K236">
        <f t="shared" si="19"/>
        <v>37.142857142857146</v>
      </c>
      <c r="L236">
        <f t="shared" si="20"/>
        <v>38.857142857142854</v>
      </c>
    </row>
    <row r="237" spans="1:12">
      <c r="A237" s="3" t="s">
        <v>252</v>
      </c>
      <c r="B237">
        <v>51</v>
      </c>
      <c r="C237">
        <v>35</v>
      </c>
      <c r="D237">
        <v>42</v>
      </c>
      <c r="E237">
        <v>38</v>
      </c>
      <c r="F237">
        <f>AVERAGEIF(BursaTablo[[#This Row],[Vefat2019]:[Vefat2017]], "&gt;0")</f>
        <v>38.333333333333336</v>
      </c>
      <c r="G237">
        <f>IF(AND(BursaTablo[[#This Row],[Vefat2020]]&gt;-1,BursaTablo[[#This Row],[Referans]]&gt;-1), BursaTablo[[#This Row],[Vefat2020]]-BursaTablo[[#This Row],[Referans]], 0)</f>
        <v>12.666666666666664</v>
      </c>
      <c r="H237">
        <f t="shared" si="16"/>
        <v>45.571428571428569</v>
      </c>
      <c r="I237">
        <f t="shared" si="17"/>
        <v>39.428571428571431</v>
      </c>
      <c r="J237">
        <f t="shared" si="18"/>
        <v>40.285714285714285</v>
      </c>
      <c r="K237">
        <f t="shared" si="19"/>
        <v>37</v>
      </c>
      <c r="L237">
        <f t="shared" si="20"/>
        <v>38.904761904761905</v>
      </c>
    </row>
    <row r="238" spans="1:12">
      <c r="A238" s="3" t="s">
        <v>253</v>
      </c>
      <c r="B238">
        <v>33</v>
      </c>
      <c r="C238">
        <v>29</v>
      </c>
      <c r="D238">
        <v>39</v>
      </c>
      <c r="E238">
        <v>38</v>
      </c>
      <c r="F238">
        <f>AVERAGEIF(BursaTablo[[#This Row],[Vefat2019]:[Vefat2017]], "&gt;0")</f>
        <v>35.333333333333336</v>
      </c>
      <c r="G238">
        <f>IF(AND(BursaTablo[[#This Row],[Vefat2020]]&gt;-1,BursaTablo[[#This Row],[Referans]]&gt;-1), BursaTablo[[#This Row],[Vefat2020]]-BursaTablo[[#This Row],[Referans]], 0)</f>
        <v>-2.3333333333333357</v>
      </c>
      <c r="H238">
        <f t="shared" si="16"/>
        <v>45.285714285714285</v>
      </c>
      <c r="I238">
        <f t="shared" si="17"/>
        <v>37.714285714285715</v>
      </c>
      <c r="J238">
        <f t="shared" si="18"/>
        <v>40.142857142857146</v>
      </c>
      <c r="K238">
        <f t="shared" si="19"/>
        <v>38.571428571428569</v>
      </c>
      <c r="L238">
        <f t="shared" si="20"/>
        <v>38.80952380952381</v>
      </c>
    </row>
    <row r="239" spans="1:12">
      <c r="A239" s="3" t="s">
        <v>254</v>
      </c>
      <c r="B239">
        <v>50</v>
      </c>
      <c r="C239">
        <v>38</v>
      </c>
      <c r="D239">
        <v>24</v>
      </c>
      <c r="E239">
        <v>21</v>
      </c>
      <c r="F239">
        <f>AVERAGEIF(BursaTablo[[#This Row],[Vefat2019]:[Vefat2017]], "&gt;0")</f>
        <v>27.666666666666668</v>
      </c>
      <c r="G239">
        <f>IF(AND(BursaTablo[[#This Row],[Vefat2020]]&gt;-1,BursaTablo[[#This Row],[Referans]]&gt;-1), BursaTablo[[#This Row],[Vefat2020]]-BursaTablo[[#This Row],[Referans]], 0)</f>
        <v>22.333333333333332</v>
      </c>
      <c r="H239">
        <f t="shared" si="16"/>
        <v>43.857142857142854</v>
      </c>
      <c r="I239">
        <f t="shared" si="17"/>
        <v>38.714285714285715</v>
      </c>
      <c r="J239">
        <f t="shared" si="18"/>
        <v>36.857142857142854</v>
      </c>
      <c r="K239">
        <f t="shared" si="19"/>
        <v>35.428571428571431</v>
      </c>
      <c r="L239">
        <f t="shared" si="20"/>
        <v>37</v>
      </c>
    </row>
    <row r="240" spans="1:12">
      <c r="A240" s="3" t="s">
        <v>255</v>
      </c>
      <c r="B240">
        <v>40</v>
      </c>
      <c r="C240">
        <v>37</v>
      </c>
      <c r="D240">
        <v>50</v>
      </c>
      <c r="E240">
        <v>25</v>
      </c>
      <c r="F240">
        <f>AVERAGEIF(BursaTablo[[#This Row],[Vefat2019]:[Vefat2017]], "&gt;0")</f>
        <v>37.333333333333336</v>
      </c>
      <c r="G240">
        <f>IF(AND(BursaTablo[[#This Row],[Vefat2020]]&gt;-1,BursaTablo[[#This Row],[Referans]]&gt;-1), BursaTablo[[#This Row],[Vefat2020]]-BursaTablo[[#This Row],[Referans]], 0)</f>
        <v>2.6666666666666643</v>
      </c>
      <c r="H240">
        <f t="shared" si="16"/>
        <v>43.142857142857146</v>
      </c>
      <c r="I240">
        <f t="shared" si="17"/>
        <v>36.142857142857146</v>
      </c>
      <c r="J240">
        <f t="shared" si="18"/>
        <v>38.857142857142854</v>
      </c>
      <c r="K240">
        <f t="shared" si="19"/>
        <v>34.285714285714285</v>
      </c>
      <c r="L240">
        <f t="shared" si="20"/>
        <v>36.428571428571431</v>
      </c>
    </row>
    <row r="241" spans="1:12">
      <c r="A241" s="3" t="s">
        <v>256</v>
      </c>
      <c r="B241">
        <v>52</v>
      </c>
      <c r="C241">
        <v>39</v>
      </c>
      <c r="D241">
        <v>43</v>
      </c>
      <c r="E241">
        <v>45</v>
      </c>
      <c r="F241">
        <f>AVERAGEIF(BursaTablo[[#This Row],[Vefat2019]:[Vefat2017]], "&gt;0")</f>
        <v>42.333333333333336</v>
      </c>
      <c r="G241">
        <f>IF(AND(BursaTablo[[#This Row],[Vefat2020]]&gt;-1,BursaTablo[[#This Row],[Referans]]&gt;-1), BursaTablo[[#This Row],[Vefat2020]]-BursaTablo[[#This Row],[Referans]], 0)</f>
        <v>9.6666666666666643</v>
      </c>
      <c r="H241">
        <f t="shared" si="16"/>
        <v>44.285714285714285</v>
      </c>
      <c r="I241">
        <f t="shared" si="17"/>
        <v>37.428571428571431</v>
      </c>
      <c r="J241">
        <f t="shared" si="18"/>
        <v>40.857142857142854</v>
      </c>
      <c r="K241">
        <f t="shared" si="19"/>
        <v>34.142857142857146</v>
      </c>
      <c r="L241">
        <f t="shared" si="20"/>
        <v>37.476190476190474</v>
      </c>
    </row>
    <row r="242" spans="1:12">
      <c r="A242" s="3" t="s">
        <v>257</v>
      </c>
      <c r="B242">
        <v>39</v>
      </c>
      <c r="C242">
        <v>35</v>
      </c>
      <c r="D242">
        <v>42</v>
      </c>
      <c r="E242">
        <v>36</v>
      </c>
      <c r="F242">
        <f>AVERAGEIF(BursaTablo[[#This Row],[Vefat2019]:[Vefat2017]], "&gt;0")</f>
        <v>37.666666666666664</v>
      </c>
      <c r="G242">
        <f>IF(AND(BursaTablo[[#This Row],[Vefat2020]]&gt;-1,BursaTablo[[#This Row],[Referans]]&gt;-1), BursaTablo[[#This Row],[Vefat2020]]-BursaTablo[[#This Row],[Referans]], 0)</f>
        <v>1.3333333333333357</v>
      </c>
      <c r="H242">
        <f t="shared" si="16"/>
        <v>44.428571428571431</v>
      </c>
      <c r="I242">
        <f t="shared" si="17"/>
        <v>36.857142857142854</v>
      </c>
      <c r="J242">
        <f t="shared" si="18"/>
        <v>39.285714285714285</v>
      </c>
      <c r="K242">
        <f t="shared" si="19"/>
        <v>33.285714285714285</v>
      </c>
      <c r="L242">
        <f t="shared" si="20"/>
        <v>36.476190476190474</v>
      </c>
    </row>
    <row r="243" spans="1:12">
      <c r="A243" s="3" t="s">
        <v>258</v>
      </c>
      <c r="B243">
        <v>42</v>
      </c>
      <c r="C243">
        <v>35</v>
      </c>
      <c r="D243">
        <v>38</v>
      </c>
      <c r="E243">
        <v>32</v>
      </c>
      <c r="F243">
        <f>AVERAGEIF(BursaTablo[[#This Row],[Vefat2019]:[Vefat2017]], "&gt;0")</f>
        <v>35</v>
      </c>
      <c r="G243">
        <f>IF(AND(BursaTablo[[#This Row],[Vefat2020]]&gt;-1,BursaTablo[[#This Row],[Referans]]&gt;-1), BursaTablo[[#This Row],[Vefat2020]]-BursaTablo[[#This Row],[Referans]], 0)</f>
        <v>7</v>
      </c>
      <c r="H243">
        <f t="shared" si="16"/>
        <v>43.857142857142854</v>
      </c>
      <c r="I243">
        <f t="shared" si="17"/>
        <v>35.428571428571431</v>
      </c>
      <c r="J243">
        <f t="shared" si="18"/>
        <v>39.714285714285715</v>
      </c>
      <c r="K243">
        <f t="shared" si="19"/>
        <v>33.571428571428569</v>
      </c>
      <c r="L243">
        <f t="shared" si="20"/>
        <v>36.238095238095241</v>
      </c>
    </row>
    <row r="244" spans="1:12">
      <c r="A244" s="3" t="s">
        <v>259</v>
      </c>
      <c r="B244">
        <v>57</v>
      </c>
      <c r="C244">
        <v>36</v>
      </c>
      <c r="D244">
        <v>42</v>
      </c>
      <c r="E244">
        <v>45</v>
      </c>
      <c r="F244">
        <f>AVERAGEIF(BursaTablo[[#This Row],[Vefat2019]:[Vefat2017]], "&gt;0")</f>
        <v>41</v>
      </c>
      <c r="G244">
        <f>IF(AND(BursaTablo[[#This Row],[Vefat2020]]&gt;-1,BursaTablo[[#This Row],[Referans]]&gt;-1), BursaTablo[[#This Row],[Vefat2020]]-BursaTablo[[#This Row],[Referans]], 0)</f>
        <v>16</v>
      </c>
      <c r="H244">
        <f t="shared" si="16"/>
        <v>44.714285714285715</v>
      </c>
      <c r="I244">
        <f t="shared" si="17"/>
        <v>35.571428571428569</v>
      </c>
      <c r="J244">
        <f t="shared" si="18"/>
        <v>39.714285714285715</v>
      </c>
      <c r="K244">
        <f t="shared" si="19"/>
        <v>34.571428571428569</v>
      </c>
      <c r="L244">
        <f t="shared" si="20"/>
        <v>36.619047619047628</v>
      </c>
    </row>
    <row r="245" spans="1:12">
      <c r="A245" s="3" t="s">
        <v>260</v>
      </c>
      <c r="B245">
        <v>60</v>
      </c>
      <c r="C245">
        <v>38</v>
      </c>
      <c r="D245">
        <v>51</v>
      </c>
      <c r="E245">
        <v>37</v>
      </c>
      <c r="F245">
        <f>AVERAGEIF(BursaTablo[[#This Row],[Vefat2019]:[Vefat2017]], "&gt;0")</f>
        <v>42</v>
      </c>
      <c r="G245">
        <f>IF(AND(BursaTablo[[#This Row],[Vefat2020]]&gt;-1,BursaTablo[[#This Row],[Referans]]&gt;-1), BursaTablo[[#This Row],[Vefat2020]]-BursaTablo[[#This Row],[Referans]], 0)</f>
        <v>18</v>
      </c>
      <c r="H245">
        <f t="shared" si="16"/>
        <v>48.571428571428569</v>
      </c>
      <c r="I245">
        <f t="shared" si="17"/>
        <v>36.857142857142854</v>
      </c>
      <c r="J245">
        <f t="shared" si="18"/>
        <v>41.428571428571431</v>
      </c>
      <c r="K245">
        <f t="shared" si="19"/>
        <v>34.428571428571431</v>
      </c>
      <c r="L245">
        <f t="shared" si="20"/>
        <v>37.571428571428569</v>
      </c>
    </row>
    <row r="246" spans="1:12">
      <c r="A246" s="3" t="s">
        <v>261</v>
      </c>
      <c r="B246">
        <v>53</v>
      </c>
      <c r="C246">
        <v>32</v>
      </c>
      <c r="D246">
        <v>43</v>
      </c>
      <c r="E246">
        <v>42</v>
      </c>
      <c r="F246">
        <f>AVERAGEIF(BursaTablo[[#This Row],[Vefat2019]:[Vefat2017]], "&gt;0")</f>
        <v>39</v>
      </c>
      <c r="G246">
        <f>IF(AND(BursaTablo[[#This Row],[Vefat2020]]&gt;-1,BursaTablo[[#This Row],[Referans]]&gt;-1), BursaTablo[[#This Row],[Vefat2020]]-BursaTablo[[#This Row],[Referans]], 0)</f>
        <v>14</v>
      </c>
      <c r="H246">
        <f t="shared" si="16"/>
        <v>49</v>
      </c>
      <c r="I246">
        <f t="shared" si="17"/>
        <v>36</v>
      </c>
      <c r="J246">
        <f t="shared" si="18"/>
        <v>44.142857142857146</v>
      </c>
      <c r="K246">
        <f t="shared" si="19"/>
        <v>37.428571428571431</v>
      </c>
      <c r="L246">
        <f t="shared" si="20"/>
        <v>39.190476190476197</v>
      </c>
    </row>
    <row r="247" spans="1:12">
      <c r="A247" s="3" t="s">
        <v>262</v>
      </c>
      <c r="B247">
        <v>53</v>
      </c>
      <c r="C247">
        <v>43</v>
      </c>
      <c r="D247">
        <v>42</v>
      </c>
      <c r="E247">
        <v>34</v>
      </c>
      <c r="F247">
        <f>AVERAGEIF(BursaTablo[[#This Row],[Vefat2019]:[Vefat2017]], "&gt;0")</f>
        <v>39.666666666666664</v>
      </c>
      <c r="G247">
        <f>IF(AND(BursaTablo[[#This Row],[Vefat2020]]&gt;-1,BursaTablo[[#This Row],[Referans]]&gt;-1), BursaTablo[[#This Row],[Vefat2020]]-BursaTablo[[#This Row],[Referans]], 0)</f>
        <v>13.333333333333336</v>
      </c>
      <c r="H247">
        <f t="shared" si="16"/>
        <v>50.857142857142854</v>
      </c>
      <c r="I247">
        <f t="shared" si="17"/>
        <v>36.857142857142854</v>
      </c>
      <c r="J247">
        <f t="shared" si="18"/>
        <v>43</v>
      </c>
      <c r="K247">
        <f t="shared" si="19"/>
        <v>38.714285714285715</v>
      </c>
      <c r="L247">
        <f t="shared" si="20"/>
        <v>39.523809523809526</v>
      </c>
    </row>
    <row r="248" spans="1:12">
      <c r="A248" s="3" t="s">
        <v>263</v>
      </c>
      <c r="B248">
        <v>43</v>
      </c>
      <c r="C248">
        <v>49</v>
      </c>
      <c r="D248">
        <v>46</v>
      </c>
      <c r="E248">
        <v>54</v>
      </c>
      <c r="F248">
        <f>AVERAGEIF(BursaTablo[[#This Row],[Vefat2019]:[Vefat2017]], "&gt;0")</f>
        <v>49.666666666666664</v>
      </c>
      <c r="G248">
        <f>IF(AND(BursaTablo[[#This Row],[Vefat2020]]&gt;-1,BursaTablo[[#This Row],[Referans]]&gt;-1), BursaTablo[[#This Row],[Vefat2020]]-BursaTablo[[#This Row],[Referans]], 0)</f>
        <v>-6.6666666666666643</v>
      </c>
      <c r="H248">
        <f t="shared" si="16"/>
        <v>49.571428571428569</v>
      </c>
      <c r="I248">
        <f t="shared" si="17"/>
        <v>38.285714285714285</v>
      </c>
      <c r="J248">
        <f t="shared" si="18"/>
        <v>43.428571428571431</v>
      </c>
      <c r="K248">
        <f t="shared" si="19"/>
        <v>40</v>
      </c>
      <c r="L248">
        <f t="shared" si="20"/>
        <v>40.571428571428569</v>
      </c>
    </row>
    <row r="249" spans="1:12">
      <c r="A249" s="3" t="s">
        <v>264</v>
      </c>
      <c r="B249">
        <v>48</v>
      </c>
      <c r="C249">
        <v>47</v>
      </c>
      <c r="D249">
        <v>38</v>
      </c>
      <c r="E249">
        <v>24</v>
      </c>
      <c r="F249">
        <f>AVERAGEIF(BursaTablo[[#This Row],[Vefat2019]:[Vefat2017]], "&gt;0")</f>
        <v>36.333333333333336</v>
      </c>
      <c r="G249">
        <f>IF(AND(BursaTablo[[#This Row],[Vefat2020]]&gt;-1,BursaTablo[[#This Row],[Referans]]&gt;-1), BursaTablo[[#This Row],[Vefat2020]]-BursaTablo[[#This Row],[Referans]], 0)</f>
        <v>11.666666666666664</v>
      </c>
      <c r="H249">
        <f t="shared" si="16"/>
        <v>50.857142857142854</v>
      </c>
      <c r="I249">
        <f t="shared" si="17"/>
        <v>40</v>
      </c>
      <c r="J249">
        <f t="shared" si="18"/>
        <v>42.857142857142854</v>
      </c>
      <c r="K249">
        <f t="shared" si="19"/>
        <v>38.285714285714285</v>
      </c>
      <c r="L249">
        <f t="shared" si="20"/>
        <v>40.380952380952372</v>
      </c>
    </row>
    <row r="250" spans="1:12">
      <c r="A250" s="3" t="s">
        <v>265</v>
      </c>
      <c r="B250">
        <v>49</v>
      </c>
      <c r="C250">
        <v>40</v>
      </c>
      <c r="D250">
        <v>41</v>
      </c>
      <c r="E250">
        <v>35</v>
      </c>
      <c r="F250">
        <f>AVERAGEIF(BursaTablo[[#This Row],[Vefat2019]:[Vefat2017]], "&gt;0")</f>
        <v>38.666666666666664</v>
      </c>
      <c r="G250">
        <f>IF(AND(BursaTablo[[#This Row],[Vefat2020]]&gt;-1,BursaTablo[[#This Row],[Referans]]&gt;-1), BursaTablo[[#This Row],[Vefat2020]]-BursaTablo[[#This Row],[Referans]], 0)</f>
        <v>10.333333333333336</v>
      </c>
      <c r="H250">
        <f t="shared" si="16"/>
        <v>51.857142857142854</v>
      </c>
      <c r="I250">
        <f t="shared" si="17"/>
        <v>40.714285714285715</v>
      </c>
      <c r="J250">
        <f t="shared" si="18"/>
        <v>43.285714285714285</v>
      </c>
      <c r="K250">
        <f t="shared" si="19"/>
        <v>38.714285714285715</v>
      </c>
      <c r="L250">
        <f t="shared" si="20"/>
        <v>40.904761904761905</v>
      </c>
    </row>
    <row r="251" spans="1:12">
      <c r="A251" s="3" t="s">
        <v>266</v>
      </c>
      <c r="B251">
        <v>49</v>
      </c>
      <c r="C251">
        <v>46</v>
      </c>
      <c r="D251">
        <v>36</v>
      </c>
      <c r="E251">
        <v>44</v>
      </c>
      <c r="F251">
        <f>AVERAGEIF(BursaTablo[[#This Row],[Vefat2019]:[Vefat2017]], "&gt;0")</f>
        <v>42</v>
      </c>
      <c r="G251">
        <f>IF(AND(BursaTablo[[#This Row],[Vefat2020]]&gt;-1,BursaTablo[[#This Row],[Referans]]&gt;-1), BursaTablo[[#This Row],[Vefat2020]]-BursaTablo[[#This Row],[Referans]], 0)</f>
        <v>7</v>
      </c>
      <c r="H251">
        <f t="shared" si="16"/>
        <v>50.714285714285715</v>
      </c>
      <c r="I251">
        <f t="shared" si="17"/>
        <v>42.142857142857146</v>
      </c>
      <c r="J251">
        <f t="shared" si="18"/>
        <v>42.428571428571431</v>
      </c>
      <c r="K251">
        <f t="shared" si="19"/>
        <v>38.571428571428569</v>
      </c>
      <c r="L251">
        <f t="shared" si="20"/>
        <v>41.047619047619044</v>
      </c>
    </row>
    <row r="252" spans="1:12">
      <c r="A252" s="3" t="s">
        <v>267</v>
      </c>
      <c r="B252">
        <v>49</v>
      </c>
      <c r="C252">
        <v>33</v>
      </c>
      <c r="D252">
        <v>44</v>
      </c>
      <c r="E252">
        <v>45</v>
      </c>
      <c r="F252">
        <f>AVERAGEIF(BursaTablo[[#This Row],[Vefat2019]:[Vefat2017]], "&gt;0")</f>
        <v>40.666666666666664</v>
      </c>
      <c r="G252">
        <f>IF(AND(BursaTablo[[#This Row],[Vefat2020]]&gt;-1,BursaTablo[[#This Row],[Referans]]&gt;-1), BursaTablo[[#This Row],[Vefat2020]]-BursaTablo[[#This Row],[Referans]], 0)</f>
        <v>8.3333333333333357</v>
      </c>
      <c r="H252">
        <f t="shared" si="16"/>
        <v>49.142857142857146</v>
      </c>
      <c r="I252">
        <f t="shared" si="17"/>
        <v>41.428571428571431</v>
      </c>
      <c r="J252">
        <f t="shared" si="18"/>
        <v>41.428571428571431</v>
      </c>
      <c r="K252">
        <f t="shared" si="19"/>
        <v>39.714285714285715</v>
      </c>
      <c r="L252">
        <f t="shared" si="20"/>
        <v>40.857142857142854</v>
      </c>
    </row>
    <row r="253" spans="1:12">
      <c r="A253" s="3" t="s">
        <v>268</v>
      </c>
      <c r="B253">
        <v>45</v>
      </c>
      <c r="C253">
        <v>32</v>
      </c>
      <c r="D253">
        <v>38</v>
      </c>
      <c r="E253">
        <v>41</v>
      </c>
      <c r="F253">
        <f>AVERAGEIF(BursaTablo[[#This Row],[Vefat2019]:[Vefat2017]], "&gt;0")</f>
        <v>37</v>
      </c>
      <c r="G253">
        <f>IF(AND(BursaTablo[[#This Row],[Vefat2020]]&gt;-1,BursaTablo[[#This Row],[Referans]]&gt;-1), BursaTablo[[#This Row],[Vefat2020]]-BursaTablo[[#This Row],[Referans]], 0)</f>
        <v>8</v>
      </c>
      <c r="H253">
        <f t="shared" si="16"/>
        <v>48</v>
      </c>
      <c r="I253">
        <f t="shared" si="17"/>
        <v>41.428571428571431</v>
      </c>
      <c r="J253">
        <f t="shared" si="18"/>
        <v>40.714285714285715</v>
      </c>
      <c r="K253">
        <f t="shared" si="19"/>
        <v>39.571428571428569</v>
      </c>
      <c r="L253">
        <f t="shared" si="20"/>
        <v>40.571428571428569</v>
      </c>
    </row>
    <row r="254" spans="1:12">
      <c r="A254" s="3" t="s">
        <v>269</v>
      </c>
      <c r="B254">
        <v>46</v>
      </c>
      <c r="C254">
        <v>44</v>
      </c>
      <c r="D254">
        <v>43</v>
      </c>
      <c r="E254">
        <v>42</v>
      </c>
      <c r="F254">
        <f>AVERAGEIF(BursaTablo[[#This Row],[Vefat2019]:[Vefat2017]], "&gt;0")</f>
        <v>43</v>
      </c>
      <c r="G254">
        <f>IF(AND(BursaTablo[[#This Row],[Vefat2020]]&gt;-1,BursaTablo[[#This Row],[Referans]]&gt;-1), BursaTablo[[#This Row],[Vefat2020]]-BursaTablo[[#This Row],[Referans]], 0)</f>
        <v>3</v>
      </c>
      <c r="H254">
        <f t="shared" si="16"/>
        <v>47</v>
      </c>
      <c r="I254">
        <f t="shared" si="17"/>
        <v>41.571428571428569</v>
      </c>
      <c r="J254">
        <f t="shared" si="18"/>
        <v>40.857142857142854</v>
      </c>
      <c r="K254">
        <f t="shared" si="19"/>
        <v>40.714285714285715</v>
      </c>
      <c r="L254">
        <f t="shared" si="20"/>
        <v>41.047619047619044</v>
      </c>
    </row>
    <row r="255" spans="1:12">
      <c r="A255" s="3" t="s">
        <v>270</v>
      </c>
      <c r="B255">
        <v>43</v>
      </c>
      <c r="C255">
        <v>35</v>
      </c>
      <c r="D255">
        <v>37</v>
      </c>
      <c r="E255">
        <v>57</v>
      </c>
      <c r="F255">
        <f>AVERAGEIF(BursaTablo[[#This Row],[Vefat2019]:[Vefat2017]], "&gt;0")</f>
        <v>43</v>
      </c>
      <c r="G255">
        <f>IF(AND(BursaTablo[[#This Row],[Vefat2020]]&gt;-1,BursaTablo[[#This Row],[Referans]]&gt;-1), BursaTablo[[#This Row],[Vefat2020]]-BursaTablo[[#This Row],[Referans]], 0)</f>
        <v>0</v>
      </c>
      <c r="H255">
        <f t="shared" ref="H255:H257" si="21">AVERAGE(B249:B255)</f>
        <v>47</v>
      </c>
      <c r="I255">
        <f t="shared" ref="I255:I257" si="22">AVERAGE(C249:C255)</f>
        <v>39.571428571428569</v>
      </c>
      <c r="J255">
        <f t="shared" ref="J255:J257" si="23">AVERAGE(D249:D255)</f>
        <v>39.571428571428569</v>
      </c>
      <c r="K255">
        <f t="shared" ref="K255:K257" si="24">AVERAGE(E249:E255)</f>
        <v>41.142857142857146</v>
      </c>
      <c r="L255">
        <f t="shared" ref="L255:L257" si="25">AVERAGE(F249:F255)</f>
        <v>40.095238095238088</v>
      </c>
    </row>
    <row r="256" spans="1:12">
      <c r="A256" s="3" t="s">
        <v>271</v>
      </c>
      <c r="B256">
        <v>48</v>
      </c>
      <c r="C256">
        <v>35</v>
      </c>
      <c r="D256">
        <v>35</v>
      </c>
      <c r="E256">
        <v>38</v>
      </c>
      <c r="F256">
        <f>AVERAGEIF(BursaTablo[[#This Row],[Vefat2019]:[Vefat2017]], "&gt;0")</f>
        <v>36</v>
      </c>
      <c r="G256">
        <f>IF(AND(BursaTablo[[#This Row],[Vefat2020]]&gt;-1,BursaTablo[[#This Row],[Referans]]&gt;-1), BursaTablo[[#This Row],[Vefat2020]]-BursaTablo[[#This Row],[Referans]], 0)</f>
        <v>12</v>
      </c>
      <c r="H256">
        <f t="shared" si="21"/>
        <v>47</v>
      </c>
      <c r="I256">
        <f t="shared" si="22"/>
        <v>37.857142857142854</v>
      </c>
      <c r="J256">
        <f t="shared" si="23"/>
        <v>39.142857142857146</v>
      </c>
      <c r="K256">
        <f t="shared" si="24"/>
        <v>43.142857142857146</v>
      </c>
      <c r="L256">
        <f t="shared" si="25"/>
        <v>40.047619047619044</v>
      </c>
    </row>
    <row r="257" spans="1:12">
      <c r="A257" s="3" t="s">
        <v>272</v>
      </c>
      <c r="B257">
        <v>37</v>
      </c>
      <c r="C257">
        <v>34</v>
      </c>
      <c r="D257">
        <v>39</v>
      </c>
      <c r="E257">
        <v>50</v>
      </c>
      <c r="F257">
        <f>AVERAGEIF(BursaTablo[[#This Row],[Vefat2019]:[Vefat2017]], "&gt;0")</f>
        <v>41</v>
      </c>
      <c r="G257">
        <f>IF(AND(BursaTablo[[#This Row],[Vefat2020]]&gt;-1,BursaTablo[[#This Row],[Referans]]&gt;-1), BursaTablo[[#This Row],[Vefat2020]]-BursaTablo[[#This Row],[Referans]], 0)</f>
        <v>-4</v>
      </c>
      <c r="H257">
        <f t="shared" si="21"/>
        <v>45.285714285714285</v>
      </c>
      <c r="I257">
        <f t="shared" si="22"/>
        <v>37</v>
      </c>
      <c r="J257">
        <f t="shared" si="23"/>
        <v>38.857142857142854</v>
      </c>
      <c r="K257">
        <f t="shared" si="24"/>
        <v>45.285714285714285</v>
      </c>
      <c r="L257">
        <f t="shared" si="25"/>
        <v>40.380952380952372</v>
      </c>
    </row>
    <row r="258" spans="1:12">
      <c r="A258" s="3" t="s">
        <v>273</v>
      </c>
      <c r="B258">
        <v>57</v>
      </c>
      <c r="C258">
        <v>47</v>
      </c>
      <c r="D258">
        <v>32</v>
      </c>
      <c r="E258">
        <v>44</v>
      </c>
      <c r="F258" s="1">
        <f>AVERAGEIF(BursaTablo[[#This Row],[Vefat2019]:[Vefat2017]], "&gt;0")</f>
        <v>41</v>
      </c>
      <c r="G258" s="1">
        <f>IF(AND(BursaTablo[[#This Row],[Vefat2020]]&gt;-1,BursaTablo[[#This Row],[Referans]]&gt;-1), BursaTablo[[#This Row],[Vefat2020]]-BursaTablo[[#This Row],[Referans]], 0)</f>
        <v>16</v>
      </c>
      <c r="H258">
        <f t="shared" ref="H258:H268" si="26">AVERAGE(B252:B258)</f>
        <v>46.428571428571431</v>
      </c>
      <c r="I258">
        <f t="shared" ref="I258:I268" si="27">AVERAGE(C252:C258)</f>
        <v>37.142857142857146</v>
      </c>
      <c r="J258">
        <f t="shared" ref="J258:J268" si="28">AVERAGE(D252:D258)</f>
        <v>38.285714285714285</v>
      </c>
      <c r="K258">
        <f t="shared" ref="K258:K268" si="29">AVERAGE(E252:E258)</f>
        <v>45.285714285714285</v>
      </c>
      <c r="L258">
        <f t="shared" ref="L258:L268" si="30">AVERAGE(F252:F258)</f>
        <v>40.238095238095234</v>
      </c>
    </row>
    <row r="259" spans="1:12">
      <c r="A259" s="3" t="s">
        <v>274</v>
      </c>
      <c r="B259">
        <v>44</v>
      </c>
      <c r="C259">
        <v>38</v>
      </c>
      <c r="D259">
        <v>32</v>
      </c>
      <c r="E259">
        <v>41</v>
      </c>
      <c r="F259" s="1">
        <f>AVERAGEIF(BursaTablo[[#This Row],[Vefat2019]:[Vefat2017]], "&gt;0")</f>
        <v>37</v>
      </c>
      <c r="G259" s="1">
        <f>IF(AND(BursaTablo[[#This Row],[Vefat2020]]&gt;-1,BursaTablo[[#This Row],[Referans]]&gt;-1), BursaTablo[[#This Row],[Vefat2020]]-BursaTablo[[#This Row],[Referans]], 0)</f>
        <v>7</v>
      </c>
      <c r="H259">
        <f t="shared" si="26"/>
        <v>45.714285714285715</v>
      </c>
      <c r="I259">
        <f t="shared" si="27"/>
        <v>37.857142857142854</v>
      </c>
      <c r="J259">
        <f t="shared" si="28"/>
        <v>36.571428571428569</v>
      </c>
      <c r="K259">
        <f t="shared" si="29"/>
        <v>44.714285714285715</v>
      </c>
      <c r="L259">
        <f t="shared" si="30"/>
        <v>39.714285714285715</v>
      </c>
    </row>
    <row r="260" spans="1:12">
      <c r="A260" s="3" t="s">
        <v>275</v>
      </c>
      <c r="B260">
        <v>41</v>
      </c>
      <c r="C260">
        <v>33</v>
      </c>
      <c r="D260">
        <v>55</v>
      </c>
      <c r="E260">
        <v>37</v>
      </c>
      <c r="F260" s="1">
        <f>AVERAGEIF(BursaTablo[[#This Row],[Vefat2019]:[Vefat2017]], "&gt;0")</f>
        <v>41.666666666666664</v>
      </c>
      <c r="G260" s="1">
        <f>IF(AND(BursaTablo[[#This Row],[Vefat2020]]&gt;-1,BursaTablo[[#This Row],[Referans]]&gt;-1), BursaTablo[[#This Row],[Vefat2020]]-BursaTablo[[#This Row],[Referans]], 0)</f>
        <v>-0.6666666666666643</v>
      </c>
      <c r="H260">
        <f t="shared" si="26"/>
        <v>45.142857142857146</v>
      </c>
      <c r="I260">
        <f t="shared" si="27"/>
        <v>38</v>
      </c>
      <c r="J260">
        <f t="shared" si="28"/>
        <v>39</v>
      </c>
      <c r="K260">
        <f t="shared" si="29"/>
        <v>44.142857142857146</v>
      </c>
      <c r="L260">
        <f t="shared" si="30"/>
        <v>40.380952380952387</v>
      </c>
    </row>
    <row r="261" spans="1:12">
      <c r="A261" s="3" t="s">
        <v>276</v>
      </c>
      <c r="B261">
        <v>46</v>
      </c>
      <c r="C261">
        <v>29</v>
      </c>
      <c r="D261">
        <v>47</v>
      </c>
      <c r="E261">
        <v>55</v>
      </c>
      <c r="F261" s="1">
        <f>AVERAGEIF(BursaTablo[[#This Row],[Vefat2019]:[Vefat2017]], "&gt;0")</f>
        <v>43.666666666666664</v>
      </c>
      <c r="G261" s="1">
        <f>IF(AND(BursaTablo[[#This Row],[Vefat2020]]&gt;-1,BursaTablo[[#This Row],[Referans]]&gt;-1), BursaTablo[[#This Row],[Vefat2020]]-BursaTablo[[#This Row],[Referans]], 0)</f>
        <v>2.3333333333333357</v>
      </c>
      <c r="H261">
        <f t="shared" si="26"/>
        <v>45.142857142857146</v>
      </c>
      <c r="I261">
        <f t="shared" si="27"/>
        <v>35.857142857142854</v>
      </c>
      <c r="J261">
        <f t="shared" si="28"/>
        <v>39.571428571428569</v>
      </c>
      <c r="K261">
        <f t="shared" si="29"/>
        <v>46</v>
      </c>
      <c r="L261">
        <f t="shared" si="30"/>
        <v>40.476190476190474</v>
      </c>
    </row>
    <row r="262" spans="1:12">
      <c r="A262" s="3" t="s">
        <v>277</v>
      </c>
      <c r="B262">
        <v>52</v>
      </c>
      <c r="C262">
        <v>49</v>
      </c>
      <c r="D262">
        <v>44</v>
      </c>
      <c r="E262">
        <v>54</v>
      </c>
      <c r="F262" s="1">
        <f>AVERAGEIF(BursaTablo[[#This Row],[Vefat2019]:[Vefat2017]], "&gt;0")</f>
        <v>49</v>
      </c>
      <c r="G262" s="1">
        <f>IF(AND(BursaTablo[[#This Row],[Vefat2020]]&gt;-1,BursaTablo[[#This Row],[Referans]]&gt;-1), BursaTablo[[#This Row],[Vefat2020]]-BursaTablo[[#This Row],[Referans]], 0)</f>
        <v>3</v>
      </c>
      <c r="H262">
        <f t="shared" si="26"/>
        <v>46.428571428571431</v>
      </c>
      <c r="I262">
        <f t="shared" si="27"/>
        <v>37.857142857142854</v>
      </c>
      <c r="J262">
        <f t="shared" si="28"/>
        <v>40.571428571428569</v>
      </c>
      <c r="K262">
        <f t="shared" si="29"/>
        <v>45.571428571428569</v>
      </c>
      <c r="L262">
        <f t="shared" si="30"/>
        <v>41.333333333333329</v>
      </c>
    </row>
    <row r="263" spans="1:12">
      <c r="A263" s="3" t="s">
        <v>278</v>
      </c>
      <c r="B263">
        <v>46</v>
      </c>
      <c r="C263">
        <v>38</v>
      </c>
      <c r="D263">
        <v>37</v>
      </c>
      <c r="E263">
        <v>36</v>
      </c>
      <c r="F263" s="1">
        <f>AVERAGEIF(BursaTablo[[#This Row],[Vefat2019]:[Vefat2017]], "&gt;0")</f>
        <v>37</v>
      </c>
      <c r="G263" s="1">
        <f>IF(AND(BursaTablo[[#This Row],[Vefat2020]]&gt;-1,BursaTablo[[#This Row],[Referans]]&gt;-1), BursaTablo[[#This Row],[Vefat2020]]-BursaTablo[[#This Row],[Referans]], 0)</f>
        <v>9</v>
      </c>
      <c r="H263">
        <f t="shared" si="26"/>
        <v>46.142857142857146</v>
      </c>
      <c r="I263">
        <f t="shared" si="27"/>
        <v>38.285714285714285</v>
      </c>
      <c r="J263">
        <f t="shared" si="28"/>
        <v>40.857142857142854</v>
      </c>
      <c r="K263">
        <f t="shared" si="29"/>
        <v>45.285714285714285</v>
      </c>
      <c r="L263">
        <f t="shared" si="30"/>
        <v>41.476190476190474</v>
      </c>
    </row>
    <row r="264" spans="1:12">
      <c r="A264" s="3" t="s">
        <v>279</v>
      </c>
      <c r="B264">
        <v>37</v>
      </c>
      <c r="C264">
        <v>42</v>
      </c>
      <c r="D264">
        <v>38</v>
      </c>
      <c r="E264">
        <v>53</v>
      </c>
      <c r="F264" s="1">
        <f>AVERAGEIF(BursaTablo[[#This Row],[Vefat2019]:[Vefat2017]], "&gt;0")</f>
        <v>44.333333333333336</v>
      </c>
      <c r="G264" s="1">
        <f>IF(AND(BursaTablo[[#This Row],[Vefat2020]]&gt;-1,BursaTablo[[#This Row],[Referans]]&gt;-1), BursaTablo[[#This Row],[Vefat2020]]-BursaTablo[[#This Row],[Referans]], 0)</f>
        <v>-7.3333333333333357</v>
      </c>
      <c r="H264">
        <f t="shared" si="26"/>
        <v>46.142857142857146</v>
      </c>
      <c r="I264">
        <f t="shared" si="27"/>
        <v>39.428571428571431</v>
      </c>
      <c r="J264">
        <f t="shared" si="28"/>
        <v>40.714285714285715</v>
      </c>
      <c r="K264">
        <f t="shared" si="29"/>
        <v>45.714285714285715</v>
      </c>
      <c r="L264">
        <f t="shared" si="30"/>
        <v>41.952380952380949</v>
      </c>
    </row>
    <row r="265" spans="1:12">
      <c r="A265" s="3" t="s">
        <v>280</v>
      </c>
      <c r="B265">
        <v>43</v>
      </c>
      <c r="C265">
        <v>52</v>
      </c>
      <c r="D265">
        <v>27</v>
      </c>
      <c r="E265">
        <v>38</v>
      </c>
      <c r="F265" s="1">
        <f>AVERAGEIF(BursaTablo[[#This Row],[Vefat2019]:[Vefat2017]], "&gt;0")</f>
        <v>39</v>
      </c>
      <c r="G265" s="1">
        <f>IF(AND(BursaTablo[[#This Row],[Vefat2020]]&gt;-1,BursaTablo[[#This Row],[Referans]]&gt;-1), BursaTablo[[#This Row],[Vefat2020]]-BursaTablo[[#This Row],[Referans]], 0)</f>
        <v>4</v>
      </c>
      <c r="H265">
        <f t="shared" si="26"/>
        <v>44.142857142857146</v>
      </c>
      <c r="I265">
        <f t="shared" si="27"/>
        <v>40.142857142857146</v>
      </c>
      <c r="J265">
        <f t="shared" si="28"/>
        <v>40</v>
      </c>
      <c r="K265">
        <f t="shared" si="29"/>
        <v>44.857142857142854</v>
      </c>
      <c r="L265">
        <f t="shared" si="30"/>
        <v>41.666666666666664</v>
      </c>
    </row>
    <row r="266" spans="1:12">
      <c r="A266" s="3" t="s">
        <v>281</v>
      </c>
      <c r="B266">
        <v>39</v>
      </c>
      <c r="C266">
        <v>35</v>
      </c>
      <c r="D266">
        <v>28</v>
      </c>
      <c r="E266">
        <v>39</v>
      </c>
      <c r="F266" s="1">
        <f>AVERAGEIF(BursaTablo[[#This Row],[Vefat2019]:[Vefat2017]], "&gt;0")</f>
        <v>34</v>
      </c>
      <c r="G266" s="1">
        <f>IF(AND(BursaTablo[[#This Row],[Vefat2020]]&gt;-1,BursaTablo[[#This Row],[Referans]]&gt;-1), BursaTablo[[#This Row],[Vefat2020]]-BursaTablo[[#This Row],[Referans]], 0)</f>
        <v>5</v>
      </c>
      <c r="H266">
        <f t="shared" si="26"/>
        <v>43.428571428571431</v>
      </c>
      <c r="I266">
        <f t="shared" si="27"/>
        <v>39.714285714285715</v>
      </c>
      <c r="J266">
        <f t="shared" si="28"/>
        <v>39.428571428571431</v>
      </c>
      <c r="K266">
        <f t="shared" si="29"/>
        <v>44.571428571428569</v>
      </c>
      <c r="L266">
        <f t="shared" si="30"/>
        <v>41.238095238095234</v>
      </c>
    </row>
    <row r="267" spans="1:12">
      <c r="A267" s="3" t="s">
        <v>282</v>
      </c>
      <c r="B267">
        <v>54</v>
      </c>
      <c r="C267">
        <v>37</v>
      </c>
      <c r="D267">
        <v>40</v>
      </c>
      <c r="E267">
        <v>30</v>
      </c>
      <c r="F267" s="1">
        <f>AVERAGEIF(BursaTablo[[#This Row],[Vefat2019]:[Vefat2017]], "&gt;0")</f>
        <v>35.666666666666664</v>
      </c>
      <c r="G267" s="1">
        <f>IF(AND(BursaTablo[[#This Row],[Vefat2020]]&gt;-1,BursaTablo[[#This Row],[Referans]]&gt;-1), BursaTablo[[#This Row],[Vefat2020]]-BursaTablo[[#This Row],[Referans]], 0)</f>
        <v>18.333333333333336</v>
      </c>
      <c r="H267">
        <f t="shared" si="26"/>
        <v>45.285714285714285</v>
      </c>
      <c r="I267">
        <f t="shared" si="27"/>
        <v>40.285714285714285</v>
      </c>
      <c r="J267">
        <f t="shared" si="28"/>
        <v>37.285714285714285</v>
      </c>
      <c r="K267">
        <f t="shared" si="29"/>
        <v>43.571428571428569</v>
      </c>
      <c r="L267">
        <f t="shared" si="30"/>
        <v>40.380952380952387</v>
      </c>
    </row>
    <row r="268" spans="1:12">
      <c r="A268" s="3" t="s">
        <v>283</v>
      </c>
      <c r="B268">
        <v>45</v>
      </c>
      <c r="C268">
        <v>43</v>
      </c>
      <c r="D268">
        <v>33</v>
      </c>
      <c r="E268">
        <v>34</v>
      </c>
      <c r="F268" s="1">
        <f>AVERAGEIF(BursaTablo[[#This Row],[Vefat2019]:[Vefat2017]], "&gt;0")</f>
        <v>36.666666666666664</v>
      </c>
      <c r="G268" s="1">
        <f>IF(AND(BursaTablo[[#This Row],[Vefat2020]]&gt;-1,BursaTablo[[#This Row],[Referans]]&gt;-1), BursaTablo[[#This Row],[Vefat2020]]-BursaTablo[[#This Row],[Referans]], 0)</f>
        <v>8.3333333333333357</v>
      </c>
      <c r="H268">
        <f t="shared" si="26"/>
        <v>45.142857142857146</v>
      </c>
      <c r="I268">
        <f t="shared" si="27"/>
        <v>42.285714285714285</v>
      </c>
      <c r="J268">
        <f t="shared" si="28"/>
        <v>35.285714285714285</v>
      </c>
      <c r="K268">
        <f t="shared" si="29"/>
        <v>40.571428571428569</v>
      </c>
      <c r="L268">
        <f t="shared" si="30"/>
        <v>39.380952380952387</v>
      </c>
    </row>
    <row r="269" spans="1:12">
      <c r="A269" s="3" t="s">
        <v>284</v>
      </c>
      <c r="B269">
        <v>60</v>
      </c>
      <c r="C269">
        <v>39</v>
      </c>
      <c r="D269">
        <v>34</v>
      </c>
      <c r="E269">
        <v>45</v>
      </c>
      <c r="F269" s="1">
        <f>AVERAGEIF(BursaTablo[[#This Row],[Vefat2019]:[Vefat2017]], "&gt;0")</f>
        <v>39.333333333333336</v>
      </c>
      <c r="G269" s="1">
        <f>IF(AND(BursaTablo[[#This Row],[Vefat2020]]&gt;-1,BursaTablo[[#This Row],[Referans]]&gt;-1), BursaTablo[[#This Row],[Vefat2020]]-BursaTablo[[#This Row],[Referans]], 0)</f>
        <v>20.666666666666664</v>
      </c>
      <c r="H269">
        <f t="shared" ref="H269:H283" si="31">AVERAGE(B263:B269)</f>
        <v>46.285714285714285</v>
      </c>
      <c r="I269">
        <f t="shared" ref="I269:I283" si="32">AVERAGE(C263:C269)</f>
        <v>40.857142857142854</v>
      </c>
      <c r="J269">
        <f t="shared" ref="J269:J283" si="33">AVERAGE(D263:D269)</f>
        <v>33.857142857142854</v>
      </c>
      <c r="K269">
        <f t="shared" ref="K269:K283" si="34">AVERAGE(E263:E269)</f>
        <v>39.285714285714285</v>
      </c>
      <c r="L269">
        <f t="shared" ref="L269:L283" si="35">AVERAGE(F263:F269)</f>
        <v>38</v>
      </c>
    </row>
    <row r="270" spans="1:12">
      <c r="A270" s="3" t="s">
        <v>285</v>
      </c>
      <c r="B270">
        <v>56</v>
      </c>
      <c r="C270">
        <v>45</v>
      </c>
      <c r="D270">
        <v>44</v>
      </c>
      <c r="E270">
        <v>38</v>
      </c>
      <c r="F270" s="1">
        <f>AVERAGEIF(BursaTablo[[#This Row],[Vefat2019]:[Vefat2017]], "&gt;0")</f>
        <v>42.333333333333336</v>
      </c>
      <c r="G270" s="1">
        <f>IF(AND(BursaTablo[[#This Row],[Vefat2020]]&gt;-1,BursaTablo[[#This Row],[Referans]]&gt;-1), BursaTablo[[#This Row],[Vefat2020]]-BursaTablo[[#This Row],[Referans]], 0)</f>
        <v>13.666666666666664</v>
      </c>
      <c r="H270">
        <f t="shared" si="31"/>
        <v>47.714285714285715</v>
      </c>
      <c r="I270">
        <f t="shared" si="32"/>
        <v>41.857142857142854</v>
      </c>
      <c r="J270">
        <f t="shared" si="33"/>
        <v>34.857142857142854</v>
      </c>
      <c r="K270">
        <f t="shared" si="34"/>
        <v>39.571428571428569</v>
      </c>
      <c r="L270">
        <f t="shared" si="35"/>
        <v>38.761904761904759</v>
      </c>
    </row>
    <row r="271" spans="1:12">
      <c r="A271" s="3" t="s">
        <v>286</v>
      </c>
      <c r="B271">
        <v>44</v>
      </c>
      <c r="C271">
        <v>37</v>
      </c>
      <c r="D271">
        <v>37</v>
      </c>
      <c r="E271">
        <v>27</v>
      </c>
      <c r="F271" s="1">
        <f>AVERAGEIF(BursaTablo[[#This Row],[Vefat2019]:[Vefat2017]], "&gt;0")</f>
        <v>33.666666666666664</v>
      </c>
      <c r="G271" s="1">
        <f>IF(AND(BursaTablo[[#This Row],[Vefat2020]]&gt;-1,BursaTablo[[#This Row],[Referans]]&gt;-1), BursaTablo[[#This Row],[Vefat2020]]-BursaTablo[[#This Row],[Referans]], 0)</f>
        <v>10.333333333333336</v>
      </c>
      <c r="H271">
        <f t="shared" si="31"/>
        <v>48.714285714285715</v>
      </c>
      <c r="I271">
        <f t="shared" si="32"/>
        <v>41.142857142857146</v>
      </c>
      <c r="J271">
        <f t="shared" si="33"/>
        <v>34.714285714285715</v>
      </c>
      <c r="K271">
        <f t="shared" si="34"/>
        <v>35.857142857142854</v>
      </c>
      <c r="L271">
        <f t="shared" si="35"/>
        <v>37.238095238095241</v>
      </c>
    </row>
    <row r="272" spans="1:12">
      <c r="A272" s="3" t="s">
        <v>287</v>
      </c>
      <c r="B272">
        <v>56</v>
      </c>
      <c r="C272">
        <v>38</v>
      </c>
      <c r="D272">
        <v>42</v>
      </c>
      <c r="E272">
        <v>50</v>
      </c>
      <c r="F272" s="1">
        <f>AVERAGEIF(BursaTablo[[#This Row],[Vefat2019]:[Vefat2017]], "&gt;0")</f>
        <v>43.333333333333336</v>
      </c>
      <c r="G272" s="1">
        <f>IF(AND(BursaTablo[[#This Row],[Vefat2020]]&gt;-1,BursaTablo[[#This Row],[Referans]]&gt;-1), BursaTablo[[#This Row],[Vefat2020]]-BursaTablo[[#This Row],[Referans]], 0)</f>
        <v>12.666666666666664</v>
      </c>
      <c r="H272">
        <f t="shared" si="31"/>
        <v>50.571428571428569</v>
      </c>
      <c r="I272">
        <f t="shared" si="32"/>
        <v>39.142857142857146</v>
      </c>
      <c r="J272">
        <f t="shared" si="33"/>
        <v>36.857142857142854</v>
      </c>
      <c r="K272">
        <f t="shared" si="34"/>
        <v>37.571428571428569</v>
      </c>
      <c r="L272">
        <f t="shared" si="35"/>
        <v>37.857142857142854</v>
      </c>
    </row>
    <row r="273" spans="1:12">
      <c r="A273" s="3" t="s">
        <v>288</v>
      </c>
      <c r="B273">
        <v>48</v>
      </c>
      <c r="C273">
        <v>41</v>
      </c>
      <c r="D273">
        <v>31</v>
      </c>
      <c r="E273">
        <v>51</v>
      </c>
      <c r="F273" s="1">
        <f>AVERAGEIF(BursaTablo[[#This Row],[Vefat2019]:[Vefat2017]], "&gt;0")</f>
        <v>41</v>
      </c>
      <c r="G273" s="1">
        <f>IF(AND(BursaTablo[[#This Row],[Vefat2020]]&gt;-1,BursaTablo[[#This Row],[Referans]]&gt;-1), BursaTablo[[#This Row],[Vefat2020]]-BursaTablo[[#This Row],[Referans]], 0)</f>
        <v>7</v>
      </c>
      <c r="H273">
        <f t="shared" si="31"/>
        <v>51.857142857142854</v>
      </c>
      <c r="I273">
        <f t="shared" si="32"/>
        <v>40</v>
      </c>
      <c r="J273">
        <f t="shared" si="33"/>
        <v>37.285714285714285</v>
      </c>
      <c r="K273">
        <f t="shared" si="34"/>
        <v>39.285714285714285</v>
      </c>
      <c r="L273">
        <f t="shared" si="35"/>
        <v>38.857142857142854</v>
      </c>
    </row>
    <row r="274" spans="1:12">
      <c r="A274" s="3" t="s">
        <v>289</v>
      </c>
      <c r="B274">
        <v>38</v>
      </c>
      <c r="C274">
        <v>44</v>
      </c>
      <c r="D274">
        <v>29</v>
      </c>
      <c r="E274">
        <v>34</v>
      </c>
      <c r="F274" s="1">
        <f>AVERAGEIF(BursaTablo[[#This Row],[Vefat2019]:[Vefat2017]], "&gt;0")</f>
        <v>35.666666666666664</v>
      </c>
      <c r="G274" s="1">
        <f>IF(AND(BursaTablo[[#This Row],[Vefat2020]]&gt;-1,BursaTablo[[#This Row],[Referans]]&gt;-1), BursaTablo[[#This Row],[Vefat2020]]-BursaTablo[[#This Row],[Referans]], 0)</f>
        <v>2.3333333333333357</v>
      </c>
      <c r="H274">
        <f t="shared" si="31"/>
        <v>49.571428571428569</v>
      </c>
      <c r="I274">
        <f t="shared" si="32"/>
        <v>41</v>
      </c>
      <c r="J274">
        <f t="shared" si="33"/>
        <v>35.714285714285715</v>
      </c>
      <c r="K274">
        <f t="shared" si="34"/>
        <v>39.857142857142854</v>
      </c>
      <c r="L274">
        <f t="shared" si="35"/>
        <v>38.857142857142854</v>
      </c>
    </row>
    <row r="275" spans="1:12">
      <c r="A275" s="3" t="s">
        <v>290</v>
      </c>
      <c r="B275">
        <v>46</v>
      </c>
      <c r="C275">
        <v>42</v>
      </c>
      <c r="D275">
        <v>53</v>
      </c>
      <c r="E275">
        <v>40</v>
      </c>
      <c r="F275" s="1">
        <f>AVERAGEIF(BursaTablo[[#This Row],[Vefat2019]:[Vefat2017]], "&gt;0")</f>
        <v>45</v>
      </c>
      <c r="G275" s="1">
        <f>IF(AND(BursaTablo[[#This Row],[Vefat2020]]&gt;-1,BursaTablo[[#This Row],[Referans]]&gt;-1), BursaTablo[[#This Row],[Vefat2020]]-BursaTablo[[#This Row],[Referans]], 0)</f>
        <v>1</v>
      </c>
      <c r="H275">
        <f t="shared" si="31"/>
        <v>49.714285714285715</v>
      </c>
      <c r="I275">
        <f t="shared" si="32"/>
        <v>40.857142857142854</v>
      </c>
      <c r="J275">
        <f t="shared" si="33"/>
        <v>38.571428571428569</v>
      </c>
      <c r="K275">
        <f t="shared" si="34"/>
        <v>40.714285714285715</v>
      </c>
      <c r="L275">
        <f t="shared" si="35"/>
        <v>40.047619047619051</v>
      </c>
    </row>
    <row r="276" spans="1:12">
      <c r="A276" s="3" t="s">
        <v>291</v>
      </c>
      <c r="B276">
        <v>44</v>
      </c>
      <c r="C276">
        <v>37</v>
      </c>
      <c r="D276">
        <v>44</v>
      </c>
      <c r="E276">
        <v>35</v>
      </c>
      <c r="F276" s="1">
        <f>AVERAGEIF(BursaTablo[[#This Row],[Vefat2019]:[Vefat2017]], "&gt;0")</f>
        <v>38.666666666666664</v>
      </c>
      <c r="G276" s="1">
        <f>IF(AND(BursaTablo[[#This Row],[Vefat2020]]&gt;-1,BursaTablo[[#This Row],[Referans]]&gt;-1), BursaTablo[[#This Row],[Vefat2020]]-BursaTablo[[#This Row],[Referans]], 0)</f>
        <v>5.3333333333333357</v>
      </c>
      <c r="H276">
        <f t="shared" si="31"/>
        <v>47.428571428571431</v>
      </c>
      <c r="I276">
        <f t="shared" si="32"/>
        <v>40.571428571428569</v>
      </c>
      <c r="J276">
        <f t="shared" si="33"/>
        <v>40</v>
      </c>
      <c r="K276">
        <f t="shared" si="34"/>
        <v>39.285714285714285</v>
      </c>
      <c r="L276">
        <f t="shared" si="35"/>
        <v>39.952380952380956</v>
      </c>
    </row>
    <row r="277" spans="1:12">
      <c r="A277" s="3" t="s">
        <v>292</v>
      </c>
      <c r="B277">
        <v>55</v>
      </c>
      <c r="C277">
        <v>44</v>
      </c>
      <c r="D277">
        <v>45</v>
      </c>
      <c r="E277">
        <v>30</v>
      </c>
      <c r="F277" s="1">
        <f>AVERAGEIF(BursaTablo[[#This Row],[Vefat2019]:[Vefat2017]], "&gt;0")</f>
        <v>39.666666666666664</v>
      </c>
      <c r="G277" s="1">
        <f>IF(AND(BursaTablo[[#This Row],[Vefat2020]]&gt;-1,BursaTablo[[#This Row],[Referans]]&gt;-1), BursaTablo[[#This Row],[Vefat2020]]-BursaTablo[[#This Row],[Referans]], 0)</f>
        <v>15.333333333333336</v>
      </c>
      <c r="H277">
        <f t="shared" si="31"/>
        <v>47.285714285714285</v>
      </c>
      <c r="I277">
        <f t="shared" si="32"/>
        <v>40.428571428571431</v>
      </c>
      <c r="J277">
        <f t="shared" si="33"/>
        <v>40.142857142857146</v>
      </c>
      <c r="K277">
        <f t="shared" si="34"/>
        <v>38.142857142857146</v>
      </c>
      <c r="L277">
        <f t="shared" si="35"/>
        <v>39.571428571428569</v>
      </c>
    </row>
    <row r="278" spans="1:12">
      <c r="A278" s="3" t="s">
        <v>293</v>
      </c>
      <c r="B278">
        <v>47</v>
      </c>
      <c r="C278">
        <v>41</v>
      </c>
      <c r="D278">
        <v>43</v>
      </c>
      <c r="E278">
        <v>33</v>
      </c>
      <c r="F278" s="1">
        <f>AVERAGEIF(BursaTablo[[#This Row],[Vefat2019]:[Vefat2017]], "&gt;0")</f>
        <v>39</v>
      </c>
      <c r="G278" s="1">
        <f>IF(AND(BursaTablo[[#This Row],[Vefat2020]]&gt;-1,BursaTablo[[#This Row],[Referans]]&gt;-1), BursaTablo[[#This Row],[Vefat2020]]-BursaTablo[[#This Row],[Referans]], 0)</f>
        <v>8</v>
      </c>
      <c r="H278">
        <f t="shared" si="31"/>
        <v>47.714285714285715</v>
      </c>
      <c r="I278">
        <f t="shared" si="32"/>
        <v>41</v>
      </c>
      <c r="J278">
        <f t="shared" si="33"/>
        <v>41</v>
      </c>
      <c r="K278">
        <f t="shared" si="34"/>
        <v>39</v>
      </c>
      <c r="L278">
        <f t="shared" si="35"/>
        <v>40.333333333333329</v>
      </c>
    </row>
    <row r="279" spans="1:12">
      <c r="A279" s="3" t="s">
        <v>294</v>
      </c>
      <c r="B279">
        <v>52</v>
      </c>
      <c r="C279">
        <v>43</v>
      </c>
      <c r="D279">
        <v>37</v>
      </c>
      <c r="E279">
        <v>27</v>
      </c>
      <c r="F279" s="1">
        <f>AVERAGEIF(BursaTablo[[#This Row],[Vefat2019]:[Vefat2017]], "&gt;0")</f>
        <v>35.666666666666664</v>
      </c>
      <c r="G279" s="1">
        <f>IF(AND(BursaTablo[[#This Row],[Vefat2020]]&gt;-1,BursaTablo[[#This Row],[Referans]]&gt;-1), BursaTablo[[#This Row],[Vefat2020]]-BursaTablo[[#This Row],[Referans]], 0)</f>
        <v>16.333333333333336</v>
      </c>
      <c r="H279">
        <f t="shared" si="31"/>
        <v>47.142857142857146</v>
      </c>
      <c r="I279">
        <f t="shared" si="32"/>
        <v>41.714285714285715</v>
      </c>
      <c r="J279">
        <f t="shared" si="33"/>
        <v>40.285714285714285</v>
      </c>
      <c r="K279">
        <f t="shared" si="34"/>
        <v>35.714285714285715</v>
      </c>
      <c r="L279">
        <f t="shared" si="35"/>
        <v>39.238095238095234</v>
      </c>
    </row>
    <row r="280" spans="1:12">
      <c r="A280" s="3" t="s">
        <v>295</v>
      </c>
      <c r="B280">
        <v>52</v>
      </c>
      <c r="C280">
        <v>39</v>
      </c>
      <c r="D280">
        <v>41</v>
      </c>
      <c r="E280">
        <v>45</v>
      </c>
      <c r="F280" s="1">
        <f>AVERAGEIF(BursaTablo[[#This Row],[Vefat2019]:[Vefat2017]], "&gt;0")</f>
        <v>41.666666666666664</v>
      </c>
      <c r="G280" s="1">
        <f>IF(AND(BursaTablo[[#This Row],[Vefat2020]]&gt;-1,BursaTablo[[#This Row],[Referans]]&gt;-1), BursaTablo[[#This Row],[Vefat2020]]-BursaTablo[[#This Row],[Referans]], 0)</f>
        <v>10.333333333333336</v>
      </c>
      <c r="H280">
        <f t="shared" si="31"/>
        <v>47.714285714285715</v>
      </c>
      <c r="I280">
        <f t="shared" si="32"/>
        <v>41.428571428571431</v>
      </c>
      <c r="J280">
        <f t="shared" si="33"/>
        <v>41.714285714285715</v>
      </c>
      <c r="K280">
        <f t="shared" si="34"/>
        <v>34.857142857142854</v>
      </c>
      <c r="L280">
        <f t="shared" si="35"/>
        <v>39.333333333333329</v>
      </c>
    </row>
    <row r="281" spans="1:12">
      <c r="A281" s="3" t="s">
        <v>296</v>
      </c>
      <c r="B281">
        <v>53</v>
      </c>
      <c r="C281">
        <v>37</v>
      </c>
      <c r="D281">
        <v>59</v>
      </c>
      <c r="E281">
        <v>52</v>
      </c>
      <c r="F281" s="1">
        <f>AVERAGEIF(BursaTablo[[#This Row],[Vefat2019]:[Vefat2017]], "&gt;0")</f>
        <v>49.333333333333336</v>
      </c>
      <c r="G281" s="1">
        <f>IF(AND(BursaTablo[[#This Row],[Vefat2020]]&gt;-1,BursaTablo[[#This Row],[Referans]]&gt;-1), BursaTablo[[#This Row],[Vefat2020]]-BursaTablo[[#This Row],[Referans]], 0)</f>
        <v>3.6666666666666643</v>
      </c>
      <c r="H281">
        <f t="shared" si="31"/>
        <v>49.857142857142854</v>
      </c>
      <c r="I281">
        <f t="shared" si="32"/>
        <v>40.428571428571431</v>
      </c>
      <c r="J281">
        <f t="shared" si="33"/>
        <v>46</v>
      </c>
      <c r="K281">
        <f t="shared" si="34"/>
        <v>37.428571428571431</v>
      </c>
      <c r="L281">
        <f t="shared" si="35"/>
        <v>41.285714285714278</v>
      </c>
    </row>
    <row r="282" spans="1:12">
      <c r="A282" s="3" t="s">
        <v>297</v>
      </c>
      <c r="B282">
        <v>38</v>
      </c>
      <c r="C282">
        <v>43</v>
      </c>
      <c r="D282">
        <v>37</v>
      </c>
      <c r="E282">
        <v>37</v>
      </c>
      <c r="F282" s="1">
        <f>AVERAGEIF(BursaTablo[[#This Row],[Vefat2019]:[Vefat2017]], "&gt;0")</f>
        <v>39</v>
      </c>
      <c r="G282" s="1">
        <f>IF(AND(BursaTablo[[#This Row],[Vefat2020]]&gt;-1,BursaTablo[[#This Row],[Referans]]&gt;-1), BursaTablo[[#This Row],[Vefat2020]]-BursaTablo[[#This Row],[Referans]], 0)</f>
        <v>-1</v>
      </c>
      <c r="H282">
        <f t="shared" si="31"/>
        <v>48.714285714285715</v>
      </c>
      <c r="I282">
        <f t="shared" si="32"/>
        <v>40.571428571428569</v>
      </c>
      <c r="J282">
        <f t="shared" si="33"/>
        <v>43.714285714285715</v>
      </c>
      <c r="K282">
        <f t="shared" si="34"/>
        <v>37</v>
      </c>
      <c r="L282">
        <f t="shared" si="35"/>
        <v>40.428571428571431</v>
      </c>
    </row>
    <row r="283" spans="1:12">
      <c r="A283" s="3" t="s">
        <v>298</v>
      </c>
      <c r="B283">
        <v>47</v>
      </c>
      <c r="C283">
        <v>39</v>
      </c>
      <c r="D283">
        <v>37</v>
      </c>
      <c r="E283">
        <v>33</v>
      </c>
      <c r="F283" s="1">
        <f>AVERAGEIF(BursaTablo[[#This Row],[Vefat2019]:[Vefat2017]], "&gt;0")</f>
        <v>36.333333333333336</v>
      </c>
      <c r="G283" s="1">
        <f>IF(AND(BursaTablo[[#This Row],[Vefat2020]]&gt;-1,BursaTablo[[#This Row],[Referans]]&gt;-1), BursaTablo[[#This Row],[Vefat2020]]-BursaTablo[[#This Row],[Referans]], 0)</f>
        <v>10.666666666666664</v>
      </c>
      <c r="H283">
        <f t="shared" si="31"/>
        <v>49.142857142857146</v>
      </c>
      <c r="I283">
        <f t="shared" si="32"/>
        <v>40.857142857142854</v>
      </c>
      <c r="J283">
        <f t="shared" si="33"/>
        <v>42.714285714285715</v>
      </c>
      <c r="K283">
        <f t="shared" si="34"/>
        <v>36.714285714285715</v>
      </c>
      <c r="L283">
        <f t="shared" si="35"/>
        <v>40.095238095238088</v>
      </c>
    </row>
    <row r="284" spans="1:12">
      <c r="A284" s="3" t="s">
        <v>299</v>
      </c>
      <c r="B284">
        <v>44</v>
      </c>
      <c r="C284">
        <v>41</v>
      </c>
      <c r="D284">
        <v>39</v>
      </c>
      <c r="E284">
        <v>38</v>
      </c>
      <c r="F284" s="1">
        <f>AVERAGEIF(BursaTablo[[#This Row],[Vefat2019]:[Vefat2017]], "&gt;0")</f>
        <v>39.333333333333336</v>
      </c>
      <c r="G284" s="1">
        <f>IF(AND(BursaTablo[[#This Row],[Vefat2020]]&gt;-1,BursaTablo[[#This Row],[Referans]]&gt;-1), BursaTablo[[#This Row],[Vefat2020]]-BursaTablo[[#This Row],[Referans]], 0)</f>
        <v>4.6666666666666643</v>
      </c>
      <c r="H284">
        <f t="shared" ref="H284:H319" si="36">AVERAGE(B278:B284)</f>
        <v>47.571428571428569</v>
      </c>
      <c r="I284">
        <f t="shared" ref="I284:I319" si="37">AVERAGE(C278:C284)</f>
        <v>40.428571428571431</v>
      </c>
      <c r="J284">
        <f t="shared" ref="J284:J319" si="38">AVERAGE(D278:D284)</f>
        <v>41.857142857142854</v>
      </c>
      <c r="K284">
        <f t="shared" ref="K284:K319" si="39">AVERAGE(E278:E284)</f>
        <v>37.857142857142854</v>
      </c>
      <c r="L284">
        <f t="shared" ref="L284:L319" si="40">AVERAGE(F278:F284)</f>
        <v>40.047619047619044</v>
      </c>
    </row>
    <row r="285" spans="1:12">
      <c r="A285" s="3" t="s">
        <v>300</v>
      </c>
      <c r="B285">
        <v>47</v>
      </c>
      <c r="C285">
        <v>40</v>
      </c>
      <c r="D285">
        <v>33</v>
      </c>
      <c r="E285">
        <v>41</v>
      </c>
      <c r="F285" s="1">
        <f>AVERAGEIF(BursaTablo[[#This Row],[Vefat2019]:[Vefat2017]], "&gt;0")</f>
        <v>38</v>
      </c>
      <c r="G285" s="1">
        <f>IF(AND(BursaTablo[[#This Row],[Vefat2020]]&gt;-1,BursaTablo[[#This Row],[Referans]]&gt;-1), BursaTablo[[#This Row],[Vefat2020]]-BursaTablo[[#This Row],[Referans]], 0)</f>
        <v>9</v>
      </c>
      <c r="H285">
        <f t="shared" si="36"/>
        <v>47.571428571428569</v>
      </c>
      <c r="I285">
        <f t="shared" si="37"/>
        <v>40.285714285714285</v>
      </c>
      <c r="J285">
        <f t="shared" si="38"/>
        <v>40.428571428571431</v>
      </c>
      <c r="K285">
        <f t="shared" si="39"/>
        <v>39</v>
      </c>
      <c r="L285">
        <f t="shared" si="40"/>
        <v>39.904761904761912</v>
      </c>
    </row>
    <row r="286" spans="1:12">
      <c r="A286" s="3" t="s">
        <v>301</v>
      </c>
      <c r="B286">
        <v>52</v>
      </c>
      <c r="C286">
        <v>39</v>
      </c>
      <c r="D286">
        <v>55</v>
      </c>
      <c r="E286">
        <v>42</v>
      </c>
      <c r="F286" s="1">
        <f>AVERAGEIF(BursaTablo[[#This Row],[Vefat2019]:[Vefat2017]], "&gt;0")</f>
        <v>45.333333333333336</v>
      </c>
      <c r="G286" s="1">
        <f>IF(AND(BursaTablo[[#This Row],[Vefat2020]]&gt;-1,BursaTablo[[#This Row],[Referans]]&gt;-1), BursaTablo[[#This Row],[Vefat2020]]-BursaTablo[[#This Row],[Referans]], 0)</f>
        <v>6.6666666666666643</v>
      </c>
      <c r="H286">
        <f t="shared" si="36"/>
        <v>47.571428571428569</v>
      </c>
      <c r="I286">
        <f t="shared" si="37"/>
        <v>39.714285714285715</v>
      </c>
      <c r="J286">
        <f t="shared" si="38"/>
        <v>43</v>
      </c>
      <c r="K286">
        <f t="shared" si="39"/>
        <v>41.142857142857146</v>
      </c>
      <c r="L286">
        <f t="shared" si="40"/>
        <v>41.285714285714285</v>
      </c>
    </row>
    <row r="287" spans="1:12">
      <c r="A287" s="3" t="s">
        <v>302</v>
      </c>
      <c r="B287">
        <v>60</v>
      </c>
      <c r="C287">
        <v>32</v>
      </c>
      <c r="D287">
        <v>38</v>
      </c>
      <c r="E287">
        <v>31</v>
      </c>
      <c r="F287" s="1">
        <f>AVERAGEIF(BursaTablo[[#This Row],[Vefat2019]:[Vefat2017]], "&gt;0")</f>
        <v>33.666666666666664</v>
      </c>
      <c r="G287" s="1">
        <f>IF(AND(BursaTablo[[#This Row],[Vefat2020]]&gt;-1,BursaTablo[[#This Row],[Referans]]&gt;-1), BursaTablo[[#This Row],[Vefat2020]]-BursaTablo[[#This Row],[Referans]], 0)</f>
        <v>26.333333333333336</v>
      </c>
      <c r="H287">
        <f t="shared" si="36"/>
        <v>48.714285714285715</v>
      </c>
      <c r="I287">
        <f t="shared" si="37"/>
        <v>38.714285714285715</v>
      </c>
      <c r="J287">
        <f t="shared" si="38"/>
        <v>42.571428571428569</v>
      </c>
      <c r="K287">
        <f t="shared" si="39"/>
        <v>39.142857142857146</v>
      </c>
      <c r="L287">
        <f t="shared" si="40"/>
        <v>40.142857142857153</v>
      </c>
    </row>
    <row r="288" spans="1:12">
      <c r="A288" s="3" t="s">
        <v>303</v>
      </c>
      <c r="B288">
        <v>40</v>
      </c>
      <c r="C288">
        <v>43</v>
      </c>
      <c r="D288">
        <v>38</v>
      </c>
      <c r="E288">
        <v>39</v>
      </c>
      <c r="F288" s="1">
        <f>AVERAGEIF(BursaTablo[[#This Row],[Vefat2019]:[Vefat2017]], "&gt;0")</f>
        <v>40</v>
      </c>
      <c r="G288" s="1">
        <f>IF(AND(BursaTablo[[#This Row],[Vefat2020]]&gt;-1,BursaTablo[[#This Row],[Referans]]&gt;-1), BursaTablo[[#This Row],[Vefat2020]]-BursaTablo[[#This Row],[Referans]], 0)</f>
        <v>0</v>
      </c>
      <c r="H288">
        <f t="shared" si="36"/>
        <v>46.857142857142854</v>
      </c>
      <c r="I288">
        <f t="shared" si="37"/>
        <v>39.571428571428569</v>
      </c>
      <c r="J288">
        <f t="shared" si="38"/>
        <v>39.571428571428569</v>
      </c>
      <c r="K288">
        <f t="shared" si="39"/>
        <v>37.285714285714285</v>
      </c>
      <c r="L288">
        <f t="shared" si="40"/>
        <v>38.80952380952381</v>
      </c>
    </row>
    <row r="289" spans="1:12">
      <c r="A289" s="3" t="s">
        <v>304</v>
      </c>
      <c r="B289">
        <v>57</v>
      </c>
      <c r="C289">
        <v>38</v>
      </c>
      <c r="D289">
        <v>44</v>
      </c>
      <c r="E289">
        <v>48</v>
      </c>
      <c r="F289" s="1">
        <f>AVERAGEIF(BursaTablo[[#This Row],[Vefat2019]:[Vefat2017]], "&gt;0")</f>
        <v>43.333333333333336</v>
      </c>
      <c r="G289" s="1">
        <f>IF(AND(BursaTablo[[#This Row],[Vefat2020]]&gt;-1,BursaTablo[[#This Row],[Referans]]&gt;-1), BursaTablo[[#This Row],[Vefat2020]]-BursaTablo[[#This Row],[Referans]], 0)</f>
        <v>13.666666666666664</v>
      </c>
      <c r="H289">
        <f t="shared" si="36"/>
        <v>49.571428571428569</v>
      </c>
      <c r="I289">
        <f t="shared" si="37"/>
        <v>38.857142857142854</v>
      </c>
      <c r="J289">
        <f t="shared" si="38"/>
        <v>40.571428571428569</v>
      </c>
      <c r="K289">
        <f t="shared" si="39"/>
        <v>38.857142857142854</v>
      </c>
      <c r="L289">
        <f t="shared" si="40"/>
        <v>39.428571428571431</v>
      </c>
    </row>
    <row r="290" spans="1:12">
      <c r="A290" s="3" t="s">
        <v>305</v>
      </c>
      <c r="B290">
        <v>48</v>
      </c>
      <c r="C290">
        <v>41</v>
      </c>
      <c r="D290">
        <v>40</v>
      </c>
      <c r="E290">
        <v>43</v>
      </c>
      <c r="F290" s="1">
        <f>AVERAGEIF(BursaTablo[[#This Row],[Vefat2019]:[Vefat2017]], "&gt;0")</f>
        <v>41.333333333333336</v>
      </c>
      <c r="G290" s="1">
        <f>IF(AND(BursaTablo[[#This Row],[Vefat2020]]&gt;-1,BursaTablo[[#This Row],[Referans]]&gt;-1), BursaTablo[[#This Row],[Vefat2020]]-BursaTablo[[#This Row],[Referans]], 0)</f>
        <v>6.6666666666666643</v>
      </c>
      <c r="H290">
        <f t="shared" si="36"/>
        <v>49.714285714285715</v>
      </c>
      <c r="I290">
        <f t="shared" si="37"/>
        <v>39.142857142857146</v>
      </c>
      <c r="J290">
        <f t="shared" si="38"/>
        <v>41</v>
      </c>
      <c r="K290">
        <f t="shared" si="39"/>
        <v>40.285714285714285</v>
      </c>
      <c r="L290">
        <f t="shared" si="40"/>
        <v>40.142857142857146</v>
      </c>
    </row>
    <row r="291" spans="1:12">
      <c r="A291" s="3" t="s">
        <v>306</v>
      </c>
      <c r="B291">
        <v>49</v>
      </c>
      <c r="C291">
        <v>56</v>
      </c>
      <c r="D291">
        <v>41</v>
      </c>
      <c r="E291">
        <v>46</v>
      </c>
      <c r="F291" s="1">
        <f>AVERAGEIF(BursaTablo[[#This Row],[Vefat2019]:[Vefat2017]], "&gt;0")</f>
        <v>47.666666666666664</v>
      </c>
      <c r="G291" s="1">
        <f>IF(AND(BursaTablo[[#This Row],[Vefat2020]]&gt;-1,BursaTablo[[#This Row],[Referans]]&gt;-1), BursaTablo[[#This Row],[Vefat2020]]-BursaTablo[[#This Row],[Referans]], 0)</f>
        <v>1.3333333333333357</v>
      </c>
      <c r="H291">
        <f t="shared" si="36"/>
        <v>50.428571428571431</v>
      </c>
      <c r="I291">
        <f t="shared" si="37"/>
        <v>41.285714285714285</v>
      </c>
      <c r="J291">
        <f t="shared" si="38"/>
        <v>41.285714285714285</v>
      </c>
      <c r="K291">
        <f t="shared" si="39"/>
        <v>41.428571428571431</v>
      </c>
      <c r="L291">
        <f t="shared" si="40"/>
        <v>41.333333333333336</v>
      </c>
    </row>
    <row r="292" spans="1:12">
      <c r="A292" s="3" t="s">
        <v>307</v>
      </c>
      <c r="B292">
        <v>46</v>
      </c>
      <c r="C292">
        <v>39</v>
      </c>
      <c r="D292">
        <v>39</v>
      </c>
      <c r="E292">
        <v>36</v>
      </c>
      <c r="F292" s="1">
        <f>AVERAGEIF(BursaTablo[[#This Row],[Vefat2019]:[Vefat2017]], "&gt;0")</f>
        <v>38</v>
      </c>
      <c r="G292" s="1">
        <f>IF(AND(BursaTablo[[#This Row],[Vefat2020]]&gt;-1,BursaTablo[[#This Row],[Referans]]&gt;-1), BursaTablo[[#This Row],[Vefat2020]]-BursaTablo[[#This Row],[Referans]], 0)</f>
        <v>8</v>
      </c>
      <c r="H292">
        <f t="shared" si="36"/>
        <v>50.285714285714285</v>
      </c>
      <c r="I292">
        <f t="shared" si="37"/>
        <v>41.142857142857146</v>
      </c>
      <c r="J292">
        <f t="shared" si="38"/>
        <v>42.142857142857146</v>
      </c>
      <c r="K292">
        <f t="shared" si="39"/>
        <v>40.714285714285715</v>
      </c>
      <c r="L292">
        <f t="shared" si="40"/>
        <v>41.333333333333336</v>
      </c>
    </row>
    <row r="293" spans="1:12">
      <c r="A293" s="3" t="s">
        <v>308</v>
      </c>
      <c r="B293">
        <v>57</v>
      </c>
      <c r="C293">
        <v>36</v>
      </c>
      <c r="D293">
        <v>41</v>
      </c>
      <c r="E293">
        <v>51</v>
      </c>
      <c r="F293" s="1">
        <f>AVERAGEIF(BursaTablo[[#This Row],[Vefat2019]:[Vefat2017]], "&gt;0")</f>
        <v>42.666666666666664</v>
      </c>
      <c r="G293" s="1">
        <f>IF(AND(BursaTablo[[#This Row],[Vefat2020]]&gt;-1,BursaTablo[[#This Row],[Referans]]&gt;-1), BursaTablo[[#This Row],[Vefat2020]]-BursaTablo[[#This Row],[Referans]], 0)</f>
        <v>14.333333333333336</v>
      </c>
      <c r="H293">
        <f t="shared" si="36"/>
        <v>51</v>
      </c>
      <c r="I293">
        <f t="shared" si="37"/>
        <v>40.714285714285715</v>
      </c>
      <c r="J293">
        <f t="shared" si="38"/>
        <v>40.142857142857146</v>
      </c>
      <c r="K293">
        <f t="shared" si="39"/>
        <v>42</v>
      </c>
      <c r="L293">
        <f t="shared" si="40"/>
        <v>40.952380952380956</v>
      </c>
    </row>
    <row r="294" spans="1:12">
      <c r="A294" s="3" t="s">
        <v>309</v>
      </c>
      <c r="B294">
        <v>40</v>
      </c>
      <c r="C294">
        <v>49</v>
      </c>
      <c r="D294">
        <v>39</v>
      </c>
      <c r="E294">
        <v>36</v>
      </c>
      <c r="F294" s="1">
        <f>AVERAGEIF(BursaTablo[[#This Row],[Vefat2019]:[Vefat2017]], "&gt;0")</f>
        <v>41.333333333333336</v>
      </c>
      <c r="G294" s="1">
        <f>IF(AND(BursaTablo[[#This Row],[Vefat2020]]&gt;-1,BursaTablo[[#This Row],[Referans]]&gt;-1), BursaTablo[[#This Row],[Vefat2020]]-BursaTablo[[#This Row],[Referans]], 0)</f>
        <v>-1.3333333333333357</v>
      </c>
      <c r="H294">
        <f t="shared" si="36"/>
        <v>48.142857142857146</v>
      </c>
      <c r="I294">
        <f t="shared" si="37"/>
        <v>43.142857142857146</v>
      </c>
      <c r="J294">
        <f t="shared" si="38"/>
        <v>40.285714285714285</v>
      </c>
      <c r="K294">
        <f t="shared" si="39"/>
        <v>42.714285714285715</v>
      </c>
      <c r="L294">
        <f t="shared" si="40"/>
        <v>42.047619047619044</v>
      </c>
    </row>
    <row r="295" spans="1:12">
      <c r="A295" s="3" t="s">
        <v>310</v>
      </c>
      <c r="B295">
        <v>50</v>
      </c>
      <c r="C295">
        <v>48</v>
      </c>
      <c r="D295">
        <v>48</v>
      </c>
      <c r="E295">
        <v>34</v>
      </c>
      <c r="F295" s="1">
        <f>AVERAGEIF(BursaTablo[[#This Row],[Vefat2019]:[Vefat2017]], "&gt;0")</f>
        <v>43.333333333333336</v>
      </c>
      <c r="G295" s="1">
        <f>IF(AND(BursaTablo[[#This Row],[Vefat2020]]&gt;-1,BursaTablo[[#This Row],[Referans]]&gt;-1), BursaTablo[[#This Row],[Vefat2020]]-BursaTablo[[#This Row],[Referans]], 0)</f>
        <v>6.6666666666666643</v>
      </c>
      <c r="H295">
        <f t="shared" si="36"/>
        <v>49.571428571428569</v>
      </c>
      <c r="I295">
        <f t="shared" si="37"/>
        <v>43.857142857142854</v>
      </c>
      <c r="J295">
        <f t="shared" si="38"/>
        <v>41.714285714285715</v>
      </c>
      <c r="K295">
        <f t="shared" si="39"/>
        <v>42</v>
      </c>
      <c r="L295">
        <f t="shared" si="40"/>
        <v>42.523809523809526</v>
      </c>
    </row>
    <row r="296" spans="1:12">
      <c r="A296" s="3" t="s">
        <v>311</v>
      </c>
      <c r="B296">
        <v>61</v>
      </c>
      <c r="C296">
        <v>29</v>
      </c>
      <c r="D296">
        <v>38</v>
      </c>
      <c r="E296">
        <v>35</v>
      </c>
      <c r="F296" s="1">
        <f>AVERAGEIF(BursaTablo[[#This Row],[Vefat2019]:[Vefat2017]], "&gt;0")</f>
        <v>34</v>
      </c>
      <c r="G296" s="1">
        <f>IF(AND(BursaTablo[[#This Row],[Vefat2020]]&gt;-1,BursaTablo[[#This Row],[Referans]]&gt;-1), BursaTablo[[#This Row],[Vefat2020]]-BursaTablo[[#This Row],[Referans]], 0)</f>
        <v>27</v>
      </c>
      <c r="H296">
        <f t="shared" si="36"/>
        <v>50.142857142857146</v>
      </c>
      <c r="I296">
        <f t="shared" si="37"/>
        <v>42.571428571428569</v>
      </c>
      <c r="J296">
        <f t="shared" si="38"/>
        <v>40.857142857142854</v>
      </c>
      <c r="K296">
        <f t="shared" si="39"/>
        <v>40.142857142857146</v>
      </c>
      <c r="L296">
        <f t="shared" si="40"/>
        <v>41.190476190476197</v>
      </c>
    </row>
    <row r="297" spans="1:12">
      <c r="A297" s="3" t="s">
        <v>312</v>
      </c>
      <c r="B297">
        <v>43</v>
      </c>
      <c r="C297">
        <v>28</v>
      </c>
      <c r="D297">
        <v>26</v>
      </c>
      <c r="E297">
        <v>51</v>
      </c>
      <c r="F297" s="1">
        <f>AVERAGEIF(BursaTablo[[#This Row],[Vefat2019]:[Vefat2017]], "&gt;0")</f>
        <v>35</v>
      </c>
      <c r="G297" s="1">
        <f>IF(AND(BursaTablo[[#This Row],[Vefat2020]]&gt;-1,BursaTablo[[#This Row],[Referans]]&gt;-1), BursaTablo[[#This Row],[Vefat2020]]-BursaTablo[[#This Row],[Referans]], 0)</f>
        <v>8</v>
      </c>
      <c r="H297">
        <f t="shared" si="36"/>
        <v>49.428571428571431</v>
      </c>
      <c r="I297">
        <f t="shared" si="37"/>
        <v>40.714285714285715</v>
      </c>
      <c r="J297">
        <f t="shared" si="38"/>
        <v>38.857142857142854</v>
      </c>
      <c r="K297">
        <f t="shared" si="39"/>
        <v>41.285714285714285</v>
      </c>
      <c r="L297">
        <f t="shared" si="40"/>
        <v>40.285714285714285</v>
      </c>
    </row>
    <row r="298" spans="1:12">
      <c r="A298" s="3" t="s">
        <v>313</v>
      </c>
      <c r="B298">
        <v>60</v>
      </c>
      <c r="C298">
        <v>47</v>
      </c>
      <c r="D298">
        <v>41</v>
      </c>
      <c r="E298">
        <v>54</v>
      </c>
      <c r="F298" s="1">
        <f>AVERAGEIF(BursaTablo[[#This Row],[Vefat2019]:[Vefat2017]], "&gt;0")</f>
        <v>47.333333333333336</v>
      </c>
      <c r="G298" s="1">
        <f>IF(AND(BursaTablo[[#This Row],[Vefat2020]]&gt;-1,BursaTablo[[#This Row],[Referans]]&gt;-1), BursaTablo[[#This Row],[Vefat2020]]-BursaTablo[[#This Row],[Referans]], 0)</f>
        <v>12.666666666666664</v>
      </c>
      <c r="H298">
        <f t="shared" si="36"/>
        <v>51</v>
      </c>
      <c r="I298">
        <f t="shared" si="37"/>
        <v>39.428571428571431</v>
      </c>
      <c r="J298">
        <f t="shared" si="38"/>
        <v>38.857142857142854</v>
      </c>
      <c r="K298">
        <f t="shared" si="39"/>
        <v>42.428571428571431</v>
      </c>
      <c r="L298">
        <f t="shared" si="40"/>
        <v>40.238095238095241</v>
      </c>
    </row>
    <row r="299" spans="1:12">
      <c r="A299" s="3" t="s">
        <v>314</v>
      </c>
      <c r="B299">
        <v>68</v>
      </c>
      <c r="C299">
        <v>50</v>
      </c>
      <c r="D299">
        <v>48</v>
      </c>
      <c r="E299">
        <v>42</v>
      </c>
      <c r="F299" s="1">
        <f>AVERAGEIF(BursaTablo[[#This Row],[Vefat2019]:[Vefat2017]], "&gt;0")</f>
        <v>46.666666666666664</v>
      </c>
      <c r="G299" s="1">
        <f>IF(AND(BursaTablo[[#This Row],[Vefat2020]]&gt;-1,BursaTablo[[#This Row],[Referans]]&gt;-1), BursaTablo[[#This Row],[Vefat2020]]-BursaTablo[[#This Row],[Referans]], 0)</f>
        <v>21.333333333333336</v>
      </c>
      <c r="H299">
        <f t="shared" si="36"/>
        <v>54.142857142857146</v>
      </c>
      <c r="I299">
        <f t="shared" si="37"/>
        <v>41</v>
      </c>
      <c r="J299">
        <f t="shared" si="38"/>
        <v>40.142857142857146</v>
      </c>
      <c r="K299">
        <f t="shared" si="39"/>
        <v>43.285714285714285</v>
      </c>
      <c r="L299">
        <f t="shared" si="40"/>
        <v>41.476190476190482</v>
      </c>
    </row>
    <row r="300" spans="1:12">
      <c r="A300" s="3" t="s">
        <v>315</v>
      </c>
      <c r="B300">
        <v>70</v>
      </c>
      <c r="C300">
        <v>32</v>
      </c>
      <c r="D300">
        <v>56</v>
      </c>
      <c r="E300">
        <v>44</v>
      </c>
      <c r="F300" s="1">
        <f>AVERAGEIF(BursaTablo[[#This Row],[Vefat2019]:[Vefat2017]], "&gt;0")</f>
        <v>44</v>
      </c>
      <c r="G300" s="1">
        <f>IF(AND(BursaTablo[[#This Row],[Vefat2020]]&gt;-1,BursaTablo[[#This Row],[Referans]]&gt;-1), BursaTablo[[#This Row],[Vefat2020]]-BursaTablo[[#This Row],[Referans]], 0)</f>
        <v>26</v>
      </c>
      <c r="H300">
        <f t="shared" si="36"/>
        <v>56</v>
      </c>
      <c r="I300">
        <f t="shared" si="37"/>
        <v>40.428571428571431</v>
      </c>
      <c r="J300">
        <f t="shared" si="38"/>
        <v>42.285714285714285</v>
      </c>
      <c r="K300">
        <f t="shared" si="39"/>
        <v>42.285714285714285</v>
      </c>
      <c r="L300">
        <f t="shared" si="40"/>
        <v>41.666666666666671</v>
      </c>
    </row>
    <row r="301" spans="1:12">
      <c r="A301" s="3" t="s">
        <v>316</v>
      </c>
      <c r="B301">
        <v>77</v>
      </c>
      <c r="C301">
        <v>40</v>
      </c>
      <c r="D301">
        <v>30</v>
      </c>
      <c r="E301">
        <v>54</v>
      </c>
      <c r="F301" s="1">
        <f>AVERAGEIF(BursaTablo[[#This Row],[Vefat2019]:[Vefat2017]], "&gt;0")</f>
        <v>41.333333333333336</v>
      </c>
      <c r="G301" s="1">
        <f>IF(AND(BursaTablo[[#This Row],[Vefat2020]]&gt;-1,BursaTablo[[#This Row],[Referans]]&gt;-1), BursaTablo[[#This Row],[Vefat2020]]-BursaTablo[[#This Row],[Referans]], 0)</f>
        <v>35.666666666666664</v>
      </c>
      <c r="H301">
        <f t="shared" si="36"/>
        <v>61.285714285714285</v>
      </c>
      <c r="I301">
        <f t="shared" si="37"/>
        <v>39.142857142857146</v>
      </c>
      <c r="J301">
        <f t="shared" si="38"/>
        <v>41</v>
      </c>
      <c r="K301">
        <f t="shared" si="39"/>
        <v>44.857142857142854</v>
      </c>
      <c r="L301">
        <f t="shared" si="40"/>
        <v>41.666666666666671</v>
      </c>
    </row>
    <row r="302" spans="1:12">
      <c r="A302" s="3" t="s">
        <v>317</v>
      </c>
      <c r="B302">
        <v>65</v>
      </c>
      <c r="C302">
        <v>37</v>
      </c>
      <c r="D302">
        <v>37</v>
      </c>
      <c r="E302">
        <v>43</v>
      </c>
      <c r="F302" s="1">
        <f>AVERAGEIF(BursaTablo[[#This Row],[Vefat2019]:[Vefat2017]], "&gt;0")</f>
        <v>39</v>
      </c>
      <c r="G302" s="1">
        <f>IF(AND(BursaTablo[[#This Row],[Vefat2020]]&gt;-1,BursaTablo[[#This Row],[Referans]]&gt;-1), BursaTablo[[#This Row],[Vefat2020]]-BursaTablo[[#This Row],[Referans]], 0)</f>
        <v>26</v>
      </c>
      <c r="H302">
        <f t="shared" si="36"/>
        <v>63.428571428571431</v>
      </c>
      <c r="I302">
        <f t="shared" si="37"/>
        <v>37.571428571428569</v>
      </c>
      <c r="J302">
        <f t="shared" si="38"/>
        <v>39.428571428571431</v>
      </c>
      <c r="K302">
        <f t="shared" si="39"/>
        <v>46.142857142857146</v>
      </c>
      <c r="L302">
        <f t="shared" si="40"/>
        <v>41.047619047619051</v>
      </c>
    </row>
    <row r="303" spans="1:12">
      <c r="A303" s="3" t="s">
        <v>318</v>
      </c>
      <c r="B303">
        <v>77</v>
      </c>
      <c r="C303">
        <v>32</v>
      </c>
      <c r="D303">
        <v>21</v>
      </c>
      <c r="E303">
        <v>45</v>
      </c>
      <c r="F303" s="1">
        <f>AVERAGEIF(BursaTablo[[#This Row],[Vefat2019]:[Vefat2017]], "&gt;0")</f>
        <v>32.666666666666664</v>
      </c>
      <c r="G303" s="1">
        <f>IF(AND(BursaTablo[[#This Row],[Vefat2020]]&gt;-1,BursaTablo[[#This Row],[Referans]]&gt;-1), BursaTablo[[#This Row],[Vefat2020]]-BursaTablo[[#This Row],[Referans]], 0)</f>
        <v>44.333333333333336</v>
      </c>
      <c r="H303">
        <f t="shared" si="36"/>
        <v>65.714285714285708</v>
      </c>
      <c r="I303">
        <f t="shared" si="37"/>
        <v>38</v>
      </c>
      <c r="J303">
        <f t="shared" si="38"/>
        <v>37</v>
      </c>
      <c r="K303">
        <f t="shared" si="39"/>
        <v>47.571428571428569</v>
      </c>
      <c r="L303">
        <f t="shared" si="40"/>
        <v>40.857142857142854</v>
      </c>
    </row>
    <row r="304" spans="1:12">
      <c r="A304" s="3" t="s">
        <v>319</v>
      </c>
      <c r="B304">
        <v>80</v>
      </c>
      <c r="C304">
        <v>49</v>
      </c>
      <c r="D304">
        <v>44</v>
      </c>
      <c r="E304">
        <v>49</v>
      </c>
      <c r="F304" s="1">
        <f>AVERAGEIF(BursaTablo[[#This Row],[Vefat2019]:[Vefat2017]], "&gt;0")</f>
        <v>47.333333333333336</v>
      </c>
      <c r="G304" s="1">
        <f>IF(AND(BursaTablo[[#This Row],[Vefat2020]]&gt;-1,BursaTablo[[#This Row],[Referans]]&gt;-1), BursaTablo[[#This Row],[Vefat2020]]-BursaTablo[[#This Row],[Referans]], 0)</f>
        <v>32.666666666666664</v>
      </c>
      <c r="H304">
        <f t="shared" si="36"/>
        <v>71</v>
      </c>
      <c r="I304">
        <f t="shared" si="37"/>
        <v>41</v>
      </c>
      <c r="J304">
        <f t="shared" si="38"/>
        <v>39.571428571428569</v>
      </c>
      <c r="K304">
        <f t="shared" si="39"/>
        <v>47.285714285714285</v>
      </c>
      <c r="L304">
        <f t="shared" si="40"/>
        <v>42.619047619047613</v>
      </c>
    </row>
    <row r="305" spans="1:12">
      <c r="A305" s="3" t="s">
        <v>320</v>
      </c>
      <c r="B305">
        <v>77</v>
      </c>
      <c r="C305">
        <v>33</v>
      </c>
      <c r="D305">
        <v>36</v>
      </c>
      <c r="E305">
        <v>44</v>
      </c>
      <c r="F305" s="1">
        <f>AVERAGEIF(BursaTablo[[#This Row],[Vefat2019]:[Vefat2017]], "&gt;0")</f>
        <v>37.666666666666664</v>
      </c>
      <c r="G305" s="1">
        <f>IF(AND(BursaTablo[[#This Row],[Vefat2020]]&gt;-1,BursaTablo[[#This Row],[Referans]]&gt;-1), BursaTablo[[#This Row],[Vefat2020]]-BursaTablo[[#This Row],[Referans]], 0)</f>
        <v>39.333333333333336</v>
      </c>
      <c r="H305">
        <f t="shared" si="36"/>
        <v>73.428571428571431</v>
      </c>
      <c r="I305">
        <f t="shared" si="37"/>
        <v>39</v>
      </c>
      <c r="J305">
        <f t="shared" si="38"/>
        <v>38.857142857142854</v>
      </c>
      <c r="K305">
        <f t="shared" si="39"/>
        <v>45.857142857142854</v>
      </c>
      <c r="L305">
        <f t="shared" si="40"/>
        <v>41.238095238095241</v>
      </c>
    </row>
    <row r="306" spans="1:12">
      <c r="A306" s="3" t="s">
        <v>321</v>
      </c>
      <c r="B306">
        <v>79</v>
      </c>
      <c r="C306">
        <v>40</v>
      </c>
      <c r="D306">
        <v>43</v>
      </c>
      <c r="E306">
        <v>38</v>
      </c>
      <c r="F306" s="1">
        <f>AVERAGEIF(BursaTablo[[#This Row],[Vefat2019]:[Vefat2017]], "&gt;0")</f>
        <v>40.333333333333336</v>
      </c>
      <c r="G306" s="1">
        <f>IF(AND(BursaTablo[[#This Row],[Vefat2020]]&gt;-1,BursaTablo[[#This Row],[Referans]]&gt;-1), BursaTablo[[#This Row],[Vefat2020]]-BursaTablo[[#This Row],[Referans]], 0)</f>
        <v>38.666666666666664</v>
      </c>
      <c r="H306">
        <f t="shared" si="36"/>
        <v>75</v>
      </c>
      <c r="I306">
        <f t="shared" si="37"/>
        <v>37.571428571428569</v>
      </c>
      <c r="J306">
        <f t="shared" si="38"/>
        <v>38.142857142857146</v>
      </c>
      <c r="K306">
        <f t="shared" si="39"/>
        <v>45.285714285714285</v>
      </c>
      <c r="L306">
        <f t="shared" si="40"/>
        <v>40.333333333333329</v>
      </c>
    </row>
    <row r="307" spans="1:12">
      <c r="A307" s="3" t="s">
        <v>322</v>
      </c>
      <c r="B307">
        <v>90</v>
      </c>
      <c r="C307">
        <v>40</v>
      </c>
      <c r="D307">
        <v>43</v>
      </c>
      <c r="E307">
        <v>47</v>
      </c>
      <c r="F307" s="1">
        <f>AVERAGEIF(BursaTablo[[#This Row],[Vefat2019]:[Vefat2017]], "&gt;0")</f>
        <v>43.333333333333336</v>
      </c>
      <c r="G307" s="1">
        <f>IF(AND(BursaTablo[[#This Row],[Vefat2020]]&gt;-1,BursaTablo[[#This Row],[Referans]]&gt;-1), BursaTablo[[#This Row],[Vefat2020]]-BursaTablo[[#This Row],[Referans]], 0)</f>
        <v>46.666666666666664</v>
      </c>
      <c r="H307">
        <f t="shared" si="36"/>
        <v>77.857142857142861</v>
      </c>
      <c r="I307">
        <f t="shared" si="37"/>
        <v>38.714285714285715</v>
      </c>
      <c r="J307">
        <f t="shared" si="38"/>
        <v>36.285714285714285</v>
      </c>
      <c r="K307">
        <f t="shared" si="39"/>
        <v>45.714285714285715</v>
      </c>
      <c r="L307">
        <f t="shared" si="40"/>
        <v>40.238095238095241</v>
      </c>
    </row>
    <row r="308" spans="1:12">
      <c r="A308" s="3" t="s">
        <v>323</v>
      </c>
      <c r="B308">
        <v>73</v>
      </c>
      <c r="C308">
        <v>42</v>
      </c>
      <c r="D308">
        <v>30</v>
      </c>
      <c r="E308">
        <v>41</v>
      </c>
      <c r="F308" s="1">
        <f>AVERAGEIF(BursaTablo[[#This Row],[Vefat2019]:[Vefat2017]], "&gt;0")</f>
        <v>37.666666666666664</v>
      </c>
      <c r="G308" s="1">
        <f>IF(AND(BursaTablo[[#This Row],[Vefat2020]]&gt;-1,BursaTablo[[#This Row],[Referans]]&gt;-1), BursaTablo[[#This Row],[Vefat2020]]-BursaTablo[[#This Row],[Referans]], 0)</f>
        <v>35.333333333333336</v>
      </c>
      <c r="H308">
        <f t="shared" si="36"/>
        <v>77.285714285714292</v>
      </c>
      <c r="I308">
        <f t="shared" si="37"/>
        <v>39</v>
      </c>
      <c r="J308">
        <f t="shared" si="38"/>
        <v>36.285714285714285</v>
      </c>
      <c r="K308">
        <f t="shared" si="39"/>
        <v>43.857142857142854</v>
      </c>
      <c r="L308">
        <f t="shared" si="40"/>
        <v>39.714285714285715</v>
      </c>
    </row>
    <row r="309" spans="1:12">
      <c r="A309" s="3" t="s">
        <v>324</v>
      </c>
      <c r="B309">
        <v>98</v>
      </c>
      <c r="C309">
        <v>37</v>
      </c>
      <c r="D309">
        <v>28</v>
      </c>
      <c r="E309">
        <v>38</v>
      </c>
      <c r="F309" s="1">
        <f>AVERAGEIF(BursaTablo[[#This Row],[Vefat2019]:[Vefat2017]], "&gt;0")</f>
        <v>34.333333333333336</v>
      </c>
      <c r="G309" s="1">
        <f>IF(AND(BursaTablo[[#This Row],[Vefat2020]]&gt;-1,BursaTablo[[#This Row],[Referans]]&gt;-1), BursaTablo[[#This Row],[Vefat2020]]-BursaTablo[[#This Row],[Referans]], 0)</f>
        <v>63.666666666666664</v>
      </c>
      <c r="H309">
        <f t="shared" si="36"/>
        <v>82</v>
      </c>
      <c r="I309">
        <f t="shared" si="37"/>
        <v>39</v>
      </c>
      <c r="J309">
        <f t="shared" si="38"/>
        <v>35</v>
      </c>
      <c r="K309">
        <f t="shared" si="39"/>
        <v>43.142857142857146</v>
      </c>
      <c r="L309">
        <f t="shared" si="40"/>
        <v>39.047619047619044</v>
      </c>
    </row>
    <row r="310" spans="1:12">
      <c r="A310" s="3" t="s">
        <v>325</v>
      </c>
      <c r="B310">
        <v>71</v>
      </c>
      <c r="C310">
        <v>32</v>
      </c>
      <c r="D310">
        <v>46</v>
      </c>
      <c r="E310">
        <v>47</v>
      </c>
      <c r="F310" s="1">
        <f>AVERAGEIF(BursaTablo[[#This Row],[Vefat2019]:[Vefat2017]], "&gt;0")</f>
        <v>41.666666666666664</v>
      </c>
      <c r="G310" s="1">
        <f>IF(AND(BursaTablo[[#This Row],[Vefat2020]]&gt;-1,BursaTablo[[#This Row],[Referans]]&gt;-1), BursaTablo[[#This Row],[Vefat2020]]-BursaTablo[[#This Row],[Referans]], 0)</f>
        <v>29.333333333333336</v>
      </c>
      <c r="H310">
        <f t="shared" si="36"/>
        <v>81.142857142857139</v>
      </c>
      <c r="I310">
        <f t="shared" si="37"/>
        <v>39</v>
      </c>
      <c r="J310">
        <f t="shared" si="38"/>
        <v>38.571428571428569</v>
      </c>
      <c r="K310">
        <f t="shared" si="39"/>
        <v>43.428571428571431</v>
      </c>
      <c r="L310">
        <f t="shared" si="40"/>
        <v>40.333333333333336</v>
      </c>
    </row>
    <row r="311" spans="1:12">
      <c r="A311" s="3" t="s">
        <v>326</v>
      </c>
      <c r="B311">
        <v>83</v>
      </c>
      <c r="C311">
        <v>50</v>
      </c>
      <c r="D311">
        <v>44</v>
      </c>
      <c r="E311">
        <v>52</v>
      </c>
      <c r="F311" s="1">
        <f>AVERAGEIF(BursaTablo[[#This Row],[Vefat2019]:[Vefat2017]], "&gt;0")</f>
        <v>48.666666666666664</v>
      </c>
      <c r="G311" s="1">
        <f>IF(AND(BursaTablo[[#This Row],[Vefat2020]]&gt;-1,BursaTablo[[#This Row],[Referans]]&gt;-1), BursaTablo[[#This Row],[Vefat2020]]-BursaTablo[[#This Row],[Referans]], 0)</f>
        <v>34.333333333333336</v>
      </c>
      <c r="H311">
        <f t="shared" si="36"/>
        <v>81.571428571428569</v>
      </c>
      <c r="I311">
        <f t="shared" si="37"/>
        <v>39.142857142857146</v>
      </c>
      <c r="J311">
        <f t="shared" si="38"/>
        <v>38.571428571428569</v>
      </c>
      <c r="K311">
        <f t="shared" si="39"/>
        <v>43.857142857142854</v>
      </c>
      <c r="L311">
        <f t="shared" si="40"/>
        <v>40.523809523809526</v>
      </c>
    </row>
    <row r="312" spans="1:12">
      <c r="A312" s="3" t="s">
        <v>327</v>
      </c>
      <c r="B312">
        <v>88</v>
      </c>
      <c r="C312">
        <v>38</v>
      </c>
      <c r="D312">
        <v>44</v>
      </c>
      <c r="E312">
        <v>48</v>
      </c>
      <c r="F312" s="1">
        <f>AVERAGEIF(BursaTablo[[#This Row],[Vefat2019]:[Vefat2017]], "&gt;0")</f>
        <v>43.333333333333336</v>
      </c>
      <c r="G312" s="1">
        <f>IF(AND(BursaTablo[[#This Row],[Vefat2020]]&gt;-1,BursaTablo[[#This Row],[Referans]]&gt;-1), BursaTablo[[#This Row],[Vefat2020]]-BursaTablo[[#This Row],[Referans]], 0)</f>
        <v>44.666666666666664</v>
      </c>
      <c r="H312">
        <f t="shared" si="36"/>
        <v>83.142857142857139</v>
      </c>
      <c r="I312">
        <f t="shared" si="37"/>
        <v>39.857142857142854</v>
      </c>
      <c r="J312">
        <f t="shared" si="38"/>
        <v>39.714285714285715</v>
      </c>
      <c r="K312">
        <f t="shared" si="39"/>
        <v>44.428571428571431</v>
      </c>
      <c r="L312">
        <f t="shared" si="40"/>
        <v>41.333333333333329</v>
      </c>
    </row>
    <row r="313" spans="1:12">
      <c r="A313" s="3" t="s">
        <v>328</v>
      </c>
      <c r="B313">
        <v>95</v>
      </c>
      <c r="C313">
        <v>35</v>
      </c>
      <c r="D313">
        <v>53</v>
      </c>
      <c r="E313">
        <v>64</v>
      </c>
      <c r="F313" s="1">
        <f>AVERAGEIF(BursaTablo[[#This Row],[Vefat2019]:[Vefat2017]], "&gt;0")</f>
        <v>50.666666666666664</v>
      </c>
      <c r="G313" s="1">
        <f>IF(AND(BursaTablo[[#This Row],[Vefat2020]]&gt;-1,BursaTablo[[#This Row],[Referans]]&gt;-1), BursaTablo[[#This Row],[Vefat2020]]-BursaTablo[[#This Row],[Referans]], 0)</f>
        <v>44.333333333333336</v>
      </c>
      <c r="H313">
        <f t="shared" si="36"/>
        <v>85.428571428571431</v>
      </c>
      <c r="I313">
        <f t="shared" si="37"/>
        <v>39.142857142857146</v>
      </c>
      <c r="J313">
        <f t="shared" si="38"/>
        <v>41.142857142857146</v>
      </c>
      <c r="K313">
        <f t="shared" si="39"/>
        <v>48.142857142857146</v>
      </c>
      <c r="L313">
        <f t="shared" si="40"/>
        <v>42.80952380952381</v>
      </c>
    </row>
    <row r="314" spans="1:12">
      <c r="A314" s="3" t="s">
        <v>329</v>
      </c>
      <c r="B314">
        <v>103</v>
      </c>
      <c r="C314">
        <v>36</v>
      </c>
      <c r="D314">
        <v>45</v>
      </c>
      <c r="E314">
        <v>50</v>
      </c>
      <c r="F314" s="1">
        <f>AVERAGEIF(BursaTablo[[#This Row],[Vefat2019]:[Vefat2017]], "&gt;0")</f>
        <v>43.666666666666664</v>
      </c>
      <c r="G314" s="1">
        <f>IF(AND(BursaTablo[[#This Row],[Vefat2020]]&gt;-1,BursaTablo[[#This Row],[Referans]]&gt;-1), BursaTablo[[#This Row],[Vefat2020]]-BursaTablo[[#This Row],[Referans]], 0)</f>
        <v>59.333333333333336</v>
      </c>
      <c r="H314">
        <f t="shared" si="36"/>
        <v>87.285714285714292</v>
      </c>
      <c r="I314">
        <f t="shared" si="37"/>
        <v>38.571428571428569</v>
      </c>
      <c r="J314">
        <f t="shared" si="38"/>
        <v>41.428571428571431</v>
      </c>
      <c r="K314">
        <f t="shared" si="39"/>
        <v>48.571428571428569</v>
      </c>
      <c r="L314">
        <f t="shared" si="40"/>
        <v>42.857142857142854</v>
      </c>
    </row>
    <row r="315" spans="1:12">
      <c r="A315" s="3" t="s">
        <v>330</v>
      </c>
      <c r="B315">
        <v>89</v>
      </c>
      <c r="C315">
        <v>38</v>
      </c>
      <c r="D315">
        <v>39</v>
      </c>
      <c r="E315">
        <v>41</v>
      </c>
      <c r="F315" s="1">
        <f>AVERAGEIF(BursaTablo[[#This Row],[Vefat2019]:[Vefat2017]], "&gt;0")</f>
        <v>39.333333333333336</v>
      </c>
      <c r="G315" s="1">
        <f>IF(AND(BursaTablo[[#This Row],[Vefat2020]]&gt;-1,BursaTablo[[#This Row],[Referans]]&gt;-1), BursaTablo[[#This Row],[Vefat2020]]-BursaTablo[[#This Row],[Referans]], 0)</f>
        <v>49.666666666666664</v>
      </c>
      <c r="H315">
        <f t="shared" si="36"/>
        <v>89.571428571428569</v>
      </c>
      <c r="I315">
        <f t="shared" si="37"/>
        <v>38</v>
      </c>
      <c r="J315">
        <f t="shared" si="38"/>
        <v>42.714285714285715</v>
      </c>
      <c r="K315">
        <f t="shared" si="39"/>
        <v>48.571428571428569</v>
      </c>
      <c r="L315">
        <f t="shared" si="40"/>
        <v>43.095238095238088</v>
      </c>
    </row>
    <row r="316" spans="1:12">
      <c r="A316" s="3" t="s">
        <v>331</v>
      </c>
      <c r="B316">
        <v>100</v>
      </c>
      <c r="C316">
        <v>54</v>
      </c>
      <c r="D316">
        <v>34</v>
      </c>
      <c r="E316">
        <v>37</v>
      </c>
      <c r="F316" s="1">
        <f>AVERAGEIF(BursaTablo[[#This Row],[Vefat2019]:[Vefat2017]], "&gt;0")</f>
        <v>41.666666666666664</v>
      </c>
      <c r="G316" s="1">
        <f>IF(AND(BursaTablo[[#This Row],[Vefat2020]]&gt;-1,BursaTablo[[#This Row],[Referans]]&gt;-1), BursaTablo[[#This Row],[Vefat2020]]-BursaTablo[[#This Row],[Referans]], 0)</f>
        <v>58.333333333333336</v>
      </c>
      <c r="H316">
        <f t="shared" si="36"/>
        <v>89.857142857142861</v>
      </c>
      <c r="I316">
        <f t="shared" si="37"/>
        <v>40.428571428571431</v>
      </c>
      <c r="J316">
        <f t="shared" si="38"/>
        <v>43.571428571428569</v>
      </c>
      <c r="K316">
        <f t="shared" si="39"/>
        <v>48.428571428571431</v>
      </c>
      <c r="L316">
        <f t="shared" si="40"/>
        <v>44.142857142857146</v>
      </c>
    </row>
    <row r="317" spans="1:12">
      <c r="A317" s="3" t="s">
        <v>332</v>
      </c>
      <c r="B317">
        <v>102</v>
      </c>
      <c r="C317">
        <v>50</v>
      </c>
      <c r="D317">
        <v>39</v>
      </c>
      <c r="E317">
        <v>33</v>
      </c>
      <c r="F317" s="1">
        <f>AVERAGEIF(BursaTablo[[#This Row],[Vefat2019]:[Vefat2017]], "&gt;0")</f>
        <v>40.666666666666664</v>
      </c>
      <c r="G317" s="1">
        <f>IF(AND(BursaTablo[[#This Row],[Vefat2020]]&gt;-1,BursaTablo[[#This Row],[Referans]]&gt;-1), BursaTablo[[#This Row],[Vefat2020]]-BursaTablo[[#This Row],[Referans]], 0)</f>
        <v>61.333333333333336</v>
      </c>
      <c r="H317">
        <f t="shared" si="36"/>
        <v>94.285714285714292</v>
      </c>
      <c r="I317">
        <f t="shared" si="37"/>
        <v>43</v>
      </c>
      <c r="J317">
        <f t="shared" si="38"/>
        <v>42.571428571428569</v>
      </c>
      <c r="K317">
        <f t="shared" si="39"/>
        <v>46.428571428571431</v>
      </c>
      <c r="L317">
        <f t="shared" si="40"/>
        <v>44</v>
      </c>
    </row>
    <row r="318" spans="1:12">
      <c r="A318" s="3" t="s">
        <v>333</v>
      </c>
      <c r="B318">
        <v>88</v>
      </c>
      <c r="C318">
        <v>38</v>
      </c>
      <c r="D318">
        <v>49</v>
      </c>
      <c r="E318">
        <v>39</v>
      </c>
      <c r="F318" s="1">
        <f>AVERAGEIF(BursaTablo[[#This Row],[Vefat2019]:[Vefat2017]], "&gt;0")</f>
        <v>42</v>
      </c>
      <c r="G318" s="1">
        <f>IF(AND(BursaTablo[[#This Row],[Vefat2020]]&gt;-1,BursaTablo[[#This Row],[Referans]]&gt;-1), BursaTablo[[#This Row],[Vefat2020]]-BursaTablo[[#This Row],[Referans]], 0)</f>
        <v>46</v>
      </c>
      <c r="H318">
        <f t="shared" si="36"/>
        <v>95</v>
      </c>
      <c r="I318">
        <f t="shared" si="37"/>
        <v>41.285714285714285</v>
      </c>
      <c r="J318">
        <f t="shared" si="38"/>
        <v>43.285714285714285</v>
      </c>
      <c r="K318">
        <f t="shared" si="39"/>
        <v>44.571428571428569</v>
      </c>
      <c r="L318">
        <f t="shared" si="40"/>
        <v>43.047619047619044</v>
      </c>
    </row>
    <row r="319" spans="1:12">
      <c r="A319" s="3" t="s">
        <v>334</v>
      </c>
      <c r="B319">
        <v>87</v>
      </c>
      <c r="C319">
        <v>52</v>
      </c>
      <c r="D319">
        <v>49</v>
      </c>
      <c r="E319">
        <v>63</v>
      </c>
      <c r="F319" s="1">
        <f>AVERAGEIF(BursaTablo[[#This Row],[Vefat2019]:[Vefat2017]], "&gt;0")</f>
        <v>54.666666666666664</v>
      </c>
      <c r="G319" s="1">
        <f>IF(AND(BursaTablo[[#This Row],[Vefat2020]]&gt;-1,BursaTablo[[#This Row],[Referans]]&gt;-1), BursaTablo[[#This Row],[Vefat2020]]-BursaTablo[[#This Row],[Referans]], 0)</f>
        <v>32.333333333333336</v>
      </c>
      <c r="H319">
        <f t="shared" si="36"/>
        <v>94.857142857142861</v>
      </c>
      <c r="I319">
        <f t="shared" si="37"/>
        <v>43.285714285714285</v>
      </c>
      <c r="J319">
        <f t="shared" si="38"/>
        <v>44</v>
      </c>
      <c r="K319">
        <f t="shared" si="39"/>
        <v>46.714285714285715</v>
      </c>
      <c r="L319">
        <f t="shared" si="40"/>
        <v>44.666666666666671</v>
      </c>
    </row>
    <row r="320" spans="1:12">
      <c r="A320" s="3" t="s">
        <v>335</v>
      </c>
      <c r="B320">
        <v>105</v>
      </c>
      <c r="C320">
        <v>42</v>
      </c>
      <c r="D320">
        <v>36</v>
      </c>
      <c r="E320">
        <v>48</v>
      </c>
      <c r="F320" s="1">
        <f>AVERAGEIF(BursaTablo[[#This Row],[Vefat2019]:[Vefat2017]], "&gt;0")</f>
        <v>42</v>
      </c>
      <c r="G320" s="1">
        <f>IF(AND(BursaTablo[[#This Row],[Vefat2020]]&gt;-1,BursaTablo[[#This Row],[Referans]]&gt;-1), BursaTablo[[#This Row],[Vefat2020]]-BursaTablo[[#This Row],[Referans]], 0)</f>
        <v>63</v>
      </c>
      <c r="H320">
        <f t="shared" ref="H320:H353" si="41">AVERAGE(B314:B320)</f>
        <v>96.285714285714292</v>
      </c>
      <c r="I320">
        <f t="shared" ref="I320:I353" si="42">AVERAGE(C314:C320)</f>
        <v>44.285714285714285</v>
      </c>
      <c r="J320">
        <f t="shared" ref="J320:J353" si="43">AVERAGE(D314:D320)</f>
        <v>41.571428571428569</v>
      </c>
      <c r="K320">
        <f t="shared" ref="K320:K353" si="44">AVERAGE(E314:E320)</f>
        <v>44.428571428571431</v>
      </c>
      <c r="L320">
        <f t="shared" ref="L320:L353" si="45">AVERAGE(F314:F320)</f>
        <v>43.428571428571431</v>
      </c>
    </row>
    <row r="321" spans="1:12">
      <c r="A321" s="3" t="s">
        <v>336</v>
      </c>
      <c r="B321">
        <v>119</v>
      </c>
      <c r="C321">
        <v>51</v>
      </c>
      <c r="D321">
        <v>32</v>
      </c>
      <c r="E321">
        <v>43</v>
      </c>
      <c r="F321" s="1">
        <f>AVERAGEIF(BursaTablo[[#This Row],[Vefat2019]:[Vefat2017]], "&gt;0")</f>
        <v>42</v>
      </c>
      <c r="G321" s="1">
        <f>IF(AND(BursaTablo[[#This Row],[Vefat2020]]&gt;-1,BursaTablo[[#This Row],[Referans]]&gt;-1), BursaTablo[[#This Row],[Vefat2020]]-BursaTablo[[#This Row],[Referans]], 0)</f>
        <v>77</v>
      </c>
      <c r="H321">
        <f t="shared" si="41"/>
        <v>98.571428571428569</v>
      </c>
      <c r="I321">
        <f t="shared" si="42"/>
        <v>46.428571428571431</v>
      </c>
      <c r="J321">
        <f t="shared" si="43"/>
        <v>39.714285714285715</v>
      </c>
      <c r="K321">
        <f t="shared" si="44"/>
        <v>43.428571428571431</v>
      </c>
      <c r="L321">
        <f t="shared" si="45"/>
        <v>43.19047619047619</v>
      </c>
    </row>
    <row r="322" spans="1:12">
      <c r="A322" s="3" t="s">
        <v>337</v>
      </c>
      <c r="B322">
        <v>104</v>
      </c>
      <c r="C322">
        <v>34</v>
      </c>
      <c r="D322">
        <v>31</v>
      </c>
      <c r="E322">
        <v>39</v>
      </c>
      <c r="F322" s="1">
        <f>AVERAGEIF(BursaTablo[[#This Row],[Vefat2019]:[Vefat2017]], "&gt;0")</f>
        <v>34.666666666666664</v>
      </c>
      <c r="G322" s="1">
        <f>IF(AND(BursaTablo[[#This Row],[Vefat2020]]&gt;-1,BursaTablo[[#This Row],[Referans]]&gt;-1), BursaTablo[[#This Row],[Vefat2020]]-BursaTablo[[#This Row],[Referans]], 0)</f>
        <v>69.333333333333343</v>
      </c>
      <c r="H322">
        <f t="shared" si="41"/>
        <v>100.71428571428571</v>
      </c>
      <c r="I322">
        <f t="shared" si="42"/>
        <v>45.857142857142854</v>
      </c>
      <c r="J322">
        <f t="shared" si="43"/>
        <v>38.571428571428569</v>
      </c>
      <c r="K322">
        <f t="shared" si="44"/>
        <v>43.142857142857146</v>
      </c>
      <c r="L322">
        <f t="shared" si="45"/>
        <v>42.523809523809526</v>
      </c>
    </row>
    <row r="323" spans="1:12">
      <c r="A323" s="3" t="s">
        <v>338</v>
      </c>
      <c r="B323">
        <v>111</v>
      </c>
      <c r="C323">
        <v>36</v>
      </c>
      <c r="D323">
        <v>49</v>
      </c>
      <c r="E323">
        <v>50</v>
      </c>
      <c r="F323" s="1">
        <f>AVERAGEIF(BursaTablo[[#This Row],[Vefat2019]:[Vefat2017]], "&gt;0")</f>
        <v>45</v>
      </c>
      <c r="G323" s="1">
        <f>IF(AND(BursaTablo[[#This Row],[Vefat2020]]&gt;-1,BursaTablo[[#This Row],[Referans]]&gt;-1), BursaTablo[[#This Row],[Vefat2020]]-BursaTablo[[#This Row],[Referans]], 0)</f>
        <v>66</v>
      </c>
      <c r="H323">
        <f t="shared" si="41"/>
        <v>102.28571428571429</v>
      </c>
      <c r="I323">
        <f t="shared" si="42"/>
        <v>43.285714285714285</v>
      </c>
      <c r="J323">
        <f t="shared" si="43"/>
        <v>40.714285714285715</v>
      </c>
      <c r="K323">
        <f t="shared" si="44"/>
        <v>45</v>
      </c>
      <c r="L323">
        <f t="shared" si="45"/>
        <v>43</v>
      </c>
    </row>
    <row r="324" spans="1:12">
      <c r="A324" s="3" t="s">
        <v>339</v>
      </c>
      <c r="B324">
        <v>109</v>
      </c>
      <c r="C324">
        <v>44</v>
      </c>
      <c r="D324">
        <v>42</v>
      </c>
      <c r="E324">
        <v>50</v>
      </c>
      <c r="F324" s="1">
        <f>AVERAGEIF(BursaTablo[[#This Row],[Vefat2019]:[Vefat2017]], "&gt;0")</f>
        <v>45.333333333333336</v>
      </c>
      <c r="G324" s="1">
        <f>IF(AND(BursaTablo[[#This Row],[Vefat2020]]&gt;-1,BursaTablo[[#This Row],[Referans]]&gt;-1), BursaTablo[[#This Row],[Vefat2020]]-BursaTablo[[#This Row],[Referans]], 0)</f>
        <v>63.666666666666664</v>
      </c>
      <c r="H324">
        <f t="shared" si="41"/>
        <v>103.28571428571429</v>
      </c>
      <c r="I324">
        <f t="shared" si="42"/>
        <v>42.428571428571431</v>
      </c>
      <c r="J324">
        <f t="shared" si="43"/>
        <v>41.142857142857146</v>
      </c>
      <c r="K324">
        <f t="shared" si="44"/>
        <v>47.428571428571431</v>
      </c>
      <c r="L324">
        <f t="shared" si="45"/>
        <v>43.666666666666664</v>
      </c>
    </row>
    <row r="325" spans="1:12">
      <c r="A325" s="3" t="s">
        <v>340</v>
      </c>
      <c r="B325">
        <v>111</v>
      </c>
      <c r="C325">
        <v>43</v>
      </c>
      <c r="D325">
        <v>42</v>
      </c>
      <c r="E325">
        <v>42</v>
      </c>
      <c r="F325" s="1">
        <f>AVERAGEIF(BursaTablo[[#This Row],[Vefat2019]:[Vefat2017]], "&gt;0")</f>
        <v>42.333333333333336</v>
      </c>
      <c r="G325" s="1">
        <f>IF(AND(BursaTablo[[#This Row],[Vefat2020]]&gt;-1,BursaTablo[[#This Row],[Referans]]&gt;-1), BursaTablo[[#This Row],[Vefat2020]]-BursaTablo[[#This Row],[Referans]], 0)</f>
        <v>68.666666666666657</v>
      </c>
      <c r="H325">
        <f t="shared" si="41"/>
        <v>106.57142857142857</v>
      </c>
      <c r="I325">
        <f t="shared" si="42"/>
        <v>43.142857142857146</v>
      </c>
      <c r="J325">
        <f t="shared" si="43"/>
        <v>40.142857142857146</v>
      </c>
      <c r="K325">
        <f t="shared" si="44"/>
        <v>47.857142857142854</v>
      </c>
      <c r="L325">
        <f t="shared" si="45"/>
        <v>43.714285714285708</v>
      </c>
    </row>
    <row r="326" spans="1:12">
      <c r="A326" s="3" t="s">
        <v>341</v>
      </c>
      <c r="B326">
        <v>103</v>
      </c>
      <c r="C326">
        <v>41</v>
      </c>
      <c r="D326">
        <v>40</v>
      </c>
      <c r="E326">
        <v>55</v>
      </c>
      <c r="F326" s="1">
        <f>AVERAGEIF(BursaTablo[[#This Row],[Vefat2019]:[Vefat2017]], "&gt;0")</f>
        <v>45.333333333333336</v>
      </c>
      <c r="G326" s="1">
        <f>IF(AND(BursaTablo[[#This Row],[Vefat2020]]&gt;-1,BursaTablo[[#This Row],[Referans]]&gt;-1), BursaTablo[[#This Row],[Vefat2020]]-BursaTablo[[#This Row],[Referans]], 0)</f>
        <v>57.666666666666664</v>
      </c>
      <c r="H326">
        <f t="shared" si="41"/>
        <v>108.85714285714286</v>
      </c>
      <c r="I326">
        <f t="shared" si="42"/>
        <v>41.571428571428569</v>
      </c>
      <c r="J326">
        <f t="shared" si="43"/>
        <v>38.857142857142854</v>
      </c>
      <c r="K326">
        <f t="shared" si="44"/>
        <v>46.714285714285715</v>
      </c>
      <c r="L326">
        <f t="shared" si="45"/>
        <v>42.380952380952387</v>
      </c>
    </row>
    <row r="327" spans="1:12">
      <c r="A327" s="3" t="s">
        <v>342</v>
      </c>
      <c r="B327">
        <v>92</v>
      </c>
      <c r="C327">
        <v>57</v>
      </c>
      <c r="D327">
        <v>44</v>
      </c>
      <c r="E327">
        <v>63</v>
      </c>
      <c r="F327" s="1">
        <f>AVERAGEIF(BursaTablo[[#This Row],[Vefat2019]:[Vefat2017]], "&gt;0")</f>
        <v>54.666666666666664</v>
      </c>
      <c r="G327" s="1">
        <f>IF(AND(BursaTablo[[#This Row],[Vefat2020]]&gt;-1,BursaTablo[[#This Row],[Referans]]&gt;-1), BursaTablo[[#This Row],[Vefat2020]]-BursaTablo[[#This Row],[Referans]], 0)</f>
        <v>37.333333333333336</v>
      </c>
      <c r="H327">
        <f t="shared" si="41"/>
        <v>107</v>
      </c>
      <c r="I327">
        <f t="shared" si="42"/>
        <v>43.714285714285715</v>
      </c>
      <c r="J327">
        <f t="shared" si="43"/>
        <v>40</v>
      </c>
      <c r="K327">
        <f t="shared" si="44"/>
        <v>48.857142857142854</v>
      </c>
      <c r="L327">
        <f t="shared" si="45"/>
        <v>44.190476190476197</v>
      </c>
    </row>
    <row r="328" spans="1:12">
      <c r="A328" s="3" t="s">
        <v>343</v>
      </c>
      <c r="B328">
        <v>109</v>
      </c>
      <c r="C328">
        <v>43</v>
      </c>
      <c r="D328">
        <v>47</v>
      </c>
      <c r="E328">
        <v>46</v>
      </c>
      <c r="F328" s="1">
        <f>AVERAGEIF(BursaTablo[[#This Row],[Vefat2019]:[Vefat2017]], "&gt;0")</f>
        <v>45.333333333333336</v>
      </c>
      <c r="G328" s="1">
        <f>IF(AND(BursaTablo[[#This Row],[Vefat2020]]&gt;-1,BursaTablo[[#This Row],[Referans]]&gt;-1), BursaTablo[[#This Row],[Vefat2020]]-BursaTablo[[#This Row],[Referans]], 0)</f>
        <v>63.666666666666664</v>
      </c>
      <c r="H328">
        <f t="shared" si="41"/>
        <v>105.57142857142857</v>
      </c>
      <c r="I328">
        <f t="shared" si="42"/>
        <v>42.571428571428569</v>
      </c>
      <c r="J328">
        <f t="shared" si="43"/>
        <v>42.142857142857146</v>
      </c>
      <c r="K328">
        <f t="shared" si="44"/>
        <v>49.285714285714285</v>
      </c>
      <c r="L328">
        <f t="shared" si="45"/>
        <v>44.666666666666671</v>
      </c>
    </row>
    <row r="329" spans="1:12">
      <c r="A329" s="3" t="s">
        <v>344</v>
      </c>
      <c r="B329">
        <v>121</v>
      </c>
      <c r="C329">
        <v>35</v>
      </c>
      <c r="D329">
        <v>34</v>
      </c>
      <c r="E329">
        <v>41</v>
      </c>
      <c r="F329" s="1">
        <f>AVERAGEIF(BursaTablo[[#This Row],[Vefat2019]:[Vefat2017]], "&gt;0")</f>
        <v>36.666666666666664</v>
      </c>
      <c r="G329" s="1">
        <f>IF(AND(BursaTablo[[#This Row],[Vefat2020]]&gt;-1,BursaTablo[[#This Row],[Referans]]&gt;-1), BursaTablo[[#This Row],[Vefat2020]]-BursaTablo[[#This Row],[Referans]], 0)</f>
        <v>84.333333333333343</v>
      </c>
      <c r="H329">
        <f t="shared" si="41"/>
        <v>108</v>
      </c>
      <c r="I329">
        <f t="shared" si="42"/>
        <v>42.714285714285715</v>
      </c>
      <c r="J329">
        <f t="shared" si="43"/>
        <v>42.571428571428569</v>
      </c>
      <c r="K329">
        <f t="shared" si="44"/>
        <v>49.571428571428569</v>
      </c>
      <c r="L329">
        <f t="shared" si="45"/>
        <v>44.952380952380956</v>
      </c>
    </row>
    <row r="330" spans="1:12">
      <c r="A330" s="3" t="s">
        <v>345</v>
      </c>
      <c r="B330">
        <v>113</v>
      </c>
      <c r="C330">
        <v>52</v>
      </c>
      <c r="D330">
        <v>42</v>
      </c>
      <c r="E330">
        <v>44</v>
      </c>
      <c r="F330" s="1">
        <f>AVERAGEIF(BursaTablo[[#This Row],[Vefat2019]:[Vefat2017]], "&gt;0")</f>
        <v>46</v>
      </c>
      <c r="G330" s="1">
        <f>IF(AND(BursaTablo[[#This Row],[Vefat2020]]&gt;-1,BursaTablo[[#This Row],[Referans]]&gt;-1), BursaTablo[[#This Row],[Vefat2020]]-BursaTablo[[#This Row],[Referans]], 0)</f>
        <v>67</v>
      </c>
      <c r="H330">
        <f t="shared" si="41"/>
        <v>108.28571428571429</v>
      </c>
      <c r="I330">
        <f t="shared" si="42"/>
        <v>45</v>
      </c>
      <c r="J330">
        <f t="shared" si="43"/>
        <v>41.571428571428569</v>
      </c>
      <c r="K330">
        <f t="shared" si="44"/>
        <v>48.714285714285715</v>
      </c>
      <c r="L330">
        <f t="shared" si="45"/>
        <v>45.095238095238095</v>
      </c>
    </row>
    <row r="331" spans="1:12">
      <c r="A331" s="3" t="s">
        <v>346</v>
      </c>
      <c r="B331">
        <v>89</v>
      </c>
      <c r="C331">
        <v>48</v>
      </c>
      <c r="D331">
        <v>39</v>
      </c>
      <c r="E331">
        <v>43</v>
      </c>
      <c r="F331" s="1">
        <f>AVERAGEIF(BursaTablo[[#This Row],[Vefat2019]:[Vefat2017]], "&gt;0")</f>
        <v>43.333333333333336</v>
      </c>
      <c r="G331" s="1">
        <f>IF(AND(BursaTablo[[#This Row],[Vefat2020]]&gt;-1,BursaTablo[[#This Row],[Referans]]&gt;-1), BursaTablo[[#This Row],[Vefat2020]]-BursaTablo[[#This Row],[Referans]], 0)</f>
        <v>45.666666666666664</v>
      </c>
      <c r="H331">
        <f t="shared" si="41"/>
        <v>105.42857142857143</v>
      </c>
      <c r="I331">
        <f t="shared" si="42"/>
        <v>45.571428571428569</v>
      </c>
      <c r="J331">
        <f t="shared" si="43"/>
        <v>41.142857142857146</v>
      </c>
      <c r="K331">
        <f t="shared" si="44"/>
        <v>47.714285714285715</v>
      </c>
      <c r="L331">
        <f t="shared" si="45"/>
        <v>44.80952380952381</v>
      </c>
    </row>
    <row r="332" spans="1:12">
      <c r="A332" s="3" t="s">
        <v>347</v>
      </c>
      <c r="B332">
        <v>118</v>
      </c>
      <c r="C332">
        <v>39</v>
      </c>
      <c r="D332">
        <v>51</v>
      </c>
      <c r="E332">
        <v>58</v>
      </c>
      <c r="F332" s="1">
        <f>AVERAGEIF(BursaTablo[[#This Row],[Vefat2019]:[Vefat2017]], "&gt;0")</f>
        <v>49.333333333333336</v>
      </c>
      <c r="G332" s="1">
        <f>IF(AND(BursaTablo[[#This Row],[Vefat2020]]&gt;-1,BursaTablo[[#This Row],[Referans]]&gt;-1), BursaTablo[[#This Row],[Vefat2020]]-BursaTablo[[#This Row],[Referans]], 0)</f>
        <v>68.666666666666657</v>
      </c>
      <c r="H332">
        <f t="shared" si="41"/>
        <v>106.42857142857143</v>
      </c>
      <c r="I332">
        <f t="shared" si="42"/>
        <v>45</v>
      </c>
      <c r="J332">
        <f t="shared" si="43"/>
        <v>42.428571428571431</v>
      </c>
      <c r="K332">
        <f t="shared" si="44"/>
        <v>50</v>
      </c>
      <c r="L332">
        <f t="shared" si="45"/>
        <v>45.809523809523803</v>
      </c>
    </row>
    <row r="333" spans="1:12">
      <c r="A333" s="3" t="s">
        <v>348</v>
      </c>
      <c r="B333">
        <v>98</v>
      </c>
      <c r="C333">
        <v>34</v>
      </c>
      <c r="D333">
        <v>37</v>
      </c>
      <c r="E333">
        <v>61</v>
      </c>
      <c r="F333" s="1">
        <f>AVERAGEIF(BursaTablo[[#This Row],[Vefat2019]:[Vefat2017]], "&gt;0")</f>
        <v>44</v>
      </c>
      <c r="G333" s="1">
        <f>IF(AND(BursaTablo[[#This Row],[Vefat2020]]&gt;-1,BursaTablo[[#This Row],[Referans]]&gt;-1), BursaTablo[[#This Row],[Vefat2020]]-BursaTablo[[#This Row],[Referans]], 0)</f>
        <v>54</v>
      </c>
      <c r="H333">
        <f t="shared" si="41"/>
        <v>105.71428571428571</v>
      </c>
      <c r="I333">
        <f t="shared" si="42"/>
        <v>44</v>
      </c>
      <c r="J333">
        <f t="shared" si="43"/>
        <v>42</v>
      </c>
      <c r="K333">
        <f t="shared" si="44"/>
        <v>50.857142857142854</v>
      </c>
      <c r="L333">
        <f t="shared" si="45"/>
        <v>45.619047619047613</v>
      </c>
    </row>
    <row r="334" spans="1:12">
      <c r="A334" s="3" t="s">
        <v>349</v>
      </c>
      <c r="B334">
        <v>109</v>
      </c>
      <c r="C334">
        <v>55</v>
      </c>
      <c r="D334">
        <v>35</v>
      </c>
      <c r="E334">
        <v>44</v>
      </c>
      <c r="F334" s="1">
        <f>AVERAGEIF(BursaTablo[[#This Row],[Vefat2019]:[Vefat2017]], "&gt;0")</f>
        <v>44.666666666666664</v>
      </c>
      <c r="G334" s="1">
        <f>IF(AND(BursaTablo[[#This Row],[Vefat2020]]&gt;-1,BursaTablo[[#This Row],[Referans]]&gt;-1), BursaTablo[[#This Row],[Vefat2020]]-BursaTablo[[#This Row],[Referans]], 0)</f>
        <v>64.333333333333343</v>
      </c>
      <c r="H334">
        <f t="shared" si="41"/>
        <v>108.14285714285714</v>
      </c>
      <c r="I334">
        <f t="shared" si="42"/>
        <v>43.714285714285715</v>
      </c>
      <c r="J334">
        <f t="shared" si="43"/>
        <v>40.714285714285715</v>
      </c>
      <c r="K334">
        <f t="shared" si="44"/>
        <v>48.142857142857146</v>
      </c>
      <c r="L334">
        <f t="shared" si="45"/>
        <v>44.190476190476197</v>
      </c>
    </row>
    <row r="335" spans="1:12">
      <c r="A335" s="3" t="s">
        <v>350</v>
      </c>
      <c r="B335">
        <v>113</v>
      </c>
      <c r="C335">
        <v>40</v>
      </c>
      <c r="D335">
        <v>48</v>
      </c>
      <c r="E335">
        <v>50</v>
      </c>
      <c r="F335" s="1">
        <f>AVERAGEIF(BursaTablo[[#This Row],[Vefat2019]:[Vefat2017]], "&gt;0")</f>
        <v>46</v>
      </c>
      <c r="G335" s="1">
        <f>IF(AND(BursaTablo[[#This Row],[Vefat2020]]&gt;-1,BursaTablo[[#This Row],[Referans]]&gt;-1), BursaTablo[[#This Row],[Vefat2020]]-BursaTablo[[#This Row],[Referans]], 0)</f>
        <v>67</v>
      </c>
      <c r="H335">
        <f t="shared" si="41"/>
        <v>108.71428571428571</v>
      </c>
      <c r="I335">
        <f t="shared" si="42"/>
        <v>43.285714285714285</v>
      </c>
      <c r="J335">
        <f t="shared" si="43"/>
        <v>40.857142857142854</v>
      </c>
      <c r="K335">
        <f t="shared" si="44"/>
        <v>48.714285714285715</v>
      </c>
      <c r="L335">
        <f t="shared" si="45"/>
        <v>44.285714285714285</v>
      </c>
    </row>
    <row r="336" spans="1:12">
      <c r="A336" s="3" t="s">
        <v>351</v>
      </c>
      <c r="B336">
        <v>128</v>
      </c>
      <c r="C336">
        <v>53</v>
      </c>
      <c r="D336">
        <v>34</v>
      </c>
      <c r="E336">
        <v>53</v>
      </c>
      <c r="F336" s="1">
        <f>AVERAGEIF(BursaTablo[[#This Row],[Vefat2019]:[Vefat2017]], "&gt;0")</f>
        <v>46.666666666666664</v>
      </c>
      <c r="G336" s="1">
        <f>IF(AND(BursaTablo[[#This Row],[Vefat2020]]&gt;-1,BursaTablo[[#This Row],[Referans]]&gt;-1), BursaTablo[[#This Row],[Vefat2020]]-BursaTablo[[#This Row],[Referans]], 0)</f>
        <v>81.333333333333343</v>
      </c>
      <c r="H336">
        <f t="shared" si="41"/>
        <v>109.71428571428571</v>
      </c>
      <c r="I336">
        <f t="shared" si="42"/>
        <v>45.857142857142854</v>
      </c>
      <c r="J336">
        <f t="shared" si="43"/>
        <v>40.857142857142854</v>
      </c>
      <c r="K336">
        <f t="shared" si="44"/>
        <v>50.428571428571431</v>
      </c>
      <c r="L336">
        <f t="shared" si="45"/>
        <v>45.714285714285722</v>
      </c>
    </row>
    <row r="337" spans="1:12">
      <c r="A337" s="3" t="s">
        <v>352</v>
      </c>
      <c r="B337">
        <v>116</v>
      </c>
      <c r="C337">
        <v>41</v>
      </c>
      <c r="D337">
        <v>41</v>
      </c>
      <c r="E337">
        <v>58</v>
      </c>
      <c r="F337" s="1">
        <f>AVERAGEIF(BursaTablo[[#This Row],[Vefat2019]:[Vefat2017]], "&gt;0")</f>
        <v>46.666666666666664</v>
      </c>
      <c r="G337" s="1">
        <f>IF(AND(BursaTablo[[#This Row],[Vefat2020]]&gt;-1,BursaTablo[[#This Row],[Referans]]&gt;-1), BursaTablo[[#This Row],[Vefat2020]]-BursaTablo[[#This Row],[Referans]], 0)</f>
        <v>69.333333333333343</v>
      </c>
      <c r="H337">
        <f t="shared" si="41"/>
        <v>110.14285714285714</v>
      </c>
      <c r="I337">
        <f t="shared" si="42"/>
        <v>44.285714285714285</v>
      </c>
      <c r="J337">
        <f t="shared" si="43"/>
        <v>40.714285714285715</v>
      </c>
      <c r="K337">
        <f t="shared" si="44"/>
        <v>52.428571428571431</v>
      </c>
      <c r="L337">
        <f t="shared" si="45"/>
        <v>45.80952380952381</v>
      </c>
    </row>
    <row r="338" spans="1:12">
      <c r="A338" s="3" t="s">
        <v>353</v>
      </c>
      <c r="B338">
        <v>131</v>
      </c>
      <c r="C338">
        <v>49</v>
      </c>
      <c r="D338">
        <v>45</v>
      </c>
      <c r="E338">
        <v>39</v>
      </c>
      <c r="F338" s="1">
        <f>AVERAGEIF(BursaTablo[[#This Row],[Vefat2019]:[Vefat2017]], "&gt;0")</f>
        <v>44.333333333333336</v>
      </c>
      <c r="G338" s="1">
        <f>IF(AND(BursaTablo[[#This Row],[Vefat2020]]&gt;-1,BursaTablo[[#This Row],[Referans]]&gt;-1), BursaTablo[[#This Row],[Vefat2020]]-BursaTablo[[#This Row],[Referans]], 0)</f>
        <v>86.666666666666657</v>
      </c>
      <c r="H338">
        <f t="shared" si="41"/>
        <v>116.14285714285714</v>
      </c>
      <c r="I338">
        <f t="shared" si="42"/>
        <v>44.428571428571431</v>
      </c>
      <c r="J338">
        <f t="shared" si="43"/>
        <v>41.571428571428569</v>
      </c>
      <c r="K338">
        <f t="shared" si="44"/>
        <v>51.857142857142854</v>
      </c>
      <c r="L338">
        <f t="shared" si="45"/>
        <v>45.952380952380949</v>
      </c>
    </row>
    <row r="339" spans="1:12">
      <c r="A339" s="3" t="s">
        <v>354</v>
      </c>
      <c r="B339">
        <v>108</v>
      </c>
      <c r="C339">
        <v>41</v>
      </c>
      <c r="D339">
        <v>39</v>
      </c>
      <c r="E339">
        <v>49</v>
      </c>
      <c r="F339" s="1">
        <f>AVERAGEIF(BursaTablo[[#This Row],[Vefat2019]:[Vefat2017]], "&gt;0")</f>
        <v>43</v>
      </c>
      <c r="G339" s="1">
        <f>IF(AND(BursaTablo[[#This Row],[Vefat2020]]&gt;-1,BursaTablo[[#This Row],[Referans]]&gt;-1), BursaTablo[[#This Row],[Vefat2020]]-BursaTablo[[#This Row],[Referans]], 0)</f>
        <v>65</v>
      </c>
      <c r="H339">
        <f t="shared" si="41"/>
        <v>114.71428571428571</v>
      </c>
      <c r="I339">
        <f t="shared" si="42"/>
        <v>44.714285714285715</v>
      </c>
      <c r="J339">
        <f t="shared" si="43"/>
        <v>39.857142857142854</v>
      </c>
      <c r="K339">
        <f t="shared" si="44"/>
        <v>50.571428571428569</v>
      </c>
      <c r="L339">
        <f t="shared" si="45"/>
        <v>45.047619047619044</v>
      </c>
    </row>
    <row r="340" spans="1:12">
      <c r="A340" s="3" t="s">
        <v>355</v>
      </c>
      <c r="B340">
        <v>91</v>
      </c>
      <c r="C340">
        <v>38</v>
      </c>
      <c r="D340">
        <v>53</v>
      </c>
      <c r="E340">
        <v>56</v>
      </c>
      <c r="F340" s="1">
        <f>AVERAGEIF(BursaTablo[[#This Row],[Vefat2019]:[Vefat2017]], "&gt;0")</f>
        <v>49</v>
      </c>
      <c r="G340" s="1">
        <f>IF(AND(BursaTablo[[#This Row],[Vefat2020]]&gt;-1,BursaTablo[[#This Row],[Referans]]&gt;-1), BursaTablo[[#This Row],[Vefat2020]]-BursaTablo[[#This Row],[Referans]], 0)</f>
        <v>42</v>
      </c>
      <c r="H340">
        <f t="shared" si="41"/>
        <v>113.71428571428571</v>
      </c>
      <c r="I340">
        <f t="shared" si="42"/>
        <v>45.285714285714285</v>
      </c>
      <c r="J340">
        <f t="shared" si="43"/>
        <v>42.142857142857146</v>
      </c>
      <c r="K340">
        <f t="shared" si="44"/>
        <v>49.857142857142854</v>
      </c>
      <c r="L340">
        <f t="shared" si="45"/>
        <v>45.761904761904759</v>
      </c>
    </row>
    <row r="341" spans="1:12">
      <c r="A341" s="3" t="s">
        <v>356</v>
      </c>
      <c r="B341">
        <v>94</v>
      </c>
      <c r="C341">
        <v>49</v>
      </c>
      <c r="D341">
        <v>44</v>
      </c>
      <c r="E341">
        <v>54</v>
      </c>
      <c r="F341" s="1">
        <f>AVERAGEIF(BursaTablo[[#This Row],[Vefat2019]:[Vefat2017]], "&gt;0")</f>
        <v>49</v>
      </c>
      <c r="G341" s="1">
        <f>IF(AND(BursaTablo[[#This Row],[Vefat2020]]&gt;-1,BursaTablo[[#This Row],[Referans]]&gt;-1), BursaTablo[[#This Row],[Vefat2020]]-BursaTablo[[#This Row],[Referans]], 0)</f>
        <v>45</v>
      </c>
      <c r="H341">
        <f t="shared" si="41"/>
        <v>111.57142857142857</v>
      </c>
      <c r="I341">
        <f t="shared" si="42"/>
        <v>44.428571428571431</v>
      </c>
      <c r="J341">
        <f t="shared" si="43"/>
        <v>43.428571428571431</v>
      </c>
      <c r="K341">
        <f t="shared" si="44"/>
        <v>51.285714285714285</v>
      </c>
      <c r="L341">
        <f t="shared" si="45"/>
        <v>46.380952380952372</v>
      </c>
    </row>
    <row r="342" spans="1:12">
      <c r="A342" s="3" t="s">
        <v>357</v>
      </c>
      <c r="B342">
        <v>109</v>
      </c>
      <c r="C342">
        <v>41</v>
      </c>
      <c r="D342">
        <v>46</v>
      </c>
      <c r="E342">
        <v>47</v>
      </c>
      <c r="F342" s="1">
        <f>AVERAGEIF(BursaTablo[[#This Row],[Vefat2019]:[Vefat2017]], "&gt;0")</f>
        <v>44.666666666666664</v>
      </c>
      <c r="G342" s="1">
        <f>IF(AND(BursaTablo[[#This Row],[Vefat2020]]&gt;-1,BursaTablo[[#This Row],[Referans]]&gt;-1), BursaTablo[[#This Row],[Vefat2020]]-BursaTablo[[#This Row],[Referans]], 0)</f>
        <v>64.333333333333343</v>
      </c>
      <c r="H342">
        <f t="shared" si="41"/>
        <v>111</v>
      </c>
      <c r="I342">
        <f t="shared" si="42"/>
        <v>44.571428571428569</v>
      </c>
      <c r="J342">
        <f t="shared" si="43"/>
        <v>43.142857142857146</v>
      </c>
      <c r="K342">
        <f t="shared" si="44"/>
        <v>50.857142857142854</v>
      </c>
      <c r="L342">
        <f t="shared" si="45"/>
        <v>46.19047619047619</v>
      </c>
    </row>
    <row r="343" spans="1:12">
      <c r="A343" s="3" t="s">
        <v>358</v>
      </c>
      <c r="B343">
        <v>94</v>
      </c>
      <c r="C343">
        <v>38</v>
      </c>
      <c r="D343">
        <v>41</v>
      </c>
      <c r="E343">
        <v>54</v>
      </c>
      <c r="F343" s="1">
        <f>AVERAGEIF(BursaTablo[[#This Row],[Vefat2019]:[Vefat2017]], "&gt;0")</f>
        <v>44.333333333333336</v>
      </c>
      <c r="G343" s="1">
        <f>IF(AND(BursaTablo[[#This Row],[Vefat2020]]&gt;-1,BursaTablo[[#This Row],[Referans]]&gt;-1), BursaTablo[[#This Row],[Vefat2020]]-BursaTablo[[#This Row],[Referans]], 0)</f>
        <v>49.666666666666664</v>
      </c>
      <c r="H343">
        <f t="shared" si="41"/>
        <v>106.14285714285714</v>
      </c>
      <c r="I343">
        <f t="shared" si="42"/>
        <v>42.428571428571431</v>
      </c>
      <c r="J343">
        <f t="shared" si="43"/>
        <v>44.142857142857146</v>
      </c>
      <c r="K343">
        <f t="shared" si="44"/>
        <v>51</v>
      </c>
      <c r="L343">
        <f t="shared" si="45"/>
        <v>45.857142857142854</v>
      </c>
    </row>
    <row r="344" spans="1:12">
      <c r="A344" s="3" t="s">
        <v>359</v>
      </c>
      <c r="B344">
        <v>127</v>
      </c>
      <c r="C344">
        <v>42</v>
      </c>
      <c r="D344">
        <v>38</v>
      </c>
      <c r="E344">
        <v>40</v>
      </c>
      <c r="F344" s="1">
        <f>AVERAGEIF(BursaTablo[[#This Row],[Vefat2019]:[Vefat2017]], "&gt;0")</f>
        <v>40</v>
      </c>
      <c r="G344" s="1">
        <f>IF(AND(BursaTablo[[#This Row],[Vefat2020]]&gt;-1,BursaTablo[[#This Row],[Referans]]&gt;-1), BursaTablo[[#This Row],[Vefat2020]]-BursaTablo[[#This Row],[Referans]], 0)</f>
        <v>87</v>
      </c>
      <c r="H344">
        <f t="shared" si="41"/>
        <v>107.71428571428571</v>
      </c>
      <c r="I344">
        <f t="shared" si="42"/>
        <v>42.571428571428569</v>
      </c>
      <c r="J344">
        <f t="shared" si="43"/>
        <v>43.714285714285715</v>
      </c>
      <c r="K344">
        <f t="shared" si="44"/>
        <v>48.428571428571431</v>
      </c>
      <c r="L344">
        <f t="shared" si="45"/>
        <v>44.904761904761905</v>
      </c>
    </row>
    <row r="345" spans="1:12">
      <c r="A345" s="3" t="s">
        <v>360</v>
      </c>
      <c r="B345">
        <v>88</v>
      </c>
      <c r="C345">
        <v>36</v>
      </c>
      <c r="D345">
        <v>35</v>
      </c>
      <c r="E345">
        <v>-1</v>
      </c>
      <c r="F345" s="1">
        <f>AVERAGEIF(BursaTablo[[#This Row],[Vefat2019]:[Vefat2017]], "&gt;0")</f>
        <v>35.5</v>
      </c>
      <c r="G345" s="1">
        <f>IF(AND(BursaTablo[[#This Row],[Vefat2020]]&gt;-1,BursaTablo[[#This Row],[Referans]]&gt;-1), BursaTablo[[#This Row],[Vefat2020]]-BursaTablo[[#This Row],[Referans]], 0)</f>
        <v>52.5</v>
      </c>
      <c r="H345">
        <f t="shared" si="41"/>
        <v>101.57142857142857</v>
      </c>
      <c r="I345">
        <f t="shared" si="42"/>
        <v>40.714285714285715</v>
      </c>
      <c r="J345">
        <f t="shared" si="43"/>
        <v>42.285714285714285</v>
      </c>
      <c r="K345">
        <f t="shared" si="44"/>
        <v>42.714285714285715</v>
      </c>
      <c r="L345">
        <f t="shared" si="45"/>
        <v>43.642857142857146</v>
      </c>
    </row>
    <row r="346" spans="1:12">
      <c r="A346" s="3" t="s">
        <v>361</v>
      </c>
      <c r="B346">
        <v>-1</v>
      </c>
      <c r="C346">
        <v>44</v>
      </c>
      <c r="D346">
        <v>37</v>
      </c>
      <c r="E346">
        <v>54</v>
      </c>
      <c r="F346" s="1">
        <f>AVERAGEIF(BursaTablo[[#This Row],[Vefat2019]:[Vefat2017]], "&gt;0")</f>
        <v>45</v>
      </c>
      <c r="G346" s="1">
        <f>IF(AND(BursaTablo[[#This Row],[Vefat2020]]&gt;-1,BursaTablo[[#This Row],[Referans]]&gt;-1), BursaTablo[[#This Row],[Vefat2020]]-BursaTablo[[#This Row],[Referans]], 0)</f>
        <v>0</v>
      </c>
      <c r="H346">
        <f t="shared" si="41"/>
        <v>86</v>
      </c>
      <c r="I346">
        <f t="shared" si="42"/>
        <v>41.142857142857146</v>
      </c>
      <c r="J346">
        <f t="shared" si="43"/>
        <v>42</v>
      </c>
      <c r="K346">
        <f t="shared" si="44"/>
        <v>43.428571428571431</v>
      </c>
      <c r="L346">
        <f t="shared" si="45"/>
        <v>43.928571428571431</v>
      </c>
    </row>
    <row r="347" spans="1:12">
      <c r="A347" s="3" t="s">
        <v>362</v>
      </c>
      <c r="B347">
        <v>107</v>
      </c>
      <c r="C347">
        <v>37</v>
      </c>
      <c r="D347">
        <v>44</v>
      </c>
      <c r="E347">
        <v>40</v>
      </c>
      <c r="F347" s="1">
        <f>AVERAGEIF(BursaTablo[[#This Row],[Vefat2019]:[Vefat2017]], "&gt;0")</f>
        <v>40.333333333333336</v>
      </c>
      <c r="G347" s="1">
        <f>IF(AND(BursaTablo[[#This Row],[Vefat2020]]&gt;-1,BursaTablo[[#This Row],[Referans]]&gt;-1), BursaTablo[[#This Row],[Vefat2020]]-BursaTablo[[#This Row],[Referans]], 0)</f>
        <v>66.666666666666657</v>
      </c>
      <c r="H347">
        <f t="shared" si="41"/>
        <v>88.285714285714292</v>
      </c>
      <c r="I347">
        <f t="shared" si="42"/>
        <v>41</v>
      </c>
      <c r="J347">
        <f t="shared" si="43"/>
        <v>40.714285714285715</v>
      </c>
      <c r="K347">
        <f t="shared" si="44"/>
        <v>41.142857142857146</v>
      </c>
      <c r="L347">
        <f t="shared" si="45"/>
        <v>42.69047619047619</v>
      </c>
    </row>
    <row r="348" spans="1:12">
      <c r="A348" s="3" t="s">
        <v>363</v>
      </c>
      <c r="B348">
        <v>85</v>
      </c>
      <c r="C348">
        <v>42</v>
      </c>
      <c r="D348">
        <v>40</v>
      </c>
      <c r="E348">
        <v>51</v>
      </c>
      <c r="F348" s="1">
        <f>AVERAGEIF(BursaTablo[[#This Row],[Vefat2019]:[Vefat2017]], "&gt;0")</f>
        <v>44.333333333333336</v>
      </c>
      <c r="G348" s="1">
        <f>IF(AND(BursaTablo[[#This Row],[Vefat2020]]&gt;-1,BursaTablo[[#This Row],[Referans]]&gt;-1), BursaTablo[[#This Row],[Vefat2020]]-BursaTablo[[#This Row],[Referans]], 0)</f>
        <v>40.666666666666664</v>
      </c>
      <c r="H348">
        <f t="shared" si="41"/>
        <v>87</v>
      </c>
      <c r="I348">
        <f t="shared" si="42"/>
        <v>40</v>
      </c>
      <c r="J348">
        <f t="shared" si="43"/>
        <v>40.142857142857146</v>
      </c>
      <c r="K348">
        <f t="shared" si="44"/>
        <v>40.714285714285715</v>
      </c>
      <c r="L348">
        <f t="shared" si="45"/>
        <v>42.023809523809526</v>
      </c>
    </row>
    <row r="349" spans="1:12">
      <c r="A349" s="3" t="s">
        <v>364</v>
      </c>
      <c r="B349">
        <v>102</v>
      </c>
      <c r="C349">
        <v>26</v>
      </c>
      <c r="D349">
        <v>46</v>
      </c>
      <c r="E349">
        <v>56</v>
      </c>
      <c r="F349" s="1">
        <f>AVERAGEIF(BursaTablo[[#This Row],[Vefat2019]:[Vefat2017]], "&gt;0")</f>
        <v>42.666666666666664</v>
      </c>
      <c r="G349" s="1">
        <f>IF(AND(BursaTablo[[#This Row],[Vefat2020]]&gt;-1,BursaTablo[[#This Row],[Referans]]&gt;-1), BursaTablo[[#This Row],[Vefat2020]]-BursaTablo[[#This Row],[Referans]], 0)</f>
        <v>59.333333333333336</v>
      </c>
      <c r="H349">
        <f t="shared" si="41"/>
        <v>86</v>
      </c>
      <c r="I349">
        <f t="shared" si="42"/>
        <v>37.857142857142854</v>
      </c>
      <c r="J349">
        <f t="shared" si="43"/>
        <v>40.142857142857146</v>
      </c>
      <c r="K349">
        <f t="shared" si="44"/>
        <v>42</v>
      </c>
      <c r="L349">
        <f t="shared" si="45"/>
        <v>41.738095238095241</v>
      </c>
    </row>
    <row r="350" spans="1:12">
      <c r="A350" s="3" t="s">
        <v>365</v>
      </c>
      <c r="B350">
        <v>103</v>
      </c>
      <c r="C350">
        <v>51</v>
      </c>
      <c r="D350">
        <v>34</v>
      </c>
      <c r="E350">
        <v>38</v>
      </c>
      <c r="F350" s="1">
        <f>AVERAGEIF(BursaTablo[[#This Row],[Vefat2019]:[Vefat2017]], "&gt;0")</f>
        <v>41</v>
      </c>
      <c r="G350" s="1">
        <f>IF(AND(BursaTablo[[#This Row],[Vefat2020]]&gt;-1,BursaTablo[[#This Row],[Referans]]&gt;-1), BursaTablo[[#This Row],[Vefat2020]]-BursaTablo[[#This Row],[Referans]], 0)</f>
        <v>62</v>
      </c>
      <c r="H350">
        <f t="shared" si="41"/>
        <v>87.285714285714292</v>
      </c>
      <c r="I350">
        <f t="shared" si="42"/>
        <v>39.714285714285715</v>
      </c>
      <c r="J350">
        <f t="shared" si="43"/>
        <v>39.142857142857146</v>
      </c>
      <c r="K350">
        <f t="shared" si="44"/>
        <v>39.714285714285715</v>
      </c>
      <c r="L350">
        <f t="shared" si="45"/>
        <v>41.261904761904766</v>
      </c>
    </row>
    <row r="351" spans="1:12">
      <c r="A351" s="3" t="s">
        <v>366</v>
      </c>
      <c r="B351">
        <v>103</v>
      </c>
      <c r="C351">
        <v>51</v>
      </c>
      <c r="D351">
        <v>53</v>
      </c>
      <c r="E351">
        <v>53</v>
      </c>
      <c r="F351" s="1">
        <f>AVERAGEIF(BursaTablo[[#This Row],[Vefat2019]:[Vefat2017]], "&gt;0")</f>
        <v>52.333333333333336</v>
      </c>
      <c r="G351" s="1">
        <f>IF(AND(BursaTablo[[#This Row],[Vefat2020]]&gt;-1,BursaTablo[[#This Row],[Referans]]&gt;-1), BursaTablo[[#This Row],[Vefat2020]]-BursaTablo[[#This Row],[Referans]], 0)</f>
        <v>50.666666666666664</v>
      </c>
      <c r="H351">
        <f t="shared" si="41"/>
        <v>83.857142857142861</v>
      </c>
      <c r="I351">
        <f t="shared" si="42"/>
        <v>41</v>
      </c>
      <c r="J351">
        <f t="shared" si="43"/>
        <v>41.285714285714285</v>
      </c>
      <c r="K351">
        <f t="shared" si="44"/>
        <v>41.571428571428569</v>
      </c>
      <c r="L351">
        <f t="shared" si="45"/>
        <v>43.023809523809526</v>
      </c>
    </row>
    <row r="352" spans="1:12">
      <c r="A352" s="3" t="s">
        <v>367</v>
      </c>
      <c r="B352">
        <v>83</v>
      </c>
      <c r="C352">
        <v>50</v>
      </c>
      <c r="D352">
        <v>43</v>
      </c>
      <c r="E352">
        <v>31</v>
      </c>
      <c r="F352" s="1">
        <f>AVERAGEIF(BursaTablo[[#This Row],[Vefat2019]:[Vefat2017]], "&gt;0")</f>
        <v>41.333333333333336</v>
      </c>
      <c r="G352" s="1">
        <f>IF(AND(BursaTablo[[#This Row],[Vefat2020]]&gt;-1,BursaTablo[[#This Row],[Referans]]&gt;-1), BursaTablo[[#This Row],[Vefat2020]]-BursaTablo[[#This Row],[Referans]], 0)</f>
        <v>41.666666666666664</v>
      </c>
      <c r="H352">
        <f t="shared" si="41"/>
        <v>83.142857142857139</v>
      </c>
      <c r="I352">
        <f t="shared" si="42"/>
        <v>43</v>
      </c>
      <c r="J352">
        <f t="shared" si="43"/>
        <v>42.428571428571431</v>
      </c>
      <c r="K352">
        <f t="shared" si="44"/>
        <v>46.142857142857146</v>
      </c>
      <c r="L352">
        <f t="shared" si="45"/>
        <v>43.857142857142854</v>
      </c>
    </row>
    <row r="353" spans="1:12">
      <c r="A353" s="3" t="s">
        <v>368</v>
      </c>
      <c r="B353">
        <v>65</v>
      </c>
      <c r="C353">
        <v>34</v>
      </c>
      <c r="D353">
        <v>46</v>
      </c>
      <c r="E353">
        <v>54</v>
      </c>
      <c r="F353" s="1">
        <f>AVERAGEIF(BursaTablo[[#This Row],[Vefat2019]:[Vefat2017]], "&gt;0")</f>
        <v>44.666666666666664</v>
      </c>
      <c r="G353" s="1">
        <f>IF(AND(BursaTablo[[#This Row],[Vefat2020]]&gt;-1,BursaTablo[[#This Row],[Referans]]&gt;-1), BursaTablo[[#This Row],[Vefat2020]]-BursaTablo[[#This Row],[Referans]], 0)</f>
        <v>20.333333333333336</v>
      </c>
      <c r="H353">
        <f t="shared" si="41"/>
        <v>92.571428571428569</v>
      </c>
      <c r="I353">
        <f t="shared" si="42"/>
        <v>41.571428571428569</v>
      </c>
      <c r="J353">
        <f t="shared" si="43"/>
        <v>43.714285714285715</v>
      </c>
      <c r="K353">
        <f t="shared" si="44"/>
        <v>46.142857142857146</v>
      </c>
      <c r="L353">
        <f t="shared" si="45"/>
        <v>43.80952380952381</v>
      </c>
    </row>
    <row r="354" spans="1:12">
      <c r="A354" s="3" t="s">
        <v>369</v>
      </c>
      <c r="B354">
        <v>86</v>
      </c>
      <c r="C354">
        <v>36</v>
      </c>
      <c r="D354">
        <v>43</v>
      </c>
      <c r="E354">
        <v>46</v>
      </c>
      <c r="F354" s="1">
        <f>AVERAGEIF(BursaTablo[[#This Row],[Vefat2019]:[Vefat2017]], "&gt;0")</f>
        <v>41.666666666666664</v>
      </c>
      <c r="G354" s="1">
        <f>IF(AND(BursaTablo[[#This Row],[Vefat2020]]&gt;-1,BursaTablo[[#This Row],[Referans]]&gt;-1), BursaTablo[[#This Row],[Vefat2020]]-BursaTablo[[#This Row],[Referans]], 0)</f>
        <v>44.333333333333336</v>
      </c>
      <c r="H354">
        <f t="shared" ref="H354:H388" si="46">AVERAGE(B348:B354)</f>
        <v>89.571428571428569</v>
      </c>
      <c r="I354">
        <f t="shared" ref="I354:I388" si="47">AVERAGE(C348:C354)</f>
        <v>41.428571428571431</v>
      </c>
      <c r="J354">
        <f t="shared" ref="J354:J388" si="48">AVERAGE(D348:D354)</f>
        <v>43.571428571428569</v>
      </c>
      <c r="K354">
        <f t="shared" ref="K354:K388" si="49">AVERAGE(E348:E354)</f>
        <v>47</v>
      </c>
      <c r="L354">
        <f t="shared" ref="L354:L388" si="50">AVERAGE(F348:F354)</f>
        <v>44.000000000000007</v>
      </c>
    </row>
    <row r="355" spans="1:12">
      <c r="A355" s="3" t="s">
        <v>370</v>
      </c>
      <c r="B355">
        <v>68</v>
      </c>
      <c r="C355">
        <v>32</v>
      </c>
      <c r="D355">
        <v>46</v>
      </c>
      <c r="E355">
        <v>47</v>
      </c>
      <c r="F355" s="1">
        <f>AVERAGEIF(BursaTablo[[#This Row],[Vefat2019]:[Vefat2017]], "&gt;0")</f>
        <v>41.666666666666664</v>
      </c>
      <c r="G355" s="1">
        <f>IF(AND(BursaTablo[[#This Row],[Vefat2020]]&gt;-1,BursaTablo[[#This Row],[Referans]]&gt;-1), BursaTablo[[#This Row],[Vefat2020]]-BursaTablo[[#This Row],[Referans]], 0)</f>
        <v>26.333333333333336</v>
      </c>
      <c r="H355">
        <f t="shared" si="46"/>
        <v>87.142857142857139</v>
      </c>
      <c r="I355">
        <f t="shared" si="47"/>
        <v>40</v>
      </c>
      <c r="J355">
        <f t="shared" si="48"/>
        <v>44.428571428571431</v>
      </c>
      <c r="K355">
        <f t="shared" si="49"/>
        <v>46.428571428571431</v>
      </c>
      <c r="L355">
        <f t="shared" si="50"/>
        <v>43.619047619047628</v>
      </c>
    </row>
    <row r="356" spans="1:12">
      <c r="A356" s="3" t="s">
        <v>371</v>
      </c>
      <c r="B356">
        <v>74</v>
      </c>
      <c r="C356">
        <v>45</v>
      </c>
      <c r="D356">
        <v>42</v>
      </c>
      <c r="E356">
        <v>47</v>
      </c>
      <c r="F356" s="1">
        <f>AVERAGEIF(BursaTablo[[#This Row],[Vefat2019]:[Vefat2017]], "&gt;0")</f>
        <v>44.666666666666664</v>
      </c>
      <c r="G356" s="1">
        <f>IF(AND(BursaTablo[[#This Row],[Vefat2020]]&gt;-1,BursaTablo[[#This Row],[Referans]]&gt;-1), BursaTablo[[#This Row],[Vefat2020]]-BursaTablo[[#This Row],[Referans]], 0)</f>
        <v>29.333333333333336</v>
      </c>
      <c r="H356">
        <f t="shared" si="46"/>
        <v>83.142857142857139</v>
      </c>
      <c r="I356">
        <f t="shared" si="47"/>
        <v>42.714285714285715</v>
      </c>
      <c r="J356">
        <f t="shared" si="48"/>
        <v>43.857142857142854</v>
      </c>
      <c r="K356">
        <f t="shared" si="49"/>
        <v>45.142857142857146</v>
      </c>
      <c r="L356">
        <f t="shared" si="50"/>
        <v>43.904761904761912</v>
      </c>
    </row>
    <row r="357" spans="1:12">
      <c r="A357" s="3" t="s">
        <v>372</v>
      </c>
      <c r="B357">
        <v>76</v>
      </c>
      <c r="C357">
        <v>42</v>
      </c>
      <c r="D357">
        <v>39</v>
      </c>
      <c r="E357">
        <v>58</v>
      </c>
      <c r="F357" s="1">
        <f>AVERAGEIF(BursaTablo[[#This Row],[Vefat2019]:[Vefat2017]], "&gt;0")</f>
        <v>46.333333333333336</v>
      </c>
      <c r="G357" s="1">
        <f>IF(AND(BursaTablo[[#This Row],[Vefat2020]]&gt;-1,BursaTablo[[#This Row],[Referans]]&gt;-1), BursaTablo[[#This Row],[Vefat2020]]-BursaTablo[[#This Row],[Referans]], 0)</f>
        <v>29.666666666666664</v>
      </c>
      <c r="H357">
        <f t="shared" si="46"/>
        <v>79.285714285714292</v>
      </c>
      <c r="I357">
        <f t="shared" si="47"/>
        <v>41.428571428571431</v>
      </c>
      <c r="J357">
        <f t="shared" si="48"/>
        <v>44.571428571428569</v>
      </c>
      <c r="K357">
        <f t="shared" si="49"/>
        <v>48</v>
      </c>
      <c r="L357">
        <f t="shared" si="50"/>
        <v>44.666666666666664</v>
      </c>
    </row>
    <row r="358" spans="1:12">
      <c r="A358" s="3" t="s">
        <v>373</v>
      </c>
      <c r="B358">
        <v>90</v>
      </c>
      <c r="C358">
        <v>47</v>
      </c>
      <c r="D358">
        <v>36</v>
      </c>
      <c r="E358">
        <v>41</v>
      </c>
      <c r="F358" s="1">
        <f>AVERAGEIF(BursaTablo[[#This Row],[Vefat2019]:[Vefat2017]], "&gt;0")</f>
        <v>41.333333333333336</v>
      </c>
      <c r="G358" s="1">
        <f>IF(AND(BursaTablo[[#This Row],[Vefat2020]]&gt;-1,BursaTablo[[#This Row],[Referans]]&gt;-1), BursaTablo[[#This Row],[Vefat2020]]-BursaTablo[[#This Row],[Referans]], 0)</f>
        <v>48.666666666666664</v>
      </c>
      <c r="H358">
        <f t="shared" si="46"/>
        <v>77.428571428571431</v>
      </c>
      <c r="I358">
        <f t="shared" si="47"/>
        <v>40.857142857142854</v>
      </c>
      <c r="J358">
        <f t="shared" si="48"/>
        <v>42.142857142857146</v>
      </c>
      <c r="K358">
        <f t="shared" si="49"/>
        <v>46.285714285714285</v>
      </c>
      <c r="L358">
        <f t="shared" si="50"/>
        <v>43.095238095238088</v>
      </c>
    </row>
    <row r="359" spans="1:12">
      <c r="A359" s="3" t="s">
        <v>374</v>
      </c>
      <c r="B359">
        <v>72</v>
      </c>
      <c r="C359">
        <v>42</v>
      </c>
      <c r="D359">
        <v>49</v>
      </c>
      <c r="E359">
        <v>39</v>
      </c>
      <c r="F359" s="1">
        <f>AVERAGEIF(BursaTablo[[#This Row],[Vefat2019]:[Vefat2017]], "&gt;0")</f>
        <v>43.333333333333336</v>
      </c>
      <c r="G359" s="1">
        <f>IF(AND(BursaTablo[[#This Row],[Vefat2020]]&gt;-1,BursaTablo[[#This Row],[Referans]]&gt;-1), BursaTablo[[#This Row],[Vefat2020]]-BursaTablo[[#This Row],[Referans]], 0)</f>
        <v>28.666666666666664</v>
      </c>
      <c r="H359">
        <f t="shared" si="46"/>
        <v>75.857142857142861</v>
      </c>
      <c r="I359">
        <f t="shared" si="47"/>
        <v>39.714285714285715</v>
      </c>
      <c r="J359">
        <f t="shared" si="48"/>
        <v>43</v>
      </c>
      <c r="K359">
        <f t="shared" si="49"/>
        <v>47.428571428571431</v>
      </c>
      <c r="L359">
        <f t="shared" si="50"/>
        <v>43.380952380952372</v>
      </c>
    </row>
    <row r="360" spans="1:12">
      <c r="A360" s="3" t="s">
        <v>375</v>
      </c>
      <c r="B360">
        <v>98</v>
      </c>
      <c r="C360">
        <v>49</v>
      </c>
      <c r="D360">
        <v>53</v>
      </c>
      <c r="E360">
        <v>53</v>
      </c>
      <c r="F360" s="1">
        <f>AVERAGEIF(BursaTablo[[#This Row],[Vefat2019]:[Vefat2017]], "&gt;0")</f>
        <v>51.666666666666664</v>
      </c>
      <c r="G360" s="1">
        <f>IF(AND(BursaTablo[[#This Row],[Vefat2020]]&gt;-1,BursaTablo[[#This Row],[Referans]]&gt;-1), BursaTablo[[#This Row],[Vefat2020]]-BursaTablo[[#This Row],[Referans]], 0)</f>
        <v>46.333333333333336</v>
      </c>
      <c r="H360">
        <f t="shared" si="46"/>
        <v>80.571428571428569</v>
      </c>
      <c r="I360">
        <f t="shared" si="47"/>
        <v>41.857142857142854</v>
      </c>
      <c r="J360">
        <f t="shared" si="48"/>
        <v>44</v>
      </c>
      <c r="K360">
        <f t="shared" si="49"/>
        <v>47.285714285714285</v>
      </c>
      <c r="L360">
        <f t="shared" si="50"/>
        <v>44.380952380952387</v>
      </c>
    </row>
    <row r="361" spans="1:12">
      <c r="A361" s="3" t="s">
        <v>376</v>
      </c>
      <c r="B361">
        <v>79</v>
      </c>
      <c r="C361">
        <v>37</v>
      </c>
      <c r="D361">
        <v>50</v>
      </c>
      <c r="E361">
        <v>54</v>
      </c>
      <c r="F361" s="1">
        <f>AVERAGEIF(BursaTablo[[#This Row],[Vefat2019]:[Vefat2017]], "&gt;0")</f>
        <v>47</v>
      </c>
      <c r="G361" s="1">
        <f>IF(AND(BursaTablo[[#This Row],[Vefat2020]]&gt;-1,BursaTablo[[#This Row],[Referans]]&gt;-1), BursaTablo[[#This Row],[Vefat2020]]-BursaTablo[[#This Row],[Referans]], 0)</f>
        <v>32</v>
      </c>
      <c r="H361">
        <f t="shared" si="46"/>
        <v>79.571428571428569</v>
      </c>
      <c r="I361">
        <f t="shared" si="47"/>
        <v>42</v>
      </c>
      <c r="J361">
        <f t="shared" si="48"/>
        <v>45</v>
      </c>
      <c r="K361">
        <f t="shared" si="49"/>
        <v>48.428571428571431</v>
      </c>
      <c r="L361">
        <f t="shared" si="50"/>
        <v>45.142857142857146</v>
      </c>
    </row>
    <row r="362" spans="1:12">
      <c r="A362" s="3" t="s">
        <v>377</v>
      </c>
      <c r="B362">
        <v>73</v>
      </c>
      <c r="C362">
        <v>28</v>
      </c>
      <c r="D362">
        <v>36</v>
      </c>
      <c r="E362">
        <v>44</v>
      </c>
      <c r="F362" s="1">
        <f>AVERAGEIF(BursaTablo[[#This Row],[Vefat2019]:[Vefat2017]], "&gt;0")</f>
        <v>36</v>
      </c>
      <c r="G362" s="1">
        <f>IF(AND(BursaTablo[[#This Row],[Vefat2020]]&gt;-1,BursaTablo[[#This Row],[Referans]]&gt;-1), BursaTablo[[#This Row],[Vefat2020]]-BursaTablo[[#This Row],[Referans]], 0)</f>
        <v>37</v>
      </c>
      <c r="H362">
        <f t="shared" si="46"/>
        <v>80.285714285714292</v>
      </c>
      <c r="I362">
        <f t="shared" si="47"/>
        <v>41.428571428571431</v>
      </c>
      <c r="J362">
        <f t="shared" si="48"/>
        <v>43.571428571428569</v>
      </c>
      <c r="K362">
        <f t="shared" si="49"/>
        <v>48</v>
      </c>
      <c r="L362">
        <f t="shared" si="50"/>
        <v>44.333333333333336</v>
      </c>
    </row>
    <row r="363" spans="1:12">
      <c r="A363" s="3" t="s">
        <v>378</v>
      </c>
      <c r="B363">
        <v>89</v>
      </c>
      <c r="C363">
        <v>42</v>
      </c>
      <c r="D363">
        <v>44</v>
      </c>
      <c r="E363">
        <v>49</v>
      </c>
      <c r="F363" s="1">
        <f>AVERAGEIF(BursaTablo[[#This Row],[Vefat2019]:[Vefat2017]], "&gt;0")</f>
        <v>45</v>
      </c>
      <c r="G363" s="1">
        <f>IF(AND(BursaTablo[[#This Row],[Vefat2020]]&gt;-1,BursaTablo[[#This Row],[Referans]]&gt;-1), BursaTablo[[#This Row],[Vefat2020]]-BursaTablo[[#This Row],[Referans]], 0)</f>
        <v>44</v>
      </c>
      <c r="H363">
        <f t="shared" si="46"/>
        <v>82.428571428571431</v>
      </c>
      <c r="I363">
        <f t="shared" si="47"/>
        <v>41</v>
      </c>
      <c r="J363">
        <f t="shared" si="48"/>
        <v>43.857142857142854</v>
      </c>
      <c r="K363">
        <f t="shared" si="49"/>
        <v>48.285714285714285</v>
      </c>
      <c r="L363">
        <f t="shared" si="50"/>
        <v>44.380952380952372</v>
      </c>
    </row>
    <row r="364" spans="1:12">
      <c r="A364" s="3" t="s">
        <v>379</v>
      </c>
      <c r="B364">
        <v>57</v>
      </c>
      <c r="C364">
        <v>41</v>
      </c>
      <c r="D364">
        <v>43</v>
      </c>
      <c r="E364">
        <v>61</v>
      </c>
      <c r="F364" s="1">
        <f>AVERAGEIF(BursaTablo[[#This Row],[Vefat2019]:[Vefat2017]], "&gt;0")</f>
        <v>48.333333333333336</v>
      </c>
      <c r="G364" s="1">
        <f>IF(AND(BursaTablo[[#This Row],[Vefat2020]]&gt;-1,BursaTablo[[#This Row],[Referans]]&gt;-1), BursaTablo[[#This Row],[Vefat2020]]-BursaTablo[[#This Row],[Referans]], 0)</f>
        <v>8.6666666666666643</v>
      </c>
      <c r="H364">
        <f t="shared" si="46"/>
        <v>79.714285714285708</v>
      </c>
      <c r="I364">
        <f t="shared" si="47"/>
        <v>40.857142857142854</v>
      </c>
      <c r="J364">
        <f t="shared" si="48"/>
        <v>44.428571428571431</v>
      </c>
      <c r="K364">
        <f t="shared" si="49"/>
        <v>48.714285714285715</v>
      </c>
      <c r="L364">
        <f t="shared" si="50"/>
        <v>44.666666666666671</v>
      </c>
    </row>
    <row r="365" spans="1:12">
      <c r="A365" s="3" t="s">
        <v>380</v>
      </c>
      <c r="B365">
        <v>55</v>
      </c>
      <c r="C365">
        <v>47</v>
      </c>
      <c r="D365">
        <v>41</v>
      </c>
      <c r="E365">
        <v>56</v>
      </c>
      <c r="F365" s="1">
        <f>AVERAGEIF(BursaTablo[[#This Row],[Vefat2019]:[Vefat2017]], "&gt;0")</f>
        <v>48</v>
      </c>
      <c r="G365" s="1">
        <f>IF(AND(BursaTablo[[#This Row],[Vefat2020]]&gt;-1,BursaTablo[[#This Row],[Referans]]&gt;-1), BursaTablo[[#This Row],[Vefat2020]]-BursaTablo[[#This Row],[Referans]], 0)</f>
        <v>7</v>
      </c>
      <c r="H365">
        <f t="shared" si="46"/>
        <v>74.714285714285708</v>
      </c>
      <c r="I365">
        <f t="shared" si="47"/>
        <v>40.857142857142854</v>
      </c>
      <c r="J365">
        <f t="shared" si="48"/>
        <v>45.142857142857146</v>
      </c>
      <c r="K365">
        <f t="shared" si="49"/>
        <v>50.857142857142854</v>
      </c>
      <c r="L365">
        <f t="shared" si="50"/>
        <v>45.619047619047613</v>
      </c>
    </row>
    <row r="366" spans="1:12">
      <c r="A366" s="3" t="s">
        <v>381</v>
      </c>
      <c r="B366">
        <v>59</v>
      </c>
      <c r="C366">
        <v>44</v>
      </c>
      <c r="D366">
        <v>35</v>
      </c>
      <c r="E366">
        <v>50</v>
      </c>
      <c r="F366" s="1">
        <f>AVERAGEIF(BursaTablo[[#This Row],[Vefat2019]:[Vefat2017]], "&gt;0")</f>
        <v>43</v>
      </c>
      <c r="G366" s="1">
        <f>IF(AND(BursaTablo[[#This Row],[Vefat2020]]&gt;-1,BursaTablo[[#This Row],[Referans]]&gt;-1), BursaTablo[[#This Row],[Vefat2020]]-BursaTablo[[#This Row],[Referans]], 0)</f>
        <v>16</v>
      </c>
      <c r="H366">
        <f t="shared" si="46"/>
        <v>72.857142857142861</v>
      </c>
      <c r="I366">
        <f t="shared" si="47"/>
        <v>41.142857142857146</v>
      </c>
      <c r="J366">
        <f t="shared" si="48"/>
        <v>43.142857142857146</v>
      </c>
      <c r="K366">
        <f t="shared" si="49"/>
        <v>52.428571428571431</v>
      </c>
      <c r="L366">
        <f t="shared" si="50"/>
        <v>45.571428571428569</v>
      </c>
    </row>
    <row r="367" spans="1:12">
      <c r="A367" s="3" t="s">
        <v>382</v>
      </c>
      <c r="B367">
        <v>68</v>
      </c>
      <c r="C367">
        <v>46</v>
      </c>
      <c r="D367">
        <v>56</v>
      </c>
      <c r="E367">
        <v>54</v>
      </c>
      <c r="F367" s="1">
        <f>AVERAGEIF(BursaTablo[[#This Row],[Vefat2019]:[Vefat2017]], "&gt;0")</f>
        <v>52</v>
      </c>
      <c r="G367" s="1">
        <f>IF(AND(BursaTablo[[#This Row],[Vefat2020]]&gt;-1,BursaTablo[[#This Row],[Referans]]&gt;-1), BursaTablo[[#This Row],[Vefat2020]]-BursaTablo[[#This Row],[Referans]], 0)</f>
        <v>16</v>
      </c>
      <c r="H367">
        <f t="shared" si="46"/>
        <v>68.571428571428569</v>
      </c>
      <c r="I367">
        <f t="shared" si="47"/>
        <v>40.714285714285715</v>
      </c>
      <c r="J367">
        <f t="shared" si="48"/>
        <v>43.571428571428569</v>
      </c>
      <c r="K367">
        <f t="shared" si="49"/>
        <v>52.571428571428569</v>
      </c>
      <c r="L367">
        <f t="shared" si="50"/>
        <v>45.619047619047628</v>
      </c>
    </row>
    <row r="368" spans="1:12">
      <c r="A368" s="3" t="s">
        <v>383</v>
      </c>
      <c r="B368">
        <v>57</v>
      </c>
      <c r="C368">
        <v>52</v>
      </c>
      <c r="D368">
        <v>45</v>
      </c>
      <c r="E368">
        <v>47</v>
      </c>
      <c r="F368" s="1">
        <f>AVERAGEIF(BursaTablo[[#This Row],[Vefat2019]:[Vefat2017]], "&gt;0")</f>
        <v>48</v>
      </c>
      <c r="G368" s="1">
        <f>IF(AND(BursaTablo[[#This Row],[Vefat2020]]&gt;-1,BursaTablo[[#This Row],[Referans]]&gt;-1), BursaTablo[[#This Row],[Vefat2020]]-BursaTablo[[#This Row],[Referans]], 0)</f>
        <v>9</v>
      </c>
      <c r="H368">
        <f t="shared" si="46"/>
        <v>65.428571428571431</v>
      </c>
      <c r="I368">
        <f t="shared" si="47"/>
        <v>42.857142857142854</v>
      </c>
      <c r="J368">
        <f t="shared" si="48"/>
        <v>42.857142857142854</v>
      </c>
      <c r="K368">
        <f t="shared" si="49"/>
        <v>51.571428571428569</v>
      </c>
      <c r="L368">
        <f t="shared" si="50"/>
        <v>45.761904761904766</v>
      </c>
    </row>
    <row r="369" spans="1:12">
      <c r="A369" s="3" t="s">
        <v>384</v>
      </c>
      <c r="B369">
        <v>52</v>
      </c>
      <c r="C369">
        <v>44</v>
      </c>
      <c r="D369">
        <v>55</v>
      </c>
      <c r="E369">
        <v>49</v>
      </c>
      <c r="F369" s="1">
        <f>AVERAGEIF(BursaTablo[[#This Row],[Vefat2019]:[Vefat2017]], "&gt;0")</f>
        <v>49.333333333333336</v>
      </c>
      <c r="G369" s="1">
        <f>IF(AND(BursaTablo[[#This Row],[Vefat2020]]&gt;-1,BursaTablo[[#This Row],[Referans]]&gt;-1), BursaTablo[[#This Row],[Vefat2020]]-BursaTablo[[#This Row],[Referans]], 0)</f>
        <v>2.6666666666666643</v>
      </c>
      <c r="H369">
        <f t="shared" si="46"/>
        <v>62.428571428571431</v>
      </c>
      <c r="I369">
        <f t="shared" si="47"/>
        <v>45.142857142857146</v>
      </c>
      <c r="J369">
        <f t="shared" si="48"/>
        <v>45.571428571428569</v>
      </c>
      <c r="K369">
        <f t="shared" si="49"/>
        <v>52.285714285714285</v>
      </c>
      <c r="L369">
        <f t="shared" si="50"/>
        <v>47.666666666666671</v>
      </c>
    </row>
    <row r="370" spans="1:12">
      <c r="A370" s="3" t="s">
        <v>385</v>
      </c>
      <c r="B370">
        <v>70</v>
      </c>
      <c r="C370">
        <v>42</v>
      </c>
      <c r="D370">
        <v>67</v>
      </c>
      <c r="E370">
        <v>61</v>
      </c>
      <c r="F370" s="1">
        <f>AVERAGEIF(BursaTablo[[#This Row],[Vefat2019]:[Vefat2017]], "&gt;0")</f>
        <v>56.666666666666664</v>
      </c>
      <c r="G370" s="1">
        <f>IF(AND(BursaTablo[[#This Row],[Vefat2020]]&gt;-1,BursaTablo[[#This Row],[Referans]]&gt;-1), BursaTablo[[#This Row],[Vefat2020]]-BursaTablo[[#This Row],[Referans]], 0)</f>
        <v>13.333333333333336</v>
      </c>
      <c r="H370">
        <f t="shared" si="46"/>
        <v>59.714285714285715</v>
      </c>
      <c r="I370">
        <f t="shared" si="47"/>
        <v>45.142857142857146</v>
      </c>
      <c r="J370">
        <f t="shared" si="48"/>
        <v>48.857142857142854</v>
      </c>
      <c r="K370">
        <f t="shared" si="49"/>
        <v>54</v>
      </c>
      <c r="L370">
        <f t="shared" si="50"/>
        <v>49.333333333333336</v>
      </c>
    </row>
    <row r="371" spans="1:12">
      <c r="A371" s="3" t="s">
        <v>386</v>
      </c>
      <c r="B371">
        <v>52</v>
      </c>
      <c r="C371">
        <v>53</v>
      </c>
      <c r="D371">
        <v>50</v>
      </c>
      <c r="E371">
        <v>49</v>
      </c>
      <c r="F371" s="1">
        <f>AVERAGEIF(BursaTablo[[#This Row],[Vefat2019]:[Vefat2017]], "&gt;0")</f>
        <v>50.666666666666664</v>
      </c>
      <c r="G371" s="1">
        <f>IF(AND(BursaTablo[[#This Row],[Vefat2020]]&gt;-1,BursaTablo[[#This Row],[Referans]]&gt;-1), BursaTablo[[#This Row],[Vefat2020]]-BursaTablo[[#This Row],[Referans]], 0)</f>
        <v>1.3333333333333357</v>
      </c>
      <c r="H371">
        <f t="shared" si="46"/>
        <v>59</v>
      </c>
      <c r="I371">
        <f t="shared" si="47"/>
        <v>46.857142857142854</v>
      </c>
      <c r="J371">
        <f t="shared" si="48"/>
        <v>49.857142857142854</v>
      </c>
      <c r="K371">
        <f t="shared" si="49"/>
        <v>52.285714285714285</v>
      </c>
      <c r="L371">
        <f t="shared" si="50"/>
        <v>49.666666666666671</v>
      </c>
    </row>
    <row r="372" spans="1:12">
      <c r="A372" s="3" t="s">
        <v>387</v>
      </c>
      <c r="B372">
        <v>62</v>
      </c>
      <c r="C372">
        <v>46</v>
      </c>
      <c r="D372">
        <v>51</v>
      </c>
      <c r="E372">
        <v>69</v>
      </c>
      <c r="F372" s="1">
        <f>AVERAGEIF(BursaTablo[[#This Row],[Vefat2019]:[Vefat2017]], "&gt;0")</f>
        <v>55.333333333333336</v>
      </c>
      <c r="G372" s="1">
        <f>IF(AND(BursaTablo[[#This Row],[Vefat2020]]&gt;-1,BursaTablo[[#This Row],[Referans]]&gt;-1), BursaTablo[[#This Row],[Vefat2020]]-BursaTablo[[#This Row],[Referans]], 0)</f>
        <v>6.6666666666666643</v>
      </c>
      <c r="H372">
        <f t="shared" si="46"/>
        <v>60</v>
      </c>
      <c r="I372">
        <f t="shared" si="47"/>
        <v>46.714285714285715</v>
      </c>
      <c r="J372">
        <f t="shared" si="48"/>
        <v>51.285714285714285</v>
      </c>
      <c r="K372">
        <f t="shared" si="49"/>
        <v>54.142857142857146</v>
      </c>
      <c r="L372">
        <f t="shared" si="50"/>
        <v>50.714285714285715</v>
      </c>
    </row>
    <row r="373" spans="1:12">
      <c r="A373" s="3" t="s">
        <v>388</v>
      </c>
      <c r="B373">
        <v>60</v>
      </c>
      <c r="C373">
        <v>35</v>
      </c>
      <c r="D373">
        <v>53</v>
      </c>
      <c r="E373">
        <v>53</v>
      </c>
      <c r="F373" s="1">
        <f>AVERAGEIF(BursaTablo[[#This Row],[Vefat2019]:[Vefat2017]], "&gt;0")</f>
        <v>47</v>
      </c>
      <c r="G373" s="1">
        <f>IF(AND(BursaTablo[[#This Row],[Vefat2020]]&gt;-1,BursaTablo[[#This Row],[Referans]]&gt;-1), BursaTablo[[#This Row],[Vefat2020]]-BursaTablo[[#This Row],[Referans]], 0)</f>
        <v>13</v>
      </c>
      <c r="H373">
        <f t="shared" si="46"/>
        <v>60.142857142857146</v>
      </c>
      <c r="I373">
        <f t="shared" si="47"/>
        <v>45.428571428571431</v>
      </c>
      <c r="J373">
        <f t="shared" si="48"/>
        <v>53.857142857142854</v>
      </c>
      <c r="K373">
        <f t="shared" si="49"/>
        <v>54.571428571428569</v>
      </c>
      <c r="L373">
        <f t="shared" si="50"/>
        <v>51.285714285714285</v>
      </c>
    </row>
    <row r="374" spans="1:12">
      <c r="A374" s="3" t="s">
        <v>389</v>
      </c>
      <c r="B374">
        <v>61</v>
      </c>
      <c r="C374">
        <v>38</v>
      </c>
      <c r="D374">
        <v>61</v>
      </c>
      <c r="E374">
        <v>52</v>
      </c>
      <c r="F374" s="1">
        <f>AVERAGEIF(BursaTablo[[#This Row],[Vefat2019]:[Vefat2017]], "&gt;0")</f>
        <v>50.333333333333336</v>
      </c>
      <c r="G374" s="1">
        <f>IF(AND(BursaTablo[[#This Row],[Vefat2020]]&gt;-1,BursaTablo[[#This Row],[Referans]]&gt;-1), BursaTablo[[#This Row],[Vefat2020]]-BursaTablo[[#This Row],[Referans]], 0)</f>
        <v>10.666666666666664</v>
      </c>
      <c r="H374">
        <f t="shared" si="46"/>
        <v>59.142857142857146</v>
      </c>
      <c r="I374">
        <f t="shared" si="47"/>
        <v>44.285714285714285</v>
      </c>
      <c r="J374">
        <f t="shared" si="48"/>
        <v>54.571428571428569</v>
      </c>
      <c r="K374">
        <f t="shared" si="49"/>
        <v>54.285714285714285</v>
      </c>
      <c r="L374">
        <f t="shared" si="50"/>
        <v>51.047619047619044</v>
      </c>
    </row>
    <row r="375" spans="1:12">
      <c r="A375" s="3" t="s">
        <v>390</v>
      </c>
      <c r="B375">
        <v>59</v>
      </c>
      <c r="C375">
        <v>44</v>
      </c>
      <c r="D375">
        <v>55</v>
      </c>
      <c r="E375">
        <v>56</v>
      </c>
      <c r="F375" s="1">
        <f>AVERAGEIF(BursaTablo[[#This Row],[Vefat2019]:[Vefat2017]], "&gt;0")</f>
        <v>51.666666666666664</v>
      </c>
      <c r="G375" s="1">
        <f>IF(AND(BursaTablo[[#This Row],[Vefat2020]]&gt;-1,BursaTablo[[#This Row],[Referans]]&gt;-1), BursaTablo[[#This Row],[Vefat2020]]-BursaTablo[[#This Row],[Referans]], 0)</f>
        <v>7.3333333333333357</v>
      </c>
      <c r="H375">
        <f t="shared" si="46"/>
        <v>59.428571428571431</v>
      </c>
      <c r="I375">
        <f t="shared" si="47"/>
        <v>43.142857142857146</v>
      </c>
      <c r="J375">
        <f t="shared" si="48"/>
        <v>56</v>
      </c>
      <c r="K375">
        <f t="shared" si="49"/>
        <v>55.571428571428569</v>
      </c>
      <c r="L375">
        <f t="shared" si="50"/>
        <v>51.571428571428569</v>
      </c>
    </row>
    <row r="376" spans="1:12">
      <c r="A376" s="3" t="s">
        <v>391</v>
      </c>
      <c r="B376">
        <v>51</v>
      </c>
      <c r="C376">
        <v>59</v>
      </c>
      <c r="D376">
        <v>64</v>
      </c>
      <c r="E376">
        <v>66</v>
      </c>
      <c r="F376" s="1">
        <f>AVERAGEIF(BursaTablo[[#This Row],[Vefat2019]:[Vefat2017]], "&gt;0")</f>
        <v>63</v>
      </c>
      <c r="G376" s="1">
        <f>IF(AND(BursaTablo[[#This Row],[Vefat2020]]&gt;-1,BursaTablo[[#This Row],[Referans]]&gt;-1), BursaTablo[[#This Row],[Vefat2020]]-BursaTablo[[#This Row],[Referans]], 0)</f>
        <v>-12</v>
      </c>
      <c r="H376">
        <f t="shared" si="46"/>
        <v>59.285714285714285</v>
      </c>
      <c r="I376">
        <f t="shared" si="47"/>
        <v>45.285714285714285</v>
      </c>
      <c r="J376">
        <f t="shared" si="48"/>
        <v>57.285714285714285</v>
      </c>
      <c r="K376">
        <f t="shared" si="49"/>
        <v>58</v>
      </c>
      <c r="L376">
        <f t="shared" si="50"/>
        <v>53.523809523809526</v>
      </c>
    </row>
    <row r="377" spans="1:12">
      <c r="A377" s="3" t="s">
        <v>392</v>
      </c>
      <c r="B377">
        <v>75</v>
      </c>
      <c r="C377">
        <v>46</v>
      </c>
      <c r="D377">
        <v>82</v>
      </c>
      <c r="E377">
        <v>58</v>
      </c>
      <c r="F377" s="1">
        <f>AVERAGEIF(BursaTablo[[#This Row],[Vefat2019]:[Vefat2017]], "&gt;0")</f>
        <v>62</v>
      </c>
      <c r="G377" s="1">
        <f>IF(AND(BursaTablo[[#This Row],[Vefat2020]]&gt;-1,BursaTablo[[#This Row],[Referans]]&gt;-1), BursaTablo[[#This Row],[Vefat2020]]-BursaTablo[[#This Row],[Referans]], 0)</f>
        <v>13</v>
      </c>
      <c r="H377">
        <f t="shared" si="46"/>
        <v>60</v>
      </c>
      <c r="I377">
        <f t="shared" si="47"/>
        <v>45.857142857142854</v>
      </c>
      <c r="J377">
        <f t="shared" si="48"/>
        <v>59.428571428571431</v>
      </c>
      <c r="K377">
        <f t="shared" si="49"/>
        <v>57.571428571428569</v>
      </c>
      <c r="L377">
        <f t="shared" si="50"/>
        <v>54.285714285714285</v>
      </c>
    </row>
    <row r="378" spans="1:12">
      <c r="A378" s="3" t="s">
        <v>393</v>
      </c>
      <c r="B378">
        <v>59</v>
      </c>
      <c r="C378">
        <v>53</v>
      </c>
      <c r="D378">
        <v>54</v>
      </c>
      <c r="E378">
        <v>62</v>
      </c>
      <c r="F378" s="1">
        <f>AVERAGEIF(BursaTablo[[#This Row],[Vefat2019]:[Vefat2017]], "&gt;0")</f>
        <v>56.333333333333336</v>
      </c>
      <c r="G378" s="1">
        <f>IF(AND(BursaTablo[[#This Row],[Vefat2020]]&gt;-1,BursaTablo[[#This Row],[Referans]]&gt;-1), BursaTablo[[#This Row],[Vefat2020]]-BursaTablo[[#This Row],[Referans]], 0)</f>
        <v>2.6666666666666643</v>
      </c>
      <c r="H378">
        <f t="shared" si="46"/>
        <v>61</v>
      </c>
      <c r="I378">
        <f t="shared" si="47"/>
        <v>45.857142857142854</v>
      </c>
      <c r="J378">
        <f t="shared" si="48"/>
        <v>60</v>
      </c>
      <c r="K378">
        <f t="shared" si="49"/>
        <v>59.428571428571431</v>
      </c>
      <c r="L378">
        <f t="shared" si="50"/>
        <v>55.095238095238095</v>
      </c>
    </row>
    <row r="379" spans="1:12">
      <c r="A379" s="3" t="s">
        <v>394</v>
      </c>
      <c r="B379">
        <v>47</v>
      </c>
      <c r="C379">
        <v>48</v>
      </c>
      <c r="D379">
        <v>60</v>
      </c>
      <c r="E379">
        <v>59</v>
      </c>
      <c r="F379" s="1">
        <f>AVERAGEIF(BursaTablo[[#This Row],[Vefat2019]:[Vefat2017]], "&gt;0")</f>
        <v>55.666666666666664</v>
      </c>
      <c r="G379" s="1">
        <f>IF(AND(BursaTablo[[#This Row],[Vefat2020]]&gt;-1,BursaTablo[[#This Row],[Referans]]&gt;-1), BursaTablo[[#This Row],[Vefat2020]]-BursaTablo[[#This Row],[Referans]], 0)</f>
        <v>-8.6666666666666643</v>
      </c>
      <c r="H379">
        <f t="shared" si="46"/>
        <v>58.857142857142854</v>
      </c>
      <c r="I379">
        <f t="shared" si="47"/>
        <v>46.142857142857146</v>
      </c>
      <c r="J379">
        <f t="shared" si="48"/>
        <v>61.285714285714285</v>
      </c>
      <c r="K379">
        <f t="shared" si="49"/>
        <v>58</v>
      </c>
      <c r="L379">
        <f t="shared" si="50"/>
        <v>55.142857142857146</v>
      </c>
    </row>
    <row r="380" spans="1:12">
      <c r="A380" s="3" t="s">
        <v>395</v>
      </c>
      <c r="B380">
        <v>47</v>
      </c>
      <c r="C380">
        <v>55</v>
      </c>
      <c r="D380">
        <v>60</v>
      </c>
      <c r="E380">
        <v>50</v>
      </c>
      <c r="F380" s="1">
        <f>AVERAGEIF(BursaTablo[[#This Row],[Vefat2019]:[Vefat2017]], "&gt;0")</f>
        <v>55</v>
      </c>
      <c r="G380" s="1">
        <f>IF(AND(BursaTablo[[#This Row],[Vefat2020]]&gt;-1,BursaTablo[[#This Row],[Referans]]&gt;-1), BursaTablo[[#This Row],[Vefat2020]]-BursaTablo[[#This Row],[Referans]], 0)</f>
        <v>-8</v>
      </c>
      <c r="H380">
        <f t="shared" si="46"/>
        <v>57</v>
      </c>
      <c r="I380">
        <f t="shared" si="47"/>
        <v>49</v>
      </c>
      <c r="J380">
        <f t="shared" si="48"/>
        <v>62.285714285714285</v>
      </c>
      <c r="K380">
        <f t="shared" si="49"/>
        <v>57.571428571428569</v>
      </c>
      <c r="L380">
        <f t="shared" si="50"/>
        <v>56.285714285714285</v>
      </c>
    </row>
    <row r="381" spans="1:12">
      <c r="A381" s="3" t="s">
        <v>396</v>
      </c>
      <c r="B381">
        <v>40</v>
      </c>
      <c r="C381">
        <v>50</v>
      </c>
      <c r="D381">
        <v>56</v>
      </c>
      <c r="E381">
        <v>59</v>
      </c>
      <c r="F381" s="1">
        <f>AVERAGEIF(BursaTablo[[#This Row],[Vefat2019]:[Vefat2017]], "&gt;0")</f>
        <v>55</v>
      </c>
      <c r="G381" s="1">
        <f>IF(AND(BursaTablo[[#This Row],[Vefat2020]]&gt;-1,BursaTablo[[#This Row],[Referans]]&gt;-1), BursaTablo[[#This Row],[Vefat2020]]-BursaTablo[[#This Row],[Referans]], 0)</f>
        <v>-15</v>
      </c>
      <c r="H381">
        <f t="shared" si="46"/>
        <v>54</v>
      </c>
      <c r="I381">
        <f t="shared" si="47"/>
        <v>50.714285714285715</v>
      </c>
      <c r="J381">
        <f t="shared" si="48"/>
        <v>61.571428571428569</v>
      </c>
      <c r="K381">
        <f t="shared" si="49"/>
        <v>58.571428571428569</v>
      </c>
      <c r="L381">
        <f t="shared" si="50"/>
        <v>56.952380952380956</v>
      </c>
    </row>
    <row r="382" spans="1:12">
      <c r="A382" s="3" t="s">
        <v>397</v>
      </c>
      <c r="B382">
        <v>47</v>
      </c>
      <c r="C382">
        <v>71</v>
      </c>
      <c r="D382">
        <v>49</v>
      </c>
      <c r="E382">
        <v>60</v>
      </c>
      <c r="F382" s="1">
        <f>AVERAGEIF(BursaTablo[[#This Row],[Vefat2019]:[Vefat2017]], "&gt;0")</f>
        <v>60</v>
      </c>
      <c r="G382" s="1">
        <f>IF(AND(BursaTablo[[#This Row],[Vefat2020]]&gt;-1,BursaTablo[[#This Row],[Referans]]&gt;-1), BursaTablo[[#This Row],[Vefat2020]]-BursaTablo[[#This Row],[Referans]], 0)</f>
        <v>-13</v>
      </c>
      <c r="H382">
        <f t="shared" si="46"/>
        <v>52.285714285714285</v>
      </c>
      <c r="I382">
        <f t="shared" si="47"/>
        <v>54.571428571428569</v>
      </c>
      <c r="J382">
        <f t="shared" si="48"/>
        <v>60.714285714285715</v>
      </c>
      <c r="K382">
        <f t="shared" si="49"/>
        <v>59.142857142857146</v>
      </c>
      <c r="L382">
        <f t="shared" si="50"/>
        <v>58.142857142857146</v>
      </c>
    </row>
    <row r="383" spans="1:12">
      <c r="A383" s="3" t="s">
        <v>398</v>
      </c>
      <c r="B383">
        <v>50</v>
      </c>
      <c r="C383">
        <v>50</v>
      </c>
      <c r="D383">
        <v>65</v>
      </c>
      <c r="E383">
        <v>64</v>
      </c>
      <c r="F383" s="1">
        <f>AVERAGEIF(BursaTablo[[#This Row],[Vefat2019]:[Vefat2017]], "&gt;0")</f>
        <v>59.666666666666664</v>
      </c>
      <c r="G383" s="1">
        <f>IF(AND(BursaTablo[[#This Row],[Vefat2020]]&gt;-1,BursaTablo[[#This Row],[Referans]]&gt;-1), BursaTablo[[#This Row],[Vefat2020]]-BursaTablo[[#This Row],[Referans]], 0)</f>
        <v>-9.6666666666666643</v>
      </c>
      <c r="H383">
        <f t="shared" si="46"/>
        <v>52.142857142857146</v>
      </c>
      <c r="I383">
        <f t="shared" si="47"/>
        <v>53.285714285714285</v>
      </c>
      <c r="J383">
        <f t="shared" si="48"/>
        <v>60.857142857142854</v>
      </c>
      <c r="K383">
        <f t="shared" si="49"/>
        <v>58.857142857142854</v>
      </c>
      <c r="L383">
        <f t="shared" si="50"/>
        <v>57.666666666666671</v>
      </c>
    </row>
    <row r="384" spans="1:12">
      <c r="A384" s="3" t="s">
        <v>399</v>
      </c>
      <c r="B384">
        <v>59</v>
      </c>
      <c r="C384">
        <v>52</v>
      </c>
      <c r="D384">
        <v>67</v>
      </c>
      <c r="E384">
        <v>46</v>
      </c>
      <c r="F384" s="1">
        <f>AVERAGEIF(BursaTablo[[#This Row],[Vefat2019]:[Vefat2017]], "&gt;0")</f>
        <v>55</v>
      </c>
      <c r="G384" s="1">
        <f>IF(AND(BursaTablo[[#This Row],[Vefat2020]]&gt;-1,BursaTablo[[#This Row],[Referans]]&gt;-1), BursaTablo[[#This Row],[Vefat2020]]-BursaTablo[[#This Row],[Referans]], 0)</f>
        <v>4</v>
      </c>
      <c r="H384">
        <f t="shared" si="46"/>
        <v>49.857142857142854</v>
      </c>
      <c r="I384">
        <f t="shared" si="47"/>
        <v>54.142857142857146</v>
      </c>
      <c r="J384">
        <f t="shared" si="48"/>
        <v>58.714285714285715</v>
      </c>
      <c r="K384">
        <f t="shared" si="49"/>
        <v>57.142857142857146</v>
      </c>
      <c r="L384">
        <f t="shared" si="50"/>
        <v>56.666666666666671</v>
      </c>
    </row>
    <row r="385" spans="1:12">
      <c r="A385" s="3" t="s">
        <v>400</v>
      </c>
      <c r="B385">
        <v>47</v>
      </c>
      <c r="C385">
        <v>49</v>
      </c>
      <c r="D385">
        <v>51</v>
      </c>
      <c r="E385">
        <v>52</v>
      </c>
      <c r="F385" s="1">
        <f>AVERAGEIF(BursaTablo[[#This Row],[Vefat2019]:[Vefat2017]], "&gt;0")</f>
        <v>50.666666666666664</v>
      </c>
      <c r="G385" s="1">
        <f>IF(AND(BursaTablo[[#This Row],[Vefat2020]]&gt;-1,BursaTablo[[#This Row],[Referans]]&gt;-1), BursaTablo[[#This Row],[Vefat2020]]-BursaTablo[[#This Row],[Referans]], 0)</f>
        <v>-3.6666666666666643</v>
      </c>
      <c r="H385">
        <f t="shared" si="46"/>
        <v>48.142857142857146</v>
      </c>
      <c r="I385">
        <f t="shared" si="47"/>
        <v>53.571428571428569</v>
      </c>
      <c r="J385">
        <f t="shared" si="48"/>
        <v>58.285714285714285</v>
      </c>
      <c r="K385">
        <f t="shared" si="49"/>
        <v>55.714285714285715</v>
      </c>
      <c r="L385">
        <f t="shared" si="50"/>
        <v>55.857142857142854</v>
      </c>
    </row>
    <row r="386" spans="1:12">
      <c r="A386" s="3" t="s">
        <v>401</v>
      </c>
      <c r="B386">
        <v>51</v>
      </c>
      <c r="C386">
        <v>60</v>
      </c>
      <c r="D386">
        <v>56</v>
      </c>
      <c r="E386">
        <v>42</v>
      </c>
      <c r="F386" s="1">
        <f>AVERAGEIF(BursaTablo[[#This Row],[Vefat2019]:[Vefat2017]], "&gt;0")</f>
        <v>52.666666666666664</v>
      </c>
      <c r="G386" s="1">
        <f>IF(AND(BursaTablo[[#This Row],[Vefat2020]]&gt;-1,BursaTablo[[#This Row],[Referans]]&gt;-1), BursaTablo[[#This Row],[Vefat2020]]-BursaTablo[[#This Row],[Referans]], 0)</f>
        <v>-1.6666666666666643</v>
      </c>
      <c r="H386">
        <f t="shared" si="46"/>
        <v>48.714285714285715</v>
      </c>
      <c r="I386">
        <f t="shared" si="47"/>
        <v>55.285714285714285</v>
      </c>
      <c r="J386">
        <f t="shared" si="48"/>
        <v>57.714285714285715</v>
      </c>
      <c r="K386">
        <f t="shared" si="49"/>
        <v>53.285714285714285</v>
      </c>
      <c r="L386">
        <f t="shared" si="50"/>
        <v>55.428571428571431</v>
      </c>
    </row>
    <row r="387" spans="1:12">
      <c r="A387" s="3" t="s">
        <v>402</v>
      </c>
      <c r="B387">
        <v>50</v>
      </c>
      <c r="C387">
        <v>48</v>
      </c>
      <c r="D387">
        <v>64</v>
      </c>
      <c r="E387">
        <v>44</v>
      </c>
      <c r="F387" s="1">
        <f>AVERAGEIF(BursaTablo[[#This Row],[Vefat2019]:[Vefat2017]], "&gt;0")</f>
        <v>52</v>
      </c>
      <c r="G387" s="1">
        <f>IF(AND(BursaTablo[[#This Row],[Vefat2020]]&gt;-1,BursaTablo[[#This Row],[Referans]]&gt;-1), BursaTablo[[#This Row],[Vefat2020]]-BursaTablo[[#This Row],[Referans]], 0)</f>
        <v>-2</v>
      </c>
      <c r="H387">
        <f t="shared" si="46"/>
        <v>49.142857142857146</v>
      </c>
      <c r="I387">
        <f t="shared" si="47"/>
        <v>54.285714285714285</v>
      </c>
      <c r="J387">
        <f t="shared" si="48"/>
        <v>58.285714285714285</v>
      </c>
      <c r="K387">
        <f t="shared" si="49"/>
        <v>52.428571428571431</v>
      </c>
      <c r="L387">
        <f t="shared" si="50"/>
        <v>55</v>
      </c>
    </row>
    <row r="388" spans="1:12">
      <c r="A388" s="3" t="s">
        <v>403</v>
      </c>
      <c r="B388">
        <v>54</v>
      </c>
      <c r="C388">
        <v>49</v>
      </c>
      <c r="D388">
        <v>59</v>
      </c>
      <c r="E388">
        <v>50</v>
      </c>
      <c r="F388" s="1">
        <f>AVERAGEIF(BursaTablo[[#This Row],[Vefat2019]:[Vefat2017]], "&gt;0")</f>
        <v>52.666666666666664</v>
      </c>
      <c r="G388" s="1">
        <f>IF(AND(BursaTablo[[#This Row],[Vefat2020]]&gt;-1,BursaTablo[[#This Row],[Referans]]&gt;-1), BursaTablo[[#This Row],[Vefat2020]]-BursaTablo[[#This Row],[Referans]], 0)</f>
        <v>1.3333333333333357</v>
      </c>
      <c r="H388">
        <f t="shared" si="46"/>
        <v>51.142857142857146</v>
      </c>
      <c r="I388">
        <f t="shared" si="47"/>
        <v>54.142857142857146</v>
      </c>
      <c r="J388">
        <f t="shared" si="48"/>
        <v>58.714285714285715</v>
      </c>
      <c r="K388">
        <f t="shared" si="49"/>
        <v>51.142857142857146</v>
      </c>
      <c r="L388">
        <f t="shared" si="50"/>
        <v>54.666666666666671</v>
      </c>
    </row>
    <row r="389" spans="1:12">
      <c r="A389" s="3" t="s">
        <v>404</v>
      </c>
      <c r="B389">
        <v>53</v>
      </c>
      <c r="C389">
        <v>62</v>
      </c>
      <c r="D389">
        <v>58</v>
      </c>
      <c r="E389">
        <v>52</v>
      </c>
      <c r="F389" s="1">
        <f>AVERAGEIF(BursaTablo[[#This Row],[Vefat2019]:[Vefat2017]], "&gt;0")</f>
        <v>57.333333333333336</v>
      </c>
      <c r="G389" s="1">
        <f>IF(AND(BursaTablo[[#This Row],[Vefat2020]]&gt;-1,BursaTablo[[#This Row],[Referans]]&gt;-1), BursaTablo[[#This Row],[Vefat2020]]-BursaTablo[[#This Row],[Referans]], 0)</f>
        <v>-4.3333333333333357</v>
      </c>
      <c r="H389">
        <f t="shared" ref="H389:H411" si="51">AVERAGE(B383:B389)</f>
        <v>52</v>
      </c>
      <c r="I389">
        <f t="shared" ref="I389:I411" si="52">AVERAGE(C383:C389)</f>
        <v>52.857142857142854</v>
      </c>
      <c r="J389">
        <f t="shared" ref="J389:J411" si="53">AVERAGE(D383:D389)</f>
        <v>60</v>
      </c>
      <c r="K389">
        <f t="shared" ref="K389:K411" si="54">AVERAGE(E383:E389)</f>
        <v>50</v>
      </c>
      <c r="L389">
        <f t="shared" ref="L389:L411" si="55">AVERAGE(F383:F389)</f>
        <v>54.285714285714285</v>
      </c>
    </row>
    <row r="390" spans="1:12">
      <c r="A390" s="3" t="s">
        <v>405</v>
      </c>
      <c r="B390">
        <v>38</v>
      </c>
      <c r="C390">
        <v>55</v>
      </c>
      <c r="D390">
        <v>62</v>
      </c>
      <c r="E390">
        <v>57</v>
      </c>
      <c r="F390" s="1">
        <f>AVERAGEIF(BursaTablo[[#This Row],[Vefat2019]:[Vefat2017]], "&gt;0")</f>
        <v>58</v>
      </c>
      <c r="G390" s="1">
        <f>IF(AND(BursaTablo[[#This Row],[Vefat2020]]&gt;-1,BursaTablo[[#This Row],[Referans]]&gt;-1), BursaTablo[[#This Row],[Vefat2020]]-BursaTablo[[#This Row],[Referans]], 0)</f>
        <v>-20</v>
      </c>
      <c r="H390">
        <f t="shared" si="51"/>
        <v>50.285714285714285</v>
      </c>
      <c r="I390">
        <f t="shared" si="52"/>
        <v>53.571428571428569</v>
      </c>
      <c r="J390">
        <f t="shared" si="53"/>
        <v>59.571428571428569</v>
      </c>
      <c r="K390">
        <f t="shared" si="54"/>
        <v>49</v>
      </c>
      <c r="L390">
        <f t="shared" si="55"/>
        <v>54.047619047619044</v>
      </c>
    </row>
    <row r="391" spans="1:12">
      <c r="A391" s="3" t="s">
        <v>406</v>
      </c>
      <c r="B391">
        <v>56</v>
      </c>
      <c r="C391">
        <v>52</v>
      </c>
      <c r="D391">
        <v>69</v>
      </c>
      <c r="E391">
        <v>51</v>
      </c>
      <c r="F391" s="1">
        <f>AVERAGEIF(BursaTablo[[#This Row],[Vefat2019]:[Vefat2017]], "&gt;0")</f>
        <v>57.333333333333336</v>
      </c>
      <c r="G391" s="1">
        <f>IF(AND(BursaTablo[[#This Row],[Vefat2020]]&gt;-1,BursaTablo[[#This Row],[Referans]]&gt;-1), BursaTablo[[#This Row],[Vefat2020]]-BursaTablo[[#This Row],[Referans]], 0)</f>
        <v>-1.3333333333333357</v>
      </c>
      <c r="H391">
        <f t="shared" si="51"/>
        <v>49.857142857142854</v>
      </c>
      <c r="I391">
        <f t="shared" si="52"/>
        <v>53.571428571428569</v>
      </c>
      <c r="J391">
        <f t="shared" si="53"/>
        <v>59.857142857142854</v>
      </c>
      <c r="K391">
        <f t="shared" si="54"/>
        <v>49.714285714285715</v>
      </c>
      <c r="L391">
        <f t="shared" si="55"/>
        <v>54.380952380952372</v>
      </c>
    </row>
    <row r="392" spans="1:12">
      <c r="A392" s="3" t="s">
        <v>407</v>
      </c>
      <c r="B392">
        <v>50</v>
      </c>
      <c r="C392">
        <v>56</v>
      </c>
      <c r="D392">
        <v>57</v>
      </c>
      <c r="E392">
        <v>59</v>
      </c>
      <c r="F392" s="1">
        <f>AVERAGEIF(BursaTablo[[#This Row],[Vefat2019]:[Vefat2017]], "&gt;0")</f>
        <v>57.333333333333336</v>
      </c>
      <c r="G392" s="1">
        <f>IF(AND(BursaTablo[[#This Row],[Vefat2020]]&gt;-1,BursaTablo[[#This Row],[Referans]]&gt;-1), BursaTablo[[#This Row],[Vefat2020]]-BursaTablo[[#This Row],[Referans]], 0)</f>
        <v>-7.3333333333333357</v>
      </c>
      <c r="H392">
        <f t="shared" si="51"/>
        <v>50.285714285714285</v>
      </c>
      <c r="I392">
        <f t="shared" si="52"/>
        <v>54.571428571428569</v>
      </c>
      <c r="J392">
        <f t="shared" si="53"/>
        <v>60.714285714285715</v>
      </c>
      <c r="K392">
        <f t="shared" si="54"/>
        <v>50.714285714285715</v>
      </c>
      <c r="L392">
        <f t="shared" si="55"/>
        <v>55.333333333333321</v>
      </c>
    </row>
    <row r="393" spans="1:12">
      <c r="A393" s="3" t="s">
        <v>408</v>
      </c>
      <c r="B393">
        <v>46</v>
      </c>
      <c r="C393">
        <v>63</v>
      </c>
      <c r="D393">
        <v>64</v>
      </c>
      <c r="E393">
        <v>37</v>
      </c>
      <c r="F393" s="1">
        <f>AVERAGEIF(BursaTablo[[#This Row],[Vefat2019]:[Vefat2017]], "&gt;0")</f>
        <v>54.666666666666664</v>
      </c>
      <c r="G393" s="1">
        <f>IF(AND(BursaTablo[[#This Row],[Vefat2020]]&gt;-1,BursaTablo[[#This Row],[Referans]]&gt;-1), BursaTablo[[#This Row],[Vefat2020]]-BursaTablo[[#This Row],[Referans]], 0)</f>
        <v>-8.6666666666666643</v>
      </c>
      <c r="H393">
        <f t="shared" si="51"/>
        <v>49.571428571428569</v>
      </c>
      <c r="I393">
        <f t="shared" si="52"/>
        <v>55</v>
      </c>
      <c r="J393">
        <f t="shared" si="53"/>
        <v>61.857142857142854</v>
      </c>
      <c r="K393">
        <f t="shared" si="54"/>
        <v>50</v>
      </c>
      <c r="L393">
        <f t="shared" si="55"/>
        <v>55.619047619047613</v>
      </c>
    </row>
    <row r="394" spans="1:12">
      <c r="A394" s="3" t="s">
        <v>409</v>
      </c>
      <c r="B394">
        <v>57</v>
      </c>
      <c r="C394">
        <v>60</v>
      </c>
      <c r="D394">
        <v>60</v>
      </c>
      <c r="E394">
        <v>48</v>
      </c>
      <c r="F394" s="1">
        <f>AVERAGEIF(BursaTablo[[#This Row],[Vefat2019]:[Vefat2017]], "&gt;0")</f>
        <v>56</v>
      </c>
      <c r="G394" s="1">
        <f>IF(AND(BursaTablo[[#This Row],[Vefat2020]]&gt;-1,BursaTablo[[#This Row],[Referans]]&gt;-1), BursaTablo[[#This Row],[Vefat2020]]-BursaTablo[[#This Row],[Referans]], 0)</f>
        <v>1</v>
      </c>
      <c r="H394">
        <f t="shared" si="51"/>
        <v>50.571428571428569</v>
      </c>
      <c r="I394">
        <f t="shared" si="52"/>
        <v>56.714285714285715</v>
      </c>
      <c r="J394">
        <f t="shared" si="53"/>
        <v>61.285714285714285</v>
      </c>
      <c r="K394">
        <f t="shared" si="54"/>
        <v>50.571428571428569</v>
      </c>
      <c r="L394">
        <f t="shared" si="55"/>
        <v>56.190476190476197</v>
      </c>
    </row>
    <row r="395" spans="1:12">
      <c r="A395" s="3" t="s">
        <v>410</v>
      </c>
      <c r="B395">
        <v>47</v>
      </c>
      <c r="C395">
        <v>51</v>
      </c>
      <c r="D395">
        <v>64</v>
      </c>
      <c r="E395">
        <v>47</v>
      </c>
      <c r="F395" s="1">
        <f>AVERAGEIF(BursaTablo[[#This Row],[Vefat2019]:[Vefat2017]], "&gt;0")</f>
        <v>54</v>
      </c>
      <c r="G395" s="1">
        <f>IF(AND(BursaTablo[[#This Row],[Vefat2020]]&gt;-1,BursaTablo[[#This Row],[Referans]]&gt;-1), BursaTablo[[#This Row],[Vefat2020]]-BursaTablo[[#This Row],[Referans]], 0)</f>
        <v>-7</v>
      </c>
      <c r="H395">
        <f t="shared" si="51"/>
        <v>49.571428571428569</v>
      </c>
      <c r="I395">
        <f t="shared" si="52"/>
        <v>57</v>
      </c>
      <c r="J395">
        <f t="shared" si="53"/>
        <v>62</v>
      </c>
      <c r="K395">
        <f t="shared" si="54"/>
        <v>50.142857142857146</v>
      </c>
      <c r="L395">
        <f t="shared" si="55"/>
        <v>56.380952380952387</v>
      </c>
    </row>
    <row r="396" spans="1:12">
      <c r="A396" s="3" t="s">
        <v>411</v>
      </c>
      <c r="B396">
        <v>44</v>
      </c>
      <c r="C396">
        <v>43</v>
      </c>
      <c r="D396">
        <v>56</v>
      </c>
      <c r="E396">
        <v>52</v>
      </c>
      <c r="F396" s="1">
        <f>AVERAGEIF(BursaTablo[[#This Row],[Vefat2019]:[Vefat2017]], "&gt;0")</f>
        <v>50.333333333333336</v>
      </c>
      <c r="G396" s="1">
        <f>IF(AND(BursaTablo[[#This Row],[Vefat2020]]&gt;-1,BursaTablo[[#This Row],[Referans]]&gt;-1), BursaTablo[[#This Row],[Vefat2020]]-BursaTablo[[#This Row],[Referans]], 0)</f>
        <v>-6.3333333333333357</v>
      </c>
      <c r="H396">
        <f t="shared" si="51"/>
        <v>48.285714285714285</v>
      </c>
      <c r="I396">
        <f t="shared" si="52"/>
        <v>54.285714285714285</v>
      </c>
      <c r="J396">
        <f t="shared" si="53"/>
        <v>61.714285714285715</v>
      </c>
      <c r="K396">
        <f t="shared" si="54"/>
        <v>50.142857142857146</v>
      </c>
      <c r="L396">
        <f t="shared" si="55"/>
        <v>55.380952380952387</v>
      </c>
    </row>
    <row r="397" spans="1:12">
      <c r="A397" s="3" t="s">
        <v>412</v>
      </c>
      <c r="B397">
        <v>42</v>
      </c>
      <c r="C397">
        <v>34</v>
      </c>
      <c r="D397">
        <v>58</v>
      </c>
      <c r="E397">
        <v>77</v>
      </c>
      <c r="F397" s="1">
        <f>AVERAGEIF(BursaTablo[[#This Row],[Vefat2019]:[Vefat2017]], "&gt;0")</f>
        <v>56.333333333333336</v>
      </c>
      <c r="G397" s="1">
        <f>IF(AND(BursaTablo[[#This Row],[Vefat2020]]&gt;-1,BursaTablo[[#This Row],[Referans]]&gt;-1), BursaTablo[[#This Row],[Vefat2020]]-BursaTablo[[#This Row],[Referans]], 0)</f>
        <v>-14.333333333333336</v>
      </c>
      <c r="H397">
        <f t="shared" si="51"/>
        <v>48.857142857142854</v>
      </c>
      <c r="I397">
        <f t="shared" si="52"/>
        <v>51.285714285714285</v>
      </c>
      <c r="J397">
        <f t="shared" si="53"/>
        <v>61.142857142857146</v>
      </c>
      <c r="K397">
        <f t="shared" si="54"/>
        <v>53</v>
      </c>
      <c r="L397">
        <f t="shared" si="55"/>
        <v>55.142857142857146</v>
      </c>
    </row>
    <row r="398" spans="1:12">
      <c r="A398" s="3" t="s">
        <v>413</v>
      </c>
      <c r="B398">
        <v>49</v>
      </c>
      <c r="C398">
        <v>48</v>
      </c>
      <c r="D398">
        <v>31</v>
      </c>
      <c r="E398">
        <v>44</v>
      </c>
      <c r="F398" s="1">
        <f>AVERAGEIF(BursaTablo[[#This Row],[Vefat2019]:[Vefat2017]], "&gt;0")</f>
        <v>41</v>
      </c>
      <c r="G398" s="1">
        <f>IF(AND(BursaTablo[[#This Row],[Vefat2020]]&gt;-1,BursaTablo[[#This Row],[Referans]]&gt;-1), BursaTablo[[#This Row],[Vefat2020]]-BursaTablo[[#This Row],[Referans]], 0)</f>
        <v>8</v>
      </c>
      <c r="H398">
        <f t="shared" si="51"/>
        <v>47.857142857142854</v>
      </c>
      <c r="I398">
        <f t="shared" si="52"/>
        <v>50.714285714285715</v>
      </c>
      <c r="J398">
        <f t="shared" si="53"/>
        <v>55.714285714285715</v>
      </c>
      <c r="K398">
        <f t="shared" si="54"/>
        <v>52</v>
      </c>
      <c r="L398">
        <f t="shared" si="55"/>
        <v>52.809523809523803</v>
      </c>
    </row>
    <row r="399" spans="1:12">
      <c r="A399" s="3" t="s">
        <v>414</v>
      </c>
      <c r="B399">
        <v>52</v>
      </c>
      <c r="C399">
        <v>44</v>
      </c>
      <c r="D399">
        <v>54</v>
      </c>
      <c r="E399">
        <v>51</v>
      </c>
      <c r="F399" s="1">
        <f>AVERAGEIF(BursaTablo[[#This Row],[Vefat2019]:[Vefat2017]], "&gt;0")</f>
        <v>49.666666666666664</v>
      </c>
      <c r="G399" s="1">
        <f>IF(AND(BursaTablo[[#This Row],[Vefat2020]]&gt;-1,BursaTablo[[#This Row],[Referans]]&gt;-1), BursaTablo[[#This Row],[Vefat2020]]-BursaTablo[[#This Row],[Referans]], 0)</f>
        <v>2.3333333333333357</v>
      </c>
      <c r="H399">
        <f t="shared" si="51"/>
        <v>48.142857142857146</v>
      </c>
      <c r="I399">
        <f t="shared" si="52"/>
        <v>49</v>
      </c>
      <c r="J399">
        <f t="shared" si="53"/>
        <v>55.285714285714285</v>
      </c>
      <c r="K399">
        <f t="shared" si="54"/>
        <v>50.857142857142854</v>
      </c>
      <c r="L399">
        <f t="shared" si="55"/>
        <v>51.714285714285715</v>
      </c>
    </row>
    <row r="400" spans="1:12">
      <c r="A400" s="3" t="s">
        <v>415</v>
      </c>
      <c r="B400">
        <v>45</v>
      </c>
      <c r="C400">
        <v>78</v>
      </c>
      <c r="D400">
        <v>71</v>
      </c>
      <c r="E400">
        <v>55</v>
      </c>
      <c r="F400" s="1">
        <f>AVERAGEIF(BursaTablo[[#This Row],[Vefat2019]:[Vefat2017]], "&gt;0")</f>
        <v>68</v>
      </c>
      <c r="G400" s="1">
        <f>IF(AND(BursaTablo[[#This Row],[Vefat2020]]&gt;-1,BursaTablo[[#This Row],[Referans]]&gt;-1), BursaTablo[[#This Row],[Vefat2020]]-BursaTablo[[#This Row],[Referans]], 0)</f>
        <v>-23</v>
      </c>
      <c r="H400">
        <f t="shared" si="51"/>
        <v>48</v>
      </c>
      <c r="I400">
        <f t="shared" si="52"/>
        <v>51.142857142857146</v>
      </c>
      <c r="J400">
        <f t="shared" si="53"/>
        <v>56.285714285714285</v>
      </c>
      <c r="K400">
        <f t="shared" si="54"/>
        <v>53.428571428571431</v>
      </c>
      <c r="L400">
        <f t="shared" si="55"/>
        <v>53.619047619047628</v>
      </c>
    </row>
    <row r="401" spans="1:12">
      <c r="A401" s="3" t="s">
        <v>416</v>
      </c>
      <c r="B401">
        <v>56</v>
      </c>
      <c r="C401">
        <v>57</v>
      </c>
      <c r="D401">
        <v>63</v>
      </c>
      <c r="E401">
        <v>51</v>
      </c>
      <c r="F401" s="1">
        <f>AVERAGEIF(BursaTablo[[#This Row],[Vefat2019]:[Vefat2017]], "&gt;0")</f>
        <v>57</v>
      </c>
      <c r="G401" s="1">
        <f>IF(AND(BursaTablo[[#This Row],[Vefat2020]]&gt;-1,BursaTablo[[#This Row],[Referans]]&gt;-1), BursaTablo[[#This Row],[Vefat2020]]-BursaTablo[[#This Row],[Referans]], 0)</f>
        <v>-1</v>
      </c>
      <c r="H401">
        <f t="shared" si="51"/>
        <v>47.857142857142854</v>
      </c>
      <c r="I401">
        <f t="shared" si="52"/>
        <v>50.714285714285715</v>
      </c>
      <c r="J401">
        <f t="shared" si="53"/>
        <v>56.714285714285715</v>
      </c>
      <c r="K401">
        <f t="shared" si="54"/>
        <v>53.857142857142854</v>
      </c>
      <c r="L401">
        <f t="shared" si="55"/>
        <v>53.761904761904766</v>
      </c>
    </row>
    <row r="402" spans="1:12">
      <c r="A402" s="3" t="s">
        <v>417</v>
      </c>
      <c r="B402">
        <v>47</v>
      </c>
      <c r="C402">
        <v>49</v>
      </c>
      <c r="D402">
        <v>57</v>
      </c>
      <c r="E402">
        <v>43</v>
      </c>
      <c r="F402" s="1">
        <f>AVERAGEIF(BursaTablo[[#This Row],[Vefat2019]:[Vefat2017]], "&gt;0")</f>
        <v>49.666666666666664</v>
      </c>
      <c r="G402" s="1">
        <f>IF(AND(BursaTablo[[#This Row],[Vefat2020]]&gt;-1,BursaTablo[[#This Row],[Referans]]&gt;-1), BursaTablo[[#This Row],[Vefat2020]]-BursaTablo[[#This Row],[Referans]], 0)</f>
        <v>-2.6666666666666643</v>
      </c>
      <c r="H402">
        <f t="shared" si="51"/>
        <v>47.857142857142854</v>
      </c>
      <c r="I402">
        <f t="shared" si="52"/>
        <v>50.428571428571431</v>
      </c>
      <c r="J402">
        <f t="shared" si="53"/>
        <v>55.714285714285715</v>
      </c>
      <c r="K402">
        <f t="shared" si="54"/>
        <v>53.285714285714285</v>
      </c>
      <c r="L402">
        <f t="shared" si="55"/>
        <v>53.142857142857153</v>
      </c>
    </row>
    <row r="403" spans="1:12">
      <c r="A403" s="3" t="s">
        <v>418</v>
      </c>
      <c r="B403">
        <v>46</v>
      </c>
      <c r="C403">
        <v>50</v>
      </c>
      <c r="D403">
        <v>66</v>
      </c>
      <c r="E403">
        <v>44</v>
      </c>
      <c r="F403" s="1">
        <f>AVERAGEIF(BursaTablo[[#This Row],[Vefat2019]:[Vefat2017]], "&gt;0")</f>
        <v>53.333333333333336</v>
      </c>
      <c r="G403" s="1">
        <f>IF(AND(BursaTablo[[#This Row],[Vefat2020]]&gt;-1,BursaTablo[[#This Row],[Referans]]&gt;-1), BursaTablo[[#This Row],[Vefat2020]]-BursaTablo[[#This Row],[Referans]], 0)</f>
        <v>-7.3333333333333357</v>
      </c>
      <c r="H403">
        <f t="shared" si="51"/>
        <v>48.142857142857146</v>
      </c>
      <c r="I403">
        <f t="shared" si="52"/>
        <v>51.428571428571431</v>
      </c>
      <c r="J403">
        <f t="shared" si="53"/>
        <v>57.142857142857146</v>
      </c>
      <c r="K403">
        <f t="shared" si="54"/>
        <v>52.142857142857146</v>
      </c>
      <c r="L403">
        <f t="shared" si="55"/>
        <v>53.571428571428569</v>
      </c>
    </row>
    <row r="404" spans="1:12">
      <c r="A404" s="3" t="s">
        <v>419</v>
      </c>
      <c r="B404">
        <v>42</v>
      </c>
      <c r="C404">
        <v>60</v>
      </c>
      <c r="D404">
        <v>48</v>
      </c>
      <c r="E404">
        <v>49</v>
      </c>
      <c r="F404" s="1">
        <f>AVERAGEIF(BursaTablo[[#This Row],[Vefat2019]:[Vefat2017]], "&gt;0")</f>
        <v>52.333333333333336</v>
      </c>
      <c r="G404" s="1">
        <f>IF(AND(BursaTablo[[#This Row],[Vefat2020]]&gt;-1,BursaTablo[[#This Row],[Referans]]&gt;-1), BursaTablo[[#This Row],[Vefat2020]]-BursaTablo[[#This Row],[Referans]], 0)</f>
        <v>-10.333333333333336</v>
      </c>
      <c r="H404">
        <f t="shared" si="51"/>
        <v>48.142857142857146</v>
      </c>
      <c r="I404">
        <f t="shared" si="52"/>
        <v>55.142857142857146</v>
      </c>
      <c r="J404">
        <f t="shared" si="53"/>
        <v>55.714285714285715</v>
      </c>
      <c r="K404">
        <f t="shared" si="54"/>
        <v>48.142857142857146</v>
      </c>
      <c r="L404">
        <f t="shared" si="55"/>
        <v>52.999999999999993</v>
      </c>
    </row>
    <row r="405" spans="1:12">
      <c r="A405" s="3" t="s">
        <v>420</v>
      </c>
      <c r="B405">
        <v>41</v>
      </c>
      <c r="C405">
        <v>31</v>
      </c>
      <c r="D405">
        <v>55</v>
      </c>
      <c r="E405">
        <v>45</v>
      </c>
      <c r="F405" s="1">
        <f>AVERAGEIF(BursaTablo[[#This Row],[Vefat2019]:[Vefat2017]], "&gt;0")</f>
        <v>43.666666666666664</v>
      </c>
      <c r="G405" s="1">
        <f>IF(AND(BursaTablo[[#This Row],[Vefat2020]]&gt;-1,BursaTablo[[#This Row],[Referans]]&gt;-1), BursaTablo[[#This Row],[Vefat2020]]-BursaTablo[[#This Row],[Referans]], 0)</f>
        <v>-2.6666666666666643</v>
      </c>
      <c r="H405">
        <f t="shared" si="51"/>
        <v>47</v>
      </c>
      <c r="I405">
        <f t="shared" si="52"/>
        <v>52.714285714285715</v>
      </c>
      <c r="J405">
        <f t="shared" si="53"/>
        <v>59.142857142857146</v>
      </c>
      <c r="K405">
        <f t="shared" si="54"/>
        <v>48.285714285714285</v>
      </c>
      <c r="L405">
        <f t="shared" si="55"/>
        <v>53.380952380952372</v>
      </c>
    </row>
    <row r="406" spans="1:12">
      <c r="A406" s="3" t="s">
        <v>421</v>
      </c>
      <c r="B406">
        <v>53</v>
      </c>
      <c r="C406">
        <v>41</v>
      </c>
      <c r="D406">
        <v>49</v>
      </c>
      <c r="E406">
        <v>50</v>
      </c>
      <c r="F406" s="1">
        <f>AVERAGEIF(BursaTablo[[#This Row],[Vefat2019]:[Vefat2017]], "&gt;0")</f>
        <v>46.666666666666664</v>
      </c>
      <c r="G406" s="1">
        <f>IF(AND(BursaTablo[[#This Row],[Vefat2020]]&gt;-1,BursaTablo[[#This Row],[Referans]]&gt;-1), BursaTablo[[#This Row],[Vefat2020]]-BursaTablo[[#This Row],[Referans]], 0)</f>
        <v>6.3333333333333357</v>
      </c>
      <c r="H406">
        <f t="shared" si="51"/>
        <v>47.142857142857146</v>
      </c>
      <c r="I406">
        <f t="shared" si="52"/>
        <v>52.285714285714285</v>
      </c>
      <c r="J406">
        <f t="shared" si="53"/>
        <v>58.428571428571431</v>
      </c>
      <c r="K406">
        <f t="shared" si="54"/>
        <v>48.142857142857146</v>
      </c>
      <c r="L406">
        <f t="shared" si="55"/>
        <v>52.952380952380956</v>
      </c>
    </row>
    <row r="407" spans="1:12">
      <c r="A407" s="3" t="s">
        <v>422</v>
      </c>
      <c r="B407">
        <v>49</v>
      </c>
      <c r="C407">
        <v>57</v>
      </c>
      <c r="D407">
        <v>54</v>
      </c>
      <c r="E407">
        <v>40</v>
      </c>
      <c r="F407" s="1">
        <f>AVERAGEIF(BursaTablo[[#This Row],[Vefat2019]:[Vefat2017]], "&gt;0")</f>
        <v>50.333333333333336</v>
      </c>
      <c r="G407" s="1">
        <f>IF(AND(BursaTablo[[#This Row],[Vefat2020]]&gt;-1,BursaTablo[[#This Row],[Referans]]&gt;-1), BursaTablo[[#This Row],[Vefat2020]]-BursaTablo[[#This Row],[Referans]], 0)</f>
        <v>-1.3333333333333357</v>
      </c>
      <c r="H407">
        <f t="shared" si="51"/>
        <v>47.714285714285715</v>
      </c>
      <c r="I407">
        <f t="shared" si="52"/>
        <v>49.285714285714285</v>
      </c>
      <c r="J407">
        <f t="shared" si="53"/>
        <v>56</v>
      </c>
      <c r="K407">
        <f t="shared" si="54"/>
        <v>46</v>
      </c>
      <c r="L407">
        <f t="shared" si="55"/>
        <v>50.428571428571431</v>
      </c>
    </row>
    <row r="408" spans="1:12">
      <c r="A408" s="3" t="s">
        <v>423</v>
      </c>
      <c r="B408">
        <v>34</v>
      </c>
      <c r="C408">
        <v>57</v>
      </c>
      <c r="D408">
        <v>54</v>
      </c>
      <c r="E408">
        <v>45</v>
      </c>
      <c r="F408" s="1">
        <f>AVERAGEIF(BursaTablo[[#This Row],[Vefat2019]:[Vefat2017]], "&gt;0")</f>
        <v>52</v>
      </c>
      <c r="G408" s="1">
        <f>IF(AND(BursaTablo[[#This Row],[Vefat2020]]&gt;-1,BursaTablo[[#This Row],[Referans]]&gt;-1), BursaTablo[[#This Row],[Vefat2020]]-BursaTablo[[#This Row],[Referans]], 0)</f>
        <v>-18</v>
      </c>
      <c r="H408">
        <f t="shared" si="51"/>
        <v>44.571428571428569</v>
      </c>
      <c r="I408">
        <f t="shared" si="52"/>
        <v>49.285714285714285</v>
      </c>
      <c r="J408">
        <f t="shared" si="53"/>
        <v>54.714285714285715</v>
      </c>
      <c r="K408">
        <f t="shared" si="54"/>
        <v>45.142857142857146</v>
      </c>
      <c r="L408">
        <f t="shared" si="55"/>
        <v>49.714285714285715</v>
      </c>
    </row>
    <row r="409" spans="1:12">
      <c r="A409" s="3" t="s">
        <v>424</v>
      </c>
      <c r="B409">
        <v>43</v>
      </c>
      <c r="C409">
        <v>45</v>
      </c>
      <c r="D409">
        <v>60</v>
      </c>
      <c r="E409">
        <v>66</v>
      </c>
      <c r="F409" s="1">
        <f>AVERAGEIF(BursaTablo[[#This Row],[Vefat2019]:[Vefat2017]], "&gt;0")</f>
        <v>57</v>
      </c>
      <c r="G409" s="1">
        <f>IF(AND(BursaTablo[[#This Row],[Vefat2020]]&gt;-1,BursaTablo[[#This Row],[Referans]]&gt;-1), BursaTablo[[#This Row],[Vefat2020]]-BursaTablo[[#This Row],[Referans]], 0)</f>
        <v>-14</v>
      </c>
      <c r="H409">
        <f t="shared" si="51"/>
        <v>44</v>
      </c>
      <c r="I409">
        <f t="shared" si="52"/>
        <v>48.714285714285715</v>
      </c>
      <c r="J409">
        <f t="shared" si="53"/>
        <v>55.142857142857146</v>
      </c>
      <c r="K409">
        <f t="shared" si="54"/>
        <v>48.428571428571431</v>
      </c>
      <c r="L409">
        <f t="shared" si="55"/>
        <v>50.761904761904766</v>
      </c>
    </row>
    <row r="410" spans="1:12">
      <c r="A410" s="3" t="s">
        <v>425</v>
      </c>
      <c r="B410">
        <v>52</v>
      </c>
      <c r="C410">
        <v>42</v>
      </c>
      <c r="D410">
        <v>50</v>
      </c>
      <c r="E410">
        <v>45</v>
      </c>
      <c r="F410" s="1">
        <f>AVERAGEIF(BursaTablo[[#This Row],[Vefat2019]:[Vefat2017]], "&gt;0")</f>
        <v>45.666666666666664</v>
      </c>
      <c r="G410" s="1">
        <f>IF(AND(BursaTablo[[#This Row],[Vefat2020]]&gt;-1,BursaTablo[[#This Row],[Referans]]&gt;-1), BursaTablo[[#This Row],[Vefat2020]]-BursaTablo[[#This Row],[Referans]], 0)</f>
        <v>6.3333333333333357</v>
      </c>
      <c r="H410">
        <f t="shared" si="51"/>
        <v>44.857142857142854</v>
      </c>
      <c r="I410">
        <f t="shared" si="52"/>
        <v>47.571428571428569</v>
      </c>
      <c r="J410">
        <f t="shared" si="53"/>
        <v>52.857142857142854</v>
      </c>
      <c r="K410">
        <f t="shared" si="54"/>
        <v>48.571428571428569</v>
      </c>
      <c r="L410">
        <f t="shared" si="55"/>
        <v>49.666666666666671</v>
      </c>
    </row>
    <row r="411" spans="1:12">
      <c r="A411" s="3" t="s">
        <v>426</v>
      </c>
      <c r="B411">
        <v>39</v>
      </c>
      <c r="C411">
        <v>51</v>
      </c>
      <c r="D411">
        <v>50</v>
      </c>
      <c r="E411">
        <v>64</v>
      </c>
      <c r="F411" s="1">
        <f>AVERAGEIF(BursaTablo[[#This Row],[Vefat2019]:[Vefat2017]], "&gt;0")</f>
        <v>55</v>
      </c>
      <c r="G411" s="1">
        <f>IF(AND(BursaTablo[[#This Row],[Vefat2020]]&gt;-1,BursaTablo[[#This Row],[Referans]]&gt;-1), BursaTablo[[#This Row],[Vefat2020]]-BursaTablo[[#This Row],[Referans]], 0)</f>
        <v>-16</v>
      </c>
      <c r="H411">
        <f t="shared" si="51"/>
        <v>44.428571428571431</v>
      </c>
      <c r="I411">
        <f t="shared" si="52"/>
        <v>46.285714285714285</v>
      </c>
      <c r="J411">
        <f t="shared" si="53"/>
        <v>53.142857142857146</v>
      </c>
      <c r="K411">
        <f t="shared" si="54"/>
        <v>50.714285714285715</v>
      </c>
      <c r="L411">
        <f t="shared" si="55"/>
        <v>50.047619047619044</v>
      </c>
    </row>
    <row r="412" spans="1:12">
      <c r="A412" s="3" t="s">
        <v>427</v>
      </c>
      <c r="B412">
        <v>49</v>
      </c>
      <c r="C412">
        <v>43</v>
      </c>
      <c r="D412">
        <v>60</v>
      </c>
      <c r="E412">
        <v>44</v>
      </c>
      <c r="F412" s="1">
        <f>AVERAGEIF(BursaTablo[[#This Row],[Vefat2019]:[Vefat2017]], "&gt;0")</f>
        <v>49</v>
      </c>
      <c r="G412" s="1">
        <f>IF(AND(BursaTablo[[#This Row],[Vefat2020]]&gt;-1,BursaTablo[[#This Row],[Referans]]&gt;-1), BursaTablo[[#This Row],[Vefat2020]]-BursaTablo[[#This Row],[Referans]], 0)</f>
        <v>0</v>
      </c>
      <c r="H412">
        <f t="shared" ref="H412:H429" si="56">AVERAGE(B406:B412)</f>
        <v>45.571428571428569</v>
      </c>
      <c r="I412">
        <f t="shared" ref="I412:I429" si="57">AVERAGE(C406:C412)</f>
        <v>48</v>
      </c>
      <c r="J412">
        <f t="shared" ref="J412:J429" si="58">AVERAGE(D406:D412)</f>
        <v>53.857142857142854</v>
      </c>
      <c r="K412">
        <f t="shared" ref="K412:K429" si="59">AVERAGE(E406:E412)</f>
        <v>50.571428571428569</v>
      </c>
      <c r="L412">
        <f t="shared" ref="L412:L429" si="60">AVERAGE(F406:F412)</f>
        <v>50.809523809523803</v>
      </c>
    </row>
    <row r="413" spans="1:12">
      <c r="A413" s="3" t="s">
        <v>428</v>
      </c>
      <c r="B413">
        <v>49</v>
      </c>
      <c r="C413">
        <v>48</v>
      </c>
      <c r="D413">
        <v>29</v>
      </c>
      <c r="E413">
        <v>42</v>
      </c>
      <c r="F413" s="1">
        <f>AVERAGEIF(BursaTablo[[#This Row],[Vefat2019]:[Vefat2017]], "&gt;0")</f>
        <v>39.666666666666664</v>
      </c>
      <c r="G413" s="1">
        <f>IF(AND(BursaTablo[[#This Row],[Vefat2020]]&gt;-1,BursaTablo[[#This Row],[Referans]]&gt;-1), BursaTablo[[#This Row],[Vefat2020]]-BursaTablo[[#This Row],[Referans]], 0)</f>
        <v>9.3333333333333357</v>
      </c>
      <c r="H413">
        <f t="shared" si="56"/>
        <v>45</v>
      </c>
      <c r="I413">
        <f t="shared" si="57"/>
        <v>49</v>
      </c>
      <c r="J413">
        <f t="shared" si="58"/>
        <v>51</v>
      </c>
      <c r="K413">
        <f t="shared" si="59"/>
        <v>49.428571428571431</v>
      </c>
      <c r="L413">
        <f t="shared" si="60"/>
        <v>49.80952380952381</v>
      </c>
    </row>
    <row r="414" spans="1:12">
      <c r="A414" s="3" t="s">
        <v>429</v>
      </c>
      <c r="B414">
        <v>41</v>
      </c>
      <c r="C414">
        <v>49</v>
      </c>
      <c r="D414">
        <v>44</v>
      </c>
      <c r="E414">
        <v>40</v>
      </c>
      <c r="F414" s="1">
        <f>AVERAGEIF(BursaTablo[[#This Row],[Vefat2019]:[Vefat2017]], "&gt;0")</f>
        <v>44.333333333333336</v>
      </c>
      <c r="G414" s="1">
        <f>IF(AND(BursaTablo[[#This Row],[Vefat2020]]&gt;-1,BursaTablo[[#This Row],[Referans]]&gt;-1), BursaTablo[[#This Row],[Vefat2020]]-BursaTablo[[#This Row],[Referans]], 0)</f>
        <v>-3.3333333333333357</v>
      </c>
      <c r="H414">
        <f t="shared" si="56"/>
        <v>43.857142857142854</v>
      </c>
      <c r="I414">
        <f t="shared" si="57"/>
        <v>47.857142857142854</v>
      </c>
      <c r="J414">
        <f t="shared" si="58"/>
        <v>49.571428571428569</v>
      </c>
      <c r="K414">
        <f t="shared" si="59"/>
        <v>49.428571428571431</v>
      </c>
      <c r="L414">
        <f t="shared" si="60"/>
        <v>48.952380952380949</v>
      </c>
    </row>
    <row r="415" spans="1:12">
      <c r="A415" s="3" t="s">
        <v>430</v>
      </c>
      <c r="B415">
        <v>49</v>
      </c>
      <c r="C415">
        <v>42</v>
      </c>
      <c r="D415">
        <v>44</v>
      </c>
      <c r="E415">
        <v>32</v>
      </c>
      <c r="F415" s="1">
        <f>AVERAGEIF(BursaTablo[[#This Row],[Vefat2019]:[Vefat2017]], "&gt;0")</f>
        <v>39.333333333333336</v>
      </c>
      <c r="G415" s="1">
        <f>IF(AND(BursaTablo[[#This Row],[Vefat2020]]&gt;-1,BursaTablo[[#This Row],[Referans]]&gt;-1), BursaTablo[[#This Row],[Vefat2020]]-BursaTablo[[#This Row],[Referans]], 0)</f>
        <v>9.6666666666666643</v>
      </c>
      <c r="H415">
        <f t="shared" si="56"/>
        <v>46</v>
      </c>
      <c r="I415">
        <f t="shared" si="57"/>
        <v>45.714285714285715</v>
      </c>
      <c r="J415">
        <f t="shared" si="58"/>
        <v>48.142857142857146</v>
      </c>
      <c r="K415">
        <f t="shared" si="59"/>
        <v>47.571428571428569</v>
      </c>
      <c r="L415">
        <f t="shared" si="60"/>
        <v>47.142857142857132</v>
      </c>
    </row>
    <row r="416" spans="1:12">
      <c r="A416" s="3" t="s">
        <v>431</v>
      </c>
      <c r="B416">
        <v>40</v>
      </c>
      <c r="C416">
        <v>58</v>
      </c>
      <c r="D416">
        <v>60</v>
      </c>
      <c r="E416">
        <v>45</v>
      </c>
      <c r="F416" s="1">
        <f>AVERAGEIF(BursaTablo[[#This Row],[Vefat2019]:[Vefat2017]], "&gt;0")</f>
        <v>54.333333333333336</v>
      </c>
      <c r="G416" s="1">
        <f>IF(AND(BursaTablo[[#This Row],[Vefat2020]]&gt;-1,BursaTablo[[#This Row],[Referans]]&gt;-1), BursaTablo[[#This Row],[Vefat2020]]-BursaTablo[[#This Row],[Referans]], 0)</f>
        <v>-14.333333333333336</v>
      </c>
      <c r="H416">
        <f t="shared" si="56"/>
        <v>45.571428571428569</v>
      </c>
      <c r="I416">
        <f t="shared" si="57"/>
        <v>47.571428571428569</v>
      </c>
      <c r="J416">
        <f t="shared" si="58"/>
        <v>48.142857142857146</v>
      </c>
      <c r="K416">
        <f t="shared" si="59"/>
        <v>44.571428571428569</v>
      </c>
      <c r="L416">
        <f t="shared" si="60"/>
        <v>46.761904761904759</v>
      </c>
    </row>
    <row r="417" spans="1:12">
      <c r="A417" s="3" t="s">
        <v>432</v>
      </c>
      <c r="B417">
        <v>37</v>
      </c>
      <c r="C417">
        <v>51</v>
      </c>
      <c r="D417">
        <v>58</v>
      </c>
      <c r="E417">
        <v>53</v>
      </c>
      <c r="F417" s="1">
        <f>AVERAGEIF(BursaTablo[[#This Row],[Vefat2019]:[Vefat2017]], "&gt;0")</f>
        <v>54</v>
      </c>
      <c r="G417" s="1">
        <f>IF(AND(BursaTablo[[#This Row],[Vefat2020]]&gt;-1,BursaTablo[[#This Row],[Referans]]&gt;-1), BursaTablo[[#This Row],[Vefat2020]]-BursaTablo[[#This Row],[Referans]], 0)</f>
        <v>-17</v>
      </c>
      <c r="H417">
        <f t="shared" si="56"/>
        <v>43.428571428571431</v>
      </c>
      <c r="I417">
        <f t="shared" si="57"/>
        <v>48.857142857142854</v>
      </c>
      <c r="J417">
        <f t="shared" si="58"/>
        <v>49.285714285714285</v>
      </c>
      <c r="K417">
        <f t="shared" si="59"/>
        <v>45.714285714285715</v>
      </c>
      <c r="L417">
        <f t="shared" si="60"/>
        <v>47.952380952380956</v>
      </c>
    </row>
    <row r="418" spans="1:12">
      <c r="A418" s="3" t="s">
        <v>433</v>
      </c>
      <c r="B418">
        <v>37</v>
      </c>
      <c r="C418">
        <v>44</v>
      </c>
      <c r="D418">
        <v>42</v>
      </c>
      <c r="E418">
        <v>50</v>
      </c>
      <c r="F418" s="1">
        <f>AVERAGEIF(BursaTablo[[#This Row],[Vefat2019]:[Vefat2017]], "&gt;0")</f>
        <v>45.333333333333336</v>
      </c>
      <c r="G418" s="1">
        <f>IF(AND(BursaTablo[[#This Row],[Vefat2020]]&gt;-1,BursaTablo[[#This Row],[Referans]]&gt;-1), BursaTablo[[#This Row],[Vefat2020]]-BursaTablo[[#This Row],[Referans]], 0)</f>
        <v>-8.3333333333333357</v>
      </c>
      <c r="H418">
        <f t="shared" si="56"/>
        <v>43.142857142857146</v>
      </c>
      <c r="I418">
        <f t="shared" si="57"/>
        <v>47.857142857142854</v>
      </c>
      <c r="J418">
        <f t="shared" si="58"/>
        <v>48.142857142857146</v>
      </c>
      <c r="K418">
        <f t="shared" si="59"/>
        <v>43.714285714285715</v>
      </c>
      <c r="L418">
        <f t="shared" si="60"/>
        <v>46.571428571428569</v>
      </c>
    </row>
    <row r="419" spans="1:12">
      <c r="A419" s="3" t="s">
        <v>434</v>
      </c>
      <c r="B419">
        <v>54</v>
      </c>
      <c r="C419">
        <v>39</v>
      </c>
      <c r="D419">
        <v>41</v>
      </c>
      <c r="E419">
        <v>47</v>
      </c>
      <c r="F419" s="1">
        <f>AVERAGEIF(BursaTablo[[#This Row],[Vefat2019]:[Vefat2017]], "&gt;0")</f>
        <v>42.333333333333336</v>
      </c>
      <c r="G419" s="1">
        <f>IF(AND(BursaTablo[[#This Row],[Vefat2020]]&gt;-1,BursaTablo[[#This Row],[Referans]]&gt;-1), BursaTablo[[#This Row],[Vefat2020]]-BursaTablo[[#This Row],[Referans]], 0)</f>
        <v>11.666666666666664</v>
      </c>
      <c r="H419">
        <f t="shared" si="56"/>
        <v>43.857142857142854</v>
      </c>
      <c r="I419">
        <f t="shared" si="57"/>
        <v>47.285714285714285</v>
      </c>
      <c r="J419">
        <f t="shared" si="58"/>
        <v>45.428571428571431</v>
      </c>
      <c r="K419">
        <f t="shared" si="59"/>
        <v>44.142857142857146</v>
      </c>
      <c r="L419">
        <f t="shared" si="60"/>
        <v>45.619047619047613</v>
      </c>
    </row>
    <row r="420" spans="1:12">
      <c r="A420" s="3" t="s">
        <v>435</v>
      </c>
      <c r="B420">
        <v>36</v>
      </c>
      <c r="C420">
        <v>48</v>
      </c>
      <c r="D420">
        <v>43</v>
      </c>
      <c r="E420">
        <v>33</v>
      </c>
      <c r="F420" s="1">
        <f>AVERAGEIF(BursaTablo[[#This Row],[Vefat2019]:[Vefat2017]], "&gt;0")</f>
        <v>41.333333333333336</v>
      </c>
      <c r="G420" s="1">
        <f>IF(AND(BursaTablo[[#This Row],[Vefat2020]]&gt;-1,BursaTablo[[#This Row],[Referans]]&gt;-1), BursaTablo[[#This Row],[Vefat2020]]-BursaTablo[[#This Row],[Referans]], 0)</f>
        <v>-5.3333333333333357</v>
      </c>
      <c r="H420">
        <f t="shared" si="56"/>
        <v>42</v>
      </c>
      <c r="I420">
        <f t="shared" si="57"/>
        <v>47.285714285714285</v>
      </c>
      <c r="J420">
        <f t="shared" si="58"/>
        <v>47.428571428571431</v>
      </c>
      <c r="K420">
        <f t="shared" si="59"/>
        <v>42.857142857142854</v>
      </c>
      <c r="L420">
        <f t="shared" si="60"/>
        <v>45.857142857142854</v>
      </c>
    </row>
    <row r="421" spans="1:12">
      <c r="A421" s="3" t="s">
        <v>436</v>
      </c>
      <c r="B421">
        <v>46</v>
      </c>
      <c r="C421">
        <v>52</v>
      </c>
      <c r="D421">
        <v>32</v>
      </c>
      <c r="E421">
        <v>47</v>
      </c>
      <c r="F421" s="1">
        <f>AVERAGEIF(BursaTablo[[#This Row],[Vefat2019]:[Vefat2017]], "&gt;0")</f>
        <v>43.666666666666664</v>
      </c>
      <c r="G421" s="1">
        <f>IF(AND(BursaTablo[[#This Row],[Vefat2020]]&gt;-1,BursaTablo[[#This Row],[Referans]]&gt;-1), BursaTablo[[#This Row],[Vefat2020]]-BursaTablo[[#This Row],[Referans]], 0)</f>
        <v>2.3333333333333357</v>
      </c>
      <c r="H421">
        <f t="shared" si="56"/>
        <v>42.714285714285715</v>
      </c>
      <c r="I421">
        <f t="shared" si="57"/>
        <v>47.714285714285715</v>
      </c>
      <c r="J421">
        <f t="shared" si="58"/>
        <v>45.714285714285715</v>
      </c>
      <c r="K421">
        <f t="shared" si="59"/>
        <v>43.857142857142854</v>
      </c>
      <c r="L421">
        <f t="shared" si="60"/>
        <v>45.761904761904766</v>
      </c>
    </row>
    <row r="422" spans="1:12">
      <c r="A422" s="3" t="s">
        <v>437</v>
      </c>
      <c r="B422">
        <v>43</v>
      </c>
      <c r="C422">
        <v>42</v>
      </c>
      <c r="D422">
        <v>52</v>
      </c>
      <c r="E422">
        <v>36</v>
      </c>
      <c r="F422" s="1">
        <f>AVERAGEIF(BursaTablo[[#This Row],[Vefat2019]:[Vefat2017]], "&gt;0")</f>
        <v>43.333333333333336</v>
      </c>
      <c r="G422" s="1">
        <f>IF(AND(BursaTablo[[#This Row],[Vefat2020]]&gt;-1,BursaTablo[[#This Row],[Referans]]&gt;-1), BursaTablo[[#This Row],[Vefat2020]]-BursaTablo[[#This Row],[Referans]], 0)</f>
        <v>-0.3333333333333357</v>
      </c>
      <c r="H422">
        <f t="shared" si="56"/>
        <v>41.857142857142854</v>
      </c>
      <c r="I422">
        <f t="shared" si="57"/>
        <v>47.714285714285715</v>
      </c>
      <c r="J422">
        <f t="shared" si="58"/>
        <v>46.857142857142854</v>
      </c>
      <c r="K422">
        <f t="shared" si="59"/>
        <v>44.428571428571431</v>
      </c>
      <c r="L422">
        <f t="shared" si="60"/>
        <v>46.333333333333336</v>
      </c>
    </row>
    <row r="423" spans="1:12">
      <c r="A423" s="3" t="s">
        <v>438</v>
      </c>
      <c r="B423">
        <v>50</v>
      </c>
      <c r="C423">
        <v>58</v>
      </c>
      <c r="D423">
        <v>40</v>
      </c>
      <c r="E423">
        <v>47</v>
      </c>
      <c r="F423" s="1">
        <f>AVERAGEIF(BursaTablo[[#This Row],[Vefat2019]:[Vefat2017]], "&gt;0")</f>
        <v>48.333333333333336</v>
      </c>
      <c r="G423" s="1">
        <f>IF(AND(BursaTablo[[#This Row],[Vefat2020]]&gt;-1,BursaTablo[[#This Row],[Referans]]&gt;-1), BursaTablo[[#This Row],[Vefat2020]]-BursaTablo[[#This Row],[Referans]], 0)</f>
        <v>1.6666666666666643</v>
      </c>
      <c r="H423">
        <f t="shared" si="56"/>
        <v>43.285714285714285</v>
      </c>
      <c r="I423">
        <f t="shared" si="57"/>
        <v>47.714285714285715</v>
      </c>
      <c r="J423">
        <f t="shared" si="58"/>
        <v>44</v>
      </c>
      <c r="K423">
        <f t="shared" si="59"/>
        <v>44.714285714285715</v>
      </c>
      <c r="L423">
        <f t="shared" si="60"/>
        <v>45.476190476190474</v>
      </c>
    </row>
    <row r="424" spans="1:12">
      <c r="A424" s="3" t="s">
        <v>439</v>
      </c>
      <c r="B424">
        <v>48</v>
      </c>
      <c r="C424">
        <v>50</v>
      </c>
      <c r="D424">
        <v>45</v>
      </c>
      <c r="E424">
        <v>54</v>
      </c>
      <c r="F424" s="1">
        <f>AVERAGEIF(BursaTablo[[#This Row],[Vefat2019]:[Vefat2017]], "&gt;0")</f>
        <v>49.666666666666664</v>
      </c>
      <c r="G424" s="1">
        <f>IF(AND(BursaTablo[[#This Row],[Vefat2020]]&gt;-1,BursaTablo[[#This Row],[Referans]]&gt;-1), BursaTablo[[#This Row],[Vefat2020]]-BursaTablo[[#This Row],[Referans]], 0)</f>
        <v>-1.6666666666666643</v>
      </c>
      <c r="H424">
        <f t="shared" si="56"/>
        <v>44.857142857142854</v>
      </c>
      <c r="I424">
        <f t="shared" si="57"/>
        <v>47.571428571428569</v>
      </c>
      <c r="J424">
        <f t="shared" si="58"/>
        <v>42.142857142857146</v>
      </c>
      <c r="K424">
        <f t="shared" si="59"/>
        <v>44.857142857142854</v>
      </c>
      <c r="L424">
        <f t="shared" si="60"/>
        <v>44.857142857142854</v>
      </c>
    </row>
    <row r="425" spans="1:12">
      <c r="A425" s="3" t="s">
        <v>440</v>
      </c>
      <c r="B425">
        <v>43</v>
      </c>
      <c r="C425">
        <v>51</v>
      </c>
      <c r="D425">
        <v>32</v>
      </c>
      <c r="E425">
        <v>44</v>
      </c>
      <c r="F425" s="1">
        <f>AVERAGEIF(BursaTablo[[#This Row],[Vefat2019]:[Vefat2017]], "&gt;0")</f>
        <v>42.333333333333336</v>
      </c>
      <c r="G425" s="1">
        <f>IF(AND(BursaTablo[[#This Row],[Vefat2020]]&gt;-1,BursaTablo[[#This Row],[Referans]]&gt;-1), BursaTablo[[#This Row],[Vefat2020]]-BursaTablo[[#This Row],[Referans]], 0)</f>
        <v>0.6666666666666643</v>
      </c>
      <c r="H425">
        <f t="shared" si="56"/>
        <v>45.714285714285715</v>
      </c>
      <c r="I425">
        <f t="shared" si="57"/>
        <v>48.571428571428569</v>
      </c>
      <c r="J425">
        <f t="shared" si="58"/>
        <v>40.714285714285715</v>
      </c>
      <c r="K425">
        <f t="shared" si="59"/>
        <v>44</v>
      </c>
      <c r="L425">
        <f t="shared" si="60"/>
        <v>44.428571428571431</v>
      </c>
    </row>
    <row r="426" spans="1:12">
      <c r="A426" s="3" t="s">
        <v>441</v>
      </c>
      <c r="B426">
        <v>48</v>
      </c>
      <c r="C426">
        <v>32</v>
      </c>
      <c r="D426">
        <v>31</v>
      </c>
      <c r="E426">
        <v>44</v>
      </c>
      <c r="F426" s="1">
        <f>AVERAGEIF(BursaTablo[[#This Row],[Vefat2019]:[Vefat2017]], "&gt;0")</f>
        <v>35.666666666666664</v>
      </c>
      <c r="G426" s="1">
        <f>IF(AND(BursaTablo[[#This Row],[Vefat2020]]&gt;-1,BursaTablo[[#This Row],[Referans]]&gt;-1), BursaTablo[[#This Row],[Vefat2020]]-BursaTablo[[#This Row],[Referans]], 0)</f>
        <v>12.333333333333336</v>
      </c>
      <c r="H426">
        <f t="shared" si="56"/>
        <v>44.857142857142854</v>
      </c>
      <c r="I426">
        <f t="shared" si="57"/>
        <v>47.571428571428569</v>
      </c>
      <c r="J426">
        <f t="shared" si="58"/>
        <v>39.285714285714285</v>
      </c>
      <c r="K426">
        <f t="shared" si="59"/>
        <v>43.571428571428569</v>
      </c>
      <c r="L426">
        <f t="shared" si="60"/>
        <v>43.476190476190482</v>
      </c>
    </row>
    <row r="427" spans="1:12">
      <c r="A427" s="3" t="s">
        <v>442</v>
      </c>
      <c r="B427">
        <v>52</v>
      </c>
      <c r="C427">
        <v>53</v>
      </c>
      <c r="D427">
        <v>46</v>
      </c>
      <c r="E427">
        <v>46</v>
      </c>
      <c r="F427" s="1">
        <f>AVERAGEIF(BursaTablo[[#This Row],[Vefat2019]:[Vefat2017]], "&gt;0")</f>
        <v>48.333333333333336</v>
      </c>
      <c r="G427" s="1">
        <f>IF(AND(BursaTablo[[#This Row],[Vefat2020]]&gt;-1,BursaTablo[[#This Row],[Referans]]&gt;-1), BursaTablo[[#This Row],[Vefat2020]]-BursaTablo[[#This Row],[Referans]], 0)</f>
        <v>3.6666666666666643</v>
      </c>
      <c r="H427">
        <f t="shared" si="56"/>
        <v>47.142857142857146</v>
      </c>
      <c r="I427">
        <f t="shared" si="57"/>
        <v>48.285714285714285</v>
      </c>
      <c r="J427">
        <f t="shared" si="58"/>
        <v>39.714285714285715</v>
      </c>
      <c r="K427">
        <f t="shared" si="59"/>
        <v>45.428571428571431</v>
      </c>
      <c r="L427">
        <f t="shared" si="60"/>
        <v>44.476190476190474</v>
      </c>
    </row>
    <row r="428" spans="1:12">
      <c r="A428" s="3" t="s">
        <v>443</v>
      </c>
      <c r="B428">
        <v>50</v>
      </c>
      <c r="C428">
        <v>49</v>
      </c>
      <c r="D428">
        <v>62</v>
      </c>
      <c r="E428">
        <v>46</v>
      </c>
      <c r="F428" s="1">
        <f>AVERAGEIF(BursaTablo[[#This Row],[Vefat2019]:[Vefat2017]], "&gt;0")</f>
        <v>52.333333333333336</v>
      </c>
      <c r="G428" s="1">
        <f>IF(AND(BursaTablo[[#This Row],[Vefat2020]]&gt;-1,BursaTablo[[#This Row],[Referans]]&gt;-1), BursaTablo[[#This Row],[Vefat2020]]-BursaTablo[[#This Row],[Referans]], 0)</f>
        <v>-2.3333333333333357</v>
      </c>
      <c r="H428">
        <f t="shared" si="56"/>
        <v>47.714285714285715</v>
      </c>
      <c r="I428">
        <f t="shared" si="57"/>
        <v>47.857142857142854</v>
      </c>
      <c r="J428">
        <f t="shared" si="58"/>
        <v>44</v>
      </c>
      <c r="K428">
        <f t="shared" si="59"/>
        <v>45.285714285714285</v>
      </c>
      <c r="L428">
        <f t="shared" si="60"/>
        <v>45.714285714285715</v>
      </c>
    </row>
    <row r="429" spans="1:12">
      <c r="A429" s="3" t="s">
        <v>444</v>
      </c>
      <c r="B429">
        <v>43</v>
      </c>
      <c r="C429">
        <v>66</v>
      </c>
      <c r="D429">
        <v>39</v>
      </c>
      <c r="E429">
        <v>40</v>
      </c>
      <c r="F429" s="1">
        <f>AVERAGEIF(BursaTablo[[#This Row],[Vefat2019]:[Vefat2017]], "&gt;0")</f>
        <v>48.333333333333336</v>
      </c>
      <c r="G429" s="1">
        <f>IF(AND(BursaTablo[[#This Row],[Vefat2020]]&gt;-1,BursaTablo[[#This Row],[Referans]]&gt;-1), BursaTablo[[#This Row],[Vefat2020]]-BursaTablo[[#This Row],[Referans]], 0)</f>
        <v>-5.3333333333333357</v>
      </c>
      <c r="H429">
        <f t="shared" si="56"/>
        <v>47.714285714285715</v>
      </c>
      <c r="I429">
        <f t="shared" si="57"/>
        <v>51.285714285714285</v>
      </c>
      <c r="J429">
        <f t="shared" si="58"/>
        <v>42.142857142857146</v>
      </c>
      <c r="K429">
        <f t="shared" si="59"/>
        <v>45.857142857142854</v>
      </c>
      <c r="L429">
        <f t="shared" si="60"/>
        <v>46.428571428571431</v>
      </c>
    </row>
    <row r="430" spans="1:12">
      <c r="A430" s="3" t="s">
        <v>447</v>
      </c>
      <c r="B430">
        <v>43</v>
      </c>
      <c r="C430">
        <v>47</v>
      </c>
      <c r="D430">
        <v>34</v>
      </c>
      <c r="E430">
        <v>48</v>
      </c>
      <c r="F430" s="1">
        <f>AVERAGEIF(BursaTablo[[#This Row],[Vefat2019]:[Vefat2017]], "&gt;0")</f>
        <v>43</v>
      </c>
      <c r="G430" s="1">
        <f>IF(AND(BursaTablo[[#This Row],[Vefat2020]]&gt;-1,BursaTablo[[#This Row],[Referans]]&gt;-1), BursaTablo[[#This Row],[Vefat2020]]-BursaTablo[[#This Row],[Referans]], 0)</f>
        <v>0</v>
      </c>
      <c r="H430">
        <f t="shared" ref="H430:H481" si="61">AVERAGE(B424:B430)</f>
        <v>46.714285714285715</v>
      </c>
      <c r="I430">
        <f t="shared" ref="I430:I481" si="62">AVERAGE(C424:C430)</f>
        <v>49.714285714285715</v>
      </c>
      <c r="J430">
        <f t="shared" ref="J430:J481" si="63">AVERAGE(D424:D430)</f>
        <v>41.285714285714285</v>
      </c>
      <c r="K430">
        <f t="shared" ref="K430:K481" si="64">AVERAGE(E424:E430)</f>
        <v>46</v>
      </c>
      <c r="L430">
        <f t="shared" ref="L430:L481" si="65">AVERAGE(F424:F430)</f>
        <v>45.666666666666671</v>
      </c>
    </row>
    <row r="431" spans="1:12">
      <c r="A431" s="3" t="s">
        <v>448</v>
      </c>
      <c r="B431">
        <v>55</v>
      </c>
      <c r="C431">
        <v>50</v>
      </c>
      <c r="D431">
        <v>50</v>
      </c>
      <c r="E431">
        <v>50</v>
      </c>
      <c r="F431" s="1">
        <f>AVERAGEIF(BursaTablo[[#This Row],[Vefat2019]:[Vefat2017]], "&gt;0")</f>
        <v>50</v>
      </c>
      <c r="G431" s="1">
        <f>IF(AND(BursaTablo[[#This Row],[Vefat2020]]&gt;-1,BursaTablo[[#This Row],[Referans]]&gt;-1), BursaTablo[[#This Row],[Vefat2020]]-BursaTablo[[#This Row],[Referans]], 0)</f>
        <v>5</v>
      </c>
      <c r="H431">
        <f t="shared" si="61"/>
        <v>47.714285714285715</v>
      </c>
      <c r="I431">
        <f t="shared" si="62"/>
        <v>49.714285714285715</v>
      </c>
      <c r="J431">
        <f t="shared" si="63"/>
        <v>42</v>
      </c>
      <c r="K431">
        <f t="shared" si="64"/>
        <v>45.428571428571431</v>
      </c>
      <c r="L431">
        <f t="shared" si="65"/>
        <v>45.714285714285715</v>
      </c>
    </row>
    <row r="432" spans="1:12">
      <c r="A432" s="3" t="s">
        <v>449</v>
      </c>
      <c r="B432">
        <v>46</v>
      </c>
      <c r="C432">
        <v>44</v>
      </c>
      <c r="D432">
        <v>39</v>
      </c>
      <c r="E432">
        <v>45</v>
      </c>
      <c r="F432" s="1">
        <f>AVERAGEIF(BursaTablo[[#This Row],[Vefat2019]:[Vefat2017]], "&gt;0")</f>
        <v>42.666666666666664</v>
      </c>
      <c r="G432" s="1">
        <f>IF(AND(BursaTablo[[#This Row],[Vefat2020]]&gt;-1,BursaTablo[[#This Row],[Referans]]&gt;-1), BursaTablo[[#This Row],[Vefat2020]]-BursaTablo[[#This Row],[Referans]], 0)</f>
        <v>3.3333333333333357</v>
      </c>
      <c r="H432">
        <f t="shared" si="61"/>
        <v>48.142857142857146</v>
      </c>
      <c r="I432">
        <f t="shared" si="62"/>
        <v>48.714285714285715</v>
      </c>
      <c r="J432">
        <f t="shared" si="63"/>
        <v>43</v>
      </c>
      <c r="K432">
        <f t="shared" si="64"/>
        <v>45.571428571428569</v>
      </c>
      <c r="L432">
        <f t="shared" si="65"/>
        <v>45.761904761904766</v>
      </c>
    </row>
    <row r="433" spans="1:12">
      <c r="A433" s="3" t="s">
        <v>450</v>
      </c>
      <c r="B433">
        <v>52</v>
      </c>
      <c r="C433">
        <v>46</v>
      </c>
      <c r="D433">
        <v>53</v>
      </c>
      <c r="E433">
        <v>61</v>
      </c>
      <c r="F433" s="1">
        <f>AVERAGEIF(BursaTablo[[#This Row],[Vefat2019]:[Vefat2017]], "&gt;0")</f>
        <v>53.333333333333336</v>
      </c>
      <c r="G433" s="1">
        <f>IF(AND(BursaTablo[[#This Row],[Vefat2020]]&gt;-1,BursaTablo[[#This Row],[Referans]]&gt;-1), BursaTablo[[#This Row],[Vefat2020]]-BursaTablo[[#This Row],[Referans]], 0)</f>
        <v>-1.3333333333333357</v>
      </c>
      <c r="H433">
        <f t="shared" si="61"/>
        <v>48.714285714285715</v>
      </c>
      <c r="I433">
        <f t="shared" si="62"/>
        <v>50.714285714285715</v>
      </c>
      <c r="J433">
        <f t="shared" si="63"/>
        <v>46.142857142857146</v>
      </c>
      <c r="K433">
        <f t="shared" si="64"/>
        <v>48</v>
      </c>
      <c r="L433">
        <f t="shared" si="65"/>
        <v>48.285714285714285</v>
      </c>
    </row>
    <row r="434" spans="1:12">
      <c r="A434" s="3" t="s">
        <v>451</v>
      </c>
      <c r="B434">
        <v>50</v>
      </c>
      <c r="C434">
        <v>46</v>
      </c>
      <c r="D434">
        <v>41</v>
      </c>
      <c r="E434">
        <v>49</v>
      </c>
      <c r="F434" s="1">
        <f>AVERAGEIF(BursaTablo[[#This Row],[Vefat2019]:[Vefat2017]], "&gt;0")</f>
        <v>45.333333333333336</v>
      </c>
      <c r="G434" s="1">
        <f>IF(AND(BursaTablo[[#This Row],[Vefat2020]]&gt;-1,BursaTablo[[#This Row],[Referans]]&gt;-1), BursaTablo[[#This Row],[Vefat2020]]-BursaTablo[[#This Row],[Referans]], 0)</f>
        <v>4.6666666666666643</v>
      </c>
      <c r="H434">
        <f t="shared" si="61"/>
        <v>48.428571428571431</v>
      </c>
      <c r="I434">
        <f t="shared" si="62"/>
        <v>49.714285714285715</v>
      </c>
      <c r="J434">
        <f t="shared" si="63"/>
        <v>45.428571428571431</v>
      </c>
      <c r="K434">
        <f t="shared" si="64"/>
        <v>48.428571428571431</v>
      </c>
      <c r="L434">
        <f t="shared" si="65"/>
        <v>47.857142857142854</v>
      </c>
    </row>
    <row r="435" spans="1:12">
      <c r="A435" s="3" t="s">
        <v>452</v>
      </c>
      <c r="B435">
        <v>59</v>
      </c>
      <c r="C435">
        <v>45</v>
      </c>
      <c r="D435">
        <v>26</v>
      </c>
      <c r="E435">
        <v>37</v>
      </c>
      <c r="F435" s="1">
        <f>AVERAGEIF(BursaTablo[[#This Row],[Vefat2019]:[Vefat2017]], "&gt;0")</f>
        <v>36</v>
      </c>
      <c r="G435" s="1">
        <f>IF(AND(BursaTablo[[#This Row],[Vefat2020]]&gt;-1,BursaTablo[[#This Row],[Referans]]&gt;-1), BursaTablo[[#This Row],[Vefat2020]]-BursaTablo[[#This Row],[Referans]], 0)</f>
        <v>23</v>
      </c>
      <c r="H435">
        <f t="shared" si="61"/>
        <v>49.714285714285715</v>
      </c>
      <c r="I435">
        <f t="shared" si="62"/>
        <v>49.142857142857146</v>
      </c>
      <c r="J435">
        <f t="shared" si="63"/>
        <v>40.285714285714285</v>
      </c>
      <c r="K435">
        <f t="shared" si="64"/>
        <v>47.142857142857146</v>
      </c>
      <c r="L435">
        <f t="shared" si="65"/>
        <v>45.523809523809526</v>
      </c>
    </row>
    <row r="436" spans="1:12">
      <c r="A436" s="3" t="s">
        <v>453</v>
      </c>
      <c r="B436">
        <v>54</v>
      </c>
      <c r="C436">
        <v>49</v>
      </c>
      <c r="D436">
        <v>46</v>
      </c>
      <c r="E436">
        <v>52</v>
      </c>
      <c r="F436" s="1">
        <f>AVERAGEIF(BursaTablo[[#This Row],[Vefat2019]:[Vefat2017]], "&gt;0")</f>
        <v>49</v>
      </c>
      <c r="G436" s="1">
        <f>IF(AND(BursaTablo[[#This Row],[Vefat2020]]&gt;-1,BursaTablo[[#This Row],[Referans]]&gt;-1), BursaTablo[[#This Row],[Vefat2020]]-BursaTablo[[#This Row],[Referans]], 0)</f>
        <v>5</v>
      </c>
      <c r="H436">
        <f t="shared" si="61"/>
        <v>51.285714285714285</v>
      </c>
      <c r="I436">
        <f t="shared" si="62"/>
        <v>46.714285714285715</v>
      </c>
      <c r="J436">
        <f t="shared" si="63"/>
        <v>41.285714285714285</v>
      </c>
      <c r="K436">
        <f t="shared" si="64"/>
        <v>48.857142857142854</v>
      </c>
      <c r="L436">
        <f t="shared" si="65"/>
        <v>45.619047619047628</v>
      </c>
    </row>
    <row r="437" spans="1:12">
      <c r="A437" s="3" t="s">
        <v>454</v>
      </c>
      <c r="B437">
        <v>56</v>
      </c>
      <c r="C437">
        <v>50</v>
      </c>
      <c r="D437">
        <v>61</v>
      </c>
      <c r="E437">
        <v>57</v>
      </c>
      <c r="F437" s="1">
        <f>AVERAGEIF(BursaTablo[[#This Row],[Vefat2019]:[Vefat2017]], "&gt;0")</f>
        <v>56</v>
      </c>
      <c r="G437" s="1">
        <f>IF(AND(BursaTablo[[#This Row],[Vefat2020]]&gt;-1,BursaTablo[[#This Row],[Referans]]&gt;-1), BursaTablo[[#This Row],[Vefat2020]]-BursaTablo[[#This Row],[Referans]], 0)</f>
        <v>0</v>
      </c>
      <c r="H437">
        <f t="shared" si="61"/>
        <v>53.142857142857146</v>
      </c>
      <c r="I437">
        <f t="shared" si="62"/>
        <v>47.142857142857146</v>
      </c>
      <c r="J437">
        <f t="shared" si="63"/>
        <v>45.142857142857146</v>
      </c>
      <c r="K437">
        <f t="shared" si="64"/>
        <v>50.142857142857146</v>
      </c>
      <c r="L437">
        <f t="shared" si="65"/>
        <v>47.476190476190482</v>
      </c>
    </row>
    <row r="438" spans="1:12">
      <c r="A438" s="3" t="s">
        <v>455</v>
      </c>
      <c r="B438">
        <v>42</v>
      </c>
      <c r="C438">
        <v>49</v>
      </c>
      <c r="D438">
        <v>40</v>
      </c>
      <c r="E438">
        <v>51</v>
      </c>
      <c r="F438" s="1">
        <f>AVERAGEIF(BursaTablo[[#This Row],[Vefat2019]:[Vefat2017]], "&gt;0")</f>
        <v>46.666666666666664</v>
      </c>
      <c r="G438" s="1">
        <f>IF(AND(BursaTablo[[#This Row],[Vefat2020]]&gt;-1,BursaTablo[[#This Row],[Referans]]&gt;-1), BursaTablo[[#This Row],[Vefat2020]]-BursaTablo[[#This Row],[Referans]], 0)</f>
        <v>-4.6666666666666643</v>
      </c>
      <c r="H438">
        <f t="shared" si="61"/>
        <v>51.285714285714285</v>
      </c>
      <c r="I438">
        <f t="shared" si="62"/>
        <v>47</v>
      </c>
      <c r="J438">
        <f t="shared" si="63"/>
        <v>43.714285714285715</v>
      </c>
      <c r="K438">
        <f t="shared" si="64"/>
        <v>50.285714285714285</v>
      </c>
      <c r="L438">
        <f t="shared" si="65"/>
        <v>47.000000000000007</v>
      </c>
    </row>
    <row r="439" spans="1:12">
      <c r="A439" s="3" t="s">
        <v>456</v>
      </c>
      <c r="B439">
        <v>45</v>
      </c>
      <c r="C439">
        <v>43</v>
      </c>
      <c r="D439">
        <v>47</v>
      </c>
      <c r="E439">
        <v>38</v>
      </c>
      <c r="F439" s="1">
        <f>AVERAGEIF(BursaTablo[[#This Row],[Vefat2019]:[Vefat2017]], "&gt;0")</f>
        <v>42.666666666666664</v>
      </c>
      <c r="G439" s="1">
        <f>IF(AND(BursaTablo[[#This Row],[Vefat2020]]&gt;-1,BursaTablo[[#This Row],[Referans]]&gt;-1), BursaTablo[[#This Row],[Vefat2020]]-BursaTablo[[#This Row],[Referans]], 0)</f>
        <v>2.3333333333333357</v>
      </c>
      <c r="H439">
        <f t="shared" si="61"/>
        <v>51.142857142857146</v>
      </c>
      <c r="I439">
        <f t="shared" si="62"/>
        <v>46.857142857142854</v>
      </c>
      <c r="J439">
        <f t="shared" si="63"/>
        <v>44.857142857142854</v>
      </c>
      <c r="K439">
        <f t="shared" si="64"/>
        <v>49.285714285714285</v>
      </c>
      <c r="L439">
        <f t="shared" si="65"/>
        <v>47.000000000000007</v>
      </c>
    </row>
    <row r="440" spans="1:12">
      <c r="A440" s="3" t="s">
        <v>457</v>
      </c>
      <c r="B440">
        <v>61</v>
      </c>
      <c r="C440">
        <v>46</v>
      </c>
      <c r="D440">
        <v>46</v>
      </c>
      <c r="E440">
        <v>45</v>
      </c>
      <c r="F440" s="1">
        <f>AVERAGEIF(BursaTablo[[#This Row],[Vefat2019]:[Vefat2017]], "&gt;0")</f>
        <v>45.666666666666664</v>
      </c>
      <c r="G440" s="1">
        <f>IF(AND(BursaTablo[[#This Row],[Vefat2020]]&gt;-1,BursaTablo[[#This Row],[Referans]]&gt;-1), BursaTablo[[#This Row],[Vefat2020]]-BursaTablo[[#This Row],[Referans]], 0)</f>
        <v>15.333333333333336</v>
      </c>
      <c r="H440">
        <f t="shared" si="61"/>
        <v>52.428571428571431</v>
      </c>
      <c r="I440">
        <f t="shared" si="62"/>
        <v>46.857142857142854</v>
      </c>
      <c r="J440">
        <f t="shared" si="63"/>
        <v>43.857142857142854</v>
      </c>
      <c r="K440">
        <f t="shared" si="64"/>
        <v>47</v>
      </c>
      <c r="L440">
        <f t="shared" si="65"/>
        <v>45.904761904761912</v>
      </c>
    </row>
    <row r="441" spans="1:12">
      <c r="A441" s="3" t="s">
        <v>458</v>
      </c>
      <c r="B441">
        <v>61</v>
      </c>
      <c r="C441">
        <v>58</v>
      </c>
      <c r="D441">
        <v>57</v>
      </c>
      <c r="E441">
        <v>39</v>
      </c>
      <c r="F441" s="1">
        <f>AVERAGEIF(BursaTablo[[#This Row],[Vefat2019]:[Vefat2017]], "&gt;0")</f>
        <v>51.333333333333336</v>
      </c>
      <c r="G441" s="1">
        <f>IF(AND(BursaTablo[[#This Row],[Vefat2020]]&gt;-1,BursaTablo[[#This Row],[Referans]]&gt;-1), BursaTablo[[#This Row],[Vefat2020]]-BursaTablo[[#This Row],[Referans]], 0)</f>
        <v>9.6666666666666643</v>
      </c>
      <c r="H441">
        <f t="shared" si="61"/>
        <v>54</v>
      </c>
      <c r="I441">
        <f t="shared" si="62"/>
        <v>48.571428571428569</v>
      </c>
      <c r="J441">
        <f t="shared" si="63"/>
        <v>46.142857142857146</v>
      </c>
      <c r="K441">
        <f t="shared" si="64"/>
        <v>45.571428571428569</v>
      </c>
      <c r="L441">
        <f t="shared" si="65"/>
        <v>46.761904761904759</v>
      </c>
    </row>
    <row r="442" spans="1:12">
      <c r="A442" s="3" t="s">
        <v>459</v>
      </c>
      <c r="B442">
        <v>43</v>
      </c>
      <c r="C442">
        <v>58</v>
      </c>
      <c r="D442">
        <v>58</v>
      </c>
      <c r="E442">
        <v>39</v>
      </c>
      <c r="F442" s="1">
        <f>AVERAGEIF(BursaTablo[[#This Row],[Vefat2019]:[Vefat2017]], "&gt;0")</f>
        <v>51.666666666666664</v>
      </c>
      <c r="G442" s="1">
        <f>IF(AND(BursaTablo[[#This Row],[Vefat2020]]&gt;-1,BursaTablo[[#This Row],[Referans]]&gt;-1), BursaTablo[[#This Row],[Vefat2020]]-BursaTablo[[#This Row],[Referans]], 0)</f>
        <v>-8.6666666666666643</v>
      </c>
      <c r="H442">
        <f t="shared" si="61"/>
        <v>51.714285714285715</v>
      </c>
      <c r="I442">
        <f t="shared" si="62"/>
        <v>50.428571428571431</v>
      </c>
      <c r="J442">
        <f t="shared" si="63"/>
        <v>50.714285714285715</v>
      </c>
      <c r="K442">
        <f t="shared" si="64"/>
        <v>45.857142857142854</v>
      </c>
      <c r="L442">
        <f t="shared" si="65"/>
        <v>49</v>
      </c>
    </row>
    <row r="443" spans="1:12">
      <c r="A443" s="3" t="s">
        <v>460</v>
      </c>
      <c r="B443">
        <v>51</v>
      </c>
      <c r="C443">
        <v>40</v>
      </c>
      <c r="D443">
        <v>38</v>
      </c>
      <c r="E443">
        <v>37</v>
      </c>
      <c r="F443" s="1">
        <f>AVERAGEIF(BursaTablo[[#This Row],[Vefat2019]:[Vefat2017]], "&gt;0")</f>
        <v>38.333333333333336</v>
      </c>
      <c r="G443" s="1">
        <f>IF(AND(BursaTablo[[#This Row],[Vefat2020]]&gt;-1,BursaTablo[[#This Row],[Referans]]&gt;-1), BursaTablo[[#This Row],[Vefat2020]]-BursaTablo[[#This Row],[Referans]], 0)</f>
        <v>12.666666666666664</v>
      </c>
      <c r="H443">
        <f t="shared" si="61"/>
        <v>51.285714285714285</v>
      </c>
      <c r="I443">
        <f t="shared" si="62"/>
        <v>49.142857142857146</v>
      </c>
      <c r="J443">
        <f t="shared" si="63"/>
        <v>49.571428571428569</v>
      </c>
      <c r="K443">
        <f t="shared" si="64"/>
        <v>43.714285714285715</v>
      </c>
      <c r="L443">
        <f t="shared" si="65"/>
        <v>47.476190476190474</v>
      </c>
    </row>
    <row r="444" spans="1:12">
      <c r="A444" s="3" t="s">
        <v>461</v>
      </c>
      <c r="B444">
        <v>51</v>
      </c>
      <c r="C444">
        <v>53</v>
      </c>
      <c r="D444">
        <v>36</v>
      </c>
      <c r="E444">
        <v>59</v>
      </c>
      <c r="F444" s="1">
        <f>AVERAGEIF(BursaTablo[[#This Row],[Vefat2019]:[Vefat2017]], "&gt;0")</f>
        <v>49.333333333333336</v>
      </c>
      <c r="G444" s="1">
        <f>IF(AND(BursaTablo[[#This Row],[Vefat2020]]&gt;-1,BursaTablo[[#This Row],[Referans]]&gt;-1), BursaTablo[[#This Row],[Vefat2020]]-BursaTablo[[#This Row],[Referans]], 0)</f>
        <v>1.6666666666666643</v>
      </c>
      <c r="H444">
        <f t="shared" si="61"/>
        <v>50.571428571428569</v>
      </c>
      <c r="I444">
        <f t="shared" si="62"/>
        <v>49.571428571428569</v>
      </c>
      <c r="J444">
        <f t="shared" si="63"/>
        <v>46</v>
      </c>
      <c r="K444">
        <f t="shared" si="64"/>
        <v>44</v>
      </c>
      <c r="L444">
        <f t="shared" si="65"/>
        <v>46.523809523809518</v>
      </c>
    </row>
    <row r="445" spans="1:12">
      <c r="A445" s="3" t="s">
        <v>462</v>
      </c>
      <c r="B445">
        <v>48</v>
      </c>
      <c r="C445">
        <v>56</v>
      </c>
      <c r="D445">
        <v>35</v>
      </c>
      <c r="E445">
        <v>52</v>
      </c>
      <c r="F445" s="1">
        <f>AVERAGEIF(BursaTablo[[#This Row],[Vefat2019]:[Vefat2017]], "&gt;0")</f>
        <v>47.666666666666664</v>
      </c>
      <c r="G445" s="1">
        <f>IF(AND(BursaTablo[[#This Row],[Vefat2020]]&gt;-1,BursaTablo[[#This Row],[Referans]]&gt;-1), BursaTablo[[#This Row],[Vefat2020]]-BursaTablo[[#This Row],[Referans]], 0)</f>
        <v>0.3333333333333357</v>
      </c>
      <c r="H445">
        <f t="shared" si="61"/>
        <v>51.428571428571431</v>
      </c>
      <c r="I445">
        <f t="shared" si="62"/>
        <v>50.571428571428569</v>
      </c>
      <c r="J445">
        <f t="shared" si="63"/>
        <v>45.285714285714285</v>
      </c>
      <c r="K445">
        <f t="shared" si="64"/>
        <v>44.142857142857146</v>
      </c>
      <c r="L445">
        <f t="shared" si="65"/>
        <v>46.666666666666671</v>
      </c>
    </row>
    <row r="446" spans="1:12">
      <c r="A446" s="3" t="s">
        <v>463</v>
      </c>
      <c r="B446">
        <v>65</v>
      </c>
      <c r="C446">
        <v>63</v>
      </c>
      <c r="D446">
        <v>43</v>
      </c>
      <c r="E446">
        <v>57</v>
      </c>
      <c r="F446" s="1">
        <f>AVERAGEIF(BursaTablo[[#This Row],[Vefat2019]:[Vefat2017]], "&gt;0")</f>
        <v>54.333333333333336</v>
      </c>
      <c r="G446" s="1">
        <f>IF(AND(BursaTablo[[#This Row],[Vefat2020]]&gt;-1,BursaTablo[[#This Row],[Referans]]&gt;-1), BursaTablo[[#This Row],[Vefat2020]]-BursaTablo[[#This Row],[Referans]], 0)</f>
        <v>10.666666666666664</v>
      </c>
      <c r="H446">
        <f t="shared" si="61"/>
        <v>54.285714285714285</v>
      </c>
      <c r="I446">
        <f t="shared" si="62"/>
        <v>53.428571428571431</v>
      </c>
      <c r="J446">
        <f t="shared" si="63"/>
        <v>44.714285714285715</v>
      </c>
      <c r="K446">
        <f t="shared" si="64"/>
        <v>46.857142857142854</v>
      </c>
      <c r="L446">
        <f t="shared" si="65"/>
        <v>48.333333333333329</v>
      </c>
    </row>
    <row r="447" spans="1:12">
      <c r="A447" s="3" t="s">
        <v>464</v>
      </c>
      <c r="B447">
        <v>60</v>
      </c>
      <c r="C447">
        <v>54</v>
      </c>
      <c r="D447">
        <v>53</v>
      </c>
      <c r="E447">
        <v>48</v>
      </c>
      <c r="F447" s="1">
        <f>AVERAGEIF(BursaTablo[[#This Row],[Vefat2019]:[Vefat2017]], "&gt;0")</f>
        <v>51.666666666666664</v>
      </c>
      <c r="G447" s="1">
        <f>IF(AND(BursaTablo[[#This Row],[Vefat2020]]&gt;-1,BursaTablo[[#This Row],[Referans]]&gt;-1), BursaTablo[[#This Row],[Vefat2020]]-BursaTablo[[#This Row],[Referans]], 0)</f>
        <v>8.3333333333333357</v>
      </c>
      <c r="H447">
        <f t="shared" si="61"/>
        <v>54.142857142857146</v>
      </c>
      <c r="I447">
        <f t="shared" si="62"/>
        <v>54.571428571428569</v>
      </c>
      <c r="J447">
        <f t="shared" si="63"/>
        <v>45.714285714285715</v>
      </c>
      <c r="K447">
        <f t="shared" si="64"/>
        <v>47.285714285714285</v>
      </c>
      <c r="L447">
        <f t="shared" si="65"/>
        <v>49.190476190476197</v>
      </c>
    </row>
    <row r="448" spans="1:12">
      <c r="A448" s="3" t="s">
        <v>465</v>
      </c>
      <c r="B448">
        <v>48</v>
      </c>
      <c r="C448">
        <v>48</v>
      </c>
      <c r="D448">
        <v>54</v>
      </c>
      <c r="E448">
        <v>55</v>
      </c>
      <c r="F448" s="1">
        <f>AVERAGEIF(BursaTablo[[#This Row],[Vefat2019]:[Vefat2017]], "&gt;0")</f>
        <v>52.333333333333336</v>
      </c>
      <c r="G448" s="1">
        <f>IF(AND(BursaTablo[[#This Row],[Vefat2020]]&gt;-1,BursaTablo[[#This Row],[Referans]]&gt;-1), BursaTablo[[#This Row],[Vefat2020]]-BursaTablo[[#This Row],[Referans]], 0)</f>
        <v>-4.3333333333333357</v>
      </c>
      <c r="H448">
        <f t="shared" si="61"/>
        <v>52.285714285714285</v>
      </c>
      <c r="I448">
        <f t="shared" si="62"/>
        <v>53.142857142857146</v>
      </c>
      <c r="J448">
        <f t="shared" si="63"/>
        <v>45.285714285714285</v>
      </c>
      <c r="K448">
        <f t="shared" si="64"/>
        <v>49.571428571428569</v>
      </c>
      <c r="L448">
        <f t="shared" si="65"/>
        <v>49.333333333333329</v>
      </c>
    </row>
    <row r="449" spans="1:12">
      <c r="A449" s="3" t="s">
        <v>466</v>
      </c>
      <c r="B449">
        <v>53</v>
      </c>
      <c r="C449">
        <v>38</v>
      </c>
      <c r="D449">
        <v>42</v>
      </c>
      <c r="E449">
        <v>36</v>
      </c>
      <c r="F449" s="1">
        <f>AVERAGEIF(BursaTablo[[#This Row],[Vefat2019]:[Vefat2017]], "&gt;0")</f>
        <v>38.666666666666664</v>
      </c>
      <c r="G449" s="1">
        <f>IF(AND(BursaTablo[[#This Row],[Vefat2020]]&gt;-1,BursaTablo[[#This Row],[Referans]]&gt;-1), BursaTablo[[#This Row],[Vefat2020]]-BursaTablo[[#This Row],[Referans]], 0)</f>
        <v>14.333333333333336</v>
      </c>
      <c r="H449">
        <f t="shared" si="61"/>
        <v>53.714285714285715</v>
      </c>
      <c r="I449">
        <f t="shared" si="62"/>
        <v>50.285714285714285</v>
      </c>
      <c r="J449">
        <f t="shared" si="63"/>
        <v>43</v>
      </c>
      <c r="K449">
        <f t="shared" si="64"/>
        <v>49.142857142857146</v>
      </c>
      <c r="L449">
        <f t="shared" si="65"/>
        <v>47.476190476190482</v>
      </c>
    </row>
    <row r="450" spans="1:12">
      <c r="A450" s="3" t="s">
        <v>467</v>
      </c>
      <c r="B450">
        <v>51</v>
      </c>
      <c r="C450">
        <v>37</v>
      </c>
      <c r="D450">
        <v>50</v>
      </c>
      <c r="E450">
        <v>46</v>
      </c>
      <c r="F450" s="1">
        <f>AVERAGEIF(BursaTablo[[#This Row],[Vefat2019]:[Vefat2017]], "&gt;0")</f>
        <v>44.333333333333336</v>
      </c>
      <c r="G450" s="1">
        <f>IF(AND(BursaTablo[[#This Row],[Vefat2020]]&gt;-1,BursaTablo[[#This Row],[Referans]]&gt;-1), BursaTablo[[#This Row],[Vefat2020]]-BursaTablo[[#This Row],[Referans]], 0)</f>
        <v>6.6666666666666643</v>
      </c>
      <c r="H450">
        <f t="shared" si="61"/>
        <v>53.714285714285715</v>
      </c>
      <c r="I450">
        <f t="shared" si="62"/>
        <v>49.857142857142854</v>
      </c>
      <c r="J450">
        <f t="shared" si="63"/>
        <v>44.714285714285715</v>
      </c>
      <c r="K450">
        <f t="shared" si="64"/>
        <v>50.428571428571431</v>
      </c>
      <c r="L450">
        <f t="shared" si="65"/>
        <v>48.333333333333329</v>
      </c>
    </row>
    <row r="451" spans="1:12">
      <c r="A451" s="3" t="s">
        <v>468</v>
      </c>
      <c r="B451">
        <v>54</v>
      </c>
      <c r="C451">
        <v>60</v>
      </c>
      <c r="D451">
        <v>45</v>
      </c>
      <c r="E451">
        <v>40</v>
      </c>
      <c r="F451" s="1">
        <f>AVERAGEIF(BursaTablo[[#This Row],[Vefat2019]:[Vefat2017]], "&gt;0")</f>
        <v>48.333333333333336</v>
      </c>
      <c r="G451" s="1">
        <f>IF(AND(BursaTablo[[#This Row],[Vefat2020]]&gt;-1,BursaTablo[[#This Row],[Referans]]&gt;-1), BursaTablo[[#This Row],[Vefat2020]]-BursaTablo[[#This Row],[Referans]], 0)</f>
        <v>5.6666666666666643</v>
      </c>
      <c r="H451">
        <f t="shared" si="61"/>
        <v>54.142857142857146</v>
      </c>
      <c r="I451">
        <f t="shared" si="62"/>
        <v>50.857142857142854</v>
      </c>
      <c r="J451">
        <f t="shared" si="63"/>
        <v>46</v>
      </c>
      <c r="K451">
        <f t="shared" si="64"/>
        <v>47.714285714285715</v>
      </c>
      <c r="L451">
        <f t="shared" si="65"/>
        <v>48.19047619047619</v>
      </c>
    </row>
    <row r="452" spans="1:12">
      <c r="A452" s="3" t="s">
        <v>469</v>
      </c>
      <c r="B452">
        <v>46</v>
      </c>
      <c r="C452">
        <v>38</v>
      </c>
      <c r="D452">
        <v>49</v>
      </c>
      <c r="E452">
        <v>39</v>
      </c>
      <c r="F452" s="1">
        <f>AVERAGEIF(BursaTablo[[#This Row],[Vefat2019]:[Vefat2017]], "&gt;0")</f>
        <v>42</v>
      </c>
      <c r="G452" s="1">
        <f>IF(AND(BursaTablo[[#This Row],[Vefat2020]]&gt;-1,BursaTablo[[#This Row],[Referans]]&gt;-1), BursaTablo[[#This Row],[Vefat2020]]-BursaTablo[[#This Row],[Referans]], 0)</f>
        <v>4</v>
      </c>
      <c r="H452">
        <f t="shared" si="61"/>
        <v>53.857142857142854</v>
      </c>
      <c r="I452">
        <f t="shared" si="62"/>
        <v>48.285714285714285</v>
      </c>
      <c r="J452">
        <f t="shared" si="63"/>
        <v>48</v>
      </c>
      <c r="K452">
        <f t="shared" si="64"/>
        <v>45.857142857142854</v>
      </c>
      <c r="L452">
        <f t="shared" si="65"/>
        <v>47.380952380952387</v>
      </c>
    </row>
    <row r="453" spans="1:12">
      <c r="A453" s="3" t="s">
        <v>470</v>
      </c>
      <c r="B453">
        <v>52</v>
      </c>
      <c r="C453">
        <v>56</v>
      </c>
      <c r="D453">
        <v>34</v>
      </c>
      <c r="E453">
        <v>53</v>
      </c>
      <c r="F453" s="1">
        <f>AVERAGEIF(BursaTablo[[#This Row],[Vefat2019]:[Vefat2017]], "&gt;0")</f>
        <v>47.666666666666664</v>
      </c>
      <c r="G453" s="1">
        <f>IF(AND(BursaTablo[[#This Row],[Vefat2020]]&gt;-1,BursaTablo[[#This Row],[Referans]]&gt;-1), BursaTablo[[#This Row],[Vefat2020]]-BursaTablo[[#This Row],[Referans]], 0)</f>
        <v>4.3333333333333357</v>
      </c>
      <c r="H453">
        <f t="shared" si="61"/>
        <v>52</v>
      </c>
      <c r="I453">
        <f t="shared" si="62"/>
        <v>47.285714285714285</v>
      </c>
      <c r="J453">
        <f t="shared" si="63"/>
        <v>46.714285714285715</v>
      </c>
      <c r="K453">
        <f t="shared" si="64"/>
        <v>45.285714285714285</v>
      </c>
      <c r="L453">
        <f t="shared" si="65"/>
        <v>46.428571428571438</v>
      </c>
    </row>
    <row r="454" spans="1:12">
      <c r="A454" s="3" t="s">
        <v>471</v>
      </c>
      <c r="B454">
        <v>50</v>
      </c>
      <c r="C454">
        <v>45</v>
      </c>
      <c r="D454">
        <v>38</v>
      </c>
      <c r="E454">
        <v>34</v>
      </c>
      <c r="F454" s="1">
        <f>AVERAGEIF(BursaTablo[[#This Row],[Vefat2019]:[Vefat2017]], "&gt;0")</f>
        <v>39</v>
      </c>
      <c r="G454" s="1">
        <f>IF(AND(BursaTablo[[#This Row],[Vefat2020]]&gt;-1,BursaTablo[[#This Row],[Referans]]&gt;-1), BursaTablo[[#This Row],[Vefat2020]]-BursaTablo[[#This Row],[Referans]], 0)</f>
        <v>11</v>
      </c>
      <c r="H454">
        <f t="shared" si="61"/>
        <v>50.571428571428569</v>
      </c>
      <c r="I454">
        <f t="shared" si="62"/>
        <v>46</v>
      </c>
      <c r="J454">
        <f t="shared" si="63"/>
        <v>44.571428571428569</v>
      </c>
      <c r="K454">
        <f t="shared" si="64"/>
        <v>43.285714285714285</v>
      </c>
      <c r="L454">
        <f t="shared" si="65"/>
        <v>44.619047619047628</v>
      </c>
    </row>
    <row r="455" spans="1:12">
      <c r="A455" s="3" t="s">
        <v>472</v>
      </c>
      <c r="B455">
        <v>51</v>
      </c>
      <c r="C455">
        <v>61</v>
      </c>
      <c r="D455">
        <v>39</v>
      </c>
      <c r="E455">
        <v>30</v>
      </c>
      <c r="F455" s="1">
        <f>AVERAGEIF(BursaTablo[[#This Row],[Vefat2019]:[Vefat2017]], "&gt;0")</f>
        <v>43.333333333333336</v>
      </c>
      <c r="G455" s="1">
        <f>IF(AND(BursaTablo[[#This Row],[Vefat2020]]&gt;-1,BursaTablo[[#This Row],[Referans]]&gt;-1), BursaTablo[[#This Row],[Vefat2020]]-BursaTablo[[#This Row],[Referans]], 0)</f>
        <v>7.6666666666666643</v>
      </c>
      <c r="H455">
        <f t="shared" si="61"/>
        <v>51</v>
      </c>
      <c r="I455">
        <f t="shared" si="62"/>
        <v>47.857142857142854</v>
      </c>
      <c r="J455">
        <f t="shared" si="63"/>
        <v>42.428571428571431</v>
      </c>
      <c r="K455">
        <f t="shared" si="64"/>
        <v>39.714285714285715</v>
      </c>
      <c r="L455">
        <f t="shared" si="65"/>
        <v>43.333333333333329</v>
      </c>
    </row>
    <row r="456" spans="1:12">
      <c r="A456" s="3" t="s">
        <v>473</v>
      </c>
      <c r="B456">
        <v>68</v>
      </c>
      <c r="C456">
        <v>56</v>
      </c>
      <c r="D456">
        <v>55</v>
      </c>
      <c r="E456">
        <v>44</v>
      </c>
      <c r="F456" s="1">
        <f>AVERAGEIF(BursaTablo[[#This Row],[Vefat2019]:[Vefat2017]], "&gt;0")</f>
        <v>51.666666666666664</v>
      </c>
      <c r="G456" s="1">
        <f>IF(AND(BursaTablo[[#This Row],[Vefat2020]]&gt;-1,BursaTablo[[#This Row],[Referans]]&gt;-1), BursaTablo[[#This Row],[Vefat2020]]-BursaTablo[[#This Row],[Referans]], 0)</f>
        <v>16.333333333333336</v>
      </c>
      <c r="H456">
        <f t="shared" si="61"/>
        <v>53.142857142857146</v>
      </c>
      <c r="I456">
        <f t="shared" si="62"/>
        <v>50.428571428571431</v>
      </c>
      <c r="J456">
        <f t="shared" si="63"/>
        <v>44.285714285714285</v>
      </c>
      <c r="K456">
        <f t="shared" si="64"/>
        <v>40.857142857142854</v>
      </c>
      <c r="L456">
        <f t="shared" si="65"/>
        <v>45.190476190476197</v>
      </c>
    </row>
    <row r="457" spans="1:12">
      <c r="A457" s="3" t="s">
        <v>474</v>
      </c>
      <c r="B457">
        <v>63</v>
      </c>
      <c r="C457">
        <v>55</v>
      </c>
      <c r="D457">
        <v>47</v>
      </c>
      <c r="E457">
        <v>32</v>
      </c>
      <c r="F457" s="1">
        <f>AVERAGEIF(BursaTablo[[#This Row],[Vefat2019]:[Vefat2017]], "&gt;0")</f>
        <v>44.666666666666664</v>
      </c>
      <c r="G457" s="1">
        <f>IF(AND(BursaTablo[[#This Row],[Vefat2020]]&gt;-1,BursaTablo[[#This Row],[Referans]]&gt;-1), BursaTablo[[#This Row],[Vefat2020]]-BursaTablo[[#This Row],[Referans]], 0)</f>
        <v>18.333333333333336</v>
      </c>
      <c r="H457">
        <f t="shared" si="61"/>
        <v>54.857142857142854</v>
      </c>
      <c r="I457">
        <f t="shared" si="62"/>
        <v>53</v>
      </c>
      <c r="J457">
        <f t="shared" si="63"/>
        <v>43.857142857142854</v>
      </c>
      <c r="K457">
        <f t="shared" si="64"/>
        <v>38.857142857142854</v>
      </c>
      <c r="L457">
        <f t="shared" si="65"/>
        <v>45.238095238095241</v>
      </c>
    </row>
    <row r="458" spans="1:12">
      <c r="A458" s="3" t="s">
        <v>475</v>
      </c>
      <c r="B458">
        <v>56</v>
      </c>
      <c r="C458">
        <v>51</v>
      </c>
      <c r="D458">
        <v>45</v>
      </c>
      <c r="E458">
        <v>45</v>
      </c>
      <c r="F458" s="1">
        <f>AVERAGEIF(BursaTablo[[#This Row],[Vefat2019]:[Vefat2017]], "&gt;0")</f>
        <v>47</v>
      </c>
      <c r="G458" s="1">
        <f>IF(AND(BursaTablo[[#This Row],[Vefat2020]]&gt;-1,BursaTablo[[#This Row],[Referans]]&gt;-1), BursaTablo[[#This Row],[Vefat2020]]-BursaTablo[[#This Row],[Referans]], 0)</f>
        <v>9</v>
      </c>
      <c r="H458">
        <f t="shared" si="61"/>
        <v>55.142857142857146</v>
      </c>
      <c r="I458">
        <f t="shared" si="62"/>
        <v>51.714285714285715</v>
      </c>
      <c r="J458">
        <f t="shared" si="63"/>
        <v>43.857142857142854</v>
      </c>
      <c r="K458">
        <f t="shared" si="64"/>
        <v>39.571428571428569</v>
      </c>
      <c r="L458">
        <f t="shared" si="65"/>
        <v>45.047619047619044</v>
      </c>
    </row>
    <row r="459" spans="1:12">
      <c r="A459" s="3" t="s">
        <v>476</v>
      </c>
      <c r="B459">
        <v>51</v>
      </c>
      <c r="C459">
        <v>50</v>
      </c>
      <c r="D459">
        <v>47</v>
      </c>
      <c r="E459">
        <v>47</v>
      </c>
      <c r="F459" s="1">
        <f>AVERAGEIF(BursaTablo[[#This Row],[Vefat2019]:[Vefat2017]], "&gt;0")</f>
        <v>48</v>
      </c>
      <c r="G459" s="1">
        <f>IF(AND(BursaTablo[[#This Row],[Vefat2020]]&gt;-1,BursaTablo[[#This Row],[Referans]]&gt;-1), BursaTablo[[#This Row],[Vefat2020]]-BursaTablo[[#This Row],[Referans]], 0)</f>
        <v>3</v>
      </c>
      <c r="H459">
        <f t="shared" si="61"/>
        <v>55.857142857142854</v>
      </c>
      <c r="I459">
        <f t="shared" si="62"/>
        <v>53.428571428571431</v>
      </c>
      <c r="J459">
        <f t="shared" si="63"/>
        <v>43.571428571428569</v>
      </c>
      <c r="K459">
        <f t="shared" si="64"/>
        <v>40.714285714285715</v>
      </c>
      <c r="L459">
        <f t="shared" si="65"/>
        <v>45.904761904761905</v>
      </c>
    </row>
    <row r="460" spans="1:12">
      <c r="A460" s="3" t="s">
        <v>477</v>
      </c>
      <c r="B460">
        <v>57</v>
      </c>
      <c r="C460">
        <v>53</v>
      </c>
      <c r="D460">
        <v>52</v>
      </c>
      <c r="E460">
        <v>47</v>
      </c>
      <c r="F460" s="1">
        <f>AVERAGEIF(BursaTablo[[#This Row],[Vefat2019]:[Vefat2017]], "&gt;0")</f>
        <v>50.666666666666664</v>
      </c>
      <c r="G460" s="1">
        <f>IF(AND(BursaTablo[[#This Row],[Vefat2020]]&gt;-1,BursaTablo[[#This Row],[Referans]]&gt;-1), BursaTablo[[#This Row],[Vefat2020]]-BursaTablo[[#This Row],[Referans]], 0)</f>
        <v>6.3333333333333357</v>
      </c>
      <c r="H460">
        <f t="shared" si="61"/>
        <v>56.571428571428569</v>
      </c>
      <c r="I460">
        <f t="shared" si="62"/>
        <v>53</v>
      </c>
      <c r="J460">
        <f t="shared" si="63"/>
        <v>46.142857142857146</v>
      </c>
      <c r="K460">
        <f t="shared" si="64"/>
        <v>39.857142857142854</v>
      </c>
      <c r="L460">
        <f t="shared" si="65"/>
        <v>46.333333333333329</v>
      </c>
    </row>
    <row r="461" spans="1:12">
      <c r="A461" s="3" t="s">
        <v>478</v>
      </c>
      <c r="B461">
        <v>54</v>
      </c>
      <c r="C461">
        <v>44</v>
      </c>
      <c r="D461">
        <v>36</v>
      </c>
      <c r="E461">
        <v>43</v>
      </c>
      <c r="F461" s="1">
        <f>AVERAGEIF(BursaTablo[[#This Row],[Vefat2019]:[Vefat2017]], "&gt;0")</f>
        <v>41</v>
      </c>
      <c r="G461" s="1">
        <f>IF(AND(BursaTablo[[#This Row],[Vefat2020]]&gt;-1,BursaTablo[[#This Row],[Referans]]&gt;-1), BursaTablo[[#This Row],[Vefat2020]]-BursaTablo[[#This Row],[Referans]], 0)</f>
        <v>13</v>
      </c>
      <c r="H461">
        <f t="shared" si="61"/>
        <v>57.142857142857146</v>
      </c>
      <c r="I461">
        <f t="shared" si="62"/>
        <v>52.857142857142854</v>
      </c>
      <c r="J461">
        <f t="shared" si="63"/>
        <v>45.857142857142854</v>
      </c>
      <c r="K461">
        <f t="shared" si="64"/>
        <v>41.142857142857146</v>
      </c>
      <c r="L461">
        <f t="shared" si="65"/>
        <v>46.619047619047613</v>
      </c>
    </row>
    <row r="462" spans="1:12">
      <c r="A462" s="3" t="s">
        <v>479</v>
      </c>
      <c r="B462">
        <v>49</v>
      </c>
      <c r="C462">
        <v>53</v>
      </c>
      <c r="D462">
        <v>32</v>
      </c>
      <c r="E462">
        <v>44</v>
      </c>
      <c r="F462" s="1">
        <f>AVERAGEIF(BursaTablo[[#This Row],[Vefat2019]:[Vefat2017]], "&gt;0")</f>
        <v>43</v>
      </c>
      <c r="G462" s="1">
        <f>IF(AND(BursaTablo[[#This Row],[Vefat2020]]&gt;-1,BursaTablo[[#This Row],[Referans]]&gt;-1), BursaTablo[[#This Row],[Vefat2020]]-BursaTablo[[#This Row],[Referans]], 0)</f>
        <v>6</v>
      </c>
      <c r="H462">
        <f t="shared" si="61"/>
        <v>56.857142857142854</v>
      </c>
      <c r="I462">
        <f t="shared" si="62"/>
        <v>51.714285714285715</v>
      </c>
      <c r="J462">
        <f t="shared" si="63"/>
        <v>44.857142857142854</v>
      </c>
      <c r="K462">
        <f t="shared" si="64"/>
        <v>43.142857142857146</v>
      </c>
      <c r="L462">
        <f t="shared" si="65"/>
        <v>46.571428571428569</v>
      </c>
    </row>
    <row r="463" spans="1:12">
      <c r="A463" s="3" t="s">
        <v>480</v>
      </c>
      <c r="B463">
        <v>58</v>
      </c>
      <c r="C463">
        <v>59</v>
      </c>
      <c r="D463">
        <v>45</v>
      </c>
      <c r="E463">
        <v>37</v>
      </c>
      <c r="F463" s="1">
        <f>AVERAGEIF(BursaTablo[[#This Row],[Vefat2019]:[Vefat2017]], "&gt;0")</f>
        <v>47</v>
      </c>
      <c r="G463" s="1">
        <f>IF(AND(BursaTablo[[#This Row],[Vefat2020]]&gt;-1,BursaTablo[[#This Row],[Referans]]&gt;-1), BursaTablo[[#This Row],[Vefat2020]]-BursaTablo[[#This Row],[Referans]], 0)</f>
        <v>11</v>
      </c>
      <c r="H463">
        <f t="shared" si="61"/>
        <v>55.428571428571431</v>
      </c>
      <c r="I463">
        <f t="shared" si="62"/>
        <v>52.142857142857146</v>
      </c>
      <c r="J463">
        <f t="shared" si="63"/>
        <v>43.428571428571431</v>
      </c>
      <c r="K463">
        <f t="shared" si="64"/>
        <v>42.142857142857146</v>
      </c>
      <c r="L463">
        <f t="shared" si="65"/>
        <v>45.904761904761905</v>
      </c>
    </row>
    <row r="464" spans="1:12">
      <c r="A464" s="3" t="s">
        <v>481</v>
      </c>
      <c r="B464">
        <v>59</v>
      </c>
      <c r="C464">
        <v>40</v>
      </c>
      <c r="D464">
        <v>60</v>
      </c>
      <c r="E464">
        <v>45</v>
      </c>
      <c r="F464" s="1">
        <f>AVERAGEIF(BursaTablo[[#This Row],[Vefat2019]:[Vefat2017]], "&gt;0")</f>
        <v>48.333333333333336</v>
      </c>
      <c r="G464" s="1">
        <f>IF(AND(BursaTablo[[#This Row],[Vefat2020]]&gt;-1,BursaTablo[[#This Row],[Referans]]&gt;-1), BursaTablo[[#This Row],[Vefat2020]]-BursaTablo[[#This Row],[Referans]], 0)</f>
        <v>10.666666666666664</v>
      </c>
      <c r="H464">
        <f t="shared" si="61"/>
        <v>54.857142857142854</v>
      </c>
      <c r="I464">
        <f t="shared" si="62"/>
        <v>50</v>
      </c>
      <c r="J464">
        <f t="shared" si="63"/>
        <v>45.285714285714285</v>
      </c>
      <c r="K464">
        <f t="shared" si="64"/>
        <v>44</v>
      </c>
      <c r="L464">
        <f t="shared" si="65"/>
        <v>46.428571428571423</v>
      </c>
    </row>
    <row r="465" spans="1:12">
      <c r="A465" s="3" t="s">
        <v>482</v>
      </c>
      <c r="B465">
        <v>59</v>
      </c>
      <c r="C465">
        <v>47</v>
      </c>
      <c r="D465">
        <v>52</v>
      </c>
      <c r="E465">
        <v>34</v>
      </c>
      <c r="F465" s="1">
        <f>AVERAGEIF(BursaTablo[[#This Row],[Vefat2019]:[Vefat2017]], "&gt;0")</f>
        <v>44.333333333333336</v>
      </c>
      <c r="G465" s="1">
        <f>IF(AND(BursaTablo[[#This Row],[Vefat2020]]&gt;-1,BursaTablo[[#This Row],[Referans]]&gt;-1), BursaTablo[[#This Row],[Vefat2020]]-BursaTablo[[#This Row],[Referans]], 0)</f>
        <v>14.666666666666664</v>
      </c>
      <c r="H465">
        <f t="shared" si="61"/>
        <v>55.285714285714285</v>
      </c>
      <c r="I465">
        <f t="shared" si="62"/>
        <v>49.428571428571431</v>
      </c>
      <c r="J465">
        <f t="shared" si="63"/>
        <v>46.285714285714285</v>
      </c>
      <c r="K465">
        <f t="shared" si="64"/>
        <v>42.428571428571431</v>
      </c>
      <c r="L465">
        <f t="shared" si="65"/>
        <v>46.047619047619044</v>
      </c>
    </row>
    <row r="466" spans="1:12">
      <c r="A466" s="3" t="s">
        <v>483</v>
      </c>
      <c r="B466">
        <v>60</v>
      </c>
      <c r="C466">
        <v>52</v>
      </c>
      <c r="D466">
        <v>41</v>
      </c>
      <c r="E466">
        <v>47</v>
      </c>
      <c r="F466" s="1">
        <f>AVERAGEIF(BursaTablo[[#This Row],[Vefat2019]:[Vefat2017]], "&gt;0")</f>
        <v>46.666666666666664</v>
      </c>
      <c r="G466" s="1">
        <f>IF(AND(BursaTablo[[#This Row],[Vefat2020]]&gt;-1,BursaTablo[[#This Row],[Referans]]&gt;-1), BursaTablo[[#This Row],[Vefat2020]]-BursaTablo[[#This Row],[Referans]], 0)</f>
        <v>13.333333333333336</v>
      </c>
      <c r="H466">
        <f t="shared" si="61"/>
        <v>56.571428571428569</v>
      </c>
      <c r="I466">
        <f t="shared" si="62"/>
        <v>49.714285714285715</v>
      </c>
      <c r="J466">
        <f t="shared" si="63"/>
        <v>45.428571428571431</v>
      </c>
      <c r="K466">
        <f t="shared" si="64"/>
        <v>42.428571428571431</v>
      </c>
      <c r="L466">
        <f t="shared" si="65"/>
        <v>45.857142857142854</v>
      </c>
    </row>
    <row r="467" spans="1:12">
      <c r="A467" s="3" t="s">
        <v>484</v>
      </c>
      <c r="B467">
        <v>56</v>
      </c>
      <c r="C467">
        <v>56</v>
      </c>
      <c r="D467">
        <v>37</v>
      </c>
      <c r="E467">
        <v>39</v>
      </c>
      <c r="F467" s="1">
        <f>AVERAGEIF(BursaTablo[[#This Row],[Vefat2019]:[Vefat2017]], "&gt;0")</f>
        <v>44</v>
      </c>
      <c r="G467" s="1">
        <f>IF(AND(BursaTablo[[#This Row],[Vefat2020]]&gt;-1,BursaTablo[[#This Row],[Referans]]&gt;-1), BursaTablo[[#This Row],[Vefat2020]]-BursaTablo[[#This Row],[Referans]], 0)</f>
        <v>12</v>
      </c>
      <c r="H467">
        <f t="shared" si="61"/>
        <v>56.428571428571431</v>
      </c>
      <c r="I467">
        <f t="shared" si="62"/>
        <v>50.142857142857146</v>
      </c>
      <c r="J467">
        <f t="shared" si="63"/>
        <v>43.285714285714285</v>
      </c>
      <c r="K467">
        <f t="shared" si="64"/>
        <v>41.285714285714285</v>
      </c>
      <c r="L467">
        <f t="shared" si="65"/>
        <v>44.904761904761912</v>
      </c>
    </row>
    <row r="468" spans="1:12">
      <c r="A468" s="3" t="s">
        <v>485</v>
      </c>
      <c r="B468">
        <v>56</v>
      </c>
      <c r="C468">
        <v>55</v>
      </c>
      <c r="D468">
        <v>48</v>
      </c>
      <c r="E468">
        <v>45</v>
      </c>
      <c r="F468" s="1">
        <f>AVERAGEIF(BursaTablo[[#This Row],[Vefat2019]:[Vefat2017]], "&gt;0")</f>
        <v>49.333333333333336</v>
      </c>
      <c r="G468" s="1">
        <f>IF(AND(BursaTablo[[#This Row],[Vefat2020]]&gt;-1,BursaTablo[[#This Row],[Referans]]&gt;-1), BursaTablo[[#This Row],[Vefat2020]]-BursaTablo[[#This Row],[Referans]], 0)</f>
        <v>6.6666666666666643</v>
      </c>
      <c r="H468">
        <f t="shared" si="61"/>
        <v>56.714285714285715</v>
      </c>
      <c r="I468">
        <f t="shared" si="62"/>
        <v>51.714285714285715</v>
      </c>
      <c r="J468">
        <f t="shared" si="63"/>
        <v>45</v>
      </c>
      <c r="K468">
        <f t="shared" si="64"/>
        <v>41.571428571428569</v>
      </c>
      <c r="L468">
        <f t="shared" si="65"/>
        <v>46.095238095238095</v>
      </c>
    </row>
    <row r="469" spans="1:12">
      <c r="A469" s="3" t="s">
        <v>486</v>
      </c>
      <c r="B469">
        <v>60</v>
      </c>
      <c r="C469">
        <v>60</v>
      </c>
      <c r="D469">
        <v>50</v>
      </c>
      <c r="E469">
        <v>46</v>
      </c>
      <c r="F469" s="1">
        <f>AVERAGEIF(BursaTablo[[#This Row],[Vefat2019]:[Vefat2017]], "&gt;0")</f>
        <v>52</v>
      </c>
      <c r="G469" s="1">
        <f>IF(AND(BursaTablo[[#This Row],[Vefat2020]]&gt;-1,BursaTablo[[#This Row],[Referans]]&gt;-1), BursaTablo[[#This Row],[Vefat2020]]-BursaTablo[[#This Row],[Referans]], 0)</f>
        <v>8</v>
      </c>
      <c r="H469">
        <f t="shared" si="61"/>
        <v>58.285714285714285</v>
      </c>
      <c r="I469">
        <f t="shared" si="62"/>
        <v>52.714285714285715</v>
      </c>
      <c r="J469">
        <f t="shared" si="63"/>
        <v>47.571428571428569</v>
      </c>
      <c r="K469">
        <f t="shared" si="64"/>
        <v>41.857142857142854</v>
      </c>
      <c r="L469">
        <f t="shared" si="65"/>
        <v>47.380952380952387</v>
      </c>
    </row>
    <row r="470" spans="1:12">
      <c r="A470" s="3" t="s">
        <v>487</v>
      </c>
      <c r="B470">
        <v>76</v>
      </c>
      <c r="C470">
        <v>42</v>
      </c>
      <c r="D470">
        <v>37</v>
      </c>
      <c r="E470">
        <v>37</v>
      </c>
      <c r="F470" s="1">
        <f>AVERAGEIF(BursaTablo[[#This Row],[Vefat2019]:[Vefat2017]], "&gt;0")</f>
        <v>38.666666666666664</v>
      </c>
      <c r="G470" s="1">
        <f>IF(AND(BursaTablo[[#This Row],[Vefat2020]]&gt;-1,BursaTablo[[#This Row],[Referans]]&gt;-1), BursaTablo[[#This Row],[Vefat2020]]-BursaTablo[[#This Row],[Referans]], 0)</f>
        <v>37.333333333333336</v>
      </c>
      <c r="H470">
        <f t="shared" si="61"/>
        <v>60.857142857142854</v>
      </c>
      <c r="I470">
        <f t="shared" si="62"/>
        <v>50.285714285714285</v>
      </c>
      <c r="J470">
        <f t="shared" si="63"/>
        <v>46.428571428571431</v>
      </c>
      <c r="K470">
        <f t="shared" si="64"/>
        <v>41.857142857142854</v>
      </c>
      <c r="L470">
        <f t="shared" si="65"/>
        <v>46.190476190476197</v>
      </c>
    </row>
    <row r="471" spans="1:12">
      <c r="A471" s="3" t="s">
        <v>488</v>
      </c>
      <c r="B471">
        <v>74</v>
      </c>
      <c r="C471">
        <v>60</v>
      </c>
      <c r="D471">
        <v>46</v>
      </c>
      <c r="E471">
        <v>36</v>
      </c>
      <c r="F471" s="1">
        <f>AVERAGEIF(BursaTablo[[#This Row],[Vefat2019]:[Vefat2017]], "&gt;0")</f>
        <v>47.333333333333336</v>
      </c>
      <c r="G471" s="1">
        <f>IF(AND(BursaTablo[[#This Row],[Vefat2020]]&gt;-1,BursaTablo[[#This Row],[Referans]]&gt;-1), BursaTablo[[#This Row],[Vefat2020]]-BursaTablo[[#This Row],[Referans]], 0)</f>
        <v>26.666666666666664</v>
      </c>
      <c r="H471">
        <f t="shared" si="61"/>
        <v>63</v>
      </c>
      <c r="I471">
        <f t="shared" si="62"/>
        <v>53.142857142857146</v>
      </c>
      <c r="J471">
        <f t="shared" si="63"/>
        <v>44.428571428571431</v>
      </c>
      <c r="K471">
        <f t="shared" si="64"/>
        <v>40.571428571428569</v>
      </c>
      <c r="L471">
        <f t="shared" si="65"/>
        <v>46.047619047619044</v>
      </c>
    </row>
    <row r="472" spans="1:12">
      <c r="A472" s="3" t="s">
        <v>489</v>
      </c>
      <c r="B472">
        <v>69</v>
      </c>
      <c r="C472">
        <v>51</v>
      </c>
      <c r="D472">
        <v>42</v>
      </c>
      <c r="E472">
        <v>56</v>
      </c>
      <c r="F472" s="1">
        <f>AVERAGEIF(BursaTablo[[#This Row],[Vefat2019]:[Vefat2017]], "&gt;0")</f>
        <v>49.666666666666664</v>
      </c>
      <c r="G472" s="1">
        <f>IF(AND(BursaTablo[[#This Row],[Vefat2020]]&gt;-1,BursaTablo[[#This Row],[Referans]]&gt;-1), BursaTablo[[#This Row],[Vefat2020]]-BursaTablo[[#This Row],[Referans]], 0)</f>
        <v>19.333333333333336</v>
      </c>
      <c r="H472">
        <f t="shared" si="61"/>
        <v>64.428571428571431</v>
      </c>
      <c r="I472">
        <f t="shared" si="62"/>
        <v>53.714285714285715</v>
      </c>
      <c r="J472">
        <f t="shared" si="63"/>
        <v>43</v>
      </c>
      <c r="K472">
        <f t="shared" si="64"/>
        <v>43.714285714285715</v>
      </c>
      <c r="L472">
        <f t="shared" si="65"/>
        <v>46.80952380952381</v>
      </c>
    </row>
    <row r="473" spans="1:12">
      <c r="A473" s="3" t="s">
        <v>490</v>
      </c>
      <c r="B473">
        <v>68</v>
      </c>
      <c r="C473">
        <v>46</v>
      </c>
      <c r="D473">
        <v>37</v>
      </c>
      <c r="E473">
        <v>58</v>
      </c>
      <c r="F473" s="1">
        <f>AVERAGEIF(BursaTablo[[#This Row],[Vefat2019]:[Vefat2017]], "&gt;0")</f>
        <v>47</v>
      </c>
      <c r="G473" s="1">
        <f>IF(AND(BursaTablo[[#This Row],[Vefat2020]]&gt;-1,BursaTablo[[#This Row],[Referans]]&gt;-1), BursaTablo[[#This Row],[Vefat2020]]-BursaTablo[[#This Row],[Referans]], 0)</f>
        <v>21</v>
      </c>
      <c r="H473">
        <f t="shared" si="61"/>
        <v>65.571428571428569</v>
      </c>
      <c r="I473">
        <f t="shared" si="62"/>
        <v>52.857142857142854</v>
      </c>
      <c r="J473">
        <f t="shared" si="63"/>
        <v>42.428571428571431</v>
      </c>
      <c r="K473">
        <f t="shared" si="64"/>
        <v>45.285714285714285</v>
      </c>
      <c r="L473">
        <f t="shared" si="65"/>
        <v>46.857142857142854</v>
      </c>
    </row>
    <row r="474" spans="1:12">
      <c r="A474" s="3" t="s">
        <v>491</v>
      </c>
      <c r="B474">
        <v>67</v>
      </c>
      <c r="C474">
        <v>40</v>
      </c>
      <c r="D474">
        <v>40</v>
      </c>
      <c r="E474">
        <v>47</v>
      </c>
      <c r="F474" s="1">
        <f>AVERAGEIF(BursaTablo[[#This Row],[Vefat2019]:[Vefat2017]], "&gt;0")</f>
        <v>42.333333333333336</v>
      </c>
      <c r="G474" s="1">
        <f>IF(AND(BursaTablo[[#This Row],[Vefat2020]]&gt;-1,BursaTablo[[#This Row],[Referans]]&gt;-1), BursaTablo[[#This Row],[Vefat2020]]-BursaTablo[[#This Row],[Referans]], 0)</f>
        <v>24.666666666666664</v>
      </c>
      <c r="H474">
        <f t="shared" si="61"/>
        <v>67.142857142857139</v>
      </c>
      <c r="I474">
        <f t="shared" si="62"/>
        <v>50.571428571428569</v>
      </c>
      <c r="J474">
        <f t="shared" si="63"/>
        <v>42.857142857142854</v>
      </c>
      <c r="K474">
        <f t="shared" si="64"/>
        <v>46.428571428571431</v>
      </c>
      <c r="L474">
        <f t="shared" si="65"/>
        <v>46.619047619047613</v>
      </c>
    </row>
    <row r="475" spans="1:12">
      <c r="A475" s="3" t="s">
        <v>492</v>
      </c>
      <c r="B475">
        <v>79</v>
      </c>
      <c r="C475">
        <v>56</v>
      </c>
      <c r="D475">
        <v>42</v>
      </c>
      <c r="E475">
        <v>36</v>
      </c>
      <c r="F475" s="1">
        <f>AVERAGEIF(BursaTablo[[#This Row],[Vefat2019]:[Vefat2017]], "&gt;0")</f>
        <v>44.666666666666664</v>
      </c>
      <c r="G475" s="1">
        <f>IF(AND(BursaTablo[[#This Row],[Vefat2020]]&gt;-1,BursaTablo[[#This Row],[Referans]]&gt;-1), BursaTablo[[#This Row],[Vefat2020]]-BursaTablo[[#This Row],[Referans]], 0)</f>
        <v>34.333333333333336</v>
      </c>
      <c r="H475">
        <f t="shared" si="61"/>
        <v>70.428571428571431</v>
      </c>
      <c r="I475">
        <f t="shared" si="62"/>
        <v>50.714285714285715</v>
      </c>
      <c r="J475">
        <f t="shared" si="63"/>
        <v>42</v>
      </c>
      <c r="K475">
        <f t="shared" si="64"/>
        <v>45.142857142857146</v>
      </c>
      <c r="L475">
        <f t="shared" si="65"/>
        <v>45.952380952380956</v>
      </c>
    </row>
    <row r="476" spans="1:12">
      <c r="A476" s="3" t="s">
        <v>493</v>
      </c>
      <c r="B476">
        <v>70</v>
      </c>
      <c r="C476">
        <v>37</v>
      </c>
      <c r="D476">
        <v>35</v>
      </c>
      <c r="E476">
        <v>54</v>
      </c>
      <c r="F476" s="1">
        <f>AVERAGEIF(BursaTablo[[#This Row],[Vefat2019]:[Vefat2017]], "&gt;0")</f>
        <v>42</v>
      </c>
      <c r="G476" s="1">
        <f>IF(AND(BursaTablo[[#This Row],[Vefat2020]]&gt;-1,BursaTablo[[#This Row],[Referans]]&gt;-1), BursaTablo[[#This Row],[Vefat2020]]-BursaTablo[[#This Row],[Referans]], 0)</f>
        <v>28</v>
      </c>
      <c r="H476">
        <f t="shared" si="61"/>
        <v>71.857142857142861</v>
      </c>
      <c r="I476">
        <f t="shared" si="62"/>
        <v>47.428571428571431</v>
      </c>
      <c r="J476">
        <f t="shared" si="63"/>
        <v>39.857142857142854</v>
      </c>
      <c r="K476">
        <f t="shared" si="64"/>
        <v>46.285714285714285</v>
      </c>
      <c r="L476">
        <f t="shared" si="65"/>
        <v>44.523809523809526</v>
      </c>
    </row>
    <row r="477" spans="1:12">
      <c r="A477" s="3" t="s">
        <v>494</v>
      </c>
      <c r="B477">
        <v>72</v>
      </c>
      <c r="C477">
        <v>39</v>
      </c>
      <c r="D477">
        <v>36</v>
      </c>
      <c r="E477">
        <v>43</v>
      </c>
      <c r="F477" s="1">
        <f>AVERAGEIF(BursaTablo[[#This Row],[Vefat2019]:[Vefat2017]], "&gt;0")</f>
        <v>39.333333333333336</v>
      </c>
      <c r="G477" s="1">
        <f>IF(AND(BursaTablo[[#This Row],[Vefat2020]]&gt;-1,BursaTablo[[#This Row],[Referans]]&gt;-1), BursaTablo[[#This Row],[Vefat2020]]-BursaTablo[[#This Row],[Referans]], 0)</f>
        <v>32.666666666666664</v>
      </c>
      <c r="H477">
        <f t="shared" si="61"/>
        <v>71.285714285714292</v>
      </c>
      <c r="I477">
        <f t="shared" si="62"/>
        <v>47</v>
      </c>
      <c r="J477">
        <f t="shared" si="63"/>
        <v>39.714285714285715</v>
      </c>
      <c r="K477">
        <f t="shared" si="64"/>
        <v>47.142857142857146</v>
      </c>
      <c r="L477">
        <f t="shared" si="65"/>
        <v>44.619047619047613</v>
      </c>
    </row>
    <row r="478" spans="1:12">
      <c r="A478" s="3" t="s">
        <v>495</v>
      </c>
      <c r="B478">
        <v>72</v>
      </c>
      <c r="C478">
        <v>35</v>
      </c>
      <c r="D478">
        <v>43</v>
      </c>
      <c r="E478">
        <v>55</v>
      </c>
      <c r="F478" s="1">
        <f>AVERAGEIF(BursaTablo[[#This Row],[Vefat2019]:[Vefat2017]], "&gt;0")</f>
        <v>44.333333333333336</v>
      </c>
      <c r="G478" s="1">
        <f>IF(AND(BursaTablo[[#This Row],[Vefat2020]]&gt;-1,BursaTablo[[#This Row],[Referans]]&gt;-1), BursaTablo[[#This Row],[Vefat2020]]-BursaTablo[[#This Row],[Referans]], 0)</f>
        <v>27.666666666666664</v>
      </c>
      <c r="H478">
        <f t="shared" si="61"/>
        <v>71</v>
      </c>
      <c r="I478">
        <f t="shared" si="62"/>
        <v>43.428571428571431</v>
      </c>
      <c r="J478">
        <f t="shared" si="63"/>
        <v>39.285714285714285</v>
      </c>
      <c r="K478">
        <f t="shared" si="64"/>
        <v>49.857142857142854</v>
      </c>
      <c r="L478">
        <f t="shared" si="65"/>
        <v>44.19047619047619</v>
      </c>
    </row>
    <row r="479" spans="1:12">
      <c r="A479" s="3" t="s">
        <v>496</v>
      </c>
      <c r="B479">
        <v>93</v>
      </c>
      <c r="C479">
        <v>45</v>
      </c>
      <c r="D479">
        <v>38</v>
      </c>
      <c r="E479">
        <v>36</v>
      </c>
      <c r="F479" s="1">
        <f>AVERAGEIF(BursaTablo[[#This Row],[Vefat2019]:[Vefat2017]], "&gt;0")</f>
        <v>39.666666666666664</v>
      </c>
      <c r="G479" s="1">
        <f>IF(AND(BursaTablo[[#This Row],[Vefat2020]]&gt;-1,BursaTablo[[#This Row],[Referans]]&gt;-1), BursaTablo[[#This Row],[Vefat2020]]-BursaTablo[[#This Row],[Referans]], 0)</f>
        <v>53.333333333333336</v>
      </c>
      <c r="H479">
        <f t="shared" si="61"/>
        <v>74.428571428571431</v>
      </c>
      <c r="I479">
        <f t="shared" si="62"/>
        <v>42.571428571428569</v>
      </c>
      <c r="J479">
        <f t="shared" si="63"/>
        <v>38.714285714285715</v>
      </c>
      <c r="K479">
        <f t="shared" si="64"/>
        <v>47</v>
      </c>
      <c r="L479">
        <f t="shared" si="65"/>
        <v>42.761904761904766</v>
      </c>
    </row>
    <row r="480" spans="1:12">
      <c r="A480" s="3" t="s">
        <v>497</v>
      </c>
      <c r="B480">
        <v>59</v>
      </c>
      <c r="C480">
        <v>37</v>
      </c>
      <c r="D480">
        <v>44</v>
      </c>
      <c r="E480">
        <v>50</v>
      </c>
      <c r="F480" s="1">
        <f>AVERAGEIF(BursaTablo[[#This Row],[Vefat2019]:[Vefat2017]], "&gt;0")</f>
        <v>43.666666666666664</v>
      </c>
      <c r="G480" s="1">
        <f>IF(AND(BursaTablo[[#This Row],[Vefat2020]]&gt;-1,BursaTablo[[#This Row],[Referans]]&gt;-1), BursaTablo[[#This Row],[Vefat2020]]-BursaTablo[[#This Row],[Referans]], 0)</f>
        <v>15.333333333333336</v>
      </c>
      <c r="H480">
        <f t="shared" si="61"/>
        <v>73.142857142857139</v>
      </c>
      <c r="I480">
        <f t="shared" si="62"/>
        <v>41.285714285714285</v>
      </c>
      <c r="J480">
        <f t="shared" si="63"/>
        <v>39.714285714285715</v>
      </c>
      <c r="K480">
        <f t="shared" si="64"/>
        <v>45.857142857142854</v>
      </c>
      <c r="L480">
        <f t="shared" si="65"/>
        <v>42.285714285714285</v>
      </c>
    </row>
    <row r="481" spans="1:12">
      <c r="A481" s="3" t="s">
        <v>498</v>
      </c>
      <c r="B481">
        <v>70</v>
      </c>
      <c r="C481">
        <v>53</v>
      </c>
      <c r="D481">
        <v>55</v>
      </c>
      <c r="E481">
        <v>59</v>
      </c>
      <c r="F481" s="1">
        <f>AVERAGEIF(BursaTablo[[#This Row],[Vefat2019]:[Vefat2017]], "&gt;0")</f>
        <v>55.666666666666664</v>
      </c>
      <c r="G481" s="1">
        <f>IF(AND(BursaTablo[[#This Row],[Vefat2020]]&gt;-1,BursaTablo[[#This Row],[Referans]]&gt;-1), BursaTablo[[#This Row],[Vefat2020]]-BursaTablo[[#This Row],[Referans]], 0)</f>
        <v>14.333333333333336</v>
      </c>
      <c r="H481">
        <f t="shared" si="61"/>
        <v>73.571428571428569</v>
      </c>
      <c r="I481">
        <f t="shared" si="62"/>
        <v>43.142857142857146</v>
      </c>
      <c r="J481">
        <f t="shared" si="63"/>
        <v>41.857142857142854</v>
      </c>
      <c r="K481">
        <f t="shared" si="64"/>
        <v>47.571428571428569</v>
      </c>
      <c r="L481">
        <f t="shared" si="65"/>
        <v>44.19047619047619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CD82-D822-43AE-9381-4C4AD8551618}">
  <sheetPr codeName="Sheet10"/>
  <dimension ref="A1:N481"/>
  <sheetViews>
    <sheetView zoomScale="70" zoomScaleNormal="70" workbookViewId="0">
      <selection activeCell="H429" sqref="H429:L481"/>
    </sheetView>
  </sheetViews>
  <sheetFormatPr defaultRowHeight="14.4"/>
  <cols>
    <col min="2" max="7" width="11.5546875" customWidth="1"/>
    <col min="8" max="11" width="14.5546875" customWidth="1"/>
    <col min="12" max="12" width="13.7773437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6</v>
      </c>
      <c r="C2">
        <v>7</v>
      </c>
      <c r="D2">
        <v>2</v>
      </c>
      <c r="F2">
        <f>TekirdagTablo[[#This Row],[Vefat2019]]</f>
        <v>7</v>
      </c>
      <c r="G2">
        <f>IF(AND(TekirdagTablo[[#This Row],[Vefat2020]]&gt;-1,TekirdagTablo[[#This Row],[Referans]]&gt;-1), TekirdagTablo[[#This Row],[Vefat2020]]-TekirdagTablo[[#This Row],[Referans]], 0)</f>
        <v>-1</v>
      </c>
    </row>
    <row r="3" spans="1:12">
      <c r="A3" s="3" t="s">
        <v>18</v>
      </c>
      <c r="B3">
        <v>7</v>
      </c>
      <c r="C3">
        <v>6</v>
      </c>
      <c r="D3">
        <v>3</v>
      </c>
      <c r="F3">
        <f>TekirdagTablo[[#This Row],[Vefat2019]]</f>
        <v>6</v>
      </c>
      <c r="G3">
        <f>IF(TekirdagTablo[[#This Row],[Vefat2020]]&gt;-1, TekirdagTablo[[#This Row],[Vefat2020]]-TekirdagTablo[[#This Row],[Referans]], 0)</f>
        <v>1</v>
      </c>
    </row>
    <row r="4" spans="1:12">
      <c r="A4" s="3" t="s">
        <v>19</v>
      </c>
      <c r="B4">
        <v>4</v>
      </c>
      <c r="C4">
        <v>3</v>
      </c>
      <c r="D4">
        <v>1</v>
      </c>
      <c r="F4">
        <f>TekirdagTablo[[#This Row],[Vefat2019]]</f>
        <v>3</v>
      </c>
      <c r="G4">
        <f>IF(TekirdagTablo[[#This Row],[Vefat2020]]&gt;-1, TekirdagTablo[[#This Row],[Vefat2020]]-TekirdagTablo[[#This Row],[Referans]], 0)</f>
        <v>1</v>
      </c>
    </row>
    <row r="5" spans="1:12">
      <c r="A5" s="3" t="s">
        <v>20</v>
      </c>
      <c r="B5">
        <v>5</v>
      </c>
      <c r="C5">
        <v>2</v>
      </c>
      <c r="D5">
        <v>2</v>
      </c>
      <c r="F5">
        <f>TekirdagTablo[[#This Row],[Vefat2019]]</f>
        <v>2</v>
      </c>
      <c r="G5">
        <f>IF(TekirdagTablo[[#This Row],[Vefat2020]]&gt;-1, TekirdagTablo[[#This Row],[Vefat2020]]-TekirdagTablo[[#This Row],[Referans]], 0)</f>
        <v>3</v>
      </c>
    </row>
    <row r="6" spans="1:12">
      <c r="A6" s="3" t="s">
        <v>21</v>
      </c>
      <c r="B6">
        <v>3</v>
      </c>
      <c r="C6">
        <v>1</v>
      </c>
      <c r="D6">
        <v>1</v>
      </c>
      <c r="F6">
        <f>TekirdagTablo[[#This Row],[Vefat2019]]</f>
        <v>1</v>
      </c>
      <c r="G6">
        <f>IF(TekirdagTablo[[#This Row],[Vefat2020]]&gt;-1, TekirdagTablo[[#This Row],[Vefat2020]]-TekirdagTablo[[#This Row],[Referans]], 0)</f>
        <v>2</v>
      </c>
    </row>
    <row r="7" spans="1:12">
      <c r="A7" s="3" t="s">
        <v>22</v>
      </c>
      <c r="B7">
        <v>5</v>
      </c>
      <c r="C7">
        <v>1</v>
      </c>
      <c r="D7">
        <v>3</v>
      </c>
      <c r="F7">
        <f>TekirdagTablo[[#This Row],[Vefat2019]]</f>
        <v>1</v>
      </c>
      <c r="G7">
        <f>IF(TekirdagTablo[[#This Row],[Vefat2020]]&gt;-1, TekirdagTablo[[#This Row],[Vefat2020]]-TekirdagTablo[[#This Row],[Referans]], 0)</f>
        <v>4</v>
      </c>
    </row>
    <row r="8" spans="1:12">
      <c r="A8" s="3" t="s">
        <v>23</v>
      </c>
      <c r="B8">
        <v>6</v>
      </c>
      <c r="C8">
        <v>5</v>
      </c>
      <c r="D8">
        <v>1</v>
      </c>
      <c r="F8">
        <f>TekirdagTablo[[#This Row],[Vefat2019]]</f>
        <v>5</v>
      </c>
      <c r="G8">
        <f>IF(TekirdagTablo[[#This Row],[Vefat2020]]&gt;-1, TekirdagTablo[[#This Row],[Vefat2020]]-TekirdagTablo[[#This Row],[Referans]], 0)</f>
        <v>1</v>
      </c>
      <c r="H8">
        <f>AVERAGE(B2:B8)</f>
        <v>5.1428571428571432</v>
      </c>
      <c r="I8">
        <f t="shared" ref="I8:K23" si="0">AVERAGE(C2:C8)</f>
        <v>3.5714285714285716</v>
      </c>
      <c r="J8">
        <f t="shared" si="0"/>
        <v>1.8571428571428572</v>
      </c>
      <c r="L8">
        <f>AVERAGE(F2:F8)</f>
        <v>3.5714285714285716</v>
      </c>
    </row>
    <row r="9" spans="1:12">
      <c r="A9" s="3" t="s">
        <v>24</v>
      </c>
      <c r="B9">
        <v>4</v>
      </c>
      <c r="C9">
        <v>5</v>
      </c>
      <c r="D9">
        <v>3</v>
      </c>
      <c r="F9">
        <f>TekirdagTablo[[#This Row],[Vefat2019]]</f>
        <v>5</v>
      </c>
      <c r="G9">
        <f>IF(TekirdagTablo[[#This Row],[Vefat2020]]&gt;-1, TekirdagTablo[[#This Row],[Vefat2020]]-TekirdagTablo[[#This Row],[Referans]], 0)</f>
        <v>-1</v>
      </c>
      <c r="H9">
        <f t="shared" ref="H9:H72" si="1">AVERAGE(B3:B9)</f>
        <v>4.8571428571428568</v>
      </c>
      <c r="I9">
        <f t="shared" ref="I9:I72" si="2">AVERAGE(C3:C9)</f>
        <v>3.2857142857142856</v>
      </c>
      <c r="J9">
        <f t="shared" ref="J9:K72" si="3">AVERAGE(D3:D9)</f>
        <v>2</v>
      </c>
      <c r="L9">
        <f t="shared" ref="L9:L72" si="4">AVERAGE(F3:F9)</f>
        <v>3.2857142857142856</v>
      </c>
    </row>
    <row r="10" spans="1:12">
      <c r="A10" s="3" t="s">
        <v>25</v>
      </c>
      <c r="B10">
        <v>7</v>
      </c>
      <c r="C10">
        <v>10</v>
      </c>
      <c r="D10">
        <v>0</v>
      </c>
      <c r="E10">
        <v>1</v>
      </c>
      <c r="F10">
        <f>TekirdagTablo[[#This Row],[Vefat2019]]</f>
        <v>10</v>
      </c>
      <c r="G10">
        <f>IF(TekirdagTablo[[#This Row],[Vefat2020]]&gt;-1, TekirdagTablo[[#This Row],[Vefat2020]]-TekirdagTablo[[#This Row],[Referans]], 0)</f>
        <v>-3</v>
      </c>
      <c r="H10">
        <f t="shared" si="1"/>
        <v>4.8571428571428568</v>
      </c>
      <c r="I10">
        <f t="shared" si="2"/>
        <v>3.8571428571428572</v>
      </c>
      <c r="J10">
        <f t="shared" si="3"/>
        <v>1.5714285714285714</v>
      </c>
      <c r="K10">
        <f t="shared" si="0"/>
        <v>1</v>
      </c>
      <c r="L10">
        <f t="shared" si="4"/>
        <v>3.8571428571428572</v>
      </c>
    </row>
    <row r="11" spans="1:12">
      <c r="A11" s="3" t="s">
        <v>26</v>
      </c>
      <c r="B11">
        <v>5</v>
      </c>
      <c r="C11">
        <v>6</v>
      </c>
      <c r="D11">
        <v>3</v>
      </c>
      <c r="E11">
        <v>1</v>
      </c>
      <c r="F11">
        <f>TekirdagTablo[[#This Row],[Vefat2019]]</f>
        <v>6</v>
      </c>
      <c r="G11">
        <f>IF(TekirdagTablo[[#This Row],[Vefat2020]]&gt;-1, TekirdagTablo[[#This Row],[Vefat2020]]-TekirdagTablo[[#This Row],[Referans]], 0)</f>
        <v>-1</v>
      </c>
      <c r="H11">
        <f t="shared" si="1"/>
        <v>5</v>
      </c>
      <c r="I11">
        <f t="shared" si="2"/>
        <v>4.2857142857142856</v>
      </c>
      <c r="J11">
        <f t="shared" si="3"/>
        <v>1.8571428571428572</v>
      </c>
      <c r="K11">
        <f t="shared" si="0"/>
        <v>1</v>
      </c>
      <c r="L11">
        <f t="shared" si="4"/>
        <v>4.2857142857142856</v>
      </c>
    </row>
    <row r="12" spans="1:12">
      <c r="A12" s="3" t="s">
        <v>27</v>
      </c>
      <c r="B12">
        <v>8</v>
      </c>
      <c r="C12">
        <v>10</v>
      </c>
      <c r="D12">
        <v>3</v>
      </c>
      <c r="E12">
        <v>0</v>
      </c>
      <c r="F12">
        <f>TekirdagTablo[[#This Row],[Vefat2019]]</f>
        <v>10</v>
      </c>
      <c r="G12">
        <f>IF(TekirdagTablo[[#This Row],[Vefat2020]]&gt;-1, TekirdagTablo[[#This Row],[Vefat2020]]-TekirdagTablo[[#This Row],[Referans]], 0)</f>
        <v>-2</v>
      </c>
      <c r="H12">
        <f t="shared" si="1"/>
        <v>5.4285714285714288</v>
      </c>
      <c r="I12">
        <f t="shared" si="2"/>
        <v>5.4285714285714288</v>
      </c>
      <c r="J12">
        <f t="shared" si="3"/>
        <v>2</v>
      </c>
      <c r="K12">
        <f t="shared" si="0"/>
        <v>0.66666666666666663</v>
      </c>
      <c r="L12">
        <f t="shared" si="4"/>
        <v>5.4285714285714288</v>
      </c>
    </row>
    <row r="13" spans="1:12">
      <c r="A13" s="3" t="s">
        <v>28</v>
      </c>
      <c r="B13">
        <v>6</v>
      </c>
      <c r="C13">
        <v>6</v>
      </c>
      <c r="D13">
        <v>4</v>
      </c>
      <c r="E13">
        <v>0</v>
      </c>
      <c r="F13">
        <f>TekirdagTablo[[#This Row],[Vefat2019]]</f>
        <v>6</v>
      </c>
      <c r="G13">
        <f>IF(TekirdagTablo[[#This Row],[Vefat2020]]&gt;-1, TekirdagTablo[[#This Row],[Vefat2020]]-TekirdagTablo[[#This Row],[Referans]], 0)</f>
        <v>0</v>
      </c>
      <c r="H13">
        <f t="shared" si="1"/>
        <v>5.8571428571428568</v>
      </c>
      <c r="I13">
        <f t="shared" si="2"/>
        <v>6.1428571428571432</v>
      </c>
      <c r="J13">
        <f t="shared" si="3"/>
        <v>2.4285714285714284</v>
      </c>
      <c r="K13">
        <f t="shared" si="0"/>
        <v>0.5</v>
      </c>
      <c r="L13">
        <f t="shared" si="4"/>
        <v>6.1428571428571432</v>
      </c>
    </row>
    <row r="14" spans="1:12">
      <c r="A14" s="3" t="s">
        <v>29</v>
      </c>
      <c r="B14">
        <v>6</v>
      </c>
      <c r="C14">
        <v>5</v>
      </c>
      <c r="D14">
        <v>1</v>
      </c>
      <c r="E14">
        <v>3</v>
      </c>
      <c r="F14">
        <f>TekirdagTablo[[#This Row],[Vefat2019]]</f>
        <v>5</v>
      </c>
      <c r="G14">
        <f>IF(TekirdagTablo[[#This Row],[Vefat2020]]&gt;-1, TekirdagTablo[[#This Row],[Vefat2020]]-TekirdagTablo[[#This Row],[Referans]], 0)</f>
        <v>1</v>
      </c>
      <c r="H14">
        <f t="shared" si="1"/>
        <v>6</v>
      </c>
      <c r="I14">
        <f t="shared" si="2"/>
        <v>6.7142857142857144</v>
      </c>
      <c r="J14">
        <f t="shared" si="3"/>
        <v>2.1428571428571428</v>
      </c>
      <c r="K14">
        <f t="shared" si="0"/>
        <v>1</v>
      </c>
      <c r="L14">
        <f t="shared" si="4"/>
        <v>6.7142857142857144</v>
      </c>
    </row>
    <row r="15" spans="1:12">
      <c r="A15" s="3" t="s">
        <v>30</v>
      </c>
      <c r="B15">
        <v>3</v>
      </c>
      <c r="C15">
        <v>5</v>
      </c>
      <c r="D15">
        <v>3</v>
      </c>
      <c r="E15">
        <v>1</v>
      </c>
      <c r="F15">
        <f>TekirdagTablo[[#This Row],[Vefat2019]]</f>
        <v>5</v>
      </c>
      <c r="G15">
        <f>IF(TekirdagTablo[[#This Row],[Vefat2020]]&gt;-1, TekirdagTablo[[#This Row],[Vefat2020]]-TekirdagTablo[[#This Row],[Referans]], 0)</f>
        <v>-2</v>
      </c>
      <c r="H15">
        <f t="shared" si="1"/>
        <v>5.5714285714285712</v>
      </c>
      <c r="I15">
        <f t="shared" si="2"/>
        <v>6.7142857142857144</v>
      </c>
      <c r="J15">
        <f t="shared" si="3"/>
        <v>2.4285714285714284</v>
      </c>
      <c r="K15">
        <f t="shared" si="0"/>
        <v>1</v>
      </c>
      <c r="L15">
        <f t="shared" si="4"/>
        <v>6.7142857142857144</v>
      </c>
    </row>
    <row r="16" spans="1:12">
      <c r="A16" s="3" t="s">
        <v>31</v>
      </c>
      <c r="B16">
        <v>7</v>
      </c>
      <c r="C16">
        <v>3</v>
      </c>
      <c r="D16">
        <v>4</v>
      </c>
      <c r="E16">
        <v>0</v>
      </c>
      <c r="F16">
        <f>TekirdagTablo[[#This Row],[Vefat2019]]</f>
        <v>3</v>
      </c>
      <c r="G16">
        <f>IF(TekirdagTablo[[#This Row],[Vefat2020]]&gt;-1, TekirdagTablo[[#This Row],[Vefat2020]]-TekirdagTablo[[#This Row],[Referans]], 0)</f>
        <v>4</v>
      </c>
      <c r="H16">
        <f t="shared" si="1"/>
        <v>6</v>
      </c>
      <c r="I16">
        <f t="shared" si="2"/>
        <v>6.4285714285714288</v>
      </c>
      <c r="J16">
        <f t="shared" si="3"/>
        <v>2.5714285714285716</v>
      </c>
      <c r="K16">
        <f t="shared" si="0"/>
        <v>0.8571428571428571</v>
      </c>
      <c r="L16">
        <f t="shared" si="4"/>
        <v>6.4285714285714288</v>
      </c>
    </row>
    <row r="17" spans="1:14">
      <c r="A17" s="3" t="s">
        <v>32</v>
      </c>
      <c r="B17">
        <v>10</v>
      </c>
      <c r="C17">
        <v>7</v>
      </c>
      <c r="D17">
        <v>3</v>
      </c>
      <c r="E17">
        <v>1</v>
      </c>
      <c r="F17">
        <f>TekirdagTablo[[#This Row],[Vefat2019]]</f>
        <v>7</v>
      </c>
      <c r="G17">
        <f>IF(TekirdagTablo[[#This Row],[Vefat2020]]&gt;-1, TekirdagTablo[[#This Row],[Vefat2020]]-TekirdagTablo[[#This Row],[Referans]], 0)</f>
        <v>3</v>
      </c>
      <c r="H17">
        <f t="shared" si="1"/>
        <v>6.4285714285714288</v>
      </c>
      <c r="I17">
        <f t="shared" si="2"/>
        <v>6</v>
      </c>
      <c r="J17">
        <f t="shared" si="3"/>
        <v>3</v>
      </c>
      <c r="K17">
        <f t="shared" si="0"/>
        <v>0.8571428571428571</v>
      </c>
      <c r="L17">
        <f t="shared" si="4"/>
        <v>6</v>
      </c>
    </row>
    <row r="18" spans="1:14">
      <c r="A18" s="3" t="s">
        <v>33</v>
      </c>
      <c r="B18">
        <v>4</v>
      </c>
      <c r="C18">
        <v>9</v>
      </c>
      <c r="D18">
        <v>2</v>
      </c>
      <c r="E18">
        <v>0</v>
      </c>
      <c r="F18">
        <f>TekirdagTablo[[#This Row],[Vefat2019]]</f>
        <v>9</v>
      </c>
      <c r="G18">
        <f>IF(TekirdagTablo[[#This Row],[Vefat2020]]&gt;-1, TekirdagTablo[[#This Row],[Vefat2020]]-TekirdagTablo[[#This Row],[Referans]], 0)</f>
        <v>-5</v>
      </c>
      <c r="H18">
        <f t="shared" si="1"/>
        <v>6.2857142857142856</v>
      </c>
      <c r="I18">
        <f t="shared" si="2"/>
        <v>6.4285714285714288</v>
      </c>
      <c r="J18">
        <f t="shared" si="3"/>
        <v>2.8571428571428572</v>
      </c>
      <c r="K18">
        <f t="shared" si="0"/>
        <v>0.7142857142857143</v>
      </c>
      <c r="L18">
        <f t="shared" si="4"/>
        <v>6.4285714285714288</v>
      </c>
    </row>
    <row r="19" spans="1:14">
      <c r="A19" s="3" t="s">
        <v>34</v>
      </c>
      <c r="B19">
        <v>3</v>
      </c>
      <c r="C19">
        <v>5</v>
      </c>
      <c r="D19">
        <v>4</v>
      </c>
      <c r="E19">
        <v>0</v>
      </c>
      <c r="F19">
        <f>TekirdagTablo[[#This Row],[Vefat2019]]</f>
        <v>5</v>
      </c>
      <c r="G19">
        <f>IF(TekirdagTablo[[#This Row],[Vefat2020]]&gt;-1, TekirdagTablo[[#This Row],[Vefat2020]]-TekirdagTablo[[#This Row],[Referans]], 0)</f>
        <v>-2</v>
      </c>
      <c r="H19">
        <f t="shared" si="1"/>
        <v>5.5714285714285712</v>
      </c>
      <c r="I19">
        <f t="shared" si="2"/>
        <v>5.7142857142857144</v>
      </c>
      <c r="J19">
        <f t="shared" si="3"/>
        <v>3</v>
      </c>
      <c r="K19">
        <f t="shared" si="0"/>
        <v>0.7142857142857143</v>
      </c>
      <c r="L19">
        <f t="shared" si="4"/>
        <v>5.7142857142857144</v>
      </c>
    </row>
    <row r="20" spans="1:14">
      <c r="A20" s="3" t="s">
        <v>35</v>
      </c>
      <c r="B20">
        <v>10</v>
      </c>
      <c r="C20">
        <v>5</v>
      </c>
      <c r="D20">
        <v>1</v>
      </c>
      <c r="E20">
        <v>0</v>
      </c>
      <c r="F20">
        <f>TekirdagTablo[[#This Row],[Vefat2019]]</f>
        <v>5</v>
      </c>
      <c r="G20">
        <f>IF(TekirdagTablo[[#This Row],[Vefat2020]]&gt;-1, TekirdagTablo[[#This Row],[Vefat2020]]-TekirdagTablo[[#This Row],[Referans]], 0)</f>
        <v>5</v>
      </c>
      <c r="H20">
        <f t="shared" si="1"/>
        <v>6.1428571428571432</v>
      </c>
      <c r="I20">
        <f t="shared" si="2"/>
        <v>5.5714285714285712</v>
      </c>
      <c r="J20">
        <f t="shared" si="3"/>
        <v>2.5714285714285716</v>
      </c>
      <c r="K20">
        <f t="shared" si="0"/>
        <v>0.7142857142857143</v>
      </c>
      <c r="L20">
        <f t="shared" si="4"/>
        <v>5.5714285714285712</v>
      </c>
    </row>
    <row r="21" spans="1:14">
      <c r="A21" s="3" t="s">
        <v>36</v>
      </c>
      <c r="B21">
        <v>6</v>
      </c>
      <c r="C21">
        <v>6</v>
      </c>
      <c r="D21">
        <v>1</v>
      </c>
      <c r="E21">
        <v>0</v>
      </c>
      <c r="F21">
        <f>TekirdagTablo[[#This Row],[Vefat2019]]</f>
        <v>6</v>
      </c>
      <c r="G21">
        <f>IF(TekirdagTablo[[#This Row],[Vefat2020]]&gt;-1, TekirdagTablo[[#This Row],[Vefat2020]]-TekirdagTablo[[#This Row],[Referans]], 0)</f>
        <v>0</v>
      </c>
      <c r="H21">
        <f t="shared" si="1"/>
        <v>6.1428571428571432</v>
      </c>
      <c r="I21">
        <f t="shared" si="2"/>
        <v>5.7142857142857144</v>
      </c>
      <c r="J21">
        <f t="shared" si="3"/>
        <v>2.5714285714285716</v>
      </c>
      <c r="K21">
        <f t="shared" si="0"/>
        <v>0.2857142857142857</v>
      </c>
      <c r="L21">
        <f t="shared" si="4"/>
        <v>5.7142857142857144</v>
      </c>
    </row>
    <row r="22" spans="1:14">
      <c r="A22" s="3" t="s">
        <v>37</v>
      </c>
      <c r="B22">
        <v>3</v>
      </c>
      <c r="C22">
        <v>7</v>
      </c>
      <c r="D22">
        <v>2</v>
      </c>
      <c r="E22">
        <v>1</v>
      </c>
      <c r="F22">
        <f>TekirdagTablo[[#This Row],[Vefat2019]]</f>
        <v>7</v>
      </c>
      <c r="G22">
        <f>IF(TekirdagTablo[[#This Row],[Vefat2020]]&gt;-1, TekirdagTablo[[#This Row],[Vefat2020]]-TekirdagTablo[[#This Row],[Referans]], 0)</f>
        <v>-4</v>
      </c>
      <c r="H22">
        <f t="shared" si="1"/>
        <v>6.1428571428571432</v>
      </c>
      <c r="I22">
        <f t="shared" si="2"/>
        <v>6</v>
      </c>
      <c r="J22">
        <f t="shared" si="3"/>
        <v>2.4285714285714284</v>
      </c>
      <c r="K22">
        <f t="shared" si="0"/>
        <v>0.2857142857142857</v>
      </c>
      <c r="L22">
        <f t="shared" si="4"/>
        <v>6</v>
      </c>
    </row>
    <row r="23" spans="1:14">
      <c r="A23" s="3" t="s">
        <v>38</v>
      </c>
      <c r="B23">
        <v>4</v>
      </c>
      <c r="C23">
        <v>10</v>
      </c>
      <c r="D23">
        <v>1</v>
      </c>
      <c r="E23">
        <v>2</v>
      </c>
      <c r="F23">
        <f>TekirdagTablo[[#This Row],[Vefat2019]]</f>
        <v>10</v>
      </c>
      <c r="G23">
        <f>IF(TekirdagTablo[[#This Row],[Vefat2020]]&gt;-1, TekirdagTablo[[#This Row],[Vefat2020]]-TekirdagTablo[[#This Row],[Referans]], 0)</f>
        <v>-6</v>
      </c>
      <c r="H23">
        <f t="shared" si="1"/>
        <v>5.7142857142857144</v>
      </c>
      <c r="I23">
        <f t="shared" si="2"/>
        <v>7</v>
      </c>
      <c r="J23">
        <f t="shared" si="3"/>
        <v>2</v>
      </c>
      <c r="K23">
        <f t="shared" si="0"/>
        <v>0.5714285714285714</v>
      </c>
      <c r="L23">
        <f t="shared" si="4"/>
        <v>7</v>
      </c>
    </row>
    <row r="24" spans="1:14">
      <c r="A24" s="3" t="s">
        <v>39</v>
      </c>
      <c r="B24">
        <v>4</v>
      </c>
      <c r="C24">
        <v>10</v>
      </c>
      <c r="D24">
        <v>1</v>
      </c>
      <c r="E24">
        <v>0</v>
      </c>
      <c r="F24">
        <f>TekirdagTablo[[#This Row],[Vefat2019]]</f>
        <v>10</v>
      </c>
      <c r="G24">
        <f>IF(TekirdagTablo[[#This Row],[Vefat2020]]&gt;-1, TekirdagTablo[[#This Row],[Vefat2020]]-TekirdagTablo[[#This Row],[Referans]], 0)</f>
        <v>-6</v>
      </c>
      <c r="H24">
        <f t="shared" si="1"/>
        <v>4.8571428571428568</v>
      </c>
      <c r="I24">
        <f t="shared" si="2"/>
        <v>7.4285714285714288</v>
      </c>
      <c r="J24">
        <f t="shared" si="3"/>
        <v>1.7142857142857142</v>
      </c>
      <c r="K24">
        <f t="shared" si="3"/>
        <v>0.42857142857142855</v>
      </c>
      <c r="L24">
        <f t="shared" si="4"/>
        <v>7.4285714285714288</v>
      </c>
    </row>
    <row r="25" spans="1:14">
      <c r="A25" s="3" t="s">
        <v>40</v>
      </c>
      <c r="B25">
        <v>3</v>
      </c>
      <c r="C25">
        <v>5</v>
      </c>
      <c r="D25">
        <v>2</v>
      </c>
      <c r="E25">
        <v>0</v>
      </c>
      <c r="F25">
        <f>TekirdagTablo[[#This Row],[Vefat2019]]</f>
        <v>5</v>
      </c>
      <c r="G25">
        <f>IF(TekirdagTablo[[#This Row],[Vefat2020]]&gt;-1, TekirdagTablo[[#This Row],[Vefat2020]]-TekirdagTablo[[#This Row],[Referans]], 0)</f>
        <v>-2</v>
      </c>
      <c r="H25">
        <f t="shared" si="1"/>
        <v>4.7142857142857144</v>
      </c>
      <c r="I25">
        <f t="shared" si="2"/>
        <v>6.8571428571428568</v>
      </c>
      <c r="J25">
        <f t="shared" si="3"/>
        <v>1.7142857142857142</v>
      </c>
      <c r="K25">
        <f t="shared" si="3"/>
        <v>0.42857142857142855</v>
      </c>
      <c r="L25">
        <f t="shared" si="4"/>
        <v>6.8571428571428568</v>
      </c>
      <c r="N25" t="s">
        <v>5</v>
      </c>
    </row>
    <row r="26" spans="1:14">
      <c r="A26" s="3" t="s">
        <v>41</v>
      </c>
      <c r="B26">
        <v>3</v>
      </c>
      <c r="C26">
        <v>3</v>
      </c>
      <c r="D26">
        <v>2</v>
      </c>
      <c r="E26">
        <v>0</v>
      </c>
      <c r="F26">
        <f>TekirdagTablo[[#This Row],[Vefat2019]]</f>
        <v>3</v>
      </c>
      <c r="G26">
        <f>IF(TekirdagTablo[[#This Row],[Vefat2020]]&gt;-1, TekirdagTablo[[#This Row],[Vefat2020]]-TekirdagTablo[[#This Row],[Referans]], 0)</f>
        <v>0</v>
      </c>
      <c r="H26">
        <f t="shared" si="1"/>
        <v>4.7142857142857144</v>
      </c>
      <c r="I26">
        <f t="shared" si="2"/>
        <v>6.5714285714285712</v>
      </c>
      <c r="J26">
        <f t="shared" si="3"/>
        <v>1.4285714285714286</v>
      </c>
      <c r="K26">
        <f t="shared" si="3"/>
        <v>0.42857142857142855</v>
      </c>
      <c r="L26">
        <f t="shared" si="4"/>
        <v>6.5714285714285712</v>
      </c>
      <c r="N26">
        <f>SUM(TekirdagTablo[Fark])</f>
        <v>-42</v>
      </c>
    </row>
    <row r="27" spans="1:14">
      <c r="A27" s="3" t="s">
        <v>42</v>
      </c>
      <c r="B27">
        <v>5</v>
      </c>
      <c r="C27">
        <v>5</v>
      </c>
      <c r="D27">
        <v>4</v>
      </c>
      <c r="E27">
        <v>1</v>
      </c>
      <c r="F27">
        <f>TekirdagTablo[[#This Row],[Vefat2019]]</f>
        <v>5</v>
      </c>
      <c r="G27">
        <f>IF(TekirdagTablo[[#This Row],[Vefat2020]]&gt;-1, TekirdagTablo[[#This Row],[Vefat2020]]-TekirdagTablo[[#This Row],[Referans]], 0)</f>
        <v>0</v>
      </c>
      <c r="H27">
        <f t="shared" si="1"/>
        <v>4</v>
      </c>
      <c r="I27">
        <f t="shared" si="2"/>
        <v>6.5714285714285712</v>
      </c>
      <c r="J27">
        <f t="shared" si="3"/>
        <v>1.8571428571428572</v>
      </c>
      <c r="K27">
        <f t="shared" si="3"/>
        <v>0.5714285714285714</v>
      </c>
      <c r="L27">
        <f t="shared" si="4"/>
        <v>6.5714285714285712</v>
      </c>
    </row>
    <row r="28" spans="1:14">
      <c r="A28" s="3" t="s">
        <v>43</v>
      </c>
      <c r="B28">
        <v>5</v>
      </c>
      <c r="C28">
        <v>10</v>
      </c>
      <c r="D28">
        <v>2</v>
      </c>
      <c r="E28">
        <v>0</v>
      </c>
      <c r="F28">
        <f>TekirdagTablo[[#This Row],[Vefat2019]]</f>
        <v>10</v>
      </c>
      <c r="G28">
        <f>IF(TekirdagTablo[[#This Row],[Vefat2020]]&gt;-1, TekirdagTablo[[#This Row],[Vefat2020]]-TekirdagTablo[[#This Row],[Referans]], 0)</f>
        <v>-5</v>
      </c>
      <c r="H28">
        <f t="shared" si="1"/>
        <v>3.8571428571428572</v>
      </c>
      <c r="I28">
        <f t="shared" si="2"/>
        <v>7.1428571428571432</v>
      </c>
      <c r="J28">
        <f t="shared" si="3"/>
        <v>2</v>
      </c>
      <c r="K28">
        <f t="shared" si="3"/>
        <v>0.5714285714285714</v>
      </c>
      <c r="L28">
        <f t="shared" si="4"/>
        <v>7.1428571428571432</v>
      </c>
    </row>
    <row r="29" spans="1:14">
      <c r="A29" s="3" t="s">
        <v>44</v>
      </c>
      <c r="B29">
        <v>4</v>
      </c>
      <c r="C29">
        <v>5</v>
      </c>
      <c r="D29">
        <v>3</v>
      </c>
      <c r="E29">
        <v>0</v>
      </c>
      <c r="F29">
        <f>TekirdagTablo[[#This Row],[Vefat2019]]</f>
        <v>5</v>
      </c>
      <c r="G29">
        <f>IF(TekirdagTablo[[#This Row],[Vefat2020]]&gt;-1, TekirdagTablo[[#This Row],[Vefat2020]]-TekirdagTablo[[#This Row],[Referans]], 0)</f>
        <v>-1</v>
      </c>
      <c r="H29">
        <f t="shared" si="1"/>
        <v>4</v>
      </c>
      <c r="I29">
        <f t="shared" si="2"/>
        <v>6.8571428571428568</v>
      </c>
      <c r="J29">
        <f t="shared" si="3"/>
        <v>2.1428571428571428</v>
      </c>
      <c r="K29">
        <f t="shared" si="3"/>
        <v>0.42857142857142855</v>
      </c>
      <c r="L29">
        <f t="shared" si="4"/>
        <v>6.8571428571428568</v>
      </c>
    </row>
    <row r="30" spans="1:14">
      <c r="A30" s="3" t="s">
        <v>45</v>
      </c>
      <c r="B30">
        <v>8</v>
      </c>
      <c r="C30">
        <v>6</v>
      </c>
      <c r="D30">
        <v>2</v>
      </c>
      <c r="E30">
        <v>1</v>
      </c>
      <c r="F30">
        <f>TekirdagTablo[[#This Row],[Vefat2019]]</f>
        <v>6</v>
      </c>
      <c r="G30">
        <f>IF(TekirdagTablo[[#This Row],[Vefat2020]]&gt;-1, TekirdagTablo[[#This Row],[Vefat2020]]-TekirdagTablo[[#This Row],[Referans]], 0)</f>
        <v>2</v>
      </c>
      <c r="H30">
        <f t="shared" si="1"/>
        <v>4.5714285714285712</v>
      </c>
      <c r="I30">
        <f t="shared" si="2"/>
        <v>6.2857142857142856</v>
      </c>
      <c r="J30">
        <f t="shared" si="3"/>
        <v>2.2857142857142856</v>
      </c>
      <c r="K30">
        <f t="shared" si="3"/>
        <v>0.2857142857142857</v>
      </c>
      <c r="L30">
        <f t="shared" si="4"/>
        <v>6.2857142857142856</v>
      </c>
    </row>
    <row r="31" spans="1:14">
      <c r="A31" s="3" t="s">
        <v>46</v>
      </c>
      <c r="B31">
        <v>3</v>
      </c>
      <c r="C31">
        <v>7</v>
      </c>
      <c r="D31">
        <v>4</v>
      </c>
      <c r="E31">
        <v>1</v>
      </c>
      <c r="F31">
        <f>TekirdagTablo[[#This Row],[Vefat2019]]</f>
        <v>7</v>
      </c>
      <c r="G31">
        <f>IF(TekirdagTablo[[#This Row],[Vefat2020]]&gt;-1, TekirdagTablo[[#This Row],[Vefat2020]]-TekirdagTablo[[#This Row],[Referans]], 0)</f>
        <v>-4</v>
      </c>
      <c r="H31">
        <f t="shared" si="1"/>
        <v>4.4285714285714288</v>
      </c>
      <c r="I31">
        <f t="shared" si="2"/>
        <v>5.8571428571428568</v>
      </c>
      <c r="J31">
        <f t="shared" si="3"/>
        <v>2.7142857142857144</v>
      </c>
      <c r="K31">
        <f t="shared" si="3"/>
        <v>0.42857142857142855</v>
      </c>
      <c r="L31">
        <f t="shared" si="4"/>
        <v>5.8571428571428568</v>
      </c>
    </row>
    <row r="32" spans="1:14">
      <c r="A32" s="3" t="s">
        <v>47</v>
      </c>
      <c r="B32">
        <v>3</v>
      </c>
      <c r="C32">
        <v>9</v>
      </c>
      <c r="D32">
        <v>1</v>
      </c>
      <c r="E32">
        <v>0</v>
      </c>
      <c r="F32">
        <f>TekirdagTablo[[#This Row],[Vefat2019]]</f>
        <v>9</v>
      </c>
      <c r="G32">
        <f>IF(TekirdagTablo[[#This Row],[Vefat2020]]&gt;-1, TekirdagTablo[[#This Row],[Vefat2020]]-TekirdagTablo[[#This Row],[Referans]], 0)</f>
        <v>-6</v>
      </c>
      <c r="H32">
        <f t="shared" si="1"/>
        <v>4.4285714285714288</v>
      </c>
      <c r="I32">
        <f t="shared" si="2"/>
        <v>6.4285714285714288</v>
      </c>
      <c r="J32">
        <f t="shared" si="3"/>
        <v>2.5714285714285716</v>
      </c>
      <c r="K32">
        <f t="shared" si="3"/>
        <v>0.42857142857142855</v>
      </c>
      <c r="L32">
        <f t="shared" si="4"/>
        <v>6.4285714285714288</v>
      </c>
    </row>
    <row r="33" spans="1:12">
      <c r="A33" s="3" t="s">
        <v>48</v>
      </c>
      <c r="B33">
        <v>4</v>
      </c>
      <c r="C33">
        <v>3</v>
      </c>
      <c r="D33">
        <v>3</v>
      </c>
      <c r="E33">
        <v>1</v>
      </c>
      <c r="F33">
        <f>TekirdagTablo[[#This Row],[Vefat2019]]</f>
        <v>3</v>
      </c>
      <c r="G33">
        <f>IF(TekirdagTablo[[#This Row],[Vefat2020]]&gt;-1, TekirdagTablo[[#This Row],[Vefat2020]]-TekirdagTablo[[#This Row],[Referans]], 0)</f>
        <v>1</v>
      </c>
      <c r="H33">
        <f t="shared" si="1"/>
        <v>4.5714285714285712</v>
      </c>
      <c r="I33">
        <f t="shared" si="2"/>
        <v>6.4285714285714288</v>
      </c>
      <c r="J33">
        <f t="shared" si="3"/>
        <v>2.7142857142857144</v>
      </c>
      <c r="K33">
        <f t="shared" si="3"/>
        <v>0.5714285714285714</v>
      </c>
      <c r="L33">
        <f t="shared" si="4"/>
        <v>6.4285714285714288</v>
      </c>
    </row>
    <row r="34" spans="1:12">
      <c r="A34" s="3" t="s">
        <v>49</v>
      </c>
      <c r="B34">
        <v>5</v>
      </c>
      <c r="C34">
        <v>3</v>
      </c>
      <c r="D34">
        <v>3</v>
      </c>
      <c r="E34">
        <v>1</v>
      </c>
      <c r="F34">
        <f>TekirdagTablo[[#This Row],[Vefat2019]]</f>
        <v>3</v>
      </c>
      <c r="G34">
        <f>IF(TekirdagTablo[[#This Row],[Vefat2020]]&gt;-1, TekirdagTablo[[#This Row],[Vefat2020]]-TekirdagTablo[[#This Row],[Referans]], 0)</f>
        <v>2</v>
      </c>
      <c r="H34">
        <f t="shared" si="1"/>
        <v>4.5714285714285712</v>
      </c>
      <c r="I34">
        <f t="shared" si="2"/>
        <v>6.1428571428571432</v>
      </c>
      <c r="J34">
        <f t="shared" si="3"/>
        <v>2.5714285714285716</v>
      </c>
      <c r="K34">
        <f t="shared" si="3"/>
        <v>0.5714285714285714</v>
      </c>
      <c r="L34">
        <f t="shared" si="4"/>
        <v>6.1428571428571432</v>
      </c>
    </row>
    <row r="35" spans="1:12">
      <c r="A35" s="3" t="s">
        <v>50</v>
      </c>
      <c r="B35">
        <v>6</v>
      </c>
      <c r="C35">
        <v>6</v>
      </c>
      <c r="D35">
        <v>4</v>
      </c>
      <c r="E35">
        <v>1</v>
      </c>
      <c r="F35">
        <f>TekirdagTablo[[#This Row],[Vefat2019]]</f>
        <v>6</v>
      </c>
      <c r="G35">
        <f>IF(TekirdagTablo[[#This Row],[Vefat2020]]&gt;-1, TekirdagTablo[[#This Row],[Vefat2020]]-TekirdagTablo[[#This Row],[Referans]], 0)</f>
        <v>0</v>
      </c>
      <c r="H35">
        <f t="shared" si="1"/>
        <v>4.7142857142857144</v>
      </c>
      <c r="I35">
        <f t="shared" si="2"/>
        <v>5.5714285714285712</v>
      </c>
      <c r="J35">
        <f t="shared" si="3"/>
        <v>2.8571428571428572</v>
      </c>
      <c r="K35">
        <f t="shared" si="3"/>
        <v>0.7142857142857143</v>
      </c>
      <c r="L35">
        <f t="shared" si="4"/>
        <v>5.5714285714285712</v>
      </c>
    </row>
    <row r="36" spans="1:12">
      <c r="A36" s="3" t="s">
        <v>51</v>
      </c>
      <c r="B36">
        <v>9</v>
      </c>
      <c r="C36">
        <v>5</v>
      </c>
      <c r="D36">
        <v>1</v>
      </c>
      <c r="E36">
        <v>2</v>
      </c>
      <c r="F36">
        <f>TekirdagTablo[[#This Row],[Vefat2019]]</f>
        <v>5</v>
      </c>
      <c r="G36">
        <f>IF(TekirdagTablo[[#This Row],[Vefat2020]]&gt;-1, TekirdagTablo[[#This Row],[Vefat2020]]-TekirdagTablo[[#This Row],[Referans]], 0)</f>
        <v>4</v>
      </c>
      <c r="H36">
        <f t="shared" si="1"/>
        <v>5.4285714285714288</v>
      </c>
      <c r="I36">
        <f t="shared" si="2"/>
        <v>5.5714285714285712</v>
      </c>
      <c r="J36">
        <f t="shared" si="3"/>
        <v>2.5714285714285716</v>
      </c>
      <c r="K36">
        <f t="shared" si="3"/>
        <v>1</v>
      </c>
      <c r="L36">
        <f t="shared" si="4"/>
        <v>5.5714285714285712</v>
      </c>
    </row>
    <row r="37" spans="1:12">
      <c r="A37" s="3" t="s">
        <v>52</v>
      </c>
      <c r="B37">
        <v>5</v>
      </c>
      <c r="C37">
        <v>8</v>
      </c>
      <c r="D37">
        <v>4</v>
      </c>
      <c r="E37">
        <v>0</v>
      </c>
      <c r="F37">
        <f>TekirdagTablo[[#This Row],[Vefat2019]]</f>
        <v>8</v>
      </c>
      <c r="G37">
        <f>IF(TekirdagTablo[[#This Row],[Vefat2020]]&gt;-1, TekirdagTablo[[#This Row],[Vefat2020]]-TekirdagTablo[[#This Row],[Referans]], 0)</f>
        <v>-3</v>
      </c>
      <c r="H37">
        <f t="shared" si="1"/>
        <v>5</v>
      </c>
      <c r="I37">
        <f t="shared" si="2"/>
        <v>5.8571428571428568</v>
      </c>
      <c r="J37">
        <f t="shared" si="3"/>
        <v>2.8571428571428572</v>
      </c>
      <c r="K37">
        <f t="shared" si="3"/>
        <v>0.8571428571428571</v>
      </c>
      <c r="L37">
        <f t="shared" si="4"/>
        <v>5.8571428571428568</v>
      </c>
    </row>
    <row r="38" spans="1:12">
      <c r="A38" s="3" t="s">
        <v>53</v>
      </c>
      <c r="B38">
        <v>6</v>
      </c>
      <c r="C38">
        <v>9</v>
      </c>
      <c r="D38">
        <v>1</v>
      </c>
      <c r="E38">
        <v>0</v>
      </c>
      <c r="F38">
        <f>TekirdagTablo[[#This Row],[Vefat2019]]</f>
        <v>9</v>
      </c>
      <c r="G38">
        <f>IF(TekirdagTablo[[#This Row],[Vefat2020]]&gt;-1, TekirdagTablo[[#This Row],[Vefat2020]]-TekirdagTablo[[#This Row],[Referans]], 0)</f>
        <v>-3</v>
      </c>
      <c r="H38">
        <f t="shared" si="1"/>
        <v>5.4285714285714288</v>
      </c>
      <c r="I38">
        <f t="shared" si="2"/>
        <v>6.1428571428571432</v>
      </c>
      <c r="J38">
        <f t="shared" si="3"/>
        <v>2.4285714285714284</v>
      </c>
      <c r="K38">
        <f t="shared" si="3"/>
        <v>0.7142857142857143</v>
      </c>
      <c r="L38">
        <f t="shared" si="4"/>
        <v>6.1428571428571432</v>
      </c>
    </row>
    <row r="39" spans="1:12">
      <c r="A39" s="3" t="s">
        <v>54</v>
      </c>
      <c r="B39">
        <v>2</v>
      </c>
      <c r="C39">
        <v>5</v>
      </c>
      <c r="D39">
        <v>2</v>
      </c>
      <c r="E39">
        <v>0</v>
      </c>
      <c r="F39">
        <f>TekirdagTablo[[#This Row],[Vefat2019]]</f>
        <v>5</v>
      </c>
      <c r="G39">
        <f>IF(TekirdagTablo[[#This Row],[Vefat2020]]&gt;-1, TekirdagTablo[[#This Row],[Vefat2020]]-TekirdagTablo[[#This Row],[Referans]], 0)</f>
        <v>-3</v>
      </c>
      <c r="H39">
        <f t="shared" si="1"/>
        <v>5.2857142857142856</v>
      </c>
      <c r="I39">
        <f t="shared" si="2"/>
        <v>5.5714285714285712</v>
      </c>
      <c r="J39">
        <f t="shared" si="3"/>
        <v>2.5714285714285716</v>
      </c>
      <c r="K39">
        <f t="shared" si="3"/>
        <v>0.7142857142857143</v>
      </c>
      <c r="L39">
        <f t="shared" si="4"/>
        <v>5.5714285714285712</v>
      </c>
    </row>
    <row r="40" spans="1:12">
      <c r="A40" s="3" t="s">
        <v>55</v>
      </c>
      <c r="B40">
        <v>6</v>
      </c>
      <c r="C40">
        <v>6</v>
      </c>
      <c r="D40">
        <v>3</v>
      </c>
      <c r="E40">
        <v>3</v>
      </c>
      <c r="F40">
        <f>TekirdagTablo[[#This Row],[Vefat2019]]</f>
        <v>6</v>
      </c>
      <c r="G40">
        <f>IF(TekirdagTablo[[#This Row],[Vefat2020]]&gt;-1, TekirdagTablo[[#This Row],[Vefat2020]]-TekirdagTablo[[#This Row],[Referans]], 0)</f>
        <v>0</v>
      </c>
      <c r="H40">
        <f t="shared" si="1"/>
        <v>5.5714285714285712</v>
      </c>
      <c r="I40">
        <f t="shared" si="2"/>
        <v>6</v>
      </c>
      <c r="J40">
        <f t="shared" si="3"/>
        <v>2.5714285714285716</v>
      </c>
      <c r="K40">
        <f t="shared" si="3"/>
        <v>1</v>
      </c>
      <c r="L40">
        <f t="shared" si="4"/>
        <v>6</v>
      </c>
    </row>
    <row r="41" spans="1:12">
      <c r="A41" s="3" t="s">
        <v>56</v>
      </c>
      <c r="B41">
        <v>6</v>
      </c>
      <c r="C41">
        <v>3</v>
      </c>
      <c r="D41">
        <v>1</v>
      </c>
      <c r="E41">
        <v>0</v>
      </c>
      <c r="F41">
        <f>TekirdagTablo[[#This Row],[Vefat2019]]</f>
        <v>3</v>
      </c>
      <c r="G41">
        <f>IF(TekirdagTablo[[#This Row],[Vefat2020]]&gt;-1, TekirdagTablo[[#This Row],[Vefat2020]]-TekirdagTablo[[#This Row],[Referans]], 0)</f>
        <v>3</v>
      </c>
      <c r="H41">
        <f t="shared" si="1"/>
        <v>5.7142857142857144</v>
      </c>
      <c r="I41">
        <f t="shared" si="2"/>
        <v>6</v>
      </c>
      <c r="J41">
        <f t="shared" si="3"/>
        <v>2.2857142857142856</v>
      </c>
      <c r="K41">
        <f t="shared" si="3"/>
        <v>0.8571428571428571</v>
      </c>
      <c r="L41">
        <f t="shared" si="4"/>
        <v>6</v>
      </c>
    </row>
    <row r="42" spans="1:12">
      <c r="A42" s="3" t="s">
        <v>57</v>
      </c>
      <c r="B42">
        <v>6</v>
      </c>
      <c r="C42">
        <v>7</v>
      </c>
      <c r="D42">
        <v>4</v>
      </c>
      <c r="E42">
        <v>0</v>
      </c>
      <c r="F42">
        <f>TekirdagTablo[[#This Row],[Vefat2019]]</f>
        <v>7</v>
      </c>
      <c r="G42">
        <f>IF(TekirdagTablo[[#This Row],[Vefat2020]]&gt;-1, TekirdagTablo[[#This Row],[Vefat2020]]-TekirdagTablo[[#This Row],[Referans]], 0)</f>
        <v>-1</v>
      </c>
      <c r="H42">
        <f t="shared" si="1"/>
        <v>5.7142857142857144</v>
      </c>
      <c r="I42">
        <f t="shared" si="2"/>
        <v>6.1428571428571432</v>
      </c>
      <c r="J42">
        <f t="shared" si="3"/>
        <v>2.2857142857142856</v>
      </c>
      <c r="K42">
        <f t="shared" si="3"/>
        <v>0.7142857142857143</v>
      </c>
      <c r="L42">
        <f t="shared" si="4"/>
        <v>6.1428571428571432</v>
      </c>
    </row>
    <row r="43" spans="1:12">
      <c r="A43" s="3" t="s">
        <v>58</v>
      </c>
      <c r="B43">
        <v>3</v>
      </c>
      <c r="C43">
        <v>2</v>
      </c>
      <c r="D43">
        <v>1</v>
      </c>
      <c r="E43">
        <v>1</v>
      </c>
      <c r="F43">
        <f>TekirdagTablo[[#This Row],[Vefat2019]]</f>
        <v>2</v>
      </c>
      <c r="G43">
        <f>IF(TekirdagTablo[[#This Row],[Vefat2020]]&gt;-1, TekirdagTablo[[#This Row],[Vefat2020]]-TekirdagTablo[[#This Row],[Referans]], 0)</f>
        <v>1</v>
      </c>
      <c r="H43">
        <f t="shared" si="1"/>
        <v>4.8571428571428568</v>
      </c>
      <c r="I43">
        <f t="shared" si="2"/>
        <v>5.7142857142857144</v>
      </c>
      <c r="J43">
        <f t="shared" si="3"/>
        <v>2.2857142857142856</v>
      </c>
      <c r="K43">
        <f t="shared" si="3"/>
        <v>0.5714285714285714</v>
      </c>
      <c r="L43">
        <f t="shared" si="4"/>
        <v>5.7142857142857144</v>
      </c>
    </row>
    <row r="44" spans="1:12">
      <c r="A44" s="3" t="s">
        <v>59</v>
      </c>
      <c r="B44">
        <v>7</v>
      </c>
      <c r="C44">
        <v>5</v>
      </c>
      <c r="D44">
        <v>1</v>
      </c>
      <c r="E44">
        <v>0</v>
      </c>
      <c r="F44">
        <f>TekirdagTablo[[#This Row],[Vefat2019]]</f>
        <v>5</v>
      </c>
      <c r="G44">
        <f>IF(TekirdagTablo[[#This Row],[Vefat2020]]&gt;-1, TekirdagTablo[[#This Row],[Vefat2020]]-TekirdagTablo[[#This Row],[Referans]], 0)</f>
        <v>2</v>
      </c>
      <c r="H44">
        <f t="shared" si="1"/>
        <v>5.1428571428571432</v>
      </c>
      <c r="I44">
        <f t="shared" si="2"/>
        <v>5.2857142857142856</v>
      </c>
      <c r="J44">
        <f t="shared" si="3"/>
        <v>1.8571428571428572</v>
      </c>
      <c r="K44">
        <f t="shared" si="3"/>
        <v>0.5714285714285714</v>
      </c>
      <c r="L44">
        <f t="shared" si="4"/>
        <v>5.2857142857142856</v>
      </c>
    </row>
    <row r="45" spans="1:12">
      <c r="A45" s="3" t="s">
        <v>60</v>
      </c>
      <c r="B45">
        <v>7</v>
      </c>
      <c r="C45">
        <v>2</v>
      </c>
      <c r="D45">
        <v>3</v>
      </c>
      <c r="E45">
        <v>1</v>
      </c>
      <c r="F45">
        <f>TekirdagTablo[[#This Row],[Vefat2019]]</f>
        <v>2</v>
      </c>
      <c r="G45">
        <f>IF(TekirdagTablo[[#This Row],[Vefat2020]]&gt;-1, TekirdagTablo[[#This Row],[Vefat2020]]-TekirdagTablo[[#This Row],[Referans]], 0)</f>
        <v>5</v>
      </c>
      <c r="H45">
        <f t="shared" si="1"/>
        <v>5.2857142857142856</v>
      </c>
      <c r="I45">
        <f t="shared" si="2"/>
        <v>4.2857142857142856</v>
      </c>
      <c r="J45">
        <f t="shared" si="3"/>
        <v>2.1428571428571428</v>
      </c>
      <c r="K45">
        <f t="shared" si="3"/>
        <v>0.7142857142857143</v>
      </c>
      <c r="L45">
        <f t="shared" si="4"/>
        <v>4.2857142857142856</v>
      </c>
    </row>
    <row r="46" spans="1:12">
      <c r="A46" s="3" t="s">
        <v>61</v>
      </c>
      <c r="B46">
        <v>3</v>
      </c>
      <c r="C46">
        <v>2</v>
      </c>
      <c r="D46">
        <v>3</v>
      </c>
      <c r="E46">
        <v>0</v>
      </c>
      <c r="F46">
        <f>TekirdagTablo[[#This Row],[Vefat2019]]</f>
        <v>2</v>
      </c>
      <c r="G46">
        <f>IF(TekirdagTablo[[#This Row],[Vefat2020]]&gt;-1, TekirdagTablo[[#This Row],[Vefat2020]]-TekirdagTablo[[#This Row],[Referans]], 0)</f>
        <v>1</v>
      </c>
      <c r="H46">
        <f t="shared" si="1"/>
        <v>5.4285714285714288</v>
      </c>
      <c r="I46">
        <f t="shared" si="2"/>
        <v>3.8571428571428572</v>
      </c>
      <c r="J46">
        <f t="shared" si="3"/>
        <v>2.2857142857142856</v>
      </c>
      <c r="K46">
        <f t="shared" si="3"/>
        <v>0.7142857142857143</v>
      </c>
      <c r="L46">
        <f t="shared" si="4"/>
        <v>3.8571428571428572</v>
      </c>
    </row>
    <row r="47" spans="1:12">
      <c r="A47" s="3" t="s">
        <v>62</v>
      </c>
      <c r="B47">
        <v>8</v>
      </c>
      <c r="C47">
        <v>4</v>
      </c>
      <c r="D47">
        <v>1</v>
      </c>
      <c r="E47">
        <v>0</v>
      </c>
      <c r="F47">
        <f>TekirdagTablo[[#This Row],[Vefat2019]]</f>
        <v>4</v>
      </c>
      <c r="G47">
        <f>IF(TekirdagTablo[[#This Row],[Vefat2020]]&gt;-1, TekirdagTablo[[#This Row],[Vefat2020]]-TekirdagTablo[[#This Row],[Referans]], 0)</f>
        <v>4</v>
      </c>
      <c r="H47">
        <f t="shared" si="1"/>
        <v>5.7142857142857144</v>
      </c>
      <c r="I47">
        <f t="shared" si="2"/>
        <v>3.5714285714285716</v>
      </c>
      <c r="J47">
        <f t="shared" si="3"/>
        <v>2</v>
      </c>
      <c r="K47">
        <f t="shared" si="3"/>
        <v>0.2857142857142857</v>
      </c>
      <c r="L47">
        <f t="shared" si="4"/>
        <v>3.5714285714285716</v>
      </c>
    </row>
    <row r="48" spans="1:12">
      <c r="A48" s="3" t="s">
        <v>63</v>
      </c>
      <c r="B48">
        <v>2</v>
      </c>
      <c r="C48">
        <v>10</v>
      </c>
      <c r="D48">
        <v>2</v>
      </c>
      <c r="E48">
        <v>1</v>
      </c>
      <c r="F48">
        <f>TekirdagTablo[[#This Row],[Vefat2019]]</f>
        <v>10</v>
      </c>
      <c r="G48">
        <f>IF(TekirdagTablo[[#This Row],[Vefat2020]]&gt;-1, TekirdagTablo[[#This Row],[Vefat2020]]-TekirdagTablo[[#This Row],[Referans]], 0)</f>
        <v>-8</v>
      </c>
      <c r="H48">
        <f t="shared" si="1"/>
        <v>5.1428571428571432</v>
      </c>
      <c r="I48">
        <f t="shared" si="2"/>
        <v>4.5714285714285712</v>
      </c>
      <c r="J48">
        <f t="shared" si="3"/>
        <v>2.1428571428571428</v>
      </c>
      <c r="K48">
        <f t="shared" si="3"/>
        <v>0.42857142857142855</v>
      </c>
      <c r="L48">
        <f t="shared" si="4"/>
        <v>4.5714285714285712</v>
      </c>
    </row>
    <row r="49" spans="1:12">
      <c r="A49" s="3" t="s">
        <v>64</v>
      </c>
      <c r="B49">
        <v>6</v>
      </c>
      <c r="C49">
        <v>5</v>
      </c>
      <c r="D49">
        <v>4</v>
      </c>
      <c r="E49">
        <v>0</v>
      </c>
      <c r="F49">
        <f>TekirdagTablo[[#This Row],[Vefat2019]]</f>
        <v>5</v>
      </c>
      <c r="G49">
        <f>IF(TekirdagTablo[[#This Row],[Vefat2020]]&gt;-1, TekirdagTablo[[#This Row],[Vefat2020]]-TekirdagTablo[[#This Row],[Referans]], 0)</f>
        <v>1</v>
      </c>
      <c r="H49">
        <f t="shared" si="1"/>
        <v>5.1428571428571432</v>
      </c>
      <c r="I49">
        <f t="shared" si="2"/>
        <v>4.2857142857142856</v>
      </c>
      <c r="J49">
        <f t="shared" si="3"/>
        <v>2.1428571428571428</v>
      </c>
      <c r="K49">
        <f t="shared" si="3"/>
        <v>0.42857142857142855</v>
      </c>
      <c r="L49">
        <f t="shared" si="4"/>
        <v>4.2857142857142856</v>
      </c>
    </row>
    <row r="50" spans="1:12">
      <c r="A50" s="3" t="s">
        <v>65</v>
      </c>
      <c r="B50">
        <v>2</v>
      </c>
      <c r="C50">
        <v>6</v>
      </c>
      <c r="D50">
        <v>1</v>
      </c>
      <c r="E50">
        <v>1</v>
      </c>
      <c r="F50">
        <f>TekirdagTablo[[#This Row],[Vefat2019]]</f>
        <v>6</v>
      </c>
      <c r="G50">
        <f>IF(TekirdagTablo[[#This Row],[Vefat2020]]&gt;-1, TekirdagTablo[[#This Row],[Vefat2020]]-TekirdagTablo[[#This Row],[Referans]], 0)</f>
        <v>-4</v>
      </c>
      <c r="H50">
        <f t="shared" si="1"/>
        <v>5</v>
      </c>
      <c r="I50">
        <f t="shared" si="2"/>
        <v>4.8571428571428568</v>
      </c>
      <c r="J50">
        <f t="shared" si="3"/>
        <v>2.1428571428571428</v>
      </c>
      <c r="K50">
        <f t="shared" si="3"/>
        <v>0.42857142857142855</v>
      </c>
      <c r="L50">
        <f t="shared" si="4"/>
        <v>4.8571428571428568</v>
      </c>
    </row>
    <row r="51" spans="1:12">
      <c r="A51" s="3" t="s">
        <v>66</v>
      </c>
      <c r="B51">
        <v>2</v>
      </c>
      <c r="C51">
        <v>6</v>
      </c>
      <c r="D51">
        <v>1</v>
      </c>
      <c r="E51">
        <v>0</v>
      </c>
      <c r="F51">
        <f>TekirdagTablo[[#This Row],[Vefat2019]]</f>
        <v>6</v>
      </c>
      <c r="G51">
        <f>IF(TekirdagTablo[[#This Row],[Vefat2020]]&gt;-1, TekirdagTablo[[#This Row],[Vefat2020]]-TekirdagTablo[[#This Row],[Referans]], 0)</f>
        <v>-4</v>
      </c>
      <c r="H51">
        <f t="shared" si="1"/>
        <v>4.2857142857142856</v>
      </c>
      <c r="I51">
        <f t="shared" si="2"/>
        <v>5</v>
      </c>
      <c r="J51">
        <f t="shared" si="3"/>
        <v>2.1428571428571428</v>
      </c>
      <c r="K51">
        <f t="shared" si="3"/>
        <v>0.42857142857142855</v>
      </c>
      <c r="L51">
        <f t="shared" si="4"/>
        <v>5</v>
      </c>
    </row>
    <row r="52" spans="1:12">
      <c r="A52" s="3" t="s">
        <v>67</v>
      </c>
      <c r="B52">
        <v>5</v>
      </c>
      <c r="C52">
        <v>2</v>
      </c>
      <c r="D52">
        <v>3</v>
      </c>
      <c r="E52">
        <v>1</v>
      </c>
      <c r="F52">
        <f>TekirdagTablo[[#This Row],[Vefat2019]]</f>
        <v>2</v>
      </c>
      <c r="G52">
        <f>IF(TekirdagTablo[[#This Row],[Vefat2020]]&gt;-1, TekirdagTablo[[#This Row],[Vefat2020]]-TekirdagTablo[[#This Row],[Referans]], 0)</f>
        <v>3</v>
      </c>
      <c r="H52">
        <f t="shared" si="1"/>
        <v>4</v>
      </c>
      <c r="I52">
        <f t="shared" si="2"/>
        <v>5</v>
      </c>
      <c r="J52">
        <f t="shared" si="3"/>
        <v>2.1428571428571428</v>
      </c>
      <c r="K52">
        <f t="shared" si="3"/>
        <v>0.42857142857142855</v>
      </c>
      <c r="L52">
        <f t="shared" si="4"/>
        <v>5</v>
      </c>
    </row>
    <row r="53" spans="1:12">
      <c r="A53" s="3" t="s">
        <v>68</v>
      </c>
      <c r="B53">
        <v>4</v>
      </c>
      <c r="C53">
        <v>9</v>
      </c>
      <c r="D53">
        <v>5</v>
      </c>
      <c r="E53">
        <v>0</v>
      </c>
      <c r="F53">
        <f>TekirdagTablo[[#This Row],[Vefat2019]]</f>
        <v>9</v>
      </c>
      <c r="G53">
        <f>IF(TekirdagTablo[[#This Row],[Vefat2020]]&gt;-1, TekirdagTablo[[#This Row],[Vefat2020]]-TekirdagTablo[[#This Row],[Referans]], 0)</f>
        <v>-5</v>
      </c>
      <c r="H53">
        <f t="shared" si="1"/>
        <v>4.1428571428571432</v>
      </c>
      <c r="I53">
        <f t="shared" si="2"/>
        <v>6</v>
      </c>
      <c r="J53">
        <f t="shared" si="3"/>
        <v>2.4285714285714284</v>
      </c>
      <c r="K53">
        <f t="shared" si="3"/>
        <v>0.42857142857142855</v>
      </c>
      <c r="L53">
        <f t="shared" si="4"/>
        <v>6</v>
      </c>
    </row>
    <row r="54" spans="1:12">
      <c r="A54" s="3" t="s">
        <v>69</v>
      </c>
      <c r="B54">
        <v>1</v>
      </c>
      <c r="C54">
        <v>2</v>
      </c>
      <c r="D54">
        <v>0</v>
      </c>
      <c r="E54">
        <v>0</v>
      </c>
      <c r="F54">
        <f>TekirdagTablo[[#This Row],[Vefat2019]]</f>
        <v>2</v>
      </c>
      <c r="G54">
        <f>IF(TekirdagTablo[[#This Row],[Vefat2020]]&gt;-1, TekirdagTablo[[#This Row],[Vefat2020]]-TekirdagTablo[[#This Row],[Referans]], 0)</f>
        <v>-1</v>
      </c>
      <c r="H54">
        <f t="shared" si="1"/>
        <v>3.1428571428571428</v>
      </c>
      <c r="I54">
        <f t="shared" si="2"/>
        <v>5.7142857142857144</v>
      </c>
      <c r="J54">
        <f t="shared" si="3"/>
        <v>2.2857142857142856</v>
      </c>
      <c r="K54">
        <f t="shared" si="3"/>
        <v>0.42857142857142855</v>
      </c>
      <c r="L54">
        <f t="shared" si="4"/>
        <v>5.7142857142857144</v>
      </c>
    </row>
    <row r="55" spans="1:12">
      <c r="A55" s="3" t="s">
        <v>70</v>
      </c>
      <c r="B55">
        <v>3</v>
      </c>
      <c r="C55">
        <v>4</v>
      </c>
      <c r="D55">
        <v>5</v>
      </c>
      <c r="E55">
        <v>0</v>
      </c>
      <c r="F55">
        <f>TekirdagTablo[[#This Row],[Vefat2019]]</f>
        <v>4</v>
      </c>
      <c r="G55">
        <f>IF(TekirdagTablo[[#This Row],[Vefat2020]]&gt;-1, TekirdagTablo[[#This Row],[Vefat2020]]-TekirdagTablo[[#This Row],[Referans]], 0)</f>
        <v>-1</v>
      </c>
      <c r="H55">
        <f t="shared" si="1"/>
        <v>3.2857142857142856</v>
      </c>
      <c r="I55">
        <f t="shared" si="2"/>
        <v>4.8571428571428568</v>
      </c>
      <c r="J55">
        <f t="shared" si="3"/>
        <v>2.7142857142857144</v>
      </c>
      <c r="K55">
        <f t="shared" si="3"/>
        <v>0.2857142857142857</v>
      </c>
      <c r="L55">
        <f t="shared" si="4"/>
        <v>4.8571428571428568</v>
      </c>
    </row>
    <row r="56" spans="1:12">
      <c r="A56" s="3" t="s">
        <v>71</v>
      </c>
      <c r="B56">
        <v>3</v>
      </c>
      <c r="C56">
        <v>2</v>
      </c>
      <c r="D56">
        <v>2</v>
      </c>
      <c r="E56">
        <v>0</v>
      </c>
      <c r="F56">
        <f>TekirdagTablo[[#This Row],[Vefat2019]]</f>
        <v>2</v>
      </c>
      <c r="G56">
        <f>IF(TekirdagTablo[[#This Row],[Vefat2020]]&gt;-1, TekirdagTablo[[#This Row],[Vefat2020]]-TekirdagTablo[[#This Row],[Referans]], 0)</f>
        <v>1</v>
      </c>
      <c r="H56">
        <f t="shared" si="1"/>
        <v>2.8571428571428572</v>
      </c>
      <c r="I56">
        <f t="shared" si="2"/>
        <v>4.4285714285714288</v>
      </c>
      <c r="J56">
        <f t="shared" si="3"/>
        <v>2.4285714285714284</v>
      </c>
      <c r="K56">
        <f t="shared" si="3"/>
        <v>0.2857142857142857</v>
      </c>
      <c r="L56">
        <f t="shared" si="4"/>
        <v>4.4285714285714288</v>
      </c>
    </row>
    <row r="57" spans="1:12">
      <c r="A57" s="3" t="s">
        <v>72</v>
      </c>
      <c r="B57">
        <v>2</v>
      </c>
      <c r="C57">
        <v>2</v>
      </c>
      <c r="D57">
        <v>0</v>
      </c>
      <c r="E57">
        <v>0</v>
      </c>
      <c r="F57">
        <f>TekirdagTablo[[#This Row],[Vefat2019]]</f>
        <v>2</v>
      </c>
      <c r="G57">
        <f>IF(TekirdagTablo[[#This Row],[Vefat2020]]&gt;-1, TekirdagTablo[[#This Row],[Vefat2020]]-TekirdagTablo[[#This Row],[Referans]], 0)</f>
        <v>0</v>
      </c>
      <c r="H57">
        <f t="shared" si="1"/>
        <v>2.8571428571428572</v>
      </c>
      <c r="I57">
        <f t="shared" si="2"/>
        <v>3.8571428571428572</v>
      </c>
      <c r="J57">
        <f t="shared" si="3"/>
        <v>2.2857142857142856</v>
      </c>
      <c r="K57">
        <f t="shared" si="3"/>
        <v>0.14285714285714285</v>
      </c>
      <c r="L57">
        <f t="shared" si="4"/>
        <v>3.8571428571428572</v>
      </c>
    </row>
    <row r="58" spans="1:12">
      <c r="A58" s="3" t="s">
        <v>73</v>
      </c>
      <c r="B58">
        <v>8</v>
      </c>
      <c r="C58">
        <v>1</v>
      </c>
      <c r="D58">
        <v>3</v>
      </c>
      <c r="E58">
        <v>0</v>
      </c>
      <c r="F58">
        <f>TekirdagTablo[[#This Row],[Vefat2019]]</f>
        <v>1</v>
      </c>
      <c r="G58">
        <f>IF(TekirdagTablo[[#This Row],[Vefat2020]]&gt;-1, TekirdagTablo[[#This Row],[Vefat2020]]-TekirdagTablo[[#This Row],[Referans]], 0)</f>
        <v>7</v>
      </c>
      <c r="H58">
        <f t="shared" si="1"/>
        <v>3.7142857142857144</v>
      </c>
      <c r="I58">
        <f t="shared" si="2"/>
        <v>3.1428571428571428</v>
      </c>
      <c r="J58">
        <f t="shared" si="3"/>
        <v>2.5714285714285716</v>
      </c>
      <c r="K58">
        <f t="shared" si="3"/>
        <v>0.14285714285714285</v>
      </c>
      <c r="L58">
        <f t="shared" si="4"/>
        <v>3.1428571428571428</v>
      </c>
    </row>
    <row r="59" spans="1:12">
      <c r="A59" s="3" t="s">
        <v>74</v>
      </c>
      <c r="B59">
        <v>2</v>
      </c>
      <c r="C59">
        <v>6</v>
      </c>
      <c r="D59">
        <v>5</v>
      </c>
      <c r="E59">
        <v>1</v>
      </c>
      <c r="F59">
        <f>TekirdagTablo[[#This Row],[Vefat2019]]</f>
        <v>6</v>
      </c>
      <c r="G59">
        <f>IF(TekirdagTablo[[#This Row],[Vefat2020]]&gt;-1, TekirdagTablo[[#This Row],[Vefat2020]]-TekirdagTablo[[#This Row],[Referans]], 0)</f>
        <v>-4</v>
      </c>
      <c r="H59">
        <f t="shared" si="1"/>
        <v>3.2857142857142856</v>
      </c>
      <c r="I59">
        <f t="shared" si="2"/>
        <v>3.7142857142857144</v>
      </c>
      <c r="J59">
        <f t="shared" si="3"/>
        <v>2.8571428571428572</v>
      </c>
      <c r="K59">
        <f t="shared" si="3"/>
        <v>0.14285714285714285</v>
      </c>
      <c r="L59">
        <f t="shared" si="4"/>
        <v>3.7142857142857144</v>
      </c>
    </row>
    <row r="60" spans="1:12">
      <c r="A60" s="3" t="s">
        <v>75</v>
      </c>
      <c r="B60">
        <v>5</v>
      </c>
      <c r="C60">
        <v>9</v>
      </c>
      <c r="D60">
        <v>1</v>
      </c>
      <c r="E60">
        <v>1</v>
      </c>
      <c r="F60">
        <f>TekirdagTablo[[#This Row],[Vefat2019]]</f>
        <v>9</v>
      </c>
      <c r="G60">
        <f>IF(TekirdagTablo[[#This Row],[Vefat2020]]&gt;-1, TekirdagTablo[[#This Row],[Vefat2020]]-TekirdagTablo[[#This Row],[Referans]], 0)</f>
        <v>-4</v>
      </c>
      <c r="H60">
        <f t="shared" si="1"/>
        <v>3.4285714285714284</v>
      </c>
      <c r="I60">
        <f t="shared" si="2"/>
        <v>3.7142857142857144</v>
      </c>
      <c r="J60">
        <f t="shared" si="3"/>
        <v>2.2857142857142856</v>
      </c>
      <c r="K60">
        <f t="shared" si="3"/>
        <v>0.2857142857142857</v>
      </c>
      <c r="L60">
        <f t="shared" si="4"/>
        <v>3.7142857142857144</v>
      </c>
    </row>
    <row r="61" spans="1:12">
      <c r="A61" s="3" t="s">
        <v>76</v>
      </c>
      <c r="B61">
        <v>1</v>
      </c>
      <c r="C61">
        <v>5</v>
      </c>
      <c r="D61">
        <v>0</v>
      </c>
      <c r="E61">
        <v>1</v>
      </c>
      <c r="F61">
        <f>TekirdagTablo[[#This Row],[Vefat2019]]</f>
        <v>5</v>
      </c>
      <c r="G61">
        <f>IF(TekirdagTablo[[#This Row],[Vefat2020]]&gt;-1, TekirdagTablo[[#This Row],[Vefat2020]]-TekirdagTablo[[#This Row],[Referans]], 0)</f>
        <v>-4</v>
      </c>
      <c r="H61">
        <f t="shared" si="1"/>
        <v>3.4285714285714284</v>
      </c>
      <c r="I61">
        <f t="shared" si="2"/>
        <v>4.1428571428571432</v>
      </c>
      <c r="J61">
        <f t="shared" si="3"/>
        <v>2.2857142857142856</v>
      </c>
      <c r="K61">
        <f t="shared" si="3"/>
        <v>0.42857142857142855</v>
      </c>
      <c r="L61">
        <f t="shared" si="4"/>
        <v>4.1428571428571432</v>
      </c>
    </row>
    <row r="62" spans="1:12">
      <c r="A62" s="3" t="s">
        <v>77</v>
      </c>
      <c r="B62">
        <v>7</v>
      </c>
      <c r="C62">
        <v>1</v>
      </c>
      <c r="D62">
        <v>4</v>
      </c>
      <c r="E62">
        <v>0</v>
      </c>
      <c r="F62">
        <f>TekirdagTablo[[#This Row],[Vefat2019]]</f>
        <v>1</v>
      </c>
      <c r="G62">
        <f>IF(TekirdagTablo[[#This Row],[Vefat2020]]&gt;-1, TekirdagTablo[[#This Row],[Vefat2020]]-TekirdagTablo[[#This Row],[Referans]], 0)</f>
        <v>6</v>
      </c>
      <c r="H62">
        <f t="shared" si="1"/>
        <v>4</v>
      </c>
      <c r="I62">
        <f t="shared" si="2"/>
        <v>3.7142857142857144</v>
      </c>
      <c r="J62">
        <f t="shared" si="3"/>
        <v>2.1428571428571428</v>
      </c>
      <c r="K62">
        <f t="shared" si="3"/>
        <v>0.42857142857142855</v>
      </c>
      <c r="L62">
        <f t="shared" si="4"/>
        <v>3.7142857142857144</v>
      </c>
    </row>
    <row r="63" spans="1:12">
      <c r="A63" s="3" t="s">
        <v>78</v>
      </c>
      <c r="B63">
        <v>5</v>
      </c>
      <c r="C63">
        <v>4</v>
      </c>
      <c r="D63">
        <v>3</v>
      </c>
      <c r="E63">
        <v>0</v>
      </c>
      <c r="F63">
        <f>TekirdagTablo[[#This Row],[Vefat2019]]</f>
        <v>4</v>
      </c>
      <c r="G63">
        <f>IF(TekirdagTablo[[#This Row],[Vefat2020]]&gt;-1, TekirdagTablo[[#This Row],[Vefat2020]]-TekirdagTablo[[#This Row],[Referans]], 0)</f>
        <v>1</v>
      </c>
      <c r="H63">
        <f t="shared" si="1"/>
        <v>4.2857142857142856</v>
      </c>
      <c r="I63">
        <f t="shared" si="2"/>
        <v>4</v>
      </c>
      <c r="J63">
        <f t="shared" si="3"/>
        <v>2.2857142857142856</v>
      </c>
      <c r="K63">
        <f t="shared" si="3"/>
        <v>0.42857142857142855</v>
      </c>
      <c r="L63">
        <f t="shared" si="4"/>
        <v>4</v>
      </c>
    </row>
    <row r="64" spans="1:12">
      <c r="A64" s="3" t="s">
        <v>79</v>
      </c>
      <c r="B64">
        <v>3</v>
      </c>
      <c r="C64">
        <v>4</v>
      </c>
      <c r="D64">
        <v>2</v>
      </c>
      <c r="E64">
        <v>0</v>
      </c>
      <c r="F64">
        <f>TekirdagTablo[[#This Row],[Vefat2019]]</f>
        <v>4</v>
      </c>
      <c r="G64">
        <f>IF(TekirdagTablo[[#This Row],[Vefat2020]]&gt;-1, TekirdagTablo[[#This Row],[Vefat2020]]-TekirdagTablo[[#This Row],[Referans]], 0)</f>
        <v>-1</v>
      </c>
      <c r="H64">
        <f t="shared" si="1"/>
        <v>4.4285714285714288</v>
      </c>
      <c r="I64">
        <f t="shared" si="2"/>
        <v>4.2857142857142856</v>
      </c>
      <c r="J64">
        <f t="shared" si="3"/>
        <v>2.5714285714285716</v>
      </c>
      <c r="K64">
        <f t="shared" si="3"/>
        <v>0.42857142857142855</v>
      </c>
      <c r="L64">
        <f t="shared" si="4"/>
        <v>4.2857142857142856</v>
      </c>
    </row>
    <row r="65" spans="1:12">
      <c r="A65" s="3" t="s">
        <v>80</v>
      </c>
      <c r="B65">
        <v>2</v>
      </c>
      <c r="C65">
        <v>5</v>
      </c>
      <c r="D65">
        <v>0</v>
      </c>
      <c r="E65">
        <v>1</v>
      </c>
      <c r="F65">
        <f>TekirdagTablo[[#This Row],[Vefat2019]]</f>
        <v>5</v>
      </c>
      <c r="G65">
        <f>IF(TekirdagTablo[[#This Row],[Vefat2020]]&gt;-1, TekirdagTablo[[#This Row],[Vefat2020]]-TekirdagTablo[[#This Row],[Referans]], 0)</f>
        <v>-3</v>
      </c>
      <c r="H65">
        <f t="shared" si="1"/>
        <v>3.5714285714285716</v>
      </c>
      <c r="I65">
        <f t="shared" si="2"/>
        <v>4.8571428571428568</v>
      </c>
      <c r="J65">
        <f t="shared" si="3"/>
        <v>2.1428571428571428</v>
      </c>
      <c r="K65">
        <f t="shared" si="3"/>
        <v>0.5714285714285714</v>
      </c>
      <c r="L65">
        <f t="shared" si="4"/>
        <v>4.8571428571428568</v>
      </c>
    </row>
    <row r="66" spans="1:12">
      <c r="A66" s="3" t="s">
        <v>81</v>
      </c>
      <c r="B66">
        <v>3</v>
      </c>
      <c r="C66">
        <v>8</v>
      </c>
      <c r="D66">
        <v>4</v>
      </c>
      <c r="E66">
        <v>0</v>
      </c>
      <c r="F66">
        <f>TekirdagTablo[[#This Row],[Vefat2019]]</f>
        <v>8</v>
      </c>
      <c r="G66">
        <f>IF(TekirdagTablo[[#This Row],[Vefat2020]]&gt;-1, TekirdagTablo[[#This Row],[Vefat2020]]-TekirdagTablo[[#This Row],[Referans]], 0)</f>
        <v>-5</v>
      </c>
      <c r="H66">
        <f t="shared" si="1"/>
        <v>3.7142857142857144</v>
      </c>
      <c r="I66">
        <f t="shared" si="2"/>
        <v>5.1428571428571432</v>
      </c>
      <c r="J66">
        <f t="shared" si="3"/>
        <v>2</v>
      </c>
      <c r="K66">
        <f t="shared" si="3"/>
        <v>0.42857142857142855</v>
      </c>
      <c r="L66">
        <f t="shared" si="4"/>
        <v>5.1428571428571432</v>
      </c>
    </row>
    <row r="67" spans="1:12">
      <c r="A67" s="3" t="s">
        <v>82</v>
      </c>
      <c r="B67">
        <v>4</v>
      </c>
      <c r="C67">
        <v>2</v>
      </c>
      <c r="D67">
        <v>2</v>
      </c>
      <c r="E67">
        <v>0</v>
      </c>
      <c r="F67">
        <f>TekirdagTablo[[#This Row],[Vefat2019]]</f>
        <v>2</v>
      </c>
      <c r="G67">
        <f>IF(TekirdagTablo[[#This Row],[Vefat2020]]&gt;-1, TekirdagTablo[[#This Row],[Vefat2020]]-TekirdagTablo[[#This Row],[Referans]], 0)</f>
        <v>2</v>
      </c>
      <c r="H67">
        <f t="shared" si="1"/>
        <v>3.5714285714285716</v>
      </c>
      <c r="I67">
        <f t="shared" si="2"/>
        <v>4.1428571428571432</v>
      </c>
      <c r="J67">
        <f t="shared" si="3"/>
        <v>2.1428571428571428</v>
      </c>
      <c r="K67">
        <f t="shared" si="3"/>
        <v>0.2857142857142857</v>
      </c>
      <c r="L67">
        <f t="shared" si="4"/>
        <v>4.1428571428571432</v>
      </c>
    </row>
    <row r="68" spans="1:12">
      <c r="A68" s="3" t="s">
        <v>83</v>
      </c>
      <c r="B68">
        <v>4</v>
      </c>
      <c r="C68">
        <v>2</v>
      </c>
      <c r="D68">
        <v>4</v>
      </c>
      <c r="E68">
        <v>1</v>
      </c>
      <c r="F68">
        <f>TekirdagTablo[[#This Row],[Vefat2019]]</f>
        <v>2</v>
      </c>
      <c r="G68">
        <f>IF(TekirdagTablo[[#This Row],[Vefat2020]]&gt;-1, TekirdagTablo[[#This Row],[Vefat2020]]-TekirdagTablo[[#This Row],[Referans]], 0)</f>
        <v>2</v>
      </c>
      <c r="H68">
        <f t="shared" si="1"/>
        <v>4</v>
      </c>
      <c r="I68">
        <f t="shared" si="2"/>
        <v>3.7142857142857144</v>
      </c>
      <c r="J68">
        <f t="shared" si="3"/>
        <v>2.7142857142857144</v>
      </c>
      <c r="K68">
        <f t="shared" si="3"/>
        <v>0.2857142857142857</v>
      </c>
      <c r="L68">
        <f t="shared" si="4"/>
        <v>3.7142857142857144</v>
      </c>
    </row>
    <row r="69" spans="1:12">
      <c r="A69" s="3" t="s">
        <v>84</v>
      </c>
      <c r="B69">
        <v>5</v>
      </c>
      <c r="C69">
        <v>4</v>
      </c>
      <c r="D69">
        <v>2</v>
      </c>
      <c r="E69">
        <v>0</v>
      </c>
      <c r="F69">
        <f>TekirdagTablo[[#This Row],[Vefat2019]]</f>
        <v>4</v>
      </c>
      <c r="G69">
        <f>IF(TekirdagTablo[[#This Row],[Vefat2020]]&gt;-1, TekirdagTablo[[#This Row],[Vefat2020]]-TekirdagTablo[[#This Row],[Referans]], 0)</f>
        <v>1</v>
      </c>
      <c r="H69">
        <f t="shared" si="1"/>
        <v>3.7142857142857144</v>
      </c>
      <c r="I69">
        <f t="shared" si="2"/>
        <v>4.1428571428571432</v>
      </c>
      <c r="J69">
        <f t="shared" si="3"/>
        <v>2.4285714285714284</v>
      </c>
      <c r="K69">
        <f t="shared" si="3"/>
        <v>0.2857142857142857</v>
      </c>
      <c r="L69">
        <f t="shared" si="4"/>
        <v>4.1428571428571432</v>
      </c>
    </row>
    <row r="70" spans="1:12">
      <c r="A70" s="3" t="s">
        <v>85</v>
      </c>
      <c r="B70">
        <v>3</v>
      </c>
      <c r="C70">
        <v>2</v>
      </c>
      <c r="D70">
        <v>0</v>
      </c>
      <c r="E70">
        <v>0</v>
      </c>
      <c r="F70">
        <f>TekirdagTablo[[#This Row],[Vefat2019]]</f>
        <v>2</v>
      </c>
      <c r="G70">
        <f>IF(TekirdagTablo[[#This Row],[Vefat2020]]&gt;-1, TekirdagTablo[[#This Row],[Vefat2020]]-TekirdagTablo[[#This Row],[Referans]], 0)</f>
        <v>1</v>
      </c>
      <c r="H70">
        <f t="shared" si="1"/>
        <v>3.4285714285714284</v>
      </c>
      <c r="I70">
        <f t="shared" si="2"/>
        <v>3.8571428571428572</v>
      </c>
      <c r="J70">
        <f t="shared" si="3"/>
        <v>2</v>
      </c>
      <c r="K70">
        <f t="shared" si="3"/>
        <v>0.2857142857142857</v>
      </c>
      <c r="L70">
        <f t="shared" si="4"/>
        <v>3.8571428571428572</v>
      </c>
    </row>
    <row r="71" spans="1:12">
      <c r="A71" s="3" t="s">
        <v>86</v>
      </c>
      <c r="B71">
        <v>2</v>
      </c>
      <c r="C71">
        <v>5</v>
      </c>
      <c r="D71">
        <v>3</v>
      </c>
      <c r="E71">
        <v>0</v>
      </c>
      <c r="F71">
        <f>TekirdagTablo[[#This Row],[Vefat2019]]</f>
        <v>5</v>
      </c>
      <c r="G71">
        <f>IF(TekirdagTablo[[#This Row],[Vefat2020]]&gt;-1, TekirdagTablo[[#This Row],[Vefat2020]]-TekirdagTablo[[#This Row],[Referans]], 0)</f>
        <v>-3</v>
      </c>
      <c r="H71">
        <f t="shared" si="1"/>
        <v>3.2857142857142856</v>
      </c>
      <c r="I71">
        <f t="shared" si="2"/>
        <v>4</v>
      </c>
      <c r="J71">
        <f t="shared" si="3"/>
        <v>2.1428571428571428</v>
      </c>
      <c r="K71">
        <f t="shared" si="3"/>
        <v>0.2857142857142857</v>
      </c>
      <c r="L71">
        <f t="shared" si="4"/>
        <v>4</v>
      </c>
    </row>
    <row r="72" spans="1:12">
      <c r="A72" s="3" t="s">
        <v>87</v>
      </c>
      <c r="B72">
        <v>1</v>
      </c>
      <c r="C72">
        <v>2</v>
      </c>
      <c r="D72">
        <v>2</v>
      </c>
      <c r="E72">
        <v>0</v>
      </c>
      <c r="F72">
        <f>TekirdagTablo[[#This Row],[Vefat2019]]</f>
        <v>2</v>
      </c>
      <c r="G72">
        <f>IF(TekirdagTablo[[#This Row],[Vefat2020]]&gt;-1, TekirdagTablo[[#This Row],[Vefat2020]]-TekirdagTablo[[#This Row],[Referans]], 0)</f>
        <v>-1</v>
      </c>
      <c r="H72">
        <f t="shared" si="1"/>
        <v>3.1428571428571428</v>
      </c>
      <c r="I72">
        <f t="shared" si="2"/>
        <v>3.5714285714285716</v>
      </c>
      <c r="J72">
        <f t="shared" si="3"/>
        <v>2.4285714285714284</v>
      </c>
      <c r="K72">
        <f t="shared" si="3"/>
        <v>0.14285714285714285</v>
      </c>
      <c r="L72">
        <f t="shared" si="4"/>
        <v>3.5714285714285716</v>
      </c>
    </row>
    <row r="73" spans="1:12">
      <c r="A73" s="3" t="s">
        <v>88</v>
      </c>
      <c r="B73">
        <v>3</v>
      </c>
      <c r="C73">
        <v>5</v>
      </c>
      <c r="D73">
        <v>2</v>
      </c>
      <c r="E73">
        <v>0</v>
      </c>
      <c r="F73">
        <f>TekirdagTablo[[#This Row],[Vefat2019]]</f>
        <v>5</v>
      </c>
      <c r="G73">
        <f>IF(TekirdagTablo[[#This Row],[Vefat2020]]&gt;-1, TekirdagTablo[[#This Row],[Vefat2020]]-TekirdagTablo[[#This Row],[Referans]], 0)</f>
        <v>-2</v>
      </c>
      <c r="H73">
        <f t="shared" ref="H73:H136" si="5">AVERAGE(B67:B73)</f>
        <v>3.1428571428571428</v>
      </c>
      <c r="I73">
        <f t="shared" ref="I73:I136" si="6">AVERAGE(C67:C73)</f>
        <v>3.1428571428571428</v>
      </c>
      <c r="J73">
        <f t="shared" ref="J73:K136" si="7">AVERAGE(D67:D73)</f>
        <v>2.1428571428571428</v>
      </c>
      <c r="K73">
        <f t="shared" si="7"/>
        <v>0.14285714285714285</v>
      </c>
      <c r="L73">
        <f t="shared" ref="L73:L136" si="8">AVERAGE(F67:F73)</f>
        <v>3.1428571428571428</v>
      </c>
    </row>
    <row r="74" spans="1:12">
      <c r="A74" s="3" t="s">
        <v>89</v>
      </c>
      <c r="B74">
        <v>3</v>
      </c>
      <c r="C74">
        <v>1</v>
      </c>
      <c r="D74">
        <v>2</v>
      </c>
      <c r="E74">
        <v>0</v>
      </c>
      <c r="F74">
        <f>TekirdagTablo[[#This Row],[Vefat2019]]</f>
        <v>1</v>
      </c>
      <c r="G74">
        <f>IF(TekirdagTablo[[#This Row],[Vefat2020]]&gt;-1, TekirdagTablo[[#This Row],[Vefat2020]]-TekirdagTablo[[#This Row],[Referans]], 0)</f>
        <v>2</v>
      </c>
      <c r="H74">
        <f t="shared" si="5"/>
        <v>3</v>
      </c>
      <c r="I74">
        <f t="shared" si="6"/>
        <v>3</v>
      </c>
      <c r="J74">
        <f t="shared" si="7"/>
        <v>2.1428571428571428</v>
      </c>
      <c r="K74">
        <f t="shared" si="7"/>
        <v>0.14285714285714285</v>
      </c>
      <c r="L74">
        <f t="shared" si="8"/>
        <v>3</v>
      </c>
    </row>
    <row r="75" spans="1:12">
      <c r="A75" s="3" t="s">
        <v>90</v>
      </c>
      <c r="B75">
        <v>8</v>
      </c>
      <c r="C75">
        <v>5</v>
      </c>
      <c r="D75">
        <v>0</v>
      </c>
      <c r="E75">
        <v>0</v>
      </c>
      <c r="F75">
        <f>TekirdagTablo[[#This Row],[Vefat2019]]</f>
        <v>5</v>
      </c>
      <c r="G75">
        <f>IF(TekirdagTablo[[#This Row],[Vefat2020]]&gt;-1, TekirdagTablo[[#This Row],[Vefat2020]]-TekirdagTablo[[#This Row],[Referans]], 0)</f>
        <v>3</v>
      </c>
      <c r="H75">
        <f t="shared" si="5"/>
        <v>3.5714285714285716</v>
      </c>
      <c r="I75">
        <f t="shared" si="6"/>
        <v>3.4285714285714284</v>
      </c>
      <c r="J75">
        <f t="shared" si="7"/>
        <v>1.5714285714285714</v>
      </c>
      <c r="K75">
        <f t="shared" si="7"/>
        <v>0</v>
      </c>
      <c r="L75">
        <f t="shared" si="8"/>
        <v>3.4285714285714284</v>
      </c>
    </row>
    <row r="76" spans="1:12">
      <c r="A76" s="3" t="s">
        <v>91</v>
      </c>
      <c r="B76">
        <v>6</v>
      </c>
      <c r="C76">
        <v>4</v>
      </c>
      <c r="D76">
        <v>2</v>
      </c>
      <c r="E76">
        <v>0</v>
      </c>
      <c r="F76">
        <f>TekirdagTablo[[#This Row],[Vefat2019]]</f>
        <v>4</v>
      </c>
      <c r="G76">
        <f>IF(TekirdagTablo[[#This Row],[Vefat2020]]&gt;-1, TekirdagTablo[[#This Row],[Vefat2020]]-TekirdagTablo[[#This Row],[Referans]], 0)</f>
        <v>2</v>
      </c>
      <c r="H76">
        <f t="shared" si="5"/>
        <v>3.7142857142857144</v>
      </c>
      <c r="I76">
        <f t="shared" si="6"/>
        <v>3.4285714285714284</v>
      </c>
      <c r="J76">
        <f t="shared" si="7"/>
        <v>1.5714285714285714</v>
      </c>
      <c r="K76">
        <f t="shared" si="7"/>
        <v>0</v>
      </c>
      <c r="L76">
        <f t="shared" si="8"/>
        <v>3.4285714285714284</v>
      </c>
    </row>
    <row r="77" spans="1:12">
      <c r="A77" s="3" t="s">
        <v>92</v>
      </c>
      <c r="B77">
        <v>3</v>
      </c>
      <c r="C77">
        <v>3</v>
      </c>
      <c r="D77">
        <v>3</v>
      </c>
      <c r="E77">
        <v>1</v>
      </c>
      <c r="F77">
        <f>TekirdagTablo[[#This Row],[Vefat2019]]</f>
        <v>3</v>
      </c>
      <c r="G77">
        <f>IF(TekirdagTablo[[#This Row],[Vefat2020]]&gt;-1, TekirdagTablo[[#This Row],[Vefat2020]]-TekirdagTablo[[#This Row],[Referans]], 0)</f>
        <v>0</v>
      </c>
      <c r="H77">
        <f t="shared" si="5"/>
        <v>3.7142857142857144</v>
      </c>
      <c r="I77">
        <f t="shared" si="6"/>
        <v>3.5714285714285716</v>
      </c>
      <c r="J77">
        <f t="shared" si="7"/>
        <v>2</v>
      </c>
      <c r="K77">
        <f t="shared" si="7"/>
        <v>0.14285714285714285</v>
      </c>
      <c r="L77">
        <f t="shared" si="8"/>
        <v>3.5714285714285716</v>
      </c>
    </row>
    <row r="78" spans="1:12">
      <c r="A78" s="3" t="s">
        <v>93</v>
      </c>
      <c r="B78">
        <v>3</v>
      </c>
      <c r="C78">
        <v>2</v>
      </c>
      <c r="D78">
        <v>1</v>
      </c>
      <c r="E78">
        <v>1</v>
      </c>
      <c r="F78">
        <f>TekirdagTablo[[#This Row],[Vefat2019]]</f>
        <v>2</v>
      </c>
      <c r="G78">
        <f>IF(TekirdagTablo[[#This Row],[Vefat2020]]&gt;-1, TekirdagTablo[[#This Row],[Vefat2020]]-TekirdagTablo[[#This Row],[Referans]], 0)</f>
        <v>1</v>
      </c>
      <c r="H78">
        <f t="shared" si="5"/>
        <v>3.8571428571428572</v>
      </c>
      <c r="I78">
        <f t="shared" si="6"/>
        <v>3.1428571428571428</v>
      </c>
      <c r="J78">
        <f t="shared" si="7"/>
        <v>1.7142857142857142</v>
      </c>
      <c r="K78">
        <f t="shared" si="7"/>
        <v>0.2857142857142857</v>
      </c>
      <c r="L78">
        <f t="shared" si="8"/>
        <v>3.1428571428571428</v>
      </c>
    </row>
    <row r="79" spans="1:12">
      <c r="A79" s="3" t="s">
        <v>94</v>
      </c>
      <c r="B79">
        <v>5</v>
      </c>
      <c r="C79">
        <v>5</v>
      </c>
      <c r="D79">
        <v>1</v>
      </c>
      <c r="E79">
        <v>0</v>
      </c>
      <c r="F79">
        <f>TekirdagTablo[[#This Row],[Vefat2019]]</f>
        <v>5</v>
      </c>
      <c r="G79">
        <f>IF(TekirdagTablo[[#This Row],[Vefat2020]]&gt;-1, TekirdagTablo[[#This Row],[Vefat2020]]-TekirdagTablo[[#This Row],[Referans]], 0)</f>
        <v>0</v>
      </c>
      <c r="H79">
        <f t="shared" si="5"/>
        <v>4.4285714285714288</v>
      </c>
      <c r="I79">
        <f t="shared" si="6"/>
        <v>3.5714285714285716</v>
      </c>
      <c r="J79">
        <f t="shared" si="7"/>
        <v>1.5714285714285714</v>
      </c>
      <c r="K79">
        <f t="shared" si="7"/>
        <v>0.2857142857142857</v>
      </c>
      <c r="L79">
        <f t="shared" si="8"/>
        <v>3.5714285714285716</v>
      </c>
    </row>
    <row r="80" spans="1:12">
      <c r="A80" s="3" t="s">
        <v>95</v>
      </c>
      <c r="B80">
        <v>3</v>
      </c>
      <c r="C80">
        <v>2</v>
      </c>
      <c r="D80">
        <v>1</v>
      </c>
      <c r="E80">
        <v>0</v>
      </c>
      <c r="F80">
        <f>TekirdagTablo[[#This Row],[Vefat2019]]</f>
        <v>2</v>
      </c>
      <c r="G80">
        <f>IF(TekirdagTablo[[#This Row],[Vefat2020]]&gt;-1, TekirdagTablo[[#This Row],[Vefat2020]]-TekirdagTablo[[#This Row],[Referans]], 0)</f>
        <v>1</v>
      </c>
      <c r="H80">
        <f t="shared" si="5"/>
        <v>4.4285714285714288</v>
      </c>
      <c r="I80">
        <f t="shared" si="6"/>
        <v>3.1428571428571428</v>
      </c>
      <c r="J80">
        <f t="shared" si="7"/>
        <v>1.4285714285714286</v>
      </c>
      <c r="K80">
        <f t="shared" si="7"/>
        <v>0.2857142857142857</v>
      </c>
      <c r="L80">
        <f t="shared" si="8"/>
        <v>3.1428571428571428</v>
      </c>
    </row>
    <row r="81" spans="1:12">
      <c r="A81" s="3" t="s">
        <v>96</v>
      </c>
      <c r="B81">
        <v>6</v>
      </c>
      <c r="C81">
        <v>1</v>
      </c>
      <c r="D81">
        <v>2</v>
      </c>
      <c r="E81">
        <v>2</v>
      </c>
      <c r="F81">
        <f>TekirdagTablo[[#This Row],[Vefat2019]]</f>
        <v>1</v>
      </c>
      <c r="G81">
        <f>IF(TekirdagTablo[[#This Row],[Vefat2020]]&gt;-1, TekirdagTablo[[#This Row],[Vefat2020]]-TekirdagTablo[[#This Row],[Referans]], 0)</f>
        <v>5</v>
      </c>
      <c r="H81">
        <f t="shared" si="5"/>
        <v>4.8571428571428568</v>
      </c>
      <c r="I81">
        <f t="shared" si="6"/>
        <v>3.1428571428571428</v>
      </c>
      <c r="J81">
        <f t="shared" si="7"/>
        <v>1.4285714285714286</v>
      </c>
      <c r="K81">
        <f t="shared" si="7"/>
        <v>0.5714285714285714</v>
      </c>
      <c r="L81">
        <f t="shared" si="8"/>
        <v>3.1428571428571428</v>
      </c>
    </row>
    <row r="82" spans="1:12">
      <c r="A82" s="3" t="s">
        <v>97</v>
      </c>
      <c r="B82">
        <v>8</v>
      </c>
      <c r="C82">
        <v>7</v>
      </c>
      <c r="D82">
        <v>2</v>
      </c>
      <c r="E82">
        <v>0</v>
      </c>
      <c r="F82">
        <f>TekirdagTablo[[#This Row],[Vefat2019]]</f>
        <v>7</v>
      </c>
      <c r="G82">
        <f>IF(TekirdagTablo[[#This Row],[Vefat2020]]&gt;-1, TekirdagTablo[[#This Row],[Vefat2020]]-TekirdagTablo[[#This Row],[Referans]], 0)</f>
        <v>1</v>
      </c>
      <c r="H82">
        <f t="shared" si="5"/>
        <v>4.8571428571428568</v>
      </c>
      <c r="I82">
        <f t="shared" si="6"/>
        <v>3.4285714285714284</v>
      </c>
      <c r="J82">
        <f t="shared" si="7"/>
        <v>1.7142857142857142</v>
      </c>
      <c r="K82">
        <f t="shared" si="7"/>
        <v>0.5714285714285714</v>
      </c>
      <c r="L82">
        <f t="shared" si="8"/>
        <v>3.4285714285714284</v>
      </c>
    </row>
    <row r="83" spans="1:12">
      <c r="A83" s="3" t="s">
        <v>98</v>
      </c>
      <c r="B83">
        <v>6</v>
      </c>
      <c r="C83">
        <v>2</v>
      </c>
      <c r="D83">
        <v>3</v>
      </c>
      <c r="E83">
        <v>1</v>
      </c>
      <c r="F83">
        <f>TekirdagTablo[[#This Row],[Vefat2019]]</f>
        <v>2</v>
      </c>
      <c r="G83">
        <f>IF(TekirdagTablo[[#This Row],[Vefat2020]]&gt;-1, TekirdagTablo[[#This Row],[Vefat2020]]-TekirdagTablo[[#This Row],[Referans]], 0)</f>
        <v>4</v>
      </c>
      <c r="H83">
        <f t="shared" si="5"/>
        <v>4.8571428571428568</v>
      </c>
      <c r="I83">
        <f t="shared" si="6"/>
        <v>3.1428571428571428</v>
      </c>
      <c r="J83">
        <f t="shared" si="7"/>
        <v>1.8571428571428572</v>
      </c>
      <c r="K83">
        <f t="shared" si="7"/>
        <v>0.7142857142857143</v>
      </c>
      <c r="L83">
        <f t="shared" si="8"/>
        <v>3.1428571428571428</v>
      </c>
    </row>
    <row r="84" spans="1:12">
      <c r="A84" s="3" t="s">
        <v>99</v>
      </c>
      <c r="B84">
        <v>4</v>
      </c>
      <c r="C84">
        <v>5</v>
      </c>
      <c r="D84">
        <v>2</v>
      </c>
      <c r="E84">
        <v>0</v>
      </c>
      <c r="F84">
        <f>TekirdagTablo[[#This Row],[Vefat2019]]</f>
        <v>5</v>
      </c>
      <c r="G84">
        <f>IF(TekirdagTablo[[#This Row],[Vefat2020]]&gt;-1, TekirdagTablo[[#This Row],[Vefat2020]]-TekirdagTablo[[#This Row],[Referans]], 0)</f>
        <v>-1</v>
      </c>
      <c r="H84">
        <f t="shared" si="5"/>
        <v>5</v>
      </c>
      <c r="I84">
        <f t="shared" si="6"/>
        <v>3.4285714285714284</v>
      </c>
      <c r="J84">
        <f t="shared" si="7"/>
        <v>1.7142857142857142</v>
      </c>
      <c r="K84">
        <f t="shared" si="7"/>
        <v>0.5714285714285714</v>
      </c>
      <c r="L84">
        <f t="shared" si="8"/>
        <v>3.4285714285714284</v>
      </c>
    </row>
    <row r="85" spans="1:12">
      <c r="A85" s="3" t="s">
        <v>100</v>
      </c>
      <c r="B85">
        <v>11</v>
      </c>
      <c r="C85">
        <v>1</v>
      </c>
      <c r="D85">
        <v>1</v>
      </c>
      <c r="E85">
        <v>0</v>
      </c>
      <c r="F85">
        <f>TekirdagTablo[[#This Row],[Vefat2019]]</f>
        <v>1</v>
      </c>
      <c r="G85">
        <f>IF(TekirdagTablo[[#This Row],[Vefat2020]]&gt;-1, TekirdagTablo[[#This Row],[Vefat2020]]-TekirdagTablo[[#This Row],[Referans]], 0)</f>
        <v>10</v>
      </c>
      <c r="H85">
        <f t="shared" si="5"/>
        <v>6.1428571428571432</v>
      </c>
      <c r="I85">
        <f t="shared" si="6"/>
        <v>3.2857142857142856</v>
      </c>
      <c r="J85">
        <f t="shared" si="7"/>
        <v>1.7142857142857142</v>
      </c>
      <c r="K85">
        <f t="shared" si="7"/>
        <v>0.42857142857142855</v>
      </c>
      <c r="L85">
        <f t="shared" si="8"/>
        <v>3.2857142857142856</v>
      </c>
    </row>
    <row r="86" spans="1:12">
      <c r="A86" s="3" t="s">
        <v>101</v>
      </c>
      <c r="B86">
        <v>6</v>
      </c>
      <c r="C86">
        <v>7</v>
      </c>
      <c r="D86">
        <v>8</v>
      </c>
      <c r="E86">
        <v>0</v>
      </c>
      <c r="F86">
        <f>TekirdagTablo[[#This Row],[Vefat2019]]</f>
        <v>7</v>
      </c>
      <c r="G86">
        <f>IF(TekirdagTablo[[#This Row],[Vefat2020]]&gt;-1, TekirdagTablo[[#This Row],[Vefat2020]]-TekirdagTablo[[#This Row],[Referans]], 0)</f>
        <v>-1</v>
      </c>
      <c r="H86">
        <f t="shared" si="5"/>
        <v>6.2857142857142856</v>
      </c>
      <c r="I86">
        <f t="shared" si="6"/>
        <v>3.5714285714285716</v>
      </c>
      <c r="J86">
        <f t="shared" si="7"/>
        <v>2.7142857142857144</v>
      </c>
      <c r="K86">
        <f t="shared" si="7"/>
        <v>0.42857142857142855</v>
      </c>
      <c r="L86">
        <f t="shared" si="8"/>
        <v>3.5714285714285716</v>
      </c>
    </row>
    <row r="87" spans="1:12">
      <c r="A87" s="3" t="s">
        <v>102</v>
      </c>
      <c r="B87">
        <v>5</v>
      </c>
      <c r="C87">
        <v>5</v>
      </c>
      <c r="D87">
        <v>3</v>
      </c>
      <c r="E87">
        <v>0</v>
      </c>
      <c r="F87">
        <f>TekirdagTablo[[#This Row],[Vefat2019]]</f>
        <v>5</v>
      </c>
      <c r="G87">
        <f>IF(TekirdagTablo[[#This Row],[Vefat2020]]&gt;-1, TekirdagTablo[[#This Row],[Vefat2020]]-TekirdagTablo[[#This Row],[Referans]], 0)</f>
        <v>0</v>
      </c>
      <c r="H87">
        <f t="shared" si="5"/>
        <v>6.5714285714285712</v>
      </c>
      <c r="I87">
        <f t="shared" si="6"/>
        <v>4</v>
      </c>
      <c r="J87">
        <f t="shared" si="7"/>
        <v>3</v>
      </c>
      <c r="K87">
        <f t="shared" si="7"/>
        <v>0.42857142857142855</v>
      </c>
      <c r="L87">
        <f t="shared" si="8"/>
        <v>4</v>
      </c>
    </row>
    <row r="88" spans="1:12">
      <c r="A88" s="3" t="s">
        <v>103</v>
      </c>
      <c r="B88">
        <v>8</v>
      </c>
      <c r="C88">
        <v>2</v>
      </c>
      <c r="D88">
        <v>1</v>
      </c>
      <c r="E88">
        <v>0</v>
      </c>
      <c r="F88">
        <f>TekirdagTablo[[#This Row],[Vefat2019]]</f>
        <v>2</v>
      </c>
      <c r="G88">
        <f>IF(TekirdagTablo[[#This Row],[Vefat2020]]&gt;-1, TekirdagTablo[[#This Row],[Vefat2020]]-TekirdagTablo[[#This Row],[Referans]], 0)</f>
        <v>6</v>
      </c>
      <c r="H88">
        <f t="shared" si="5"/>
        <v>6.8571428571428568</v>
      </c>
      <c r="I88">
        <f t="shared" si="6"/>
        <v>4.1428571428571432</v>
      </c>
      <c r="J88">
        <f t="shared" si="7"/>
        <v>2.8571428571428572</v>
      </c>
      <c r="K88">
        <f t="shared" si="7"/>
        <v>0.14285714285714285</v>
      </c>
      <c r="L88">
        <f t="shared" si="8"/>
        <v>4.1428571428571432</v>
      </c>
    </row>
    <row r="89" spans="1:12">
      <c r="A89" s="3" t="s">
        <v>104</v>
      </c>
      <c r="B89">
        <v>4</v>
      </c>
      <c r="C89">
        <v>3</v>
      </c>
      <c r="D89">
        <v>3</v>
      </c>
      <c r="E89">
        <v>1</v>
      </c>
      <c r="F89">
        <f>TekirdagTablo[[#This Row],[Vefat2019]]</f>
        <v>3</v>
      </c>
      <c r="G89">
        <f>IF(TekirdagTablo[[#This Row],[Vefat2020]]&gt;-1, TekirdagTablo[[#This Row],[Vefat2020]]-TekirdagTablo[[#This Row],[Referans]], 0)</f>
        <v>1</v>
      </c>
      <c r="H89">
        <f t="shared" si="5"/>
        <v>6.2857142857142856</v>
      </c>
      <c r="I89">
        <f t="shared" si="6"/>
        <v>3.5714285714285716</v>
      </c>
      <c r="J89">
        <f t="shared" si="7"/>
        <v>3</v>
      </c>
      <c r="K89">
        <f t="shared" si="7"/>
        <v>0.2857142857142857</v>
      </c>
      <c r="L89">
        <f t="shared" si="8"/>
        <v>3.5714285714285716</v>
      </c>
    </row>
    <row r="90" spans="1:12">
      <c r="A90" s="3" t="s">
        <v>105</v>
      </c>
      <c r="B90">
        <v>5</v>
      </c>
      <c r="C90">
        <v>1</v>
      </c>
      <c r="D90">
        <v>4</v>
      </c>
      <c r="E90">
        <v>0</v>
      </c>
      <c r="F90">
        <f>TekirdagTablo[[#This Row],[Vefat2019]]</f>
        <v>1</v>
      </c>
      <c r="G90">
        <f>IF(TekirdagTablo[[#This Row],[Vefat2020]]&gt;-1, TekirdagTablo[[#This Row],[Vefat2020]]-TekirdagTablo[[#This Row],[Referans]], 0)</f>
        <v>4</v>
      </c>
      <c r="H90">
        <f t="shared" si="5"/>
        <v>6.1428571428571432</v>
      </c>
      <c r="I90">
        <f t="shared" si="6"/>
        <v>3.4285714285714284</v>
      </c>
      <c r="J90">
        <f t="shared" si="7"/>
        <v>3.1428571428571428</v>
      </c>
      <c r="K90">
        <f t="shared" si="7"/>
        <v>0.14285714285714285</v>
      </c>
      <c r="L90">
        <f t="shared" si="8"/>
        <v>3.4285714285714284</v>
      </c>
    </row>
    <row r="91" spans="1:12">
      <c r="A91" s="3" t="s">
        <v>106</v>
      </c>
      <c r="B91">
        <v>5</v>
      </c>
      <c r="C91">
        <v>5</v>
      </c>
      <c r="D91">
        <v>2</v>
      </c>
      <c r="E91">
        <v>0</v>
      </c>
      <c r="F91">
        <f>TekirdagTablo[[#This Row],[Vefat2019]]</f>
        <v>5</v>
      </c>
      <c r="G91">
        <f>IF(TekirdagTablo[[#This Row],[Vefat2020]]&gt;-1, TekirdagTablo[[#This Row],[Vefat2020]]-TekirdagTablo[[#This Row],[Referans]], 0)</f>
        <v>0</v>
      </c>
      <c r="H91">
        <f t="shared" si="5"/>
        <v>6.2857142857142856</v>
      </c>
      <c r="I91">
        <f t="shared" si="6"/>
        <v>3.4285714285714284</v>
      </c>
      <c r="J91">
        <f t="shared" si="7"/>
        <v>3.1428571428571428</v>
      </c>
      <c r="K91">
        <f t="shared" si="7"/>
        <v>0.14285714285714285</v>
      </c>
      <c r="L91">
        <f t="shared" si="8"/>
        <v>3.4285714285714284</v>
      </c>
    </row>
    <row r="92" spans="1:12">
      <c r="A92" s="3" t="s">
        <v>107</v>
      </c>
      <c r="B92">
        <v>3</v>
      </c>
      <c r="C92">
        <v>3</v>
      </c>
      <c r="D92">
        <v>3</v>
      </c>
      <c r="E92">
        <v>0</v>
      </c>
      <c r="F92">
        <f>TekirdagTablo[[#This Row],[Vefat2019]]</f>
        <v>3</v>
      </c>
      <c r="G92">
        <f>IF(TekirdagTablo[[#This Row],[Vefat2020]]&gt;-1, TekirdagTablo[[#This Row],[Vefat2020]]-TekirdagTablo[[#This Row],[Referans]], 0)</f>
        <v>0</v>
      </c>
      <c r="H92">
        <f t="shared" si="5"/>
        <v>5.1428571428571432</v>
      </c>
      <c r="I92">
        <f t="shared" si="6"/>
        <v>3.7142857142857144</v>
      </c>
      <c r="J92">
        <f t="shared" si="7"/>
        <v>3.4285714285714284</v>
      </c>
      <c r="K92">
        <f t="shared" si="7"/>
        <v>0.14285714285714285</v>
      </c>
      <c r="L92">
        <f t="shared" si="8"/>
        <v>3.7142857142857144</v>
      </c>
    </row>
    <row r="93" spans="1:12">
      <c r="A93" s="3" t="s">
        <v>108</v>
      </c>
      <c r="B93">
        <v>7</v>
      </c>
      <c r="C93">
        <v>7</v>
      </c>
      <c r="D93">
        <v>2</v>
      </c>
      <c r="E93">
        <v>0</v>
      </c>
      <c r="F93">
        <f>TekirdagTablo[[#This Row],[Vefat2019]]</f>
        <v>7</v>
      </c>
      <c r="G93">
        <f>IF(TekirdagTablo[[#This Row],[Vefat2020]]&gt;-1, TekirdagTablo[[#This Row],[Vefat2020]]-TekirdagTablo[[#This Row],[Referans]], 0)</f>
        <v>0</v>
      </c>
      <c r="H93">
        <f t="shared" si="5"/>
        <v>5.2857142857142856</v>
      </c>
      <c r="I93">
        <f t="shared" si="6"/>
        <v>3.7142857142857144</v>
      </c>
      <c r="J93">
        <f t="shared" si="7"/>
        <v>2.5714285714285716</v>
      </c>
      <c r="K93">
        <f t="shared" si="7"/>
        <v>0.14285714285714285</v>
      </c>
      <c r="L93">
        <f t="shared" si="8"/>
        <v>3.7142857142857144</v>
      </c>
    </row>
    <row r="94" spans="1:12">
      <c r="A94" s="3" t="s">
        <v>109</v>
      </c>
      <c r="B94">
        <v>9</v>
      </c>
      <c r="C94">
        <v>2</v>
      </c>
      <c r="D94">
        <v>4</v>
      </c>
      <c r="E94">
        <v>1</v>
      </c>
      <c r="F94">
        <f>TekirdagTablo[[#This Row],[Vefat2019]]</f>
        <v>2</v>
      </c>
      <c r="G94">
        <f>IF(TekirdagTablo[[#This Row],[Vefat2020]]&gt;-1, TekirdagTablo[[#This Row],[Vefat2020]]-TekirdagTablo[[#This Row],[Referans]], 0)</f>
        <v>7</v>
      </c>
      <c r="H94">
        <f t="shared" si="5"/>
        <v>5.8571428571428568</v>
      </c>
      <c r="I94">
        <f t="shared" si="6"/>
        <v>3.2857142857142856</v>
      </c>
      <c r="J94">
        <f t="shared" si="7"/>
        <v>2.7142857142857144</v>
      </c>
      <c r="K94">
        <f t="shared" si="7"/>
        <v>0.2857142857142857</v>
      </c>
      <c r="L94">
        <f t="shared" si="8"/>
        <v>3.2857142857142856</v>
      </c>
    </row>
    <row r="95" spans="1:12">
      <c r="A95" s="3" t="s">
        <v>110</v>
      </c>
      <c r="B95">
        <v>8</v>
      </c>
      <c r="C95">
        <v>1</v>
      </c>
      <c r="D95">
        <v>2</v>
      </c>
      <c r="E95">
        <v>0</v>
      </c>
      <c r="F95">
        <f>TekirdagTablo[[#This Row],[Vefat2019]]</f>
        <v>1</v>
      </c>
      <c r="G95">
        <f>IF(TekirdagTablo[[#This Row],[Vefat2020]]&gt;-1, TekirdagTablo[[#This Row],[Vefat2020]]-TekirdagTablo[[#This Row],[Referans]], 0)</f>
        <v>7</v>
      </c>
      <c r="H95">
        <f t="shared" si="5"/>
        <v>5.8571428571428568</v>
      </c>
      <c r="I95">
        <f t="shared" si="6"/>
        <v>3.1428571428571428</v>
      </c>
      <c r="J95">
        <f t="shared" si="7"/>
        <v>2.8571428571428572</v>
      </c>
      <c r="K95">
        <f t="shared" si="7"/>
        <v>0.2857142857142857</v>
      </c>
      <c r="L95">
        <f t="shared" si="8"/>
        <v>3.1428571428571428</v>
      </c>
    </row>
    <row r="96" spans="1:12">
      <c r="A96" s="3" t="s">
        <v>111</v>
      </c>
      <c r="B96">
        <v>6</v>
      </c>
      <c r="C96">
        <v>3</v>
      </c>
      <c r="D96">
        <v>1</v>
      </c>
      <c r="E96">
        <v>2</v>
      </c>
      <c r="F96">
        <f>TekirdagTablo[[#This Row],[Vefat2019]]</f>
        <v>3</v>
      </c>
      <c r="G96">
        <f>IF(TekirdagTablo[[#This Row],[Vefat2020]]&gt;-1, TekirdagTablo[[#This Row],[Vefat2020]]-TekirdagTablo[[#This Row],[Referans]], 0)</f>
        <v>3</v>
      </c>
      <c r="H96">
        <f t="shared" si="5"/>
        <v>6.1428571428571432</v>
      </c>
      <c r="I96">
        <f t="shared" si="6"/>
        <v>3.1428571428571428</v>
      </c>
      <c r="J96">
        <f t="shared" si="7"/>
        <v>2.5714285714285716</v>
      </c>
      <c r="K96">
        <f t="shared" si="7"/>
        <v>0.42857142857142855</v>
      </c>
      <c r="L96">
        <f t="shared" si="8"/>
        <v>3.1428571428571428</v>
      </c>
    </row>
    <row r="97" spans="1:12">
      <c r="A97" s="3" t="s">
        <v>112</v>
      </c>
      <c r="B97">
        <v>2</v>
      </c>
      <c r="C97">
        <v>6</v>
      </c>
      <c r="D97">
        <v>2</v>
      </c>
      <c r="E97">
        <v>0</v>
      </c>
      <c r="F97">
        <f>TekirdagTablo[[#This Row],[Vefat2019]]</f>
        <v>6</v>
      </c>
      <c r="G97">
        <f>IF(TekirdagTablo[[#This Row],[Vefat2020]]&gt;-1, TekirdagTablo[[#This Row],[Vefat2020]]-TekirdagTablo[[#This Row],[Referans]], 0)</f>
        <v>-4</v>
      </c>
      <c r="H97">
        <f t="shared" si="5"/>
        <v>5.7142857142857144</v>
      </c>
      <c r="I97">
        <f t="shared" si="6"/>
        <v>3.8571428571428572</v>
      </c>
      <c r="J97">
        <f t="shared" si="7"/>
        <v>2.2857142857142856</v>
      </c>
      <c r="K97">
        <f t="shared" si="7"/>
        <v>0.42857142857142855</v>
      </c>
      <c r="L97">
        <f t="shared" si="8"/>
        <v>3.8571428571428572</v>
      </c>
    </row>
    <row r="98" spans="1:12">
      <c r="A98" s="3" t="s">
        <v>113</v>
      </c>
      <c r="B98">
        <v>4</v>
      </c>
      <c r="C98">
        <v>3</v>
      </c>
      <c r="D98">
        <v>0</v>
      </c>
      <c r="E98">
        <v>0</v>
      </c>
      <c r="F98">
        <f>TekirdagTablo[[#This Row],[Vefat2019]]</f>
        <v>3</v>
      </c>
      <c r="G98">
        <f>IF(TekirdagTablo[[#This Row],[Vefat2020]]&gt;-1, TekirdagTablo[[#This Row],[Vefat2020]]-TekirdagTablo[[#This Row],[Referans]], 0)</f>
        <v>1</v>
      </c>
      <c r="H98">
        <f t="shared" si="5"/>
        <v>5.5714285714285712</v>
      </c>
      <c r="I98">
        <f t="shared" si="6"/>
        <v>3.5714285714285716</v>
      </c>
      <c r="J98">
        <f t="shared" si="7"/>
        <v>2</v>
      </c>
      <c r="K98">
        <f t="shared" si="7"/>
        <v>0.42857142857142855</v>
      </c>
      <c r="L98">
        <f t="shared" si="8"/>
        <v>3.5714285714285716</v>
      </c>
    </row>
    <row r="99" spans="1:12">
      <c r="A99" s="3" t="s">
        <v>114</v>
      </c>
      <c r="B99">
        <v>3</v>
      </c>
      <c r="C99">
        <v>6</v>
      </c>
      <c r="D99">
        <v>4</v>
      </c>
      <c r="E99">
        <v>1</v>
      </c>
      <c r="F99">
        <f>TekirdagTablo[[#This Row],[Vefat2019]]</f>
        <v>6</v>
      </c>
      <c r="G99">
        <f>IF(TekirdagTablo[[#This Row],[Vefat2020]]&gt;-1, TekirdagTablo[[#This Row],[Vefat2020]]-TekirdagTablo[[#This Row],[Referans]], 0)</f>
        <v>-3</v>
      </c>
      <c r="H99">
        <f t="shared" si="5"/>
        <v>5.5714285714285712</v>
      </c>
      <c r="I99">
        <f t="shared" si="6"/>
        <v>4</v>
      </c>
      <c r="J99">
        <f t="shared" si="7"/>
        <v>2.1428571428571428</v>
      </c>
      <c r="K99">
        <f t="shared" si="7"/>
        <v>0.5714285714285714</v>
      </c>
      <c r="L99">
        <f t="shared" si="8"/>
        <v>4</v>
      </c>
    </row>
    <row r="100" spans="1:12">
      <c r="A100" s="3" t="s">
        <v>115</v>
      </c>
      <c r="B100">
        <v>8</v>
      </c>
      <c r="C100">
        <v>4</v>
      </c>
      <c r="D100">
        <v>2</v>
      </c>
      <c r="E100">
        <v>1</v>
      </c>
      <c r="F100">
        <f>TekirdagTablo[[#This Row],[Vefat2019]]</f>
        <v>4</v>
      </c>
      <c r="G100">
        <f>IF(TekirdagTablo[[#This Row],[Vefat2020]]&gt;-1, TekirdagTablo[[#This Row],[Vefat2020]]-TekirdagTablo[[#This Row],[Referans]], 0)</f>
        <v>4</v>
      </c>
      <c r="H100">
        <f t="shared" si="5"/>
        <v>5.7142857142857144</v>
      </c>
      <c r="I100">
        <f t="shared" si="6"/>
        <v>3.5714285714285716</v>
      </c>
      <c r="J100">
        <f t="shared" si="7"/>
        <v>2.1428571428571428</v>
      </c>
      <c r="K100">
        <f t="shared" si="7"/>
        <v>0.7142857142857143</v>
      </c>
      <c r="L100">
        <f t="shared" si="8"/>
        <v>3.5714285714285716</v>
      </c>
    </row>
    <row r="101" spans="1:12">
      <c r="A101" s="3" t="s">
        <v>116</v>
      </c>
      <c r="B101">
        <v>8</v>
      </c>
      <c r="C101">
        <v>5</v>
      </c>
      <c r="D101">
        <v>2</v>
      </c>
      <c r="E101">
        <v>1</v>
      </c>
      <c r="F101">
        <f>TekirdagTablo[[#This Row],[Vefat2019]]</f>
        <v>5</v>
      </c>
      <c r="G101">
        <f>IF(TekirdagTablo[[#This Row],[Vefat2020]]&gt;-1, TekirdagTablo[[#This Row],[Vefat2020]]-TekirdagTablo[[#This Row],[Referans]], 0)</f>
        <v>3</v>
      </c>
      <c r="H101">
        <f t="shared" si="5"/>
        <v>5.5714285714285712</v>
      </c>
      <c r="I101">
        <f t="shared" si="6"/>
        <v>4</v>
      </c>
      <c r="J101">
        <f t="shared" si="7"/>
        <v>1.8571428571428572</v>
      </c>
      <c r="K101">
        <f t="shared" si="7"/>
        <v>0.7142857142857143</v>
      </c>
      <c r="L101">
        <f t="shared" si="8"/>
        <v>4</v>
      </c>
    </row>
    <row r="102" spans="1:12">
      <c r="A102" s="3" t="s">
        <v>117</v>
      </c>
      <c r="B102">
        <v>8</v>
      </c>
      <c r="C102">
        <v>6</v>
      </c>
      <c r="D102">
        <v>1</v>
      </c>
      <c r="E102">
        <v>0</v>
      </c>
      <c r="F102">
        <f>TekirdagTablo[[#This Row],[Vefat2019]]</f>
        <v>6</v>
      </c>
      <c r="G102">
        <f>IF(TekirdagTablo[[#This Row],[Vefat2020]]&gt;-1, TekirdagTablo[[#This Row],[Vefat2020]]-TekirdagTablo[[#This Row],[Referans]], 0)</f>
        <v>2</v>
      </c>
      <c r="H102">
        <f t="shared" si="5"/>
        <v>5.5714285714285712</v>
      </c>
      <c r="I102">
        <f t="shared" si="6"/>
        <v>4.7142857142857144</v>
      </c>
      <c r="J102">
        <f t="shared" si="7"/>
        <v>1.7142857142857142</v>
      </c>
      <c r="K102">
        <f t="shared" si="7"/>
        <v>0.7142857142857143</v>
      </c>
      <c r="L102">
        <f t="shared" si="8"/>
        <v>4.7142857142857144</v>
      </c>
    </row>
    <row r="103" spans="1:12">
      <c r="A103" s="3" t="s">
        <v>118</v>
      </c>
      <c r="B103">
        <v>2</v>
      </c>
      <c r="C103">
        <v>8</v>
      </c>
      <c r="D103">
        <v>1</v>
      </c>
      <c r="E103">
        <v>0</v>
      </c>
      <c r="F103">
        <f>TekirdagTablo[[#This Row],[Vefat2019]]</f>
        <v>8</v>
      </c>
      <c r="G103">
        <f>IF(TekirdagTablo[[#This Row],[Vefat2020]]&gt;-1, TekirdagTablo[[#This Row],[Vefat2020]]-TekirdagTablo[[#This Row],[Referans]], 0)</f>
        <v>-6</v>
      </c>
      <c r="H103">
        <f t="shared" si="5"/>
        <v>5</v>
      </c>
      <c r="I103">
        <f t="shared" si="6"/>
        <v>5.4285714285714288</v>
      </c>
      <c r="J103">
        <f t="shared" si="7"/>
        <v>1.7142857142857142</v>
      </c>
      <c r="K103">
        <f t="shared" si="7"/>
        <v>0.42857142857142855</v>
      </c>
      <c r="L103">
        <f t="shared" si="8"/>
        <v>5.4285714285714288</v>
      </c>
    </row>
    <row r="104" spans="1:12">
      <c r="A104" s="3" t="s">
        <v>119</v>
      </c>
      <c r="B104">
        <v>5</v>
      </c>
      <c r="C104">
        <v>3</v>
      </c>
      <c r="D104">
        <v>1</v>
      </c>
      <c r="E104">
        <v>1</v>
      </c>
      <c r="F104">
        <f>TekirdagTablo[[#This Row],[Vefat2019]]</f>
        <v>3</v>
      </c>
      <c r="G104">
        <f>IF(TekirdagTablo[[#This Row],[Vefat2020]]&gt;-1, TekirdagTablo[[#This Row],[Vefat2020]]-TekirdagTablo[[#This Row],[Referans]], 0)</f>
        <v>2</v>
      </c>
      <c r="H104">
        <f t="shared" si="5"/>
        <v>5.4285714285714288</v>
      </c>
      <c r="I104">
        <f t="shared" si="6"/>
        <v>5</v>
      </c>
      <c r="J104">
        <f t="shared" si="7"/>
        <v>1.5714285714285714</v>
      </c>
      <c r="K104">
        <f t="shared" si="7"/>
        <v>0.5714285714285714</v>
      </c>
      <c r="L104">
        <f t="shared" si="8"/>
        <v>5</v>
      </c>
    </row>
    <row r="105" spans="1:12">
      <c r="A105" s="3" t="s">
        <v>120</v>
      </c>
      <c r="B105">
        <v>4</v>
      </c>
      <c r="C105">
        <v>1</v>
      </c>
      <c r="D105">
        <v>2</v>
      </c>
      <c r="E105">
        <v>1</v>
      </c>
      <c r="F105">
        <f>TekirdagTablo[[#This Row],[Vefat2019]]</f>
        <v>1</v>
      </c>
      <c r="G105">
        <f>IF(TekirdagTablo[[#This Row],[Vefat2020]]&gt;-1, TekirdagTablo[[#This Row],[Vefat2020]]-TekirdagTablo[[#This Row],[Referans]], 0)</f>
        <v>3</v>
      </c>
      <c r="H105">
        <f t="shared" si="5"/>
        <v>5.4285714285714288</v>
      </c>
      <c r="I105">
        <f t="shared" si="6"/>
        <v>4.7142857142857144</v>
      </c>
      <c r="J105">
        <f t="shared" si="7"/>
        <v>1.8571428571428572</v>
      </c>
      <c r="K105">
        <f t="shared" si="7"/>
        <v>0.7142857142857143</v>
      </c>
      <c r="L105">
        <f t="shared" si="8"/>
        <v>4.7142857142857144</v>
      </c>
    </row>
    <row r="106" spans="1:12">
      <c r="A106" s="3" t="s">
        <v>121</v>
      </c>
      <c r="B106">
        <v>4</v>
      </c>
      <c r="C106">
        <v>1</v>
      </c>
      <c r="D106">
        <v>2</v>
      </c>
      <c r="E106">
        <v>1</v>
      </c>
      <c r="F106">
        <f>TekirdagTablo[[#This Row],[Vefat2019]]</f>
        <v>1</v>
      </c>
      <c r="G106">
        <f>IF(TekirdagTablo[[#This Row],[Vefat2020]]&gt;-1, TekirdagTablo[[#This Row],[Vefat2020]]-TekirdagTablo[[#This Row],[Referans]], 0)</f>
        <v>3</v>
      </c>
      <c r="H106">
        <f t="shared" si="5"/>
        <v>5.5714285714285712</v>
      </c>
      <c r="I106">
        <f t="shared" si="6"/>
        <v>4</v>
      </c>
      <c r="J106">
        <f t="shared" si="7"/>
        <v>1.5714285714285714</v>
      </c>
      <c r="K106">
        <f t="shared" si="7"/>
        <v>0.7142857142857143</v>
      </c>
      <c r="L106">
        <f t="shared" si="8"/>
        <v>4</v>
      </c>
    </row>
    <row r="107" spans="1:12">
      <c r="A107" s="3" t="s">
        <v>122</v>
      </c>
      <c r="B107">
        <v>3</v>
      </c>
      <c r="C107">
        <v>5</v>
      </c>
      <c r="D107">
        <v>3</v>
      </c>
      <c r="E107">
        <v>1</v>
      </c>
      <c r="F107">
        <f>TekirdagTablo[[#This Row],[Vefat2019]]</f>
        <v>5</v>
      </c>
      <c r="G107">
        <f>IF(TekirdagTablo[[#This Row],[Vefat2020]]&gt;-1, TekirdagTablo[[#This Row],[Vefat2020]]-TekirdagTablo[[#This Row],[Referans]], 0)</f>
        <v>-2</v>
      </c>
      <c r="H107">
        <f t="shared" si="5"/>
        <v>4.8571428571428568</v>
      </c>
      <c r="I107">
        <f t="shared" si="6"/>
        <v>4.1428571428571432</v>
      </c>
      <c r="J107">
        <f t="shared" si="7"/>
        <v>1.7142857142857142</v>
      </c>
      <c r="K107">
        <f t="shared" si="7"/>
        <v>0.7142857142857143</v>
      </c>
      <c r="L107">
        <f t="shared" si="8"/>
        <v>4.1428571428571432</v>
      </c>
    </row>
    <row r="108" spans="1:12">
      <c r="A108" s="3" t="s">
        <v>123</v>
      </c>
      <c r="B108">
        <v>8</v>
      </c>
      <c r="C108">
        <v>3</v>
      </c>
      <c r="D108">
        <v>3</v>
      </c>
      <c r="E108">
        <v>0</v>
      </c>
      <c r="F108">
        <f>TekirdagTablo[[#This Row],[Vefat2019]]</f>
        <v>3</v>
      </c>
      <c r="G108">
        <f>IF(TekirdagTablo[[#This Row],[Vefat2020]]&gt;-1, TekirdagTablo[[#This Row],[Vefat2020]]-TekirdagTablo[[#This Row],[Referans]], 0)</f>
        <v>5</v>
      </c>
      <c r="H108">
        <f t="shared" si="5"/>
        <v>4.8571428571428568</v>
      </c>
      <c r="I108">
        <f t="shared" si="6"/>
        <v>3.8571428571428572</v>
      </c>
      <c r="J108">
        <f t="shared" si="7"/>
        <v>1.8571428571428572</v>
      </c>
      <c r="K108">
        <f t="shared" si="7"/>
        <v>0.5714285714285714</v>
      </c>
      <c r="L108">
        <f t="shared" si="8"/>
        <v>3.8571428571428572</v>
      </c>
    </row>
    <row r="109" spans="1:12">
      <c r="A109" s="3" t="s">
        <v>124</v>
      </c>
      <c r="B109">
        <v>5</v>
      </c>
      <c r="C109">
        <v>10</v>
      </c>
      <c r="D109">
        <v>3</v>
      </c>
      <c r="E109">
        <v>0</v>
      </c>
      <c r="F109">
        <f>TekirdagTablo[[#This Row],[Vefat2019]]</f>
        <v>10</v>
      </c>
      <c r="G109">
        <f>IF(TekirdagTablo[[#This Row],[Vefat2020]]&gt;-1, TekirdagTablo[[#This Row],[Vefat2020]]-TekirdagTablo[[#This Row],[Referans]], 0)</f>
        <v>-5</v>
      </c>
      <c r="H109">
        <f t="shared" si="5"/>
        <v>4.4285714285714288</v>
      </c>
      <c r="I109">
        <f t="shared" si="6"/>
        <v>4.4285714285714288</v>
      </c>
      <c r="J109">
        <f t="shared" si="7"/>
        <v>2.1428571428571428</v>
      </c>
      <c r="K109">
        <f t="shared" si="7"/>
        <v>0.5714285714285714</v>
      </c>
      <c r="L109">
        <f t="shared" si="8"/>
        <v>4.4285714285714288</v>
      </c>
    </row>
    <row r="110" spans="1:12">
      <c r="A110" s="3" t="s">
        <v>125</v>
      </c>
      <c r="B110">
        <v>5</v>
      </c>
      <c r="C110">
        <v>5</v>
      </c>
      <c r="D110">
        <v>4</v>
      </c>
      <c r="E110">
        <v>0</v>
      </c>
      <c r="F110">
        <f>TekirdagTablo[[#This Row],[Vefat2019]]</f>
        <v>5</v>
      </c>
      <c r="G110">
        <f>IF(TekirdagTablo[[#This Row],[Vefat2020]]&gt;-1, TekirdagTablo[[#This Row],[Vefat2020]]-TekirdagTablo[[#This Row],[Referans]], 0)</f>
        <v>0</v>
      </c>
      <c r="H110">
        <f t="shared" si="5"/>
        <v>4.8571428571428568</v>
      </c>
      <c r="I110">
        <f t="shared" si="6"/>
        <v>4</v>
      </c>
      <c r="J110">
        <f t="shared" si="7"/>
        <v>2.5714285714285716</v>
      </c>
      <c r="K110">
        <f t="shared" si="7"/>
        <v>0.5714285714285714</v>
      </c>
      <c r="L110">
        <f t="shared" si="8"/>
        <v>4</v>
      </c>
    </row>
    <row r="111" spans="1:12">
      <c r="A111" s="3" t="s">
        <v>126</v>
      </c>
      <c r="B111">
        <v>5</v>
      </c>
      <c r="C111">
        <v>9</v>
      </c>
      <c r="D111">
        <v>2</v>
      </c>
      <c r="E111">
        <v>0</v>
      </c>
      <c r="F111">
        <f>TekirdagTablo[[#This Row],[Vefat2019]]</f>
        <v>9</v>
      </c>
      <c r="G111">
        <f>IF(TekirdagTablo[[#This Row],[Vefat2020]]&gt;-1, TekirdagTablo[[#This Row],[Vefat2020]]-TekirdagTablo[[#This Row],[Referans]], 0)</f>
        <v>-4</v>
      </c>
      <c r="H111">
        <f t="shared" si="5"/>
        <v>4.8571428571428568</v>
      </c>
      <c r="I111">
        <f t="shared" si="6"/>
        <v>4.8571428571428568</v>
      </c>
      <c r="J111">
        <f t="shared" si="7"/>
        <v>2.7142857142857144</v>
      </c>
      <c r="K111">
        <f t="shared" si="7"/>
        <v>0.42857142857142855</v>
      </c>
      <c r="L111">
        <f t="shared" si="8"/>
        <v>4.8571428571428568</v>
      </c>
    </row>
    <row r="112" spans="1:12">
      <c r="A112" s="3" t="s">
        <v>127</v>
      </c>
      <c r="B112">
        <v>6</v>
      </c>
      <c r="C112">
        <v>4</v>
      </c>
      <c r="D112">
        <v>4</v>
      </c>
      <c r="E112">
        <v>0</v>
      </c>
      <c r="F112">
        <f>TekirdagTablo[[#This Row],[Vefat2019]]</f>
        <v>4</v>
      </c>
      <c r="G112">
        <f>IF(TekirdagTablo[[#This Row],[Vefat2020]]&gt;-1, TekirdagTablo[[#This Row],[Vefat2020]]-TekirdagTablo[[#This Row],[Referans]], 0)</f>
        <v>2</v>
      </c>
      <c r="H112">
        <f t="shared" si="5"/>
        <v>5.1428571428571432</v>
      </c>
      <c r="I112">
        <f t="shared" si="6"/>
        <v>5.2857142857142856</v>
      </c>
      <c r="J112">
        <f t="shared" si="7"/>
        <v>3</v>
      </c>
      <c r="K112">
        <f t="shared" si="7"/>
        <v>0.2857142857142857</v>
      </c>
      <c r="L112">
        <f t="shared" si="8"/>
        <v>5.2857142857142856</v>
      </c>
    </row>
    <row r="113" spans="1:12">
      <c r="A113" s="3" t="s">
        <v>128</v>
      </c>
      <c r="B113">
        <v>3</v>
      </c>
      <c r="C113">
        <v>2</v>
      </c>
      <c r="D113">
        <v>0</v>
      </c>
      <c r="E113">
        <v>0</v>
      </c>
      <c r="F113">
        <f>TekirdagTablo[[#This Row],[Vefat2019]]</f>
        <v>2</v>
      </c>
      <c r="G113">
        <f>IF(TekirdagTablo[[#This Row],[Vefat2020]]&gt;-1, TekirdagTablo[[#This Row],[Vefat2020]]-TekirdagTablo[[#This Row],[Referans]], 0)</f>
        <v>1</v>
      </c>
      <c r="H113">
        <f t="shared" si="5"/>
        <v>5</v>
      </c>
      <c r="I113">
        <f t="shared" si="6"/>
        <v>5.4285714285714288</v>
      </c>
      <c r="J113">
        <f t="shared" si="7"/>
        <v>2.7142857142857144</v>
      </c>
      <c r="K113">
        <f t="shared" si="7"/>
        <v>0.14285714285714285</v>
      </c>
      <c r="L113">
        <f t="shared" si="8"/>
        <v>5.4285714285714288</v>
      </c>
    </row>
    <row r="114" spans="1:12">
      <c r="A114" s="3" t="s">
        <v>129</v>
      </c>
      <c r="B114">
        <v>5</v>
      </c>
      <c r="C114">
        <v>2</v>
      </c>
      <c r="D114">
        <v>1</v>
      </c>
      <c r="E114">
        <v>3</v>
      </c>
      <c r="F114">
        <f>TekirdagTablo[[#This Row],[Vefat2019]]</f>
        <v>2</v>
      </c>
      <c r="G114">
        <f>IF(TekirdagTablo[[#This Row],[Vefat2020]]&gt;-1, TekirdagTablo[[#This Row],[Vefat2020]]-TekirdagTablo[[#This Row],[Referans]], 0)</f>
        <v>3</v>
      </c>
      <c r="H114">
        <f t="shared" si="5"/>
        <v>5.2857142857142856</v>
      </c>
      <c r="I114">
        <f t="shared" si="6"/>
        <v>5</v>
      </c>
      <c r="J114">
        <f t="shared" si="7"/>
        <v>2.4285714285714284</v>
      </c>
      <c r="K114">
        <f t="shared" si="7"/>
        <v>0.42857142857142855</v>
      </c>
      <c r="L114">
        <f t="shared" si="8"/>
        <v>5</v>
      </c>
    </row>
    <row r="115" spans="1:12">
      <c r="A115" s="3" t="s">
        <v>130</v>
      </c>
      <c r="B115">
        <v>3</v>
      </c>
      <c r="C115">
        <v>5</v>
      </c>
      <c r="D115">
        <v>3</v>
      </c>
      <c r="E115">
        <v>0</v>
      </c>
      <c r="F115">
        <f>TekirdagTablo[[#This Row],[Vefat2019]]</f>
        <v>5</v>
      </c>
      <c r="G115">
        <f>IF(TekirdagTablo[[#This Row],[Vefat2020]]&gt;-1, TekirdagTablo[[#This Row],[Vefat2020]]-TekirdagTablo[[#This Row],[Referans]], 0)</f>
        <v>-2</v>
      </c>
      <c r="H115">
        <f t="shared" si="5"/>
        <v>4.5714285714285712</v>
      </c>
      <c r="I115">
        <f t="shared" si="6"/>
        <v>5.2857142857142856</v>
      </c>
      <c r="J115">
        <f t="shared" si="7"/>
        <v>2.4285714285714284</v>
      </c>
      <c r="K115">
        <f t="shared" si="7"/>
        <v>0.42857142857142855</v>
      </c>
      <c r="L115">
        <f t="shared" si="8"/>
        <v>5.2857142857142856</v>
      </c>
    </row>
    <row r="116" spans="1:12">
      <c r="A116" s="3" t="s">
        <v>131</v>
      </c>
      <c r="B116">
        <v>4</v>
      </c>
      <c r="C116">
        <v>9</v>
      </c>
      <c r="D116">
        <v>0</v>
      </c>
      <c r="E116">
        <v>0</v>
      </c>
      <c r="F116">
        <f>TekirdagTablo[[#This Row],[Vefat2019]]</f>
        <v>9</v>
      </c>
      <c r="G116">
        <f>IF(TekirdagTablo[[#This Row],[Vefat2020]]&gt;-1, TekirdagTablo[[#This Row],[Vefat2020]]-TekirdagTablo[[#This Row],[Referans]], 0)</f>
        <v>-5</v>
      </c>
      <c r="H116">
        <f t="shared" si="5"/>
        <v>4.4285714285714288</v>
      </c>
      <c r="I116">
        <f t="shared" si="6"/>
        <v>5.1428571428571432</v>
      </c>
      <c r="J116">
        <f t="shared" si="7"/>
        <v>2</v>
      </c>
      <c r="K116">
        <f t="shared" si="7"/>
        <v>0.42857142857142855</v>
      </c>
      <c r="L116">
        <f t="shared" si="8"/>
        <v>5.1428571428571432</v>
      </c>
    </row>
    <row r="117" spans="1:12">
      <c r="A117" s="3" t="s">
        <v>132</v>
      </c>
      <c r="B117">
        <v>3</v>
      </c>
      <c r="C117">
        <v>5</v>
      </c>
      <c r="D117">
        <v>3</v>
      </c>
      <c r="E117">
        <v>0</v>
      </c>
      <c r="F117">
        <f>TekirdagTablo[[#This Row],[Vefat2019]]</f>
        <v>5</v>
      </c>
      <c r="G117">
        <f>IF(TekirdagTablo[[#This Row],[Vefat2020]]&gt;-1, TekirdagTablo[[#This Row],[Vefat2020]]-TekirdagTablo[[#This Row],[Referans]], 0)</f>
        <v>-2</v>
      </c>
      <c r="H117">
        <f t="shared" si="5"/>
        <v>4.1428571428571432</v>
      </c>
      <c r="I117">
        <f t="shared" si="6"/>
        <v>5.1428571428571432</v>
      </c>
      <c r="J117">
        <f t="shared" si="7"/>
        <v>1.8571428571428572</v>
      </c>
      <c r="K117">
        <f t="shared" si="7"/>
        <v>0.42857142857142855</v>
      </c>
      <c r="L117">
        <f t="shared" si="8"/>
        <v>5.1428571428571432</v>
      </c>
    </row>
    <row r="118" spans="1:12">
      <c r="A118" s="3" t="s">
        <v>133</v>
      </c>
      <c r="B118">
        <v>4</v>
      </c>
      <c r="C118">
        <v>3</v>
      </c>
      <c r="D118">
        <v>2</v>
      </c>
      <c r="E118">
        <v>0</v>
      </c>
      <c r="F118">
        <f>TekirdagTablo[[#This Row],[Vefat2019]]</f>
        <v>3</v>
      </c>
      <c r="G118">
        <f>IF(TekirdagTablo[[#This Row],[Vefat2020]]&gt;-1, TekirdagTablo[[#This Row],[Vefat2020]]-TekirdagTablo[[#This Row],[Referans]], 0)</f>
        <v>1</v>
      </c>
      <c r="H118">
        <f t="shared" si="5"/>
        <v>4</v>
      </c>
      <c r="I118">
        <f t="shared" si="6"/>
        <v>4.2857142857142856</v>
      </c>
      <c r="J118">
        <f t="shared" si="7"/>
        <v>1.8571428571428572</v>
      </c>
      <c r="K118">
        <f t="shared" si="7"/>
        <v>0.42857142857142855</v>
      </c>
      <c r="L118">
        <f t="shared" si="8"/>
        <v>4.2857142857142856</v>
      </c>
    </row>
    <row r="119" spans="1:12">
      <c r="A119" s="3" t="s">
        <v>134</v>
      </c>
      <c r="B119">
        <v>3</v>
      </c>
      <c r="C119">
        <v>3</v>
      </c>
      <c r="D119">
        <v>2</v>
      </c>
      <c r="E119">
        <v>1</v>
      </c>
      <c r="F119">
        <f>TekirdagTablo[[#This Row],[Vefat2019]]</f>
        <v>3</v>
      </c>
      <c r="G119">
        <f>IF(TekirdagTablo[[#This Row],[Vefat2020]]&gt;-1, TekirdagTablo[[#This Row],[Vefat2020]]-TekirdagTablo[[#This Row],[Referans]], 0)</f>
        <v>0</v>
      </c>
      <c r="H119">
        <f t="shared" si="5"/>
        <v>3.5714285714285716</v>
      </c>
      <c r="I119">
        <f t="shared" si="6"/>
        <v>4.1428571428571432</v>
      </c>
      <c r="J119">
        <f t="shared" si="7"/>
        <v>1.5714285714285714</v>
      </c>
      <c r="K119">
        <f t="shared" si="7"/>
        <v>0.5714285714285714</v>
      </c>
      <c r="L119">
        <f t="shared" si="8"/>
        <v>4.1428571428571432</v>
      </c>
    </row>
    <row r="120" spans="1:12">
      <c r="A120" s="3" t="s">
        <v>135</v>
      </c>
      <c r="B120">
        <v>6</v>
      </c>
      <c r="C120">
        <v>3</v>
      </c>
      <c r="D120">
        <v>1</v>
      </c>
      <c r="E120">
        <v>0</v>
      </c>
      <c r="F120">
        <f>TekirdagTablo[[#This Row],[Vefat2019]]</f>
        <v>3</v>
      </c>
      <c r="G120">
        <f>IF(TekirdagTablo[[#This Row],[Vefat2020]]&gt;-1, TekirdagTablo[[#This Row],[Vefat2020]]-TekirdagTablo[[#This Row],[Referans]], 0)</f>
        <v>3</v>
      </c>
      <c r="H120">
        <f t="shared" si="5"/>
        <v>4</v>
      </c>
      <c r="I120">
        <f t="shared" si="6"/>
        <v>4.2857142857142856</v>
      </c>
      <c r="J120">
        <f t="shared" si="7"/>
        <v>1.7142857142857142</v>
      </c>
      <c r="K120">
        <f t="shared" si="7"/>
        <v>0.5714285714285714</v>
      </c>
      <c r="L120">
        <f t="shared" si="8"/>
        <v>4.2857142857142856</v>
      </c>
    </row>
    <row r="121" spans="1:12">
      <c r="A121" s="3" t="s">
        <v>136</v>
      </c>
      <c r="B121">
        <v>3</v>
      </c>
      <c r="C121">
        <v>5</v>
      </c>
      <c r="D121">
        <v>4</v>
      </c>
      <c r="E121">
        <v>1</v>
      </c>
      <c r="F121">
        <f>TekirdagTablo[[#This Row],[Vefat2019]]</f>
        <v>5</v>
      </c>
      <c r="G121">
        <f>IF(TekirdagTablo[[#This Row],[Vefat2020]]&gt;-1, TekirdagTablo[[#This Row],[Vefat2020]]-TekirdagTablo[[#This Row],[Referans]], 0)</f>
        <v>-2</v>
      </c>
      <c r="H121">
        <f t="shared" si="5"/>
        <v>3.7142857142857144</v>
      </c>
      <c r="I121">
        <f t="shared" si="6"/>
        <v>4.7142857142857144</v>
      </c>
      <c r="J121">
        <f t="shared" si="7"/>
        <v>2.1428571428571428</v>
      </c>
      <c r="K121">
        <f t="shared" si="7"/>
        <v>0.2857142857142857</v>
      </c>
      <c r="L121">
        <f t="shared" si="8"/>
        <v>4.7142857142857144</v>
      </c>
    </row>
    <row r="122" spans="1:12">
      <c r="A122" s="3" t="s">
        <v>137</v>
      </c>
      <c r="B122">
        <v>2</v>
      </c>
      <c r="C122">
        <v>0</v>
      </c>
      <c r="D122">
        <v>1</v>
      </c>
      <c r="E122">
        <v>0</v>
      </c>
      <c r="F122">
        <f>TekirdagTablo[[#This Row],[Vefat2019]]</f>
        <v>0</v>
      </c>
      <c r="G122">
        <f>IF(TekirdagTablo[[#This Row],[Vefat2020]]&gt;-1, TekirdagTablo[[#This Row],[Vefat2020]]-TekirdagTablo[[#This Row],[Referans]], 0)</f>
        <v>2</v>
      </c>
      <c r="H122">
        <f t="shared" si="5"/>
        <v>3.5714285714285716</v>
      </c>
      <c r="I122">
        <f t="shared" si="6"/>
        <v>4</v>
      </c>
      <c r="J122">
        <f t="shared" si="7"/>
        <v>1.8571428571428572</v>
      </c>
      <c r="K122">
        <f t="shared" si="7"/>
        <v>0.2857142857142857</v>
      </c>
      <c r="L122">
        <f t="shared" si="8"/>
        <v>4</v>
      </c>
    </row>
    <row r="123" spans="1:12">
      <c r="A123" s="3" t="s">
        <v>138</v>
      </c>
      <c r="B123">
        <v>9</v>
      </c>
      <c r="C123">
        <v>5</v>
      </c>
      <c r="D123">
        <v>4</v>
      </c>
      <c r="E123">
        <v>0</v>
      </c>
      <c r="F123">
        <f>TekirdagTablo[[#This Row],[Vefat2019]]</f>
        <v>5</v>
      </c>
      <c r="G123">
        <f>IF(TekirdagTablo[[#This Row],[Vefat2020]]&gt;-1, TekirdagTablo[[#This Row],[Vefat2020]]-TekirdagTablo[[#This Row],[Referans]], 0)</f>
        <v>4</v>
      </c>
      <c r="H123">
        <f t="shared" si="5"/>
        <v>4.2857142857142856</v>
      </c>
      <c r="I123">
        <f t="shared" si="6"/>
        <v>3.4285714285714284</v>
      </c>
      <c r="J123">
        <f t="shared" si="7"/>
        <v>2.4285714285714284</v>
      </c>
      <c r="K123">
        <f t="shared" si="7"/>
        <v>0.2857142857142857</v>
      </c>
      <c r="L123">
        <f t="shared" si="8"/>
        <v>3.4285714285714284</v>
      </c>
    </row>
    <row r="124" spans="1:12">
      <c r="A124" s="3" t="s">
        <v>139</v>
      </c>
      <c r="B124">
        <v>5</v>
      </c>
      <c r="C124">
        <v>5</v>
      </c>
      <c r="D124">
        <v>2</v>
      </c>
      <c r="E124">
        <v>0</v>
      </c>
      <c r="F124">
        <f>TekirdagTablo[[#This Row],[Vefat2019]]</f>
        <v>5</v>
      </c>
      <c r="G124">
        <f>IF(TekirdagTablo[[#This Row],[Vefat2020]]&gt;-1, TekirdagTablo[[#This Row],[Vefat2020]]-TekirdagTablo[[#This Row],[Referans]], 0)</f>
        <v>0</v>
      </c>
      <c r="H124">
        <f t="shared" si="5"/>
        <v>4.5714285714285712</v>
      </c>
      <c r="I124">
        <f t="shared" si="6"/>
        <v>3.4285714285714284</v>
      </c>
      <c r="J124">
        <f t="shared" si="7"/>
        <v>2.2857142857142856</v>
      </c>
      <c r="K124">
        <f t="shared" si="7"/>
        <v>0.2857142857142857</v>
      </c>
      <c r="L124">
        <f t="shared" si="8"/>
        <v>3.4285714285714284</v>
      </c>
    </row>
    <row r="125" spans="1:12">
      <c r="A125" s="3" t="s">
        <v>140</v>
      </c>
      <c r="B125">
        <v>6</v>
      </c>
      <c r="C125">
        <v>4</v>
      </c>
      <c r="D125">
        <v>3</v>
      </c>
      <c r="E125">
        <v>1</v>
      </c>
      <c r="F125">
        <f>TekirdagTablo[[#This Row],[Vefat2019]]</f>
        <v>4</v>
      </c>
      <c r="G125">
        <f>IF(TekirdagTablo[[#This Row],[Vefat2020]]&gt;-1, TekirdagTablo[[#This Row],[Vefat2020]]-TekirdagTablo[[#This Row],[Referans]], 0)</f>
        <v>2</v>
      </c>
      <c r="H125">
        <f t="shared" si="5"/>
        <v>4.8571428571428568</v>
      </c>
      <c r="I125">
        <f t="shared" si="6"/>
        <v>3.5714285714285716</v>
      </c>
      <c r="J125">
        <f t="shared" si="7"/>
        <v>2.4285714285714284</v>
      </c>
      <c r="K125">
        <f t="shared" si="7"/>
        <v>0.42857142857142855</v>
      </c>
      <c r="L125">
        <f t="shared" si="8"/>
        <v>3.5714285714285716</v>
      </c>
    </row>
    <row r="126" spans="1:12">
      <c r="A126" s="3" t="s">
        <v>141</v>
      </c>
      <c r="B126">
        <v>7</v>
      </c>
      <c r="C126">
        <v>6</v>
      </c>
      <c r="D126">
        <v>1</v>
      </c>
      <c r="E126">
        <v>0</v>
      </c>
      <c r="F126">
        <f>TekirdagTablo[[#This Row],[Vefat2019]]</f>
        <v>6</v>
      </c>
      <c r="G126">
        <f>IF(TekirdagTablo[[#This Row],[Vefat2020]]&gt;-1, TekirdagTablo[[#This Row],[Vefat2020]]-TekirdagTablo[[#This Row],[Referans]], 0)</f>
        <v>1</v>
      </c>
      <c r="H126">
        <f t="shared" si="5"/>
        <v>5.4285714285714288</v>
      </c>
      <c r="I126">
        <f t="shared" si="6"/>
        <v>4</v>
      </c>
      <c r="J126">
        <f t="shared" si="7"/>
        <v>2.2857142857142856</v>
      </c>
      <c r="K126">
        <f t="shared" si="7"/>
        <v>0.2857142857142857</v>
      </c>
      <c r="L126">
        <f t="shared" si="8"/>
        <v>4</v>
      </c>
    </row>
    <row r="127" spans="1:12">
      <c r="A127" s="3" t="s">
        <v>142</v>
      </c>
      <c r="B127">
        <v>3</v>
      </c>
      <c r="C127">
        <v>4</v>
      </c>
      <c r="D127">
        <v>1</v>
      </c>
      <c r="E127">
        <v>0</v>
      </c>
      <c r="F127">
        <f>TekirdagTablo[[#This Row],[Vefat2019]]</f>
        <v>4</v>
      </c>
      <c r="G127">
        <f>IF(TekirdagTablo[[#This Row],[Vefat2020]]&gt;-1, TekirdagTablo[[#This Row],[Vefat2020]]-TekirdagTablo[[#This Row],[Referans]], 0)</f>
        <v>-1</v>
      </c>
      <c r="H127">
        <f t="shared" si="5"/>
        <v>5</v>
      </c>
      <c r="I127">
        <f t="shared" si="6"/>
        <v>4.1428571428571432</v>
      </c>
      <c r="J127">
        <f t="shared" si="7"/>
        <v>2.2857142857142856</v>
      </c>
      <c r="K127">
        <f t="shared" si="7"/>
        <v>0.2857142857142857</v>
      </c>
      <c r="L127">
        <f t="shared" si="8"/>
        <v>4.1428571428571432</v>
      </c>
    </row>
    <row r="128" spans="1:12">
      <c r="A128" s="3" t="s">
        <v>143</v>
      </c>
      <c r="B128">
        <v>4</v>
      </c>
      <c r="C128">
        <v>3</v>
      </c>
      <c r="D128">
        <v>1</v>
      </c>
      <c r="E128">
        <v>0</v>
      </c>
      <c r="F128">
        <f>TekirdagTablo[[#This Row],[Vefat2019]]</f>
        <v>3</v>
      </c>
      <c r="G128">
        <f>IF(TekirdagTablo[[#This Row],[Vefat2020]]&gt;-1, TekirdagTablo[[#This Row],[Vefat2020]]-TekirdagTablo[[#This Row],[Referans]], 0)</f>
        <v>1</v>
      </c>
      <c r="H128">
        <f t="shared" si="5"/>
        <v>5.1428571428571432</v>
      </c>
      <c r="I128">
        <f t="shared" si="6"/>
        <v>3.8571428571428572</v>
      </c>
      <c r="J128">
        <f t="shared" si="7"/>
        <v>1.8571428571428572</v>
      </c>
      <c r="K128">
        <f t="shared" si="7"/>
        <v>0.14285714285714285</v>
      </c>
      <c r="L128">
        <f t="shared" si="8"/>
        <v>3.8571428571428572</v>
      </c>
    </row>
    <row r="129" spans="1:12">
      <c r="A129" s="3" t="s">
        <v>144</v>
      </c>
      <c r="B129">
        <v>4</v>
      </c>
      <c r="C129">
        <v>3</v>
      </c>
      <c r="D129">
        <v>0</v>
      </c>
      <c r="E129">
        <v>1</v>
      </c>
      <c r="F129">
        <f>TekirdagTablo[[#This Row],[Vefat2019]]</f>
        <v>3</v>
      </c>
      <c r="G129">
        <f>IF(TekirdagTablo[[#This Row],[Vefat2020]]&gt;-1, TekirdagTablo[[#This Row],[Vefat2020]]-TekirdagTablo[[#This Row],[Referans]], 0)</f>
        <v>1</v>
      </c>
      <c r="H129">
        <f t="shared" si="5"/>
        <v>5.4285714285714288</v>
      </c>
      <c r="I129">
        <f t="shared" si="6"/>
        <v>4.2857142857142856</v>
      </c>
      <c r="J129">
        <f t="shared" si="7"/>
        <v>1.7142857142857142</v>
      </c>
      <c r="K129">
        <f t="shared" si="7"/>
        <v>0.2857142857142857</v>
      </c>
      <c r="L129">
        <f t="shared" si="8"/>
        <v>4.2857142857142856</v>
      </c>
    </row>
    <row r="130" spans="1:12">
      <c r="A130" s="3" t="s">
        <v>145</v>
      </c>
      <c r="B130">
        <v>8</v>
      </c>
      <c r="C130">
        <v>3</v>
      </c>
      <c r="D130">
        <v>2</v>
      </c>
      <c r="E130">
        <v>1</v>
      </c>
      <c r="F130">
        <f>TekirdagTablo[[#This Row],[Vefat2019]]</f>
        <v>3</v>
      </c>
      <c r="G130">
        <f>IF(TekirdagTablo[[#This Row],[Vefat2020]]&gt;-1, TekirdagTablo[[#This Row],[Vefat2020]]-TekirdagTablo[[#This Row],[Referans]], 0)</f>
        <v>5</v>
      </c>
      <c r="H130">
        <f t="shared" si="5"/>
        <v>5.2857142857142856</v>
      </c>
      <c r="I130">
        <f t="shared" si="6"/>
        <v>4</v>
      </c>
      <c r="J130">
        <f t="shared" si="7"/>
        <v>1.4285714285714286</v>
      </c>
      <c r="K130">
        <f t="shared" si="7"/>
        <v>0.42857142857142855</v>
      </c>
      <c r="L130">
        <f t="shared" si="8"/>
        <v>4</v>
      </c>
    </row>
    <row r="131" spans="1:12">
      <c r="A131" s="3" t="s">
        <v>146</v>
      </c>
      <c r="B131">
        <v>1</v>
      </c>
      <c r="C131">
        <v>4</v>
      </c>
      <c r="D131">
        <v>1</v>
      </c>
      <c r="E131">
        <v>1</v>
      </c>
      <c r="F131">
        <f>TekirdagTablo[[#This Row],[Vefat2019]]</f>
        <v>4</v>
      </c>
      <c r="G131">
        <f>IF(TekirdagTablo[[#This Row],[Vefat2020]]&gt;-1, TekirdagTablo[[#This Row],[Vefat2020]]-TekirdagTablo[[#This Row],[Referans]], 0)</f>
        <v>-3</v>
      </c>
      <c r="H131">
        <f t="shared" si="5"/>
        <v>4.7142857142857144</v>
      </c>
      <c r="I131">
        <f t="shared" si="6"/>
        <v>3.8571428571428572</v>
      </c>
      <c r="J131">
        <f t="shared" si="7"/>
        <v>1.2857142857142858</v>
      </c>
      <c r="K131">
        <f t="shared" si="7"/>
        <v>0.5714285714285714</v>
      </c>
      <c r="L131">
        <f t="shared" si="8"/>
        <v>3.8571428571428572</v>
      </c>
    </row>
    <row r="132" spans="1:12">
      <c r="A132" s="3" t="s">
        <v>147</v>
      </c>
      <c r="B132">
        <v>1</v>
      </c>
      <c r="C132">
        <v>3</v>
      </c>
      <c r="D132">
        <v>2</v>
      </c>
      <c r="E132">
        <v>0</v>
      </c>
      <c r="F132">
        <f>TekirdagTablo[[#This Row],[Vefat2019]]</f>
        <v>3</v>
      </c>
      <c r="G132">
        <f>IF(TekirdagTablo[[#This Row],[Vefat2020]]&gt;-1, TekirdagTablo[[#This Row],[Vefat2020]]-TekirdagTablo[[#This Row],[Referans]], 0)</f>
        <v>-2</v>
      </c>
      <c r="H132">
        <f t="shared" si="5"/>
        <v>4</v>
      </c>
      <c r="I132">
        <f t="shared" si="6"/>
        <v>3.7142857142857144</v>
      </c>
      <c r="J132">
        <f t="shared" si="7"/>
        <v>1.1428571428571428</v>
      </c>
      <c r="K132">
        <f t="shared" si="7"/>
        <v>0.42857142857142855</v>
      </c>
      <c r="L132">
        <f t="shared" si="8"/>
        <v>3.7142857142857144</v>
      </c>
    </row>
    <row r="133" spans="1:12">
      <c r="A133" s="3" t="s">
        <v>148</v>
      </c>
      <c r="B133">
        <v>9</v>
      </c>
      <c r="C133">
        <v>3</v>
      </c>
      <c r="D133">
        <v>3</v>
      </c>
      <c r="E133">
        <v>0</v>
      </c>
      <c r="F133">
        <f>TekirdagTablo[[#This Row],[Vefat2019]]</f>
        <v>3</v>
      </c>
      <c r="G133">
        <f>IF(TekirdagTablo[[#This Row],[Vefat2020]]&gt;-1, TekirdagTablo[[#This Row],[Vefat2020]]-TekirdagTablo[[#This Row],[Referans]], 0)</f>
        <v>6</v>
      </c>
      <c r="H133">
        <f t="shared" si="5"/>
        <v>4.2857142857142856</v>
      </c>
      <c r="I133">
        <f t="shared" si="6"/>
        <v>3.2857142857142856</v>
      </c>
      <c r="J133">
        <f t="shared" si="7"/>
        <v>1.4285714285714286</v>
      </c>
      <c r="K133">
        <f t="shared" si="7"/>
        <v>0.42857142857142855</v>
      </c>
      <c r="L133">
        <f t="shared" si="8"/>
        <v>3.2857142857142856</v>
      </c>
    </row>
    <row r="134" spans="1:12">
      <c r="A134" s="3" t="s">
        <v>149</v>
      </c>
      <c r="B134">
        <v>5</v>
      </c>
      <c r="C134">
        <v>3</v>
      </c>
      <c r="D134">
        <v>2</v>
      </c>
      <c r="E134">
        <v>1</v>
      </c>
      <c r="F134">
        <f>TekirdagTablo[[#This Row],[Vefat2019]]</f>
        <v>3</v>
      </c>
      <c r="G134">
        <f>IF(TekirdagTablo[[#This Row],[Vefat2020]]&gt;-1, TekirdagTablo[[#This Row],[Vefat2020]]-TekirdagTablo[[#This Row],[Referans]], 0)</f>
        <v>2</v>
      </c>
      <c r="H134">
        <f t="shared" si="5"/>
        <v>4.5714285714285712</v>
      </c>
      <c r="I134">
        <f t="shared" si="6"/>
        <v>3.1428571428571428</v>
      </c>
      <c r="J134">
        <f t="shared" si="7"/>
        <v>1.5714285714285714</v>
      </c>
      <c r="K134">
        <f t="shared" si="7"/>
        <v>0.5714285714285714</v>
      </c>
      <c r="L134">
        <f t="shared" si="8"/>
        <v>3.1428571428571428</v>
      </c>
    </row>
    <row r="135" spans="1:12">
      <c r="A135" s="3" t="s">
        <v>150</v>
      </c>
      <c r="B135">
        <v>5</v>
      </c>
      <c r="C135">
        <v>2</v>
      </c>
      <c r="D135">
        <v>0</v>
      </c>
      <c r="E135">
        <v>0</v>
      </c>
      <c r="F135">
        <f>TekirdagTablo[[#This Row],[Vefat2019]]</f>
        <v>2</v>
      </c>
      <c r="G135">
        <f>IF(TekirdagTablo[[#This Row],[Vefat2020]]&gt;-1, TekirdagTablo[[#This Row],[Vefat2020]]-TekirdagTablo[[#This Row],[Referans]], 0)</f>
        <v>3</v>
      </c>
      <c r="H135">
        <f t="shared" si="5"/>
        <v>4.7142857142857144</v>
      </c>
      <c r="I135">
        <f t="shared" si="6"/>
        <v>3</v>
      </c>
      <c r="J135">
        <f t="shared" si="7"/>
        <v>1.4285714285714286</v>
      </c>
      <c r="K135">
        <f t="shared" si="7"/>
        <v>0.5714285714285714</v>
      </c>
      <c r="L135">
        <f t="shared" si="8"/>
        <v>3</v>
      </c>
    </row>
    <row r="136" spans="1:12">
      <c r="A136" s="3" t="s">
        <v>151</v>
      </c>
      <c r="B136">
        <v>3</v>
      </c>
      <c r="C136">
        <v>7</v>
      </c>
      <c r="D136">
        <v>1</v>
      </c>
      <c r="E136">
        <v>1</v>
      </c>
      <c r="F136">
        <f>TekirdagTablo[[#This Row],[Vefat2019]]</f>
        <v>7</v>
      </c>
      <c r="G136">
        <f>IF(TekirdagTablo[[#This Row],[Vefat2020]]&gt;-1, TekirdagTablo[[#This Row],[Vefat2020]]-TekirdagTablo[[#This Row],[Referans]], 0)</f>
        <v>-4</v>
      </c>
      <c r="H136">
        <f t="shared" si="5"/>
        <v>4.5714285714285712</v>
      </c>
      <c r="I136">
        <f t="shared" si="6"/>
        <v>3.5714285714285716</v>
      </c>
      <c r="J136">
        <f t="shared" si="7"/>
        <v>1.5714285714285714</v>
      </c>
      <c r="K136">
        <f t="shared" si="7"/>
        <v>0.5714285714285714</v>
      </c>
      <c r="L136">
        <f t="shared" si="8"/>
        <v>3.5714285714285716</v>
      </c>
    </row>
    <row r="137" spans="1:12">
      <c r="A137" s="3" t="s">
        <v>152</v>
      </c>
      <c r="B137">
        <v>4</v>
      </c>
      <c r="C137">
        <v>4</v>
      </c>
      <c r="D137">
        <v>0</v>
      </c>
      <c r="E137">
        <v>0</v>
      </c>
      <c r="F137">
        <f>TekirdagTablo[[#This Row],[Vefat2019]]</f>
        <v>4</v>
      </c>
      <c r="G137">
        <f>IF(TekirdagTablo[[#This Row],[Vefat2020]]&gt;-1, TekirdagTablo[[#This Row],[Vefat2020]]-TekirdagTablo[[#This Row],[Referans]], 0)</f>
        <v>0</v>
      </c>
      <c r="H137">
        <f t="shared" ref="H137:H200" si="9">AVERAGE(B131:B137)</f>
        <v>4</v>
      </c>
      <c r="I137">
        <f t="shared" ref="I137:I200" si="10">AVERAGE(C131:C137)</f>
        <v>3.7142857142857144</v>
      </c>
      <c r="J137">
        <f t="shared" ref="J137:K200" si="11">AVERAGE(D131:D137)</f>
        <v>1.2857142857142858</v>
      </c>
      <c r="K137">
        <f t="shared" si="11"/>
        <v>0.42857142857142855</v>
      </c>
      <c r="L137">
        <f t="shared" ref="L137:L200" si="12">AVERAGE(F131:F137)</f>
        <v>3.7142857142857144</v>
      </c>
    </row>
    <row r="138" spans="1:12">
      <c r="A138" s="3" t="s">
        <v>153</v>
      </c>
      <c r="B138">
        <v>4</v>
      </c>
      <c r="C138">
        <v>9</v>
      </c>
      <c r="D138">
        <v>3</v>
      </c>
      <c r="E138">
        <v>0</v>
      </c>
      <c r="F138">
        <f>TekirdagTablo[[#This Row],[Vefat2019]]</f>
        <v>9</v>
      </c>
      <c r="G138">
        <f>IF(TekirdagTablo[[#This Row],[Vefat2020]]&gt;-1, TekirdagTablo[[#This Row],[Vefat2020]]-TekirdagTablo[[#This Row],[Referans]], 0)</f>
        <v>-5</v>
      </c>
      <c r="H138">
        <f t="shared" si="9"/>
        <v>4.4285714285714288</v>
      </c>
      <c r="I138">
        <f t="shared" si="10"/>
        <v>4.4285714285714288</v>
      </c>
      <c r="J138">
        <f t="shared" si="11"/>
        <v>1.5714285714285714</v>
      </c>
      <c r="K138">
        <f t="shared" si="11"/>
        <v>0.2857142857142857</v>
      </c>
      <c r="L138">
        <f t="shared" si="12"/>
        <v>4.4285714285714288</v>
      </c>
    </row>
    <row r="139" spans="1:12">
      <c r="A139" s="3" t="s">
        <v>154</v>
      </c>
      <c r="B139">
        <v>7</v>
      </c>
      <c r="C139">
        <v>6</v>
      </c>
      <c r="D139">
        <v>7</v>
      </c>
      <c r="E139">
        <v>0</v>
      </c>
      <c r="F139">
        <f>TekirdagTablo[[#This Row],[Vefat2019]]</f>
        <v>6</v>
      </c>
      <c r="G139">
        <f>IF(TekirdagTablo[[#This Row],[Vefat2020]]&gt;-1, TekirdagTablo[[#This Row],[Vefat2020]]-TekirdagTablo[[#This Row],[Referans]], 0)</f>
        <v>1</v>
      </c>
      <c r="H139">
        <f t="shared" si="9"/>
        <v>5.2857142857142856</v>
      </c>
      <c r="I139">
        <f t="shared" si="10"/>
        <v>4.8571428571428568</v>
      </c>
      <c r="J139">
        <f t="shared" si="11"/>
        <v>2.2857142857142856</v>
      </c>
      <c r="K139">
        <f t="shared" si="11"/>
        <v>0.2857142857142857</v>
      </c>
      <c r="L139">
        <f t="shared" si="12"/>
        <v>4.8571428571428568</v>
      </c>
    </row>
    <row r="140" spans="1:12">
      <c r="A140" s="3" t="s">
        <v>155</v>
      </c>
      <c r="B140">
        <v>4</v>
      </c>
      <c r="C140">
        <v>5</v>
      </c>
      <c r="D140">
        <v>3</v>
      </c>
      <c r="E140">
        <v>0</v>
      </c>
      <c r="F140">
        <f>TekirdagTablo[[#This Row],[Vefat2019]]</f>
        <v>5</v>
      </c>
      <c r="G140">
        <f>IF(TekirdagTablo[[#This Row],[Vefat2020]]&gt;-1, TekirdagTablo[[#This Row],[Vefat2020]]-TekirdagTablo[[#This Row],[Referans]], 0)</f>
        <v>-1</v>
      </c>
      <c r="H140">
        <f t="shared" si="9"/>
        <v>4.5714285714285712</v>
      </c>
      <c r="I140">
        <f t="shared" si="10"/>
        <v>5.1428571428571432</v>
      </c>
      <c r="J140">
        <f t="shared" si="11"/>
        <v>2.2857142857142856</v>
      </c>
      <c r="K140">
        <f t="shared" si="11"/>
        <v>0.2857142857142857</v>
      </c>
      <c r="L140">
        <f t="shared" si="12"/>
        <v>5.1428571428571432</v>
      </c>
    </row>
    <row r="141" spans="1:12">
      <c r="A141" s="3" t="s">
        <v>156</v>
      </c>
      <c r="B141">
        <v>2</v>
      </c>
      <c r="C141">
        <v>6</v>
      </c>
      <c r="D141">
        <v>2</v>
      </c>
      <c r="E141">
        <v>0</v>
      </c>
      <c r="F141">
        <f>TekirdagTablo[[#This Row],[Vefat2019]]</f>
        <v>6</v>
      </c>
      <c r="G141">
        <f>IF(TekirdagTablo[[#This Row],[Vefat2020]]&gt;-1, TekirdagTablo[[#This Row],[Vefat2020]]-TekirdagTablo[[#This Row],[Referans]], 0)</f>
        <v>-4</v>
      </c>
      <c r="H141">
        <f t="shared" si="9"/>
        <v>4.1428571428571432</v>
      </c>
      <c r="I141">
        <f t="shared" si="10"/>
        <v>5.5714285714285712</v>
      </c>
      <c r="J141">
        <f t="shared" si="11"/>
        <v>2.2857142857142856</v>
      </c>
      <c r="K141">
        <f t="shared" si="11"/>
        <v>0.14285714285714285</v>
      </c>
      <c r="L141">
        <f t="shared" si="12"/>
        <v>5.5714285714285712</v>
      </c>
    </row>
    <row r="142" spans="1:12">
      <c r="A142" s="3" t="s">
        <v>157</v>
      </c>
      <c r="B142">
        <v>3</v>
      </c>
      <c r="C142">
        <v>3</v>
      </c>
      <c r="D142">
        <v>3</v>
      </c>
      <c r="E142">
        <v>0</v>
      </c>
      <c r="F142">
        <f>TekirdagTablo[[#This Row],[Vefat2019]]</f>
        <v>3</v>
      </c>
      <c r="G142">
        <f>IF(TekirdagTablo[[#This Row],[Vefat2020]]&gt;-1, TekirdagTablo[[#This Row],[Vefat2020]]-TekirdagTablo[[#This Row],[Referans]], 0)</f>
        <v>0</v>
      </c>
      <c r="H142">
        <f t="shared" si="9"/>
        <v>3.8571428571428572</v>
      </c>
      <c r="I142">
        <f t="shared" si="10"/>
        <v>5.7142857142857144</v>
      </c>
      <c r="J142">
        <f t="shared" si="11"/>
        <v>2.7142857142857144</v>
      </c>
      <c r="K142">
        <f t="shared" si="11"/>
        <v>0.14285714285714285</v>
      </c>
      <c r="L142">
        <f t="shared" si="12"/>
        <v>5.7142857142857144</v>
      </c>
    </row>
    <row r="143" spans="1:12">
      <c r="A143" s="3" t="s">
        <v>158</v>
      </c>
      <c r="B143">
        <v>5</v>
      </c>
      <c r="C143">
        <v>4</v>
      </c>
      <c r="D143">
        <v>4</v>
      </c>
      <c r="E143">
        <v>0</v>
      </c>
      <c r="F143">
        <f>TekirdagTablo[[#This Row],[Vefat2019]]</f>
        <v>4</v>
      </c>
      <c r="G143">
        <f>IF(TekirdagTablo[[#This Row],[Vefat2020]]&gt;-1, TekirdagTablo[[#This Row],[Vefat2020]]-TekirdagTablo[[#This Row],[Referans]], 0)</f>
        <v>1</v>
      </c>
      <c r="H143">
        <f t="shared" si="9"/>
        <v>4.1428571428571432</v>
      </c>
      <c r="I143">
        <f t="shared" si="10"/>
        <v>5.2857142857142856</v>
      </c>
      <c r="J143">
        <f t="shared" si="11"/>
        <v>3.1428571428571428</v>
      </c>
      <c r="K143">
        <f t="shared" si="11"/>
        <v>0</v>
      </c>
      <c r="L143">
        <f t="shared" si="12"/>
        <v>5.2857142857142856</v>
      </c>
    </row>
    <row r="144" spans="1:12">
      <c r="A144" s="3" t="s">
        <v>159</v>
      </c>
      <c r="B144">
        <v>2</v>
      </c>
      <c r="C144">
        <v>2</v>
      </c>
      <c r="D144">
        <v>2</v>
      </c>
      <c r="E144">
        <v>0</v>
      </c>
      <c r="F144">
        <f>TekirdagTablo[[#This Row],[Vefat2019]]</f>
        <v>2</v>
      </c>
      <c r="G144">
        <f>IF(TekirdagTablo[[#This Row],[Vefat2020]]&gt;-1, TekirdagTablo[[#This Row],[Vefat2020]]-TekirdagTablo[[#This Row],[Referans]], 0)</f>
        <v>0</v>
      </c>
      <c r="H144">
        <f t="shared" si="9"/>
        <v>3.8571428571428572</v>
      </c>
      <c r="I144">
        <f t="shared" si="10"/>
        <v>5</v>
      </c>
      <c r="J144">
        <f t="shared" si="11"/>
        <v>3.4285714285714284</v>
      </c>
      <c r="K144">
        <f t="shared" si="11"/>
        <v>0</v>
      </c>
      <c r="L144">
        <f t="shared" si="12"/>
        <v>5</v>
      </c>
    </row>
    <row r="145" spans="1:12">
      <c r="A145" s="3" t="s">
        <v>160</v>
      </c>
      <c r="B145">
        <v>4</v>
      </c>
      <c r="C145">
        <v>7</v>
      </c>
      <c r="D145">
        <v>0</v>
      </c>
      <c r="E145">
        <v>2</v>
      </c>
      <c r="F145">
        <f>TekirdagTablo[[#This Row],[Vefat2019]]</f>
        <v>7</v>
      </c>
      <c r="G145">
        <f>IF(TekirdagTablo[[#This Row],[Vefat2020]]&gt;-1, TekirdagTablo[[#This Row],[Vefat2020]]-TekirdagTablo[[#This Row],[Referans]], 0)</f>
        <v>-3</v>
      </c>
      <c r="H145">
        <f t="shared" si="9"/>
        <v>3.8571428571428572</v>
      </c>
      <c r="I145">
        <f t="shared" si="10"/>
        <v>4.7142857142857144</v>
      </c>
      <c r="J145">
        <f t="shared" si="11"/>
        <v>3</v>
      </c>
      <c r="K145">
        <f t="shared" si="11"/>
        <v>0.2857142857142857</v>
      </c>
      <c r="L145">
        <f t="shared" si="12"/>
        <v>4.7142857142857144</v>
      </c>
    </row>
    <row r="146" spans="1:12">
      <c r="A146" s="3" t="s">
        <v>161</v>
      </c>
      <c r="B146">
        <v>5</v>
      </c>
      <c r="C146">
        <v>3</v>
      </c>
      <c r="D146">
        <v>1</v>
      </c>
      <c r="E146">
        <v>0</v>
      </c>
      <c r="F146">
        <f>TekirdagTablo[[#This Row],[Vefat2019]]</f>
        <v>3</v>
      </c>
      <c r="G146">
        <f>IF(TekirdagTablo[[#This Row],[Vefat2020]]&gt;-1, TekirdagTablo[[#This Row],[Vefat2020]]-TekirdagTablo[[#This Row],[Referans]], 0)</f>
        <v>2</v>
      </c>
      <c r="H146">
        <f t="shared" si="9"/>
        <v>3.5714285714285716</v>
      </c>
      <c r="I146">
        <f t="shared" si="10"/>
        <v>4.2857142857142856</v>
      </c>
      <c r="J146">
        <f t="shared" si="11"/>
        <v>2.1428571428571428</v>
      </c>
      <c r="K146">
        <f t="shared" si="11"/>
        <v>0.2857142857142857</v>
      </c>
      <c r="L146">
        <f t="shared" si="12"/>
        <v>4.2857142857142856</v>
      </c>
    </row>
    <row r="147" spans="1:12">
      <c r="A147" s="3" t="s">
        <v>162</v>
      </c>
      <c r="B147">
        <v>5</v>
      </c>
      <c r="C147">
        <v>5</v>
      </c>
      <c r="D147">
        <v>3</v>
      </c>
      <c r="E147">
        <v>0</v>
      </c>
      <c r="F147">
        <f>TekirdagTablo[[#This Row],[Vefat2019]]</f>
        <v>5</v>
      </c>
      <c r="G147">
        <f>IF(TekirdagTablo[[#This Row],[Vefat2020]]&gt;-1, TekirdagTablo[[#This Row],[Vefat2020]]-TekirdagTablo[[#This Row],[Referans]], 0)</f>
        <v>0</v>
      </c>
      <c r="H147">
        <f t="shared" si="9"/>
        <v>3.7142857142857144</v>
      </c>
      <c r="I147">
        <f t="shared" si="10"/>
        <v>4.2857142857142856</v>
      </c>
      <c r="J147">
        <f t="shared" si="11"/>
        <v>2.1428571428571428</v>
      </c>
      <c r="K147">
        <f t="shared" si="11"/>
        <v>0.2857142857142857</v>
      </c>
      <c r="L147">
        <f t="shared" si="12"/>
        <v>4.2857142857142856</v>
      </c>
    </row>
    <row r="148" spans="1:12">
      <c r="A148" s="3" t="s">
        <v>163</v>
      </c>
      <c r="B148">
        <v>8</v>
      </c>
      <c r="C148">
        <v>3</v>
      </c>
      <c r="D148">
        <v>2</v>
      </c>
      <c r="E148">
        <v>0</v>
      </c>
      <c r="F148">
        <f>TekirdagTablo[[#This Row],[Vefat2019]]</f>
        <v>3</v>
      </c>
      <c r="G148">
        <f>IF(TekirdagTablo[[#This Row],[Vefat2020]]&gt;-1, TekirdagTablo[[#This Row],[Vefat2020]]-TekirdagTablo[[#This Row],[Referans]], 0)</f>
        <v>5</v>
      </c>
      <c r="H148">
        <f t="shared" si="9"/>
        <v>4.5714285714285712</v>
      </c>
      <c r="I148">
        <f t="shared" si="10"/>
        <v>3.8571428571428572</v>
      </c>
      <c r="J148">
        <f t="shared" si="11"/>
        <v>2.1428571428571428</v>
      </c>
      <c r="K148">
        <f t="shared" si="11"/>
        <v>0.2857142857142857</v>
      </c>
      <c r="L148">
        <f t="shared" si="12"/>
        <v>3.8571428571428572</v>
      </c>
    </row>
    <row r="149" spans="1:12">
      <c r="A149" s="3" t="s">
        <v>164</v>
      </c>
      <c r="B149">
        <v>2</v>
      </c>
      <c r="C149">
        <v>2</v>
      </c>
      <c r="D149">
        <v>3</v>
      </c>
      <c r="E149">
        <v>0</v>
      </c>
      <c r="F149">
        <f>TekirdagTablo[[#This Row],[Vefat2019]]</f>
        <v>2</v>
      </c>
      <c r="G149">
        <f>IF(TekirdagTablo[[#This Row],[Vefat2020]]&gt;-1, TekirdagTablo[[#This Row],[Vefat2020]]-TekirdagTablo[[#This Row],[Referans]], 0)</f>
        <v>0</v>
      </c>
      <c r="H149">
        <f t="shared" si="9"/>
        <v>4.4285714285714288</v>
      </c>
      <c r="I149">
        <f t="shared" si="10"/>
        <v>3.7142857142857144</v>
      </c>
      <c r="J149">
        <f t="shared" si="11"/>
        <v>2.1428571428571428</v>
      </c>
      <c r="K149">
        <f t="shared" si="11"/>
        <v>0.2857142857142857</v>
      </c>
      <c r="L149">
        <f t="shared" si="12"/>
        <v>3.7142857142857144</v>
      </c>
    </row>
    <row r="150" spans="1:12">
      <c r="A150" s="3" t="s">
        <v>165</v>
      </c>
      <c r="B150">
        <v>3</v>
      </c>
      <c r="C150">
        <v>1</v>
      </c>
      <c r="D150">
        <v>3</v>
      </c>
      <c r="E150">
        <v>2</v>
      </c>
      <c r="F150">
        <f>TekirdagTablo[[#This Row],[Vefat2019]]</f>
        <v>1</v>
      </c>
      <c r="G150">
        <f>IF(TekirdagTablo[[#This Row],[Vefat2020]]&gt;-1, TekirdagTablo[[#This Row],[Vefat2020]]-TekirdagTablo[[#This Row],[Referans]], 0)</f>
        <v>2</v>
      </c>
      <c r="H150">
        <f t="shared" si="9"/>
        <v>4.1428571428571432</v>
      </c>
      <c r="I150">
        <f t="shared" si="10"/>
        <v>3.2857142857142856</v>
      </c>
      <c r="J150">
        <f t="shared" si="11"/>
        <v>2</v>
      </c>
      <c r="K150">
        <f t="shared" si="11"/>
        <v>0.5714285714285714</v>
      </c>
      <c r="L150">
        <f t="shared" si="12"/>
        <v>3.2857142857142856</v>
      </c>
    </row>
    <row r="151" spans="1:12">
      <c r="A151" s="3" t="s">
        <v>166</v>
      </c>
      <c r="B151">
        <v>5</v>
      </c>
      <c r="C151">
        <v>3</v>
      </c>
      <c r="D151">
        <v>4</v>
      </c>
      <c r="E151">
        <v>1</v>
      </c>
      <c r="F151">
        <f>TekirdagTablo[[#This Row],[Vefat2019]]</f>
        <v>3</v>
      </c>
      <c r="G151">
        <f>IF(TekirdagTablo[[#This Row],[Vefat2020]]&gt;-1, TekirdagTablo[[#This Row],[Vefat2020]]-TekirdagTablo[[#This Row],[Referans]], 0)</f>
        <v>2</v>
      </c>
      <c r="H151">
        <f t="shared" si="9"/>
        <v>4.5714285714285712</v>
      </c>
      <c r="I151">
        <f t="shared" si="10"/>
        <v>3.4285714285714284</v>
      </c>
      <c r="J151">
        <f t="shared" si="11"/>
        <v>2.2857142857142856</v>
      </c>
      <c r="K151">
        <f t="shared" si="11"/>
        <v>0.7142857142857143</v>
      </c>
      <c r="L151">
        <f t="shared" si="12"/>
        <v>3.4285714285714284</v>
      </c>
    </row>
    <row r="152" spans="1:12">
      <c r="A152" s="3" t="s">
        <v>167</v>
      </c>
      <c r="B152">
        <v>4</v>
      </c>
      <c r="C152">
        <v>3</v>
      </c>
      <c r="D152">
        <v>0</v>
      </c>
      <c r="E152">
        <v>1</v>
      </c>
      <c r="F152">
        <f>TekirdagTablo[[#This Row],[Vefat2019]]</f>
        <v>3</v>
      </c>
      <c r="G152">
        <f>IF(TekirdagTablo[[#This Row],[Vefat2020]]&gt;-1, TekirdagTablo[[#This Row],[Vefat2020]]-TekirdagTablo[[#This Row],[Referans]], 0)</f>
        <v>1</v>
      </c>
      <c r="H152">
        <f t="shared" si="9"/>
        <v>4.5714285714285712</v>
      </c>
      <c r="I152">
        <f t="shared" si="10"/>
        <v>2.8571428571428572</v>
      </c>
      <c r="J152">
        <f t="shared" si="11"/>
        <v>2.2857142857142856</v>
      </c>
      <c r="K152">
        <f t="shared" si="11"/>
        <v>0.5714285714285714</v>
      </c>
      <c r="L152">
        <f t="shared" si="12"/>
        <v>2.8571428571428572</v>
      </c>
    </row>
    <row r="153" spans="1:12">
      <c r="A153" s="3" t="s">
        <v>168</v>
      </c>
      <c r="B153">
        <v>3</v>
      </c>
      <c r="C153">
        <v>2</v>
      </c>
      <c r="D153">
        <v>6</v>
      </c>
      <c r="E153">
        <v>1</v>
      </c>
      <c r="F153">
        <f>TekirdagTablo[[#This Row],[Vefat2019]]</f>
        <v>2</v>
      </c>
      <c r="G153">
        <f>IF(TekirdagTablo[[#This Row],[Vefat2020]]&gt;-1, TekirdagTablo[[#This Row],[Vefat2020]]-TekirdagTablo[[#This Row],[Referans]], 0)</f>
        <v>1</v>
      </c>
      <c r="H153">
        <f t="shared" si="9"/>
        <v>4.2857142857142856</v>
      </c>
      <c r="I153">
        <f t="shared" si="10"/>
        <v>2.7142857142857144</v>
      </c>
      <c r="J153">
        <f t="shared" si="11"/>
        <v>3</v>
      </c>
      <c r="K153">
        <f t="shared" si="11"/>
        <v>0.7142857142857143</v>
      </c>
      <c r="L153">
        <f t="shared" si="12"/>
        <v>2.7142857142857144</v>
      </c>
    </row>
    <row r="154" spans="1:12">
      <c r="A154" s="3" t="s">
        <v>169</v>
      </c>
      <c r="B154">
        <v>3</v>
      </c>
      <c r="C154">
        <v>2</v>
      </c>
      <c r="D154">
        <v>2</v>
      </c>
      <c r="E154">
        <v>0</v>
      </c>
      <c r="F154">
        <f>TekirdagTablo[[#This Row],[Vefat2019]]</f>
        <v>2</v>
      </c>
      <c r="G154">
        <f>IF(TekirdagTablo[[#This Row],[Vefat2020]]&gt;-1, TekirdagTablo[[#This Row],[Vefat2020]]-TekirdagTablo[[#This Row],[Referans]], 0)</f>
        <v>1</v>
      </c>
      <c r="H154">
        <f t="shared" si="9"/>
        <v>4</v>
      </c>
      <c r="I154">
        <f t="shared" si="10"/>
        <v>2.2857142857142856</v>
      </c>
      <c r="J154">
        <f t="shared" si="11"/>
        <v>2.8571428571428572</v>
      </c>
      <c r="K154">
        <f t="shared" si="11"/>
        <v>0.7142857142857143</v>
      </c>
      <c r="L154">
        <f t="shared" si="12"/>
        <v>2.2857142857142856</v>
      </c>
    </row>
    <row r="155" spans="1:12">
      <c r="A155" s="3" t="s">
        <v>170</v>
      </c>
      <c r="B155">
        <v>3</v>
      </c>
      <c r="C155">
        <v>3</v>
      </c>
      <c r="D155">
        <v>4</v>
      </c>
      <c r="E155">
        <v>0</v>
      </c>
      <c r="F155">
        <f>TekirdagTablo[[#This Row],[Vefat2019]]</f>
        <v>3</v>
      </c>
      <c r="G155">
        <f>IF(TekirdagTablo[[#This Row],[Vefat2020]]&gt;-1, TekirdagTablo[[#This Row],[Vefat2020]]-TekirdagTablo[[#This Row],[Referans]], 0)</f>
        <v>0</v>
      </c>
      <c r="H155">
        <f t="shared" si="9"/>
        <v>3.2857142857142856</v>
      </c>
      <c r="I155">
        <f t="shared" si="10"/>
        <v>2.2857142857142856</v>
      </c>
      <c r="J155">
        <f t="shared" si="11"/>
        <v>3.1428571428571428</v>
      </c>
      <c r="K155">
        <f t="shared" si="11"/>
        <v>0.7142857142857143</v>
      </c>
      <c r="L155">
        <f t="shared" si="12"/>
        <v>2.2857142857142856</v>
      </c>
    </row>
    <row r="156" spans="1:12">
      <c r="A156" s="3" t="s">
        <v>171</v>
      </c>
      <c r="B156">
        <v>3</v>
      </c>
      <c r="C156">
        <v>3</v>
      </c>
      <c r="D156">
        <v>2</v>
      </c>
      <c r="E156">
        <v>0</v>
      </c>
      <c r="F156">
        <f>TekirdagTablo[[#This Row],[Vefat2019]]</f>
        <v>3</v>
      </c>
      <c r="G156">
        <f>IF(TekirdagTablo[[#This Row],[Vefat2020]]&gt;-1, TekirdagTablo[[#This Row],[Vefat2020]]-TekirdagTablo[[#This Row],[Referans]], 0)</f>
        <v>0</v>
      </c>
      <c r="H156">
        <f t="shared" si="9"/>
        <v>3.4285714285714284</v>
      </c>
      <c r="I156">
        <f t="shared" si="10"/>
        <v>2.4285714285714284</v>
      </c>
      <c r="J156">
        <f t="shared" si="11"/>
        <v>3</v>
      </c>
      <c r="K156">
        <f t="shared" si="11"/>
        <v>0.7142857142857143</v>
      </c>
      <c r="L156">
        <f t="shared" si="12"/>
        <v>2.4285714285714284</v>
      </c>
    </row>
    <row r="157" spans="1:12">
      <c r="A157" s="3" t="s">
        <v>172</v>
      </c>
      <c r="B157">
        <v>2</v>
      </c>
      <c r="C157">
        <v>3</v>
      </c>
      <c r="D157">
        <v>2</v>
      </c>
      <c r="E157">
        <v>1</v>
      </c>
      <c r="F157">
        <f>TekirdagTablo[[#This Row],[Vefat2019]]</f>
        <v>3</v>
      </c>
      <c r="G157">
        <f>IF(TekirdagTablo[[#This Row],[Vefat2020]]&gt;-1, TekirdagTablo[[#This Row],[Vefat2020]]-TekirdagTablo[[#This Row],[Referans]], 0)</f>
        <v>-1</v>
      </c>
      <c r="H157">
        <f t="shared" si="9"/>
        <v>3.2857142857142856</v>
      </c>
      <c r="I157">
        <f t="shared" si="10"/>
        <v>2.7142857142857144</v>
      </c>
      <c r="J157">
        <f t="shared" si="11"/>
        <v>2.8571428571428572</v>
      </c>
      <c r="K157">
        <f t="shared" si="11"/>
        <v>0.5714285714285714</v>
      </c>
      <c r="L157">
        <f t="shared" si="12"/>
        <v>2.7142857142857144</v>
      </c>
    </row>
    <row r="158" spans="1:12">
      <c r="A158" s="3" t="s">
        <v>173</v>
      </c>
      <c r="B158">
        <v>3</v>
      </c>
      <c r="C158">
        <v>5</v>
      </c>
      <c r="D158">
        <v>0</v>
      </c>
      <c r="E158">
        <v>0</v>
      </c>
      <c r="F158">
        <f>TekirdagTablo[[#This Row],[Vefat2019]]</f>
        <v>5</v>
      </c>
      <c r="G158">
        <f>IF(TekirdagTablo[[#This Row],[Vefat2020]]&gt;-1, TekirdagTablo[[#This Row],[Vefat2020]]-TekirdagTablo[[#This Row],[Referans]], 0)</f>
        <v>-2</v>
      </c>
      <c r="H158">
        <f t="shared" si="9"/>
        <v>3</v>
      </c>
      <c r="I158">
        <f t="shared" si="10"/>
        <v>3</v>
      </c>
      <c r="J158">
        <f t="shared" si="11"/>
        <v>2.2857142857142856</v>
      </c>
      <c r="K158">
        <f t="shared" si="11"/>
        <v>0.42857142857142855</v>
      </c>
      <c r="L158">
        <f t="shared" si="12"/>
        <v>3</v>
      </c>
    </row>
    <row r="159" spans="1:12">
      <c r="A159" s="3" t="s">
        <v>174</v>
      </c>
      <c r="B159">
        <v>6</v>
      </c>
      <c r="C159">
        <v>3</v>
      </c>
      <c r="D159">
        <v>3</v>
      </c>
      <c r="E159">
        <v>1</v>
      </c>
      <c r="F159">
        <f>TekirdagTablo[[#This Row],[Vefat2019]]</f>
        <v>3</v>
      </c>
      <c r="G159">
        <f>IF(TekirdagTablo[[#This Row],[Vefat2020]]&gt;-1, TekirdagTablo[[#This Row],[Vefat2020]]-TekirdagTablo[[#This Row],[Referans]], 0)</f>
        <v>3</v>
      </c>
      <c r="H159">
        <f t="shared" si="9"/>
        <v>3.2857142857142856</v>
      </c>
      <c r="I159">
        <f t="shared" si="10"/>
        <v>3</v>
      </c>
      <c r="J159">
        <f t="shared" si="11"/>
        <v>2.7142857142857144</v>
      </c>
      <c r="K159">
        <f t="shared" si="11"/>
        <v>0.42857142857142855</v>
      </c>
      <c r="L159">
        <f t="shared" si="12"/>
        <v>3</v>
      </c>
    </row>
    <row r="160" spans="1:12">
      <c r="A160" s="3" t="s">
        <v>175</v>
      </c>
      <c r="B160">
        <v>8</v>
      </c>
      <c r="C160">
        <v>5</v>
      </c>
      <c r="D160">
        <v>0</v>
      </c>
      <c r="E160">
        <v>0</v>
      </c>
      <c r="F160">
        <f>TekirdagTablo[[#This Row],[Vefat2019]]</f>
        <v>5</v>
      </c>
      <c r="G160">
        <f>IF(TekirdagTablo[[#This Row],[Vefat2020]]&gt;-1, TekirdagTablo[[#This Row],[Vefat2020]]-TekirdagTablo[[#This Row],[Referans]], 0)</f>
        <v>3</v>
      </c>
      <c r="H160">
        <f t="shared" si="9"/>
        <v>4</v>
      </c>
      <c r="I160">
        <f t="shared" si="10"/>
        <v>3.4285714285714284</v>
      </c>
      <c r="J160">
        <f t="shared" si="11"/>
        <v>1.8571428571428572</v>
      </c>
      <c r="K160">
        <f t="shared" si="11"/>
        <v>0.2857142857142857</v>
      </c>
      <c r="L160">
        <f t="shared" si="12"/>
        <v>3.4285714285714284</v>
      </c>
    </row>
    <row r="161" spans="1:12">
      <c r="A161" s="3" t="s">
        <v>176</v>
      </c>
      <c r="B161">
        <v>4</v>
      </c>
      <c r="C161">
        <v>7</v>
      </c>
      <c r="D161">
        <v>1</v>
      </c>
      <c r="E161">
        <v>0</v>
      </c>
      <c r="F161">
        <f>TekirdagTablo[[#This Row],[Vefat2019]]</f>
        <v>7</v>
      </c>
      <c r="G161">
        <f>IF(TekirdagTablo[[#This Row],[Vefat2020]]&gt;-1, TekirdagTablo[[#This Row],[Vefat2020]]-TekirdagTablo[[#This Row],[Referans]], 0)</f>
        <v>-3</v>
      </c>
      <c r="H161">
        <f t="shared" si="9"/>
        <v>4.1428571428571432</v>
      </c>
      <c r="I161">
        <f t="shared" si="10"/>
        <v>4.1428571428571432</v>
      </c>
      <c r="J161">
        <f t="shared" si="11"/>
        <v>1.7142857142857142</v>
      </c>
      <c r="K161">
        <f t="shared" si="11"/>
        <v>0.2857142857142857</v>
      </c>
      <c r="L161">
        <f t="shared" si="12"/>
        <v>4.1428571428571432</v>
      </c>
    </row>
    <row r="162" spans="1:12">
      <c r="A162" s="3" t="s">
        <v>177</v>
      </c>
      <c r="B162">
        <v>5</v>
      </c>
      <c r="C162">
        <v>6</v>
      </c>
      <c r="D162">
        <v>3</v>
      </c>
      <c r="E162">
        <v>1</v>
      </c>
      <c r="F162">
        <f>TekirdagTablo[[#This Row],[Vefat2019]]</f>
        <v>6</v>
      </c>
      <c r="G162">
        <f>IF(TekirdagTablo[[#This Row],[Vefat2020]]&gt;-1, TekirdagTablo[[#This Row],[Vefat2020]]-TekirdagTablo[[#This Row],[Referans]], 0)</f>
        <v>-1</v>
      </c>
      <c r="H162">
        <f t="shared" si="9"/>
        <v>4.4285714285714288</v>
      </c>
      <c r="I162">
        <f t="shared" si="10"/>
        <v>4.5714285714285712</v>
      </c>
      <c r="J162">
        <f t="shared" si="11"/>
        <v>1.5714285714285714</v>
      </c>
      <c r="K162">
        <f t="shared" si="11"/>
        <v>0.42857142857142855</v>
      </c>
      <c r="L162">
        <f t="shared" si="12"/>
        <v>4.5714285714285712</v>
      </c>
    </row>
    <row r="163" spans="1:12">
      <c r="A163" s="3" t="s">
        <v>178</v>
      </c>
      <c r="B163">
        <v>10</v>
      </c>
      <c r="C163">
        <v>7</v>
      </c>
      <c r="D163">
        <v>1</v>
      </c>
      <c r="E163">
        <v>1</v>
      </c>
      <c r="F163">
        <f>TekirdagTablo[[#This Row],[Vefat2019]]</f>
        <v>7</v>
      </c>
      <c r="G163">
        <f>IF(TekirdagTablo[[#This Row],[Vefat2020]]&gt;-1, TekirdagTablo[[#This Row],[Vefat2020]]-TekirdagTablo[[#This Row],[Referans]], 0)</f>
        <v>3</v>
      </c>
      <c r="H163">
        <f t="shared" si="9"/>
        <v>5.4285714285714288</v>
      </c>
      <c r="I163">
        <f t="shared" si="10"/>
        <v>5.1428571428571432</v>
      </c>
      <c r="J163">
        <f t="shared" si="11"/>
        <v>1.4285714285714286</v>
      </c>
      <c r="K163">
        <f t="shared" si="11"/>
        <v>0.5714285714285714</v>
      </c>
      <c r="L163">
        <f t="shared" si="12"/>
        <v>5.1428571428571432</v>
      </c>
    </row>
    <row r="164" spans="1:12">
      <c r="A164" s="3" t="s">
        <v>179</v>
      </c>
      <c r="B164">
        <v>3</v>
      </c>
      <c r="C164">
        <v>3</v>
      </c>
      <c r="D164">
        <v>3</v>
      </c>
      <c r="E164">
        <v>3</v>
      </c>
      <c r="F164">
        <f>TekirdagTablo[[#This Row],[Vefat2019]]</f>
        <v>3</v>
      </c>
      <c r="G164">
        <f>IF(TekirdagTablo[[#This Row],[Vefat2020]]&gt;-1, TekirdagTablo[[#This Row],[Vefat2020]]-TekirdagTablo[[#This Row],[Referans]], 0)</f>
        <v>0</v>
      </c>
      <c r="H164">
        <f t="shared" si="9"/>
        <v>5.5714285714285712</v>
      </c>
      <c r="I164">
        <f t="shared" si="10"/>
        <v>5.1428571428571432</v>
      </c>
      <c r="J164">
        <f t="shared" si="11"/>
        <v>1.5714285714285714</v>
      </c>
      <c r="K164">
        <f t="shared" si="11"/>
        <v>0.8571428571428571</v>
      </c>
      <c r="L164">
        <f t="shared" si="12"/>
        <v>5.1428571428571432</v>
      </c>
    </row>
    <row r="165" spans="1:12">
      <c r="A165" s="3" t="s">
        <v>180</v>
      </c>
      <c r="B165">
        <v>3</v>
      </c>
      <c r="C165">
        <v>1</v>
      </c>
      <c r="D165">
        <v>4</v>
      </c>
      <c r="E165">
        <v>0</v>
      </c>
      <c r="F165">
        <f>TekirdagTablo[[#This Row],[Vefat2019]]</f>
        <v>1</v>
      </c>
      <c r="G165">
        <f>IF(TekirdagTablo[[#This Row],[Vefat2020]]&gt;-1, TekirdagTablo[[#This Row],[Vefat2020]]-TekirdagTablo[[#This Row],[Referans]], 0)</f>
        <v>2</v>
      </c>
      <c r="H165">
        <f t="shared" si="9"/>
        <v>5.5714285714285712</v>
      </c>
      <c r="I165">
        <f t="shared" si="10"/>
        <v>4.5714285714285712</v>
      </c>
      <c r="J165">
        <f t="shared" si="11"/>
        <v>2.1428571428571428</v>
      </c>
      <c r="K165">
        <f t="shared" si="11"/>
        <v>0.8571428571428571</v>
      </c>
      <c r="L165">
        <f t="shared" si="12"/>
        <v>4.5714285714285712</v>
      </c>
    </row>
    <row r="166" spans="1:12">
      <c r="A166" s="3" t="s">
        <v>181</v>
      </c>
      <c r="B166">
        <v>3</v>
      </c>
      <c r="C166">
        <v>3</v>
      </c>
      <c r="D166">
        <v>4</v>
      </c>
      <c r="E166">
        <v>0</v>
      </c>
      <c r="F166">
        <f>TekirdagTablo[[#This Row],[Vefat2019]]</f>
        <v>3</v>
      </c>
      <c r="G166">
        <f>IF(TekirdagTablo[[#This Row],[Vefat2020]]&gt;-1, TekirdagTablo[[#This Row],[Vefat2020]]-TekirdagTablo[[#This Row],[Referans]], 0)</f>
        <v>0</v>
      </c>
      <c r="H166">
        <f t="shared" si="9"/>
        <v>5.1428571428571432</v>
      </c>
      <c r="I166">
        <f t="shared" si="10"/>
        <v>4.5714285714285712</v>
      </c>
      <c r="J166">
        <f t="shared" si="11"/>
        <v>2.2857142857142856</v>
      </c>
      <c r="K166">
        <f t="shared" si="11"/>
        <v>0.7142857142857143</v>
      </c>
      <c r="L166">
        <f t="shared" si="12"/>
        <v>4.5714285714285712</v>
      </c>
    </row>
    <row r="167" spans="1:12">
      <c r="A167" s="3" t="s">
        <v>182</v>
      </c>
      <c r="B167">
        <v>3</v>
      </c>
      <c r="C167">
        <v>5</v>
      </c>
      <c r="D167">
        <v>2</v>
      </c>
      <c r="E167">
        <v>1</v>
      </c>
      <c r="F167">
        <f>TekirdagTablo[[#This Row],[Vefat2019]]</f>
        <v>5</v>
      </c>
      <c r="G167">
        <f>IF(TekirdagTablo[[#This Row],[Vefat2020]]&gt;-1, TekirdagTablo[[#This Row],[Vefat2020]]-TekirdagTablo[[#This Row],[Referans]], 0)</f>
        <v>-2</v>
      </c>
      <c r="H167">
        <f t="shared" si="9"/>
        <v>4.4285714285714288</v>
      </c>
      <c r="I167">
        <f t="shared" si="10"/>
        <v>4.5714285714285712</v>
      </c>
      <c r="J167">
        <f t="shared" si="11"/>
        <v>2.5714285714285716</v>
      </c>
      <c r="K167">
        <f t="shared" si="11"/>
        <v>0.8571428571428571</v>
      </c>
      <c r="L167">
        <f t="shared" si="12"/>
        <v>4.5714285714285712</v>
      </c>
    </row>
    <row r="168" spans="1:12">
      <c r="A168" s="3" t="s">
        <v>183</v>
      </c>
      <c r="B168">
        <v>1</v>
      </c>
      <c r="C168">
        <v>5</v>
      </c>
      <c r="D168">
        <v>2</v>
      </c>
      <c r="E168">
        <v>1</v>
      </c>
      <c r="F168">
        <f>TekirdagTablo[[#This Row],[Vefat2019]]</f>
        <v>5</v>
      </c>
      <c r="G168">
        <f>IF(TekirdagTablo[[#This Row],[Vefat2020]]&gt;-1, TekirdagTablo[[#This Row],[Vefat2020]]-TekirdagTablo[[#This Row],[Referans]], 0)</f>
        <v>-4</v>
      </c>
      <c r="H168">
        <f t="shared" si="9"/>
        <v>4</v>
      </c>
      <c r="I168">
        <f t="shared" si="10"/>
        <v>4.2857142857142856</v>
      </c>
      <c r="J168">
        <f t="shared" si="11"/>
        <v>2.7142857142857144</v>
      </c>
      <c r="K168">
        <f t="shared" si="11"/>
        <v>1</v>
      </c>
      <c r="L168">
        <f t="shared" si="12"/>
        <v>4.2857142857142856</v>
      </c>
    </row>
    <row r="169" spans="1:12">
      <c r="A169" s="3" t="s">
        <v>184</v>
      </c>
      <c r="B169">
        <v>5</v>
      </c>
      <c r="C169">
        <v>6</v>
      </c>
      <c r="D169">
        <v>2</v>
      </c>
      <c r="E169">
        <v>1</v>
      </c>
      <c r="F169">
        <f>TekirdagTablo[[#This Row],[Vefat2019]]</f>
        <v>6</v>
      </c>
      <c r="G169">
        <f>IF(TekirdagTablo[[#This Row],[Vefat2020]]&gt;-1, TekirdagTablo[[#This Row],[Vefat2020]]-TekirdagTablo[[#This Row],[Referans]], 0)</f>
        <v>-1</v>
      </c>
      <c r="H169">
        <f t="shared" si="9"/>
        <v>4</v>
      </c>
      <c r="I169">
        <f t="shared" si="10"/>
        <v>4.2857142857142856</v>
      </c>
      <c r="J169">
        <f t="shared" si="11"/>
        <v>2.5714285714285716</v>
      </c>
      <c r="K169">
        <f t="shared" si="11"/>
        <v>1</v>
      </c>
      <c r="L169">
        <f t="shared" si="12"/>
        <v>4.2857142857142856</v>
      </c>
    </row>
    <row r="170" spans="1:12">
      <c r="A170" s="3" t="s">
        <v>185</v>
      </c>
      <c r="B170">
        <v>4</v>
      </c>
      <c r="C170">
        <v>2</v>
      </c>
      <c r="D170">
        <v>2</v>
      </c>
      <c r="E170">
        <v>2</v>
      </c>
      <c r="F170">
        <f>TekirdagTablo[[#This Row],[Vefat2019]]</f>
        <v>2</v>
      </c>
      <c r="G170">
        <f>IF(TekirdagTablo[[#This Row],[Vefat2020]]&gt;-1, TekirdagTablo[[#This Row],[Vefat2020]]-TekirdagTablo[[#This Row],[Referans]], 0)</f>
        <v>2</v>
      </c>
      <c r="H170">
        <f t="shared" si="9"/>
        <v>3.1428571428571428</v>
      </c>
      <c r="I170">
        <f t="shared" si="10"/>
        <v>3.5714285714285716</v>
      </c>
      <c r="J170">
        <f t="shared" si="11"/>
        <v>2.7142857142857144</v>
      </c>
      <c r="K170">
        <f t="shared" si="11"/>
        <v>1.1428571428571428</v>
      </c>
      <c r="L170">
        <f t="shared" si="12"/>
        <v>3.5714285714285716</v>
      </c>
    </row>
    <row r="171" spans="1:12">
      <c r="A171" s="3" t="s">
        <v>186</v>
      </c>
      <c r="B171">
        <v>6</v>
      </c>
      <c r="C171">
        <v>3</v>
      </c>
      <c r="D171">
        <v>0</v>
      </c>
      <c r="E171">
        <v>1</v>
      </c>
      <c r="F171">
        <f>TekirdagTablo[[#This Row],[Vefat2019]]</f>
        <v>3</v>
      </c>
      <c r="G171">
        <f>IF(TekirdagTablo[[#This Row],[Vefat2020]]&gt;-1, TekirdagTablo[[#This Row],[Vefat2020]]-TekirdagTablo[[#This Row],[Referans]], 0)</f>
        <v>3</v>
      </c>
      <c r="H171">
        <f t="shared" si="9"/>
        <v>3.5714285714285716</v>
      </c>
      <c r="I171">
        <f t="shared" si="10"/>
        <v>3.5714285714285716</v>
      </c>
      <c r="J171">
        <f t="shared" si="11"/>
        <v>2.2857142857142856</v>
      </c>
      <c r="K171">
        <f t="shared" si="11"/>
        <v>0.8571428571428571</v>
      </c>
      <c r="L171">
        <f t="shared" si="12"/>
        <v>3.5714285714285716</v>
      </c>
    </row>
    <row r="172" spans="1:12">
      <c r="A172" s="3" t="s">
        <v>187</v>
      </c>
      <c r="B172">
        <v>3</v>
      </c>
      <c r="C172">
        <v>4</v>
      </c>
      <c r="D172">
        <v>1</v>
      </c>
      <c r="E172">
        <v>3</v>
      </c>
      <c r="F172">
        <f>TekirdagTablo[[#This Row],[Vefat2019]]</f>
        <v>4</v>
      </c>
      <c r="G172">
        <f>IF(TekirdagTablo[[#This Row],[Vefat2020]]&gt;-1, TekirdagTablo[[#This Row],[Vefat2020]]-TekirdagTablo[[#This Row],[Referans]], 0)</f>
        <v>-1</v>
      </c>
      <c r="H172">
        <f t="shared" si="9"/>
        <v>3.5714285714285716</v>
      </c>
      <c r="I172">
        <f t="shared" si="10"/>
        <v>4</v>
      </c>
      <c r="J172">
        <f t="shared" si="11"/>
        <v>1.8571428571428572</v>
      </c>
      <c r="K172">
        <f t="shared" si="11"/>
        <v>1.2857142857142858</v>
      </c>
      <c r="L172">
        <f t="shared" si="12"/>
        <v>4</v>
      </c>
    </row>
    <row r="173" spans="1:12">
      <c r="A173" s="3" t="s">
        <v>188</v>
      </c>
      <c r="B173">
        <v>2</v>
      </c>
      <c r="C173">
        <v>3</v>
      </c>
      <c r="D173">
        <v>4</v>
      </c>
      <c r="E173">
        <v>2</v>
      </c>
      <c r="F173">
        <f>TekirdagTablo[[#This Row],[Vefat2019]]</f>
        <v>3</v>
      </c>
      <c r="G173">
        <f>IF(TekirdagTablo[[#This Row],[Vefat2020]]&gt;-1, TekirdagTablo[[#This Row],[Vefat2020]]-TekirdagTablo[[#This Row],[Referans]], 0)</f>
        <v>-1</v>
      </c>
      <c r="H173">
        <f t="shared" si="9"/>
        <v>3.4285714285714284</v>
      </c>
      <c r="I173">
        <f t="shared" si="10"/>
        <v>4</v>
      </c>
      <c r="J173">
        <f t="shared" si="11"/>
        <v>1.8571428571428572</v>
      </c>
      <c r="K173">
        <f t="shared" si="11"/>
        <v>1.5714285714285714</v>
      </c>
      <c r="L173">
        <f t="shared" si="12"/>
        <v>4</v>
      </c>
    </row>
    <row r="174" spans="1:12">
      <c r="A174" s="3" t="s">
        <v>189</v>
      </c>
      <c r="B174">
        <v>13</v>
      </c>
      <c r="C174">
        <v>3</v>
      </c>
      <c r="D174">
        <v>3</v>
      </c>
      <c r="E174">
        <v>2</v>
      </c>
      <c r="F174">
        <f>TekirdagTablo[[#This Row],[Vefat2019]]</f>
        <v>3</v>
      </c>
      <c r="G174">
        <f>IF(TekirdagTablo[[#This Row],[Vefat2020]]&gt;-1, TekirdagTablo[[#This Row],[Vefat2020]]-TekirdagTablo[[#This Row],[Referans]], 0)</f>
        <v>10</v>
      </c>
      <c r="H174">
        <f t="shared" si="9"/>
        <v>4.8571428571428568</v>
      </c>
      <c r="I174">
        <f t="shared" si="10"/>
        <v>3.7142857142857144</v>
      </c>
      <c r="J174">
        <f t="shared" si="11"/>
        <v>2</v>
      </c>
      <c r="K174">
        <f t="shared" si="11"/>
        <v>1.7142857142857142</v>
      </c>
      <c r="L174">
        <f t="shared" si="12"/>
        <v>3.7142857142857144</v>
      </c>
    </row>
    <row r="175" spans="1:12">
      <c r="A175" s="3" t="s">
        <v>190</v>
      </c>
      <c r="B175">
        <v>6</v>
      </c>
      <c r="C175">
        <v>3</v>
      </c>
      <c r="D175">
        <v>3</v>
      </c>
      <c r="E175">
        <v>4</v>
      </c>
      <c r="F175">
        <f>TekirdagTablo[[#This Row],[Vefat2019]]</f>
        <v>3</v>
      </c>
      <c r="G175">
        <f>IF(TekirdagTablo[[#This Row],[Vefat2020]]&gt;-1, TekirdagTablo[[#This Row],[Vefat2020]]-TekirdagTablo[[#This Row],[Referans]], 0)</f>
        <v>3</v>
      </c>
      <c r="H175">
        <f t="shared" si="9"/>
        <v>5.5714285714285712</v>
      </c>
      <c r="I175">
        <f t="shared" si="10"/>
        <v>3.4285714285714284</v>
      </c>
      <c r="J175">
        <f t="shared" si="11"/>
        <v>2.1428571428571428</v>
      </c>
      <c r="K175">
        <f t="shared" si="11"/>
        <v>2.1428571428571428</v>
      </c>
      <c r="L175">
        <f t="shared" si="12"/>
        <v>3.4285714285714284</v>
      </c>
    </row>
    <row r="176" spans="1:12">
      <c r="A176" s="3" t="s">
        <v>191</v>
      </c>
      <c r="B176">
        <v>2</v>
      </c>
      <c r="C176">
        <v>0</v>
      </c>
      <c r="D176">
        <v>1</v>
      </c>
      <c r="E176">
        <v>4</v>
      </c>
      <c r="F176">
        <f>TekirdagTablo[[#This Row],[Vefat2019]]</f>
        <v>0</v>
      </c>
      <c r="G176">
        <f>IF(TekirdagTablo[[#This Row],[Vefat2020]]&gt;-1, TekirdagTablo[[#This Row],[Vefat2020]]-TekirdagTablo[[#This Row],[Referans]], 0)</f>
        <v>2</v>
      </c>
      <c r="H176">
        <f t="shared" si="9"/>
        <v>5.1428571428571432</v>
      </c>
      <c r="I176">
        <f t="shared" si="10"/>
        <v>2.5714285714285716</v>
      </c>
      <c r="J176">
        <f t="shared" si="11"/>
        <v>2</v>
      </c>
      <c r="K176">
        <f t="shared" si="11"/>
        <v>2.5714285714285716</v>
      </c>
      <c r="L176">
        <f t="shared" si="12"/>
        <v>2.5714285714285716</v>
      </c>
    </row>
    <row r="177" spans="1:12">
      <c r="A177" s="3" t="s">
        <v>192</v>
      </c>
      <c r="B177">
        <v>4</v>
      </c>
      <c r="C177">
        <v>6</v>
      </c>
      <c r="D177">
        <v>2</v>
      </c>
      <c r="E177">
        <v>0</v>
      </c>
      <c r="F177">
        <f>TekirdagTablo[[#This Row],[Vefat2019]]</f>
        <v>6</v>
      </c>
      <c r="G177">
        <f>IF(TekirdagTablo[[#This Row],[Vefat2020]]&gt;-1, TekirdagTablo[[#This Row],[Vefat2020]]-TekirdagTablo[[#This Row],[Referans]], 0)</f>
        <v>-2</v>
      </c>
      <c r="H177">
        <f t="shared" si="9"/>
        <v>5.1428571428571432</v>
      </c>
      <c r="I177">
        <f t="shared" si="10"/>
        <v>3.1428571428571428</v>
      </c>
      <c r="J177">
        <f t="shared" si="11"/>
        <v>2</v>
      </c>
      <c r="K177">
        <f t="shared" si="11"/>
        <v>2.2857142857142856</v>
      </c>
      <c r="L177">
        <f t="shared" si="12"/>
        <v>3.1428571428571428</v>
      </c>
    </row>
    <row r="178" spans="1:12">
      <c r="A178" s="3" t="s">
        <v>193</v>
      </c>
      <c r="B178">
        <v>3</v>
      </c>
      <c r="C178">
        <v>3</v>
      </c>
      <c r="D178">
        <v>5</v>
      </c>
      <c r="E178">
        <v>1</v>
      </c>
      <c r="F178">
        <f>TekirdagTablo[[#This Row],[Vefat2019]]</f>
        <v>3</v>
      </c>
      <c r="G178">
        <f>IF(TekirdagTablo[[#This Row],[Vefat2020]]&gt;-1, TekirdagTablo[[#This Row],[Vefat2020]]-TekirdagTablo[[#This Row],[Referans]], 0)</f>
        <v>0</v>
      </c>
      <c r="H178">
        <f t="shared" si="9"/>
        <v>4.7142857142857144</v>
      </c>
      <c r="I178">
        <f t="shared" si="10"/>
        <v>3.1428571428571428</v>
      </c>
      <c r="J178">
        <f t="shared" si="11"/>
        <v>2.7142857142857144</v>
      </c>
      <c r="K178">
        <f t="shared" si="11"/>
        <v>2.2857142857142856</v>
      </c>
      <c r="L178">
        <f t="shared" si="12"/>
        <v>3.1428571428571428</v>
      </c>
    </row>
    <row r="179" spans="1:12">
      <c r="A179" s="3" t="s">
        <v>194</v>
      </c>
      <c r="B179">
        <v>2</v>
      </c>
      <c r="C179">
        <v>3</v>
      </c>
      <c r="D179">
        <v>3</v>
      </c>
      <c r="E179">
        <v>1</v>
      </c>
      <c r="F179">
        <f>TekirdagTablo[[#This Row],[Vefat2019]]</f>
        <v>3</v>
      </c>
      <c r="G179">
        <f>IF(TekirdagTablo[[#This Row],[Vefat2020]]&gt;-1, TekirdagTablo[[#This Row],[Vefat2020]]-TekirdagTablo[[#This Row],[Referans]], 0)</f>
        <v>-1</v>
      </c>
      <c r="H179">
        <f t="shared" si="9"/>
        <v>4.5714285714285712</v>
      </c>
      <c r="I179">
        <f t="shared" si="10"/>
        <v>3</v>
      </c>
      <c r="J179">
        <f t="shared" si="11"/>
        <v>3</v>
      </c>
      <c r="K179">
        <f t="shared" si="11"/>
        <v>2</v>
      </c>
      <c r="L179">
        <f t="shared" si="12"/>
        <v>3</v>
      </c>
    </row>
    <row r="180" spans="1:12">
      <c r="A180" s="3" t="s">
        <v>195</v>
      </c>
      <c r="B180">
        <v>6</v>
      </c>
      <c r="C180">
        <v>5</v>
      </c>
      <c r="D180">
        <v>0</v>
      </c>
      <c r="E180">
        <v>1</v>
      </c>
      <c r="F180">
        <f>TekirdagTablo[[#This Row],[Vefat2019]]</f>
        <v>5</v>
      </c>
      <c r="G180">
        <f>IF(TekirdagTablo[[#This Row],[Vefat2020]]&gt;-1, TekirdagTablo[[#This Row],[Vefat2020]]-TekirdagTablo[[#This Row],[Referans]], 0)</f>
        <v>1</v>
      </c>
      <c r="H180">
        <f t="shared" si="9"/>
        <v>5.1428571428571432</v>
      </c>
      <c r="I180">
        <f t="shared" si="10"/>
        <v>3.2857142857142856</v>
      </c>
      <c r="J180">
        <f t="shared" si="11"/>
        <v>2.4285714285714284</v>
      </c>
      <c r="K180">
        <f t="shared" si="11"/>
        <v>1.8571428571428572</v>
      </c>
      <c r="L180">
        <f t="shared" si="12"/>
        <v>3.2857142857142856</v>
      </c>
    </row>
    <row r="181" spans="1:12">
      <c r="A181" s="3" t="s">
        <v>196</v>
      </c>
      <c r="B181">
        <v>0</v>
      </c>
      <c r="C181">
        <v>7</v>
      </c>
      <c r="D181">
        <v>0</v>
      </c>
      <c r="E181">
        <v>2</v>
      </c>
      <c r="F181">
        <f>TekirdagTablo[[#This Row],[Vefat2019]]</f>
        <v>7</v>
      </c>
      <c r="G181">
        <f>IF(TekirdagTablo[[#This Row],[Vefat2020]]&gt;-1, TekirdagTablo[[#This Row],[Vefat2020]]-TekirdagTablo[[#This Row],[Referans]], 0)</f>
        <v>-7</v>
      </c>
      <c r="H181">
        <f t="shared" si="9"/>
        <v>3.2857142857142856</v>
      </c>
      <c r="I181">
        <f t="shared" si="10"/>
        <v>3.8571428571428572</v>
      </c>
      <c r="J181">
        <f t="shared" si="11"/>
        <v>2</v>
      </c>
      <c r="K181">
        <f t="shared" si="11"/>
        <v>1.8571428571428572</v>
      </c>
      <c r="L181">
        <f t="shared" si="12"/>
        <v>3.8571428571428572</v>
      </c>
    </row>
    <row r="182" spans="1:12">
      <c r="A182" s="3" t="s">
        <v>197</v>
      </c>
      <c r="B182">
        <v>4</v>
      </c>
      <c r="C182">
        <v>3</v>
      </c>
      <c r="D182">
        <v>3</v>
      </c>
      <c r="E182">
        <v>0</v>
      </c>
      <c r="F182">
        <f>TekirdagTablo[[#This Row],[Vefat2019]]</f>
        <v>3</v>
      </c>
      <c r="G182">
        <f>IF(TekirdagTablo[[#This Row],[Vefat2020]]&gt;-1, TekirdagTablo[[#This Row],[Vefat2020]]-TekirdagTablo[[#This Row],[Referans]], 0)</f>
        <v>1</v>
      </c>
      <c r="H182">
        <f t="shared" si="9"/>
        <v>3</v>
      </c>
      <c r="I182">
        <f t="shared" si="10"/>
        <v>3.8571428571428572</v>
      </c>
      <c r="J182">
        <f t="shared" si="11"/>
        <v>2</v>
      </c>
      <c r="K182">
        <f t="shared" si="11"/>
        <v>1.2857142857142858</v>
      </c>
      <c r="L182">
        <f t="shared" si="12"/>
        <v>3.8571428571428572</v>
      </c>
    </row>
    <row r="183" spans="1:12">
      <c r="A183" s="3" t="s">
        <v>198</v>
      </c>
      <c r="B183">
        <v>7</v>
      </c>
      <c r="C183">
        <v>3</v>
      </c>
      <c r="D183">
        <v>1</v>
      </c>
      <c r="E183">
        <v>3</v>
      </c>
      <c r="F183">
        <f>TekirdagTablo[[#This Row],[Vefat2019]]</f>
        <v>3</v>
      </c>
      <c r="G183">
        <f>IF(TekirdagTablo[[#This Row],[Vefat2020]]&gt;-1, TekirdagTablo[[#This Row],[Vefat2020]]-TekirdagTablo[[#This Row],[Referans]], 0)</f>
        <v>4</v>
      </c>
      <c r="H183">
        <f t="shared" si="9"/>
        <v>3.7142857142857144</v>
      </c>
      <c r="I183">
        <f t="shared" si="10"/>
        <v>4.2857142857142856</v>
      </c>
      <c r="J183">
        <f t="shared" si="11"/>
        <v>2</v>
      </c>
      <c r="K183">
        <f t="shared" si="11"/>
        <v>1.1428571428571428</v>
      </c>
      <c r="L183">
        <f t="shared" si="12"/>
        <v>4.2857142857142856</v>
      </c>
    </row>
    <row r="184" spans="1:12">
      <c r="A184" s="3" t="s">
        <v>199</v>
      </c>
      <c r="B184">
        <v>9</v>
      </c>
      <c r="C184">
        <v>2</v>
      </c>
      <c r="D184">
        <v>0</v>
      </c>
      <c r="E184">
        <v>3</v>
      </c>
      <c r="F184">
        <f>TekirdagTablo[[#This Row],[Vefat2019]]</f>
        <v>2</v>
      </c>
      <c r="G184">
        <f>IF(TekirdagTablo[[#This Row],[Vefat2020]]&gt;-1, TekirdagTablo[[#This Row],[Vefat2020]]-TekirdagTablo[[#This Row],[Referans]], 0)</f>
        <v>7</v>
      </c>
      <c r="H184">
        <f t="shared" si="9"/>
        <v>4.4285714285714288</v>
      </c>
      <c r="I184">
        <f t="shared" si="10"/>
        <v>3.7142857142857144</v>
      </c>
      <c r="J184">
        <f t="shared" si="11"/>
        <v>1.7142857142857142</v>
      </c>
      <c r="K184">
        <f t="shared" si="11"/>
        <v>1.5714285714285714</v>
      </c>
      <c r="L184">
        <f t="shared" si="12"/>
        <v>3.7142857142857144</v>
      </c>
    </row>
    <row r="185" spans="1:12">
      <c r="A185" s="3" t="s">
        <v>200</v>
      </c>
      <c r="B185">
        <v>4</v>
      </c>
      <c r="C185">
        <v>12</v>
      </c>
      <c r="D185">
        <v>4</v>
      </c>
      <c r="E185">
        <v>7</v>
      </c>
      <c r="F185">
        <f>TekirdagTablo[[#This Row],[Vefat2019]]</f>
        <v>12</v>
      </c>
      <c r="G185">
        <f>IF(TekirdagTablo[[#This Row],[Vefat2020]]&gt;-1, TekirdagTablo[[#This Row],[Vefat2020]]-TekirdagTablo[[#This Row],[Referans]], 0)</f>
        <v>-8</v>
      </c>
      <c r="H185">
        <f t="shared" si="9"/>
        <v>4.5714285714285712</v>
      </c>
      <c r="I185">
        <f t="shared" si="10"/>
        <v>5</v>
      </c>
      <c r="J185">
        <f t="shared" si="11"/>
        <v>1.5714285714285714</v>
      </c>
      <c r="K185">
        <f t="shared" si="11"/>
        <v>2.4285714285714284</v>
      </c>
      <c r="L185">
        <f t="shared" si="12"/>
        <v>5</v>
      </c>
    </row>
    <row r="186" spans="1:12">
      <c r="A186" s="3" t="s">
        <v>201</v>
      </c>
      <c r="B186">
        <v>7</v>
      </c>
      <c r="C186">
        <v>5</v>
      </c>
      <c r="D186">
        <v>0</v>
      </c>
      <c r="E186">
        <v>2</v>
      </c>
      <c r="F186">
        <f>TekirdagTablo[[#This Row],[Vefat2019]]</f>
        <v>5</v>
      </c>
      <c r="G186">
        <f>IF(TekirdagTablo[[#This Row],[Vefat2020]]&gt;-1, TekirdagTablo[[#This Row],[Vefat2020]]-TekirdagTablo[[#This Row],[Referans]], 0)</f>
        <v>2</v>
      </c>
      <c r="H186">
        <f t="shared" si="9"/>
        <v>5.2857142857142856</v>
      </c>
      <c r="I186">
        <f t="shared" si="10"/>
        <v>5.2857142857142856</v>
      </c>
      <c r="J186">
        <f t="shared" si="11"/>
        <v>1.1428571428571428</v>
      </c>
      <c r="K186">
        <f t="shared" si="11"/>
        <v>2.5714285714285716</v>
      </c>
      <c r="L186">
        <f t="shared" si="12"/>
        <v>5.2857142857142856</v>
      </c>
    </row>
    <row r="187" spans="1:12">
      <c r="A187" s="3" t="s">
        <v>202</v>
      </c>
      <c r="B187">
        <v>2</v>
      </c>
      <c r="C187">
        <v>5</v>
      </c>
      <c r="D187">
        <v>3</v>
      </c>
      <c r="E187">
        <v>0</v>
      </c>
      <c r="F187">
        <f>TekirdagTablo[[#This Row],[Vefat2019]]</f>
        <v>5</v>
      </c>
      <c r="G187">
        <f>IF(TekirdagTablo[[#This Row],[Vefat2020]]&gt;-1, TekirdagTablo[[#This Row],[Vefat2020]]-TekirdagTablo[[#This Row],[Referans]], 0)</f>
        <v>-3</v>
      </c>
      <c r="H187">
        <f t="shared" si="9"/>
        <v>4.7142857142857144</v>
      </c>
      <c r="I187">
        <f t="shared" si="10"/>
        <v>5.2857142857142856</v>
      </c>
      <c r="J187">
        <f t="shared" si="11"/>
        <v>1.5714285714285714</v>
      </c>
      <c r="K187">
        <f t="shared" si="11"/>
        <v>2.4285714285714284</v>
      </c>
      <c r="L187">
        <f t="shared" si="12"/>
        <v>5.2857142857142856</v>
      </c>
    </row>
    <row r="188" spans="1:12">
      <c r="A188" s="3" t="s">
        <v>203</v>
      </c>
      <c r="B188">
        <v>4</v>
      </c>
      <c r="C188">
        <v>1</v>
      </c>
      <c r="D188">
        <v>5</v>
      </c>
      <c r="E188">
        <v>0</v>
      </c>
      <c r="F188">
        <f>TekirdagTablo[[#This Row],[Vefat2019]]</f>
        <v>1</v>
      </c>
      <c r="G188">
        <f>IF(TekirdagTablo[[#This Row],[Vefat2020]]&gt;-1, TekirdagTablo[[#This Row],[Vefat2020]]-TekirdagTablo[[#This Row],[Referans]], 0)</f>
        <v>3</v>
      </c>
      <c r="H188">
        <f t="shared" si="9"/>
        <v>5.2857142857142856</v>
      </c>
      <c r="I188">
        <f t="shared" si="10"/>
        <v>4.4285714285714288</v>
      </c>
      <c r="J188">
        <f t="shared" si="11"/>
        <v>2.2857142857142856</v>
      </c>
      <c r="K188">
        <f t="shared" si="11"/>
        <v>2.1428571428571428</v>
      </c>
      <c r="L188">
        <f t="shared" si="12"/>
        <v>4.4285714285714288</v>
      </c>
    </row>
    <row r="189" spans="1:12">
      <c r="A189" s="3" t="s">
        <v>204</v>
      </c>
      <c r="B189">
        <v>6</v>
      </c>
      <c r="C189">
        <v>6</v>
      </c>
      <c r="D189">
        <v>3</v>
      </c>
      <c r="E189">
        <v>2</v>
      </c>
      <c r="F189">
        <f>TekirdagTablo[[#This Row],[Vefat2019]]</f>
        <v>6</v>
      </c>
      <c r="G189">
        <f>IF(TekirdagTablo[[#This Row],[Vefat2020]]&gt;-1, TekirdagTablo[[#This Row],[Vefat2020]]-TekirdagTablo[[#This Row],[Referans]], 0)</f>
        <v>0</v>
      </c>
      <c r="H189">
        <f t="shared" si="9"/>
        <v>5.5714285714285712</v>
      </c>
      <c r="I189">
        <f t="shared" si="10"/>
        <v>4.8571428571428568</v>
      </c>
      <c r="J189">
        <f t="shared" si="11"/>
        <v>2.2857142857142856</v>
      </c>
      <c r="K189">
        <f t="shared" si="11"/>
        <v>2.4285714285714284</v>
      </c>
      <c r="L189">
        <f t="shared" si="12"/>
        <v>4.8571428571428568</v>
      </c>
    </row>
    <row r="190" spans="1:12">
      <c r="A190" s="3" t="s">
        <v>205</v>
      </c>
      <c r="B190">
        <v>2</v>
      </c>
      <c r="C190">
        <v>3</v>
      </c>
      <c r="D190">
        <v>3</v>
      </c>
      <c r="E190">
        <v>4</v>
      </c>
      <c r="F190">
        <f>TekirdagTablo[[#This Row],[Vefat2019]]</f>
        <v>3</v>
      </c>
      <c r="G190">
        <f>IF(TekirdagTablo[[#This Row],[Vefat2020]]&gt;-1, TekirdagTablo[[#This Row],[Vefat2020]]-TekirdagTablo[[#This Row],[Referans]], 0)</f>
        <v>-1</v>
      </c>
      <c r="H190">
        <f t="shared" si="9"/>
        <v>4.8571428571428568</v>
      </c>
      <c r="I190">
        <f t="shared" si="10"/>
        <v>4.8571428571428568</v>
      </c>
      <c r="J190">
        <f t="shared" si="11"/>
        <v>2.5714285714285716</v>
      </c>
      <c r="K190">
        <f t="shared" si="11"/>
        <v>2.5714285714285716</v>
      </c>
      <c r="L190">
        <f t="shared" si="12"/>
        <v>4.8571428571428568</v>
      </c>
    </row>
    <row r="191" spans="1:12">
      <c r="A191" s="3" t="s">
        <v>206</v>
      </c>
      <c r="B191">
        <v>5</v>
      </c>
      <c r="C191">
        <v>4</v>
      </c>
      <c r="D191">
        <v>7</v>
      </c>
      <c r="E191">
        <v>3</v>
      </c>
      <c r="F191">
        <f>TekirdagTablo[[#This Row],[Vefat2019]]</f>
        <v>4</v>
      </c>
      <c r="G191">
        <f>IF(TekirdagTablo[[#This Row],[Vefat2020]]&gt;-1, TekirdagTablo[[#This Row],[Vefat2020]]-TekirdagTablo[[#This Row],[Referans]], 0)</f>
        <v>1</v>
      </c>
      <c r="H191">
        <f t="shared" si="9"/>
        <v>4.2857142857142856</v>
      </c>
      <c r="I191">
        <f t="shared" si="10"/>
        <v>5.1428571428571432</v>
      </c>
      <c r="J191">
        <f t="shared" si="11"/>
        <v>3.5714285714285716</v>
      </c>
      <c r="K191">
        <f t="shared" si="11"/>
        <v>2.5714285714285716</v>
      </c>
      <c r="L191">
        <f t="shared" si="12"/>
        <v>5.1428571428571432</v>
      </c>
    </row>
    <row r="192" spans="1:12">
      <c r="A192" s="3" t="s">
        <v>207</v>
      </c>
      <c r="B192">
        <v>3</v>
      </c>
      <c r="C192">
        <v>5</v>
      </c>
      <c r="D192">
        <v>7</v>
      </c>
      <c r="E192">
        <v>4</v>
      </c>
      <c r="F192">
        <f>TekirdagTablo[[#This Row],[Vefat2019]]</f>
        <v>5</v>
      </c>
      <c r="G192">
        <f>IF(TekirdagTablo[[#This Row],[Vefat2020]]&gt;-1, TekirdagTablo[[#This Row],[Vefat2020]]-TekirdagTablo[[#This Row],[Referans]], 0)</f>
        <v>-2</v>
      </c>
      <c r="H192">
        <f t="shared" si="9"/>
        <v>4.1428571428571432</v>
      </c>
      <c r="I192">
        <f t="shared" si="10"/>
        <v>4.1428571428571432</v>
      </c>
      <c r="J192">
        <f t="shared" si="11"/>
        <v>4</v>
      </c>
      <c r="K192">
        <f t="shared" si="11"/>
        <v>2.1428571428571428</v>
      </c>
      <c r="L192">
        <f t="shared" si="12"/>
        <v>4.1428571428571432</v>
      </c>
    </row>
    <row r="193" spans="1:12">
      <c r="A193" s="3" t="s">
        <v>208</v>
      </c>
      <c r="B193">
        <v>5</v>
      </c>
      <c r="C193">
        <v>5</v>
      </c>
      <c r="D193">
        <v>3</v>
      </c>
      <c r="E193">
        <v>5</v>
      </c>
      <c r="F193">
        <f>TekirdagTablo[[#This Row],[Vefat2019]]</f>
        <v>5</v>
      </c>
      <c r="G193">
        <f>IF(TekirdagTablo[[#This Row],[Vefat2020]]&gt;-1, TekirdagTablo[[#This Row],[Vefat2020]]-TekirdagTablo[[#This Row],[Referans]], 0)</f>
        <v>0</v>
      </c>
      <c r="H193">
        <f t="shared" si="9"/>
        <v>3.8571428571428572</v>
      </c>
      <c r="I193">
        <f t="shared" si="10"/>
        <v>4.1428571428571432</v>
      </c>
      <c r="J193">
        <f t="shared" si="11"/>
        <v>4.4285714285714288</v>
      </c>
      <c r="K193">
        <f t="shared" si="11"/>
        <v>2.5714285714285716</v>
      </c>
      <c r="L193">
        <f t="shared" si="12"/>
        <v>4.1428571428571432</v>
      </c>
    </row>
    <row r="194" spans="1:12">
      <c r="A194" s="3" t="s">
        <v>209</v>
      </c>
      <c r="B194">
        <v>4</v>
      </c>
      <c r="C194">
        <v>5</v>
      </c>
      <c r="D194">
        <v>1</v>
      </c>
      <c r="E194">
        <v>1</v>
      </c>
      <c r="F194">
        <f>TekirdagTablo[[#This Row],[Vefat2019]]</f>
        <v>5</v>
      </c>
      <c r="G194">
        <f>IF(TekirdagTablo[[#This Row],[Vefat2020]]&gt;-1, TekirdagTablo[[#This Row],[Vefat2020]]-TekirdagTablo[[#This Row],[Referans]], 0)</f>
        <v>-1</v>
      </c>
      <c r="H194">
        <f t="shared" si="9"/>
        <v>4.1428571428571432</v>
      </c>
      <c r="I194">
        <f t="shared" si="10"/>
        <v>4.1428571428571432</v>
      </c>
      <c r="J194">
        <f t="shared" si="11"/>
        <v>4.1428571428571432</v>
      </c>
      <c r="K194">
        <f t="shared" si="11"/>
        <v>2.7142857142857144</v>
      </c>
      <c r="L194">
        <f t="shared" si="12"/>
        <v>4.1428571428571432</v>
      </c>
    </row>
    <row r="195" spans="1:12">
      <c r="A195" s="3" t="s">
        <v>210</v>
      </c>
      <c r="B195">
        <v>5</v>
      </c>
      <c r="C195">
        <v>3</v>
      </c>
      <c r="D195">
        <v>3</v>
      </c>
      <c r="E195">
        <v>0</v>
      </c>
      <c r="F195">
        <f>TekirdagTablo[[#This Row],[Vefat2019]]</f>
        <v>3</v>
      </c>
      <c r="G195">
        <f>IF(TekirdagTablo[[#This Row],[Vefat2020]]&gt;-1, TekirdagTablo[[#This Row],[Vefat2020]]-TekirdagTablo[[#This Row],[Referans]], 0)</f>
        <v>2</v>
      </c>
      <c r="H195">
        <f t="shared" si="9"/>
        <v>4.2857142857142856</v>
      </c>
      <c r="I195">
        <f t="shared" si="10"/>
        <v>4.4285714285714288</v>
      </c>
      <c r="J195">
        <f t="shared" si="11"/>
        <v>3.8571428571428572</v>
      </c>
      <c r="K195">
        <f t="shared" si="11"/>
        <v>2.7142857142857144</v>
      </c>
      <c r="L195">
        <f t="shared" si="12"/>
        <v>4.4285714285714288</v>
      </c>
    </row>
    <row r="196" spans="1:12">
      <c r="A196" s="3" t="s">
        <v>211</v>
      </c>
      <c r="B196">
        <v>7</v>
      </c>
      <c r="C196">
        <v>2</v>
      </c>
      <c r="D196">
        <v>3</v>
      </c>
      <c r="E196">
        <v>1</v>
      </c>
      <c r="F196">
        <f>TekirdagTablo[[#This Row],[Vefat2019]]</f>
        <v>2</v>
      </c>
      <c r="G196">
        <f>IF(TekirdagTablo[[#This Row],[Vefat2020]]&gt;-1, TekirdagTablo[[#This Row],[Vefat2020]]-TekirdagTablo[[#This Row],[Referans]], 0)</f>
        <v>5</v>
      </c>
      <c r="H196">
        <f t="shared" si="9"/>
        <v>4.4285714285714288</v>
      </c>
      <c r="I196">
        <f t="shared" si="10"/>
        <v>3.8571428571428572</v>
      </c>
      <c r="J196">
        <f t="shared" si="11"/>
        <v>3.8571428571428572</v>
      </c>
      <c r="K196">
        <f t="shared" si="11"/>
        <v>2.5714285714285716</v>
      </c>
      <c r="L196">
        <f t="shared" si="12"/>
        <v>3.8571428571428572</v>
      </c>
    </row>
    <row r="197" spans="1:12">
      <c r="A197" s="3" t="s">
        <v>212</v>
      </c>
      <c r="B197">
        <v>8</v>
      </c>
      <c r="C197">
        <v>3</v>
      </c>
      <c r="D197">
        <v>3</v>
      </c>
      <c r="E197">
        <v>3</v>
      </c>
      <c r="F197">
        <f>TekirdagTablo[[#This Row],[Vefat2019]]</f>
        <v>3</v>
      </c>
      <c r="G197">
        <f>IF(TekirdagTablo[[#This Row],[Vefat2020]]&gt;-1, TekirdagTablo[[#This Row],[Vefat2020]]-TekirdagTablo[[#This Row],[Referans]], 0)</f>
        <v>5</v>
      </c>
      <c r="H197">
        <f t="shared" si="9"/>
        <v>5.2857142857142856</v>
      </c>
      <c r="I197">
        <f t="shared" si="10"/>
        <v>3.8571428571428572</v>
      </c>
      <c r="J197">
        <f t="shared" si="11"/>
        <v>3.8571428571428572</v>
      </c>
      <c r="K197">
        <f t="shared" si="11"/>
        <v>2.4285714285714284</v>
      </c>
      <c r="L197">
        <f t="shared" si="12"/>
        <v>3.8571428571428572</v>
      </c>
    </row>
    <row r="198" spans="1:12">
      <c r="A198" s="3" t="s">
        <v>213</v>
      </c>
      <c r="B198">
        <v>7</v>
      </c>
      <c r="C198">
        <v>6</v>
      </c>
      <c r="D198">
        <v>4</v>
      </c>
      <c r="E198">
        <v>0</v>
      </c>
      <c r="F198">
        <f>TekirdagTablo[[#This Row],[Vefat2019]]</f>
        <v>6</v>
      </c>
      <c r="G198">
        <f>IF(TekirdagTablo[[#This Row],[Vefat2020]]&gt;-1, TekirdagTablo[[#This Row],[Vefat2020]]-TekirdagTablo[[#This Row],[Referans]], 0)</f>
        <v>1</v>
      </c>
      <c r="H198">
        <f t="shared" si="9"/>
        <v>5.5714285714285712</v>
      </c>
      <c r="I198">
        <f t="shared" si="10"/>
        <v>4.1428571428571432</v>
      </c>
      <c r="J198">
        <f t="shared" si="11"/>
        <v>3.4285714285714284</v>
      </c>
      <c r="K198">
        <f t="shared" si="11"/>
        <v>2</v>
      </c>
      <c r="L198">
        <f t="shared" si="12"/>
        <v>4.1428571428571432</v>
      </c>
    </row>
    <row r="199" spans="1:12">
      <c r="A199" s="3" t="s">
        <v>214</v>
      </c>
      <c r="B199">
        <v>8</v>
      </c>
      <c r="C199">
        <v>2</v>
      </c>
      <c r="D199">
        <v>1</v>
      </c>
      <c r="E199">
        <v>3</v>
      </c>
      <c r="F199">
        <f>TekirdagTablo[[#This Row],[Vefat2019]]</f>
        <v>2</v>
      </c>
      <c r="G199">
        <f>IF(TekirdagTablo[[#This Row],[Vefat2020]]&gt;-1, TekirdagTablo[[#This Row],[Vefat2020]]-TekirdagTablo[[#This Row],[Referans]], 0)</f>
        <v>6</v>
      </c>
      <c r="H199">
        <f t="shared" si="9"/>
        <v>6.2857142857142856</v>
      </c>
      <c r="I199">
        <f t="shared" si="10"/>
        <v>3.7142857142857144</v>
      </c>
      <c r="J199">
        <f t="shared" si="11"/>
        <v>2.5714285714285716</v>
      </c>
      <c r="K199">
        <f t="shared" si="11"/>
        <v>1.8571428571428572</v>
      </c>
      <c r="L199">
        <f t="shared" si="12"/>
        <v>3.7142857142857144</v>
      </c>
    </row>
    <row r="200" spans="1:12">
      <c r="A200" s="3" t="s">
        <v>215</v>
      </c>
      <c r="B200">
        <v>0</v>
      </c>
      <c r="C200">
        <v>1</v>
      </c>
      <c r="D200">
        <v>0</v>
      </c>
      <c r="E200">
        <v>3</v>
      </c>
      <c r="F200">
        <f>TekirdagTablo[[#This Row],[Vefat2019]]</f>
        <v>1</v>
      </c>
      <c r="G200">
        <f>IF(TekirdagTablo[[#This Row],[Vefat2020]]&gt;-1, TekirdagTablo[[#This Row],[Vefat2020]]-TekirdagTablo[[#This Row],[Referans]], 0)</f>
        <v>-1</v>
      </c>
      <c r="H200">
        <f t="shared" si="9"/>
        <v>5.5714285714285712</v>
      </c>
      <c r="I200">
        <f t="shared" si="10"/>
        <v>3.1428571428571428</v>
      </c>
      <c r="J200">
        <f t="shared" si="11"/>
        <v>2.1428571428571428</v>
      </c>
      <c r="K200">
        <f t="shared" si="11"/>
        <v>1.5714285714285714</v>
      </c>
      <c r="L200">
        <f t="shared" si="12"/>
        <v>3.1428571428571428</v>
      </c>
    </row>
    <row r="201" spans="1:12">
      <c r="A201" s="3" t="s">
        <v>216</v>
      </c>
      <c r="B201">
        <v>5</v>
      </c>
      <c r="C201">
        <v>3</v>
      </c>
      <c r="D201">
        <v>11</v>
      </c>
      <c r="E201">
        <v>1</v>
      </c>
      <c r="F201">
        <f>TekirdagTablo[[#This Row],[Vefat2019]]</f>
        <v>3</v>
      </c>
      <c r="G201">
        <f>IF(TekirdagTablo[[#This Row],[Vefat2020]]&gt;-1, TekirdagTablo[[#This Row],[Vefat2020]]-TekirdagTablo[[#This Row],[Referans]], 0)</f>
        <v>2</v>
      </c>
      <c r="H201">
        <f t="shared" ref="H201:H254" si="13">AVERAGE(B195:B201)</f>
        <v>5.7142857142857144</v>
      </c>
      <c r="I201">
        <f t="shared" ref="I201:I254" si="14">AVERAGE(C195:C201)</f>
        <v>2.8571428571428572</v>
      </c>
      <c r="J201">
        <f t="shared" ref="J201:K254" si="15">AVERAGE(D195:D201)</f>
        <v>3.5714285714285716</v>
      </c>
      <c r="K201">
        <f t="shared" si="15"/>
        <v>1.5714285714285714</v>
      </c>
      <c r="L201">
        <f t="shared" ref="L201:L257" si="16">AVERAGE(F195:F201)</f>
        <v>2.8571428571428572</v>
      </c>
    </row>
    <row r="202" spans="1:12">
      <c r="A202" s="3" t="s">
        <v>217</v>
      </c>
      <c r="B202">
        <v>5</v>
      </c>
      <c r="C202">
        <v>5</v>
      </c>
      <c r="D202">
        <v>3</v>
      </c>
      <c r="E202">
        <v>3</v>
      </c>
      <c r="F202">
        <f>TekirdagTablo[[#This Row],[Vefat2019]]</f>
        <v>5</v>
      </c>
      <c r="G202">
        <f>IF(TekirdagTablo[[#This Row],[Vefat2020]]&gt;-1, TekirdagTablo[[#This Row],[Vefat2020]]-TekirdagTablo[[#This Row],[Referans]], 0)</f>
        <v>0</v>
      </c>
      <c r="H202">
        <f t="shared" si="13"/>
        <v>5.7142857142857144</v>
      </c>
      <c r="I202">
        <f t="shared" si="14"/>
        <v>3.1428571428571428</v>
      </c>
      <c r="J202">
        <f t="shared" si="15"/>
        <v>3.5714285714285716</v>
      </c>
      <c r="K202">
        <f t="shared" si="15"/>
        <v>2</v>
      </c>
      <c r="L202">
        <f t="shared" si="16"/>
        <v>3.1428571428571428</v>
      </c>
    </row>
    <row r="203" spans="1:12">
      <c r="A203" s="3" t="s">
        <v>218</v>
      </c>
      <c r="B203">
        <v>1</v>
      </c>
      <c r="C203">
        <v>6</v>
      </c>
      <c r="D203">
        <v>5</v>
      </c>
      <c r="E203">
        <v>1</v>
      </c>
      <c r="F203">
        <f>TekirdagTablo[[#This Row],[Vefat2019]]</f>
        <v>6</v>
      </c>
      <c r="G203">
        <f>IF(TekirdagTablo[[#This Row],[Vefat2020]]&gt;-1, TekirdagTablo[[#This Row],[Vefat2020]]-TekirdagTablo[[#This Row],[Referans]], 0)</f>
        <v>-5</v>
      </c>
      <c r="H203">
        <f t="shared" si="13"/>
        <v>4.8571428571428568</v>
      </c>
      <c r="I203">
        <f t="shared" si="14"/>
        <v>3.7142857142857144</v>
      </c>
      <c r="J203">
        <f t="shared" si="15"/>
        <v>3.8571428571428572</v>
      </c>
      <c r="K203">
        <f t="shared" si="15"/>
        <v>2</v>
      </c>
      <c r="L203">
        <f t="shared" si="16"/>
        <v>3.7142857142857144</v>
      </c>
    </row>
    <row r="204" spans="1:12">
      <c r="A204" s="3" t="s">
        <v>219</v>
      </c>
      <c r="B204">
        <v>2</v>
      </c>
      <c r="C204">
        <v>7</v>
      </c>
      <c r="D204">
        <v>2</v>
      </c>
      <c r="E204">
        <v>0</v>
      </c>
      <c r="F204">
        <f>TekirdagTablo[[#This Row],[Vefat2019]]</f>
        <v>7</v>
      </c>
      <c r="G204">
        <f>IF(TekirdagTablo[[#This Row],[Vefat2020]]&gt;-1, TekirdagTablo[[#This Row],[Vefat2020]]-TekirdagTablo[[#This Row],[Referans]], 0)</f>
        <v>-5</v>
      </c>
      <c r="H204">
        <f t="shared" si="13"/>
        <v>4</v>
      </c>
      <c r="I204">
        <f t="shared" si="14"/>
        <v>4.2857142857142856</v>
      </c>
      <c r="J204">
        <f t="shared" si="15"/>
        <v>3.7142857142857144</v>
      </c>
      <c r="K204">
        <f t="shared" si="15"/>
        <v>1.5714285714285714</v>
      </c>
      <c r="L204">
        <f t="shared" si="16"/>
        <v>4.2857142857142856</v>
      </c>
    </row>
    <row r="205" spans="1:12">
      <c r="A205" s="3" t="s">
        <v>220</v>
      </c>
      <c r="B205">
        <v>4</v>
      </c>
      <c r="C205">
        <v>6</v>
      </c>
      <c r="D205">
        <v>7</v>
      </c>
      <c r="E205">
        <v>2</v>
      </c>
      <c r="F205">
        <f>TekirdagTablo[[#This Row],[Vefat2019]]</f>
        <v>6</v>
      </c>
      <c r="G205">
        <f>IF(TekirdagTablo[[#This Row],[Vefat2020]]&gt;-1, TekirdagTablo[[#This Row],[Vefat2020]]-TekirdagTablo[[#This Row],[Referans]], 0)</f>
        <v>-2</v>
      </c>
      <c r="H205">
        <f t="shared" si="13"/>
        <v>3.5714285714285716</v>
      </c>
      <c r="I205">
        <f t="shared" si="14"/>
        <v>4.2857142857142856</v>
      </c>
      <c r="J205">
        <f t="shared" si="15"/>
        <v>4.1428571428571432</v>
      </c>
      <c r="K205">
        <f t="shared" si="15"/>
        <v>1.8571428571428572</v>
      </c>
      <c r="L205">
        <f t="shared" si="16"/>
        <v>4.2857142857142856</v>
      </c>
    </row>
    <row r="206" spans="1:12">
      <c r="A206" s="3" t="s">
        <v>221</v>
      </c>
      <c r="B206">
        <v>2</v>
      </c>
      <c r="C206">
        <v>2</v>
      </c>
      <c r="D206">
        <v>4</v>
      </c>
      <c r="E206">
        <v>2</v>
      </c>
      <c r="F206">
        <f>TekirdagTablo[[#This Row],[Vefat2019]]</f>
        <v>2</v>
      </c>
      <c r="G206">
        <f>IF(TekirdagTablo[[#This Row],[Vefat2020]]&gt;-1, TekirdagTablo[[#This Row],[Vefat2020]]-TekirdagTablo[[#This Row],[Referans]], 0)</f>
        <v>0</v>
      </c>
      <c r="H206">
        <f t="shared" si="13"/>
        <v>2.7142857142857144</v>
      </c>
      <c r="I206">
        <f t="shared" si="14"/>
        <v>4.2857142857142856</v>
      </c>
      <c r="J206">
        <f t="shared" si="15"/>
        <v>4.5714285714285712</v>
      </c>
      <c r="K206">
        <f t="shared" si="15"/>
        <v>1.7142857142857142</v>
      </c>
      <c r="L206">
        <f t="shared" si="16"/>
        <v>4.2857142857142856</v>
      </c>
    </row>
    <row r="207" spans="1:12">
      <c r="A207" s="3" t="s">
        <v>222</v>
      </c>
      <c r="B207">
        <v>2</v>
      </c>
      <c r="C207">
        <v>3</v>
      </c>
      <c r="D207">
        <v>3</v>
      </c>
      <c r="E207">
        <v>3</v>
      </c>
      <c r="F207">
        <f>TekirdagTablo[[#This Row],[Vefat2019]]</f>
        <v>3</v>
      </c>
      <c r="G207">
        <f>IF(TekirdagTablo[[#This Row],[Vefat2020]]&gt;-1, TekirdagTablo[[#This Row],[Vefat2020]]-TekirdagTablo[[#This Row],[Referans]], 0)</f>
        <v>-1</v>
      </c>
      <c r="H207">
        <f t="shared" si="13"/>
        <v>3</v>
      </c>
      <c r="I207">
        <f t="shared" si="14"/>
        <v>4.5714285714285712</v>
      </c>
      <c r="J207">
        <f t="shared" si="15"/>
        <v>5</v>
      </c>
      <c r="K207">
        <f t="shared" si="15"/>
        <v>1.7142857142857142</v>
      </c>
      <c r="L207">
        <f t="shared" si="16"/>
        <v>4.5714285714285712</v>
      </c>
    </row>
    <row r="208" spans="1:12">
      <c r="A208" s="3" t="s">
        <v>223</v>
      </c>
      <c r="B208">
        <v>6</v>
      </c>
      <c r="C208">
        <v>4</v>
      </c>
      <c r="D208">
        <v>6</v>
      </c>
      <c r="E208">
        <v>1</v>
      </c>
      <c r="F208">
        <f>TekirdagTablo[[#This Row],[Vefat2019]]</f>
        <v>4</v>
      </c>
      <c r="G208">
        <f>IF(TekirdagTablo[[#This Row],[Vefat2020]]&gt;-1, TekirdagTablo[[#This Row],[Vefat2020]]-TekirdagTablo[[#This Row],[Referans]], 0)</f>
        <v>2</v>
      </c>
      <c r="H208">
        <f t="shared" si="13"/>
        <v>3.1428571428571428</v>
      </c>
      <c r="I208">
        <f t="shared" si="14"/>
        <v>4.7142857142857144</v>
      </c>
      <c r="J208">
        <f t="shared" si="15"/>
        <v>4.2857142857142856</v>
      </c>
      <c r="K208">
        <f t="shared" si="15"/>
        <v>1.7142857142857142</v>
      </c>
      <c r="L208">
        <f t="shared" si="16"/>
        <v>4.7142857142857144</v>
      </c>
    </row>
    <row r="209" spans="1:12">
      <c r="A209" s="3" t="s">
        <v>224</v>
      </c>
      <c r="B209">
        <v>3</v>
      </c>
      <c r="C209">
        <v>3</v>
      </c>
      <c r="D209">
        <v>8</v>
      </c>
      <c r="E209">
        <v>2</v>
      </c>
      <c r="F209">
        <f>TekirdagTablo[[#This Row],[Vefat2019]]</f>
        <v>3</v>
      </c>
      <c r="G209">
        <f>IF(TekirdagTablo[[#This Row],[Vefat2020]]&gt;-1, TekirdagTablo[[#This Row],[Vefat2020]]-TekirdagTablo[[#This Row],[Referans]], 0)</f>
        <v>0</v>
      </c>
      <c r="H209">
        <f t="shared" si="13"/>
        <v>2.8571428571428572</v>
      </c>
      <c r="I209">
        <f t="shared" si="14"/>
        <v>4.4285714285714288</v>
      </c>
      <c r="J209">
        <f t="shared" si="15"/>
        <v>5</v>
      </c>
      <c r="K209">
        <f t="shared" si="15"/>
        <v>1.5714285714285714</v>
      </c>
      <c r="L209">
        <f t="shared" si="16"/>
        <v>4.4285714285714288</v>
      </c>
    </row>
    <row r="210" spans="1:12">
      <c r="A210" s="3" t="s">
        <v>225</v>
      </c>
      <c r="B210">
        <v>3</v>
      </c>
      <c r="C210">
        <v>3</v>
      </c>
      <c r="D210">
        <v>4</v>
      </c>
      <c r="E210">
        <v>1</v>
      </c>
      <c r="F210">
        <f>TekirdagTablo[[#This Row],[Vefat2019]]</f>
        <v>3</v>
      </c>
      <c r="G210">
        <f>IF(TekirdagTablo[[#This Row],[Vefat2020]]&gt;-1, TekirdagTablo[[#This Row],[Vefat2020]]-TekirdagTablo[[#This Row],[Referans]], 0)</f>
        <v>0</v>
      </c>
      <c r="H210">
        <f t="shared" si="13"/>
        <v>3.1428571428571428</v>
      </c>
      <c r="I210">
        <f t="shared" si="14"/>
        <v>4</v>
      </c>
      <c r="J210">
        <f t="shared" si="15"/>
        <v>4.8571428571428568</v>
      </c>
      <c r="K210">
        <f t="shared" si="15"/>
        <v>1.5714285714285714</v>
      </c>
      <c r="L210">
        <f t="shared" si="16"/>
        <v>4</v>
      </c>
    </row>
    <row r="211" spans="1:12">
      <c r="A211" s="3" t="s">
        <v>226</v>
      </c>
      <c r="B211">
        <v>2</v>
      </c>
      <c r="C211">
        <v>3</v>
      </c>
      <c r="D211">
        <v>3</v>
      </c>
      <c r="E211">
        <v>1</v>
      </c>
      <c r="F211">
        <f>TekirdagTablo[[#This Row],[Vefat2019]]</f>
        <v>3</v>
      </c>
      <c r="G211">
        <f>IF(TekirdagTablo[[#This Row],[Vefat2020]]&gt;-1, TekirdagTablo[[#This Row],[Vefat2020]]-TekirdagTablo[[#This Row],[Referans]], 0)</f>
        <v>-1</v>
      </c>
      <c r="H211">
        <f t="shared" si="13"/>
        <v>3.1428571428571428</v>
      </c>
      <c r="I211">
        <f t="shared" si="14"/>
        <v>3.4285714285714284</v>
      </c>
      <c r="J211">
        <f t="shared" si="15"/>
        <v>5</v>
      </c>
      <c r="K211">
        <f t="shared" si="15"/>
        <v>1.7142857142857142</v>
      </c>
      <c r="L211">
        <f t="shared" si="16"/>
        <v>3.4285714285714284</v>
      </c>
    </row>
    <row r="212" spans="1:12">
      <c r="A212" s="3" t="s">
        <v>227</v>
      </c>
      <c r="B212">
        <v>4</v>
      </c>
      <c r="C212">
        <v>2</v>
      </c>
      <c r="D212">
        <v>5</v>
      </c>
      <c r="E212">
        <v>0</v>
      </c>
      <c r="F212">
        <f>TekirdagTablo[[#This Row],[Vefat2019]]</f>
        <v>2</v>
      </c>
      <c r="G212">
        <f>IF(TekirdagTablo[[#This Row],[Vefat2020]]&gt;-1, TekirdagTablo[[#This Row],[Vefat2020]]-TekirdagTablo[[#This Row],[Referans]], 0)</f>
        <v>2</v>
      </c>
      <c r="H212">
        <f t="shared" si="13"/>
        <v>3.1428571428571428</v>
      </c>
      <c r="I212">
        <f t="shared" si="14"/>
        <v>2.8571428571428572</v>
      </c>
      <c r="J212">
        <f t="shared" si="15"/>
        <v>4.7142857142857144</v>
      </c>
      <c r="K212">
        <f t="shared" si="15"/>
        <v>1.4285714285714286</v>
      </c>
      <c r="L212">
        <f t="shared" si="16"/>
        <v>2.8571428571428572</v>
      </c>
    </row>
    <row r="213" spans="1:12">
      <c r="A213" s="3" t="s">
        <v>228</v>
      </c>
      <c r="B213">
        <v>3</v>
      </c>
      <c r="C213">
        <v>6</v>
      </c>
      <c r="D213">
        <v>6</v>
      </c>
      <c r="E213">
        <v>1</v>
      </c>
      <c r="F213">
        <f>TekirdagTablo[[#This Row],[Vefat2019]]</f>
        <v>6</v>
      </c>
      <c r="G213">
        <f>IF(TekirdagTablo[[#This Row],[Vefat2020]]&gt;-1, TekirdagTablo[[#This Row],[Vefat2020]]-TekirdagTablo[[#This Row],[Referans]], 0)</f>
        <v>-3</v>
      </c>
      <c r="H213">
        <f t="shared" si="13"/>
        <v>3.2857142857142856</v>
      </c>
      <c r="I213">
        <f t="shared" si="14"/>
        <v>3.4285714285714284</v>
      </c>
      <c r="J213">
        <f t="shared" si="15"/>
        <v>5</v>
      </c>
      <c r="K213">
        <f t="shared" si="15"/>
        <v>1.2857142857142858</v>
      </c>
      <c r="L213">
        <f t="shared" si="16"/>
        <v>3.4285714285714284</v>
      </c>
    </row>
    <row r="214" spans="1:12">
      <c r="A214" s="3" t="s">
        <v>229</v>
      </c>
      <c r="B214">
        <v>8</v>
      </c>
      <c r="C214">
        <v>3</v>
      </c>
      <c r="D214">
        <v>4</v>
      </c>
      <c r="E214">
        <v>2</v>
      </c>
      <c r="F214">
        <f>TekirdagTablo[[#This Row],[Vefat2019]]</f>
        <v>3</v>
      </c>
      <c r="G214">
        <f>IF(TekirdagTablo[[#This Row],[Vefat2020]]&gt;-1, TekirdagTablo[[#This Row],[Vefat2020]]-TekirdagTablo[[#This Row],[Referans]], 0)</f>
        <v>5</v>
      </c>
      <c r="H214">
        <f t="shared" si="13"/>
        <v>4.1428571428571432</v>
      </c>
      <c r="I214">
        <f t="shared" si="14"/>
        <v>3.4285714285714284</v>
      </c>
      <c r="J214">
        <f t="shared" si="15"/>
        <v>5.1428571428571432</v>
      </c>
      <c r="K214">
        <f t="shared" si="15"/>
        <v>1.1428571428571428</v>
      </c>
      <c r="L214">
        <f t="shared" si="16"/>
        <v>3.4285714285714284</v>
      </c>
    </row>
    <row r="215" spans="1:12">
      <c r="A215" s="3" t="s">
        <v>230</v>
      </c>
      <c r="B215">
        <v>2</v>
      </c>
      <c r="C215">
        <v>3</v>
      </c>
      <c r="D215">
        <v>4</v>
      </c>
      <c r="E215">
        <v>2</v>
      </c>
      <c r="F215">
        <f>TekirdagTablo[[#This Row],[Vefat2019]]</f>
        <v>3</v>
      </c>
      <c r="G215">
        <f>IF(TekirdagTablo[[#This Row],[Vefat2020]]&gt;-1, TekirdagTablo[[#This Row],[Vefat2020]]-TekirdagTablo[[#This Row],[Referans]], 0)</f>
        <v>-1</v>
      </c>
      <c r="H215">
        <f t="shared" si="13"/>
        <v>3.5714285714285716</v>
      </c>
      <c r="I215">
        <f t="shared" si="14"/>
        <v>3.2857142857142856</v>
      </c>
      <c r="J215">
        <f t="shared" si="15"/>
        <v>4.8571428571428568</v>
      </c>
      <c r="K215">
        <f t="shared" si="15"/>
        <v>1.2857142857142858</v>
      </c>
      <c r="L215">
        <f t="shared" si="16"/>
        <v>3.2857142857142856</v>
      </c>
    </row>
    <row r="216" spans="1:12">
      <c r="A216" s="3" t="s">
        <v>231</v>
      </c>
      <c r="B216">
        <v>3</v>
      </c>
      <c r="C216">
        <v>3</v>
      </c>
      <c r="D216">
        <v>2</v>
      </c>
      <c r="E216">
        <v>2</v>
      </c>
      <c r="F216">
        <f>TekirdagTablo[[#This Row],[Vefat2019]]</f>
        <v>3</v>
      </c>
      <c r="G216">
        <f>IF(TekirdagTablo[[#This Row],[Vefat2020]]&gt;-1, TekirdagTablo[[#This Row],[Vefat2020]]-TekirdagTablo[[#This Row],[Referans]], 0)</f>
        <v>0</v>
      </c>
      <c r="H216">
        <f t="shared" si="13"/>
        <v>3.5714285714285716</v>
      </c>
      <c r="I216">
        <f t="shared" si="14"/>
        <v>3.2857142857142856</v>
      </c>
      <c r="J216">
        <f t="shared" si="15"/>
        <v>4</v>
      </c>
      <c r="K216">
        <f t="shared" si="15"/>
        <v>1.2857142857142858</v>
      </c>
      <c r="L216">
        <f t="shared" si="16"/>
        <v>3.2857142857142856</v>
      </c>
    </row>
    <row r="217" spans="1:12">
      <c r="A217" s="3" t="s">
        <v>232</v>
      </c>
      <c r="B217">
        <v>5</v>
      </c>
      <c r="C217">
        <v>3</v>
      </c>
      <c r="D217">
        <v>2</v>
      </c>
      <c r="E217">
        <v>1</v>
      </c>
      <c r="F217">
        <f>TekirdagTablo[[#This Row],[Vefat2019]]</f>
        <v>3</v>
      </c>
      <c r="G217">
        <f>IF(TekirdagTablo[[#This Row],[Vefat2020]]&gt;-1, TekirdagTablo[[#This Row],[Vefat2020]]-TekirdagTablo[[#This Row],[Referans]], 0)</f>
        <v>2</v>
      </c>
      <c r="H217">
        <f t="shared" si="13"/>
        <v>3.8571428571428572</v>
      </c>
      <c r="I217">
        <f t="shared" si="14"/>
        <v>3.2857142857142856</v>
      </c>
      <c r="J217">
        <f t="shared" si="15"/>
        <v>3.7142857142857144</v>
      </c>
      <c r="K217">
        <f t="shared" si="15"/>
        <v>1.2857142857142858</v>
      </c>
      <c r="L217">
        <f t="shared" si="16"/>
        <v>3.2857142857142856</v>
      </c>
    </row>
    <row r="218" spans="1:12">
      <c r="A218" s="3" t="s">
        <v>233</v>
      </c>
      <c r="B218">
        <v>6</v>
      </c>
      <c r="C218">
        <v>4</v>
      </c>
      <c r="D218">
        <v>4</v>
      </c>
      <c r="E218">
        <v>1</v>
      </c>
      <c r="F218">
        <f>TekirdagTablo[[#This Row],[Vefat2019]]</f>
        <v>4</v>
      </c>
      <c r="G218">
        <f>IF(TekirdagTablo[[#This Row],[Vefat2020]]&gt;-1, TekirdagTablo[[#This Row],[Vefat2020]]-TekirdagTablo[[#This Row],[Referans]], 0)</f>
        <v>2</v>
      </c>
      <c r="H218">
        <f t="shared" si="13"/>
        <v>4.4285714285714288</v>
      </c>
      <c r="I218">
        <f t="shared" si="14"/>
        <v>3.4285714285714284</v>
      </c>
      <c r="J218">
        <f t="shared" si="15"/>
        <v>3.8571428571428572</v>
      </c>
      <c r="K218">
        <f t="shared" si="15"/>
        <v>1.2857142857142858</v>
      </c>
      <c r="L218">
        <f t="shared" si="16"/>
        <v>3.4285714285714284</v>
      </c>
    </row>
    <row r="219" spans="1:12">
      <c r="A219" s="3" t="s">
        <v>234</v>
      </c>
      <c r="B219">
        <v>4</v>
      </c>
      <c r="C219">
        <v>5</v>
      </c>
      <c r="D219">
        <v>4</v>
      </c>
      <c r="E219">
        <v>2</v>
      </c>
      <c r="F219">
        <f>TekirdagTablo[[#This Row],[Vefat2019]]</f>
        <v>5</v>
      </c>
      <c r="G219">
        <f>IF(TekirdagTablo[[#This Row],[Vefat2020]]&gt;-1, TekirdagTablo[[#This Row],[Vefat2020]]-TekirdagTablo[[#This Row],[Referans]], 0)</f>
        <v>-1</v>
      </c>
      <c r="H219">
        <f t="shared" si="13"/>
        <v>4.4285714285714288</v>
      </c>
      <c r="I219">
        <f t="shared" si="14"/>
        <v>3.8571428571428572</v>
      </c>
      <c r="J219">
        <f t="shared" si="15"/>
        <v>3.7142857142857144</v>
      </c>
      <c r="K219">
        <f t="shared" si="15"/>
        <v>1.5714285714285714</v>
      </c>
      <c r="L219">
        <f t="shared" si="16"/>
        <v>3.8571428571428572</v>
      </c>
    </row>
    <row r="220" spans="1:12">
      <c r="A220" s="3" t="s">
        <v>235</v>
      </c>
      <c r="B220">
        <v>2</v>
      </c>
      <c r="C220">
        <v>6</v>
      </c>
      <c r="D220">
        <v>6</v>
      </c>
      <c r="E220">
        <v>4</v>
      </c>
      <c r="F220">
        <f>TekirdagTablo[[#This Row],[Vefat2019]]</f>
        <v>6</v>
      </c>
      <c r="G220">
        <f>IF(TekirdagTablo[[#This Row],[Vefat2020]]&gt;-1, TekirdagTablo[[#This Row],[Vefat2020]]-TekirdagTablo[[#This Row],[Referans]], 0)</f>
        <v>-4</v>
      </c>
      <c r="H220">
        <f t="shared" si="13"/>
        <v>4.2857142857142856</v>
      </c>
      <c r="I220">
        <f t="shared" si="14"/>
        <v>3.8571428571428572</v>
      </c>
      <c r="J220">
        <f t="shared" si="15"/>
        <v>3.7142857142857144</v>
      </c>
      <c r="K220">
        <f t="shared" si="15"/>
        <v>2</v>
      </c>
      <c r="L220">
        <f t="shared" si="16"/>
        <v>3.8571428571428572</v>
      </c>
    </row>
    <row r="221" spans="1:12">
      <c r="A221" s="3" t="s">
        <v>236</v>
      </c>
      <c r="B221">
        <v>4</v>
      </c>
      <c r="C221">
        <v>3</v>
      </c>
      <c r="D221">
        <v>3</v>
      </c>
      <c r="E221">
        <v>0</v>
      </c>
      <c r="F221">
        <f>TekirdagTablo[[#This Row],[Vefat2019]]</f>
        <v>3</v>
      </c>
      <c r="G221">
        <f>IF(TekirdagTablo[[#This Row],[Vefat2020]]&gt;-1, TekirdagTablo[[#This Row],[Vefat2020]]-TekirdagTablo[[#This Row],[Referans]], 0)</f>
        <v>1</v>
      </c>
      <c r="H221">
        <f t="shared" si="13"/>
        <v>3.7142857142857144</v>
      </c>
      <c r="I221">
        <f t="shared" si="14"/>
        <v>3.8571428571428572</v>
      </c>
      <c r="J221">
        <f t="shared" si="15"/>
        <v>3.5714285714285716</v>
      </c>
      <c r="K221">
        <f t="shared" si="15"/>
        <v>1.7142857142857142</v>
      </c>
      <c r="L221">
        <f t="shared" si="16"/>
        <v>3.8571428571428572</v>
      </c>
    </row>
    <row r="222" spans="1:12">
      <c r="A222" s="3" t="s">
        <v>237</v>
      </c>
      <c r="B222">
        <v>6</v>
      </c>
      <c r="C222">
        <v>1</v>
      </c>
      <c r="D222">
        <v>2</v>
      </c>
      <c r="E222">
        <v>1</v>
      </c>
      <c r="F222">
        <f>TekirdagTablo[[#This Row],[Vefat2019]]</f>
        <v>1</v>
      </c>
      <c r="G222">
        <f>IF(TekirdagTablo[[#This Row],[Vefat2020]]&gt;-1, TekirdagTablo[[#This Row],[Vefat2020]]-TekirdagTablo[[#This Row],[Referans]], 0)</f>
        <v>5</v>
      </c>
      <c r="H222">
        <f t="shared" si="13"/>
        <v>4.2857142857142856</v>
      </c>
      <c r="I222">
        <f t="shared" si="14"/>
        <v>3.5714285714285716</v>
      </c>
      <c r="J222">
        <f t="shared" si="15"/>
        <v>3.2857142857142856</v>
      </c>
      <c r="K222">
        <f t="shared" si="15"/>
        <v>1.5714285714285714</v>
      </c>
      <c r="L222">
        <f t="shared" si="16"/>
        <v>3.5714285714285716</v>
      </c>
    </row>
    <row r="223" spans="1:12">
      <c r="A223" s="3" t="s">
        <v>238</v>
      </c>
      <c r="B223">
        <v>6</v>
      </c>
      <c r="C223">
        <v>8</v>
      </c>
      <c r="D223">
        <v>5</v>
      </c>
      <c r="E223">
        <v>1</v>
      </c>
      <c r="F223">
        <f>TekirdagTablo[[#This Row],[Vefat2019]]</f>
        <v>8</v>
      </c>
      <c r="G223">
        <f>IF(TekirdagTablo[[#This Row],[Vefat2020]]&gt;-1, TekirdagTablo[[#This Row],[Vefat2020]]-TekirdagTablo[[#This Row],[Referans]], 0)</f>
        <v>-2</v>
      </c>
      <c r="H223">
        <f t="shared" si="13"/>
        <v>4.7142857142857144</v>
      </c>
      <c r="I223">
        <f t="shared" si="14"/>
        <v>4.2857142857142856</v>
      </c>
      <c r="J223">
        <f t="shared" si="15"/>
        <v>3.7142857142857144</v>
      </c>
      <c r="K223">
        <f t="shared" si="15"/>
        <v>1.4285714285714286</v>
      </c>
      <c r="L223">
        <f t="shared" si="16"/>
        <v>4.2857142857142856</v>
      </c>
    </row>
    <row r="224" spans="1:12">
      <c r="A224" s="3" t="s">
        <v>239</v>
      </c>
      <c r="B224">
        <v>5</v>
      </c>
      <c r="C224">
        <v>0</v>
      </c>
      <c r="D224">
        <v>4</v>
      </c>
      <c r="E224">
        <v>1</v>
      </c>
      <c r="F224">
        <f>TekirdagTablo[[#This Row],[Vefat2019]]</f>
        <v>0</v>
      </c>
      <c r="G224">
        <f>IF(TekirdagTablo[[#This Row],[Vefat2020]]&gt;-1, TekirdagTablo[[#This Row],[Vefat2020]]-TekirdagTablo[[#This Row],[Referans]], 0)</f>
        <v>5</v>
      </c>
      <c r="H224">
        <f t="shared" si="13"/>
        <v>4.7142857142857144</v>
      </c>
      <c r="I224">
        <f t="shared" si="14"/>
        <v>3.8571428571428572</v>
      </c>
      <c r="J224">
        <f t="shared" si="15"/>
        <v>4</v>
      </c>
      <c r="K224">
        <f t="shared" si="15"/>
        <v>1.4285714285714286</v>
      </c>
      <c r="L224">
        <f t="shared" si="16"/>
        <v>3.8571428571428572</v>
      </c>
    </row>
    <row r="225" spans="1:12">
      <c r="A225" s="3" t="s">
        <v>240</v>
      </c>
      <c r="B225">
        <v>5</v>
      </c>
      <c r="C225">
        <v>2</v>
      </c>
      <c r="D225">
        <v>3</v>
      </c>
      <c r="E225">
        <v>1</v>
      </c>
      <c r="F225">
        <f>TekirdagTablo[[#This Row],[Vefat2019]]</f>
        <v>2</v>
      </c>
      <c r="G225">
        <f>IF(TekirdagTablo[[#This Row],[Vefat2020]]&gt;-1, TekirdagTablo[[#This Row],[Vefat2020]]-TekirdagTablo[[#This Row],[Referans]], 0)</f>
        <v>3</v>
      </c>
      <c r="H225">
        <f t="shared" si="13"/>
        <v>4.5714285714285712</v>
      </c>
      <c r="I225">
        <f t="shared" si="14"/>
        <v>3.5714285714285716</v>
      </c>
      <c r="J225">
        <f t="shared" si="15"/>
        <v>3.8571428571428572</v>
      </c>
      <c r="K225">
        <f t="shared" si="15"/>
        <v>1.4285714285714286</v>
      </c>
      <c r="L225">
        <f t="shared" si="16"/>
        <v>3.5714285714285716</v>
      </c>
    </row>
    <row r="226" spans="1:12">
      <c r="A226" s="3" t="s">
        <v>241</v>
      </c>
      <c r="B226">
        <v>2</v>
      </c>
      <c r="C226">
        <v>2</v>
      </c>
      <c r="D226">
        <v>7</v>
      </c>
      <c r="E226">
        <v>2</v>
      </c>
      <c r="F226">
        <f>TekirdagTablo[[#This Row],[Vefat2019]]</f>
        <v>2</v>
      </c>
      <c r="G226">
        <f>IF(TekirdagTablo[[#This Row],[Vefat2020]]&gt;-1, TekirdagTablo[[#This Row],[Vefat2020]]-TekirdagTablo[[#This Row],[Referans]], 0)</f>
        <v>0</v>
      </c>
      <c r="H226">
        <f t="shared" si="13"/>
        <v>4.2857142857142856</v>
      </c>
      <c r="I226">
        <f t="shared" si="14"/>
        <v>3.1428571428571428</v>
      </c>
      <c r="J226">
        <f t="shared" si="15"/>
        <v>4.2857142857142856</v>
      </c>
      <c r="K226">
        <f t="shared" si="15"/>
        <v>1.4285714285714286</v>
      </c>
      <c r="L226">
        <f t="shared" si="16"/>
        <v>3.1428571428571428</v>
      </c>
    </row>
    <row r="227" spans="1:12">
      <c r="A227" s="3" t="s">
        <v>242</v>
      </c>
      <c r="B227">
        <v>4</v>
      </c>
      <c r="C227">
        <v>3</v>
      </c>
      <c r="D227">
        <v>3</v>
      </c>
      <c r="E227">
        <v>2</v>
      </c>
      <c r="F227">
        <f>TekirdagTablo[[#This Row],[Vefat2019]]</f>
        <v>3</v>
      </c>
      <c r="G227">
        <f>IF(TekirdagTablo[[#This Row],[Vefat2020]]&gt;-1, TekirdagTablo[[#This Row],[Vefat2020]]-TekirdagTablo[[#This Row],[Referans]], 0)</f>
        <v>1</v>
      </c>
      <c r="H227">
        <f t="shared" si="13"/>
        <v>4.5714285714285712</v>
      </c>
      <c r="I227">
        <f t="shared" si="14"/>
        <v>2.7142857142857144</v>
      </c>
      <c r="J227">
        <f t="shared" si="15"/>
        <v>3.8571428571428572</v>
      </c>
      <c r="K227">
        <f t="shared" si="15"/>
        <v>1.1428571428571428</v>
      </c>
      <c r="L227">
        <f t="shared" si="16"/>
        <v>2.7142857142857144</v>
      </c>
    </row>
    <row r="228" spans="1:12">
      <c r="A228" s="3" t="s">
        <v>243</v>
      </c>
      <c r="B228">
        <v>4</v>
      </c>
      <c r="C228">
        <v>9</v>
      </c>
      <c r="D228">
        <v>5</v>
      </c>
      <c r="E228">
        <v>1</v>
      </c>
      <c r="F228">
        <f>TekirdagTablo[[#This Row],[Vefat2019]]</f>
        <v>9</v>
      </c>
      <c r="G228">
        <f>IF(TekirdagTablo[[#This Row],[Vefat2020]]&gt;-1, TekirdagTablo[[#This Row],[Vefat2020]]-TekirdagTablo[[#This Row],[Referans]], 0)</f>
        <v>-5</v>
      </c>
      <c r="H228">
        <f t="shared" si="13"/>
        <v>4.5714285714285712</v>
      </c>
      <c r="I228">
        <f t="shared" si="14"/>
        <v>3.5714285714285716</v>
      </c>
      <c r="J228">
        <f t="shared" si="15"/>
        <v>4.1428571428571432</v>
      </c>
      <c r="K228">
        <f t="shared" si="15"/>
        <v>1.2857142857142858</v>
      </c>
      <c r="L228">
        <f t="shared" si="16"/>
        <v>3.5714285714285716</v>
      </c>
    </row>
    <row r="229" spans="1:12">
      <c r="A229" s="3" t="s">
        <v>244</v>
      </c>
      <c r="B229">
        <v>5</v>
      </c>
      <c r="C229">
        <v>5</v>
      </c>
      <c r="D229">
        <v>5</v>
      </c>
      <c r="E229">
        <v>3</v>
      </c>
      <c r="F229">
        <f>TekirdagTablo[[#This Row],[Vefat2019]]</f>
        <v>5</v>
      </c>
      <c r="G229">
        <f>IF(TekirdagTablo[[#This Row],[Vefat2020]]&gt;-1, TekirdagTablo[[#This Row],[Vefat2020]]-TekirdagTablo[[#This Row],[Referans]], 0)</f>
        <v>0</v>
      </c>
      <c r="H229">
        <f t="shared" si="13"/>
        <v>4.4285714285714288</v>
      </c>
      <c r="I229">
        <f t="shared" si="14"/>
        <v>4.1428571428571432</v>
      </c>
      <c r="J229">
        <f t="shared" si="15"/>
        <v>4.5714285714285712</v>
      </c>
      <c r="K229">
        <f t="shared" si="15"/>
        <v>1.5714285714285714</v>
      </c>
      <c r="L229">
        <f t="shared" si="16"/>
        <v>4.1428571428571432</v>
      </c>
    </row>
    <row r="230" spans="1:12">
      <c r="A230" s="3" t="s">
        <v>245</v>
      </c>
      <c r="B230">
        <v>2</v>
      </c>
      <c r="C230">
        <v>5</v>
      </c>
      <c r="D230">
        <v>3</v>
      </c>
      <c r="E230">
        <v>2</v>
      </c>
      <c r="F230">
        <f>TekirdagTablo[[#This Row],[Vefat2019]]</f>
        <v>5</v>
      </c>
      <c r="G230">
        <f>IF(TekirdagTablo[[#This Row],[Vefat2020]]&gt;-1, TekirdagTablo[[#This Row],[Vefat2020]]-TekirdagTablo[[#This Row],[Referans]], 0)</f>
        <v>-3</v>
      </c>
      <c r="H230">
        <f t="shared" si="13"/>
        <v>3.8571428571428572</v>
      </c>
      <c r="I230">
        <f t="shared" si="14"/>
        <v>3.7142857142857144</v>
      </c>
      <c r="J230">
        <f t="shared" si="15"/>
        <v>4.2857142857142856</v>
      </c>
      <c r="K230">
        <f t="shared" si="15"/>
        <v>1.7142857142857142</v>
      </c>
      <c r="L230">
        <f t="shared" si="16"/>
        <v>3.7142857142857144</v>
      </c>
    </row>
    <row r="231" spans="1:12">
      <c r="A231" s="3" t="s">
        <v>246</v>
      </c>
      <c r="B231">
        <v>4</v>
      </c>
      <c r="C231">
        <v>4</v>
      </c>
      <c r="D231">
        <v>4</v>
      </c>
      <c r="E231">
        <v>1</v>
      </c>
      <c r="F231">
        <f>TekirdagTablo[[#This Row],[Vefat2019]]</f>
        <v>4</v>
      </c>
      <c r="G231">
        <f>IF(TekirdagTablo[[#This Row],[Vefat2020]]&gt;-1, TekirdagTablo[[#This Row],[Vefat2020]]-TekirdagTablo[[#This Row],[Referans]], 0)</f>
        <v>0</v>
      </c>
      <c r="H231">
        <f t="shared" si="13"/>
        <v>3.7142857142857144</v>
      </c>
      <c r="I231">
        <f t="shared" si="14"/>
        <v>4.2857142857142856</v>
      </c>
      <c r="J231">
        <f t="shared" si="15"/>
        <v>4.2857142857142856</v>
      </c>
      <c r="K231">
        <f t="shared" si="15"/>
        <v>1.7142857142857142</v>
      </c>
      <c r="L231">
        <f t="shared" si="16"/>
        <v>4.2857142857142856</v>
      </c>
    </row>
    <row r="232" spans="1:12">
      <c r="A232" s="3" t="s">
        <v>247</v>
      </c>
      <c r="B232">
        <v>2</v>
      </c>
      <c r="C232">
        <v>6</v>
      </c>
      <c r="D232">
        <v>2</v>
      </c>
      <c r="E232">
        <v>0</v>
      </c>
      <c r="F232">
        <f>TekirdagTablo[[#This Row],[Vefat2019]]</f>
        <v>6</v>
      </c>
      <c r="G232">
        <f>IF(TekirdagTablo[[#This Row],[Vefat2020]]&gt;-1, TekirdagTablo[[#This Row],[Vefat2020]]-TekirdagTablo[[#This Row],[Referans]], 0)</f>
        <v>-4</v>
      </c>
      <c r="H232">
        <f t="shared" si="13"/>
        <v>3.2857142857142856</v>
      </c>
      <c r="I232">
        <f t="shared" si="14"/>
        <v>4.8571428571428568</v>
      </c>
      <c r="J232">
        <f t="shared" si="15"/>
        <v>4.1428571428571432</v>
      </c>
      <c r="K232">
        <f t="shared" si="15"/>
        <v>1.5714285714285714</v>
      </c>
      <c r="L232">
        <f t="shared" si="16"/>
        <v>4.8571428571428568</v>
      </c>
    </row>
    <row r="233" spans="1:12">
      <c r="A233" s="3" t="s">
        <v>248</v>
      </c>
      <c r="B233">
        <v>7</v>
      </c>
      <c r="C233">
        <v>5</v>
      </c>
      <c r="D233">
        <v>3</v>
      </c>
      <c r="E233">
        <v>0</v>
      </c>
      <c r="F233">
        <f>TekirdagTablo[[#This Row],[Vefat2019]]</f>
        <v>5</v>
      </c>
      <c r="G233">
        <f>IF(TekirdagTablo[[#This Row],[Vefat2020]]&gt;-1, TekirdagTablo[[#This Row],[Vefat2020]]-TekirdagTablo[[#This Row],[Referans]], 0)</f>
        <v>2</v>
      </c>
      <c r="H233">
        <f t="shared" si="13"/>
        <v>4</v>
      </c>
      <c r="I233">
        <f t="shared" si="14"/>
        <v>5.2857142857142856</v>
      </c>
      <c r="J233">
        <f t="shared" si="15"/>
        <v>3.5714285714285716</v>
      </c>
      <c r="K233">
        <f t="shared" si="15"/>
        <v>1.2857142857142858</v>
      </c>
      <c r="L233">
        <f t="shared" si="16"/>
        <v>5.2857142857142856</v>
      </c>
    </row>
    <row r="234" spans="1:12">
      <c r="A234" s="3" t="s">
        <v>249</v>
      </c>
      <c r="B234">
        <v>3</v>
      </c>
      <c r="C234">
        <v>2</v>
      </c>
      <c r="D234">
        <v>7</v>
      </c>
      <c r="E234">
        <v>0</v>
      </c>
      <c r="F234">
        <f>TekirdagTablo[[#This Row],[Vefat2019]]</f>
        <v>2</v>
      </c>
      <c r="G234">
        <f>IF(TekirdagTablo[[#This Row],[Vefat2020]]&gt;-1, TekirdagTablo[[#This Row],[Vefat2020]]-TekirdagTablo[[#This Row],[Referans]], 0)</f>
        <v>1</v>
      </c>
      <c r="H234">
        <f t="shared" si="13"/>
        <v>3.8571428571428572</v>
      </c>
      <c r="I234">
        <f t="shared" si="14"/>
        <v>5.1428571428571432</v>
      </c>
      <c r="J234">
        <f t="shared" si="15"/>
        <v>4.1428571428571432</v>
      </c>
      <c r="K234">
        <f t="shared" si="15"/>
        <v>1</v>
      </c>
      <c r="L234">
        <f t="shared" si="16"/>
        <v>5.1428571428571432</v>
      </c>
    </row>
    <row r="235" spans="1:12">
      <c r="A235" s="3" t="s">
        <v>250</v>
      </c>
      <c r="B235">
        <v>4</v>
      </c>
      <c r="C235">
        <v>1</v>
      </c>
      <c r="D235">
        <v>3</v>
      </c>
      <c r="E235">
        <v>1</v>
      </c>
      <c r="F235">
        <f>TekirdagTablo[[#This Row],[Vefat2019]]</f>
        <v>1</v>
      </c>
      <c r="G235">
        <f>IF(TekirdagTablo[[#This Row],[Vefat2020]]&gt;-1, TekirdagTablo[[#This Row],[Vefat2020]]-TekirdagTablo[[#This Row],[Referans]], 0)</f>
        <v>3</v>
      </c>
      <c r="H235">
        <f t="shared" si="13"/>
        <v>3.8571428571428572</v>
      </c>
      <c r="I235">
        <f t="shared" si="14"/>
        <v>4</v>
      </c>
      <c r="J235">
        <f t="shared" si="15"/>
        <v>3.8571428571428572</v>
      </c>
      <c r="K235">
        <f t="shared" si="15"/>
        <v>1</v>
      </c>
      <c r="L235">
        <f t="shared" si="16"/>
        <v>4</v>
      </c>
    </row>
    <row r="236" spans="1:12">
      <c r="A236" s="3" t="s">
        <v>251</v>
      </c>
      <c r="B236">
        <v>2</v>
      </c>
      <c r="C236">
        <v>4</v>
      </c>
      <c r="D236">
        <v>0</v>
      </c>
      <c r="E236">
        <v>0</v>
      </c>
      <c r="F236">
        <f>TekirdagTablo[[#This Row],[Vefat2019]]</f>
        <v>4</v>
      </c>
      <c r="G236">
        <f>IF(TekirdagTablo[[#This Row],[Vefat2020]]&gt;-1, TekirdagTablo[[#This Row],[Vefat2020]]-TekirdagTablo[[#This Row],[Referans]], 0)</f>
        <v>-2</v>
      </c>
      <c r="H236">
        <f t="shared" si="13"/>
        <v>3.4285714285714284</v>
      </c>
      <c r="I236">
        <f t="shared" si="14"/>
        <v>3.8571428571428572</v>
      </c>
      <c r="J236">
        <f t="shared" si="15"/>
        <v>3.1428571428571428</v>
      </c>
      <c r="K236">
        <f t="shared" si="15"/>
        <v>0.5714285714285714</v>
      </c>
      <c r="L236">
        <f t="shared" si="16"/>
        <v>3.8571428571428572</v>
      </c>
    </row>
    <row r="237" spans="1:12">
      <c r="A237" s="3" t="s">
        <v>252</v>
      </c>
      <c r="B237">
        <v>3</v>
      </c>
      <c r="C237">
        <v>3</v>
      </c>
      <c r="D237">
        <v>5</v>
      </c>
      <c r="E237">
        <v>1</v>
      </c>
      <c r="F237">
        <f>TekirdagTablo[[#This Row],[Vefat2019]]</f>
        <v>3</v>
      </c>
      <c r="G237">
        <f>IF(TekirdagTablo[[#This Row],[Vefat2020]]&gt;-1, TekirdagTablo[[#This Row],[Vefat2020]]-TekirdagTablo[[#This Row],[Referans]], 0)</f>
        <v>0</v>
      </c>
      <c r="H237">
        <f t="shared" si="13"/>
        <v>3.5714285714285716</v>
      </c>
      <c r="I237">
        <f t="shared" si="14"/>
        <v>3.5714285714285716</v>
      </c>
      <c r="J237">
        <f t="shared" si="15"/>
        <v>3.4285714285714284</v>
      </c>
      <c r="K237">
        <f t="shared" si="15"/>
        <v>0.42857142857142855</v>
      </c>
      <c r="L237">
        <f t="shared" si="16"/>
        <v>3.5714285714285716</v>
      </c>
    </row>
    <row r="238" spans="1:12">
      <c r="A238" s="3" t="s">
        <v>253</v>
      </c>
      <c r="B238">
        <v>8</v>
      </c>
      <c r="C238">
        <v>3</v>
      </c>
      <c r="D238">
        <v>4</v>
      </c>
      <c r="E238">
        <v>2</v>
      </c>
      <c r="F238">
        <f>TekirdagTablo[[#This Row],[Vefat2019]]</f>
        <v>3</v>
      </c>
      <c r="G238">
        <f>IF(TekirdagTablo[[#This Row],[Vefat2020]]&gt;-1, TekirdagTablo[[#This Row],[Vefat2020]]-TekirdagTablo[[#This Row],[Referans]], 0)</f>
        <v>5</v>
      </c>
      <c r="H238">
        <f t="shared" si="13"/>
        <v>4.1428571428571432</v>
      </c>
      <c r="I238">
        <f t="shared" si="14"/>
        <v>3.4285714285714284</v>
      </c>
      <c r="J238">
        <f t="shared" si="15"/>
        <v>3.4285714285714284</v>
      </c>
      <c r="K238">
        <f t="shared" si="15"/>
        <v>0.5714285714285714</v>
      </c>
      <c r="L238">
        <f t="shared" si="16"/>
        <v>3.4285714285714284</v>
      </c>
    </row>
    <row r="239" spans="1:12">
      <c r="A239" s="3" t="s">
        <v>254</v>
      </c>
      <c r="B239">
        <v>8</v>
      </c>
      <c r="C239">
        <v>4</v>
      </c>
      <c r="D239">
        <v>3</v>
      </c>
      <c r="E239">
        <v>0</v>
      </c>
      <c r="F239">
        <f>TekirdagTablo[[#This Row],[Vefat2019]]</f>
        <v>4</v>
      </c>
      <c r="G239">
        <f>IF(TekirdagTablo[[#This Row],[Vefat2020]]&gt;-1, TekirdagTablo[[#This Row],[Vefat2020]]-TekirdagTablo[[#This Row],[Referans]], 0)</f>
        <v>4</v>
      </c>
      <c r="H239">
        <f t="shared" si="13"/>
        <v>5</v>
      </c>
      <c r="I239">
        <f t="shared" si="14"/>
        <v>3.1428571428571428</v>
      </c>
      <c r="J239">
        <f t="shared" si="15"/>
        <v>3.5714285714285716</v>
      </c>
      <c r="K239">
        <f t="shared" si="15"/>
        <v>0.5714285714285714</v>
      </c>
      <c r="L239">
        <f t="shared" si="16"/>
        <v>3.1428571428571428</v>
      </c>
    </row>
    <row r="240" spans="1:12">
      <c r="A240" s="3" t="s">
        <v>255</v>
      </c>
      <c r="B240">
        <v>5</v>
      </c>
      <c r="C240">
        <v>7</v>
      </c>
      <c r="D240">
        <v>5</v>
      </c>
      <c r="E240">
        <v>0</v>
      </c>
      <c r="F240">
        <f>TekirdagTablo[[#This Row],[Vefat2019]]</f>
        <v>7</v>
      </c>
      <c r="G240">
        <f>IF(TekirdagTablo[[#This Row],[Vefat2020]]&gt;-1, TekirdagTablo[[#This Row],[Vefat2020]]-TekirdagTablo[[#This Row],[Referans]], 0)</f>
        <v>-2</v>
      </c>
      <c r="H240">
        <f t="shared" si="13"/>
        <v>4.7142857142857144</v>
      </c>
      <c r="I240">
        <f t="shared" si="14"/>
        <v>3.4285714285714284</v>
      </c>
      <c r="J240">
        <f t="shared" si="15"/>
        <v>3.8571428571428572</v>
      </c>
      <c r="K240">
        <f t="shared" si="15"/>
        <v>0.5714285714285714</v>
      </c>
      <c r="L240">
        <f t="shared" si="16"/>
        <v>3.4285714285714284</v>
      </c>
    </row>
    <row r="241" spans="1:12">
      <c r="A241" s="3" t="s">
        <v>256</v>
      </c>
      <c r="B241">
        <v>4</v>
      </c>
      <c r="C241">
        <v>3</v>
      </c>
      <c r="D241">
        <v>4</v>
      </c>
      <c r="E241">
        <v>1</v>
      </c>
      <c r="F241">
        <f>TekirdagTablo[[#This Row],[Vefat2019]]</f>
        <v>3</v>
      </c>
      <c r="G241">
        <f>IF(TekirdagTablo[[#This Row],[Vefat2020]]&gt;-1, TekirdagTablo[[#This Row],[Vefat2020]]-TekirdagTablo[[#This Row],[Referans]], 0)</f>
        <v>1</v>
      </c>
      <c r="H241">
        <f t="shared" si="13"/>
        <v>4.8571428571428568</v>
      </c>
      <c r="I241">
        <f t="shared" si="14"/>
        <v>3.5714285714285716</v>
      </c>
      <c r="J241">
        <f t="shared" si="15"/>
        <v>3.4285714285714284</v>
      </c>
      <c r="K241">
        <f t="shared" si="15"/>
        <v>0.7142857142857143</v>
      </c>
      <c r="L241">
        <f t="shared" si="16"/>
        <v>3.5714285714285716</v>
      </c>
    </row>
    <row r="242" spans="1:12">
      <c r="A242" s="3" t="s">
        <v>257</v>
      </c>
      <c r="B242">
        <v>7</v>
      </c>
      <c r="C242">
        <v>3</v>
      </c>
      <c r="D242">
        <v>2</v>
      </c>
      <c r="E242">
        <v>1</v>
      </c>
      <c r="F242">
        <f>TekirdagTablo[[#This Row],[Vefat2019]]</f>
        <v>3</v>
      </c>
      <c r="G242">
        <f>IF(TekirdagTablo[[#This Row],[Vefat2020]]&gt;-1, TekirdagTablo[[#This Row],[Vefat2020]]-TekirdagTablo[[#This Row],[Referans]], 0)</f>
        <v>4</v>
      </c>
      <c r="H242">
        <f t="shared" si="13"/>
        <v>5.2857142857142856</v>
      </c>
      <c r="I242">
        <f t="shared" si="14"/>
        <v>3.8571428571428572</v>
      </c>
      <c r="J242">
        <f t="shared" si="15"/>
        <v>3.2857142857142856</v>
      </c>
      <c r="K242">
        <f t="shared" si="15"/>
        <v>0.7142857142857143</v>
      </c>
      <c r="L242">
        <f t="shared" si="16"/>
        <v>3.8571428571428572</v>
      </c>
    </row>
    <row r="243" spans="1:12">
      <c r="A243" s="3" t="s">
        <v>258</v>
      </c>
      <c r="B243">
        <v>6</v>
      </c>
      <c r="C243">
        <v>1</v>
      </c>
      <c r="D243">
        <v>4</v>
      </c>
      <c r="E243">
        <v>1</v>
      </c>
      <c r="F243">
        <f>TekirdagTablo[[#This Row],[Vefat2019]]</f>
        <v>1</v>
      </c>
      <c r="G243">
        <f>IF(TekirdagTablo[[#This Row],[Vefat2020]]&gt;-1, TekirdagTablo[[#This Row],[Vefat2020]]-TekirdagTablo[[#This Row],[Referans]], 0)</f>
        <v>5</v>
      </c>
      <c r="H243">
        <f t="shared" si="13"/>
        <v>5.8571428571428568</v>
      </c>
      <c r="I243">
        <f t="shared" si="14"/>
        <v>3.4285714285714284</v>
      </c>
      <c r="J243">
        <f t="shared" si="15"/>
        <v>3.8571428571428572</v>
      </c>
      <c r="K243">
        <f t="shared" si="15"/>
        <v>0.8571428571428571</v>
      </c>
      <c r="L243">
        <f t="shared" si="16"/>
        <v>3.4285714285714284</v>
      </c>
    </row>
    <row r="244" spans="1:12">
      <c r="A244" s="3" t="s">
        <v>259</v>
      </c>
      <c r="B244">
        <v>7</v>
      </c>
      <c r="C244">
        <v>3</v>
      </c>
      <c r="D244">
        <v>7</v>
      </c>
      <c r="E244">
        <v>3</v>
      </c>
      <c r="F244">
        <f>TekirdagTablo[[#This Row],[Vefat2019]]</f>
        <v>3</v>
      </c>
      <c r="G244">
        <f>IF(TekirdagTablo[[#This Row],[Vefat2020]]&gt;-1, TekirdagTablo[[#This Row],[Vefat2020]]-TekirdagTablo[[#This Row],[Referans]], 0)</f>
        <v>4</v>
      </c>
      <c r="H244">
        <f t="shared" si="13"/>
        <v>6.4285714285714288</v>
      </c>
      <c r="I244">
        <f t="shared" si="14"/>
        <v>3.4285714285714284</v>
      </c>
      <c r="J244">
        <f t="shared" si="15"/>
        <v>4.1428571428571432</v>
      </c>
      <c r="K244">
        <f t="shared" si="15"/>
        <v>1.1428571428571428</v>
      </c>
      <c r="L244">
        <f t="shared" si="16"/>
        <v>3.4285714285714284</v>
      </c>
    </row>
    <row r="245" spans="1:12">
      <c r="A245" s="3" t="s">
        <v>260</v>
      </c>
      <c r="B245">
        <v>1</v>
      </c>
      <c r="C245">
        <v>7</v>
      </c>
      <c r="D245">
        <v>5</v>
      </c>
      <c r="E245">
        <v>1</v>
      </c>
      <c r="F245">
        <f>TekirdagTablo[[#This Row],[Vefat2019]]</f>
        <v>7</v>
      </c>
      <c r="G245">
        <f>IF(TekirdagTablo[[#This Row],[Vefat2020]]&gt;-1, TekirdagTablo[[#This Row],[Vefat2020]]-TekirdagTablo[[#This Row],[Referans]], 0)</f>
        <v>-6</v>
      </c>
      <c r="H245">
        <f t="shared" si="13"/>
        <v>5.4285714285714288</v>
      </c>
      <c r="I245">
        <f t="shared" si="14"/>
        <v>4</v>
      </c>
      <c r="J245">
        <f t="shared" si="15"/>
        <v>4.2857142857142856</v>
      </c>
      <c r="K245">
        <f t="shared" si="15"/>
        <v>1</v>
      </c>
      <c r="L245">
        <f t="shared" si="16"/>
        <v>4</v>
      </c>
    </row>
    <row r="246" spans="1:12">
      <c r="A246" s="3" t="s">
        <v>261</v>
      </c>
      <c r="B246">
        <v>4</v>
      </c>
      <c r="C246">
        <v>3</v>
      </c>
      <c r="D246">
        <v>9</v>
      </c>
      <c r="E246">
        <v>1</v>
      </c>
      <c r="F246">
        <f>TekirdagTablo[[#This Row],[Vefat2019]]</f>
        <v>3</v>
      </c>
      <c r="G246">
        <f>IF(TekirdagTablo[[#This Row],[Vefat2020]]&gt;-1, TekirdagTablo[[#This Row],[Vefat2020]]-TekirdagTablo[[#This Row],[Referans]], 0)</f>
        <v>1</v>
      </c>
      <c r="H246">
        <f t="shared" si="13"/>
        <v>4.8571428571428568</v>
      </c>
      <c r="I246">
        <f t="shared" si="14"/>
        <v>3.8571428571428572</v>
      </c>
      <c r="J246">
        <f t="shared" si="15"/>
        <v>5.1428571428571432</v>
      </c>
      <c r="K246">
        <f t="shared" si="15"/>
        <v>1.1428571428571428</v>
      </c>
      <c r="L246">
        <f t="shared" si="16"/>
        <v>3.8571428571428572</v>
      </c>
    </row>
    <row r="247" spans="1:12">
      <c r="A247" s="3" t="s">
        <v>262</v>
      </c>
      <c r="B247">
        <v>1</v>
      </c>
      <c r="C247">
        <v>4</v>
      </c>
      <c r="D247">
        <v>6</v>
      </c>
      <c r="E247">
        <v>3</v>
      </c>
      <c r="F247">
        <f>TekirdagTablo[[#This Row],[Vefat2019]]</f>
        <v>4</v>
      </c>
      <c r="G247">
        <f>IF(TekirdagTablo[[#This Row],[Vefat2020]]&gt;-1, TekirdagTablo[[#This Row],[Vefat2020]]-TekirdagTablo[[#This Row],[Referans]], 0)</f>
        <v>-3</v>
      </c>
      <c r="H247">
        <f t="shared" si="13"/>
        <v>4.2857142857142856</v>
      </c>
      <c r="I247">
        <f t="shared" si="14"/>
        <v>3.4285714285714284</v>
      </c>
      <c r="J247">
        <f t="shared" si="15"/>
        <v>5.2857142857142856</v>
      </c>
      <c r="K247">
        <f t="shared" si="15"/>
        <v>1.5714285714285714</v>
      </c>
      <c r="L247">
        <f t="shared" si="16"/>
        <v>3.4285714285714284</v>
      </c>
    </row>
    <row r="248" spans="1:12">
      <c r="A248" s="3" t="s">
        <v>263</v>
      </c>
      <c r="B248">
        <v>2</v>
      </c>
      <c r="C248">
        <v>4</v>
      </c>
      <c r="D248">
        <v>2</v>
      </c>
      <c r="E248">
        <v>0</v>
      </c>
      <c r="F248">
        <f>TekirdagTablo[[#This Row],[Vefat2019]]</f>
        <v>4</v>
      </c>
      <c r="G248">
        <f>IF(TekirdagTablo[[#This Row],[Vefat2020]]&gt;-1, TekirdagTablo[[#This Row],[Vefat2020]]-TekirdagTablo[[#This Row],[Referans]], 0)</f>
        <v>-2</v>
      </c>
      <c r="H248">
        <f t="shared" si="13"/>
        <v>4</v>
      </c>
      <c r="I248">
        <f t="shared" si="14"/>
        <v>3.5714285714285716</v>
      </c>
      <c r="J248">
        <f t="shared" si="15"/>
        <v>5</v>
      </c>
      <c r="K248">
        <f t="shared" si="15"/>
        <v>1.4285714285714286</v>
      </c>
      <c r="L248">
        <f t="shared" si="16"/>
        <v>3.5714285714285716</v>
      </c>
    </row>
    <row r="249" spans="1:12">
      <c r="A249" s="3" t="s">
        <v>264</v>
      </c>
      <c r="B249">
        <v>4</v>
      </c>
      <c r="C249">
        <v>1</v>
      </c>
      <c r="D249">
        <v>2</v>
      </c>
      <c r="E249">
        <v>2</v>
      </c>
      <c r="F249">
        <f>TekirdagTablo[[#This Row],[Vefat2019]]</f>
        <v>1</v>
      </c>
      <c r="G249">
        <f>IF(TekirdagTablo[[#This Row],[Vefat2020]]&gt;-1, TekirdagTablo[[#This Row],[Vefat2020]]-TekirdagTablo[[#This Row],[Referans]], 0)</f>
        <v>3</v>
      </c>
      <c r="H249">
        <f t="shared" si="13"/>
        <v>3.5714285714285716</v>
      </c>
      <c r="I249">
        <f t="shared" si="14"/>
        <v>3.2857142857142856</v>
      </c>
      <c r="J249">
        <f t="shared" si="15"/>
        <v>5</v>
      </c>
      <c r="K249">
        <f t="shared" si="15"/>
        <v>1.5714285714285714</v>
      </c>
      <c r="L249">
        <f t="shared" si="16"/>
        <v>3.2857142857142856</v>
      </c>
    </row>
    <row r="250" spans="1:12">
      <c r="A250" s="3" t="s">
        <v>265</v>
      </c>
      <c r="B250">
        <v>2</v>
      </c>
      <c r="C250">
        <v>3</v>
      </c>
      <c r="D250">
        <v>3</v>
      </c>
      <c r="E250">
        <v>2</v>
      </c>
      <c r="F250">
        <f>TekirdagTablo[[#This Row],[Vefat2019]]</f>
        <v>3</v>
      </c>
      <c r="G250">
        <f>IF(TekirdagTablo[[#This Row],[Vefat2020]]&gt;-1, TekirdagTablo[[#This Row],[Vefat2020]]-TekirdagTablo[[#This Row],[Referans]], 0)</f>
        <v>-1</v>
      </c>
      <c r="H250">
        <f t="shared" si="13"/>
        <v>3</v>
      </c>
      <c r="I250">
        <f t="shared" si="14"/>
        <v>3.5714285714285716</v>
      </c>
      <c r="J250">
        <f t="shared" si="15"/>
        <v>4.8571428571428568</v>
      </c>
      <c r="K250">
        <f t="shared" si="15"/>
        <v>1.7142857142857142</v>
      </c>
      <c r="L250">
        <f t="shared" si="16"/>
        <v>3.5714285714285716</v>
      </c>
    </row>
    <row r="251" spans="1:12">
      <c r="A251" s="3" t="s">
        <v>266</v>
      </c>
      <c r="B251">
        <v>3</v>
      </c>
      <c r="C251">
        <v>3</v>
      </c>
      <c r="D251">
        <v>6</v>
      </c>
      <c r="E251">
        <v>1</v>
      </c>
      <c r="F251">
        <f>TekirdagTablo[[#This Row],[Vefat2019]]</f>
        <v>3</v>
      </c>
      <c r="G251">
        <f>IF(TekirdagTablo[[#This Row],[Vefat2020]]&gt;-1, TekirdagTablo[[#This Row],[Vefat2020]]-TekirdagTablo[[#This Row],[Referans]], 0)</f>
        <v>0</v>
      </c>
      <c r="H251">
        <f t="shared" si="13"/>
        <v>2.4285714285714284</v>
      </c>
      <c r="I251">
        <f t="shared" si="14"/>
        <v>3.5714285714285716</v>
      </c>
      <c r="J251">
        <f t="shared" si="15"/>
        <v>4.7142857142857144</v>
      </c>
      <c r="K251">
        <f t="shared" si="15"/>
        <v>1.4285714285714286</v>
      </c>
      <c r="L251">
        <f t="shared" si="16"/>
        <v>3.5714285714285716</v>
      </c>
    </row>
    <row r="252" spans="1:12">
      <c r="A252" s="3" t="s">
        <v>267</v>
      </c>
      <c r="B252">
        <v>1</v>
      </c>
      <c r="C252">
        <v>7</v>
      </c>
      <c r="D252">
        <v>3</v>
      </c>
      <c r="E252">
        <v>1</v>
      </c>
      <c r="F252">
        <f>TekirdagTablo[[#This Row],[Vefat2019]]</f>
        <v>7</v>
      </c>
      <c r="G252">
        <f>IF(TekirdagTablo[[#This Row],[Vefat2020]]&gt;-1, TekirdagTablo[[#This Row],[Vefat2020]]-TekirdagTablo[[#This Row],[Referans]], 0)</f>
        <v>-6</v>
      </c>
      <c r="H252">
        <f t="shared" si="13"/>
        <v>2.4285714285714284</v>
      </c>
      <c r="I252">
        <f t="shared" si="14"/>
        <v>3.5714285714285716</v>
      </c>
      <c r="J252">
        <f t="shared" si="15"/>
        <v>4.4285714285714288</v>
      </c>
      <c r="K252">
        <f t="shared" si="15"/>
        <v>1.4285714285714286</v>
      </c>
      <c r="L252">
        <f t="shared" si="16"/>
        <v>3.5714285714285716</v>
      </c>
    </row>
    <row r="253" spans="1:12">
      <c r="A253" s="3" t="s">
        <v>268</v>
      </c>
      <c r="B253">
        <v>2</v>
      </c>
      <c r="C253">
        <v>3</v>
      </c>
      <c r="D253">
        <v>7</v>
      </c>
      <c r="E253">
        <v>3</v>
      </c>
      <c r="F253">
        <f>TekirdagTablo[[#This Row],[Vefat2019]]</f>
        <v>3</v>
      </c>
      <c r="G253">
        <f>IF(TekirdagTablo[[#This Row],[Vefat2020]]&gt;-1, TekirdagTablo[[#This Row],[Vefat2020]]-TekirdagTablo[[#This Row],[Referans]], 0)</f>
        <v>-1</v>
      </c>
      <c r="H253">
        <f t="shared" si="13"/>
        <v>2.1428571428571428</v>
      </c>
      <c r="I253">
        <f t="shared" si="14"/>
        <v>3.5714285714285716</v>
      </c>
      <c r="J253">
        <f t="shared" si="15"/>
        <v>4.1428571428571432</v>
      </c>
      <c r="K253">
        <f t="shared" si="15"/>
        <v>1.7142857142857142</v>
      </c>
      <c r="L253">
        <f t="shared" si="16"/>
        <v>3.5714285714285716</v>
      </c>
    </row>
    <row r="254" spans="1:12">
      <c r="A254" s="3" t="s">
        <v>269</v>
      </c>
      <c r="B254">
        <v>1</v>
      </c>
      <c r="C254">
        <v>5</v>
      </c>
      <c r="D254">
        <v>6</v>
      </c>
      <c r="E254">
        <v>1</v>
      </c>
      <c r="F254">
        <f>TekirdagTablo[[#This Row],[Vefat2019]]</f>
        <v>5</v>
      </c>
      <c r="G254">
        <f>IF(TekirdagTablo[[#This Row],[Vefat2020]]&gt;-1, TekirdagTablo[[#This Row],[Vefat2020]]-TekirdagTablo[[#This Row],[Referans]], 0)</f>
        <v>-4</v>
      </c>
      <c r="H254">
        <f t="shared" si="13"/>
        <v>2.1428571428571428</v>
      </c>
      <c r="I254">
        <f t="shared" si="14"/>
        <v>3.7142857142857144</v>
      </c>
      <c r="J254">
        <f t="shared" si="15"/>
        <v>4.1428571428571432</v>
      </c>
      <c r="K254">
        <f t="shared" si="15"/>
        <v>1.4285714285714286</v>
      </c>
      <c r="L254">
        <f t="shared" si="16"/>
        <v>3.7142857142857144</v>
      </c>
    </row>
    <row r="255" spans="1:12">
      <c r="A255" s="3" t="s">
        <v>270</v>
      </c>
      <c r="B255">
        <v>0</v>
      </c>
      <c r="C255">
        <v>7</v>
      </c>
      <c r="D255">
        <v>4</v>
      </c>
      <c r="E255">
        <v>0</v>
      </c>
      <c r="F255">
        <f>TekirdagTablo[[#This Row],[Vefat2019]]</f>
        <v>7</v>
      </c>
      <c r="G255">
        <f>IF(TekirdagTablo[[#This Row],[Vefat2020]]&gt;-1, TekirdagTablo[[#This Row],[Vefat2020]]-TekirdagTablo[[#This Row],[Referans]], 0)</f>
        <v>-7</v>
      </c>
      <c r="H255">
        <f t="shared" ref="H255:H257" si="17">AVERAGE(B249:B255)</f>
        <v>1.8571428571428572</v>
      </c>
      <c r="I255">
        <f t="shared" ref="I255:I257" si="18">AVERAGE(C249:C255)</f>
        <v>4.1428571428571432</v>
      </c>
      <c r="J255">
        <f t="shared" ref="J255:K257" si="19">AVERAGE(D249:D255)</f>
        <v>4.4285714285714288</v>
      </c>
      <c r="K255">
        <f t="shared" si="19"/>
        <v>1.4285714285714286</v>
      </c>
      <c r="L255">
        <f t="shared" si="16"/>
        <v>4.1428571428571432</v>
      </c>
    </row>
    <row r="256" spans="1:12">
      <c r="A256" s="3" t="s">
        <v>271</v>
      </c>
      <c r="B256">
        <v>0</v>
      </c>
      <c r="C256">
        <v>3</v>
      </c>
      <c r="D256">
        <v>4</v>
      </c>
      <c r="E256">
        <v>3</v>
      </c>
      <c r="F256">
        <f>TekirdagTablo[[#This Row],[Vefat2019]]</f>
        <v>3</v>
      </c>
      <c r="G256">
        <f>IF(TekirdagTablo[[#This Row],[Vefat2020]]&gt;-1, TekirdagTablo[[#This Row],[Vefat2020]]-TekirdagTablo[[#This Row],[Referans]], 0)</f>
        <v>-3</v>
      </c>
      <c r="H256">
        <f t="shared" si="17"/>
        <v>1.2857142857142858</v>
      </c>
      <c r="I256">
        <f t="shared" si="18"/>
        <v>4.4285714285714288</v>
      </c>
      <c r="J256">
        <f t="shared" si="19"/>
        <v>4.7142857142857144</v>
      </c>
      <c r="K256">
        <f t="shared" si="19"/>
        <v>1.5714285714285714</v>
      </c>
      <c r="L256">
        <f t="shared" si="16"/>
        <v>4.4285714285714288</v>
      </c>
    </row>
    <row r="257" spans="1:12">
      <c r="A257" s="3" t="s">
        <v>272</v>
      </c>
      <c r="B257">
        <v>1</v>
      </c>
      <c r="C257">
        <v>3</v>
      </c>
      <c r="D257">
        <v>7</v>
      </c>
      <c r="E257">
        <v>0</v>
      </c>
      <c r="F257">
        <f>TekirdagTablo[[#This Row],[Vefat2019]]</f>
        <v>3</v>
      </c>
      <c r="G257">
        <f>IF(TekirdagTablo[[#This Row],[Vefat2020]]&gt;-1, TekirdagTablo[[#This Row],[Vefat2020]]-TekirdagTablo[[#This Row],[Referans]], 0)</f>
        <v>-2</v>
      </c>
      <c r="H257">
        <f t="shared" si="17"/>
        <v>1.1428571428571428</v>
      </c>
      <c r="I257">
        <f t="shared" si="18"/>
        <v>4.4285714285714288</v>
      </c>
      <c r="J257">
        <f t="shared" si="19"/>
        <v>5.2857142857142856</v>
      </c>
      <c r="K257">
        <f t="shared" si="19"/>
        <v>1.2857142857142858</v>
      </c>
      <c r="L257">
        <f t="shared" si="16"/>
        <v>4.4285714285714288</v>
      </c>
    </row>
    <row r="258" spans="1:12">
      <c r="A258" s="3" t="s">
        <v>273</v>
      </c>
      <c r="B258">
        <v>2</v>
      </c>
      <c r="C258">
        <v>4</v>
      </c>
      <c r="D258">
        <v>3</v>
      </c>
      <c r="E258">
        <v>0</v>
      </c>
      <c r="F258" s="1">
        <f>TekirdagTablo[[#This Row],[Vefat2019]]</f>
        <v>4</v>
      </c>
      <c r="G258" s="1">
        <f>IF(TekirdagTablo[[#This Row],[Vefat2020]]&gt;-1, TekirdagTablo[[#This Row],[Vefat2020]]-TekirdagTablo[[#This Row],[Referans]], 0)</f>
        <v>-2</v>
      </c>
      <c r="H258">
        <f t="shared" ref="H258:H268" si="20">AVERAGE(B252:B258)</f>
        <v>1</v>
      </c>
      <c r="I258">
        <f t="shared" ref="I258:I268" si="21">AVERAGE(C252:C258)</f>
        <v>4.5714285714285712</v>
      </c>
      <c r="J258">
        <f t="shared" ref="J258:J268" si="22">AVERAGE(D252:D258)</f>
        <v>4.8571428571428568</v>
      </c>
      <c r="K258">
        <f t="shared" ref="K258:K268" si="23">AVERAGE(E252:E258)</f>
        <v>1.1428571428571428</v>
      </c>
      <c r="L258">
        <f t="shared" ref="L258:L268" si="24">AVERAGE(F252:F258)</f>
        <v>4.5714285714285712</v>
      </c>
    </row>
    <row r="259" spans="1:12">
      <c r="A259" s="3" t="s">
        <v>274</v>
      </c>
      <c r="B259">
        <v>4</v>
      </c>
      <c r="C259">
        <v>4</v>
      </c>
      <c r="D259">
        <v>5</v>
      </c>
      <c r="E259">
        <v>1</v>
      </c>
      <c r="F259" s="1">
        <f>TekirdagTablo[[#This Row],[Vefat2019]]</f>
        <v>4</v>
      </c>
      <c r="G259" s="1">
        <f>IF(TekirdagTablo[[#This Row],[Vefat2020]]&gt;-1, TekirdagTablo[[#This Row],[Vefat2020]]-TekirdagTablo[[#This Row],[Referans]], 0)</f>
        <v>0</v>
      </c>
      <c r="H259">
        <f t="shared" si="20"/>
        <v>1.4285714285714286</v>
      </c>
      <c r="I259">
        <f t="shared" si="21"/>
        <v>4.1428571428571432</v>
      </c>
      <c r="J259">
        <f t="shared" si="22"/>
        <v>5.1428571428571432</v>
      </c>
      <c r="K259">
        <f t="shared" si="23"/>
        <v>1.1428571428571428</v>
      </c>
      <c r="L259">
        <f t="shared" si="24"/>
        <v>4.1428571428571432</v>
      </c>
    </row>
    <row r="260" spans="1:12">
      <c r="A260" s="3" t="s">
        <v>275</v>
      </c>
      <c r="B260">
        <v>1</v>
      </c>
      <c r="C260">
        <v>1</v>
      </c>
      <c r="D260">
        <v>1</v>
      </c>
      <c r="E260">
        <v>0</v>
      </c>
      <c r="F260" s="1">
        <f>TekirdagTablo[[#This Row],[Vefat2019]]</f>
        <v>1</v>
      </c>
      <c r="G260" s="1">
        <f>IF(TekirdagTablo[[#This Row],[Vefat2020]]&gt;-1, TekirdagTablo[[#This Row],[Vefat2020]]-TekirdagTablo[[#This Row],[Referans]], 0)</f>
        <v>0</v>
      </c>
      <c r="H260">
        <f t="shared" si="20"/>
        <v>1.2857142857142858</v>
      </c>
      <c r="I260">
        <f t="shared" si="21"/>
        <v>3.8571428571428572</v>
      </c>
      <c r="J260">
        <f t="shared" si="22"/>
        <v>4.2857142857142856</v>
      </c>
      <c r="K260">
        <f t="shared" si="23"/>
        <v>0.7142857142857143</v>
      </c>
      <c r="L260">
        <f t="shared" si="24"/>
        <v>3.8571428571428572</v>
      </c>
    </row>
    <row r="261" spans="1:12">
      <c r="A261" s="3" t="s">
        <v>276</v>
      </c>
      <c r="B261">
        <v>4</v>
      </c>
      <c r="C261">
        <v>1</v>
      </c>
      <c r="D261">
        <v>6</v>
      </c>
      <c r="E261">
        <v>1</v>
      </c>
      <c r="F261" s="1">
        <f>TekirdagTablo[[#This Row],[Vefat2019]]</f>
        <v>1</v>
      </c>
      <c r="G261" s="1">
        <f>IF(TekirdagTablo[[#This Row],[Vefat2020]]&gt;-1, TekirdagTablo[[#This Row],[Vefat2020]]-TekirdagTablo[[#This Row],[Referans]], 0)</f>
        <v>3</v>
      </c>
      <c r="H261">
        <f t="shared" si="20"/>
        <v>1.7142857142857142</v>
      </c>
      <c r="I261">
        <f t="shared" si="21"/>
        <v>3.2857142857142856</v>
      </c>
      <c r="J261">
        <f t="shared" si="22"/>
        <v>4.2857142857142856</v>
      </c>
      <c r="K261">
        <f t="shared" si="23"/>
        <v>0.7142857142857143</v>
      </c>
      <c r="L261">
        <f t="shared" si="24"/>
        <v>3.2857142857142856</v>
      </c>
    </row>
    <row r="262" spans="1:12">
      <c r="A262" s="3" t="s">
        <v>277</v>
      </c>
      <c r="B262">
        <v>4</v>
      </c>
      <c r="C262">
        <v>5</v>
      </c>
      <c r="D262">
        <v>4</v>
      </c>
      <c r="E262">
        <v>1</v>
      </c>
      <c r="F262" s="1">
        <f>TekirdagTablo[[#This Row],[Vefat2019]]</f>
        <v>5</v>
      </c>
      <c r="G262" s="1">
        <f>IF(TekirdagTablo[[#This Row],[Vefat2020]]&gt;-1, TekirdagTablo[[#This Row],[Vefat2020]]-TekirdagTablo[[#This Row],[Referans]], 0)</f>
        <v>-1</v>
      </c>
      <c r="H262">
        <f t="shared" si="20"/>
        <v>2.2857142857142856</v>
      </c>
      <c r="I262">
        <f t="shared" si="21"/>
        <v>3</v>
      </c>
      <c r="J262">
        <f t="shared" si="22"/>
        <v>4.2857142857142856</v>
      </c>
      <c r="K262">
        <f t="shared" si="23"/>
        <v>0.8571428571428571</v>
      </c>
      <c r="L262">
        <f t="shared" si="24"/>
        <v>3</v>
      </c>
    </row>
    <row r="263" spans="1:12">
      <c r="A263" s="3" t="s">
        <v>278</v>
      </c>
      <c r="B263">
        <v>0</v>
      </c>
      <c r="C263">
        <v>5</v>
      </c>
      <c r="D263">
        <v>1</v>
      </c>
      <c r="E263">
        <v>2</v>
      </c>
      <c r="F263" s="1">
        <f>TekirdagTablo[[#This Row],[Vefat2019]]</f>
        <v>5</v>
      </c>
      <c r="G263" s="1">
        <f>IF(TekirdagTablo[[#This Row],[Vefat2020]]&gt;-1, TekirdagTablo[[#This Row],[Vefat2020]]-TekirdagTablo[[#This Row],[Referans]], 0)</f>
        <v>-5</v>
      </c>
      <c r="H263">
        <f t="shared" si="20"/>
        <v>2.2857142857142856</v>
      </c>
      <c r="I263">
        <f t="shared" si="21"/>
        <v>3.2857142857142856</v>
      </c>
      <c r="J263">
        <f t="shared" si="22"/>
        <v>3.8571428571428572</v>
      </c>
      <c r="K263">
        <f t="shared" si="23"/>
        <v>0.7142857142857143</v>
      </c>
      <c r="L263">
        <f t="shared" si="24"/>
        <v>3.2857142857142856</v>
      </c>
    </row>
    <row r="264" spans="1:12">
      <c r="A264" s="3" t="s">
        <v>279</v>
      </c>
      <c r="B264">
        <v>3</v>
      </c>
      <c r="C264">
        <v>6</v>
      </c>
      <c r="D264">
        <v>5</v>
      </c>
      <c r="E264">
        <v>2</v>
      </c>
      <c r="F264" s="1">
        <f>TekirdagTablo[[#This Row],[Vefat2019]]</f>
        <v>6</v>
      </c>
      <c r="G264" s="1">
        <f>IF(TekirdagTablo[[#This Row],[Vefat2020]]&gt;-1, TekirdagTablo[[#This Row],[Vefat2020]]-TekirdagTablo[[#This Row],[Referans]], 0)</f>
        <v>-3</v>
      </c>
      <c r="H264">
        <f t="shared" si="20"/>
        <v>2.5714285714285716</v>
      </c>
      <c r="I264">
        <f t="shared" si="21"/>
        <v>3.7142857142857144</v>
      </c>
      <c r="J264">
        <f t="shared" si="22"/>
        <v>3.5714285714285716</v>
      </c>
      <c r="K264">
        <f t="shared" si="23"/>
        <v>1</v>
      </c>
      <c r="L264">
        <f t="shared" si="24"/>
        <v>3.7142857142857144</v>
      </c>
    </row>
    <row r="265" spans="1:12">
      <c r="A265" s="3" t="s">
        <v>280</v>
      </c>
      <c r="B265">
        <v>6</v>
      </c>
      <c r="C265">
        <v>2</v>
      </c>
      <c r="D265">
        <v>7</v>
      </c>
      <c r="E265">
        <v>3</v>
      </c>
      <c r="F265" s="1">
        <f>TekirdagTablo[[#This Row],[Vefat2019]]</f>
        <v>2</v>
      </c>
      <c r="G265" s="1">
        <f>IF(TekirdagTablo[[#This Row],[Vefat2020]]&gt;-1, TekirdagTablo[[#This Row],[Vefat2020]]-TekirdagTablo[[#This Row],[Referans]], 0)</f>
        <v>4</v>
      </c>
      <c r="H265">
        <f t="shared" si="20"/>
        <v>3.1428571428571428</v>
      </c>
      <c r="I265">
        <f t="shared" si="21"/>
        <v>3.4285714285714284</v>
      </c>
      <c r="J265">
        <f t="shared" si="22"/>
        <v>4.1428571428571432</v>
      </c>
      <c r="K265">
        <f t="shared" si="23"/>
        <v>1.4285714285714286</v>
      </c>
      <c r="L265">
        <f t="shared" si="24"/>
        <v>3.4285714285714284</v>
      </c>
    </row>
    <row r="266" spans="1:12">
      <c r="A266" s="3" t="s">
        <v>281</v>
      </c>
      <c r="B266">
        <v>1</v>
      </c>
      <c r="C266">
        <v>3</v>
      </c>
      <c r="D266">
        <v>3</v>
      </c>
      <c r="E266">
        <v>1</v>
      </c>
      <c r="F266" s="1">
        <f>TekirdagTablo[[#This Row],[Vefat2019]]</f>
        <v>3</v>
      </c>
      <c r="G266" s="1">
        <f>IF(TekirdagTablo[[#This Row],[Vefat2020]]&gt;-1, TekirdagTablo[[#This Row],[Vefat2020]]-TekirdagTablo[[#This Row],[Referans]], 0)</f>
        <v>-2</v>
      </c>
      <c r="H266">
        <f t="shared" si="20"/>
        <v>2.7142857142857144</v>
      </c>
      <c r="I266">
        <f t="shared" si="21"/>
        <v>3.2857142857142856</v>
      </c>
      <c r="J266">
        <f t="shared" si="22"/>
        <v>3.8571428571428572</v>
      </c>
      <c r="K266">
        <f t="shared" si="23"/>
        <v>1.4285714285714286</v>
      </c>
      <c r="L266">
        <f t="shared" si="24"/>
        <v>3.2857142857142856</v>
      </c>
    </row>
    <row r="267" spans="1:12">
      <c r="A267" s="3" t="s">
        <v>282</v>
      </c>
      <c r="B267">
        <v>2</v>
      </c>
      <c r="C267">
        <v>6</v>
      </c>
      <c r="D267">
        <v>2</v>
      </c>
      <c r="E267">
        <v>2</v>
      </c>
      <c r="F267" s="1">
        <f>TekirdagTablo[[#This Row],[Vefat2019]]</f>
        <v>6</v>
      </c>
      <c r="G267" s="1">
        <f>IF(TekirdagTablo[[#This Row],[Vefat2020]]&gt;-1, TekirdagTablo[[#This Row],[Vefat2020]]-TekirdagTablo[[#This Row],[Referans]], 0)</f>
        <v>-4</v>
      </c>
      <c r="H267">
        <f t="shared" si="20"/>
        <v>2.8571428571428572</v>
      </c>
      <c r="I267">
        <f t="shared" si="21"/>
        <v>4</v>
      </c>
      <c r="J267">
        <f t="shared" si="22"/>
        <v>4</v>
      </c>
      <c r="K267">
        <f t="shared" si="23"/>
        <v>1.7142857142857142</v>
      </c>
      <c r="L267">
        <f t="shared" si="24"/>
        <v>4</v>
      </c>
    </row>
    <row r="268" spans="1:12">
      <c r="A268" s="3" t="s">
        <v>283</v>
      </c>
      <c r="B268">
        <v>1</v>
      </c>
      <c r="C268">
        <v>6</v>
      </c>
      <c r="D268">
        <v>4</v>
      </c>
      <c r="E268">
        <v>0</v>
      </c>
      <c r="F268" s="1">
        <f>TekirdagTablo[[#This Row],[Vefat2019]]</f>
        <v>6</v>
      </c>
      <c r="G268" s="1">
        <f>IF(TekirdagTablo[[#This Row],[Vefat2020]]&gt;-1, TekirdagTablo[[#This Row],[Vefat2020]]-TekirdagTablo[[#This Row],[Referans]], 0)</f>
        <v>-5</v>
      </c>
      <c r="H268">
        <f t="shared" si="20"/>
        <v>2.4285714285714284</v>
      </c>
      <c r="I268">
        <f t="shared" si="21"/>
        <v>4.7142857142857144</v>
      </c>
      <c r="J268">
        <f t="shared" si="22"/>
        <v>3.7142857142857144</v>
      </c>
      <c r="K268">
        <f t="shared" si="23"/>
        <v>1.5714285714285714</v>
      </c>
      <c r="L268">
        <f t="shared" si="24"/>
        <v>4.7142857142857144</v>
      </c>
    </row>
    <row r="269" spans="1:12">
      <c r="A269" s="3" t="s">
        <v>284</v>
      </c>
      <c r="B269">
        <v>4</v>
      </c>
      <c r="C269">
        <v>3</v>
      </c>
      <c r="D269">
        <v>3</v>
      </c>
      <c r="E269">
        <v>0</v>
      </c>
      <c r="F269" s="1">
        <f>TekirdagTablo[[#This Row],[Vefat2019]]</f>
        <v>3</v>
      </c>
      <c r="G269" s="1">
        <f>IF(TekirdagTablo[[#This Row],[Vefat2020]]&gt;-1, TekirdagTablo[[#This Row],[Vefat2020]]-TekirdagTablo[[#This Row],[Referans]], 0)</f>
        <v>1</v>
      </c>
      <c r="H269">
        <f t="shared" ref="H269:H283" si="25">AVERAGE(B263:B269)</f>
        <v>2.4285714285714284</v>
      </c>
      <c r="I269">
        <f t="shared" ref="I269:I283" si="26">AVERAGE(C263:C269)</f>
        <v>4.4285714285714288</v>
      </c>
      <c r="J269">
        <f t="shared" ref="J269:J283" si="27">AVERAGE(D263:D269)</f>
        <v>3.5714285714285716</v>
      </c>
      <c r="K269">
        <f t="shared" ref="K269:K283" si="28">AVERAGE(E263:E269)</f>
        <v>1.4285714285714286</v>
      </c>
      <c r="L269">
        <f t="shared" ref="L269:L283" si="29">AVERAGE(F263:F269)</f>
        <v>4.4285714285714288</v>
      </c>
    </row>
    <row r="270" spans="1:12">
      <c r="A270" s="3" t="s">
        <v>285</v>
      </c>
      <c r="B270">
        <v>5</v>
      </c>
      <c r="C270">
        <v>4</v>
      </c>
      <c r="D270">
        <v>2</v>
      </c>
      <c r="E270">
        <v>2</v>
      </c>
      <c r="F270" s="1">
        <f>TekirdagTablo[[#This Row],[Vefat2019]]</f>
        <v>4</v>
      </c>
      <c r="G270" s="1">
        <f>IF(TekirdagTablo[[#This Row],[Vefat2020]]&gt;-1, TekirdagTablo[[#This Row],[Vefat2020]]-TekirdagTablo[[#This Row],[Referans]], 0)</f>
        <v>1</v>
      </c>
      <c r="H270">
        <f t="shared" si="25"/>
        <v>3.1428571428571428</v>
      </c>
      <c r="I270">
        <f t="shared" si="26"/>
        <v>4.2857142857142856</v>
      </c>
      <c r="J270">
        <f t="shared" si="27"/>
        <v>3.7142857142857144</v>
      </c>
      <c r="K270">
        <f t="shared" si="28"/>
        <v>1.4285714285714286</v>
      </c>
      <c r="L270">
        <f t="shared" si="29"/>
        <v>4.2857142857142856</v>
      </c>
    </row>
    <row r="271" spans="1:12">
      <c r="A271" s="3" t="s">
        <v>286</v>
      </c>
      <c r="B271">
        <v>5</v>
      </c>
      <c r="C271">
        <v>9</v>
      </c>
      <c r="D271">
        <v>3</v>
      </c>
      <c r="E271">
        <v>4</v>
      </c>
      <c r="F271" s="1">
        <f>TekirdagTablo[[#This Row],[Vefat2019]]</f>
        <v>9</v>
      </c>
      <c r="G271" s="1">
        <f>IF(TekirdagTablo[[#This Row],[Vefat2020]]&gt;-1, TekirdagTablo[[#This Row],[Vefat2020]]-TekirdagTablo[[#This Row],[Referans]], 0)</f>
        <v>-4</v>
      </c>
      <c r="H271">
        <f t="shared" si="25"/>
        <v>3.4285714285714284</v>
      </c>
      <c r="I271">
        <f t="shared" si="26"/>
        <v>4.7142857142857144</v>
      </c>
      <c r="J271">
        <f t="shared" si="27"/>
        <v>3.4285714285714284</v>
      </c>
      <c r="K271">
        <f t="shared" si="28"/>
        <v>1.7142857142857142</v>
      </c>
      <c r="L271">
        <f t="shared" si="29"/>
        <v>4.7142857142857144</v>
      </c>
    </row>
    <row r="272" spans="1:12">
      <c r="A272" s="3" t="s">
        <v>287</v>
      </c>
      <c r="B272">
        <v>4</v>
      </c>
      <c r="C272">
        <v>4</v>
      </c>
      <c r="D272">
        <v>4</v>
      </c>
      <c r="E272">
        <v>4</v>
      </c>
      <c r="F272" s="1">
        <f>TekirdagTablo[[#This Row],[Vefat2019]]</f>
        <v>4</v>
      </c>
      <c r="G272" s="1">
        <f>IF(TekirdagTablo[[#This Row],[Vefat2020]]&gt;-1, TekirdagTablo[[#This Row],[Vefat2020]]-TekirdagTablo[[#This Row],[Referans]], 0)</f>
        <v>0</v>
      </c>
      <c r="H272">
        <f t="shared" si="25"/>
        <v>3.1428571428571428</v>
      </c>
      <c r="I272">
        <f t="shared" si="26"/>
        <v>5</v>
      </c>
      <c r="J272">
        <f t="shared" si="27"/>
        <v>3</v>
      </c>
      <c r="K272">
        <f t="shared" si="28"/>
        <v>1.8571428571428572</v>
      </c>
      <c r="L272">
        <f t="shared" si="29"/>
        <v>5</v>
      </c>
    </row>
    <row r="273" spans="1:12">
      <c r="A273" s="3" t="s">
        <v>288</v>
      </c>
      <c r="B273">
        <v>3</v>
      </c>
      <c r="C273">
        <v>3</v>
      </c>
      <c r="D273">
        <v>1</v>
      </c>
      <c r="E273">
        <v>1</v>
      </c>
      <c r="F273" s="1">
        <f>TekirdagTablo[[#This Row],[Vefat2019]]</f>
        <v>3</v>
      </c>
      <c r="G273" s="1">
        <f>IF(TekirdagTablo[[#This Row],[Vefat2020]]&gt;-1, TekirdagTablo[[#This Row],[Vefat2020]]-TekirdagTablo[[#This Row],[Referans]], 0)</f>
        <v>0</v>
      </c>
      <c r="H273">
        <f t="shared" si="25"/>
        <v>3.4285714285714284</v>
      </c>
      <c r="I273">
        <f t="shared" si="26"/>
        <v>5</v>
      </c>
      <c r="J273">
        <f t="shared" si="27"/>
        <v>2.7142857142857144</v>
      </c>
      <c r="K273">
        <f t="shared" si="28"/>
        <v>1.8571428571428572</v>
      </c>
      <c r="L273">
        <f t="shared" si="29"/>
        <v>5</v>
      </c>
    </row>
    <row r="274" spans="1:12">
      <c r="A274" s="3" t="s">
        <v>289</v>
      </c>
      <c r="B274">
        <v>7</v>
      </c>
      <c r="C274">
        <v>8</v>
      </c>
      <c r="D274">
        <v>2</v>
      </c>
      <c r="E274">
        <v>3</v>
      </c>
      <c r="F274" s="1">
        <f>TekirdagTablo[[#This Row],[Vefat2019]]</f>
        <v>8</v>
      </c>
      <c r="G274" s="1">
        <f>IF(TekirdagTablo[[#This Row],[Vefat2020]]&gt;-1, TekirdagTablo[[#This Row],[Vefat2020]]-TekirdagTablo[[#This Row],[Referans]], 0)</f>
        <v>-1</v>
      </c>
      <c r="H274">
        <f t="shared" si="25"/>
        <v>4.1428571428571432</v>
      </c>
      <c r="I274">
        <f t="shared" si="26"/>
        <v>5.2857142857142856</v>
      </c>
      <c r="J274">
        <f t="shared" si="27"/>
        <v>2.7142857142857144</v>
      </c>
      <c r="K274">
        <f t="shared" si="28"/>
        <v>2</v>
      </c>
      <c r="L274">
        <f t="shared" si="29"/>
        <v>5.2857142857142856</v>
      </c>
    </row>
    <row r="275" spans="1:12">
      <c r="A275" s="3" t="s">
        <v>290</v>
      </c>
      <c r="B275">
        <v>1</v>
      </c>
      <c r="C275">
        <v>4</v>
      </c>
      <c r="D275">
        <v>6</v>
      </c>
      <c r="E275">
        <v>3</v>
      </c>
      <c r="F275" s="1">
        <f>TekirdagTablo[[#This Row],[Vefat2019]]</f>
        <v>4</v>
      </c>
      <c r="G275" s="1">
        <f>IF(TekirdagTablo[[#This Row],[Vefat2020]]&gt;-1, TekirdagTablo[[#This Row],[Vefat2020]]-TekirdagTablo[[#This Row],[Referans]], 0)</f>
        <v>-3</v>
      </c>
      <c r="H275">
        <f t="shared" si="25"/>
        <v>4.1428571428571432</v>
      </c>
      <c r="I275">
        <f t="shared" si="26"/>
        <v>5</v>
      </c>
      <c r="J275">
        <f t="shared" si="27"/>
        <v>3</v>
      </c>
      <c r="K275">
        <f t="shared" si="28"/>
        <v>2.4285714285714284</v>
      </c>
      <c r="L275">
        <f t="shared" si="29"/>
        <v>5</v>
      </c>
    </row>
    <row r="276" spans="1:12">
      <c r="A276" s="3" t="s">
        <v>291</v>
      </c>
      <c r="B276">
        <v>3</v>
      </c>
      <c r="C276">
        <v>6</v>
      </c>
      <c r="D276">
        <v>5</v>
      </c>
      <c r="E276">
        <v>0</v>
      </c>
      <c r="F276" s="1">
        <f>TekirdagTablo[[#This Row],[Vefat2019]]</f>
        <v>6</v>
      </c>
      <c r="G276" s="1">
        <f>IF(TekirdagTablo[[#This Row],[Vefat2020]]&gt;-1, TekirdagTablo[[#This Row],[Vefat2020]]-TekirdagTablo[[#This Row],[Referans]], 0)</f>
        <v>-3</v>
      </c>
      <c r="H276">
        <f t="shared" si="25"/>
        <v>4</v>
      </c>
      <c r="I276">
        <f t="shared" si="26"/>
        <v>5.4285714285714288</v>
      </c>
      <c r="J276">
        <f t="shared" si="27"/>
        <v>3.2857142857142856</v>
      </c>
      <c r="K276">
        <f t="shared" si="28"/>
        <v>2.4285714285714284</v>
      </c>
      <c r="L276">
        <f t="shared" si="29"/>
        <v>5.4285714285714288</v>
      </c>
    </row>
    <row r="277" spans="1:12">
      <c r="A277" s="3" t="s">
        <v>292</v>
      </c>
      <c r="B277">
        <v>3</v>
      </c>
      <c r="C277">
        <v>5</v>
      </c>
      <c r="D277">
        <v>4</v>
      </c>
      <c r="E277">
        <v>2</v>
      </c>
      <c r="F277" s="1">
        <f>TekirdagTablo[[#This Row],[Vefat2019]]</f>
        <v>5</v>
      </c>
      <c r="G277" s="1">
        <f>IF(TekirdagTablo[[#This Row],[Vefat2020]]&gt;-1, TekirdagTablo[[#This Row],[Vefat2020]]-TekirdagTablo[[#This Row],[Referans]], 0)</f>
        <v>-2</v>
      </c>
      <c r="H277">
        <f t="shared" si="25"/>
        <v>3.7142857142857144</v>
      </c>
      <c r="I277">
        <f t="shared" si="26"/>
        <v>5.5714285714285712</v>
      </c>
      <c r="J277">
        <f t="shared" si="27"/>
        <v>3.5714285714285716</v>
      </c>
      <c r="K277">
        <f t="shared" si="28"/>
        <v>2.4285714285714284</v>
      </c>
      <c r="L277">
        <f t="shared" si="29"/>
        <v>5.5714285714285712</v>
      </c>
    </row>
    <row r="278" spans="1:12">
      <c r="A278" s="3" t="s">
        <v>293</v>
      </c>
      <c r="B278">
        <v>3</v>
      </c>
      <c r="C278">
        <v>10</v>
      </c>
      <c r="D278">
        <v>8</v>
      </c>
      <c r="E278">
        <v>0</v>
      </c>
      <c r="F278" s="1">
        <f>TekirdagTablo[[#This Row],[Vefat2019]]</f>
        <v>10</v>
      </c>
      <c r="G278" s="1">
        <f>IF(TekirdagTablo[[#This Row],[Vefat2020]]&gt;-1, TekirdagTablo[[#This Row],[Vefat2020]]-TekirdagTablo[[#This Row],[Referans]], 0)</f>
        <v>-7</v>
      </c>
      <c r="H278">
        <f t="shared" si="25"/>
        <v>3.4285714285714284</v>
      </c>
      <c r="I278">
        <f t="shared" si="26"/>
        <v>5.7142857142857144</v>
      </c>
      <c r="J278">
        <f t="shared" si="27"/>
        <v>4.2857142857142856</v>
      </c>
      <c r="K278">
        <f t="shared" si="28"/>
        <v>1.8571428571428572</v>
      </c>
      <c r="L278">
        <f t="shared" si="29"/>
        <v>5.7142857142857144</v>
      </c>
    </row>
    <row r="279" spans="1:12">
      <c r="A279" s="3" t="s">
        <v>294</v>
      </c>
      <c r="B279">
        <v>3</v>
      </c>
      <c r="C279">
        <v>3</v>
      </c>
      <c r="D279">
        <v>4</v>
      </c>
      <c r="E279">
        <v>1</v>
      </c>
      <c r="F279" s="1">
        <f>TekirdagTablo[[#This Row],[Vefat2019]]</f>
        <v>3</v>
      </c>
      <c r="G279" s="1">
        <f>IF(TekirdagTablo[[#This Row],[Vefat2020]]&gt;-1, TekirdagTablo[[#This Row],[Vefat2020]]-TekirdagTablo[[#This Row],[Referans]], 0)</f>
        <v>0</v>
      </c>
      <c r="H279">
        <f t="shared" si="25"/>
        <v>3.2857142857142856</v>
      </c>
      <c r="I279">
        <f t="shared" si="26"/>
        <v>5.5714285714285712</v>
      </c>
      <c r="J279">
        <f t="shared" si="27"/>
        <v>4.2857142857142856</v>
      </c>
      <c r="K279">
        <f t="shared" si="28"/>
        <v>1.4285714285714286</v>
      </c>
      <c r="L279">
        <f t="shared" si="29"/>
        <v>5.5714285714285712</v>
      </c>
    </row>
    <row r="280" spans="1:12">
      <c r="A280" s="3" t="s">
        <v>295</v>
      </c>
      <c r="B280">
        <v>2</v>
      </c>
      <c r="C280">
        <v>4</v>
      </c>
      <c r="D280">
        <v>2</v>
      </c>
      <c r="E280">
        <v>4</v>
      </c>
      <c r="F280" s="1">
        <f>TekirdagTablo[[#This Row],[Vefat2019]]</f>
        <v>4</v>
      </c>
      <c r="G280" s="1">
        <f>IF(TekirdagTablo[[#This Row],[Vefat2020]]&gt;-1, TekirdagTablo[[#This Row],[Vefat2020]]-TekirdagTablo[[#This Row],[Referans]], 0)</f>
        <v>-2</v>
      </c>
      <c r="H280">
        <f t="shared" si="25"/>
        <v>3.1428571428571428</v>
      </c>
      <c r="I280">
        <f t="shared" si="26"/>
        <v>5.7142857142857144</v>
      </c>
      <c r="J280">
        <f t="shared" si="27"/>
        <v>4.4285714285714288</v>
      </c>
      <c r="K280">
        <f t="shared" si="28"/>
        <v>1.8571428571428572</v>
      </c>
      <c r="L280">
        <f t="shared" si="29"/>
        <v>5.7142857142857144</v>
      </c>
    </row>
    <row r="281" spans="1:12">
      <c r="A281" s="3" t="s">
        <v>296</v>
      </c>
      <c r="B281">
        <v>5</v>
      </c>
      <c r="C281">
        <v>4</v>
      </c>
      <c r="D281">
        <v>4</v>
      </c>
      <c r="E281">
        <v>1</v>
      </c>
      <c r="F281" s="1">
        <f>TekirdagTablo[[#This Row],[Vefat2019]]</f>
        <v>4</v>
      </c>
      <c r="G281" s="1">
        <f>IF(TekirdagTablo[[#This Row],[Vefat2020]]&gt;-1, TekirdagTablo[[#This Row],[Vefat2020]]-TekirdagTablo[[#This Row],[Referans]], 0)</f>
        <v>1</v>
      </c>
      <c r="H281">
        <f t="shared" si="25"/>
        <v>2.8571428571428572</v>
      </c>
      <c r="I281">
        <f t="shared" si="26"/>
        <v>5.1428571428571432</v>
      </c>
      <c r="J281">
        <f t="shared" si="27"/>
        <v>4.7142857142857144</v>
      </c>
      <c r="K281">
        <f t="shared" si="28"/>
        <v>1.5714285714285714</v>
      </c>
      <c r="L281">
        <f t="shared" si="29"/>
        <v>5.1428571428571432</v>
      </c>
    </row>
    <row r="282" spans="1:12">
      <c r="A282" s="3" t="s">
        <v>297</v>
      </c>
      <c r="B282">
        <v>2</v>
      </c>
      <c r="C282">
        <v>3</v>
      </c>
      <c r="D282">
        <v>7</v>
      </c>
      <c r="E282">
        <v>4</v>
      </c>
      <c r="F282" s="1">
        <f>TekirdagTablo[[#This Row],[Vefat2019]]</f>
        <v>3</v>
      </c>
      <c r="G282" s="1">
        <f>IF(TekirdagTablo[[#This Row],[Vefat2020]]&gt;-1, TekirdagTablo[[#This Row],[Vefat2020]]-TekirdagTablo[[#This Row],[Referans]], 0)</f>
        <v>-1</v>
      </c>
      <c r="H282">
        <f t="shared" si="25"/>
        <v>3</v>
      </c>
      <c r="I282">
        <f t="shared" si="26"/>
        <v>5</v>
      </c>
      <c r="J282">
        <f t="shared" si="27"/>
        <v>4.8571428571428568</v>
      </c>
      <c r="K282">
        <f t="shared" si="28"/>
        <v>1.7142857142857142</v>
      </c>
      <c r="L282">
        <f t="shared" si="29"/>
        <v>5</v>
      </c>
    </row>
    <row r="283" spans="1:12">
      <c r="A283" s="3" t="s">
        <v>298</v>
      </c>
      <c r="B283">
        <v>0</v>
      </c>
      <c r="C283">
        <v>7</v>
      </c>
      <c r="D283">
        <v>5</v>
      </c>
      <c r="E283">
        <v>4</v>
      </c>
      <c r="F283" s="1">
        <f>TekirdagTablo[[#This Row],[Vefat2019]]</f>
        <v>7</v>
      </c>
      <c r="G283" s="1">
        <f>IF(TekirdagTablo[[#This Row],[Vefat2020]]&gt;-1, TekirdagTablo[[#This Row],[Vefat2020]]-TekirdagTablo[[#This Row],[Referans]], 0)</f>
        <v>-7</v>
      </c>
      <c r="H283">
        <f t="shared" si="25"/>
        <v>2.5714285714285716</v>
      </c>
      <c r="I283">
        <f t="shared" si="26"/>
        <v>5.1428571428571432</v>
      </c>
      <c r="J283">
        <f t="shared" si="27"/>
        <v>4.8571428571428568</v>
      </c>
      <c r="K283">
        <f t="shared" si="28"/>
        <v>2.2857142857142856</v>
      </c>
      <c r="L283">
        <f t="shared" si="29"/>
        <v>5.1428571428571432</v>
      </c>
    </row>
    <row r="284" spans="1:12">
      <c r="A284" s="3" t="s">
        <v>299</v>
      </c>
      <c r="B284">
        <v>0</v>
      </c>
      <c r="C284">
        <v>4</v>
      </c>
      <c r="D284">
        <v>5</v>
      </c>
      <c r="E284">
        <v>3</v>
      </c>
      <c r="F284" s="1">
        <f>TekirdagTablo[[#This Row],[Vefat2019]]</f>
        <v>4</v>
      </c>
      <c r="G284" s="1">
        <f>IF(TekirdagTablo[[#This Row],[Vefat2020]]&gt;-1, TekirdagTablo[[#This Row],[Vefat2020]]-TekirdagTablo[[#This Row],[Referans]], 0)</f>
        <v>-4</v>
      </c>
      <c r="H284">
        <f t="shared" ref="H284:H319" si="30">AVERAGE(B278:B284)</f>
        <v>2.1428571428571428</v>
      </c>
      <c r="I284">
        <f t="shared" ref="I284:I319" si="31">AVERAGE(C278:C284)</f>
        <v>5</v>
      </c>
      <c r="J284">
        <f t="shared" ref="J284:J319" si="32">AVERAGE(D278:D284)</f>
        <v>5</v>
      </c>
      <c r="K284">
        <f t="shared" ref="K284:K319" si="33">AVERAGE(E278:E284)</f>
        <v>2.4285714285714284</v>
      </c>
      <c r="L284">
        <f t="shared" ref="L284:L319" si="34">AVERAGE(F278:F284)</f>
        <v>5</v>
      </c>
    </row>
    <row r="285" spans="1:12">
      <c r="A285" s="3" t="s">
        <v>300</v>
      </c>
      <c r="B285">
        <v>5</v>
      </c>
      <c r="C285">
        <v>2</v>
      </c>
      <c r="D285">
        <v>2</v>
      </c>
      <c r="E285">
        <v>2</v>
      </c>
      <c r="F285" s="1">
        <f>TekirdagTablo[[#This Row],[Vefat2019]]</f>
        <v>2</v>
      </c>
      <c r="G285" s="1">
        <f>IF(TekirdagTablo[[#This Row],[Vefat2020]]&gt;-1, TekirdagTablo[[#This Row],[Vefat2020]]-TekirdagTablo[[#This Row],[Referans]], 0)</f>
        <v>3</v>
      </c>
      <c r="H285">
        <f t="shared" si="30"/>
        <v>2.4285714285714284</v>
      </c>
      <c r="I285">
        <f t="shared" si="31"/>
        <v>3.8571428571428572</v>
      </c>
      <c r="J285">
        <f t="shared" si="32"/>
        <v>4.1428571428571432</v>
      </c>
      <c r="K285">
        <f t="shared" si="33"/>
        <v>2.7142857142857144</v>
      </c>
      <c r="L285">
        <f t="shared" si="34"/>
        <v>3.8571428571428572</v>
      </c>
    </row>
    <row r="286" spans="1:12">
      <c r="A286" s="3" t="s">
        <v>301</v>
      </c>
      <c r="B286">
        <v>4</v>
      </c>
      <c r="C286">
        <v>2</v>
      </c>
      <c r="D286">
        <v>3</v>
      </c>
      <c r="E286">
        <v>0</v>
      </c>
      <c r="F286" s="1">
        <f>TekirdagTablo[[#This Row],[Vefat2019]]</f>
        <v>2</v>
      </c>
      <c r="G286" s="1">
        <f>IF(TekirdagTablo[[#This Row],[Vefat2020]]&gt;-1, TekirdagTablo[[#This Row],[Vefat2020]]-TekirdagTablo[[#This Row],[Referans]], 0)</f>
        <v>2</v>
      </c>
      <c r="H286">
        <f t="shared" si="30"/>
        <v>2.5714285714285716</v>
      </c>
      <c r="I286">
        <f t="shared" si="31"/>
        <v>3.7142857142857144</v>
      </c>
      <c r="J286">
        <f t="shared" si="32"/>
        <v>4</v>
      </c>
      <c r="K286">
        <f t="shared" si="33"/>
        <v>2.5714285714285716</v>
      </c>
      <c r="L286">
        <f t="shared" si="34"/>
        <v>3.7142857142857144</v>
      </c>
    </row>
    <row r="287" spans="1:12">
      <c r="A287" s="3" t="s">
        <v>302</v>
      </c>
      <c r="B287">
        <v>6</v>
      </c>
      <c r="C287">
        <v>1</v>
      </c>
      <c r="D287">
        <v>2</v>
      </c>
      <c r="E287">
        <v>2</v>
      </c>
      <c r="F287" s="1">
        <f>TekirdagTablo[[#This Row],[Vefat2019]]</f>
        <v>1</v>
      </c>
      <c r="G287" s="1">
        <f>IF(TekirdagTablo[[#This Row],[Vefat2020]]&gt;-1, TekirdagTablo[[#This Row],[Vefat2020]]-TekirdagTablo[[#This Row],[Referans]], 0)</f>
        <v>5</v>
      </c>
      <c r="H287">
        <f t="shared" si="30"/>
        <v>3.1428571428571428</v>
      </c>
      <c r="I287">
        <f t="shared" si="31"/>
        <v>3.2857142857142856</v>
      </c>
      <c r="J287">
        <f t="shared" si="32"/>
        <v>4</v>
      </c>
      <c r="K287">
        <f t="shared" si="33"/>
        <v>2.2857142857142856</v>
      </c>
      <c r="L287">
        <f t="shared" si="34"/>
        <v>3.2857142857142856</v>
      </c>
    </row>
    <row r="288" spans="1:12">
      <c r="A288" s="3" t="s">
        <v>303</v>
      </c>
      <c r="B288">
        <v>7</v>
      </c>
      <c r="C288">
        <v>1</v>
      </c>
      <c r="D288">
        <v>4</v>
      </c>
      <c r="E288">
        <v>0</v>
      </c>
      <c r="F288" s="1">
        <f>TekirdagTablo[[#This Row],[Vefat2019]]</f>
        <v>1</v>
      </c>
      <c r="G288" s="1">
        <f>IF(TekirdagTablo[[#This Row],[Vefat2020]]&gt;-1, TekirdagTablo[[#This Row],[Vefat2020]]-TekirdagTablo[[#This Row],[Referans]], 0)</f>
        <v>6</v>
      </c>
      <c r="H288">
        <f t="shared" si="30"/>
        <v>3.4285714285714284</v>
      </c>
      <c r="I288">
        <f t="shared" si="31"/>
        <v>2.8571428571428572</v>
      </c>
      <c r="J288">
        <f t="shared" si="32"/>
        <v>4</v>
      </c>
      <c r="K288">
        <f t="shared" si="33"/>
        <v>2.1428571428571428</v>
      </c>
      <c r="L288">
        <f t="shared" si="34"/>
        <v>2.8571428571428572</v>
      </c>
    </row>
    <row r="289" spans="1:12">
      <c r="A289" s="3" t="s">
        <v>304</v>
      </c>
      <c r="B289">
        <v>3</v>
      </c>
      <c r="C289">
        <v>6</v>
      </c>
      <c r="D289">
        <v>7</v>
      </c>
      <c r="E289">
        <v>2</v>
      </c>
      <c r="F289" s="1">
        <f>TekirdagTablo[[#This Row],[Vefat2019]]</f>
        <v>6</v>
      </c>
      <c r="G289" s="1">
        <f>IF(TekirdagTablo[[#This Row],[Vefat2020]]&gt;-1, TekirdagTablo[[#This Row],[Vefat2020]]-TekirdagTablo[[#This Row],[Referans]], 0)</f>
        <v>-3</v>
      </c>
      <c r="H289">
        <f t="shared" si="30"/>
        <v>3.5714285714285716</v>
      </c>
      <c r="I289">
        <f t="shared" si="31"/>
        <v>3.2857142857142856</v>
      </c>
      <c r="J289">
        <f t="shared" si="32"/>
        <v>4</v>
      </c>
      <c r="K289">
        <f t="shared" si="33"/>
        <v>1.8571428571428572</v>
      </c>
      <c r="L289">
        <f t="shared" si="34"/>
        <v>3.2857142857142856</v>
      </c>
    </row>
    <row r="290" spans="1:12">
      <c r="A290" s="3" t="s">
        <v>305</v>
      </c>
      <c r="B290">
        <v>2</v>
      </c>
      <c r="C290">
        <v>4</v>
      </c>
      <c r="D290">
        <v>8</v>
      </c>
      <c r="E290">
        <v>3</v>
      </c>
      <c r="F290" s="1">
        <f>TekirdagTablo[[#This Row],[Vefat2019]]</f>
        <v>4</v>
      </c>
      <c r="G290" s="1">
        <f>IF(TekirdagTablo[[#This Row],[Vefat2020]]&gt;-1, TekirdagTablo[[#This Row],[Vefat2020]]-TekirdagTablo[[#This Row],[Referans]], 0)</f>
        <v>-2</v>
      </c>
      <c r="H290">
        <f t="shared" si="30"/>
        <v>3.8571428571428572</v>
      </c>
      <c r="I290">
        <f t="shared" si="31"/>
        <v>2.8571428571428572</v>
      </c>
      <c r="J290">
        <f t="shared" si="32"/>
        <v>4.4285714285714288</v>
      </c>
      <c r="K290">
        <f t="shared" si="33"/>
        <v>1.7142857142857142</v>
      </c>
      <c r="L290">
        <f t="shared" si="34"/>
        <v>2.8571428571428572</v>
      </c>
    </row>
    <row r="291" spans="1:12">
      <c r="A291" s="3" t="s">
        <v>306</v>
      </c>
      <c r="B291">
        <v>3</v>
      </c>
      <c r="C291">
        <v>5</v>
      </c>
      <c r="D291">
        <v>5</v>
      </c>
      <c r="E291">
        <v>2</v>
      </c>
      <c r="F291" s="1">
        <f>TekirdagTablo[[#This Row],[Vefat2019]]</f>
        <v>5</v>
      </c>
      <c r="G291" s="1">
        <f>IF(TekirdagTablo[[#This Row],[Vefat2020]]&gt;-1, TekirdagTablo[[#This Row],[Vefat2020]]-TekirdagTablo[[#This Row],[Referans]], 0)</f>
        <v>-2</v>
      </c>
      <c r="H291">
        <f t="shared" si="30"/>
        <v>4.2857142857142856</v>
      </c>
      <c r="I291">
        <f t="shared" si="31"/>
        <v>3</v>
      </c>
      <c r="J291">
        <f t="shared" si="32"/>
        <v>4.4285714285714288</v>
      </c>
      <c r="K291">
        <f t="shared" si="33"/>
        <v>1.5714285714285714</v>
      </c>
      <c r="L291">
        <f t="shared" si="34"/>
        <v>3</v>
      </c>
    </row>
    <row r="292" spans="1:12">
      <c r="A292" s="3" t="s">
        <v>307</v>
      </c>
      <c r="B292">
        <v>0</v>
      </c>
      <c r="C292">
        <v>3</v>
      </c>
      <c r="D292">
        <v>4</v>
      </c>
      <c r="E292">
        <v>1</v>
      </c>
      <c r="F292" s="1">
        <f>TekirdagTablo[[#This Row],[Vefat2019]]</f>
        <v>3</v>
      </c>
      <c r="G292" s="1">
        <f>IF(TekirdagTablo[[#This Row],[Vefat2020]]&gt;-1, TekirdagTablo[[#This Row],[Vefat2020]]-TekirdagTablo[[#This Row],[Referans]], 0)</f>
        <v>-3</v>
      </c>
      <c r="H292">
        <f t="shared" si="30"/>
        <v>3.5714285714285716</v>
      </c>
      <c r="I292">
        <f t="shared" si="31"/>
        <v>3.1428571428571428</v>
      </c>
      <c r="J292">
        <f t="shared" si="32"/>
        <v>4.7142857142857144</v>
      </c>
      <c r="K292">
        <f t="shared" si="33"/>
        <v>1.4285714285714286</v>
      </c>
      <c r="L292">
        <f t="shared" si="34"/>
        <v>3.1428571428571428</v>
      </c>
    </row>
    <row r="293" spans="1:12">
      <c r="A293" s="3" t="s">
        <v>308</v>
      </c>
      <c r="B293">
        <v>3</v>
      </c>
      <c r="C293">
        <v>4</v>
      </c>
      <c r="D293">
        <v>9</v>
      </c>
      <c r="E293">
        <v>1</v>
      </c>
      <c r="F293" s="1">
        <f>TekirdagTablo[[#This Row],[Vefat2019]]</f>
        <v>4</v>
      </c>
      <c r="G293" s="1">
        <f>IF(TekirdagTablo[[#This Row],[Vefat2020]]&gt;-1, TekirdagTablo[[#This Row],[Vefat2020]]-TekirdagTablo[[#This Row],[Referans]], 0)</f>
        <v>-1</v>
      </c>
      <c r="H293">
        <f t="shared" si="30"/>
        <v>3.4285714285714284</v>
      </c>
      <c r="I293">
        <f t="shared" si="31"/>
        <v>3.4285714285714284</v>
      </c>
      <c r="J293">
        <f t="shared" si="32"/>
        <v>5.5714285714285712</v>
      </c>
      <c r="K293">
        <f t="shared" si="33"/>
        <v>1.5714285714285714</v>
      </c>
      <c r="L293">
        <f t="shared" si="34"/>
        <v>3.4285714285714284</v>
      </c>
    </row>
    <row r="294" spans="1:12">
      <c r="A294" s="3" t="s">
        <v>309</v>
      </c>
      <c r="B294">
        <v>4</v>
      </c>
      <c r="C294">
        <v>7</v>
      </c>
      <c r="D294">
        <v>4</v>
      </c>
      <c r="E294">
        <v>5</v>
      </c>
      <c r="F294" s="1">
        <f>TekirdagTablo[[#This Row],[Vefat2019]]</f>
        <v>7</v>
      </c>
      <c r="G294" s="1">
        <f>IF(TekirdagTablo[[#This Row],[Vefat2020]]&gt;-1, TekirdagTablo[[#This Row],[Vefat2020]]-TekirdagTablo[[#This Row],[Referans]], 0)</f>
        <v>-3</v>
      </c>
      <c r="H294">
        <f t="shared" si="30"/>
        <v>3.1428571428571428</v>
      </c>
      <c r="I294">
        <f t="shared" si="31"/>
        <v>4.2857142857142856</v>
      </c>
      <c r="J294">
        <f t="shared" si="32"/>
        <v>5.8571428571428568</v>
      </c>
      <c r="K294">
        <f t="shared" si="33"/>
        <v>2</v>
      </c>
      <c r="L294">
        <f t="shared" si="34"/>
        <v>4.2857142857142856</v>
      </c>
    </row>
    <row r="295" spans="1:12">
      <c r="A295" s="3" t="s">
        <v>310</v>
      </c>
      <c r="B295">
        <v>4</v>
      </c>
      <c r="C295">
        <v>8</v>
      </c>
      <c r="D295">
        <v>4</v>
      </c>
      <c r="E295">
        <v>1</v>
      </c>
      <c r="F295" s="1">
        <f>TekirdagTablo[[#This Row],[Vefat2019]]</f>
        <v>8</v>
      </c>
      <c r="G295" s="1">
        <f>IF(TekirdagTablo[[#This Row],[Vefat2020]]&gt;-1, TekirdagTablo[[#This Row],[Vefat2020]]-TekirdagTablo[[#This Row],[Referans]], 0)</f>
        <v>-4</v>
      </c>
      <c r="H295">
        <f t="shared" si="30"/>
        <v>2.7142857142857144</v>
      </c>
      <c r="I295">
        <f t="shared" si="31"/>
        <v>5.2857142857142856</v>
      </c>
      <c r="J295">
        <f t="shared" si="32"/>
        <v>5.8571428571428568</v>
      </c>
      <c r="K295">
        <f t="shared" si="33"/>
        <v>2.1428571428571428</v>
      </c>
      <c r="L295">
        <f t="shared" si="34"/>
        <v>5.2857142857142856</v>
      </c>
    </row>
    <row r="296" spans="1:12">
      <c r="A296" s="3" t="s">
        <v>311</v>
      </c>
      <c r="B296">
        <v>4</v>
      </c>
      <c r="C296">
        <v>3</v>
      </c>
      <c r="D296">
        <v>2</v>
      </c>
      <c r="E296">
        <v>0</v>
      </c>
      <c r="F296" s="1">
        <f>TekirdagTablo[[#This Row],[Vefat2019]]</f>
        <v>3</v>
      </c>
      <c r="G296" s="1">
        <f>IF(TekirdagTablo[[#This Row],[Vefat2020]]&gt;-1, TekirdagTablo[[#This Row],[Vefat2020]]-TekirdagTablo[[#This Row],[Referans]], 0)</f>
        <v>1</v>
      </c>
      <c r="H296">
        <f t="shared" si="30"/>
        <v>2.8571428571428572</v>
      </c>
      <c r="I296">
        <f t="shared" si="31"/>
        <v>4.8571428571428568</v>
      </c>
      <c r="J296">
        <f t="shared" si="32"/>
        <v>5.1428571428571432</v>
      </c>
      <c r="K296">
        <f t="shared" si="33"/>
        <v>1.8571428571428572</v>
      </c>
      <c r="L296">
        <f t="shared" si="34"/>
        <v>4.8571428571428568</v>
      </c>
    </row>
    <row r="297" spans="1:12">
      <c r="A297" s="3" t="s">
        <v>312</v>
      </c>
      <c r="B297">
        <v>2</v>
      </c>
      <c r="C297">
        <v>2</v>
      </c>
      <c r="D297">
        <v>7</v>
      </c>
      <c r="E297">
        <v>4</v>
      </c>
      <c r="F297" s="1">
        <f>TekirdagTablo[[#This Row],[Vefat2019]]</f>
        <v>2</v>
      </c>
      <c r="G297" s="1">
        <f>IF(TekirdagTablo[[#This Row],[Vefat2020]]&gt;-1, TekirdagTablo[[#This Row],[Vefat2020]]-TekirdagTablo[[#This Row],[Referans]], 0)</f>
        <v>0</v>
      </c>
      <c r="H297">
        <f t="shared" si="30"/>
        <v>2.8571428571428572</v>
      </c>
      <c r="I297">
        <f t="shared" si="31"/>
        <v>4.5714285714285712</v>
      </c>
      <c r="J297">
        <f t="shared" si="32"/>
        <v>5</v>
      </c>
      <c r="K297">
        <f t="shared" si="33"/>
        <v>2</v>
      </c>
      <c r="L297">
        <f t="shared" si="34"/>
        <v>4.5714285714285712</v>
      </c>
    </row>
    <row r="298" spans="1:12">
      <c r="A298" s="3" t="s">
        <v>313</v>
      </c>
      <c r="B298">
        <v>7</v>
      </c>
      <c r="C298">
        <v>5</v>
      </c>
      <c r="D298">
        <v>3</v>
      </c>
      <c r="E298">
        <v>1</v>
      </c>
      <c r="F298" s="1">
        <f>TekirdagTablo[[#This Row],[Vefat2019]]</f>
        <v>5</v>
      </c>
      <c r="G298" s="1">
        <f>IF(TekirdagTablo[[#This Row],[Vefat2020]]&gt;-1, TekirdagTablo[[#This Row],[Vefat2020]]-TekirdagTablo[[#This Row],[Referans]], 0)</f>
        <v>2</v>
      </c>
      <c r="H298">
        <f t="shared" si="30"/>
        <v>3.4285714285714284</v>
      </c>
      <c r="I298">
        <f t="shared" si="31"/>
        <v>4.5714285714285712</v>
      </c>
      <c r="J298">
        <f t="shared" si="32"/>
        <v>4.7142857142857144</v>
      </c>
      <c r="K298">
        <f t="shared" si="33"/>
        <v>1.8571428571428572</v>
      </c>
      <c r="L298">
        <f t="shared" si="34"/>
        <v>4.5714285714285712</v>
      </c>
    </row>
    <row r="299" spans="1:12">
      <c r="A299" s="3" t="s">
        <v>314</v>
      </c>
      <c r="B299">
        <v>2</v>
      </c>
      <c r="C299">
        <v>2</v>
      </c>
      <c r="D299">
        <v>8</v>
      </c>
      <c r="E299">
        <v>2</v>
      </c>
      <c r="F299" s="1">
        <f>TekirdagTablo[[#This Row],[Vefat2019]]</f>
        <v>2</v>
      </c>
      <c r="G299" s="1">
        <f>IF(TekirdagTablo[[#This Row],[Vefat2020]]&gt;-1, TekirdagTablo[[#This Row],[Vefat2020]]-TekirdagTablo[[#This Row],[Referans]], 0)</f>
        <v>0</v>
      </c>
      <c r="H299">
        <f t="shared" si="30"/>
        <v>3.7142857142857144</v>
      </c>
      <c r="I299">
        <f t="shared" si="31"/>
        <v>4.4285714285714288</v>
      </c>
      <c r="J299">
        <f t="shared" si="32"/>
        <v>5.2857142857142856</v>
      </c>
      <c r="K299">
        <f t="shared" si="33"/>
        <v>2</v>
      </c>
      <c r="L299">
        <f t="shared" si="34"/>
        <v>4.4285714285714288</v>
      </c>
    </row>
    <row r="300" spans="1:12">
      <c r="A300" s="3" t="s">
        <v>315</v>
      </c>
      <c r="B300">
        <v>7</v>
      </c>
      <c r="C300">
        <v>4</v>
      </c>
      <c r="D300">
        <v>3</v>
      </c>
      <c r="E300">
        <v>1</v>
      </c>
      <c r="F300" s="1">
        <f>TekirdagTablo[[#This Row],[Vefat2019]]</f>
        <v>4</v>
      </c>
      <c r="G300" s="1">
        <f>IF(TekirdagTablo[[#This Row],[Vefat2020]]&gt;-1, TekirdagTablo[[#This Row],[Vefat2020]]-TekirdagTablo[[#This Row],[Referans]], 0)</f>
        <v>3</v>
      </c>
      <c r="H300">
        <f t="shared" si="30"/>
        <v>4.2857142857142856</v>
      </c>
      <c r="I300">
        <f t="shared" si="31"/>
        <v>4.4285714285714288</v>
      </c>
      <c r="J300">
        <f t="shared" si="32"/>
        <v>4.4285714285714288</v>
      </c>
      <c r="K300">
        <f t="shared" si="33"/>
        <v>2</v>
      </c>
      <c r="L300">
        <f t="shared" si="34"/>
        <v>4.4285714285714288</v>
      </c>
    </row>
    <row r="301" spans="1:12">
      <c r="A301" s="3" t="s">
        <v>316</v>
      </c>
      <c r="B301">
        <v>7</v>
      </c>
      <c r="C301">
        <v>1</v>
      </c>
      <c r="D301">
        <v>3</v>
      </c>
      <c r="E301">
        <v>3</v>
      </c>
      <c r="F301" s="1">
        <f>TekirdagTablo[[#This Row],[Vefat2019]]</f>
        <v>1</v>
      </c>
      <c r="G301" s="1">
        <f>IF(TekirdagTablo[[#This Row],[Vefat2020]]&gt;-1, TekirdagTablo[[#This Row],[Vefat2020]]-TekirdagTablo[[#This Row],[Referans]], 0)</f>
        <v>6</v>
      </c>
      <c r="H301">
        <f t="shared" si="30"/>
        <v>4.7142857142857144</v>
      </c>
      <c r="I301">
        <f t="shared" si="31"/>
        <v>3.5714285714285716</v>
      </c>
      <c r="J301">
        <f t="shared" si="32"/>
        <v>4.2857142857142856</v>
      </c>
      <c r="K301">
        <f t="shared" si="33"/>
        <v>1.7142857142857142</v>
      </c>
      <c r="L301">
        <f t="shared" si="34"/>
        <v>3.5714285714285716</v>
      </c>
    </row>
    <row r="302" spans="1:12">
      <c r="A302" s="3" t="s">
        <v>317</v>
      </c>
      <c r="B302">
        <v>9</v>
      </c>
      <c r="C302">
        <v>3</v>
      </c>
      <c r="D302">
        <v>6</v>
      </c>
      <c r="E302">
        <v>1</v>
      </c>
      <c r="F302" s="1">
        <f>TekirdagTablo[[#This Row],[Vefat2019]]</f>
        <v>3</v>
      </c>
      <c r="G302" s="1">
        <f>IF(TekirdagTablo[[#This Row],[Vefat2020]]&gt;-1, TekirdagTablo[[#This Row],[Vefat2020]]-TekirdagTablo[[#This Row],[Referans]], 0)</f>
        <v>6</v>
      </c>
      <c r="H302">
        <f t="shared" si="30"/>
        <v>5.4285714285714288</v>
      </c>
      <c r="I302">
        <f t="shared" si="31"/>
        <v>2.8571428571428572</v>
      </c>
      <c r="J302">
        <f t="shared" si="32"/>
        <v>4.5714285714285712</v>
      </c>
      <c r="K302">
        <f t="shared" si="33"/>
        <v>1.7142857142857142</v>
      </c>
      <c r="L302">
        <f t="shared" si="34"/>
        <v>2.8571428571428572</v>
      </c>
    </row>
    <row r="303" spans="1:12">
      <c r="A303" s="3" t="s">
        <v>318</v>
      </c>
      <c r="B303">
        <v>8</v>
      </c>
      <c r="C303">
        <v>6</v>
      </c>
      <c r="D303">
        <v>7</v>
      </c>
      <c r="E303">
        <v>2</v>
      </c>
      <c r="F303" s="1">
        <f>TekirdagTablo[[#This Row],[Vefat2019]]</f>
        <v>6</v>
      </c>
      <c r="G303" s="1">
        <f>IF(TekirdagTablo[[#This Row],[Vefat2020]]&gt;-1, TekirdagTablo[[#This Row],[Vefat2020]]-TekirdagTablo[[#This Row],[Referans]], 0)</f>
        <v>2</v>
      </c>
      <c r="H303">
        <f t="shared" si="30"/>
        <v>6</v>
      </c>
      <c r="I303">
        <f t="shared" si="31"/>
        <v>3.2857142857142856</v>
      </c>
      <c r="J303">
        <f t="shared" si="32"/>
        <v>5.2857142857142856</v>
      </c>
      <c r="K303">
        <f t="shared" si="33"/>
        <v>2</v>
      </c>
      <c r="L303">
        <f t="shared" si="34"/>
        <v>3.2857142857142856</v>
      </c>
    </row>
    <row r="304" spans="1:12">
      <c r="A304" s="3" t="s">
        <v>319</v>
      </c>
      <c r="B304">
        <v>2</v>
      </c>
      <c r="C304">
        <v>6</v>
      </c>
      <c r="D304">
        <v>10</v>
      </c>
      <c r="E304">
        <v>2</v>
      </c>
      <c r="F304" s="1">
        <f>TekirdagTablo[[#This Row],[Vefat2019]]</f>
        <v>6</v>
      </c>
      <c r="G304" s="1">
        <f>IF(TekirdagTablo[[#This Row],[Vefat2020]]&gt;-1, TekirdagTablo[[#This Row],[Vefat2020]]-TekirdagTablo[[#This Row],[Referans]], 0)</f>
        <v>-4</v>
      </c>
      <c r="H304">
        <f t="shared" si="30"/>
        <v>6</v>
      </c>
      <c r="I304">
        <f t="shared" si="31"/>
        <v>3.8571428571428572</v>
      </c>
      <c r="J304">
        <f t="shared" si="32"/>
        <v>5.7142857142857144</v>
      </c>
      <c r="K304">
        <f t="shared" si="33"/>
        <v>1.7142857142857142</v>
      </c>
      <c r="L304">
        <f t="shared" si="34"/>
        <v>3.8571428571428572</v>
      </c>
    </row>
    <row r="305" spans="1:12">
      <c r="A305" s="3" t="s">
        <v>320</v>
      </c>
      <c r="B305">
        <v>5</v>
      </c>
      <c r="C305">
        <v>2</v>
      </c>
      <c r="D305">
        <v>2</v>
      </c>
      <c r="E305">
        <v>0</v>
      </c>
      <c r="F305" s="1">
        <f>TekirdagTablo[[#This Row],[Vefat2019]]</f>
        <v>2</v>
      </c>
      <c r="G305" s="1">
        <f>IF(TekirdagTablo[[#This Row],[Vefat2020]]&gt;-1, TekirdagTablo[[#This Row],[Vefat2020]]-TekirdagTablo[[#This Row],[Referans]], 0)</f>
        <v>3</v>
      </c>
      <c r="H305">
        <f t="shared" si="30"/>
        <v>5.7142857142857144</v>
      </c>
      <c r="I305">
        <f t="shared" si="31"/>
        <v>3.4285714285714284</v>
      </c>
      <c r="J305">
        <f t="shared" si="32"/>
        <v>5.5714285714285712</v>
      </c>
      <c r="K305">
        <f t="shared" si="33"/>
        <v>1.5714285714285714</v>
      </c>
      <c r="L305">
        <f t="shared" si="34"/>
        <v>3.4285714285714284</v>
      </c>
    </row>
    <row r="306" spans="1:12">
      <c r="A306" s="3" t="s">
        <v>321</v>
      </c>
      <c r="B306">
        <v>3</v>
      </c>
      <c r="C306">
        <v>3</v>
      </c>
      <c r="D306">
        <v>4</v>
      </c>
      <c r="E306">
        <v>2</v>
      </c>
      <c r="F306" s="1">
        <f>TekirdagTablo[[#This Row],[Vefat2019]]</f>
        <v>3</v>
      </c>
      <c r="G306" s="1">
        <f>IF(TekirdagTablo[[#This Row],[Vefat2020]]&gt;-1, TekirdagTablo[[#This Row],[Vefat2020]]-TekirdagTablo[[#This Row],[Referans]], 0)</f>
        <v>0</v>
      </c>
      <c r="H306">
        <f t="shared" si="30"/>
        <v>5.8571428571428568</v>
      </c>
      <c r="I306">
        <f t="shared" si="31"/>
        <v>3.5714285714285716</v>
      </c>
      <c r="J306">
        <f t="shared" si="32"/>
        <v>5</v>
      </c>
      <c r="K306">
        <f t="shared" si="33"/>
        <v>1.5714285714285714</v>
      </c>
      <c r="L306">
        <f t="shared" si="34"/>
        <v>3.5714285714285716</v>
      </c>
    </row>
    <row r="307" spans="1:12">
      <c r="A307" s="3" t="s">
        <v>322</v>
      </c>
      <c r="B307">
        <v>1</v>
      </c>
      <c r="C307">
        <v>4</v>
      </c>
      <c r="D307">
        <v>5</v>
      </c>
      <c r="E307">
        <v>1</v>
      </c>
      <c r="F307" s="1">
        <f>TekirdagTablo[[#This Row],[Vefat2019]]</f>
        <v>4</v>
      </c>
      <c r="G307" s="1">
        <f>IF(TekirdagTablo[[#This Row],[Vefat2020]]&gt;-1, TekirdagTablo[[#This Row],[Vefat2020]]-TekirdagTablo[[#This Row],[Referans]], 0)</f>
        <v>-3</v>
      </c>
      <c r="H307">
        <f t="shared" si="30"/>
        <v>5</v>
      </c>
      <c r="I307">
        <f t="shared" si="31"/>
        <v>3.5714285714285716</v>
      </c>
      <c r="J307">
        <f t="shared" si="32"/>
        <v>5.2857142857142856</v>
      </c>
      <c r="K307">
        <f t="shared" si="33"/>
        <v>1.5714285714285714</v>
      </c>
      <c r="L307">
        <f t="shared" si="34"/>
        <v>3.5714285714285716</v>
      </c>
    </row>
    <row r="308" spans="1:12">
      <c r="A308" s="3" t="s">
        <v>323</v>
      </c>
      <c r="B308">
        <v>6</v>
      </c>
      <c r="C308">
        <v>3</v>
      </c>
      <c r="D308">
        <v>5</v>
      </c>
      <c r="E308">
        <v>1</v>
      </c>
      <c r="F308" s="1">
        <f>TekirdagTablo[[#This Row],[Vefat2019]]</f>
        <v>3</v>
      </c>
      <c r="G308" s="1">
        <f>IF(TekirdagTablo[[#This Row],[Vefat2020]]&gt;-1, TekirdagTablo[[#This Row],[Vefat2020]]-TekirdagTablo[[#This Row],[Referans]], 0)</f>
        <v>3</v>
      </c>
      <c r="H308">
        <f t="shared" si="30"/>
        <v>4.8571428571428568</v>
      </c>
      <c r="I308">
        <f t="shared" si="31"/>
        <v>3.8571428571428572</v>
      </c>
      <c r="J308">
        <f t="shared" si="32"/>
        <v>5.5714285714285712</v>
      </c>
      <c r="K308">
        <f t="shared" si="33"/>
        <v>1.2857142857142858</v>
      </c>
      <c r="L308">
        <f t="shared" si="34"/>
        <v>3.8571428571428572</v>
      </c>
    </row>
    <row r="309" spans="1:12">
      <c r="A309" s="3" t="s">
        <v>324</v>
      </c>
      <c r="B309">
        <v>1</v>
      </c>
      <c r="C309">
        <v>3</v>
      </c>
      <c r="D309">
        <v>8</v>
      </c>
      <c r="E309">
        <v>3</v>
      </c>
      <c r="F309" s="1">
        <f>TekirdagTablo[[#This Row],[Vefat2019]]</f>
        <v>3</v>
      </c>
      <c r="G309" s="1">
        <f>IF(TekirdagTablo[[#This Row],[Vefat2020]]&gt;-1, TekirdagTablo[[#This Row],[Vefat2020]]-TekirdagTablo[[#This Row],[Referans]], 0)</f>
        <v>-2</v>
      </c>
      <c r="H309">
        <f t="shared" si="30"/>
        <v>3.7142857142857144</v>
      </c>
      <c r="I309">
        <f t="shared" si="31"/>
        <v>3.8571428571428572</v>
      </c>
      <c r="J309">
        <f t="shared" si="32"/>
        <v>5.8571428571428568</v>
      </c>
      <c r="K309">
        <f t="shared" si="33"/>
        <v>1.5714285714285714</v>
      </c>
      <c r="L309">
        <f t="shared" si="34"/>
        <v>3.8571428571428572</v>
      </c>
    </row>
    <row r="310" spans="1:12">
      <c r="A310" s="3" t="s">
        <v>325</v>
      </c>
      <c r="B310">
        <v>8</v>
      </c>
      <c r="C310">
        <v>2</v>
      </c>
      <c r="D310">
        <v>2</v>
      </c>
      <c r="E310">
        <v>2</v>
      </c>
      <c r="F310" s="1">
        <f>TekirdagTablo[[#This Row],[Vefat2019]]</f>
        <v>2</v>
      </c>
      <c r="G310" s="1">
        <f>IF(TekirdagTablo[[#This Row],[Vefat2020]]&gt;-1, TekirdagTablo[[#This Row],[Vefat2020]]-TekirdagTablo[[#This Row],[Referans]], 0)</f>
        <v>6</v>
      </c>
      <c r="H310">
        <f t="shared" si="30"/>
        <v>3.7142857142857144</v>
      </c>
      <c r="I310">
        <f t="shared" si="31"/>
        <v>3.2857142857142856</v>
      </c>
      <c r="J310">
        <f t="shared" si="32"/>
        <v>5.1428571428571432</v>
      </c>
      <c r="K310">
        <f t="shared" si="33"/>
        <v>1.5714285714285714</v>
      </c>
      <c r="L310">
        <f t="shared" si="34"/>
        <v>3.2857142857142856</v>
      </c>
    </row>
    <row r="311" spans="1:12">
      <c r="A311" s="3" t="s">
        <v>326</v>
      </c>
      <c r="B311">
        <v>2</v>
      </c>
      <c r="C311">
        <v>3</v>
      </c>
      <c r="D311">
        <v>5</v>
      </c>
      <c r="E311">
        <v>1</v>
      </c>
      <c r="F311" s="1">
        <f>TekirdagTablo[[#This Row],[Vefat2019]]</f>
        <v>3</v>
      </c>
      <c r="G311" s="1">
        <f>IF(TekirdagTablo[[#This Row],[Vefat2020]]&gt;-1, TekirdagTablo[[#This Row],[Vefat2020]]-TekirdagTablo[[#This Row],[Referans]], 0)</f>
        <v>-1</v>
      </c>
      <c r="H311">
        <f t="shared" si="30"/>
        <v>3.7142857142857144</v>
      </c>
      <c r="I311">
        <f t="shared" si="31"/>
        <v>2.8571428571428572</v>
      </c>
      <c r="J311">
        <f t="shared" si="32"/>
        <v>4.4285714285714288</v>
      </c>
      <c r="K311">
        <f t="shared" si="33"/>
        <v>1.4285714285714286</v>
      </c>
      <c r="L311">
        <f t="shared" si="34"/>
        <v>2.8571428571428572</v>
      </c>
    </row>
    <row r="312" spans="1:12">
      <c r="A312" s="3" t="s">
        <v>327</v>
      </c>
      <c r="B312">
        <v>2</v>
      </c>
      <c r="C312">
        <v>4</v>
      </c>
      <c r="D312">
        <v>3</v>
      </c>
      <c r="E312">
        <v>0</v>
      </c>
      <c r="F312" s="1">
        <f>TekirdagTablo[[#This Row],[Vefat2019]]</f>
        <v>4</v>
      </c>
      <c r="G312" s="1">
        <f>IF(TekirdagTablo[[#This Row],[Vefat2020]]&gt;-1, TekirdagTablo[[#This Row],[Vefat2020]]-TekirdagTablo[[#This Row],[Referans]], 0)</f>
        <v>-2</v>
      </c>
      <c r="H312">
        <f t="shared" si="30"/>
        <v>3.2857142857142856</v>
      </c>
      <c r="I312">
        <f t="shared" si="31"/>
        <v>3.1428571428571428</v>
      </c>
      <c r="J312">
        <f t="shared" si="32"/>
        <v>4.5714285714285712</v>
      </c>
      <c r="K312">
        <f t="shared" si="33"/>
        <v>1.4285714285714286</v>
      </c>
      <c r="L312">
        <f t="shared" si="34"/>
        <v>3.1428571428571428</v>
      </c>
    </row>
    <row r="313" spans="1:12">
      <c r="A313" s="3" t="s">
        <v>328</v>
      </c>
      <c r="B313">
        <v>2</v>
      </c>
      <c r="C313">
        <v>1</v>
      </c>
      <c r="D313">
        <v>3</v>
      </c>
      <c r="E313">
        <v>1</v>
      </c>
      <c r="F313" s="1">
        <f>TekirdagTablo[[#This Row],[Vefat2019]]</f>
        <v>1</v>
      </c>
      <c r="G313" s="1">
        <f>IF(TekirdagTablo[[#This Row],[Vefat2020]]&gt;-1, TekirdagTablo[[#This Row],[Vefat2020]]-TekirdagTablo[[#This Row],[Referans]], 0)</f>
        <v>1</v>
      </c>
      <c r="H313">
        <f t="shared" si="30"/>
        <v>3.1428571428571428</v>
      </c>
      <c r="I313">
        <f t="shared" si="31"/>
        <v>2.8571428571428572</v>
      </c>
      <c r="J313">
        <f t="shared" si="32"/>
        <v>4.4285714285714288</v>
      </c>
      <c r="K313">
        <f t="shared" si="33"/>
        <v>1.2857142857142858</v>
      </c>
      <c r="L313">
        <f t="shared" si="34"/>
        <v>2.8571428571428572</v>
      </c>
    </row>
    <row r="314" spans="1:12">
      <c r="A314" s="3" t="s">
        <v>329</v>
      </c>
      <c r="B314">
        <v>3</v>
      </c>
      <c r="C314">
        <v>4</v>
      </c>
      <c r="D314">
        <v>3</v>
      </c>
      <c r="E314">
        <v>6</v>
      </c>
      <c r="F314" s="1">
        <f>TekirdagTablo[[#This Row],[Vefat2019]]</f>
        <v>4</v>
      </c>
      <c r="G314" s="1">
        <f>IF(TekirdagTablo[[#This Row],[Vefat2020]]&gt;-1, TekirdagTablo[[#This Row],[Vefat2020]]-TekirdagTablo[[#This Row],[Referans]], 0)</f>
        <v>-1</v>
      </c>
      <c r="H314">
        <f t="shared" si="30"/>
        <v>3.4285714285714284</v>
      </c>
      <c r="I314">
        <f t="shared" si="31"/>
        <v>2.8571428571428572</v>
      </c>
      <c r="J314">
        <f t="shared" si="32"/>
        <v>4.1428571428571432</v>
      </c>
      <c r="K314">
        <f t="shared" si="33"/>
        <v>2</v>
      </c>
      <c r="L314">
        <f t="shared" si="34"/>
        <v>2.8571428571428572</v>
      </c>
    </row>
    <row r="315" spans="1:12">
      <c r="A315" s="3" t="s">
        <v>330</v>
      </c>
      <c r="B315">
        <v>6</v>
      </c>
      <c r="C315">
        <v>4</v>
      </c>
      <c r="D315">
        <v>1</v>
      </c>
      <c r="E315">
        <v>1</v>
      </c>
      <c r="F315" s="1">
        <f>TekirdagTablo[[#This Row],[Vefat2019]]</f>
        <v>4</v>
      </c>
      <c r="G315" s="1">
        <f>IF(TekirdagTablo[[#This Row],[Vefat2020]]&gt;-1, TekirdagTablo[[#This Row],[Vefat2020]]-TekirdagTablo[[#This Row],[Referans]], 0)</f>
        <v>2</v>
      </c>
      <c r="H315">
        <f t="shared" si="30"/>
        <v>3.4285714285714284</v>
      </c>
      <c r="I315">
        <f t="shared" si="31"/>
        <v>3</v>
      </c>
      <c r="J315">
        <f t="shared" si="32"/>
        <v>3.5714285714285716</v>
      </c>
      <c r="K315">
        <f t="shared" si="33"/>
        <v>2</v>
      </c>
      <c r="L315">
        <f t="shared" si="34"/>
        <v>3</v>
      </c>
    </row>
    <row r="316" spans="1:12">
      <c r="A316" s="3" t="s">
        <v>331</v>
      </c>
      <c r="B316">
        <v>2</v>
      </c>
      <c r="C316">
        <v>4</v>
      </c>
      <c r="D316">
        <v>8</v>
      </c>
      <c r="E316">
        <v>1</v>
      </c>
      <c r="F316" s="1">
        <f>TekirdagTablo[[#This Row],[Vefat2019]]</f>
        <v>4</v>
      </c>
      <c r="G316" s="1">
        <f>IF(TekirdagTablo[[#This Row],[Vefat2020]]&gt;-1, TekirdagTablo[[#This Row],[Vefat2020]]-TekirdagTablo[[#This Row],[Referans]], 0)</f>
        <v>-2</v>
      </c>
      <c r="H316">
        <f t="shared" si="30"/>
        <v>3.5714285714285716</v>
      </c>
      <c r="I316">
        <f t="shared" si="31"/>
        <v>3.1428571428571428</v>
      </c>
      <c r="J316">
        <f t="shared" si="32"/>
        <v>3.5714285714285716</v>
      </c>
      <c r="K316">
        <f t="shared" si="33"/>
        <v>1.7142857142857142</v>
      </c>
      <c r="L316">
        <f t="shared" si="34"/>
        <v>3.1428571428571428</v>
      </c>
    </row>
    <row r="317" spans="1:12">
      <c r="A317" s="3" t="s">
        <v>332</v>
      </c>
      <c r="B317">
        <v>3</v>
      </c>
      <c r="C317">
        <v>4</v>
      </c>
      <c r="D317">
        <v>5</v>
      </c>
      <c r="E317">
        <v>1</v>
      </c>
      <c r="F317" s="1">
        <f>TekirdagTablo[[#This Row],[Vefat2019]]</f>
        <v>4</v>
      </c>
      <c r="G317" s="1">
        <f>IF(TekirdagTablo[[#This Row],[Vefat2020]]&gt;-1, TekirdagTablo[[#This Row],[Vefat2020]]-TekirdagTablo[[#This Row],[Referans]], 0)</f>
        <v>-1</v>
      </c>
      <c r="H317">
        <f t="shared" si="30"/>
        <v>2.8571428571428572</v>
      </c>
      <c r="I317">
        <f t="shared" si="31"/>
        <v>3.4285714285714284</v>
      </c>
      <c r="J317">
        <f t="shared" si="32"/>
        <v>4</v>
      </c>
      <c r="K317">
        <f t="shared" si="33"/>
        <v>1.5714285714285714</v>
      </c>
      <c r="L317">
        <f t="shared" si="34"/>
        <v>3.4285714285714284</v>
      </c>
    </row>
    <row r="318" spans="1:12">
      <c r="A318" s="3" t="s">
        <v>333</v>
      </c>
      <c r="B318">
        <v>1</v>
      </c>
      <c r="C318">
        <v>5</v>
      </c>
      <c r="D318">
        <v>4</v>
      </c>
      <c r="E318">
        <v>1</v>
      </c>
      <c r="F318" s="1">
        <f>TekirdagTablo[[#This Row],[Vefat2019]]</f>
        <v>5</v>
      </c>
      <c r="G318" s="1">
        <f>IF(TekirdagTablo[[#This Row],[Vefat2020]]&gt;-1, TekirdagTablo[[#This Row],[Vefat2020]]-TekirdagTablo[[#This Row],[Referans]], 0)</f>
        <v>-4</v>
      </c>
      <c r="H318">
        <f t="shared" si="30"/>
        <v>2.7142857142857144</v>
      </c>
      <c r="I318">
        <f t="shared" si="31"/>
        <v>3.7142857142857144</v>
      </c>
      <c r="J318">
        <f t="shared" si="32"/>
        <v>3.8571428571428572</v>
      </c>
      <c r="K318">
        <f t="shared" si="33"/>
        <v>1.5714285714285714</v>
      </c>
      <c r="L318">
        <f t="shared" si="34"/>
        <v>3.7142857142857144</v>
      </c>
    </row>
    <row r="319" spans="1:12">
      <c r="A319" s="3" t="s">
        <v>334</v>
      </c>
      <c r="B319">
        <v>0</v>
      </c>
      <c r="C319">
        <v>3</v>
      </c>
      <c r="D319">
        <v>3</v>
      </c>
      <c r="E319">
        <v>0</v>
      </c>
      <c r="F319" s="1">
        <f>TekirdagTablo[[#This Row],[Vefat2019]]</f>
        <v>3</v>
      </c>
      <c r="G319" s="1">
        <f>IF(TekirdagTablo[[#This Row],[Vefat2020]]&gt;-1, TekirdagTablo[[#This Row],[Vefat2020]]-TekirdagTablo[[#This Row],[Referans]], 0)</f>
        <v>-3</v>
      </c>
      <c r="H319">
        <f t="shared" si="30"/>
        <v>2.4285714285714284</v>
      </c>
      <c r="I319">
        <f t="shared" si="31"/>
        <v>3.5714285714285716</v>
      </c>
      <c r="J319">
        <f t="shared" si="32"/>
        <v>3.8571428571428572</v>
      </c>
      <c r="K319">
        <f t="shared" si="33"/>
        <v>1.5714285714285714</v>
      </c>
      <c r="L319">
        <f t="shared" si="34"/>
        <v>3.5714285714285716</v>
      </c>
    </row>
    <row r="320" spans="1:12">
      <c r="A320" s="3" t="s">
        <v>335</v>
      </c>
      <c r="B320">
        <v>9</v>
      </c>
      <c r="C320">
        <v>6</v>
      </c>
      <c r="D320">
        <v>3</v>
      </c>
      <c r="E320">
        <v>3</v>
      </c>
      <c r="F320" s="1">
        <f>TekirdagTablo[[#This Row],[Vefat2019]]</f>
        <v>6</v>
      </c>
      <c r="G320" s="1">
        <f>IF(TekirdagTablo[[#This Row],[Vefat2020]]&gt;-1, TekirdagTablo[[#This Row],[Vefat2020]]-TekirdagTablo[[#This Row],[Referans]], 0)</f>
        <v>3</v>
      </c>
      <c r="H320">
        <f t="shared" ref="H320:H353" si="35">AVERAGE(B314:B320)</f>
        <v>3.4285714285714284</v>
      </c>
      <c r="I320">
        <f t="shared" ref="I320:I353" si="36">AVERAGE(C314:C320)</f>
        <v>4.2857142857142856</v>
      </c>
      <c r="J320">
        <f t="shared" ref="J320:J353" si="37">AVERAGE(D314:D320)</f>
        <v>3.8571428571428572</v>
      </c>
      <c r="K320">
        <f t="shared" ref="K320:K353" si="38">AVERAGE(E314:E320)</f>
        <v>1.8571428571428572</v>
      </c>
      <c r="L320">
        <f t="shared" ref="L320:L353" si="39">AVERAGE(F314:F320)</f>
        <v>4.2857142857142856</v>
      </c>
    </row>
    <row r="321" spans="1:12">
      <c r="A321" s="3" t="s">
        <v>336</v>
      </c>
      <c r="B321">
        <v>6</v>
      </c>
      <c r="C321">
        <v>-1</v>
      </c>
      <c r="D321">
        <v>6</v>
      </c>
      <c r="E321">
        <v>-1</v>
      </c>
      <c r="F321" s="1">
        <f>TekirdagTablo[[#This Row],[Vefat2019]]</f>
        <v>-1</v>
      </c>
      <c r="G321" s="1">
        <f>IF(TekirdagTablo[[#This Row],[Vefat2020]]&gt;-1, TekirdagTablo[[#This Row],[Vefat2020]]-TekirdagTablo[[#This Row],[Referans]], 0)</f>
        <v>7</v>
      </c>
      <c r="H321">
        <f t="shared" si="35"/>
        <v>3.8571428571428572</v>
      </c>
      <c r="I321">
        <f t="shared" si="36"/>
        <v>3.5714285714285716</v>
      </c>
      <c r="J321">
        <f t="shared" si="37"/>
        <v>4.2857142857142856</v>
      </c>
      <c r="K321">
        <f t="shared" si="38"/>
        <v>0.8571428571428571</v>
      </c>
      <c r="L321">
        <f t="shared" si="39"/>
        <v>3.5714285714285716</v>
      </c>
    </row>
    <row r="322" spans="1:12">
      <c r="A322" s="3" t="s">
        <v>337</v>
      </c>
      <c r="B322">
        <v>11</v>
      </c>
      <c r="C322">
        <v>6</v>
      </c>
      <c r="D322">
        <v>-1</v>
      </c>
      <c r="E322">
        <v>3</v>
      </c>
      <c r="F322" s="1">
        <f>TekirdagTablo[[#This Row],[Vefat2019]]</f>
        <v>6</v>
      </c>
      <c r="G322" s="1">
        <f>IF(TekirdagTablo[[#This Row],[Vefat2020]]&gt;-1, TekirdagTablo[[#This Row],[Vefat2020]]-TekirdagTablo[[#This Row],[Referans]], 0)</f>
        <v>5</v>
      </c>
      <c r="H322">
        <f t="shared" si="35"/>
        <v>4.5714285714285712</v>
      </c>
      <c r="I322">
        <f t="shared" si="36"/>
        <v>3.8571428571428572</v>
      </c>
      <c r="J322">
        <f t="shared" si="37"/>
        <v>4</v>
      </c>
      <c r="K322">
        <f t="shared" si="38"/>
        <v>1.1428571428571428</v>
      </c>
      <c r="L322">
        <f t="shared" si="39"/>
        <v>3.8571428571428572</v>
      </c>
    </row>
    <row r="323" spans="1:12">
      <c r="A323" s="3" t="s">
        <v>338</v>
      </c>
      <c r="B323">
        <v>8</v>
      </c>
      <c r="C323">
        <v>7</v>
      </c>
      <c r="D323">
        <v>4</v>
      </c>
      <c r="E323">
        <v>3</v>
      </c>
      <c r="F323" s="1">
        <f>TekirdagTablo[[#This Row],[Vefat2019]]</f>
        <v>7</v>
      </c>
      <c r="G323" s="1">
        <f>IF(TekirdagTablo[[#This Row],[Vefat2020]]&gt;-1, TekirdagTablo[[#This Row],[Vefat2020]]-TekirdagTablo[[#This Row],[Referans]], 0)</f>
        <v>1</v>
      </c>
      <c r="H323">
        <f t="shared" si="35"/>
        <v>5.4285714285714288</v>
      </c>
      <c r="I323">
        <f t="shared" si="36"/>
        <v>4.2857142857142856</v>
      </c>
      <c r="J323">
        <f t="shared" si="37"/>
        <v>3.4285714285714284</v>
      </c>
      <c r="K323">
        <f t="shared" si="38"/>
        <v>1.4285714285714286</v>
      </c>
      <c r="L323">
        <f t="shared" si="39"/>
        <v>4.2857142857142856</v>
      </c>
    </row>
    <row r="324" spans="1:12">
      <c r="A324" s="3" t="s">
        <v>339</v>
      </c>
      <c r="B324">
        <v>-1</v>
      </c>
      <c r="C324">
        <v>4</v>
      </c>
      <c r="D324">
        <v>4</v>
      </c>
      <c r="E324">
        <v>0</v>
      </c>
      <c r="F324" s="1">
        <f>TekirdagTablo[[#This Row],[Vefat2019]]</f>
        <v>4</v>
      </c>
      <c r="G324" s="1">
        <f>IF(TekirdagTablo[[#This Row],[Vefat2020]]&gt;-1, TekirdagTablo[[#This Row],[Vefat2020]]-TekirdagTablo[[#This Row],[Referans]], 0)</f>
        <v>0</v>
      </c>
      <c r="H324">
        <f t="shared" si="35"/>
        <v>4.8571428571428568</v>
      </c>
      <c r="I324">
        <f t="shared" si="36"/>
        <v>4.2857142857142856</v>
      </c>
      <c r="J324">
        <f t="shared" si="37"/>
        <v>3.2857142857142856</v>
      </c>
      <c r="K324">
        <f t="shared" si="38"/>
        <v>1.2857142857142858</v>
      </c>
      <c r="L324">
        <f t="shared" si="39"/>
        <v>4.2857142857142856</v>
      </c>
    </row>
    <row r="325" spans="1:12">
      <c r="A325" s="3" t="s">
        <v>340</v>
      </c>
      <c r="B325">
        <v>8</v>
      </c>
      <c r="C325">
        <v>6</v>
      </c>
      <c r="D325">
        <v>-1</v>
      </c>
      <c r="E325">
        <v>-1</v>
      </c>
      <c r="F325" s="1">
        <f>TekirdagTablo[[#This Row],[Vefat2019]]</f>
        <v>6</v>
      </c>
      <c r="G325" s="1">
        <f>IF(TekirdagTablo[[#This Row],[Vefat2020]]&gt;-1, TekirdagTablo[[#This Row],[Vefat2020]]-TekirdagTablo[[#This Row],[Referans]], 0)</f>
        <v>2</v>
      </c>
      <c r="H325">
        <f t="shared" si="35"/>
        <v>5.8571428571428568</v>
      </c>
      <c r="I325">
        <f t="shared" si="36"/>
        <v>4.4285714285714288</v>
      </c>
      <c r="J325">
        <f t="shared" si="37"/>
        <v>2.5714285714285716</v>
      </c>
      <c r="K325">
        <f t="shared" si="38"/>
        <v>1</v>
      </c>
      <c r="L325">
        <f t="shared" si="39"/>
        <v>4.4285714285714288</v>
      </c>
    </row>
    <row r="326" spans="1:12">
      <c r="A326" s="3" t="s">
        <v>341</v>
      </c>
      <c r="B326">
        <v>-1</v>
      </c>
      <c r="C326">
        <v>5</v>
      </c>
      <c r="D326">
        <v>3</v>
      </c>
      <c r="E326">
        <v>0</v>
      </c>
      <c r="F326" s="1">
        <f>TekirdagTablo[[#This Row],[Vefat2019]]</f>
        <v>5</v>
      </c>
      <c r="G326" s="1">
        <f>IF(TekirdagTablo[[#This Row],[Vefat2020]]&gt;-1, TekirdagTablo[[#This Row],[Vefat2020]]-TekirdagTablo[[#This Row],[Referans]], 0)</f>
        <v>0</v>
      </c>
      <c r="H326">
        <f t="shared" si="35"/>
        <v>5.7142857142857144</v>
      </c>
      <c r="I326">
        <f t="shared" si="36"/>
        <v>4.7142857142857144</v>
      </c>
      <c r="J326">
        <f t="shared" si="37"/>
        <v>2.5714285714285716</v>
      </c>
      <c r="K326">
        <f t="shared" si="38"/>
        <v>1</v>
      </c>
      <c r="L326">
        <f t="shared" si="39"/>
        <v>4.7142857142857144</v>
      </c>
    </row>
    <row r="327" spans="1:12">
      <c r="A327" s="3" t="s">
        <v>342</v>
      </c>
      <c r="B327">
        <v>11</v>
      </c>
      <c r="C327">
        <v>4</v>
      </c>
      <c r="D327">
        <v>4</v>
      </c>
      <c r="E327">
        <v>2</v>
      </c>
      <c r="F327" s="1">
        <f>TekirdagTablo[[#This Row],[Vefat2019]]</f>
        <v>4</v>
      </c>
      <c r="G327" s="1">
        <f>IF(TekirdagTablo[[#This Row],[Vefat2020]]&gt;-1, TekirdagTablo[[#This Row],[Vefat2020]]-TekirdagTablo[[#This Row],[Referans]], 0)</f>
        <v>7</v>
      </c>
      <c r="H327">
        <f t="shared" si="35"/>
        <v>6</v>
      </c>
      <c r="I327">
        <f t="shared" si="36"/>
        <v>4.4285714285714288</v>
      </c>
      <c r="J327">
        <f t="shared" si="37"/>
        <v>2.7142857142857144</v>
      </c>
      <c r="K327">
        <f t="shared" si="38"/>
        <v>0.8571428571428571</v>
      </c>
      <c r="L327">
        <f t="shared" si="39"/>
        <v>4.4285714285714288</v>
      </c>
    </row>
    <row r="328" spans="1:12">
      <c r="A328" s="3" t="s">
        <v>343</v>
      </c>
      <c r="B328">
        <v>12</v>
      </c>
      <c r="C328">
        <v>4</v>
      </c>
      <c r="D328">
        <v>5</v>
      </c>
      <c r="E328">
        <v>0</v>
      </c>
      <c r="F328" s="1">
        <f>TekirdagTablo[[#This Row],[Vefat2019]]</f>
        <v>4</v>
      </c>
      <c r="G328" s="1">
        <f>IF(TekirdagTablo[[#This Row],[Vefat2020]]&gt;-1, TekirdagTablo[[#This Row],[Vefat2020]]-TekirdagTablo[[#This Row],[Referans]], 0)</f>
        <v>8</v>
      </c>
      <c r="H328">
        <f t="shared" si="35"/>
        <v>6.8571428571428568</v>
      </c>
      <c r="I328">
        <f t="shared" si="36"/>
        <v>5.1428571428571432</v>
      </c>
      <c r="J328">
        <f t="shared" si="37"/>
        <v>2.5714285714285716</v>
      </c>
      <c r="K328">
        <f t="shared" si="38"/>
        <v>1</v>
      </c>
      <c r="L328">
        <f t="shared" si="39"/>
        <v>5.1428571428571432</v>
      </c>
    </row>
    <row r="329" spans="1:12">
      <c r="A329" s="3" t="s">
        <v>344</v>
      </c>
      <c r="B329">
        <v>14</v>
      </c>
      <c r="C329">
        <v>2</v>
      </c>
      <c r="D329">
        <v>4</v>
      </c>
      <c r="E329">
        <v>4</v>
      </c>
      <c r="F329" s="1">
        <f>TekirdagTablo[[#This Row],[Vefat2019]]</f>
        <v>2</v>
      </c>
      <c r="G329" s="1">
        <f>IF(TekirdagTablo[[#This Row],[Vefat2020]]&gt;-1, TekirdagTablo[[#This Row],[Vefat2020]]-TekirdagTablo[[#This Row],[Referans]], 0)</f>
        <v>12</v>
      </c>
      <c r="H329">
        <f t="shared" si="35"/>
        <v>7.2857142857142856</v>
      </c>
      <c r="I329">
        <f t="shared" si="36"/>
        <v>4.5714285714285712</v>
      </c>
      <c r="J329">
        <f t="shared" si="37"/>
        <v>3.2857142857142856</v>
      </c>
      <c r="K329">
        <f t="shared" si="38"/>
        <v>1.1428571428571428</v>
      </c>
      <c r="L329">
        <f t="shared" si="39"/>
        <v>4.5714285714285712</v>
      </c>
    </row>
    <row r="330" spans="1:12">
      <c r="A330" s="3" t="s">
        <v>345</v>
      </c>
      <c r="B330">
        <v>12</v>
      </c>
      <c r="C330">
        <v>6</v>
      </c>
      <c r="D330">
        <v>5</v>
      </c>
      <c r="E330">
        <v>1</v>
      </c>
      <c r="F330" s="1">
        <f>TekirdagTablo[[#This Row],[Vefat2019]]</f>
        <v>6</v>
      </c>
      <c r="G330" s="1">
        <f>IF(TekirdagTablo[[#This Row],[Vefat2020]]&gt;-1, TekirdagTablo[[#This Row],[Vefat2020]]-TekirdagTablo[[#This Row],[Referans]], 0)</f>
        <v>6</v>
      </c>
      <c r="H330">
        <f t="shared" si="35"/>
        <v>7.8571428571428568</v>
      </c>
      <c r="I330">
        <f t="shared" si="36"/>
        <v>4.4285714285714288</v>
      </c>
      <c r="J330">
        <f t="shared" si="37"/>
        <v>3.4285714285714284</v>
      </c>
      <c r="K330">
        <f t="shared" si="38"/>
        <v>0.8571428571428571</v>
      </c>
      <c r="L330">
        <f t="shared" si="39"/>
        <v>4.4285714285714288</v>
      </c>
    </row>
    <row r="331" spans="1:12">
      <c r="A331" s="3" t="s">
        <v>346</v>
      </c>
      <c r="B331">
        <v>8</v>
      </c>
      <c r="C331">
        <v>3</v>
      </c>
      <c r="D331">
        <v>7</v>
      </c>
      <c r="E331">
        <v>1</v>
      </c>
      <c r="F331" s="1">
        <f>TekirdagTablo[[#This Row],[Vefat2019]]</f>
        <v>3</v>
      </c>
      <c r="G331" s="1">
        <f>IF(TekirdagTablo[[#This Row],[Vefat2020]]&gt;-1, TekirdagTablo[[#This Row],[Vefat2020]]-TekirdagTablo[[#This Row],[Referans]], 0)</f>
        <v>5</v>
      </c>
      <c r="H331">
        <f t="shared" si="35"/>
        <v>9.1428571428571423</v>
      </c>
      <c r="I331">
        <f t="shared" si="36"/>
        <v>4.2857142857142856</v>
      </c>
      <c r="J331">
        <f t="shared" si="37"/>
        <v>3.8571428571428572</v>
      </c>
      <c r="K331">
        <f t="shared" si="38"/>
        <v>1</v>
      </c>
      <c r="L331">
        <f t="shared" si="39"/>
        <v>4.2857142857142856</v>
      </c>
    </row>
    <row r="332" spans="1:12">
      <c r="A332" s="3" t="s">
        <v>347</v>
      </c>
      <c r="B332">
        <v>10</v>
      </c>
      <c r="C332">
        <v>7</v>
      </c>
      <c r="D332">
        <v>5</v>
      </c>
      <c r="E332">
        <v>2</v>
      </c>
      <c r="F332" s="1">
        <f>TekirdagTablo[[#This Row],[Vefat2019]]</f>
        <v>7</v>
      </c>
      <c r="G332" s="1">
        <f>IF(TekirdagTablo[[#This Row],[Vefat2020]]&gt;-1, TekirdagTablo[[#This Row],[Vefat2020]]-TekirdagTablo[[#This Row],[Referans]], 0)</f>
        <v>3</v>
      </c>
      <c r="H332">
        <f t="shared" si="35"/>
        <v>9.4285714285714288</v>
      </c>
      <c r="I332">
        <f t="shared" si="36"/>
        <v>4.4285714285714288</v>
      </c>
      <c r="J332">
        <f t="shared" si="37"/>
        <v>4.7142857142857144</v>
      </c>
      <c r="K332">
        <f t="shared" si="38"/>
        <v>1.4285714285714286</v>
      </c>
      <c r="L332">
        <f t="shared" si="39"/>
        <v>4.4285714285714288</v>
      </c>
    </row>
    <row r="333" spans="1:12">
      <c r="A333" s="3" t="s">
        <v>348</v>
      </c>
      <c r="B333">
        <v>7</v>
      </c>
      <c r="C333">
        <v>2</v>
      </c>
      <c r="D333">
        <v>2</v>
      </c>
      <c r="E333">
        <v>2</v>
      </c>
      <c r="F333" s="1">
        <f>TekirdagTablo[[#This Row],[Vefat2019]]</f>
        <v>2</v>
      </c>
      <c r="G333" s="1">
        <f>IF(TekirdagTablo[[#This Row],[Vefat2020]]&gt;-1, TekirdagTablo[[#This Row],[Vefat2020]]-TekirdagTablo[[#This Row],[Referans]], 0)</f>
        <v>5</v>
      </c>
      <c r="H333">
        <f t="shared" si="35"/>
        <v>10.571428571428571</v>
      </c>
      <c r="I333">
        <f t="shared" si="36"/>
        <v>4</v>
      </c>
      <c r="J333">
        <f t="shared" si="37"/>
        <v>4.5714285714285712</v>
      </c>
      <c r="K333">
        <f t="shared" si="38"/>
        <v>1.7142857142857142</v>
      </c>
      <c r="L333">
        <f t="shared" si="39"/>
        <v>4</v>
      </c>
    </row>
    <row r="334" spans="1:12">
      <c r="A334" s="3" t="s">
        <v>349</v>
      </c>
      <c r="B334">
        <v>4</v>
      </c>
      <c r="C334">
        <v>3</v>
      </c>
      <c r="D334">
        <v>2</v>
      </c>
      <c r="E334">
        <v>4</v>
      </c>
      <c r="F334" s="1">
        <f>TekirdagTablo[[#This Row],[Vefat2019]]</f>
        <v>3</v>
      </c>
      <c r="G334" s="1">
        <f>IF(TekirdagTablo[[#This Row],[Vefat2020]]&gt;-1, TekirdagTablo[[#This Row],[Vefat2020]]-TekirdagTablo[[#This Row],[Referans]], 0)</f>
        <v>1</v>
      </c>
      <c r="H334">
        <f t="shared" si="35"/>
        <v>9.5714285714285712</v>
      </c>
      <c r="I334">
        <f t="shared" si="36"/>
        <v>3.8571428571428572</v>
      </c>
      <c r="J334">
        <f t="shared" si="37"/>
        <v>4.2857142857142856</v>
      </c>
      <c r="K334">
        <f t="shared" si="38"/>
        <v>2</v>
      </c>
      <c r="L334">
        <f t="shared" si="39"/>
        <v>3.8571428571428572</v>
      </c>
    </row>
    <row r="335" spans="1:12">
      <c r="A335" s="3" t="s">
        <v>350</v>
      </c>
      <c r="B335">
        <v>7</v>
      </c>
      <c r="C335">
        <v>6</v>
      </c>
      <c r="D335">
        <v>6</v>
      </c>
      <c r="E335">
        <v>1</v>
      </c>
      <c r="F335" s="1">
        <f>TekirdagTablo[[#This Row],[Vefat2019]]</f>
        <v>6</v>
      </c>
      <c r="G335" s="1">
        <f>IF(TekirdagTablo[[#This Row],[Vefat2020]]&gt;-1, TekirdagTablo[[#This Row],[Vefat2020]]-TekirdagTablo[[#This Row],[Referans]], 0)</f>
        <v>1</v>
      </c>
      <c r="H335">
        <f t="shared" si="35"/>
        <v>8.8571428571428577</v>
      </c>
      <c r="I335">
        <f t="shared" si="36"/>
        <v>4.1428571428571432</v>
      </c>
      <c r="J335">
        <f t="shared" si="37"/>
        <v>4.4285714285714288</v>
      </c>
      <c r="K335">
        <f t="shared" si="38"/>
        <v>2.1428571428571428</v>
      </c>
      <c r="L335">
        <f t="shared" si="39"/>
        <v>4.1428571428571432</v>
      </c>
    </row>
    <row r="336" spans="1:12">
      <c r="A336" s="3" t="s">
        <v>351</v>
      </c>
      <c r="B336">
        <v>7</v>
      </c>
      <c r="C336">
        <v>3</v>
      </c>
      <c r="D336">
        <v>7</v>
      </c>
      <c r="E336">
        <v>2</v>
      </c>
      <c r="F336" s="1">
        <f>TekirdagTablo[[#This Row],[Vefat2019]]</f>
        <v>3</v>
      </c>
      <c r="G336" s="1">
        <f>IF(TekirdagTablo[[#This Row],[Vefat2020]]&gt;-1, TekirdagTablo[[#This Row],[Vefat2020]]-TekirdagTablo[[#This Row],[Referans]], 0)</f>
        <v>4</v>
      </c>
      <c r="H336">
        <f t="shared" si="35"/>
        <v>7.8571428571428568</v>
      </c>
      <c r="I336">
        <f t="shared" si="36"/>
        <v>4.2857142857142856</v>
      </c>
      <c r="J336">
        <f t="shared" si="37"/>
        <v>4.8571428571428568</v>
      </c>
      <c r="K336">
        <f t="shared" si="38"/>
        <v>1.8571428571428572</v>
      </c>
      <c r="L336">
        <f t="shared" si="39"/>
        <v>4.2857142857142856</v>
      </c>
    </row>
    <row r="337" spans="1:12">
      <c r="A337" s="3" t="s">
        <v>352</v>
      </c>
      <c r="B337">
        <v>8</v>
      </c>
      <c r="C337">
        <v>3</v>
      </c>
      <c r="D337">
        <v>3</v>
      </c>
      <c r="E337">
        <v>4</v>
      </c>
      <c r="F337" s="1">
        <f>TekirdagTablo[[#This Row],[Vefat2019]]</f>
        <v>3</v>
      </c>
      <c r="G337" s="1">
        <f>IF(TekirdagTablo[[#This Row],[Vefat2020]]&gt;-1, TekirdagTablo[[#This Row],[Vefat2020]]-TekirdagTablo[[#This Row],[Referans]], 0)</f>
        <v>5</v>
      </c>
      <c r="H337">
        <f t="shared" si="35"/>
        <v>7.2857142857142856</v>
      </c>
      <c r="I337">
        <f t="shared" si="36"/>
        <v>3.8571428571428572</v>
      </c>
      <c r="J337">
        <f t="shared" si="37"/>
        <v>4.5714285714285712</v>
      </c>
      <c r="K337">
        <f t="shared" si="38"/>
        <v>2.2857142857142856</v>
      </c>
      <c r="L337">
        <f t="shared" si="39"/>
        <v>3.8571428571428572</v>
      </c>
    </row>
    <row r="338" spans="1:12">
      <c r="A338" s="3" t="s">
        <v>353</v>
      </c>
      <c r="B338">
        <v>5</v>
      </c>
      <c r="C338">
        <v>5</v>
      </c>
      <c r="D338">
        <v>3</v>
      </c>
      <c r="E338">
        <v>0</v>
      </c>
      <c r="F338" s="1">
        <f>TekirdagTablo[[#This Row],[Vefat2019]]</f>
        <v>5</v>
      </c>
      <c r="G338" s="1">
        <f>IF(TekirdagTablo[[#This Row],[Vefat2020]]&gt;-1, TekirdagTablo[[#This Row],[Vefat2020]]-TekirdagTablo[[#This Row],[Referans]], 0)</f>
        <v>0</v>
      </c>
      <c r="H338">
        <f t="shared" si="35"/>
        <v>6.8571428571428568</v>
      </c>
      <c r="I338">
        <f t="shared" si="36"/>
        <v>4.1428571428571432</v>
      </c>
      <c r="J338">
        <f t="shared" si="37"/>
        <v>4</v>
      </c>
      <c r="K338">
        <f t="shared" si="38"/>
        <v>2.1428571428571428</v>
      </c>
      <c r="L338">
        <f t="shared" si="39"/>
        <v>4.1428571428571432</v>
      </c>
    </row>
    <row r="339" spans="1:12">
      <c r="A339" s="3" t="s">
        <v>354</v>
      </c>
      <c r="B339">
        <v>11</v>
      </c>
      <c r="C339">
        <v>4</v>
      </c>
      <c r="D339">
        <v>9</v>
      </c>
      <c r="E339">
        <v>2</v>
      </c>
      <c r="F339" s="1">
        <f>TekirdagTablo[[#This Row],[Vefat2019]]</f>
        <v>4</v>
      </c>
      <c r="G339" s="1">
        <f>IF(TekirdagTablo[[#This Row],[Vefat2020]]&gt;-1, TekirdagTablo[[#This Row],[Vefat2020]]-TekirdagTablo[[#This Row],[Referans]], 0)</f>
        <v>7</v>
      </c>
      <c r="H339">
        <f t="shared" si="35"/>
        <v>7</v>
      </c>
      <c r="I339">
        <f t="shared" si="36"/>
        <v>3.7142857142857144</v>
      </c>
      <c r="J339">
        <f t="shared" si="37"/>
        <v>4.5714285714285712</v>
      </c>
      <c r="K339">
        <f t="shared" si="38"/>
        <v>2.1428571428571428</v>
      </c>
      <c r="L339">
        <f t="shared" si="39"/>
        <v>3.7142857142857144</v>
      </c>
    </row>
    <row r="340" spans="1:12">
      <c r="A340" s="3" t="s">
        <v>355</v>
      </c>
      <c r="B340">
        <v>5</v>
      </c>
      <c r="C340">
        <v>3</v>
      </c>
      <c r="D340">
        <v>2</v>
      </c>
      <c r="E340">
        <v>0</v>
      </c>
      <c r="F340" s="1">
        <f>TekirdagTablo[[#This Row],[Vefat2019]]</f>
        <v>3</v>
      </c>
      <c r="G340" s="1">
        <f>IF(TekirdagTablo[[#This Row],[Vefat2020]]&gt;-1, TekirdagTablo[[#This Row],[Vefat2020]]-TekirdagTablo[[#This Row],[Referans]], 0)</f>
        <v>2</v>
      </c>
      <c r="H340">
        <f t="shared" si="35"/>
        <v>6.7142857142857144</v>
      </c>
      <c r="I340">
        <f t="shared" si="36"/>
        <v>3.8571428571428572</v>
      </c>
      <c r="J340">
        <f t="shared" si="37"/>
        <v>4.5714285714285712</v>
      </c>
      <c r="K340">
        <f t="shared" si="38"/>
        <v>1.8571428571428572</v>
      </c>
      <c r="L340">
        <f t="shared" si="39"/>
        <v>3.8571428571428572</v>
      </c>
    </row>
    <row r="341" spans="1:12">
      <c r="A341" s="3" t="s">
        <v>356</v>
      </c>
      <c r="B341">
        <v>1</v>
      </c>
      <c r="C341">
        <v>5</v>
      </c>
      <c r="D341">
        <v>4</v>
      </c>
      <c r="E341">
        <v>1</v>
      </c>
      <c r="F341" s="1">
        <f>TekirdagTablo[[#This Row],[Vefat2019]]</f>
        <v>5</v>
      </c>
      <c r="G341" s="1">
        <f>IF(TekirdagTablo[[#This Row],[Vefat2020]]&gt;-1, TekirdagTablo[[#This Row],[Vefat2020]]-TekirdagTablo[[#This Row],[Referans]], 0)</f>
        <v>-4</v>
      </c>
      <c r="H341">
        <f t="shared" si="35"/>
        <v>6.2857142857142856</v>
      </c>
      <c r="I341">
        <f t="shared" si="36"/>
        <v>4.1428571428571432</v>
      </c>
      <c r="J341">
        <f t="shared" si="37"/>
        <v>4.8571428571428568</v>
      </c>
      <c r="K341">
        <f t="shared" si="38"/>
        <v>1.4285714285714286</v>
      </c>
      <c r="L341">
        <f t="shared" si="39"/>
        <v>4.1428571428571432</v>
      </c>
    </row>
    <row r="342" spans="1:12">
      <c r="A342" s="3" t="s">
        <v>357</v>
      </c>
      <c r="B342">
        <v>7</v>
      </c>
      <c r="C342">
        <v>4</v>
      </c>
      <c r="D342">
        <v>6</v>
      </c>
      <c r="E342">
        <v>3</v>
      </c>
      <c r="F342" s="1">
        <f>TekirdagTablo[[#This Row],[Vefat2019]]</f>
        <v>4</v>
      </c>
      <c r="G342" s="1">
        <f>IF(TekirdagTablo[[#This Row],[Vefat2020]]&gt;-1, TekirdagTablo[[#This Row],[Vefat2020]]-TekirdagTablo[[#This Row],[Referans]], 0)</f>
        <v>3</v>
      </c>
      <c r="H342">
        <f t="shared" si="35"/>
        <v>6.2857142857142856</v>
      </c>
      <c r="I342">
        <f t="shared" si="36"/>
        <v>3.8571428571428572</v>
      </c>
      <c r="J342">
        <f t="shared" si="37"/>
        <v>4.8571428571428568</v>
      </c>
      <c r="K342">
        <f t="shared" si="38"/>
        <v>1.7142857142857142</v>
      </c>
      <c r="L342">
        <f t="shared" si="39"/>
        <v>3.8571428571428572</v>
      </c>
    </row>
    <row r="343" spans="1:12">
      <c r="A343" s="3" t="s">
        <v>358</v>
      </c>
      <c r="B343">
        <v>12</v>
      </c>
      <c r="C343">
        <v>3</v>
      </c>
      <c r="D343">
        <v>4</v>
      </c>
      <c r="E343">
        <v>4</v>
      </c>
      <c r="F343" s="1">
        <f>TekirdagTablo[[#This Row],[Vefat2019]]</f>
        <v>3</v>
      </c>
      <c r="G343" s="1">
        <f>IF(TekirdagTablo[[#This Row],[Vefat2020]]&gt;-1, TekirdagTablo[[#This Row],[Vefat2020]]-TekirdagTablo[[#This Row],[Referans]], 0)</f>
        <v>9</v>
      </c>
      <c r="H343">
        <f t="shared" si="35"/>
        <v>7</v>
      </c>
      <c r="I343">
        <f t="shared" si="36"/>
        <v>3.8571428571428572</v>
      </c>
      <c r="J343">
        <f t="shared" si="37"/>
        <v>4.4285714285714288</v>
      </c>
      <c r="K343">
        <f t="shared" si="38"/>
        <v>2</v>
      </c>
      <c r="L343">
        <f t="shared" si="39"/>
        <v>3.8571428571428572</v>
      </c>
    </row>
    <row r="344" spans="1:12">
      <c r="A344" s="3" t="s">
        <v>359</v>
      </c>
      <c r="B344">
        <v>9</v>
      </c>
      <c r="C344">
        <v>2</v>
      </c>
      <c r="D344">
        <v>4</v>
      </c>
      <c r="E344">
        <v>3</v>
      </c>
      <c r="F344" s="1">
        <f>TekirdagTablo[[#This Row],[Vefat2019]]</f>
        <v>2</v>
      </c>
      <c r="G344" s="1">
        <f>IF(TekirdagTablo[[#This Row],[Vefat2020]]&gt;-1, TekirdagTablo[[#This Row],[Vefat2020]]-TekirdagTablo[[#This Row],[Referans]], 0)</f>
        <v>7</v>
      </c>
      <c r="H344">
        <f t="shared" si="35"/>
        <v>7.1428571428571432</v>
      </c>
      <c r="I344">
        <f t="shared" si="36"/>
        <v>3.7142857142857144</v>
      </c>
      <c r="J344">
        <f t="shared" si="37"/>
        <v>4.5714285714285712</v>
      </c>
      <c r="K344">
        <f t="shared" si="38"/>
        <v>1.8571428571428572</v>
      </c>
      <c r="L344">
        <f t="shared" si="39"/>
        <v>3.7142857142857144</v>
      </c>
    </row>
    <row r="345" spans="1:12">
      <c r="A345" s="3" t="s">
        <v>360</v>
      </c>
      <c r="B345">
        <v>5</v>
      </c>
      <c r="C345">
        <v>3</v>
      </c>
      <c r="D345">
        <v>1</v>
      </c>
      <c r="E345">
        <v>3</v>
      </c>
      <c r="F345" s="1">
        <f>TekirdagTablo[[#This Row],[Vefat2019]]</f>
        <v>3</v>
      </c>
      <c r="G345" s="1">
        <f>IF(TekirdagTablo[[#This Row],[Vefat2020]]&gt;-1, TekirdagTablo[[#This Row],[Vefat2020]]-TekirdagTablo[[#This Row],[Referans]], 0)</f>
        <v>2</v>
      </c>
      <c r="H345">
        <f t="shared" si="35"/>
        <v>7.1428571428571432</v>
      </c>
      <c r="I345">
        <f t="shared" si="36"/>
        <v>3.4285714285714284</v>
      </c>
      <c r="J345">
        <f t="shared" si="37"/>
        <v>4.2857142857142856</v>
      </c>
      <c r="K345">
        <f t="shared" si="38"/>
        <v>2.2857142857142856</v>
      </c>
      <c r="L345">
        <f t="shared" si="39"/>
        <v>3.4285714285714284</v>
      </c>
    </row>
    <row r="346" spans="1:12">
      <c r="A346" s="3" t="s">
        <v>361</v>
      </c>
      <c r="B346">
        <v>6</v>
      </c>
      <c r="C346">
        <v>2</v>
      </c>
      <c r="D346">
        <v>3</v>
      </c>
      <c r="E346">
        <v>1</v>
      </c>
      <c r="F346" s="1">
        <f>TekirdagTablo[[#This Row],[Vefat2019]]</f>
        <v>2</v>
      </c>
      <c r="G346" s="1">
        <f>IF(TekirdagTablo[[#This Row],[Vefat2020]]&gt;-1, TekirdagTablo[[#This Row],[Vefat2020]]-TekirdagTablo[[#This Row],[Referans]], 0)</f>
        <v>4</v>
      </c>
      <c r="H346">
        <f t="shared" si="35"/>
        <v>6.4285714285714288</v>
      </c>
      <c r="I346">
        <f t="shared" si="36"/>
        <v>3.1428571428571428</v>
      </c>
      <c r="J346">
        <f t="shared" si="37"/>
        <v>3.4285714285714284</v>
      </c>
      <c r="K346">
        <f t="shared" si="38"/>
        <v>2.1428571428571428</v>
      </c>
      <c r="L346">
        <f t="shared" si="39"/>
        <v>3.1428571428571428</v>
      </c>
    </row>
    <row r="347" spans="1:12">
      <c r="A347" s="3" t="s">
        <v>362</v>
      </c>
      <c r="B347">
        <v>7</v>
      </c>
      <c r="C347">
        <v>2</v>
      </c>
      <c r="D347">
        <v>3</v>
      </c>
      <c r="E347">
        <v>1</v>
      </c>
      <c r="F347" s="1">
        <f>TekirdagTablo[[#This Row],[Vefat2019]]</f>
        <v>2</v>
      </c>
      <c r="G347" s="1">
        <f>IF(TekirdagTablo[[#This Row],[Vefat2020]]&gt;-1, TekirdagTablo[[#This Row],[Vefat2020]]-TekirdagTablo[[#This Row],[Referans]], 0)</f>
        <v>5</v>
      </c>
      <c r="H347">
        <f t="shared" si="35"/>
        <v>6.7142857142857144</v>
      </c>
      <c r="I347">
        <f t="shared" si="36"/>
        <v>3</v>
      </c>
      <c r="J347">
        <f t="shared" si="37"/>
        <v>3.5714285714285716</v>
      </c>
      <c r="K347">
        <f t="shared" si="38"/>
        <v>2.2857142857142856</v>
      </c>
      <c r="L347">
        <f t="shared" si="39"/>
        <v>3</v>
      </c>
    </row>
    <row r="348" spans="1:12">
      <c r="A348" s="3" t="s">
        <v>363</v>
      </c>
      <c r="B348">
        <v>8</v>
      </c>
      <c r="C348">
        <v>3</v>
      </c>
      <c r="D348">
        <v>4</v>
      </c>
      <c r="E348">
        <v>3</v>
      </c>
      <c r="F348" s="1">
        <f>TekirdagTablo[[#This Row],[Vefat2019]]</f>
        <v>3</v>
      </c>
      <c r="G348" s="1">
        <f>IF(TekirdagTablo[[#This Row],[Vefat2020]]&gt;-1, TekirdagTablo[[#This Row],[Vefat2020]]-TekirdagTablo[[#This Row],[Referans]], 0)</f>
        <v>5</v>
      </c>
      <c r="H348">
        <f t="shared" si="35"/>
        <v>7.7142857142857144</v>
      </c>
      <c r="I348">
        <f t="shared" si="36"/>
        <v>2.7142857142857144</v>
      </c>
      <c r="J348">
        <f t="shared" si="37"/>
        <v>3.5714285714285716</v>
      </c>
      <c r="K348">
        <f t="shared" si="38"/>
        <v>2.5714285714285716</v>
      </c>
      <c r="L348">
        <f t="shared" si="39"/>
        <v>2.7142857142857144</v>
      </c>
    </row>
    <row r="349" spans="1:12">
      <c r="A349" s="3" t="s">
        <v>364</v>
      </c>
      <c r="B349">
        <v>4</v>
      </c>
      <c r="C349">
        <v>4</v>
      </c>
      <c r="D349">
        <v>1</v>
      </c>
      <c r="E349">
        <v>2</v>
      </c>
      <c r="F349" s="1">
        <f>TekirdagTablo[[#This Row],[Vefat2019]]</f>
        <v>4</v>
      </c>
      <c r="G349" s="1">
        <f>IF(TekirdagTablo[[#This Row],[Vefat2020]]&gt;-1, TekirdagTablo[[#This Row],[Vefat2020]]-TekirdagTablo[[#This Row],[Referans]], 0)</f>
        <v>0</v>
      </c>
      <c r="H349">
        <f t="shared" si="35"/>
        <v>7.2857142857142856</v>
      </c>
      <c r="I349">
        <f t="shared" si="36"/>
        <v>2.7142857142857144</v>
      </c>
      <c r="J349">
        <f t="shared" si="37"/>
        <v>2.8571428571428572</v>
      </c>
      <c r="K349">
        <f t="shared" si="38"/>
        <v>2.4285714285714284</v>
      </c>
      <c r="L349">
        <f t="shared" si="39"/>
        <v>2.7142857142857144</v>
      </c>
    </row>
    <row r="350" spans="1:12">
      <c r="A350" s="3" t="s">
        <v>365</v>
      </c>
      <c r="B350">
        <v>8</v>
      </c>
      <c r="C350">
        <v>4</v>
      </c>
      <c r="D350">
        <v>7</v>
      </c>
      <c r="E350">
        <v>0</v>
      </c>
      <c r="F350" s="1">
        <f>TekirdagTablo[[#This Row],[Vefat2019]]</f>
        <v>4</v>
      </c>
      <c r="G350" s="1">
        <f>IF(TekirdagTablo[[#This Row],[Vefat2020]]&gt;-1, TekirdagTablo[[#This Row],[Vefat2020]]-TekirdagTablo[[#This Row],[Referans]], 0)</f>
        <v>4</v>
      </c>
      <c r="H350">
        <f t="shared" si="35"/>
        <v>6.7142857142857144</v>
      </c>
      <c r="I350">
        <f t="shared" si="36"/>
        <v>2.8571428571428572</v>
      </c>
      <c r="J350">
        <f t="shared" si="37"/>
        <v>3.2857142857142856</v>
      </c>
      <c r="K350">
        <f t="shared" si="38"/>
        <v>1.8571428571428572</v>
      </c>
      <c r="L350">
        <f t="shared" si="39"/>
        <v>2.8571428571428572</v>
      </c>
    </row>
    <row r="351" spans="1:12">
      <c r="A351" s="3" t="s">
        <v>366</v>
      </c>
      <c r="B351">
        <v>8</v>
      </c>
      <c r="C351">
        <v>6</v>
      </c>
      <c r="D351">
        <v>7</v>
      </c>
      <c r="E351">
        <v>0</v>
      </c>
      <c r="F351" s="1">
        <f>TekirdagTablo[[#This Row],[Vefat2019]]</f>
        <v>6</v>
      </c>
      <c r="G351" s="1">
        <f>IF(TekirdagTablo[[#This Row],[Vefat2020]]&gt;-1, TekirdagTablo[[#This Row],[Vefat2020]]-TekirdagTablo[[#This Row],[Referans]], 0)</f>
        <v>2</v>
      </c>
      <c r="H351">
        <f t="shared" si="35"/>
        <v>6.5714285714285712</v>
      </c>
      <c r="I351">
        <f t="shared" si="36"/>
        <v>3.4285714285714284</v>
      </c>
      <c r="J351">
        <f t="shared" si="37"/>
        <v>3.7142857142857144</v>
      </c>
      <c r="K351">
        <f t="shared" si="38"/>
        <v>1.4285714285714286</v>
      </c>
      <c r="L351">
        <f t="shared" si="39"/>
        <v>3.4285714285714284</v>
      </c>
    </row>
    <row r="352" spans="1:12">
      <c r="A352" s="3" t="s">
        <v>367</v>
      </c>
      <c r="B352">
        <v>9</v>
      </c>
      <c r="C352">
        <v>3</v>
      </c>
      <c r="D352">
        <v>4</v>
      </c>
      <c r="E352">
        <v>6</v>
      </c>
      <c r="F352" s="1">
        <f>TekirdagTablo[[#This Row],[Vefat2019]]</f>
        <v>3</v>
      </c>
      <c r="G352" s="1">
        <f>IF(TekirdagTablo[[#This Row],[Vefat2020]]&gt;-1, TekirdagTablo[[#This Row],[Vefat2020]]-TekirdagTablo[[#This Row],[Referans]], 0)</f>
        <v>6</v>
      </c>
      <c r="H352">
        <f t="shared" si="35"/>
        <v>7.1428571428571432</v>
      </c>
      <c r="I352">
        <f t="shared" si="36"/>
        <v>3.4285714285714284</v>
      </c>
      <c r="J352">
        <f t="shared" si="37"/>
        <v>4.1428571428571432</v>
      </c>
      <c r="K352">
        <f t="shared" si="38"/>
        <v>1.8571428571428572</v>
      </c>
      <c r="L352">
        <f t="shared" si="39"/>
        <v>3.4285714285714284</v>
      </c>
    </row>
    <row r="353" spans="1:12">
      <c r="A353" s="3" t="s">
        <v>368</v>
      </c>
      <c r="B353">
        <v>2</v>
      </c>
      <c r="C353">
        <v>3</v>
      </c>
      <c r="D353">
        <v>5</v>
      </c>
      <c r="E353">
        <v>1</v>
      </c>
      <c r="F353" s="1">
        <f>TekirdagTablo[[#This Row],[Vefat2019]]</f>
        <v>3</v>
      </c>
      <c r="G353" s="1">
        <f>IF(TekirdagTablo[[#This Row],[Vefat2020]]&gt;-1, TekirdagTablo[[#This Row],[Vefat2020]]-TekirdagTablo[[#This Row],[Referans]], 0)</f>
        <v>-1</v>
      </c>
      <c r="H353">
        <f t="shared" si="35"/>
        <v>6.5714285714285712</v>
      </c>
      <c r="I353">
        <f t="shared" si="36"/>
        <v>3.5714285714285716</v>
      </c>
      <c r="J353">
        <f t="shared" si="37"/>
        <v>4.4285714285714288</v>
      </c>
      <c r="K353">
        <f t="shared" si="38"/>
        <v>1.8571428571428572</v>
      </c>
      <c r="L353">
        <f t="shared" si="39"/>
        <v>3.5714285714285716</v>
      </c>
    </row>
    <row r="354" spans="1:12">
      <c r="A354" s="3" t="s">
        <v>369</v>
      </c>
      <c r="B354">
        <v>8</v>
      </c>
      <c r="C354">
        <v>8</v>
      </c>
      <c r="D354">
        <v>5</v>
      </c>
      <c r="E354">
        <v>1</v>
      </c>
      <c r="F354" s="1">
        <f>TekirdagTablo[[#This Row],[Vefat2019]]</f>
        <v>8</v>
      </c>
      <c r="G354" s="1">
        <f>IF(TekirdagTablo[[#This Row],[Vefat2020]]&gt;-1, TekirdagTablo[[#This Row],[Vefat2020]]-TekirdagTablo[[#This Row],[Referans]], 0)</f>
        <v>0</v>
      </c>
      <c r="H354">
        <f t="shared" ref="H354:H388" si="40">AVERAGE(B348:B354)</f>
        <v>6.7142857142857144</v>
      </c>
      <c r="I354">
        <f t="shared" ref="I354:I388" si="41">AVERAGE(C348:C354)</f>
        <v>4.4285714285714288</v>
      </c>
      <c r="J354">
        <f t="shared" ref="J354:J388" si="42">AVERAGE(D348:D354)</f>
        <v>4.7142857142857144</v>
      </c>
      <c r="K354">
        <f t="shared" ref="K354:K388" si="43">AVERAGE(E348:E354)</f>
        <v>1.8571428571428572</v>
      </c>
      <c r="L354">
        <f t="shared" ref="L354:L388" si="44">AVERAGE(F348:F354)</f>
        <v>4.4285714285714288</v>
      </c>
    </row>
    <row r="355" spans="1:12">
      <c r="A355" s="3" t="s">
        <v>370</v>
      </c>
      <c r="B355">
        <v>11</v>
      </c>
      <c r="C355">
        <v>3</v>
      </c>
      <c r="D355">
        <v>7</v>
      </c>
      <c r="E355">
        <v>2</v>
      </c>
      <c r="F355" s="1">
        <f>TekirdagTablo[[#This Row],[Vefat2019]]</f>
        <v>3</v>
      </c>
      <c r="G355" s="1">
        <f>IF(TekirdagTablo[[#This Row],[Vefat2020]]&gt;-1, TekirdagTablo[[#This Row],[Vefat2020]]-TekirdagTablo[[#This Row],[Referans]], 0)</f>
        <v>8</v>
      </c>
      <c r="H355">
        <f t="shared" si="40"/>
        <v>7.1428571428571432</v>
      </c>
      <c r="I355">
        <f t="shared" si="41"/>
        <v>4.4285714285714288</v>
      </c>
      <c r="J355">
        <f t="shared" si="42"/>
        <v>5.1428571428571432</v>
      </c>
      <c r="K355">
        <f t="shared" si="43"/>
        <v>1.7142857142857142</v>
      </c>
      <c r="L355">
        <f t="shared" si="44"/>
        <v>4.4285714285714288</v>
      </c>
    </row>
    <row r="356" spans="1:12">
      <c r="A356" s="3" t="s">
        <v>371</v>
      </c>
      <c r="B356">
        <v>10</v>
      </c>
      <c r="C356">
        <v>8</v>
      </c>
      <c r="D356">
        <v>8</v>
      </c>
      <c r="E356">
        <v>1</v>
      </c>
      <c r="F356" s="1">
        <f>TekirdagTablo[[#This Row],[Vefat2019]]</f>
        <v>8</v>
      </c>
      <c r="G356" s="1">
        <f>IF(TekirdagTablo[[#This Row],[Vefat2020]]&gt;-1, TekirdagTablo[[#This Row],[Vefat2020]]-TekirdagTablo[[#This Row],[Referans]], 0)</f>
        <v>2</v>
      </c>
      <c r="H356">
        <f t="shared" si="40"/>
        <v>8</v>
      </c>
      <c r="I356">
        <f t="shared" si="41"/>
        <v>5</v>
      </c>
      <c r="J356">
        <f t="shared" si="42"/>
        <v>6.1428571428571432</v>
      </c>
      <c r="K356">
        <f t="shared" si="43"/>
        <v>1.5714285714285714</v>
      </c>
      <c r="L356">
        <f t="shared" si="44"/>
        <v>5</v>
      </c>
    </row>
    <row r="357" spans="1:12">
      <c r="A357" s="3" t="s">
        <v>372</v>
      </c>
      <c r="B357">
        <v>4</v>
      </c>
      <c r="C357">
        <v>6</v>
      </c>
      <c r="D357">
        <v>4</v>
      </c>
      <c r="E357">
        <v>4</v>
      </c>
      <c r="F357" s="1">
        <f>TekirdagTablo[[#This Row],[Vefat2019]]</f>
        <v>6</v>
      </c>
      <c r="G357" s="1">
        <f>IF(TekirdagTablo[[#This Row],[Vefat2020]]&gt;-1, TekirdagTablo[[#This Row],[Vefat2020]]-TekirdagTablo[[#This Row],[Referans]], 0)</f>
        <v>-2</v>
      </c>
      <c r="H357">
        <f t="shared" si="40"/>
        <v>7.4285714285714288</v>
      </c>
      <c r="I357">
        <f t="shared" si="41"/>
        <v>5.2857142857142856</v>
      </c>
      <c r="J357">
        <f t="shared" si="42"/>
        <v>5.7142857142857144</v>
      </c>
      <c r="K357">
        <f t="shared" si="43"/>
        <v>2.1428571428571428</v>
      </c>
      <c r="L357">
        <f t="shared" si="44"/>
        <v>5.2857142857142856</v>
      </c>
    </row>
    <row r="358" spans="1:12">
      <c r="A358" s="3" t="s">
        <v>373</v>
      </c>
      <c r="B358">
        <v>5</v>
      </c>
      <c r="C358">
        <v>4</v>
      </c>
      <c r="D358">
        <v>9</v>
      </c>
      <c r="E358">
        <v>1</v>
      </c>
      <c r="F358" s="1">
        <f>TekirdagTablo[[#This Row],[Vefat2019]]</f>
        <v>4</v>
      </c>
      <c r="G358" s="1">
        <f>IF(TekirdagTablo[[#This Row],[Vefat2020]]&gt;-1, TekirdagTablo[[#This Row],[Vefat2020]]-TekirdagTablo[[#This Row],[Referans]], 0)</f>
        <v>1</v>
      </c>
      <c r="H358">
        <f t="shared" si="40"/>
        <v>7</v>
      </c>
      <c r="I358">
        <f t="shared" si="41"/>
        <v>5</v>
      </c>
      <c r="J358">
        <f t="shared" si="42"/>
        <v>6</v>
      </c>
      <c r="K358">
        <f t="shared" si="43"/>
        <v>2.2857142857142856</v>
      </c>
      <c r="L358">
        <f t="shared" si="44"/>
        <v>5</v>
      </c>
    </row>
    <row r="359" spans="1:12">
      <c r="A359" s="3" t="s">
        <v>374</v>
      </c>
      <c r="B359">
        <v>4</v>
      </c>
      <c r="C359">
        <v>4</v>
      </c>
      <c r="D359">
        <v>3</v>
      </c>
      <c r="E359">
        <v>0</v>
      </c>
      <c r="F359" s="1">
        <f>TekirdagTablo[[#This Row],[Vefat2019]]</f>
        <v>4</v>
      </c>
      <c r="G359" s="1">
        <f>IF(TekirdagTablo[[#This Row],[Vefat2020]]&gt;-1, TekirdagTablo[[#This Row],[Vefat2020]]-TekirdagTablo[[#This Row],[Referans]], 0)</f>
        <v>0</v>
      </c>
      <c r="H359">
        <f t="shared" si="40"/>
        <v>6.2857142857142856</v>
      </c>
      <c r="I359">
        <f t="shared" si="41"/>
        <v>5.1428571428571432</v>
      </c>
      <c r="J359">
        <f t="shared" si="42"/>
        <v>5.8571428571428568</v>
      </c>
      <c r="K359">
        <f t="shared" si="43"/>
        <v>1.4285714285714286</v>
      </c>
      <c r="L359">
        <f t="shared" si="44"/>
        <v>5.1428571428571432</v>
      </c>
    </row>
    <row r="360" spans="1:12">
      <c r="A360" s="3" t="s">
        <v>375</v>
      </c>
      <c r="B360">
        <v>9</v>
      </c>
      <c r="C360">
        <v>3</v>
      </c>
      <c r="D360">
        <v>4</v>
      </c>
      <c r="E360">
        <v>3</v>
      </c>
      <c r="F360" s="1">
        <f>TekirdagTablo[[#This Row],[Vefat2019]]</f>
        <v>3</v>
      </c>
      <c r="G360" s="1">
        <f>IF(TekirdagTablo[[#This Row],[Vefat2020]]&gt;-1, TekirdagTablo[[#This Row],[Vefat2020]]-TekirdagTablo[[#This Row],[Referans]], 0)</f>
        <v>6</v>
      </c>
      <c r="H360">
        <f t="shared" si="40"/>
        <v>7.2857142857142856</v>
      </c>
      <c r="I360">
        <f t="shared" si="41"/>
        <v>5.1428571428571432</v>
      </c>
      <c r="J360">
        <f t="shared" si="42"/>
        <v>5.7142857142857144</v>
      </c>
      <c r="K360">
        <f t="shared" si="43"/>
        <v>1.7142857142857142</v>
      </c>
      <c r="L360">
        <f t="shared" si="44"/>
        <v>5.1428571428571432</v>
      </c>
    </row>
    <row r="361" spans="1:12">
      <c r="A361" s="3" t="s">
        <v>376</v>
      </c>
      <c r="B361">
        <v>2</v>
      </c>
      <c r="C361">
        <v>3</v>
      </c>
      <c r="D361">
        <v>3</v>
      </c>
      <c r="E361">
        <v>1</v>
      </c>
      <c r="F361" s="1">
        <f>TekirdagTablo[[#This Row],[Vefat2019]]</f>
        <v>3</v>
      </c>
      <c r="G361" s="1">
        <f>IF(TekirdagTablo[[#This Row],[Vefat2020]]&gt;-1, TekirdagTablo[[#This Row],[Vefat2020]]-TekirdagTablo[[#This Row],[Referans]], 0)</f>
        <v>-1</v>
      </c>
      <c r="H361">
        <f t="shared" si="40"/>
        <v>6.4285714285714288</v>
      </c>
      <c r="I361">
        <f t="shared" si="41"/>
        <v>4.4285714285714288</v>
      </c>
      <c r="J361">
        <f t="shared" si="42"/>
        <v>5.4285714285714288</v>
      </c>
      <c r="K361">
        <f t="shared" si="43"/>
        <v>1.7142857142857142</v>
      </c>
      <c r="L361">
        <f t="shared" si="44"/>
        <v>4.4285714285714288</v>
      </c>
    </row>
    <row r="362" spans="1:12">
      <c r="A362" s="3" t="s">
        <v>377</v>
      </c>
      <c r="B362">
        <v>6</v>
      </c>
      <c r="C362">
        <v>8</v>
      </c>
      <c r="D362">
        <v>8</v>
      </c>
      <c r="E362">
        <v>1</v>
      </c>
      <c r="F362" s="1">
        <f>TekirdagTablo[[#This Row],[Vefat2019]]</f>
        <v>8</v>
      </c>
      <c r="G362" s="1">
        <f>IF(TekirdagTablo[[#This Row],[Vefat2020]]&gt;-1, TekirdagTablo[[#This Row],[Vefat2020]]-TekirdagTablo[[#This Row],[Referans]], 0)</f>
        <v>-2</v>
      </c>
      <c r="H362">
        <f t="shared" si="40"/>
        <v>5.7142857142857144</v>
      </c>
      <c r="I362">
        <f t="shared" si="41"/>
        <v>5.1428571428571432</v>
      </c>
      <c r="J362">
        <f t="shared" si="42"/>
        <v>5.5714285714285712</v>
      </c>
      <c r="K362">
        <f t="shared" si="43"/>
        <v>1.5714285714285714</v>
      </c>
      <c r="L362">
        <f t="shared" si="44"/>
        <v>5.1428571428571432</v>
      </c>
    </row>
    <row r="363" spans="1:12">
      <c r="A363" s="3" t="s">
        <v>378</v>
      </c>
      <c r="B363">
        <v>7</v>
      </c>
      <c r="C363">
        <v>3</v>
      </c>
      <c r="D363">
        <v>6</v>
      </c>
      <c r="E363">
        <v>3</v>
      </c>
      <c r="F363" s="1">
        <f>TekirdagTablo[[#This Row],[Vefat2019]]</f>
        <v>3</v>
      </c>
      <c r="G363" s="1">
        <f>IF(TekirdagTablo[[#This Row],[Vefat2020]]&gt;-1, TekirdagTablo[[#This Row],[Vefat2020]]-TekirdagTablo[[#This Row],[Referans]], 0)</f>
        <v>4</v>
      </c>
      <c r="H363">
        <f t="shared" si="40"/>
        <v>5.2857142857142856</v>
      </c>
      <c r="I363">
        <f t="shared" si="41"/>
        <v>4.4285714285714288</v>
      </c>
      <c r="J363">
        <f t="shared" si="42"/>
        <v>5.2857142857142856</v>
      </c>
      <c r="K363">
        <f t="shared" si="43"/>
        <v>1.8571428571428572</v>
      </c>
      <c r="L363">
        <f t="shared" si="44"/>
        <v>4.4285714285714288</v>
      </c>
    </row>
    <row r="364" spans="1:12">
      <c r="A364" s="3" t="s">
        <v>379</v>
      </c>
      <c r="B364">
        <v>5</v>
      </c>
      <c r="C364">
        <v>5</v>
      </c>
      <c r="D364">
        <v>7</v>
      </c>
      <c r="E364">
        <v>0</v>
      </c>
      <c r="F364" s="1">
        <f>TekirdagTablo[[#This Row],[Vefat2019]]</f>
        <v>5</v>
      </c>
      <c r="G364" s="1">
        <f>IF(TekirdagTablo[[#This Row],[Vefat2020]]&gt;-1, TekirdagTablo[[#This Row],[Vefat2020]]-TekirdagTablo[[#This Row],[Referans]], 0)</f>
        <v>0</v>
      </c>
      <c r="H364">
        <f t="shared" si="40"/>
        <v>5.4285714285714288</v>
      </c>
      <c r="I364">
        <f t="shared" si="41"/>
        <v>4.2857142857142856</v>
      </c>
      <c r="J364">
        <f t="shared" si="42"/>
        <v>5.7142857142857144</v>
      </c>
      <c r="K364">
        <f t="shared" si="43"/>
        <v>1.2857142857142858</v>
      </c>
      <c r="L364">
        <f t="shared" si="44"/>
        <v>4.2857142857142856</v>
      </c>
    </row>
    <row r="365" spans="1:12">
      <c r="A365" s="3" t="s">
        <v>380</v>
      </c>
      <c r="B365">
        <v>5</v>
      </c>
      <c r="C365">
        <v>3</v>
      </c>
      <c r="D365">
        <v>8</v>
      </c>
      <c r="E365">
        <v>0</v>
      </c>
      <c r="F365" s="1">
        <f>TekirdagTablo[[#This Row],[Vefat2019]]</f>
        <v>3</v>
      </c>
      <c r="G365" s="1">
        <f>IF(TekirdagTablo[[#This Row],[Vefat2020]]&gt;-1, TekirdagTablo[[#This Row],[Vefat2020]]-TekirdagTablo[[#This Row],[Referans]], 0)</f>
        <v>2</v>
      </c>
      <c r="H365">
        <f t="shared" si="40"/>
        <v>5.4285714285714288</v>
      </c>
      <c r="I365">
        <f t="shared" si="41"/>
        <v>4.1428571428571432</v>
      </c>
      <c r="J365">
        <f t="shared" si="42"/>
        <v>5.5714285714285712</v>
      </c>
      <c r="K365">
        <f t="shared" si="43"/>
        <v>1.1428571428571428</v>
      </c>
      <c r="L365">
        <f t="shared" si="44"/>
        <v>4.1428571428571432</v>
      </c>
    </row>
    <row r="366" spans="1:12">
      <c r="A366" s="3" t="s">
        <v>381</v>
      </c>
      <c r="B366">
        <v>10</v>
      </c>
      <c r="C366">
        <v>6</v>
      </c>
      <c r="D366">
        <v>5</v>
      </c>
      <c r="E366">
        <v>0</v>
      </c>
      <c r="F366" s="1">
        <f>TekirdagTablo[[#This Row],[Vefat2019]]</f>
        <v>6</v>
      </c>
      <c r="G366" s="1">
        <f>IF(TekirdagTablo[[#This Row],[Vefat2020]]&gt;-1, TekirdagTablo[[#This Row],[Vefat2020]]-TekirdagTablo[[#This Row],[Referans]], 0)</f>
        <v>4</v>
      </c>
      <c r="H366">
        <f t="shared" si="40"/>
        <v>6.2857142857142856</v>
      </c>
      <c r="I366">
        <f t="shared" si="41"/>
        <v>4.4285714285714288</v>
      </c>
      <c r="J366">
        <f t="shared" si="42"/>
        <v>5.8571428571428568</v>
      </c>
      <c r="K366">
        <f t="shared" si="43"/>
        <v>1.1428571428571428</v>
      </c>
      <c r="L366">
        <f t="shared" si="44"/>
        <v>4.4285714285714288</v>
      </c>
    </row>
    <row r="367" spans="1:12">
      <c r="A367" s="3" t="s">
        <v>382</v>
      </c>
      <c r="B367">
        <v>4</v>
      </c>
      <c r="C367">
        <v>6</v>
      </c>
      <c r="D367">
        <v>7</v>
      </c>
      <c r="E367">
        <v>2</v>
      </c>
      <c r="F367" s="1">
        <f>TekirdagTablo[[#This Row],[Vefat2019]]</f>
        <v>6</v>
      </c>
      <c r="G367" s="1">
        <f>IF(TekirdagTablo[[#This Row],[Vefat2020]]&gt;-1, TekirdagTablo[[#This Row],[Vefat2020]]-TekirdagTablo[[#This Row],[Referans]], 0)</f>
        <v>-2</v>
      </c>
      <c r="H367">
        <f t="shared" si="40"/>
        <v>5.5714285714285712</v>
      </c>
      <c r="I367">
        <f t="shared" si="41"/>
        <v>4.8571428571428568</v>
      </c>
      <c r="J367">
        <f t="shared" si="42"/>
        <v>6.2857142857142856</v>
      </c>
      <c r="K367">
        <f t="shared" si="43"/>
        <v>1</v>
      </c>
      <c r="L367">
        <f t="shared" si="44"/>
        <v>4.8571428571428568</v>
      </c>
    </row>
    <row r="368" spans="1:12">
      <c r="A368" s="3" t="s">
        <v>383</v>
      </c>
      <c r="B368">
        <v>5</v>
      </c>
      <c r="C368">
        <v>7</v>
      </c>
      <c r="D368">
        <v>6</v>
      </c>
      <c r="E368">
        <v>3</v>
      </c>
      <c r="F368" s="1">
        <f>TekirdagTablo[[#This Row],[Vefat2019]]</f>
        <v>7</v>
      </c>
      <c r="G368" s="1">
        <f>IF(TekirdagTablo[[#This Row],[Vefat2020]]&gt;-1, TekirdagTablo[[#This Row],[Vefat2020]]-TekirdagTablo[[#This Row],[Referans]], 0)</f>
        <v>-2</v>
      </c>
      <c r="H368">
        <f t="shared" si="40"/>
        <v>6</v>
      </c>
      <c r="I368">
        <f t="shared" si="41"/>
        <v>5.4285714285714288</v>
      </c>
      <c r="J368">
        <f t="shared" si="42"/>
        <v>6.7142857142857144</v>
      </c>
      <c r="K368">
        <f t="shared" si="43"/>
        <v>1.2857142857142858</v>
      </c>
      <c r="L368">
        <f t="shared" si="44"/>
        <v>5.4285714285714288</v>
      </c>
    </row>
    <row r="369" spans="1:12">
      <c r="A369" s="3" t="s">
        <v>384</v>
      </c>
      <c r="B369">
        <v>1</v>
      </c>
      <c r="C369">
        <v>4</v>
      </c>
      <c r="D369">
        <v>3</v>
      </c>
      <c r="E369">
        <v>1</v>
      </c>
      <c r="F369" s="1">
        <f>TekirdagTablo[[#This Row],[Vefat2019]]</f>
        <v>4</v>
      </c>
      <c r="G369" s="1">
        <f>IF(TekirdagTablo[[#This Row],[Vefat2020]]&gt;-1, TekirdagTablo[[#This Row],[Vefat2020]]-TekirdagTablo[[#This Row],[Referans]], 0)</f>
        <v>-3</v>
      </c>
      <c r="H369">
        <f t="shared" si="40"/>
        <v>5.2857142857142856</v>
      </c>
      <c r="I369">
        <f t="shared" si="41"/>
        <v>4.8571428571428568</v>
      </c>
      <c r="J369">
        <f t="shared" si="42"/>
        <v>6</v>
      </c>
      <c r="K369">
        <f t="shared" si="43"/>
        <v>1.2857142857142858</v>
      </c>
      <c r="L369">
        <f t="shared" si="44"/>
        <v>4.8571428571428568</v>
      </c>
    </row>
    <row r="370" spans="1:12">
      <c r="A370" s="3" t="s">
        <v>385</v>
      </c>
      <c r="B370">
        <v>5</v>
      </c>
      <c r="C370">
        <v>5</v>
      </c>
      <c r="D370">
        <v>2</v>
      </c>
      <c r="E370">
        <v>2</v>
      </c>
      <c r="F370" s="1">
        <f>TekirdagTablo[[#This Row],[Vefat2019]]</f>
        <v>5</v>
      </c>
      <c r="G370" s="1">
        <f>IF(TekirdagTablo[[#This Row],[Vefat2020]]&gt;-1, TekirdagTablo[[#This Row],[Vefat2020]]-TekirdagTablo[[#This Row],[Referans]], 0)</f>
        <v>0</v>
      </c>
      <c r="H370">
        <f t="shared" si="40"/>
        <v>5</v>
      </c>
      <c r="I370">
        <f t="shared" si="41"/>
        <v>5.1428571428571432</v>
      </c>
      <c r="J370">
        <f t="shared" si="42"/>
        <v>5.4285714285714288</v>
      </c>
      <c r="K370">
        <f t="shared" si="43"/>
        <v>1.1428571428571428</v>
      </c>
      <c r="L370">
        <f t="shared" si="44"/>
        <v>5.1428571428571432</v>
      </c>
    </row>
    <row r="371" spans="1:12">
      <c r="A371" s="3" t="s">
        <v>386</v>
      </c>
      <c r="B371">
        <v>3</v>
      </c>
      <c r="C371">
        <v>3</v>
      </c>
      <c r="D371">
        <v>1</v>
      </c>
      <c r="E371">
        <v>1</v>
      </c>
      <c r="F371" s="1">
        <f>TekirdagTablo[[#This Row],[Vefat2019]]</f>
        <v>3</v>
      </c>
      <c r="G371" s="1">
        <f>IF(TekirdagTablo[[#This Row],[Vefat2020]]&gt;-1, TekirdagTablo[[#This Row],[Vefat2020]]-TekirdagTablo[[#This Row],[Referans]], 0)</f>
        <v>0</v>
      </c>
      <c r="H371">
        <f t="shared" si="40"/>
        <v>4.7142857142857144</v>
      </c>
      <c r="I371">
        <f t="shared" si="41"/>
        <v>4.8571428571428568</v>
      </c>
      <c r="J371">
        <f t="shared" si="42"/>
        <v>4.5714285714285712</v>
      </c>
      <c r="K371">
        <f t="shared" si="43"/>
        <v>1.2857142857142858</v>
      </c>
      <c r="L371">
        <f t="shared" si="44"/>
        <v>4.8571428571428568</v>
      </c>
    </row>
    <row r="372" spans="1:12">
      <c r="A372" s="3" t="s">
        <v>387</v>
      </c>
      <c r="B372">
        <v>8</v>
      </c>
      <c r="C372">
        <v>5</v>
      </c>
      <c r="D372">
        <v>1</v>
      </c>
      <c r="E372">
        <v>3</v>
      </c>
      <c r="F372" s="1">
        <f>TekirdagTablo[[#This Row],[Vefat2019]]</f>
        <v>5</v>
      </c>
      <c r="G372" s="1">
        <f>IF(TekirdagTablo[[#This Row],[Vefat2020]]&gt;-1, TekirdagTablo[[#This Row],[Vefat2020]]-TekirdagTablo[[#This Row],[Referans]], 0)</f>
        <v>3</v>
      </c>
      <c r="H372">
        <f t="shared" si="40"/>
        <v>5.1428571428571432</v>
      </c>
      <c r="I372">
        <f t="shared" si="41"/>
        <v>5.1428571428571432</v>
      </c>
      <c r="J372">
        <f t="shared" si="42"/>
        <v>3.5714285714285716</v>
      </c>
      <c r="K372">
        <f t="shared" si="43"/>
        <v>1.7142857142857142</v>
      </c>
      <c r="L372">
        <f t="shared" si="44"/>
        <v>5.1428571428571432</v>
      </c>
    </row>
    <row r="373" spans="1:12">
      <c r="A373" s="3" t="s">
        <v>388</v>
      </c>
      <c r="B373">
        <v>5</v>
      </c>
      <c r="C373">
        <v>6</v>
      </c>
      <c r="D373">
        <v>5</v>
      </c>
      <c r="E373">
        <v>1</v>
      </c>
      <c r="F373" s="1">
        <f>TekirdagTablo[[#This Row],[Vefat2019]]</f>
        <v>6</v>
      </c>
      <c r="G373" s="1">
        <f>IF(TekirdagTablo[[#This Row],[Vefat2020]]&gt;-1, TekirdagTablo[[#This Row],[Vefat2020]]-TekirdagTablo[[#This Row],[Referans]], 0)</f>
        <v>-1</v>
      </c>
      <c r="H373">
        <f t="shared" si="40"/>
        <v>4.4285714285714288</v>
      </c>
      <c r="I373">
        <f t="shared" si="41"/>
        <v>5.1428571428571432</v>
      </c>
      <c r="J373">
        <f t="shared" si="42"/>
        <v>3.5714285714285716</v>
      </c>
      <c r="K373">
        <f t="shared" si="43"/>
        <v>1.8571428571428572</v>
      </c>
      <c r="L373">
        <f t="shared" si="44"/>
        <v>5.1428571428571432</v>
      </c>
    </row>
    <row r="374" spans="1:12">
      <c r="A374" s="3" t="s">
        <v>389</v>
      </c>
      <c r="B374">
        <v>2</v>
      </c>
      <c r="C374">
        <v>4</v>
      </c>
      <c r="D374">
        <v>5</v>
      </c>
      <c r="E374">
        <v>3</v>
      </c>
      <c r="F374" s="1">
        <f>TekirdagTablo[[#This Row],[Vefat2019]]</f>
        <v>4</v>
      </c>
      <c r="G374" s="1">
        <f>IF(TekirdagTablo[[#This Row],[Vefat2020]]&gt;-1, TekirdagTablo[[#This Row],[Vefat2020]]-TekirdagTablo[[#This Row],[Referans]], 0)</f>
        <v>-2</v>
      </c>
      <c r="H374">
        <f t="shared" si="40"/>
        <v>4.1428571428571432</v>
      </c>
      <c r="I374">
        <f t="shared" si="41"/>
        <v>4.8571428571428568</v>
      </c>
      <c r="J374">
        <f t="shared" si="42"/>
        <v>3.2857142857142856</v>
      </c>
      <c r="K374">
        <f t="shared" si="43"/>
        <v>2</v>
      </c>
      <c r="L374">
        <f t="shared" si="44"/>
        <v>4.8571428571428568</v>
      </c>
    </row>
    <row r="375" spans="1:12">
      <c r="A375" s="3" t="s">
        <v>390</v>
      </c>
      <c r="B375">
        <v>5</v>
      </c>
      <c r="C375">
        <v>7</v>
      </c>
      <c r="D375">
        <v>10</v>
      </c>
      <c r="E375">
        <v>0</v>
      </c>
      <c r="F375" s="1">
        <f>TekirdagTablo[[#This Row],[Vefat2019]]</f>
        <v>7</v>
      </c>
      <c r="G375" s="1">
        <f>IF(TekirdagTablo[[#This Row],[Vefat2020]]&gt;-1, TekirdagTablo[[#This Row],[Vefat2020]]-TekirdagTablo[[#This Row],[Referans]], 0)</f>
        <v>-2</v>
      </c>
      <c r="H375">
        <f t="shared" si="40"/>
        <v>4.1428571428571432</v>
      </c>
      <c r="I375">
        <f t="shared" si="41"/>
        <v>4.8571428571428568</v>
      </c>
      <c r="J375">
        <f t="shared" si="42"/>
        <v>3.8571428571428572</v>
      </c>
      <c r="K375">
        <f t="shared" si="43"/>
        <v>1.5714285714285714</v>
      </c>
      <c r="L375">
        <f t="shared" si="44"/>
        <v>4.8571428571428568</v>
      </c>
    </row>
    <row r="376" spans="1:12">
      <c r="A376" s="3" t="s">
        <v>391</v>
      </c>
      <c r="B376">
        <v>4</v>
      </c>
      <c r="C376">
        <v>5</v>
      </c>
      <c r="D376">
        <v>6</v>
      </c>
      <c r="E376">
        <v>3</v>
      </c>
      <c r="F376" s="1">
        <f>TekirdagTablo[[#This Row],[Vefat2019]]</f>
        <v>5</v>
      </c>
      <c r="G376" s="1">
        <f>IF(TekirdagTablo[[#This Row],[Vefat2020]]&gt;-1, TekirdagTablo[[#This Row],[Vefat2020]]-TekirdagTablo[[#This Row],[Referans]], 0)</f>
        <v>-1</v>
      </c>
      <c r="H376">
        <f t="shared" si="40"/>
        <v>4.5714285714285712</v>
      </c>
      <c r="I376">
        <f t="shared" si="41"/>
        <v>5</v>
      </c>
      <c r="J376">
        <f t="shared" si="42"/>
        <v>4.2857142857142856</v>
      </c>
      <c r="K376">
        <f t="shared" si="43"/>
        <v>1.8571428571428572</v>
      </c>
      <c r="L376">
        <f t="shared" si="44"/>
        <v>5</v>
      </c>
    </row>
    <row r="377" spans="1:12">
      <c r="A377" s="3" t="s">
        <v>392</v>
      </c>
      <c r="B377">
        <v>3</v>
      </c>
      <c r="C377">
        <v>8</v>
      </c>
      <c r="D377">
        <v>10</v>
      </c>
      <c r="E377">
        <v>3</v>
      </c>
      <c r="F377" s="1">
        <f>TekirdagTablo[[#This Row],[Vefat2019]]</f>
        <v>8</v>
      </c>
      <c r="G377" s="1">
        <f>IF(TekirdagTablo[[#This Row],[Vefat2020]]&gt;-1, TekirdagTablo[[#This Row],[Vefat2020]]-TekirdagTablo[[#This Row],[Referans]], 0)</f>
        <v>-5</v>
      </c>
      <c r="H377">
        <f t="shared" si="40"/>
        <v>4.2857142857142856</v>
      </c>
      <c r="I377">
        <f t="shared" si="41"/>
        <v>5.4285714285714288</v>
      </c>
      <c r="J377">
        <f t="shared" si="42"/>
        <v>5.4285714285714288</v>
      </c>
      <c r="K377">
        <f t="shared" si="43"/>
        <v>2</v>
      </c>
      <c r="L377">
        <f t="shared" si="44"/>
        <v>5.4285714285714288</v>
      </c>
    </row>
    <row r="378" spans="1:12">
      <c r="A378" s="3" t="s">
        <v>393</v>
      </c>
      <c r="B378">
        <v>4</v>
      </c>
      <c r="C378">
        <v>6</v>
      </c>
      <c r="D378">
        <v>6</v>
      </c>
      <c r="E378">
        <v>4</v>
      </c>
      <c r="F378" s="1">
        <f>TekirdagTablo[[#This Row],[Vefat2019]]</f>
        <v>6</v>
      </c>
      <c r="G378" s="1">
        <f>IF(TekirdagTablo[[#This Row],[Vefat2020]]&gt;-1, TekirdagTablo[[#This Row],[Vefat2020]]-TekirdagTablo[[#This Row],[Referans]], 0)</f>
        <v>-2</v>
      </c>
      <c r="H378">
        <f t="shared" si="40"/>
        <v>4.4285714285714288</v>
      </c>
      <c r="I378">
        <f t="shared" si="41"/>
        <v>5.8571428571428568</v>
      </c>
      <c r="J378">
        <f t="shared" si="42"/>
        <v>6.1428571428571432</v>
      </c>
      <c r="K378">
        <f t="shared" si="43"/>
        <v>2.4285714285714284</v>
      </c>
      <c r="L378">
        <f t="shared" si="44"/>
        <v>5.8571428571428568</v>
      </c>
    </row>
    <row r="379" spans="1:12">
      <c r="A379" s="3" t="s">
        <v>394</v>
      </c>
      <c r="B379">
        <v>9</v>
      </c>
      <c r="C379">
        <v>6</v>
      </c>
      <c r="D379">
        <v>5</v>
      </c>
      <c r="E379">
        <v>1</v>
      </c>
      <c r="F379" s="1">
        <f>TekirdagTablo[[#This Row],[Vefat2019]]</f>
        <v>6</v>
      </c>
      <c r="G379" s="1">
        <f>IF(TekirdagTablo[[#This Row],[Vefat2020]]&gt;-1, TekirdagTablo[[#This Row],[Vefat2020]]-TekirdagTablo[[#This Row],[Referans]], 0)</f>
        <v>3</v>
      </c>
      <c r="H379">
        <f t="shared" si="40"/>
        <v>4.5714285714285712</v>
      </c>
      <c r="I379">
        <f t="shared" si="41"/>
        <v>6</v>
      </c>
      <c r="J379">
        <f t="shared" si="42"/>
        <v>6.7142857142857144</v>
      </c>
      <c r="K379">
        <f t="shared" si="43"/>
        <v>2.1428571428571428</v>
      </c>
      <c r="L379">
        <f t="shared" si="44"/>
        <v>6</v>
      </c>
    </row>
    <row r="380" spans="1:12">
      <c r="A380" s="3" t="s">
        <v>395</v>
      </c>
      <c r="B380">
        <v>3</v>
      </c>
      <c r="C380">
        <v>3</v>
      </c>
      <c r="D380">
        <v>5</v>
      </c>
      <c r="E380">
        <v>3</v>
      </c>
      <c r="F380" s="1">
        <f>TekirdagTablo[[#This Row],[Vefat2019]]</f>
        <v>3</v>
      </c>
      <c r="G380" s="1">
        <f>IF(TekirdagTablo[[#This Row],[Vefat2020]]&gt;-1, TekirdagTablo[[#This Row],[Vefat2020]]-TekirdagTablo[[#This Row],[Referans]], 0)</f>
        <v>0</v>
      </c>
      <c r="H380">
        <f t="shared" si="40"/>
        <v>4.2857142857142856</v>
      </c>
      <c r="I380">
        <f t="shared" si="41"/>
        <v>5.5714285714285712</v>
      </c>
      <c r="J380">
        <f t="shared" si="42"/>
        <v>6.7142857142857144</v>
      </c>
      <c r="K380">
        <f t="shared" si="43"/>
        <v>2.4285714285714284</v>
      </c>
      <c r="L380">
        <f t="shared" si="44"/>
        <v>5.5714285714285712</v>
      </c>
    </row>
    <row r="381" spans="1:12">
      <c r="A381" s="3" t="s">
        <v>396</v>
      </c>
      <c r="B381">
        <v>3</v>
      </c>
      <c r="C381">
        <v>7</v>
      </c>
      <c r="D381">
        <v>3</v>
      </c>
      <c r="E381">
        <v>4</v>
      </c>
      <c r="F381" s="1">
        <f>TekirdagTablo[[#This Row],[Vefat2019]]</f>
        <v>7</v>
      </c>
      <c r="G381" s="1">
        <f>IF(TekirdagTablo[[#This Row],[Vefat2020]]&gt;-1, TekirdagTablo[[#This Row],[Vefat2020]]-TekirdagTablo[[#This Row],[Referans]], 0)</f>
        <v>-4</v>
      </c>
      <c r="H381">
        <f t="shared" si="40"/>
        <v>4.4285714285714288</v>
      </c>
      <c r="I381">
        <f t="shared" si="41"/>
        <v>6</v>
      </c>
      <c r="J381">
        <f t="shared" si="42"/>
        <v>6.4285714285714288</v>
      </c>
      <c r="K381">
        <f t="shared" si="43"/>
        <v>2.5714285714285716</v>
      </c>
      <c r="L381">
        <f t="shared" si="44"/>
        <v>6</v>
      </c>
    </row>
    <row r="382" spans="1:12">
      <c r="A382" s="3" t="s">
        <v>397</v>
      </c>
      <c r="B382">
        <v>0</v>
      </c>
      <c r="C382">
        <v>10</v>
      </c>
      <c r="D382">
        <v>7</v>
      </c>
      <c r="E382">
        <v>3</v>
      </c>
      <c r="F382" s="1">
        <f>TekirdagTablo[[#This Row],[Vefat2019]]</f>
        <v>10</v>
      </c>
      <c r="G382" s="1">
        <f>IF(TekirdagTablo[[#This Row],[Vefat2020]]&gt;-1, TekirdagTablo[[#This Row],[Vefat2020]]-TekirdagTablo[[#This Row],[Referans]], 0)</f>
        <v>-10</v>
      </c>
      <c r="H382">
        <f t="shared" si="40"/>
        <v>3.7142857142857144</v>
      </c>
      <c r="I382">
        <f t="shared" si="41"/>
        <v>6.4285714285714288</v>
      </c>
      <c r="J382">
        <f t="shared" si="42"/>
        <v>6</v>
      </c>
      <c r="K382">
        <f t="shared" si="43"/>
        <v>3</v>
      </c>
      <c r="L382">
        <f t="shared" si="44"/>
        <v>6.4285714285714288</v>
      </c>
    </row>
    <row r="383" spans="1:12">
      <c r="A383" s="3" t="s">
        <v>398</v>
      </c>
      <c r="B383">
        <v>1</v>
      </c>
      <c r="C383">
        <v>4</v>
      </c>
      <c r="D383">
        <v>9</v>
      </c>
      <c r="E383">
        <v>2</v>
      </c>
      <c r="F383" s="1">
        <f>TekirdagTablo[[#This Row],[Vefat2019]]</f>
        <v>4</v>
      </c>
      <c r="G383" s="1">
        <f>IF(TekirdagTablo[[#This Row],[Vefat2020]]&gt;-1, TekirdagTablo[[#This Row],[Vefat2020]]-TekirdagTablo[[#This Row],[Referans]], 0)</f>
        <v>-3</v>
      </c>
      <c r="H383">
        <f t="shared" si="40"/>
        <v>3.2857142857142856</v>
      </c>
      <c r="I383">
        <f t="shared" si="41"/>
        <v>6.2857142857142856</v>
      </c>
      <c r="J383">
        <f t="shared" si="42"/>
        <v>6.4285714285714288</v>
      </c>
      <c r="K383">
        <f t="shared" si="43"/>
        <v>2.8571428571428572</v>
      </c>
      <c r="L383">
        <f t="shared" si="44"/>
        <v>6.2857142857142856</v>
      </c>
    </row>
    <row r="384" spans="1:12">
      <c r="A384" s="3" t="s">
        <v>399</v>
      </c>
      <c r="B384">
        <v>7</v>
      </c>
      <c r="C384">
        <v>3</v>
      </c>
      <c r="D384">
        <v>5</v>
      </c>
      <c r="E384">
        <v>4</v>
      </c>
      <c r="F384" s="1">
        <f>TekirdagTablo[[#This Row],[Vefat2019]]</f>
        <v>3</v>
      </c>
      <c r="G384" s="1">
        <f>IF(TekirdagTablo[[#This Row],[Vefat2020]]&gt;-1, TekirdagTablo[[#This Row],[Vefat2020]]-TekirdagTablo[[#This Row],[Referans]], 0)</f>
        <v>4</v>
      </c>
      <c r="H384">
        <f t="shared" si="40"/>
        <v>3.8571428571428572</v>
      </c>
      <c r="I384">
        <f t="shared" si="41"/>
        <v>5.5714285714285712</v>
      </c>
      <c r="J384">
        <f t="shared" si="42"/>
        <v>5.7142857142857144</v>
      </c>
      <c r="K384">
        <f t="shared" si="43"/>
        <v>3</v>
      </c>
      <c r="L384">
        <f t="shared" si="44"/>
        <v>5.5714285714285712</v>
      </c>
    </row>
    <row r="385" spans="1:12">
      <c r="A385" s="3" t="s">
        <v>400</v>
      </c>
      <c r="B385">
        <v>3</v>
      </c>
      <c r="C385">
        <v>10</v>
      </c>
      <c r="D385">
        <v>5</v>
      </c>
      <c r="E385">
        <v>1</v>
      </c>
      <c r="F385" s="1">
        <f>TekirdagTablo[[#This Row],[Vefat2019]]</f>
        <v>10</v>
      </c>
      <c r="G385" s="1">
        <f>IF(TekirdagTablo[[#This Row],[Vefat2020]]&gt;-1, TekirdagTablo[[#This Row],[Vefat2020]]-TekirdagTablo[[#This Row],[Referans]], 0)</f>
        <v>-7</v>
      </c>
      <c r="H385">
        <f t="shared" si="40"/>
        <v>3.7142857142857144</v>
      </c>
      <c r="I385">
        <f t="shared" si="41"/>
        <v>6.1428571428571432</v>
      </c>
      <c r="J385">
        <f t="shared" si="42"/>
        <v>5.5714285714285712</v>
      </c>
      <c r="K385">
        <f t="shared" si="43"/>
        <v>2.5714285714285716</v>
      </c>
      <c r="L385">
        <f t="shared" si="44"/>
        <v>6.1428571428571432</v>
      </c>
    </row>
    <row r="386" spans="1:12">
      <c r="A386" s="3" t="s">
        <v>401</v>
      </c>
      <c r="B386">
        <v>7</v>
      </c>
      <c r="C386">
        <v>6</v>
      </c>
      <c r="D386">
        <v>6</v>
      </c>
      <c r="E386">
        <v>1</v>
      </c>
      <c r="F386" s="1">
        <f>TekirdagTablo[[#This Row],[Vefat2019]]</f>
        <v>6</v>
      </c>
      <c r="G386" s="1">
        <f>IF(TekirdagTablo[[#This Row],[Vefat2020]]&gt;-1, TekirdagTablo[[#This Row],[Vefat2020]]-TekirdagTablo[[#This Row],[Referans]], 0)</f>
        <v>1</v>
      </c>
      <c r="H386">
        <f t="shared" si="40"/>
        <v>3.4285714285714284</v>
      </c>
      <c r="I386">
        <f t="shared" si="41"/>
        <v>6.1428571428571432</v>
      </c>
      <c r="J386">
        <f t="shared" si="42"/>
        <v>5.7142857142857144</v>
      </c>
      <c r="K386">
        <f t="shared" si="43"/>
        <v>2.5714285714285716</v>
      </c>
      <c r="L386">
        <f t="shared" si="44"/>
        <v>6.1428571428571432</v>
      </c>
    </row>
    <row r="387" spans="1:12">
      <c r="A387" s="3" t="s">
        <v>402</v>
      </c>
      <c r="B387">
        <v>1</v>
      </c>
      <c r="C387">
        <v>3</v>
      </c>
      <c r="D387">
        <v>7</v>
      </c>
      <c r="E387">
        <v>2</v>
      </c>
      <c r="F387" s="1">
        <f>TekirdagTablo[[#This Row],[Vefat2019]]</f>
        <v>3</v>
      </c>
      <c r="G387" s="1">
        <f>IF(TekirdagTablo[[#This Row],[Vefat2020]]&gt;-1, TekirdagTablo[[#This Row],[Vefat2020]]-TekirdagTablo[[#This Row],[Referans]], 0)</f>
        <v>-2</v>
      </c>
      <c r="H387">
        <f t="shared" si="40"/>
        <v>3.1428571428571428</v>
      </c>
      <c r="I387">
        <f t="shared" si="41"/>
        <v>6.1428571428571432</v>
      </c>
      <c r="J387">
        <f t="shared" si="42"/>
        <v>6</v>
      </c>
      <c r="K387">
        <f t="shared" si="43"/>
        <v>2.4285714285714284</v>
      </c>
      <c r="L387">
        <f t="shared" si="44"/>
        <v>6.1428571428571432</v>
      </c>
    </row>
    <row r="388" spans="1:12">
      <c r="A388" s="3" t="s">
        <v>403</v>
      </c>
      <c r="B388">
        <v>0</v>
      </c>
      <c r="C388">
        <v>4</v>
      </c>
      <c r="D388">
        <v>10</v>
      </c>
      <c r="E388">
        <v>1</v>
      </c>
      <c r="F388" s="1">
        <f>TekirdagTablo[[#This Row],[Vefat2019]]</f>
        <v>4</v>
      </c>
      <c r="G388" s="1">
        <f>IF(TekirdagTablo[[#This Row],[Vefat2020]]&gt;-1, TekirdagTablo[[#This Row],[Vefat2020]]-TekirdagTablo[[#This Row],[Referans]], 0)</f>
        <v>-4</v>
      </c>
      <c r="H388">
        <f t="shared" si="40"/>
        <v>2.7142857142857144</v>
      </c>
      <c r="I388">
        <f t="shared" si="41"/>
        <v>5.7142857142857144</v>
      </c>
      <c r="J388">
        <f t="shared" si="42"/>
        <v>7</v>
      </c>
      <c r="K388">
        <f t="shared" si="43"/>
        <v>2</v>
      </c>
      <c r="L388">
        <f t="shared" si="44"/>
        <v>5.7142857142857144</v>
      </c>
    </row>
    <row r="389" spans="1:12">
      <c r="A389" s="3" t="s">
        <v>404</v>
      </c>
      <c r="B389">
        <v>5</v>
      </c>
      <c r="C389">
        <v>4</v>
      </c>
      <c r="D389">
        <v>10</v>
      </c>
      <c r="E389">
        <v>1</v>
      </c>
      <c r="F389" s="1">
        <f>TekirdagTablo[[#This Row],[Vefat2019]]</f>
        <v>4</v>
      </c>
      <c r="G389" s="1">
        <f>IF(TekirdagTablo[[#This Row],[Vefat2020]]&gt;-1, TekirdagTablo[[#This Row],[Vefat2020]]-TekirdagTablo[[#This Row],[Referans]], 0)</f>
        <v>1</v>
      </c>
      <c r="H389">
        <f t="shared" ref="H389:H429" si="45">AVERAGE(B383:B389)</f>
        <v>3.4285714285714284</v>
      </c>
      <c r="I389">
        <f t="shared" ref="I389:I429" si="46">AVERAGE(C383:C389)</f>
        <v>4.8571428571428568</v>
      </c>
      <c r="J389">
        <f t="shared" ref="J389:J429" si="47">AVERAGE(D383:D389)</f>
        <v>7.4285714285714288</v>
      </c>
      <c r="K389">
        <f t="shared" ref="K389:K429" si="48">AVERAGE(E383:E389)</f>
        <v>1.7142857142857142</v>
      </c>
      <c r="L389">
        <f t="shared" ref="L389:L429" si="49">AVERAGE(F383:F389)</f>
        <v>4.8571428571428568</v>
      </c>
    </row>
    <row r="390" spans="1:12">
      <c r="A390" s="3" t="s">
        <v>405</v>
      </c>
      <c r="B390">
        <v>5</v>
      </c>
      <c r="C390">
        <v>3</v>
      </c>
      <c r="D390">
        <v>5</v>
      </c>
      <c r="E390">
        <v>2</v>
      </c>
      <c r="F390" s="1">
        <f>TekirdagTablo[[#This Row],[Vefat2019]]</f>
        <v>3</v>
      </c>
      <c r="G390" s="1">
        <f>IF(TekirdagTablo[[#This Row],[Vefat2020]]&gt;-1, TekirdagTablo[[#This Row],[Vefat2020]]-TekirdagTablo[[#This Row],[Referans]], 0)</f>
        <v>2</v>
      </c>
      <c r="H390">
        <f t="shared" si="45"/>
        <v>4</v>
      </c>
      <c r="I390">
        <f t="shared" si="46"/>
        <v>4.7142857142857144</v>
      </c>
      <c r="J390">
        <f t="shared" si="47"/>
        <v>6.8571428571428568</v>
      </c>
      <c r="K390">
        <f t="shared" si="48"/>
        <v>1.7142857142857142</v>
      </c>
      <c r="L390">
        <f t="shared" si="49"/>
        <v>4.7142857142857144</v>
      </c>
    </row>
    <row r="391" spans="1:12">
      <c r="A391" s="3" t="s">
        <v>406</v>
      </c>
      <c r="B391">
        <v>5</v>
      </c>
      <c r="C391">
        <v>3</v>
      </c>
      <c r="D391">
        <v>3</v>
      </c>
      <c r="E391">
        <v>2</v>
      </c>
      <c r="F391" s="1">
        <f>TekirdagTablo[[#This Row],[Vefat2019]]</f>
        <v>3</v>
      </c>
      <c r="G391" s="1">
        <f>IF(TekirdagTablo[[#This Row],[Vefat2020]]&gt;-1, TekirdagTablo[[#This Row],[Vefat2020]]-TekirdagTablo[[#This Row],[Referans]], 0)</f>
        <v>2</v>
      </c>
      <c r="H391">
        <f t="shared" si="45"/>
        <v>3.7142857142857144</v>
      </c>
      <c r="I391">
        <f t="shared" si="46"/>
        <v>4.7142857142857144</v>
      </c>
      <c r="J391">
        <f t="shared" si="47"/>
        <v>6.5714285714285712</v>
      </c>
      <c r="K391">
        <f t="shared" si="48"/>
        <v>1.4285714285714286</v>
      </c>
      <c r="L391">
        <f t="shared" si="49"/>
        <v>4.7142857142857144</v>
      </c>
    </row>
    <row r="392" spans="1:12">
      <c r="A392" s="3" t="s">
        <v>407</v>
      </c>
      <c r="B392">
        <v>5</v>
      </c>
      <c r="C392">
        <v>5</v>
      </c>
      <c r="D392">
        <v>5</v>
      </c>
      <c r="E392">
        <v>4</v>
      </c>
      <c r="F392" s="1">
        <f>TekirdagTablo[[#This Row],[Vefat2019]]</f>
        <v>5</v>
      </c>
      <c r="G392" s="1">
        <f>IF(TekirdagTablo[[#This Row],[Vefat2020]]&gt;-1, TekirdagTablo[[#This Row],[Vefat2020]]-TekirdagTablo[[#This Row],[Referans]], 0)</f>
        <v>0</v>
      </c>
      <c r="H392">
        <f t="shared" si="45"/>
        <v>4</v>
      </c>
      <c r="I392">
        <f t="shared" si="46"/>
        <v>4</v>
      </c>
      <c r="J392">
        <f t="shared" si="47"/>
        <v>6.5714285714285712</v>
      </c>
      <c r="K392">
        <f t="shared" si="48"/>
        <v>1.8571428571428572</v>
      </c>
      <c r="L392">
        <f t="shared" si="49"/>
        <v>4</v>
      </c>
    </row>
    <row r="393" spans="1:12">
      <c r="A393" s="3" t="s">
        <v>408</v>
      </c>
      <c r="B393">
        <v>6</v>
      </c>
      <c r="C393">
        <v>5</v>
      </c>
      <c r="D393">
        <v>10</v>
      </c>
      <c r="E393">
        <v>2</v>
      </c>
      <c r="F393" s="1">
        <f>TekirdagTablo[[#This Row],[Vefat2019]]</f>
        <v>5</v>
      </c>
      <c r="G393" s="1">
        <f>IF(TekirdagTablo[[#This Row],[Vefat2020]]&gt;-1, TekirdagTablo[[#This Row],[Vefat2020]]-TekirdagTablo[[#This Row],[Referans]], 0)</f>
        <v>1</v>
      </c>
      <c r="H393">
        <f t="shared" si="45"/>
        <v>3.8571428571428572</v>
      </c>
      <c r="I393">
        <f t="shared" si="46"/>
        <v>3.8571428571428572</v>
      </c>
      <c r="J393">
        <f t="shared" si="47"/>
        <v>7.1428571428571432</v>
      </c>
      <c r="K393">
        <f t="shared" si="48"/>
        <v>2</v>
      </c>
      <c r="L393">
        <f t="shared" si="49"/>
        <v>3.8571428571428572</v>
      </c>
    </row>
    <row r="394" spans="1:12">
      <c r="A394" s="3" t="s">
        <v>409</v>
      </c>
      <c r="B394">
        <v>2</v>
      </c>
      <c r="C394">
        <v>4</v>
      </c>
      <c r="D394">
        <v>5</v>
      </c>
      <c r="E394">
        <v>3</v>
      </c>
      <c r="F394" s="1">
        <f>TekirdagTablo[[#This Row],[Vefat2019]]</f>
        <v>4</v>
      </c>
      <c r="G394" s="1">
        <f>IF(TekirdagTablo[[#This Row],[Vefat2020]]&gt;-1, TekirdagTablo[[#This Row],[Vefat2020]]-TekirdagTablo[[#This Row],[Referans]], 0)</f>
        <v>-2</v>
      </c>
      <c r="H394">
        <f t="shared" si="45"/>
        <v>4</v>
      </c>
      <c r="I394">
        <f t="shared" si="46"/>
        <v>4</v>
      </c>
      <c r="J394">
        <f t="shared" si="47"/>
        <v>6.8571428571428568</v>
      </c>
      <c r="K394">
        <f t="shared" si="48"/>
        <v>2.1428571428571428</v>
      </c>
      <c r="L394">
        <f t="shared" si="49"/>
        <v>4</v>
      </c>
    </row>
    <row r="395" spans="1:12">
      <c r="A395" s="3" t="s">
        <v>410</v>
      </c>
      <c r="B395">
        <v>6</v>
      </c>
      <c r="C395">
        <v>8</v>
      </c>
      <c r="D395">
        <v>6</v>
      </c>
      <c r="E395">
        <v>2</v>
      </c>
      <c r="F395" s="1">
        <f>TekirdagTablo[[#This Row],[Vefat2019]]</f>
        <v>8</v>
      </c>
      <c r="G395" s="1">
        <f>IF(TekirdagTablo[[#This Row],[Vefat2020]]&gt;-1, TekirdagTablo[[#This Row],[Vefat2020]]-TekirdagTablo[[#This Row],[Referans]], 0)</f>
        <v>-2</v>
      </c>
      <c r="H395">
        <f t="shared" si="45"/>
        <v>4.8571428571428568</v>
      </c>
      <c r="I395">
        <f t="shared" si="46"/>
        <v>4.5714285714285712</v>
      </c>
      <c r="J395">
        <f t="shared" si="47"/>
        <v>6.2857142857142856</v>
      </c>
      <c r="K395">
        <f t="shared" si="48"/>
        <v>2.2857142857142856</v>
      </c>
      <c r="L395">
        <f t="shared" si="49"/>
        <v>4.5714285714285712</v>
      </c>
    </row>
    <row r="396" spans="1:12">
      <c r="A396" s="3" t="s">
        <v>411</v>
      </c>
      <c r="B396">
        <v>2</v>
      </c>
      <c r="C396">
        <v>3</v>
      </c>
      <c r="D396">
        <v>7</v>
      </c>
      <c r="E396">
        <v>4</v>
      </c>
      <c r="F396" s="1">
        <f>TekirdagTablo[[#This Row],[Vefat2019]]</f>
        <v>3</v>
      </c>
      <c r="G396" s="1">
        <f>IF(TekirdagTablo[[#This Row],[Vefat2020]]&gt;-1, TekirdagTablo[[#This Row],[Vefat2020]]-TekirdagTablo[[#This Row],[Referans]], 0)</f>
        <v>-1</v>
      </c>
      <c r="H396">
        <f t="shared" si="45"/>
        <v>4.4285714285714288</v>
      </c>
      <c r="I396">
        <f t="shared" si="46"/>
        <v>4.4285714285714288</v>
      </c>
      <c r="J396">
        <f t="shared" si="47"/>
        <v>5.8571428571428568</v>
      </c>
      <c r="K396">
        <f t="shared" si="48"/>
        <v>2.7142857142857144</v>
      </c>
      <c r="L396">
        <f t="shared" si="49"/>
        <v>4.4285714285714288</v>
      </c>
    </row>
    <row r="397" spans="1:12">
      <c r="A397" s="3" t="s">
        <v>412</v>
      </c>
      <c r="B397">
        <v>4</v>
      </c>
      <c r="C397">
        <v>3</v>
      </c>
      <c r="D397">
        <v>9</v>
      </c>
      <c r="E397">
        <v>1</v>
      </c>
      <c r="F397" s="1">
        <f>TekirdagTablo[[#This Row],[Vefat2019]]</f>
        <v>3</v>
      </c>
      <c r="G397" s="1">
        <f>IF(TekirdagTablo[[#This Row],[Vefat2020]]&gt;-1, TekirdagTablo[[#This Row],[Vefat2020]]-TekirdagTablo[[#This Row],[Referans]], 0)</f>
        <v>1</v>
      </c>
      <c r="H397">
        <f t="shared" si="45"/>
        <v>4.2857142857142856</v>
      </c>
      <c r="I397">
        <f t="shared" si="46"/>
        <v>4.4285714285714288</v>
      </c>
      <c r="J397">
        <f t="shared" si="47"/>
        <v>6.4285714285714288</v>
      </c>
      <c r="K397">
        <f t="shared" si="48"/>
        <v>2.5714285714285716</v>
      </c>
      <c r="L397">
        <f t="shared" si="49"/>
        <v>4.4285714285714288</v>
      </c>
    </row>
    <row r="398" spans="1:12">
      <c r="A398" s="3" t="s">
        <v>413</v>
      </c>
      <c r="B398">
        <v>3</v>
      </c>
      <c r="C398">
        <v>4</v>
      </c>
      <c r="D398">
        <v>3</v>
      </c>
      <c r="E398">
        <v>3</v>
      </c>
      <c r="F398" s="1">
        <f>TekirdagTablo[[#This Row],[Vefat2019]]</f>
        <v>4</v>
      </c>
      <c r="G398" s="1">
        <f>IF(TekirdagTablo[[#This Row],[Vefat2020]]&gt;-1, TekirdagTablo[[#This Row],[Vefat2020]]-TekirdagTablo[[#This Row],[Referans]], 0)</f>
        <v>-1</v>
      </c>
      <c r="H398">
        <f t="shared" si="45"/>
        <v>4</v>
      </c>
      <c r="I398">
        <f t="shared" si="46"/>
        <v>4.5714285714285712</v>
      </c>
      <c r="J398">
        <f t="shared" si="47"/>
        <v>6.4285714285714288</v>
      </c>
      <c r="K398">
        <f t="shared" si="48"/>
        <v>2.7142857142857144</v>
      </c>
      <c r="L398">
        <f t="shared" si="49"/>
        <v>4.5714285714285712</v>
      </c>
    </row>
    <row r="399" spans="1:12">
      <c r="A399" s="3" t="s">
        <v>414</v>
      </c>
      <c r="B399">
        <v>5</v>
      </c>
      <c r="C399">
        <v>5</v>
      </c>
      <c r="D399">
        <v>3</v>
      </c>
      <c r="E399">
        <v>3</v>
      </c>
      <c r="F399" s="1">
        <f>TekirdagTablo[[#This Row],[Vefat2019]]</f>
        <v>5</v>
      </c>
      <c r="G399" s="1">
        <f>IF(TekirdagTablo[[#This Row],[Vefat2020]]&gt;-1, TekirdagTablo[[#This Row],[Vefat2020]]-TekirdagTablo[[#This Row],[Referans]], 0)</f>
        <v>0</v>
      </c>
      <c r="H399">
        <f t="shared" si="45"/>
        <v>4</v>
      </c>
      <c r="I399">
        <f t="shared" si="46"/>
        <v>4.5714285714285712</v>
      </c>
      <c r="J399">
        <f t="shared" si="47"/>
        <v>6.1428571428571432</v>
      </c>
      <c r="K399">
        <f t="shared" si="48"/>
        <v>2.5714285714285716</v>
      </c>
      <c r="L399">
        <f t="shared" si="49"/>
        <v>4.5714285714285712</v>
      </c>
    </row>
    <row r="400" spans="1:12">
      <c r="A400" s="3" t="s">
        <v>415</v>
      </c>
      <c r="B400">
        <v>4</v>
      </c>
      <c r="C400">
        <v>6</v>
      </c>
      <c r="D400">
        <v>6</v>
      </c>
      <c r="E400">
        <v>4</v>
      </c>
      <c r="F400" s="1">
        <f>TekirdagTablo[[#This Row],[Vefat2019]]</f>
        <v>6</v>
      </c>
      <c r="G400" s="1">
        <f>IF(TekirdagTablo[[#This Row],[Vefat2020]]&gt;-1, TekirdagTablo[[#This Row],[Vefat2020]]-TekirdagTablo[[#This Row],[Referans]], 0)</f>
        <v>-2</v>
      </c>
      <c r="H400">
        <f t="shared" si="45"/>
        <v>3.7142857142857144</v>
      </c>
      <c r="I400">
        <f t="shared" si="46"/>
        <v>4.7142857142857144</v>
      </c>
      <c r="J400">
        <f t="shared" si="47"/>
        <v>5.5714285714285712</v>
      </c>
      <c r="K400">
        <f t="shared" si="48"/>
        <v>2.8571428571428572</v>
      </c>
      <c r="L400">
        <f t="shared" si="49"/>
        <v>4.7142857142857144</v>
      </c>
    </row>
    <row r="401" spans="1:12">
      <c r="A401" s="3" t="s">
        <v>416</v>
      </c>
      <c r="B401">
        <v>8</v>
      </c>
      <c r="C401">
        <v>9</v>
      </c>
      <c r="D401">
        <v>5</v>
      </c>
      <c r="E401">
        <v>1</v>
      </c>
      <c r="F401" s="1">
        <f>TekirdagTablo[[#This Row],[Vefat2019]]</f>
        <v>9</v>
      </c>
      <c r="G401" s="1">
        <f>IF(TekirdagTablo[[#This Row],[Vefat2020]]&gt;-1, TekirdagTablo[[#This Row],[Vefat2020]]-TekirdagTablo[[#This Row],[Referans]], 0)</f>
        <v>-1</v>
      </c>
      <c r="H401">
        <f t="shared" si="45"/>
        <v>4.5714285714285712</v>
      </c>
      <c r="I401">
        <f t="shared" si="46"/>
        <v>5.4285714285714288</v>
      </c>
      <c r="J401">
        <f t="shared" si="47"/>
        <v>5.5714285714285712</v>
      </c>
      <c r="K401">
        <f t="shared" si="48"/>
        <v>2.5714285714285716</v>
      </c>
      <c r="L401">
        <f t="shared" si="49"/>
        <v>5.4285714285714288</v>
      </c>
    </row>
    <row r="402" spans="1:12">
      <c r="A402" s="3" t="s">
        <v>417</v>
      </c>
      <c r="B402">
        <v>1</v>
      </c>
      <c r="C402">
        <v>5</v>
      </c>
      <c r="D402">
        <v>8</v>
      </c>
      <c r="E402">
        <v>4</v>
      </c>
      <c r="F402" s="1">
        <f>TekirdagTablo[[#This Row],[Vefat2019]]</f>
        <v>5</v>
      </c>
      <c r="G402" s="1">
        <f>IF(TekirdagTablo[[#This Row],[Vefat2020]]&gt;-1, TekirdagTablo[[#This Row],[Vefat2020]]-TekirdagTablo[[#This Row],[Referans]], 0)</f>
        <v>-4</v>
      </c>
      <c r="H402">
        <f t="shared" si="45"/>
        <v>3.8571428571428572</v>
      </c>
      <c r="I402">
        <f t="shared" si="46"/>
        <v>5</v>
      </c>
      <c r="J402">
        <f t="shared" si="47"/>
        <v>5.8571428571428568</v>
      </c>
      <c r="K402">
        <f t="shared" si="48"/>
        <v>2.8571428571428572</v>
      </c>
      <c r="L402">
        <f t="shared" si="49"/>
        <v>5</v>
      </c>
    </row>
    <row r="403" spans="1:12">
      <c r="A403" s="3" t="s">
        <v>418</v>
      </c>
      <c r="B403">
        <v>3</v>
      </c>
      <c r="C403">
        <v>6</v>
      </c>
      <c r="D403">
        <v>9</v>
      </c>
      <c r="E403">
        <v>1</v>
      </c>
      <c r="F403" s="1">
        <f>TekirdagTablo[[#This Row],[Vefat2019]]</f>
        <v>6</v>
      </c>
      <c r="G403" s="1">
        <f>IF(TekirdagTablo[[#This Row],[Vefat2020]]&gt;-1, TekirdagTablo[[#This Row],[Vefat2020]]-TekirdagTablo[[#This Row],[Referans]], 0)</f>
        <v>-3</v>
      </c>
      <c r="H403">
        <f t="shared" si="45"/>
        <v>4</v>
      </c>
      <c r="I403">
        <f t="shared" si="46"/>
        <v>5.4285714285714288</v>
      </c>
      <c r="J403">
        <f t="shared" si="47"/>
        <v>6.1428571428571432</v>
      </c>
      <c r="K403">
        <f t="shared" si="48"/>
        <v>2.4285714285714284</v>
      </c>
      <c r="L403">
        <f t="shared" si="49"/>
        <v>5.4285714285714288</v>
      </c>
    </row>
    <row r="404" spans="1:12">
      <c r="A404" s="3" t="s">
        <v>419</v>
      </c>
      <c r="B404">
        <v>2</v>
      </c>
      <c r="C404">
        <v>2</v>
      </c>
      <c r="D404">
        <v>5</v>
      </c>
      <c r="E404">
        <v>2</v>
      </c>
      <c r="F404" s="1">
        <f>TekirdagTablo[[#This Row],[Vefat2019]]</f>
        <v>2</v>
      </c>
      <c r="G404" s="1">
        <f>IF(TekirdagTablo[[#This Row],[Vefat2020]]&gt;-1, TekirdagTablo[[#This Row],[Vefat2020]]-TekirdagTablo[[#This Row],[Referans]], 0)</f>
        <v>0</v>
      </c>
      <c r="H404">
        <f t="shared" si="45"/>
        <v>3.7142857142857144</v>
      </c>
      <c r="I404">
        <f t="shared" si="46"/>
        <v>5.2857142857142856</v>
      </c>
      <c r="J404">
        <f t="shared" si="47"/>
        <v>5.5714285714285712</v>
      </c>
      <c r="K404">
        <f t="shared" si="48"/>
        <v>2.5714285714285716</v>
      </c>
      <c r="L404">
        <f t="shared" si="49"/>
        <v>5.2857142857142856</v>
      </c>
    </row>
    <row r="405" spans="1:12">
      <c r="A405" s="3" t="s">
        <v>420</v>
      </c>
      <c r="B405">
        <v>3</v>
      </c>
      <c r="C405">
        <v>6</v>
      </c>
      <c r="D405">
        <v>6</v>
      </c>
      <c r="E405">
        <v>3</v>
      </c>
      <c r="F405" s="1">
        <f>TekirdagTablo[[#This Row],[Vefat2019]]</f>
        <v>6</v>
      </c>
      <c r="G405" s="1">
        <f>IF(TekirdagTablo[[#This Row],[Vefat2020]]&gt;-1, TekirdagTablo[[#This Row],[Vefat2020]]-TekirdagTablo[[#This Row],[Referans]], 0)</f>
        <v>-3</v>
      </c>
      <c r="H405">
        <f t="shared" si="45"/>
        <v>3.7142857142857144</v>
      </c>
      <c r="I405">
        <f t="shared" si="46"/>
        <v>5.5714285714285712</v>
      </c>
      <c r="J405">
        <f t="shared" si="47"/>
        <v>6</v>
      </c>
      <c r="K405">
        <f t="shared" si="48"/>
        <v>2.5714285714285716</v>
      </c>
      <c r="L405">
        <f t="shared" si="49"/>
        <v>5.5714285714285712</v>
      </c>
    </row>
    <row r="406" spans="1:12">
      <c r="A406" s="3" t="s">
        <v>421</v>
      </c>
      <c r="B406">
        <v>4</v>
      </c>
      <c r="C406">
        <v>6</v>
      </c>
      <c r="D406">
        <v>3</v>
      </c>
      <c r="E406">
        <v>1</v>
      </c>
      <c r="F406" s="1">
        <f>TekirdagTablo[[#This Row],[Vefat2019]]</f>
        <v>6</v>
      </c>
      <c r="G406" s="1">
        <f>IF(TekirdagTablo[[#This Row],[Vefat2020]]&gt;-1, TekirdagTablo[[#This Row],[Vefat2020]]-TekirdagTablo[[#This Row],[Referans]], 0)</f>
        <v>-2</v>
      </c>
      <c r="H406">
        <f t="shared" si="45"/>
        <v>3.5714285714285716</v>
      </c>
      <c r="I406">
        <f t="shared" si="46"/>
        <v>5.7142857142857144</v>
      </c>
      <c r="J406">
        <f t="shared" si="47"/>
        <v>6</v>
      </c>
      <c r="K406">
        <f t="shared" si="48"/>
        <v>2.2857142857142856</v>
      </c>
      <c r="L406">
        <f t="shared" si="49"/>
        <v>5.7142857142857144</v>
      </c>
    </row>
    <row r="407" spans="1:12">
      <c r="A407" s="3" t="s">
        <v>422</v>
      </c>
      <c r="B407">
        <v>1</v>
      </c>
      <c r="C407">
        <v>6</v>
      </c>
      <c r="D407">
        <v>7</v>
      </c>
      <c r="E407">
        <v>4</v>
      </c>
      <c r="F407" s="1">
        <f>TekirdagTablo[[#This Row],[Vefat2019]]</f>
        <v>6</v>
      </c>
      <c r="G407" s="1">
        <f>IF(TekirdagTablo[[#This Row],[Vefat2020]]&gt;-1, TekirdagTablo[[#This Row],[Vefat2020]]-TekirdagTablo[[#This Row],[Referans]], 0)</f>
        <v>-5</v>
      </c>
      <c r="H407">
        <f t="shared" si="45"/>
        <v>3.1428571428571428</v>
      </c>
      <c r="I407">
        <f t="shared" si="46"/>
        <v>5.7142857142857144</v>
      </c>
      <c r="J407">
        <f t="shared" si="47"/>
        <v>6.1428571428571432</v>
      </c>
      <c r="K407">
        <f t="shared" si="48"/>
        <v>2.2857142857142856</v>
      </c>
      <c r="L407">
        <f t="shared" si="49"/>
        <v>5.7142857142857144</v>
      </c>
    </row>
    <row r="408" spans="1:12">
      <c r="A408" s="3" t="s">
        <v>423</v>
      </c>
      <c r="B408">
        <v>1</v>
      </c>
      <c r="C408">
        <v>3</v>
      </c>
      <c r="D408">
        <v>2</v>
      </c>
      <c r="E408">
        <v>1</v>
      </c>
      <c r="F408" s="1">
        <f>TekirdagTablo[[#This Row],[Vefat2019]]</f>
        <v>3</v>
      </c>
      <c r="G408" s="1">
        <f>IF(TekirdagTablo[[#This Row],[Vefat2020]]&gt;-1, TekirdagTablo[[#This Row],[Vefat2020]]-TekirdagTablo[[#This Row],[Referans]], 0)</f>
        <v>-2</v>
      </c>
      <c r="H408">
        <f t="shared" si="45"/>
        <v>2.1428571428571428</v>
      </c>
      <c r="I408">
        <f t="shared" si="46"/>
        <v>4.8571428571428568</v>
      </c>
      <c r="J408">
        <f t="shared" si="47"/>
        <v>5.7142857142857144</v>
      </c>
      <c r="K408">
        <f t="shared" si="48"/>
        <v>2.2857142857142856</v>
      </c>
      <c r="L408">
        <f t="shared" si="49"/>
        <v>4.8571428571428568</v>
      </c>
    </row>
    <row r="409" spans="1:12">
      <c r="A409" s="3" t="s">
        <v>424</v>
      </c>
      <c r="B409">
        <v>1</v>
      </c>
      <c r="C409">
        <v>7</v>
      </c>
      <c r="D409">
        <v>5</v>
      </c>
      <c r="E409">
        <v>1</v>
      </c>
      <c r="F409" s="1">
        <f>TekirdagTablo[[#This Row],[Vefat2019]]</f>
        <v>7</v>
      </c>
      <c r="G409" s="1">
        <f>IF(TekirdagTablo[[#This Row],[Vefat2020]]&gt;-1, TekirdagTablo[[#This Row],[Vefat2020]]-TekirdagTablo[[#This Row],[Referans]], 0)</f>
        <v>-6</v>
      </c>
      <c r="H409">
        <f t="shared" si="45"/>
        <v>2.1428571428571428</v>
      </c>
      <c r="I409">
        <f t="shared" si="46"/>
        <v>5.1428571428571432</v>
      </c>
      <c r="J409">
        <f t="shared" si="47"/>
        <v>5.2857142857142856</v>
      </c>
      <c r="K409">
        <f t="shared" si="48"/>
        <v>1.8571428571428572</v>
      </c>
      <c r="L409">
        <f t="shared" si="49"/>
        <v>5.1428571428571432</v>
      </c>
    </row>
    <row r="410" spans="1:12">
      <c r="A410" s="3" t="s">
        <v>425</v>
      </c>
      <c r="B410">
        <v>2</v>
      </c>
      <c r="C410">
        <v>7</v>
      </c>
      <c r="D410">
        <v>2</v>
      </c>
      <c r="E410">
        <v>3</v>
      </c>
      <c r="F410" s="1">
        <f>TekirdagTablo[[#This Row],[Vefat2019]]</f>
        <v>7</v>
      </c>
      <c r="G410" s="1">
        <f>IF(TekirdagTablo[[#This Row],[Vefat2020]]&gt;-1, TekirdagTablo[[#This Row],[Vefat2020]]-TekirdagTablo[[#This Row],[Referans]], 0)</f>
        <v>-5</v>
      </c>
      <c r="H410">
        <f t="shared" si="45"/>
        <v>2</v>
      </c>
      <c r="I410">
        <f t="shared" si="46"/>
        <v>5.2857142857142856</v>
      </c>
      <c r="J410">
        <f t="shared" si="47"/>
        <v>4.2857142857142856</v>
      </c>
      <c r="K410">
        <f t="shared" si="48"/>
        <v>2.1428571428571428</v>
      </c>
      <c r="L410">
        <f t="shared" si="49"/>
        <v>5.2857142857142856</v>
      </c>
    </row>
    <row r="411" spans="1:12">
      <c r="A411" s="3" t="s">
        <v>426</v>
      </c>
      <c r="B411">
        <v>0</v>
      </c>
      <c r="C411">
        <v>3</v>
      </c>
      <c r="D411">
        <v>2</v>
      </c>
      <c r="E411">
        <v>3</v>
      </c>
      <c r="F411" s="1">
        <f>TekirdagTablo[[#This Row],[Vefat2019]]</f>
        <v>3</v>
      </c>
      <c r="G411" s="1">
        <f>IF(TekirdagTablo[[#This Row],[Vefat2020]]&gt;-1, TekirdagTablo[[#This Row],[Vefat2020]]-TekirdagTablo[[#This Row],[Referans]], 0)</f>
        <v>-3</v>
      </c>
      <c r="H411">
        <f t="shared" si="45"/>
        <v>1.7142857142857142</v>
      </c>
      <c r="I411">
        <f t="shared" si="46"/>
        <v>5.4285714285714288</v>
      </c>
      <c r="J411">
        <f t="shared" si="47"/>
        <v>3.8571428571428572</v>
      </c>
      <c r="K411">
        <f t="shared" si="48"/>
        <v>2.2857142857142856</v>
      </c>
      <c r="L411">
        <f t="shared" si="49"/>
        <v>5.4285714285714288</v>
      </c>
    </row>
    <row r="412" spans="1:12">
      <c r="A412" s="3" t="s">
        <v>427</v>
      </c>
      <c r="B412">
        <v>4</v>
      </c>
      <c r="C412">
        <v>8</v>
      </c>
      <c r="D412">
        <v>4</v>
      </c>
      <c r="E412">
        <v>1</v>
      </c>
      <c r="F412" s="1">
        <f>TekirdagTablo[[#This Row],[Vefat2019]]</f>
        <v>8</v>
      </c>
      <c r="G412" s="1">
        <f>IF(TekirdagTablo[[#This Row],[Vefat2020]]&gt;-1, TekirdagTablo[[#This Row],[Vefat2020]]-TekirdagTablo[[#This Row],[Referans]], 0)</f>
        <v>-4</v>
      </c>
      <c r="H412">
        <f t="shared" si="45"/>
        <v>1.8571428571428572</v>
      </c>
      <c r="I412">
        <f t="shared" si="46"/>
        <v>5.7142857142857144</v>
      </c>
      <c r="J412">
        <f t="shared" si="47"/>
        <v>3.5714285714285716</v>
      </c>
      <c r="K412">
        <f t="shared" si="48"/>
        <v>2</v>
      </c>
      <c r="L412">
        <f t="shared" si="49"/>
        <v>5.7142857142857144</v>
      </c>
    </row>
    <row r="413" spans="1:12">
      <c r="A413" s="3" t="s">
        <v>428</v>
      </c>
      <c r="B413">
        <v>6</v>
      </c>
      <c r="C413">
        <v>2</v>
      </c>
      <c r="D413">
        <v>10</v>
      </c>
      <c r="E413">
        <v>2</v>
      </c>
      <c r="F413" s="1">
        <f>TekirdagTablo[[#This Row],[Vefat2019]]</f>
        <v>2</v>
      </c>
      <c r="G413" s="1">
        <f>IF(TekirdagTablo[[#This Row],[Vefat2020]]&gt;-1, TekirdagTablo[[#This Row],[Vefat2020]]-TekirdagTablo[[#This Row],[Referans]], 0)</f>
        <v>4</v>
      </c>
      <c r="H413">
        <f t="shared" si="45"/>
        <v>2.1428571428571428</v>
      </c>
      <c r="I413">
        <f t="shared" si="46"/>
        <v>5.1428571428571432</v>
      </c>
      <c r="J413">
        <f t="shared" si="47"/>
        <v>4.5714285714285712</v>
      </c>
      <c r="K413">
        <f t="shared" si="48"/>
        <v>2.1428571428571428</v>
      </c>
      <c r="L413">
        <f t="shared" si="49"/>
        <v>5.1428571428571432</v>
      </c>
    </row>
    <row r="414" spans="1:12">
      <c r="A414" s="3" t="s">
        <v>429</v>
      </c>
      <c r="B414">
        <v>0</v>
      </c>
      <c r="C414">
        <v>6</v>
      </c>
      <c r="D414">
        <v>5</v>
      </c>
      <c r="E414">
        <v>4</v>
      </c>
      <c r="F414" s="1">
        <f>TekirdagTablo[[#This Row],[Vefat2019]]</f>
        <v>6</v>
      </c>
      <c r="G414" s="1">
        <f>IF(TekirdagTablo[[#This Row],[Vefat2020]]&gt;-1, TekirdagTablo[[#This Row],[Vefat2020]]-TekirdagTablo[[#This Row],[Referans]], 0)</f>
        <v>-6</v>
      </c>
      <c r="H414">
        <f t="shared" si="45"/>
        <v>2</v>
      </c>
      <c r="I414">
        <f t="shared" si="46"/>
        <v>5.1428571428571432</v>
      </c>
      <c r="J414">
        <f t="shared" si="47"/>
        <v>4.2857142857142856</v>
      </c>
      <c r="K414">
        <f t="shared" si="48"/>
        <v>2.1428571428571428</v>
      </c>
      <c r="L414">
        <f t="shared" si="49"/>
        <v>5.1428571428571432</v>
      </c>
    </row>
    <row r="415" spans="1:12">
      <c r="A415" s="3" t="s">
        <v>430</v>
      </c>
      <c r="B415">
        <v>3</v>
      </c>
      <c r="C415">
        <v>2</v>
      </c>
      <c r="D415">
        <v>6</v>
      </c>
      <c r="E415">
        <v>1</v>
      </c>
      <c r="F415" s="1">
        <f>TekirdagTablo[[#This Row],[Vefat2019]]</f>
        <v>2</v>
      </c>
      <c r="G415" s="1">
        <f>IF(TekirdagTablo[[#This Row],[Vefat2020]]&gt;-1, TekirdagTablo[[#This Row],[Vefat2020]]-TekirdagTablo[[#This Row],[Referans]], 0)</f>
        <v>1</v>
      </c>
      <c r="H415">
        <f t="shared" si="45"/>
        <v>2.2857142857142856</v>
      </c>
      <c r="I415">
        <f t="shared" si="46"/>
        <v>5</v>
      </c>
      <c r="J415">
        <f t="shared" si="47"/>
        <v>4.8571428571428568</v>
      </c>
      <c r="K415">
        <f t="shared" si="48"/>
        <v>2.1428571428571428</v>
      </c>
      <c r="L415">
        <f t="shared" si="49"/>
        <v>5</v>
      </c>
    </row>
    <row r="416" spans="1:12">
      <c r="A416" s="3" t="s">
        <v>431</v>
      </c>
      <c r="B416">
        <v>3</v>
      </c>
      <c r="C416">
        <v>2</v>
      </c>
      <c r="D416">
        <v>6</v>
      </c>
      <c r="E416">
        <v>1</v>
      </c>
      <c r="F416" s="1">
        <f>TekirdagTablo[[#This Row],[Vefat2019]]</f>
        <v>2</v>
      </c>
      <c r="G416" s="1">
        <f>IF(TekirdagTablo[[#This Row],[Vefat2020]]&gt;-1, TekirdagTablo[[#This Row],[Vefat2020]]-TekirdagTablo[[#This Row],[Referans]], 0)</f>
        <v>1</v>
      </c>
      <c r="H416">
        <f t="shared" si="45"/>
        <v>2.5714285714285716</v>
      </c>
      <c r="I416">
        <f t="shared" si="46"/>
        <v>4.2857142857142856</v>
      </c>
      <c r="J416">
        <f t="shared" si="47"/>
        <v>5</v>
      </c>
      <c r="K416">
        <f t="shared" si="48"/>
        <v>2.1428571428571428</v>
      </c>
      <c r="L416">
        <f t="shared" si="49"/>
        <v>4.2857142857142856</v>
      </c>
    </row>
    <row r="417" spans="1:12">
      <c r="A417" s="3" t="s">
        <v>432</v>
      </c>
      <c r="B417">
        <v>0</v>
      </c>
      <c r="C417">
        <v>5</v>
      </c>
      <c r="D417">
        <v>2</v>
      </c>
      <c r="E417">
        <v>3</v>
      </c>
      <c r="F417" s="1">
        <f>TekirdagTablo[[#This Row],[Vefat2019]]</f>
        <v>5</v>
      </c>
      <c r="G417" s="1">
        <f>IF(TekirdagTablo[[#This Row],[Vefat2020]]&gt;-1, TekirdagTablo[[#This Row],[Vefat2020]]-TekirdagTablo[[#This Row],[Referans]], 0)</f>
        <v>-5</v>
      </c>
      <c r="H417">
        <f t="shared" si="45"/>
        <v>2.2857142857142856</v>
      </c>
      <c r="I417">
        <f t="shared" si="46"/>
        <v>4</v>
      </c>
      <c r="J417">
        <f t="shared" si="47"/>
        <v>5</v>
      </c>
      <c r="K417">
        <f t="shared" si="48"/>
        <v>2.1428571428571428</v>
      </c>
      <c r="L417">
        <f t="shared" si="49"/>
        <v>4</v>
      </c>
    </row>
    <row r="418" spans="1:12">
      <c r="A418" s="3" t="s">
        <v>433</v>
      </c>
      <c r="B418">
        <v>3</v>
      </c>
      <c r="C418">
        <v>4</v>
      </c>
      <c r="D418">
        <v>9</v>
      </c>
      <c r="E418">
        <v>5</v>
      </c>
      <c r="F418" s="1">
        <f>TekirdagTablo[[#This Row],[Vefat2019]]</f>
        <v>4</v>
      </c>
      <c r="G418" s="1">
        <f>IF(TekirdagTablo[[#This Row],[Vefat2020]]&gt;-1, TekirdagTablo[[#This Row],[Vefat2020]]-TekirdagTablo[[#This Row],[Referans]], 0)</f>
        <v>-1</v>
      </c>
      <c r="H418">
        <f t="shared" si="45"/>
        <v>2.7142857142857144</v>
      </c>
      <c r="I418">
        <f t="shared" si="46"/>
        <v>4.1428571428571432</v>
      </c>
      <c r="J418">
        <f t="shared" si="47"/>
        <v>6</v>
      </c>
      <c r="K418">
        <f t="shared" si="48"/>
        <v>2.4285714285714284</v>
      </c>
      <c r="L418">
        <f t="shared" si="49"/>
        <v>4.1428571428571432</v>
      </c>
    </row>
    <row r="419" spans="1:12">
      <c r="A419" s="3" t="s">
        <v>434</v>
      </c>
      <c r="B419">
        <v>3</v>
      </c>
      <c r="C419">
        <v>1</v>
      </c>
      <c r="D419">
        <v>2</v>
      </c>
      <c r="E419">
        <v>0</v>
      </c>
      <c r="F419" s="1">
        <f>TekirdagTablo[[#This Row],[Vefat2019]]</f>
        <v>1</v>
      </c>
      <c r="G419" s="1">
        <f>IF(TekirdagTablo[[#This Row],[Vefat2020]]&gt;-1, TekirdagTablo[[#This Row],[Vefat2020]]-TekirdagTablo[[#This Row],[Referans]], 0)</f>
        <v>2</v>
      </c>
      <c r="H419">
        <f t="shared" si="45"/>
        <v>2.5714285714285716</v>
      </c>
      <c r="I419">
        <f t="shared" si="46"/>
        <v>3.1428571428571428</v>
      </c>
      <c r="J419">
        <f t="shared" si="47"/>
        <v>5.7142857142857144</v>
      </c>
      <c r="K419">
        <f t="shared" si="48"/>
        <v>2.2857142857142856</v>
      </c>
      <c r="L419">
        <f t="shared" si="49"/>
        <v>3.1428571428571428</v>
      </c>
    </row>
    <row r="420" spans="1:12">
      <c r="A420" s="3" t="s">
        <v>435</v>
      </c>
      <c r="B420">
        <v>3</v>
      </c>
      <c r="C420">
        <v>3</v>
      </c>
      <c r="D420">
        <v>4</v>
      </c>
      <c r="E420">
        <v>5</v>
      </c>
      <c r="F420" s="1">
        <f>TekirdagTablo[[#This Row],[Vefat2019]]</f>
        <v>3</v>
      </c>
      <c r="G420" s="1">
        <f>IF(TekirdagTablo[[#This Row],[Vefat2020]]&gt;-1, TekirdagTablo[[#This Row],[Vefat2020]]-TekirdagTablo[[#This Row],[Referans]], 0)</f>
        <v>0</v>
      </c>
      <c r="H420">
        <f t="shared" si="45"/>
        <v>2.1428571428571428</v>
      </c>
      <c r="I420">
        <f t="shared" si="46"/>
        <v>3.2857142857142856</v>
      </c>
      <c r="J420">
        <f t="shared" si="47"/>
        <v>4.8571428571428568</v>
      </c>
      <c r="K420">
        <f t="shared" si="48"/>
        <v>2.7142857142857144</v>
      </c>
      <c r="L420">
        <f t="shared" si="49"/>
        <v>3.2857142857142856</v>
      </c>
    </row>
    <row r="421" spans="1:12">
      <c r="A421" s="3" t="s">
        <v>436</v>
      </c>
      <c r="B421">
        <v>6</v>
      </c>
      <c r="C421">
        <v>3</v>
      </c>
      <c r="D421">
        <v>2</v>
      </c>
      <c r="E421">
        <v>2</v>
      </c>
      <c r="F421" s="1">
        <f>TekirdagTablo[[#This Row],[Vefat2019]]</f>
        <v>3</v>
      </c>
      <c r="G421" s="1">
        <f>IF(TekirdagTablo[[#This Row],[Vefat2020]]&gt;-1, TekirdagTablo[[#This Row],[Vefat2020]]-TekirdagTablo[[#This Row],[Referans]], 0)</f>
        <v>3</v>
      </c>
      <c r="H421">
        <f t="shared" si="45"/>
        <v>3</v>
      </c>
      <c r="I421">
        <f t="shared" si="46"/>
        <v>2.8571428571428572</v>
      </c>
      <c r="J421">
        <f t="shared" si="47"/>
        <v>4.4285714285714288</v>
      </c>
      <c r="K421">
        <f t="shared" si="48"/>
        <v>2.4285714285714284</v>
      </c>
      <c r="L421">
        <f t="shared" si="49"/>
        <v>2.8571428571428572</v>
      </c>
    </row>
    <row r="422" spans="1:12">
      <c r="A422" s="3" t="s">
        <v>437</v>
      </c>
      <c r="B422">
        <v>1</v>
      </c>
      <c r="C422">
        <v>2</v>
      </c>
      <c r="D422">
        <v>2</v>
      </c>
      <c r="E422">
        <v>0</v>
      </c>
      <c r="F422" s="1">
        <f>TekirdagTablo[[#This Row],[Vefat2019]]</f>
        <v>2</v>
      </c>
      <c r="G422" s="1">
        <f>IF(TekirdagTablo[[#This Row],[Vefat2020]]&gt;-1, TekirdagTablo[[#This Row],[Vefat2020]]-TekirdagTablo[[#This Row],[Referans]], 0)</f>
        <v>-1</v>
      </c>
      <c r="H422">
        <f t="shared" si="45"/>
        <v>2.7142857142857144</v>
      </c>
      <c r="I422">
        <f t="shared" si="46"/>
        <v>2.8571428571428572</v>
      </c>
      <c r="J422">
        <f t="shared" si="47"/>
        <v>3.8571428571428572</v>
      </c>
      <c r="K422">
        <f t="shared" si="48"/>
        <v>2.2857142857142856</v>
      </c>
      <c r="L422">
        <f t="shared" si="49"/>
        <v>2.8571428571428572</v>
      </c>
    </row>
    <row r="423" spans="1:12">
      <c r="A423" s="3" t="s">
        <v>438</v>
      </c>
      <c r="B423">
        <v>3</v>
      </c>
      <c r="C423">
        <v>8</v>
      </c>
      <c r="D423">
        <v>1</v>
      </c>
      <c r="E423">
        <v>3</v>
      </c>
      <c r="F423" s="1">
        <f>TekirdagTablo[[#This Row],[Vefat2019]]</f>
        <v>8</v>
      </c>
      <c r="G423" s="1">
        <f>IF(TekirdagTablo[[#This Row],[Vefat2020]]&gt;-1, TekirdagTablo[[#This Row],[Vefat2020]]-TekirdagTablo[[#This Row],[Referans]], 0)</f>
        <v>-5</v>
      </c>
      <c r="H423">
        <f t="shared" si="45"/>
        <v>2.7142857142857144</v>
      </c>
      <c r="I423">
        <f t="shared" si="46"/>
        <v>3.7142857142857144</v>
      </c>
      <c r="J423">
        <f t="shared" si="47"/>
        <v>3.1428571428571428</v>
      </c>
      <c r="K423">
        <f t="shared" si="48"/>
        <v>2.5714285714285716</v>
      </c>
      <c r="L423">
        <f t="shared" si="49"/>
        <v>3.7142857142857144</v>
      </c>
    </row>
    <row r="424" spans="1:12">
      <c r="A424" s="3" t="s">
        <v>439</v>
      </c>
      <c r="B424">
        <v>4</v>
      </c>
      <c r="C424">
        <v>2</v>
      </c>
      <c r="D424">
        <v>6</v>
      </c>
      <c r="E424">
        <v>5</v>
      </c>
      <c r="F424" s="1">
        <f>TekirdagTablo[[#This Row],[Vefat2019]]</f>
        <v>2</v>
      </c>
      <c r="G424" s="1">
        <f>IF(TekirdagTablo[[#This Row],[Vefat2020]]&gt;-1, TekirdagTablo[[#This Row],[Vefat2020]]-TekirdagTablo[[#This Row],[Referans]], 0)</f>
        <v>2</v>
      </c>
      <c r="H424">
        <f t="shared" si="45"/>
        <v>3.2857142857142856</v>
      </c>
      <c r="I424">
        <f t="shared" si="46"/>
        <v>3.2857142857142856</v>
      </c>
      <c r="J424">
        <f t="shared" si="47"/>
        <v>3.7142857142857144</v>
      </c>
      <c r="K424">
        <f t="shared" si="48"/>
        <v>2.8571428571428572</v>
      </c>
      <c r="L424">
        <f t="shared" si="49"/>
        <v>3.2857142857142856</v>
      </c>
    </row>
    <row r="425" spans="1:12">
      <c r="A425" s="3" t="s">
        <v>440</v>
      </c>
      <c r="B425">
        <v>2</v>
      </c>
      <c r="C425">
        <v>5</v>
      </c>
      <c r="D425">
        <v>9</v>
      </c>
      <c r="E425">
        <v>1</v>
      </c>
      <c r="F425" s="1">
        <f>TekirdagTablo[[#This Row],[Vefat2019]]</f>
        <v>5</v>
      </c>
      <c r="G425" s="1">
        <f>IF(TekirdagTablo[[#This Row],[Vefat2020]]&gt;-1, TekirdagTablo[[#This Row],[Vefat2020]]-TekirdagTablo[[#This Row],[Referans]], 0)</f>
        <v>-3</v>
      </c>
      <c r="H425">
        <f t="shared" si="45"/>
        <v>3.1428571428571428</v>
      </c>
      <c r="I425">
        <f t="shared" si="46"/>
        <v>3.4285714285714284</v>
      </c>
      <c r="J425">
        <f t="shared" si="47"/>
        <v>3.7142857142857144</v>
      </c>
      <c r="K425">
        <f t="shared" si="48"/>
        <v>2.2857142857142856</v>
      </c>
      <c r="L425">
        <f t="shared" si="49"/>
        <v>3.4285714285714284</v>
      </c>
    </row>
    <row r="426" spans="1:12">
      <c r="A426" s="3" t="s">
        <v>441</v>
      </c>
      <c r="B426">
        <v>3</v>
      </c>
      <c r="C426">
        <v>1</v>
      </c>
      <c r="D426">
        <v>5</v>
      </c>
      <c r="E426">
        <v>0</v>
      </c>
      <c r="F426" s="1">
        <f>TekirdagTablo[[#This Row],[Vefat2019]]</f>
        <v>1</v>
      </c>
      <c r="G426" s="1">
        <f>IF(TekirdagTablo[[#This Row],[Vefat2020]]&gt;-1, TekirdagTablo[[#This Row],[Vefat2020]]-TekirdagTablo[[#This Row],[Referans]], 0)</f>
        <v>2</v>
      </c>
      <c r="H426">
        <f t="shared" si="45"/>
        <v>3.1428571428571428</v>
      </c>
      <c r="I426">
        <f t="shared" si="46"/>
        <v>3.4285714285714284</v>
      </c>
      <c r="J426">
        <f t="shared" si="47"/>
        <v>4.1428571428571432</v>
      </c>
      <c r="K426">
        <f t="shared" si="48"/>
        <v>2.2857142857142856</v>
      </c>
      <c r="L426">
        <f t="shared" si="49"/>
        <v>3.4285714285714284</v>
      </c>
    </row>
    <row r="427" spans="1:12">
      <c r="A427" s="3" t="s">
        <v>442</v>
      </c>
      <c r="B427">
        <v>4</v>
      </c>
      <c r="C427">
        <v>7</v>
      </c>
      <c r="D427">
        <v>1</v>
      </c>
      <c r="E427">
        <v>4</v>
      </c>
      <c r="F427" s="1">
        <f>TekirdagTablo[[#This Row],[Vefat2019]]</f>
        <v>7</v>
      </c>
      <c r="G427" s="1">
        <f>IF(TekirdagTablo[[#This Row],[Vefat2020]]&gt;-1, TekirdagTablo[[#This Row],[Vefat2020]]-TekirdagTablo[[#This Row],[Referans]], 0)</f>
        <v>-3</v>
      </c>
      <c r="H427">
        <f t="shared" si="45"/>
        <v>3.2857142857142856</v>
      </c>
      <c r="I427">
        <f t="shared" si="46"/>
        <v>4</v>
      </c>
      <c r="J427">
        <f t="shared" si="47"/>
        <v>3.7142857142857144</v>
      </c>
      <c r="K427">
        <f t="shared" si="48"/>
        <v>2.1428571428571428</v>
      </c>
      <c r="L427">
        <f t="shared" si="49"/>
        <v>4</v>
      </c>
    </row>
    <row r="428" spans="1:12">
      <c r="A428" s="3" t="s">
        <v>443</v>
      </c>
      <c r="B428">
        <v>1</v>
      </c>
      <c r="C428">
        <v>5</v>
      </c>
      <c r="D428">
        <v>4</v>
      </c>
      <c r="E428">
        <v>3</v>
      </c>
      <c r="F428" s="1">
        <f>TekirdagTablo[[#This Row],[Vefat2019]]</f>
        <v>5</v>
      </c>
      <c r="G428" s="1">
        <f>IF(TekirdagTablo[[#This Row],[Vefat2020]]&gt;-1, TekirdagTablo[[#This Row],[Vefat2020]]-TekirdagTablo[[#This Row],[Referans]], 0)</f>
        <v>-4</v>
      </c>
      <c r="H428">
        <f t="shared" si="45"/>
        <v>2.5714285714285716</v>
      </c>
      <c r="I428">
        <f t="shared" si="46"/>
        <v>4.2857142857142856</v>
      </c>
      <c r="J428">
        <f t="shared" si="47"/>
        <v>4</v>
      </c>
      <c r="K428">
        <f t="shared" si="48"/>
        <v>2.2857142857142856</v>
      </c>
      <c r="L428">
        <f t="shared" si="49"/>
        <v>4.2857142857142856</v>
      </c>
    </row>
    <row r="429" spans="1:12">
      <c r="A429" s="3" t="s">
        <v>444</v>
      </c>
      <c r="B429">
        <v>0</v>
      </c>
      <c r="C429">
        <v>3</v>
      </c>
      <c r="D429">
        <v>4</v>
      </c>
      <c r="E429">
        <v>2</v>
      </c>
      <c r="F429" s="1">
        <f>TekirdagTablo[[#This Row],[Vefat2019]]</f>
        <v>3</v>
      </c>
      <c r="G429" s="1">
        <f>IF(TekirdagTablo[[#This Row],[Vefat2020]]&gt;-1, TekirdagTablo[[#This Row],[Vefat2020]]-TekirdagTablo[[#This Row],[Referans]], 0)</f>
        <v>-3</v>
      </c>
      <c r="H429">
        <f t="shared" si="45"/>
        <v>2.4285714285714284</v>
      </c>
      <c r="I429">
        <f t="shared" si="46"/>
        <v>4.4285714285714288</v>
      </c>
      <c r="J429">
        <f t="shared" si="47"/>
        <v>4.2857142857142856</v>
      </c>
      <c r="K429">
        <f t="shared" si="48"/>
        <v>2.5714285714285716</v>
      </c>
      <c r="L429">
        <f t="shared" si="49"/>
        <v>4.4285714285714288</v>
      </c>
    </row>
    <row r="430" spans="1:12">
      <c r="A430" s="3" t="s">
        <v>447</v>
      </c>
      <c r="B430">
        <v>6</v>
      </c>
      <c r="C430">
        <v>2</v>
      </c>
      <c r="D430">
        <v>5</v>
      </c>
      <c r="E430">
        <v>0</v>
      </c>
      <c r="F430" s="1">
        <f>TekirdagTablo[[#This Row],[Vefat2019]]</f>
        <v>2</v>
      </c>
      <c r="G430" s="1">
        <f>IF(TekirdagTablo[[#This Row],[Vefat2020]]&gt;-1, TekirdagTablo[[#This Row],[Vefat2020]]-TekirdagTablo[[#This Row],[Referans]], 0)</f>
        <v>4</v>
      </c>
      <c r="H430">
        <f t="shared" ref="H430:H481" si="50">AVERAGE(B424:B430)</f>
        <v>2.8571428571428572</v>
      </c>
      <c r="I430">
        <f t="shared" ref="I430:I481" si="51">AVERAGE(C424:C430)</f>
        <v>3.5714285714285716</v>
      </c>
      <c r="J430">
        <f t="shared" ref="J430:J481" si="52">AVERAGE(D424:D430)</f>
        <v>4.8571428571428568</v>
      </c>
      <c r="K430">
        <f t="shared" ref="K430:K481" si="53">AVERAGE(E424:E430)</f>
        <v>2.1428571428571428</v>
      </c>
      <c r="L430">
        <f t="shared" ref="L430:L481" si="54">AVERAGE(F424:F430)</f>
        <v>3.5714285714285716</v>
      </c>
    </row>
    <row r="431" spans="1:12">
      <c r="A431" s="3" t="s">
        <v>448</v>
      </c>
      <c r="B431">
        <v>2</v>
      </c>
      <c r="C431">
        <v>3</v>
      </c>
      <c r="D431">
        <v>8</v>
      </c>
      <c r="E431">
        <v>4</v>
      </c>
      <c r="F431" s="1">
        <f>TekirdagTablo[[#This Row],[Vefat2019]]</f>
        <v>3</v>
      </c>
      <c r="G431" s="1">
        <f>IF(TekirdagTablo[[#This Row],[Vefat2020]]&gt;-1, TekirdagTablo[[#This Row],[Vefat2020]]-TekirdagTablo[[#This Row],[Referans]], 0)</f>
        <v>-1</v>
      </c>
      <c r="H431">
        <f t="shared" si="50"/>
        <v>2.5714285714285716</v>
      </c>
      <c r="I431">
        <f t="shared" si="51"/>
        <v>3.7142857142857144</v>
      </c>
      <c r="J431">
        <f t="shared" si="52"/>
        <v>5.1428571428571432</v>
      </c>
      <c r="K431">
        <f t="shared" si="53"/>
        <v>2</v>
      </c>
      <c r="L431">
        <f t="shared" si="54"/>
        <v>3.7142857142857144</v>
      </c>
    </row>
    <row r="432" spans="1:12">
      <c r="A432" s="3" t="s">
        <v>449</v>
      </c>
      <c r="B432">
        <v>4</v>
      </c>
      <c r="C432">
        <v>4</v>
      </c>
      <c r="D432">
        <v>2</v>
      </c>
      <c r="E432">
        <v>2</v>
      </c>
      <c r="F432" s="1">
        <f>TekirdagTablo[[#This Row],[Vefat2019]]</f>
        <v>4</v>
      </c>
      <c r="G432" s="1">
        <f>IF(TekirdagTablo[[#This Row],[Vefat2020]]&gt;-1, TekirdagTablo[[#This Row],[Vefat2020]]-TekirdagTablo[[#This Row],[Referans]], 0)</f>
        <v>0</v>
      </c>
      <c r="H432">
        <f t="shared" si="50"/>
        <v>2.8571428571428572</v>
      </c>
      <c r="I432">
        <f t="shared" si="51"/>
        <v>3.5714285714285716</v>
      </c>
      <c r="J432">
        <f t="shared" si="52"/>
        <v>4.1428571428571432</v>
      </c>
      <c r="K432">
        <f t="shared" si="53"/>
        <v>2.1428571428571428</v>
      </c>
      <c r="L432">
        <f t="shared" si="54"/>
        <v>3.5714285714285716</v>
      </c>
    </row>
    <row r="433" spans="1:12">
      <c r="A433" s="3" t="s">
        <v>450</v>
      </c>
      <c r="B433">
        <v>2</v>
      </c>
      <c r="C433">
        <v>4</v>
      </c>
      <c r="D433">
        <v>2</v>
      </c>
      <c r="E433">
        <v>4</v>
      </c>
      <c r="F433" s="1">
        <f>TekirdagTablo[[#This Row],[Vefat2019]]</f>
        <v>4</v>
      </c>
      <c r="G433" s="1">
        <f>IF(TekirdagTablo[[#This Row],[Vefat2020]]&gt;-1, TekirdagTablo[[#This Row],[Vefat2020]]-TekirdagTablo[[#This Row],[Referans]], 0)</f>
        <v>-2</v>
      </c>
      <c r="H433">
        <f t="shared" si="50"/>
        <v>2.7142857142857144</v>
      </c>
      <c r="I433">
        <f t="shared" si="51"/>
        <v>4</v>
      </c>
      <c r="J433">
        <f t="shared" si="52"/>
        <v>3.7142857142857144</v>
      </c>
      <c r="K433">
        <f t="shared" si="53"/>
        <v>2.7142857142857144</v>
      </c>
      <c r="L433">
        <f t="shared" si="54"/>
        <v>4</v>
      </c>
    </row>
    <row r="434" spans="1:12">
      <c r="A434" s="3" t="s">
        <v>451</v>
      </c>
      <c r="B434">
        <v>3</v>
      </c>
      <c r="C434">
        <v>5</v>
      </c>
      <c r="D434">
        <v>4</v>
      </c>
      <c r="E434">
        <v>2</v>
      </c>
      <c r="F434" s="1">
        <f>TekirdagTablo[[#This Row],[Vefat2019]]</f>
        <v>5</v>
      </c>
      <c r="G434" s="1">
        <f>IF(TekirdagTablo[[#This Row],[Vefat2020]]&gt;-1, TekirdagTablo[[#This Row],[Vefat2020]]-TekirdagTablo[[#This Row],[Referans]], 0)</f>
        <v>-2</v>
      </c>
      <c r="H434">
        <f t="shared" si="50"/>
        <v>2.5714285714285716</v>
      </c>
      <c r="I434">
        <f t="shared" si="51"/>
        <v>3.7142857142857144</v>
      </c>
      <c r="J434">
        <f t="shared" si="52"/>
        <v>4.1428571428571432</v>
      </c>
      <c r="K434">
        <f t="shared" si="53"/>
        <v>2.4285714285714284</v>
      </c>
      <c r="L434">
        <f t="shared" si="54"/>
        <v>3.7142857142857144</v>
      </c>
    </row>
    <row r="435" spans="1:12">
      <c r="A435" s="3" t="s">
        <v>452</v>
      </c>
      <c r="B435">
        <v>1</v>
      </c>
      <c r="C435">
        <v>3</v>
      </c>
      <c r="D435">
        <v>2</v>
      </c>
      <c r="E435">
        <v>0</v>
      </c>
      <c r="F435" s="1">
        <f>TekirdagTablo[[#This Row],[Vefat2019]]</f>
        <v>3</v>
      </c>
      <c r="G435" s="1">
        <f>IF(TekirdagTablo[[#This Row],[Vefat2020]]&gt;-1, TekirdagTablo[[#This Row],[Vefat2020]]-TekirdagTablo[[#This Row],[Referans]], 0)</f>
        <v>-2</v>
      </c>
      <c r="H435">
        <f t="shared" si="50"/>
        <v>2.5714285714285716</v>
      </c>
      <c r="I435">
        <f t="shared" si="51"/>
        <v>3.4285714285714284</v>
      </c>
      <c r="J435">
        <f t="shared" si="52"/>
        <v>3.8571428571428572</v>
      </c>
      <c r="K435">
        <f t="shared" si="53"/>
        <v>2</v>
      </c>
      <c r="L435">
        <f t="shared" si="54"/>
        <v>3.4285714285714284</v>
      </c>
    </row>
    <row r="436" spans="1:12">
      <c r="A436" s="3" t="s">
        <v>453</v>
      </c>
      <c r="B436">
        <v>3</v>
      </c>
      <c r="C436">
        <v>2</v>
      </c>
      <c r="D436">
        <v>5</v>
      </c>
      <c r="E436">
        <v>3</v>
      </c>
      <c r="F436" s="1">
        <f>TekirdagTablo[[#This Row],[Vefat2019]]</f>
        <v>2</v>
      </c>
      <c r="G436" s="1">
        <f>IF(TekirdagTablo[[#This Row],[Vefat2020]]&gt;-1, TekirdagTablo[[#This Row],[Vefat2020]]-TekirdagTablo[[#This Row],[Referans]], 0)</f>
        <v>1</v>
      </c>
      <c r="H436">
        <f t="shared" si="50"/>
        <v>3</v>
      </c>
      <c r="I436">
        <f t="shared" si="51"/>
        <v>3.2857142857142856</v>
      </c>
      <c r="J436">
        <f t="shared" si="52"/>
        <v>4</v>
      </c>
      <c r="K436">
        <f t="shared" si="53"/>
        <v>2.1428571428571428</v>
      </c>
      <c r="L436">
        <f t="shared" si="54"/>
        <v>3.2857142857142856</v>
      </c>
    </row>
    <row r="437" spans="1:12">
      <c r="A437" s="3" t="s">
        <v>454</v>
      </c>
      <c r="B437">
        <v>3</v>
      </c>
      <c r="C437">
        <v>1</v>
      </c>
      <c r="D437">
        <v>2</v>
      </c>
      <c r="E437">
        <v>2</v>
      </c>
      <c r="F437" s="1">
        <f>TekirdagTablo[[#This Row],[Vefat2019]]</f>
        <v>1</v>
      </c>
      <c r="G437" s="1">
        <f>IF(TekirdagTablo[[#This Row],[Vefat2020]]&gt;-1, TekirdagTablo[[#This Row],[Vefat2020]]-TekirdagTablo[[#This Row],[Referans]], 0)</f>
        <v>2</v>
      </c>
      <c r="H437">
        <f t="shared" si="50"/>
        <v>2.5714285714285716</v>
      </c>
      <c r="I437">
        <f t="shared" si="51"/>
        <v>3.1428571428571428</v>
      </c>
      <c r="J437">
        <f t="shared" si="52"/>
        <v>3.5714285714285716</v>
      </c>
      <c r="K437">
        <f t="shared" si="53"/>
        <v>2.4285714285714284</v>
      </c>
      <c r="L437">
        <f t="shared" si="54"/>
        <v>3.1428571428571428</v>
      </c>
    </row>
    <row r="438" spans="1:12">
      <c r="A438" s="3" t="s">
        <v>455</v>
      </c>
      <c r="B438">
        <v>3</v>
      </c>
      <c r="C438">
        <v>3</v>
      </c>
      <c r="D438">
        <v>5</v>
      </c>
      <c r="E438">
        <v>2</v>
      </c>
      <c r="F438" s="1">
        <f>TekirdagTablo[[#This Row],[Vefat2019]]</f>
        <v>3</v>
      </c>
      <c r="G438" s="1">
        <f>IF(TekirdagTablo[[#This Row],[Vefat2020]]&gt;-1, TekirdagTablo[[#This Row],[Vefat2020]]-TekirdagTablo[[#This Row],[Referans]], 0)</f>
        <v>0</v>
      </c>
      <c r="H438">
        <f t="shared" si="50"/>
        <v>2.7142857142857144</v>
      </c>
      <c r="I438">
        <f t="shared" si="51"/>
        <v>3.1428571428571428</v>
      </c>
      <c r="J438">
        <f t="shared" si="52"/>
        <v>3.1428571428571428</v>
      </c>
      <c r="K438">
        <f t="shared" si="53"/>
        <v>2.1428571428571428</v>
      </c>
      <c r="L438">
        <f t="shared" si="54"/>
        <v>3.1428571428571428</v>
      </c>
    </row>
    <row r="439" spans="1:12">
      <c r="A439" s="3" t="s">
        <v>456</v>
      </c>
      <c r="B439">
        <v>4</v>
      </c>
      <c r="C439">
        <v>3</v>
      </c>
      <c r="D439">
        <v>1</v>
      </c>
      <c r="E439">
        <v>2</v>
      </c>
      <c r="F439" s="1">
        <f>TekirdagTablo[[#This Row],[Vefat2019]]</f>
        <v>3</v>
      </c>
      <c r="G439" s="1">
        <f>IF(TekirdagTablo[[#This Row],[Vefat2020]]&gt;-1, TekirdagTablo[[#This Row],[Vefat2020]]-TekirdagTablo[[#This Row],[Referans]], 0)</f>
        <v>1</v>
      </c>
      <c r="H439">
        <f t="shared" si="50"/>
        <v>2.7142857142857144</v>
      </c>
      <c r="I439">
        <f t="shared" si="51"/>
        <v>3</v>
      </c>
      <c r="J439">
        <f t="shared" si="52"/>
        <v>3</v>
      </c>
      <c r="K439">
        <f t="shared" si="53"/>
        <v>2.1428571428571428</v>
      </c>
      <c r="L439">
        <f t="shared" si="54"/>
        <v>3</v>
      </c>
    </row>
    <row r="440" spans="1:12">
      <c r="A440" s="3" t="s">
        <v>457</v>
      </c>
      <c r="B440">
        <v>2</v>
      </c>
      <c r="C440">
        <v>8</v>
      </c>
      <c r="D440">
        <v>5</v>
      </c>
      <c r="E440">
        <v>0</v>
      </c>
      <c r="F440" s="1">
        <f>TekirdagTablo[[#This Row],[Vefat2019]]</f>
        <v>8</v>
      </c>
      <c r="G440" s="1">
        <f>IF(TekirdagTablo[[#This Row],[Vefat2020]]&gt;-1, TekirdagTablo[[#This Row],[Vefat2020]]-TekirdagTablo[[#This Row],[Referans]], 0)</f>
        <v>-6</v>
      </c>
      <c r="H440">
        <f t="shared" si="50"/>
        <v>2.7142857142857144</v>
      </c>
      <c r="I440">
        <f t="shared" si="51"/>
        <v>3.5714285714285716</v>
      </c>
      <c r="J440">
        <f t="shared" si="52"/>
        <v>3.4285714285714284</v>
      </c>
      <c r="K440">
        <f t="shared" si="53"/>
        <v>1.5714285714285714</v>
      </c>
      <c r="L440">
        <f t="shared" si="54"/>
        <v>3.5714285714285716</v>
      </c>
    </row>
    <row r="441" spans="1:12">
      <c r="A441" s="3" t="s">
        <v>458</v>
      </c>
      <c r="B441">
        <v>7</v>
      </c>
      <c r="C441">
        <v>6</v>
      </c>
      <c r="D441">
        <v>4</v>
      </c>
      <c r="E441">
        <v>2</v>
      </c>
      <c r="F441" s="1">
        <f>TekirdagTablo[[#This Row],[Vefat2019]]</f>
        <v>6</v>
      </c>
      <c r="G441" s="1">
        <f>IF(TekirdagTablo[[#This Row],[Vefat2020]]&gt;-1, TekirdagTablo[[#This Row],[Vefat2020]]-TekirdagTablo[[#This Row],[Referans]], 0)</f>
        <v>1</v>
      </c>
      <c r="H441">
        <f t="shared" si="50"/>
        <v>3.2857142857142856</v>
      </c>
      <c r="I441">
        <f t="shared" si="51"/>
        <v>3.7142857142857144</v>
      </c>
      <c r="J441">
        <f t="shared" si="52"/>
        <v>3.4285714285714284</v>
      </c>
      <c r="K441">
        <f t="shared" si="53"/>
        <v>1.5714285714285714</v>
      </c>
      <c r="L441">
        <f t="shared" si="54"/>
        <v>3.7142857142857144</v>
      </c>
    </row>
    <row r="442" spans="1:12">
      <c r="A442" s="3" t="s">
        <v>459</v>
      </c>
      <c r="B442">
        <v>3</v>
      </c>
      <c r="C442">
        <v>3</v>
      </c>
      <c r="D442">
        <v>3</v>
      </c>
      <c r="E442">
        <v>3</v>
      </c>
      <c r="F442" s="1">
        <f>TekirdagTablo[[#This Row],[Vefat2019]]</f>
        <v>3</v>
      </c>
      <c r="G442" s="1">
        <f>IF(TekirdagTablo[[#This Row],[Vefat2020]]&gt;-1, TekirdagTablo[[#This Row],[Vefat2020]]-TekirdagTablo[[#This Row],[Referans]], 0)</f>
        <v>0</v>
      </c>
      <c r="H442">
        <f t="shared" si="50"/>
        <v>3.5714285714285716</v>
      </c>
      <c r="I442">
        <f t="shared" si="51"/>
        <v>3.7142857142857144</v>
      </c>
      <c r="J442">
        <f t="shared" si="52"/>
        <v>3.5714285714285716</v>
      </c>
      <c r="K442">
        <f t="shared" si="53"/>
        <v>2</v>
      </c>
      <c r="L442">
        <f t="shared" si="54"/>
        <v>3.7142857142857144</v>
      </c>
    </row>
    <row r="443" spans="1:12">
      <c r="A443" s="3" t="s">
        <v>460</v>
      </c>
      <c r="B443">
        <v>2</v>
      </c>
      <c r="C443">
        <v>3</v>
      </c>
      <c r="D443">
        <v>2</v>
      </c>
      <c r="E443">
        <v>1</v>
      </c>
      <c r="F443" s="1">
        <f>TekirdagTablo[[#This Row],[Vefat2019]]</f>
        <v>3</v>
      </c>
      <c r="G443" s="1">
        <f>IF(TekirdagTablo[[#This Row],[Vefat2020]]&gt;-1, TekirdagTablo[[#This Row],[Vefat2020]]-TekirdagTablo[[#This Row],[Referans]], 0)</f>
        <v>-1</v>
      </c>
      <c r="H443">
        <f t="shared" si="50"/>
        <v>3.4285714285714284</v>
      </c>
      <c r="I443">
        <f t="shared" si="51"/>
        <v>3.8571428571428572</v>
      </c>
      <c r="J443">
        <f t="shared" si="52"/>
        <v>3.1428571428571428</v>
      </c>
      <c r="K443">
        <f t="shared" si="53"/>
        <v>1.7142857142857142</v>
      </c>
      <c r="L443">
        <f t="shared" si="54"/>
        <v>3.8571428571428572</v>
      </c>
    </row>
    <row r="444" spans="1:12">
      <c r="A444" s="3" t="s">
        <v>461</v>
      </c>
      <c r="B444">
        <v>2</v>
      </c>
      <c r="C444">
        <v>5</v>
      </c>
      <c r="D444">
        <v>5</v>
      </c>
      <c r="E444">
        <v>1</v>
      </c>
      <c r="F444" s="1">
        <f>TekirdagTablo[[#This Row],[Vefat2019]]</f>
        <v>5</v>
      </c>
      <c r="G444" s="1">
        <f>IF(TekirdagTablo[[#This Row],[Vefat2020]]&gt;-1, TekirdagTablo[[#This Row],[Vefat2020]]-TekirdagTablo[[#This Row],[Referans]], 0)</f>
        <v>-3</v>
      </c>
      <c r="H444">
        <f t="shared" si="50"/>
        <v>3.2857142857142856</v>
      </c>
      <c r="I444">
        <f t="shared" si="51"/>
        <v>4.4285714285714288</v>
      </c>
      <c r="J444">
        <f t="shared" si="52"/>
        <v>3.5714285714285716</v>
      </c>
      <c r="K444">
        <f t="shared" si="53"/>
        <v>1.5714285714285714</v>
      </c>
      <c r="L444">
        <f t="shared" si="54"/>
        <v>4.4285714285714288</v>
      </c>
    </row>
    <row r="445" spans="1:12">
      <c r="A445" s="3" t="s">
        <v>462</v>
      </c>
      <c r="B445">
        <v>3</v>
      </c>
      <c r="C445">
        <v>3</v>
      </c>
      <c r="D445">
        <v>2</v>
      </c>
      <c r="E445">
        <v>1</v>
      </c>
      <c r="F445" s="1">
        <f>TekirdagTablo[[#This Row],[Vefat2019]]</f>
        <v>3</v>
      </c>
      <c r="G445" s="1">
        <f>IF(TekirdagTablo[[#This Row],[Vefat2020]]&gt;-1, TekirdagTablo[[#This Row],[Vefat2020]]-TekirdagTablo[[#This Row],[Referans]], 0)</f>
        <v>0</v>
      </c>
      <c r="H445">
        <f t="shared" si="50"/>
        <v>3.2857142857142856</v>
      </c>
      <c r="I445">
        <f t="shared" si="51"/>
        <v>4.4285714285714288</v>
      </c>
      <c r="J445">
        <f t="shared" si="52"/>
        <v>3.1428571428571428</v>
      </c>
      <c r="K445">
        <f t="shared" si="53"/>
        <v>1.4285714285714286</v>
      </c>
      <c r="L445">
        <f t="shared" si="54"/>
        <v>4.4285714285714288</v>
      </c>
    </row>
    <row r="446" spans="1:12">
      <c r="A446" s="3" t="s">
        <v>463</v>
      </c>
      <c r="B446">
        <v>4</v>
      </c>
      <c r="C446">
        <v>6</v>
      </c>
      <c r="D446">
        <v>1</v>
      </c>
      <c r="E446">
        <v>2</v>
      </c>
      <c r="F446" s="1">
        <f>TekirdagTablo[[#This Row],[Vefat2019]]</f>
        <v>6</v>
      </c>
      <c r="G446" s="1">
        <f>IF(TekirdagTablo[[#This Row],[Vefat2020]]&gt;-1, TekirdagTablo[[#This Row],[Vefat2020]]-TekirdagTablo[[#This Row],[Referans]], 0)</f>
        <v>-2</v>
      </c>
      <c r="H446">
        <f t="shared" si="50"/>
        <v>3.2857142857142856</v>
      </c>
      <c r="I446">
        <f t="shared" si="51"/>
        <v>4.8571428571428568</v>
      </c>
      <c r="J446">
        <f t="shared" si="52"/>
        <v>3.1428571428571428</v>
      </c>
      <c r="K446">
        <f t="shared" si="53"/>
        <v>1.4285714285714286</v>
      </c>
      <c r="L446">
        <f t="shared" si="54"/>
        <v>4.8571428571428568</v>
      </c>
    </row>
    <row r="447" spans="1:12">
      <c r="A447" s="3" t="s">
        <v>464</v>
      </c>
      <c r="B447">
        <v>3</v>
      </c>
      <c r="C447">
        <v>8</v>
      </c>
      <c r="D447">
        <v>7</v>
      </c>
      <c r="E447">
        <v>2</v>
      </c>
      <c r="F447" s="1">
        <f>TekirdagTablo[[#This Row],[Vefat2019]]</f>
        <v>8</v>
      </c>
      <c r="G447" s="1">
        <f>IF(TekirdagTablo[[#This Row],[Vefat2020]]&gt;-1, TekirdagTablo[[#This Row],[Vefat2020]]-TekirdagTablo[[#This Row],[Referans]], 0)</f>
        <v>-5</v>
      </c>
      <c r="H447">
        <f t="shared" si="50"/>
        <v>3.4285714285714284</v>
      </c>
      <c r="I447">
        <f t="shared" si="51"/>
        <v>4.8571428571428568</v>
      </c>
      <c r="J447">
        <f t="shared" si="52"/>
        <v>3.4285714285714284</v>
      </c>
      <c r="K447">
        <f t="shared" si="53"/>
        <v>1.7142857142857142</v>
      </c>
      <c r="L447">
        <f t="shared" si="54"/>
        <v>4.8571428571428568</v>
      </c>
    </row>
    <row r="448" spans="1:12">
      <c r="A448" s="3" t="s">
        <v>465</v>
      </c>
      <c r="B448">
        <v>1</v>
      </c>
      <c r="C448">
        <v>6</v>
      </c>
      <c r="D448">
        <v>2</v>
      </c>
      <c r="E448">
        <v>3</v>
      </c>
      <c r="F448" s="1">
        <f>TekirdagTablo[[#This Row],[Vefat2019]]</f>
        <v>6</v>
      </c>
      <c r="G448" s="1">
        <f>IF(TekirdagTablo[[#This Row],[Vefat2020]]&gt;-1, TekirdagTablo[[#This Row],[Vefat2020]]-TekirdagTablo[[#This Row],[Referans]], 0)</f>
        <v>-5</v>
      </c>
      <c r="H448">
        <f t="shared" si="50"/>
        <v>2.5714285714285716</v>
      </c>
      <c r="I448">
        <f t="shared" si="51"/>
        <v>4.8571428571428568</v>
      </c>
      <c r="J448">
        <f t="shared" si="52"/>
        <v>3.1428571428571428</v>
      </c>
      <c r="K448">
        <f t="shared" si="53"/>
        <v>1.8571428571428572</v>
      </c>
      <c r="L448">
        <f t="shared" si="54"/>
        <v>4.8571428571428568</v>
      </c>
    </row>
    <row r="449" spans="1:12">
      <c r="A449" s="3" t="s">
        <v>466</v>
      </c>
      <c r="B449">
        <v>8</v>
      </c>
      <c r="C449">
        <v>4</v>
      </c>
      <c r="D449">
        <v>5</v>
      </c>
      <c r="E449">
        <v>2</v>
      </c>
      <c r="F449" s="1">
        <f>TekirdagTablo[[#This Row],[Vefat2019]]</f>
        <v>4</v>
      </c>
      <c r="G449" s="1">
        <f>IF(TekirdagTablo[[#This Row],[Vefat2020]]&gt;-1, TekirdagTablo[[#This Row],[Vefat2020]]-TekirdagTablo[[#This Row],[Referans]], 0)</f>
        <v>4</v>
      </c>
      <c r="H449">
        <f t="shared" si="50"/>
        <v>3.2857142857142856</v>
      </c>
      <c r="I449">
        <f t="shared" si="51"/>
        <v>5</v>
      </c>
      <c r="J449">
        <f t="shared" si="52"/>
        <v>3.4285714285714284</v>
      </c>
      <c r="K449">
        <f t="shared" si="53"/>
        <v>1.7142857142857142</v>
      </c>
      <c r="L449">
        <f t="shared" si="54"/>
        <v>5</v>
      </c>
    </row>
    <row r="450" spans="1:12">
      <c r="A450" s="3" t="s">
        <v>467</v>
      </c>
      <c r="B450">
        <v>6</v>
      </c>
      <c r="C450">
        <v>11</v>
      </c>
      <c r="D450">
        <v>1</v>
      </c>
      <c r="E450">
        <v>1</v>
      </c>
      <c r="F450" s="1">
        <f>TekirdagTablo[[#This Row],[Vefat2019]]</f>
        <v>11</v>
      </c>
      <c r="G450" s="1">
        <f>IF(TekirdagTablo[[#This Row],[Vefat2020]]&gt;-1, TekirdagTablo[[#This Row],[Vefat2020]]-TekirdagTablo[[#This Row],[Referans]], 0)</f>
        <v>-5</v>
      </c>
      <c r="H450">
        <f t="shared" si="50"/>
        <v>3.8571428571428572</v>
      </c>
      <c r="I450">
        <f t="shared" si="51"/>
        <v>6.1428571428571432</v>
      </c>
      <c r="J450">
        <f t="shared" si="52"/>
        <v>3.2857142857142856</v>
      </c>
      <c r="K450">
        <f t="shared" si="53"/>
        <v>1.7142857142857142</v>
      </c>
      <c r="L450">
        <f t="shared" si="54"/>
        <v>6.1428571428571432</v>
      </c>
    </row>
    <row r="451" spans="1:12">
      <c r="A451" s="3" t="s">
        <v>468</v>
      </c>
      <c r="B451">
        <v>1</v>
      </c>
      <c r="C451">
        <v>6</v>
      </c>
      <c r="D451">
        <v>7</v>
      </c>
      <c r="E451">
        <v>8</v>
      </c>
      <c r="F451" s="1">
        <f>TekirdagTablo[[#This Row],[Vefat2019]]</f>
        <v>6</v>
      </c>
      <c r="G451" s="1">
        <f>IF(TekirdagTablo[[#This Row],[Vefat2020]]&gt;-1, TekirdagTablo[[#This Row],[Vefat2020]]-TekirdagTablo[[#This Row],[Referans]], 0)</f>
        <v>-5</v>
      </c>
      <c r="H451">
        <f t="shared" si="50"/>
        <v>3.7142857142857144</v>
      </c>
      <c r="I451">
        <f t="shared" si="51"/>
        <v>6.2857142857142856</v>
      </c>
      <c r="J451">
        <f t="shared" si="52"/>
        <v>3.5714285714285716</v>
      </c>
      <c r="K451">
        <f t="shared" si="53"/>
        <v>2.7142857142857144</v>
      </c>
      <c r="L451">
        <f t="shared" si="54"/>
        <v>6.2857142857142856</v>
      </c>
    </row>
    <row r="452" spans="1:12">
      <c r="A452" s="3" t="s">
        <v>469</v>
      </c>
      <c r="B452">
        <v>4</v>
      </c>
      <c r="C452">
        <v>6</v>
      </c>
      <c r="D452">
        <v>5</v>
      </c>
      <c r="E452">
        <v>3</v>
      </c>
      <c r="F452" s="1">
        <f>TekirdagTablo[[#This Row],[Vefat2019]]</f>
        <v>6</v>
      </c>
      <c r="G452" s="1">
        <f>IF(TekirdagTablo[[#This Row],[Vefat2020]]&gt;-1, TekirdagTablo[[#This Row],[Vefat2020]]-TekirdagTablo[[#This Row],[Referans]], 0)</f>
        <v>-2</v>
      </c>
      <c r="H452">
        <f t="shared" si="50"/>
        <v>3.8571428571428572</v>
      </c>
      <c r="I452">
        <f t="shared" si="51"/>
        <v>6.7142857142857144</v>
      </c>
      <c r="J452">
        <f t="shared" si="52"/>
        <v>4</v>
      </c>
      <c r="K452">
        <f t="shared" si="53"/>
        <v>3</v>
      </c>
      <c r="L452">
        <f t="shared" si="54"/>
        <v>6.7142857142857144</v>
      </c>
    </row>
    <row r="453" spans="1:12">
      <c r="A453" s="3" t="s">
        <v>470</v>
      </c>
      <c r="B453">
        <v>0</v>
      </c>
      <c r="C453">
        <v>8</v>
      </c>
      <c r="D453">
        <v>2</v>
      </c>
      <c r="E453">
        <v>1</v>
      </c>
      <c r="F453" s="1">
        <f>TekirdagTablo[[#This Row],[Vefat2019]]</f>
        <v>8</v>
      </c>
      <c r="G453" s="1">
        <f>IF(TekirdagTablo[[#This Row],[Vefat2020]]&gt;-1, TekirdagTablo[[#This Row],[Vefat2020]]-TekirdagTablo[[#This Row],[Referans]], 0)</f>
        <v>-8</v>
      </c>
      <c r="H453">
        <f t="shared" si="50"/>
        <v>3.2857142857142856</v>
      </c>
      <c r="I453">
        <f t="shared" si="51"/>
        <v>7</v>
      </c>
      <c r="J453">
        <f t="shared" si="52"/>
        <v>4.1428571428571432</v>
      </c>
      <c r="K453">
        <f t="shared" si="53"/>
        <v>2.8571428571428572</v>
      </c>
      <c r="L453">
        <f t="shared" si="54"/>
        <v>7</v>
      </c>
    </row>
    <row r="454" spans="1:12">
      <c r="A454" s="3" t="s">
        <v>471</v>
      </c>
      <c r="B454">
        <v>2</v>
      </c>
      <c r="C454">
        <v>4</v>
      </c>
      <c r="D454">
        <v>3</v>
      </c>
      <c r="E454">
        <v>3</v>
      </c>
      <c r="F454" s="1">
        <f>TekirdagTablo[[#This Row],[Vefat2019]]</f>
        <v>4</v>
      </c>
      <c r="G454" s="1">
        <f>IF(TekirdagTablo[[#This Row],[Vefat2020]]&gt;-1, TekirdagTablo[[#This Row],[Vefat2020]]-TekirdagTablo[[#This Row],[Referans]], 0)</f>
        <v>-2</v>
      </c>
      <c r="H454">
        <f t="shared" si="50"/>
        <v>3.1428571428571428</v>
      </c>
      <c r="I454">
        <f t="shared" si="51"/>
        <v>6.4285714285714288</v>
      </c>
      <c r="J454">
        <f t="shared" si="52"/>
        <v>3.5714285714285716</v>
      </c>
      <c r="K454">
        <f t="shared" si="53"/>
        <v>3</v>
      </c>
      <c r="L454">
        <f t="shared" si="54"/>
        <v>6.4285714285714288</v>
      </c>
    </row>
    <row r="455" spans="1:12">
      <c r="A455" s="3" t="s">
        <v>472</v>
      </c>
      <c r="B455">
        <v>2</v>
      </c>
      <c r="C455">
        <v>5</v>
      </c>
      <c r="D455">
        <v>1</v>
      </c>
      <c r="E455">
        <v>4</v>
      </c>
      <c r="F455" s="1">
        <f>TekirdagTablo[[#This Row],[Vefat2019]]</f>
        <v>5</v>
      </c>
      <c r="G455" s="1">
        <f>IF(TekirdagTablo[[#This Row],[Vefat2020]]&gt;-1, TekirdagTablo[[#This Row],[Vefat2020]]-TekirdagTablo[[#This Row],[Referans]], 0)</f>
        <v>-3</v>
      </c>
      <c r="H455">
        <f t="shared" si="50"/>
        <v>3.2857142857142856</v>
      </c>
      <c r="I455">
        <f t="shared" si="51"/>
        <v>6.2857142857142856</v>
      </c>
      <c r="J455">
        <f t="shared" si="52"/>
        <v>3.4285714285714284</v>
      </c>
      <c r="K455">
        <f t="shared" si="53"/>
        <v>3.1428571428571428</v>
      </c>
      <c r="L455">
        <f t="shared" si="54"/>
        <v>6.2857142857142856</v>
      </c>
    </row>
    <row r="456" spans="1:12">
      <c r="A456" s="3" t="s">
        <v>473</v>
      </c>
      <c r="B456">
        <v>2</v>
      </c>
      <c r="C456">
        <v>5</v>
      </c>
      <c r="D456">
        <v>5</v>
      </c>
      <c r="E456">
        <v>2</v>
      </c>
      <c r="F456" s="1">
        <f>TekirdagTablo[[#This Row],[Vefat2019]]</f>
        <v>5</v>
      </c>
      <c r="G456" s="1">
        <f>IF(TekirdagTablo[[#This Row],[Vefat2020]]&gt;-1, TekirdagTablo[[#This Row],[Vefat2020]]-TekirdagTablo[[#This Row],[Referans]], 0)</f>
        <v>-3</v>
      </c>
      <c r="H456">
        <f t="shared" si="50"/>
        <v>2.4285714285714284</v>
      </c>
      <c r="I456">
        <f t="shared" si="51"/>
        <v>6.4285714285714288</v>
      </c>
      <c r="J456">
        <f t="shared" si="52"/>
        <v>3.4285714285714284</v>
      </c>
      <c r="K456">
        <f t="shared" si="53"/>
        <v>3.1428571428571428</v>
      </c>
      <c r="L456">
        <f t="shared" si="54"/>
        <v>6.4285714285714288</v>
      </c>
    </row>
    <row r="457" spans="1:12">
      <c r="A457" s="3" t="s">
        <v>474</v>
      </c>
      <c r="B457">
        <v>4</v>
      </c>
      <c r="C457">
        <v>3</v>
      </c>
      <c r="D457">
        <v>3</v>
      </c>
      <c r="E457">
        <v>3</v>
      </c>
      <c r="F457" s="1">
        <f>TekirdagTablo[[#This Row],[Vefat2019]]</f>
        <v>3</v>
      </c>
      <c r="G457" s="1">
        <f>IF(TekirdagTablo[[#This Row],[Vefat2020]]&gt;-1, TekirdagTablo[[#This Row],[Vefat2020]]-TekirdagTablo[[#This Row],[Referans]], 0)</f>
        <v>1</v>
      </c>
      <c r="H457">
        <f t="shared" si="50"/>
        <v>2.1428571428571428</v>
      </c>
      <c r="I457">
        <f t="shared" si="51"/>
        <v>5.2857142857142856</v>
      </c>
      <c r="J457">
        <f t="shared" si="52"/>
        <v>3.7142857142857144</v>
      </c>
      <c r="K457">
        <f t="shared" si="53"/>
        <v>3.4285714285714284</v>
      </c>
      <c r="L457">
        <f t="shared" si="54"/>
        <v>5.2857142857142856</v>
      </c>
    </row>
    <row r="458" spans="1:12">
      <c r="A458" s="3" t="s">
        <v>475</v>
      </c>
      <c r="B458">
        <v>0</v>
      </c>
      <c r="C458">
        <v>7</v>
      </c>
      <c r="D458">
        <v>7</v>
      </c>
      <c r="E458">
        <v>2</v>
      </c>
      <c r="F458" s="1">
        <f>TekirdagTablo[[#This Row],[Vefat2019]]</f>
        <v>7</v>
      </c>
      <c r="G458" s="1">
        <f>IF(TekirdagTablo[[#This Row],[Vefat2020]]&gt;-1, TekirdagTablo[[#This Row],[Vefat2020]]-TekirdagTablo[[#This Row],[Referans]], 0)</f>
        <v>-7</v>
      </c>
      <c r="H458">
        <f t="shared" si="50"/>
        <v>2</v>
      </c>
      <c r="I458">
        <f t="shared" si="51"/>
        <v>5.4285714285714288</v>
      </c>
      <c r="J458">
        <f t="shared" si="52"/>
        <v>3.7142857142857144</v>
      </c>
      <c r="K458">
        <f t="shared" si="53"/>
        <v>2.5714285714285716</v>
      </c>
      <c r="L458">
        <f t="shared" si="54"/>
        <v>5.4285714285714288</v>
      </c>
    </row>
    <row r="459" spans="1:12">
      <c r="A459" s="3" t="s">
        <v>476</v>
      </c>
      <c r="B459">
        <v>1</v>
      </c>
      <c r="C459">
        <v>9</v>
      </c>
      <c r="D459">
        <v>2</v>
      </c>
      <c r="E459">
        <v>4</v>
      </c>
      <c r="F459" s="1">
        <f>TekirdagTablo[[#This Row],[Vefat2019]]</f>
        <v>9</v>
      </c>
      <c r="G459" s="1">
        <f>IF(TekirdagTablo[[#This Row],[Vefat2020]]&gt;-1, TekirdagTablo[[#This Row],[Vefat2020]]-TekirdagTablo[[#This Row],[Referans]], 0)</f>
        <v>-8</v>
      </c>
      <c r="H459">
        <f t="shared" si="50"/>
        <v>1.5714285714285714</v>
      </c>
      <c r="I459">
        <f t="shared" si="51"/>
        <v>5.8571428571428568</v>
      </c>
      <c r="J459">
        <f t="shared" si="52"/>
        <v>3.2857142857142856</v>
      </c>
      <c r="K459">
        <f t="shared" si="53"/>
        <v>2.7142857142857144</v>
      </c>
      <c r="L459">
        <f t="shared" si="54"/>
        <v>5.8571428571428568</v>
      </c>
    </row>
    <row r="460" spans="1:12">
      <c r="A460" s="3" t="s">
        <v>477</v>
      </c>
      <c r="B460">
        <v>0</v>
      </c>
      <c r="C460">
        <v>8</v>
      </c>
      <c r="D460">
        <v>1</v>
      </c>
      <c r="E460">
        <v>2</v>
      </c>
      <c r="F460" s="1">
        <f>TekirdagTablo[[#This Row],[Vefat2019]]</f>
        <v>8</v>
      </c>
      <c r="G460" s="1">
        <f>IF(TekirdagTablo[[#This Row],[Vefat2020]]&gt;-1, TekirdagTablo[[#This Row],[Vefat2020]]-TekirdagTablo[[#This Row],[Referans]], 0)</f>
        <v>-8</v>
      </c>
      <c r="H460">
        <f t="shared" si="50"/>
        <v>1.5714285714285714</v>
      </c>
      <c r="I460">
        <f t="shared" si="51"/>
        <v>5.8571428571428568</v>
      </c>
      <c r="J460">
        <f t="shared" si="52"/>
        <v>3.1428571428571428</v>
      </c>
      <c r="K460">
        <f t="shared" si="53"/>
        <v>2.8571428571428572</v>
      </c>
      <c r="L460">
        <f t="shared" si="54"/>
        <v>5.8571428571428568</v>
      </c>
    </row>
    <row r="461" spans="1:12">
      <c r="A461" s="3" t="s">
        <v>478</v>
      </c>
      <c r="B461">
        <v>5</v>
      </c>
      <c r="C461">
        <v>6</v>
      </c>
      <c r="D461">
        <v>3</v>
      </c>
      <c r="E461">
        <v>1</v>
      </c>
      <c r="F461" s="1">
        <f>TekirdagTablo[[#This Row],[Vefat2019]]</f>
        <v>6</v>
      </c>
      <c r="G461" s="1">
        <f>IF(TekirdagTablo[[#This Row],[Vefat2020]]&gt;-1, TekirdagTablo[[#This Row],[Vefat2020]]-TekirdagTablo[[#This Row],[Referans]], 0)</f>
        <v>-1</v>
      </c>
      <c r="H461">
        <f t="shared" si="50"/>
        <v>2</v>
      </c>
      <c r="I461">
        <f t="shared" si="51"/>
        <v>6.1428571428571432</v>
      </c>
      <c r="J461">
        <f t="shared" si="52"/>
        <v>3.1428571428571428</v>
      </c>
      <c r="K461">
        <f t="shared" si="53"/>
        <v>2.5714285714285716</v>
      </c>
      <c r="L461">
        <f t="shared" si="54"/>
        <v>6.1428571428571432</v>
      </c>
    </row>
    <row r="462" spans="1:12">
      <c r="A462" s="3" t="s">
        <v>479</v>
      </c>
      <c r="B462">
        <v>1</v>
      </c>
      <c r="C462">
        <v>2</v>
      </c>
      <c r="D462">
        <v>6</v>
      </c>
      <c r="E462">
        <v>2</v>
      </c>
      <c r="F462" s="1">
        <f>TekirdagTablo[[#This Row],[Vefat2019]]</f>
        <v>2</v>
      </c>
      <c r="G462" s="1">
        <f>IF(TekirdagTablo[[#This Row],[Vefat2020]]&gt;-1, TekirdagTablo[[#This Row],[Vefat2020]]-TekirdagTablo[[#This Row],[Referans]], 0)</f>
        <v>-1</v>
      </c>
      <c r="H462">
        <f t="shared" si="50"/>
        <v>1.8571428571428572</v>
      </c>
      <c r="I462">
        <f t="shared" si="51"/>
        <v>5.7142857142857144</v>
      </c>
      <c r="J462">
        <f t="shared" si="52"/>
        <v>3.8571428571428572</v>
      </c>
      <c r="K462">
        <f t="shared" si="53"/>
        <v>2.2857142857142856</v>
      </c>
      <c r="L462">
        <f t="shared" si="54"/>
        <v>5.7142857142857144</v>
      </c>
    </row>
    <row r="463" spans="1:12">
      <c r="A463" s="3" t="s">
        <v>480</v>
      </c>
      <c r="B463">
        <v>0</v>
      </c>
      <c r="C463">
        <v>4</v>
      </c>
      <c r="D463">
        <v>3</v>
      </c>
      <c r="E463">
        <v>0</v>
      </c>
      <c r="F463" s="1">
        <f>TekirdagTablo[[#This Row],[Vefat2019]]</f>
        <v>4</v>
      </c>
      <c r="G463" s="1">
        <f>IF(TekirdagTablo[[#This Row],[Vefat2020]]&gt;-1, TekirdagTablo[[#This Row],[Vefat2020]]-TekirdagTablo[[#This Row],[Referans]], 0)</f>
        <v>-4</v>
      </c>
      <c r="H463">
        <f t="shared" si="50"/>
        <v>1.5714285714285714</v>
      </c>
      <c r="I463">
        <f t="shared" si="51"/>
        <v>5.5714285714285712</v>
      </c>
      <c r="J463">
        <f t="shared" si="52"/>
        <v>3.5714285714285716</v>
      </c>
      <c r="K463">
        <f t="shared" si="53"/>
        <v>2</v>
      </c>
      <c r="L463">
        <f t="shared" si="54"/>
        <v>5.5714285714285712</v>
      </c>
    </row>
    <row r="464" spans="1:12">
      <c r="A464" s="3" t="s">
        <v>481</v>
      </c>
      <c r="B464">
        <v>0</v>
      </c>
      <c r="C464">
        <v>3</v>
      </c>
      <c r="D464">
        <v>6</v>
      </c>
      <c r="E464">
        <v>4</v>
      </c>
      <c r="F464" s="1">
        <f>TekirdagTablo[[#This Row],[Vefat2019]]</f>
        <v>3</v>
      </c>
      <c r="G464" s="1">
        <f>IF(TekirdagTablo[[#This Row],[Vefat2020]]&gt;-1, TekirdagTablo[[#This Row],[Vefat2020]]-TekirdagTablo[[#This Row],[Referans]], 0)</f>
        <v>-3</v>
      </c>
      <c r="H464">
        <f t="shared" si="50"/>
        <v>1</v>
      </c>
      <c r="I464">
        <f t="shared" si="51"/>
        <v>5.5714285714285712</v>
      </c>
      <c r="J464">
        <f t="shared" si="52"/>
        <v>4</v>
      </c>
      <c r="K464">
        <f t="shared" si="53"/>
        <v>2.1428571428571428</v>
      </c>
      <c r="L464">
        <f t="shared" si="54"/>
        <v>5.5714285714285712</v>
      </c>
    </row>
    <row r="465" spans="1:12">
      <c r="A465" s="3" t="s">
        <v>482</v>
      </c>
      <c r="B465">
        <v>3</v>
      </c>
      <c r="C465">
        <v>8</v>
      </c>
      <c r="D465">
        <v>4</v>
      </c>
      <c r="E465">
        <v>2</v>
      </c>
      <c r="F465" s="1">
        <f>TekirdagTablo[[#This Row],[Vefat2019]]</f>
        <v>8</v>
      </c>
      <c r="G465" s="1">
        <f>IF(TekirdagTablo[[#This Row],[Vefat2020]]&gt;-1, TekirdagTablo[[#This Row],[Vefat2020]]-TekirdagTablo[[#This Row],[Referans]], 0)</f>
        <v>-5</v>
      </c>
      <c r="H465">
        <f t="shared" si="50"/>
        <v>1.4285714285714286</v>
      </c>
      <c r="I465">
        <f t="shared" si="51"/>
        <v>5.7142857142857144</v>
      </c>
      <c r="J465">
        <f t="shared" si="52"/>
        <v>3.5714285714285716</v>
      </c>
      <c r="K465">
        <f t="shared" si="53"/>
        <v>2.1428571428571428</v>
      </c>
      <c r="L465">
        <f t="shared" si="54"/>
        <v>5.7142857142857144</v>
      </c>
    </row>
    <row r="466" spans="1:12">
      <c r="A466" s="3" t="s">
        <v>483</v>
      </c>
      <c r="B466">
        <v>4</v>
      </c>
      <c r="C466">
        <v>8</v>
      </c>
      <c r="D466">
        <v>5</v>
      </c>
      <c r="E466">
        <v>2</v>
      </c>
      <c r="F466" s="1">
        <f>TekirdagTablo[[#This Row],[Vefat2019]]</f>
        <v>8</v>
      </c>
      <c r="G466" s="1">
        <f>IF(TekirdagTablo[[#This Row],[Vefat2020]]&gt;-1, TekirdagTablo[[#This Row],[Vefat2020]]-TekirdagTablo[[#This Row],[Referans]], 0)</f>
        <v>-4</v>
      </c>
      <c r="H466">
        <f t="shared" si="50"/>
        <v>1.8571428571428572</v>
      </c>
      <c r="I466">
        <f t="shared" si="51"/>
        <v>5.5714285714285712</v>
      </c>
      <c r="J466">
        <f t="shared" si="52"/>
        <v>4</v>
      </c>
      <c r="K466">
        <f t="shared" si="53"/>
        <v>1.8571428571428572</v>
      </c>
      <c r="L466">
        <f t="shared" si="54"/>
        <v>5.5714285714285712</v>
      </c>
    </row>
    <row r="467" spans="1:12">
      <c r="A467" s="3" t="s">
        <v>484</v>
      </c>
      <c r="B467">
        <v>4</v>
      </c>
      <c r="C467">
        <v>8</v>
      </c>
      <c r="D467">
        <v>6</v>
      </c>
      <c r="E467">
        <v>1</v>
      </c>
      <c r="F467" s="1">
        <f>TekirdagTablo[[#This Row],[Vefat2019]]</f>
        <v>8</v>
      </c>
      <c r="G467" s="1">
        <f>IF(TekirdagTablo[[#This Row],[Vefat2020]]&gt;-1, TekirdagTablo[[#This Row],[Vefat2020]]-TekirdagTablo[[#This Row],[Referans]], 0)</f>
        <v>-4</v>
      </c>
      <c r="H467">
        <f t="shared" si="50"/>
        <v>2.4285714285714284</v>
      </c>
      <c r="I467">
        <f t="shared" si="51"/>
        <v>5.5714285714285712</v>
      </c>
      <c r="J467">
        <f t="shared" si="52"/>
        <v>4.7142857142857144</v>
      </c>
      <c r="K467">
        <f t="shared" si="53"/>
        <v>1.7142857142857142</v>
      </c>
      <c r="L467">
        <f t="shared" si="54"/>
        <v>5.5714285714285712</v>
      </c>
    </row>
    <row r="468" spans="1:12">
      <c r="A468" s="3" t="s">
        <v>485</v>
      </c>
      <c r="B468">
        <v>2</v>
      </c>
      <c r="C468">
        <v>2</v>
      </c>
      <c r="D468">
        <v>8</v>
      </c>
      <c r="E468">
        <v>1</v>
      </c>
      <c r="F468" s="1">
        <f>TekirdagTablo[[#This Row],[Vefat2019]]</f>
        <v>2</v>
      </c>
      <c r="G468" s="1">
        <f>IF(TekirdagTablo[[#This Row],[Vefat2020]]&gt;-1, TekirdagTablo[[#This Row],[Vefat2020]]-TekirdagTablo[[#This Row],[Referans]], 0)</f>
        <v>0</v>
      </c>
      <c r="H468">
        <f t="shared" si="50"/>
        <v>2</v>
      </c>
      <c r="I468">
        <f t="shared" si="51"/>
        <v>5</v>
      </c>
      <c r="J468">
        <f t="shared" si="52"/>
        <v>5.4285714285714288</v>
      </c>
      <c r="K468">
        <f t="shared" si="53"/>
        <v>1.7142857142857142</v>
      </c>
      <c r="L468">
        <f t="shared" si="54"/>
        <v>5</v>
      </c>
    </row>
    <row r="469" spans="1:12">
      <c r="A469" s="3" t="s">
        <v>486</v>
      </c>
      <c r="B469">
        <v>6</v>
      </c>
      <c r="C469">
        <v>5</v>
      </c>
      <c r="D469">
        <v>3</v>
      </c>
      <c r="E469">
        <v>1</v>
      </c>
      <c r="F469" s="1">
        <f>TekirdagTablo[[#This Row],[Vefat2019]]</f>
        <v>5</v>
      </c>
      <c r="G469" s="1">
        <f>IF(TekirdagTablo[[#This Row],[Vefat2020]]&gt;-1, TekirdagTablo[[#This Row],[Vefat2020]]-TekirdagTablo[[#This Row],[Referans]], 0)</f>
        <v>1</v>
      </c>
      <c r="H469">
        <f t="shared" si="50"/>
        <v>2.7142857142857144</v>
      </c>
      <c r="I469">
        <f t="shared" si="51"/>
        <v>5.4285714285714288</v>
      </c>
      <c r="J469">
        <f t="shared" si="52"/>
        <v>5</v>
      </c>
      <c r="K469">
        <f t="shared" si="53"/>
        <v>1.5714285714285714</v>
      </c>
      <c r="L469">
        <f t="shared" si="54"/>
        <v>5.4285714285714288</v>
      </c>
    </row>
    <row r="470" spans="1:12">
      <c r="A470" s="3" t="s">
        <v>487</v>
      </c>
      <c r="B470">
        <v>1</v>
      </c>
      <c r="C470">
        <v>4</v>
      </c>
      <c r="D470">
        <v>1</v>
      </c>
      <c r="E470">
        <v>2</v>
      </c>
      <c r="F470" s="1">
        <f>TekirdagTablo[[#This Row],[Vefat2019]]</f>
        <v>4</v>
      </c>
      <c r="G470" s="1">
        <f>IF(TekirdagTablo[[#This Row],[Vefat2020]]&gt;-1, TekirdagTablo[[#This Row],[Vefat2020]]-TekirdagTablo[[#This Row],[Referans]], 0)</f>
        <v>-3</v>
      </c>
      <c r="H470">
        <f t="shared" si="50"/>
        <v>2.8571428571428572</v>
      </c>
      <c r="I470">
        <f t="shared" si="51"/>
        <v>5.4285714285714288</v>
      </c>
      <c r="J470">
        <f t="shared" si="52"/>
        <v>4.7142857142857144</v>
      </c>
      <c r="K470">
        <f t="shared" si="53"/>
        <v>1.8571428571428572</v>
      </c>
      <c r="L470">
        <f t="shared" si="54"/>
        <v>5.4285714285714288</v>
      </c>
    </row>
    <row r="471" spans="1:12">
      <c r="A471" s="3" t="s">
        <v>488</v>
      </c>
      <c r="B471">
        <v>4</v>
      </c>
      <c r="C471">
        <v>4</v>
      </c>
      <c r="D471">
        <v>1</v>
      </c>
      <c r="E471">
        <v>2</v>
      </c>
      <c r="F471" s="1">
        <f>TekirdagTablo[[#This Row],[Vefat2019]]</f>
        <v>4</v>
      </c>
      <c r="G471" s="1">
        <f>IF(TekirdagTablo[[#This Row],[Vefat2020]]&gt;-1, TekirdagTablo[[#This Row],[Vefat2020]]-TekirdagTablo[[#This Row],[Referans]], 0)</f>
        <v>0</v>
      </c>
      <c r="H471">
        <f t="shared" si="50"/>
        <v>3.4285714285714284</v>
      </c>
      <c r="I471">
        <f t="shared" si="51"/>
        <v>5.5714285714285712</v>
      </c>
      <c r="J471">
        <f t="shared" si="52"/>
        <v>4</v>
      </c>
      <c r="K471">
        <f t="shared" si="53"/>
        <v>1.5714285714285714</v>
      </c>
      <c r="L471">
        <f t="shared" si="54"/>
        <v>5.5714285714285712</v>
      </c>
    </row>
    <row r="472" spans="1:12">
      <c r="A472" s="3" t="s">
        <v>489</v>
      </c>
      <c r="B472">
        <v>1</v>
      </c>
      <c r="C472">
        <v>3</v>
      </c>
      <c r="D472">
        <v>5</v>
      </c>
      <c r="E472">
        <v>3</v>
      </c>
      <c r="F472" s="1">
        <f>TekirdagTablo[[#This Row],[Vefat2019]]</f>
        <v>3</v>
      </c>
      <c r="G472" s="1">
        <f>IF(TekirdagTablo[[#This Row],[Vefat2020]]&gt;-1, TekirdagTablo[[#This Row],[Vefat2020]]-TekirdagTablo[[#This Row],[Referans]], 0)</f>
        <v>-2</v>
      </c>
      <c r="H472">
        <f t="shared" si="50"/>
        <v>3.1428571428571428</v>
      </c>
      <c r="I472">
        <f t="shared" si="51"/>
        <v>4.8571428571428568</v>
      </c>
      <c r="J472">
        <f t="shared" si="52"/>
        <v>4.1428571428571432</v>
      </c>
      <c r="K472">
        <f t="shared" si="53"/>
        <v>1.7142857142857142</v>
      </c>
      <c r="L472">
        <f t="shared" si="54"/>
        <v>4.8571428571428568</v>
      </c>
    </row>
    <row r="473" spans="1:12">
      <c r="A473" s="3" t="s">
        <v>490</v>
      </c>
      <c r="B473">
        <v>6</v>
      </c>
      <c r="C473">
        <v>8</v>
      </c>
      <c r="D473">
        <v>3</v>
      </c>
      <c r="E473">
        <v>3</v>
      </c>
      <c r="F473" s="1">
        <f>TekirdagTablo[[#This Row],[Vefat2019]]</f>
        <v>8</v>
      </c>
      <c r="G473" s="1">
        <f>IF(TekirdagTablo[[#This Row],[Vefat2020]]&gt;-1, TekirdagTablo[[#This Row],[Vefat2020]]-TekirdagTablo[[#This Row],[Referans]], 0)</f>
        <v>-2</v>
      </c>
      <c r="H473">
        <f t="shared" si="50"/>
        <v>3.4285714285714284</v>
      </c>
      <c r="I473">
        <f t="shared" si="51"/>
        <v>4.8571428571428568</v>
      </c>
      <c r="J473">
        <f t="shared" si="52"/>
        <v>3.8571428571428572</v>
      </c>
      <c r="K473">
        <f t="shared" si="53"/>
        <v>1.8571428571428572</v>
      </c>
      <c r="L473">
        <f t="shared" si="54"/>
        <v>4.8571428571428568</v>
      </c>
    </row>
    <row r="474" spans="1:12">
      <c r="A474" s="3" t="s">
        <v>491</v>
      </c>
      <c r="B474">
        <v>3</v>
      </c>
      <c r="C474">
        <v>5</v>
      </c>
      <c r="D474">
        <v>10</v>
      </c>
      <c r="E474">
        <v>3</v>
      </c>
      <c r="F474" s="1">
        <f>TekirdagTablo[[#This Row],[Vefat2019]]</f>
        <v>5</v>
      </c>
      <c r="G474" s="1">
        <f>IF(TekirdagTablo[[#This Row],[Vefat2020]]&gt;-1, TekirdagTablo[[#This Row],[Vefat2020]]-TekirdagTablo[[#This Row],[Referans]], 0)</f>
        <v>-2</v>
      </c>
      <c r="H474">
        <f t="shared" si="50"/>
        <v>3.2857142857142856</v>
      </c>
      <c r="I474">
        <f t="shared" si="51"/>
        <v>4.4285714285714288</v>
      </c>
      <c r="J474">
        <f t="shared" si="52"/>
        <v>4.4285714285714288</v>
      </c>
      <c r="K474">
        <f t="shared" si="53"/>
        <v>2.1428571428571428</v>
      </c>
      <c r="L474">
        <f t="shared" si="54"/>
        <v>4.4285714285714288</v>
      </c>
    </row>
    <row r="475" spans="1:12">
      <c r="A475" s="3" t="s">
        <v>492</v>
      </c>
      <c r="B475">
        <v>5</v>
      </c>
      <c r="C475">
        <v>5</v>
      </c>
      <c r="D475">
        <v>5</v>
      </c>
      <c r="E475">
        <v>4</v>
      </c>
      <c r="F475" s="1">
        <f>TekirdagTablo[[#This Row],[Vefat2019]]</f>
        <v>5</v>
      </c>
      <c r="G475" s="1">
        <f>IF(TekirdagTablo[[#This Row],[Vefat2020]]&gt;-1, TekirdagTablo[[#This Row],[Vefat2020]]-TekirdagTablo[[#This Row],[Referans]], 0)</f>
        <v>0</v>
      </c>
      <c r="H475">
        <f t="shared" si="50"/>
        <v>3.7142857142857144</v>
      </c>
      <c r="I475">
        <f t="shared" si="51"/>
        <v>4.8571428571428568</v>
      </c>
      <c r="J475">
        <f t="shared" si="52"/>
        <v>4</v>
      </c>
      <c r="K475">
        <f t="shared" si="53"/>
        <v>2.5714285714285716</v>
      </c>
      <c r="L475">
        <f t="shared" si="54"/>
        <v>4.8571428571428568</v>
      </c>
    </row>
    <row r="476" spans="1:12">
      <c r="A476" s="3" t="s">
        <v>493</v>
      </c>
      <c r="B476">
        <v>5</v>
      </c>
      <c r="C476">
        <v>5</v>
      </c>
      <c r="D476">
        <v>9</v>
      </c>
      <c r="E476">
        <v>2</v>
      </c>
      <c r="F476" s="1">
        <f>TekirdagTablo[[#This Row],[Vefat2019]]</f>
        <v>5</v>
      </c>
      <c r="G476" s="1">
        <f>IF(TekirdagTablo[[#This Row],[Vefat2020]]&gt;-1, TekirdagTablo[[#This Row],[Vefat2020]]-TekirdagTablo[[#This Row],[Referans]], 0)</f>
        <v>0</v>
      </c>
      <c r="H476">
        <f t="shared" si="50"/>
        <v>3.5714285714285716</v>
      </c>
      <c r="I476">
        <f t="shared" si="51"/>
        <v>4.8571428571428568</v>
      </c>
      <c r="J476">
        <f t="shared" si="52"/>
        <v>4.8571428571428568</v>
      </c>
      <c r="K476">
        <f t="shared" si="53"/>
        <v>2.7142857142857144</v>
      </c>
      <c r="L476">
        <f t="shared" si="54"/>
        <v>4.8571428571428568</v>
      </c>
    </row>
    <row r="477" spans="1:12">
      <c r="A477" s="3" t="s">
        <v>494</v>
      </c>
      <c r="B477">
        <v>2</v>
      </c>
      <c r="C477">
        <v>6</v>
      </c>
      <c r="D477">
        <v>4</v>
      </c>
      <c r="E477">
        <v>4</v>
      </c>
      <c r="F477" s="1">
        <f>TekirdagTablo[[#This Row],[Vefat2019]]</f>
        <v>6</v>
      </c>
      <c r="G477" s="1">
        <f>IF(TekirdagTablo[[#This Row],[Vefat2020]]&gt;-1, TekirdagTablo[[#This Row],[Vefat2020]]-TekirdagTablo[[#This Row],[Referans]], 0)</f>
        <v>-4</v>
      </c>
      <c r="H477">
        <f t="shared" si="50"/>
        <v>3.7142857142857144</v>
      </c>
      <c r="I477">
        <f t="shared" si="51"/>
        <v>5.1428571428571432</v>
      </c>
      <c r="J477">
        <f t="shared" si="52"/>
        <v>5.2857142857142856</v>
      </c>
      <c r="K477">
        <f t="shared" si="53"/>
        <v>3</v>
      </c>
      <c r="L477">
        <f t="shared" si="54"/>
        <v>5.1428571428571432</v>
      </c>
    </row>
    <row r="478" spans="1:12">
      <c r="A478" s="3" t="s">
        <v>495</v>
      </c>
      <c r="B478">
        <v>1</v>
      </c>
      <c r="C478">
        <v>3</v>
      </c>
      <c r="D478">
        <v>2</v>
      </c>
      <c r="E478">
        <v>0</v>
      </c>
      <c r="F478" s="1">
        <f>TekirdagTablo[[#This Row],[Vefat2019]]</f>
        <v>3</v>
      </c>
      <c r="G478" s="1">
        <f>IF(TekirdagTablo[[#This Row],[Vefat2020]]&gt;-1, TekirdagTablo[[#This Row],[Vefat2020]]-TekirdagTablo[[#This Row],[Referans]], 0)</f>
        <v>-2</v>
      </c>
      <c r="H478">
        <f t="shared" si="50"/>
        <v>3.2857142857142856</v>
      </c>
      <c r="I478">
        <f t="shared" si="51"/>
        <v>5</v>
      </c>
      <c r="J478">
        <f t="shared" si="52"/>
        <v>5.4285714285714288</v>
      </c>
      <c r="K478">
        <f t="shared" si="53"/>
        <v>2.7142857142857144</v>
      </c>
      <c r="L478">
        <f t="shared" si="54"/>
        <v>5</v>
      </c>
    </row>
    <row r="479" spans="1:12">
      <c r="A479" s="3" t="s">
        <v>496</v>
      </c>
      <c r="B479">
        <v>2</v>
      </c>
      <c r="C479">
        <v>5</v>
      </c>
      <c r="D479">
        <v>2</v>
      </c>
      <c r="E479">
        <v>1</v>
      </c>
      <c r="F479" s="1">
        <f>TekirdagTablo[[#This Row],[Vefat2019]]</f>
        <v>5</v>
      </c>
      <c r="G479" s="1">
        <f>IF(TekirdagTablo[[#This Row],[Vefat2020]]&gt;-1, TekirdagTablo[[#This Row],[Vefat2020]]-TekirdagTablo[[#This Row],[Referans]], 0)</f>
        <v>-3</v>
      </c>
      <c r="H479">
        <f t="shared" si="50"/>
        <v>3.4285714285714284</v>
      </c>
      <c r="I479">
        <f t="shared" si="51"/>
        <v>5.2857142857142856</v>
      </c>
      <c r="J479">
        <f t="shared" si="52"/>
        <v>5</v>
      </c>
      <c r="K479">
        <f t="shared" si="53"/>
        <v>2.4285714285714284</v>
      </c>
      <c r="L479">
        <f t="shared" si="54"/>
        <v>5.2857142857142856</v>
      </c>
    </row>
    <row r="480" spans="1:12">
      <c r="A480" s="3" t="s">
        <v>497</v>
      </c>
      <c r="B480">
        <v>0</v>
      </c>
      <c r="C480">
        <v>3</v>
      </c>
      <c r="D480">
        <v>5</v>
      </c>
      <c r="E480">
        <v>3</v>
      </c>
      <c r="F480" s="1">
        <f>TekirdagTablo[[#This Row],[Vefat2019]]</f>
        <v>3</v>
      </c>
      <c r="G480" s="1">
        <f>IF(TekirdagTablo[[#This Row],[Vefat2020]]&gt;-1, TekirdagTablo[[#This Row],[Vefat2020]]-TekirdagTablo[[#This Row],[Referans]], 0)</f>
        <v>-3</v>
      </c>
      <c r="H480">
        <f t="shared" si="50"/>
        <v>2.5714285714285716</v>
      </c>
      <c r="I480">
        <f t="shared" si="51"/>
        <v>4.5714285714285712</v>
      </c>
      <c r="J480">
        <f t="shared" si="52"/>
        <v>5.2857142857142856</v>
      </c>
      <c r="K480">
        <f t="shared" si="53"/>
        <v>2.4285714285714284</v>
      </c>
      <c r="L480">
        <f t="shared" si="54"/>
        <v>4.5714285714285712</v>
      </c>
    </row>
    <row r="481" spans="1:12">
      <c r="A481" s="3" t="s">
        <v>498</v>
      </c>
      <c r="B481">
        <v>1</v>
      </c>
      <c r="C481">
        <v>4</v>
      </c>
      <c r="D481">
        <v>9</v>
      </c>
      <c r="E481">
        <v>0</v>
      </c>
      <c r="F481" s="1">
        <f>TekirdagTablo[[#This Row],[Vefat2019]]</f>
        <v>4</v>
      </c>
      <c r="G481" s="1">
        <f>IF(TekirdagTablo[[#This Row],[Vefat2020]]&gt;-1, TekirdagTablo[[#This Row],[Vefat2020]]-TekirdagTablo[[#This Row],[Referans]], 0)</f>
        <v>-3</v>
      </c>
      <c r="H481">
        <f t="shared" si="50"/>
        <v>2.2857142857142856</v>
      </c>
      <c r="I481">
        <f t="shared" si="51"/>
        <v>4.4285714285714288</v>
      </c>
      <c r="J481">
        <f t="shared" si="52"/>
        <v>5.1428571428571432</v>
      </c>
      <c r="K481">
        <f t="shared" si="53"/>
        <v>2</v>
      </c>
      <c r="L481">
        <f t="shared" si="54"/>
        <v>4.4285714285714288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0C2F-EEFB-499E-925E-0BA9529ED380}">
  <sheetPr codeName="Sheet11"/>
  <dimension ref="A1:N481"/>
  <sheetViews>
    <sheetView topLeftCell="A441" zoomScale="70" zoomScaleNormal="70" workbookViewId="0">
      <selection activeCell="A430" sqref="A430:A481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-1</v>
      </c>
      <c r="C2">
        <v>10</v>
      </c>
      <c r="D2">
        <v>4</v>
      </c>
      <c r="E2">
        <v>1</v>
      </c>
      <c r="F2">
        <f>DiyarbakirTablo[[#This Row],[Vefat2019]]</f>
        <v>10</v>
      </c>
      <c r="G2">
        <f>IF(AND(DiyarbakirTablo[[#This Row],[Vefat2020]]&gt;-1,DiyarbakirTablo[[#This Row],[Referans]]&gt;-1), DiyarbakirTablo[[#This Row],[Vefat2020]]-DiyarbakirTablo[[#This Row],[Referans]], 0)</f>
        <v>0</v>
      </c>
    </row>
    <row r="3" spans="1:12">
      <c r="A3" s="3" t="s">
        <v>18</v>
      </c>
      <c r="B3">
        <v>-1</v>
      </c>
      <c r="C3">
        <v>10</v>
      </c>
      <c r="D3">
        <v>11</v>
      </c>
      <c r="E3">
        <v>3</v>
      </c>
      <c r="F3">
        <f>DiyarbakirTablo[[#This Row],[Vefat2019]]</f>
        <v>10</v>
      </c>
      <c r="G3">
        <f>IF(AND(DiyarbakirTablo[[#This Row],[Vefat2020]]&gt;-1,DiyarbakirTablo[[#This Row],[Referans]]&gt;-1), DiyarbakirTablo[[#This Row],[Vefat2020]]-DiyarbakirTablo[[#This Row],[Referans]], 0)</f>
        <v>0</v>
      </c>
    </row>
    <row r="4" spans="1:12">
      <c r="A4" s="3" t="s">
        <v>19</v>
      </c>
      <c r="B4">
        <v>16</v>
      </c>
      <c r="C4">
        <v>21</v>
      </c>
      <c r="D4">
        <v>9</v>
      </c>
      <c r="E4">
        <v>2</v>
      </c>
      <c r="F4">
        <f>DiyarbakirTablo[[#This Row],[Vefat2019]]</f>
        <v>21</v>
      </c>
      <c r="G4">
        <f>IF(AND(DiyarbakirTablo[[#This Row],[Vefat2020]]&gt;-1,DiyarbakirTablo[[#This Row],[Referans]]&gt;-1), DiyarbakirTablo[[#This Row],[Vefat2020]]-DiyarbakirTablo[[#This Row],[Referans]], 0)</f>
        <v>-5</v>
      </c>
    </row>
    <row r="5" spans="1:12">
      <c r="A5" s="3" t="s">
        <v>20</v>
      </c>
      <c r="B5">
        <v>14</v>
      </c>
      <c r="C5">
        <v>9</v>
      </c>
      <c r="D5">
        <v>4</v>
      </c>
      <c r="E5">
        <v>3</v>
      </c>
      <c r="F5">
        <f>DiyarbakirTablo[[#This Row],[Vefat2019]]</f>
        <v>9</v>
      </c>
      <c r="G5">
        <f>IF(AND(DiyarbakirTablo[[#This Row],[Vefat2020]]&gt;-1,DiyarbakirTablo[[#This Row],[Referans]]&gt;-1), DiyarbakirTablo[[#This Row],[Vefat2020]]-DiyarbakirTablo[[#This Row],[Referans]], 0)</f>
        <v>5</v>
      </c>
    </row>
    <row r="6" spans="1:12">
      <c r="A6" s="3" t="s">
        <v>21</v>
      </c>
      <c r="B6">
        <v>16</v>
      </c>
      <c r="C6">
        <v>15</v>
      </c>
      <c r="D6">
        <v>6</v>
      </c>
      <c r="E6">
        <v>3</v>
      </c>
      <c r="F6">
        <f>DiyarbakirTablo[[#This Row],[Vefat2019]]</f>
        <v>15</v>
      </c>
      <c r="G6">
        <f>IF(AND(DiyarbakirTablo[[#This Row],[Vefat2020]]&gt;-1,DiyarbakirTablo[[#This Row],[Referans]]&gt;-1), DiyarbakirTablo[[#This Row],[Vefat2020]]-DiyarbakirTablo[[#This Row],[Referans]], 0)</f>
        <v>1</v>
      </c>
    </row>
    <row r="7" spans="1:12">
      <c r="A7" s="3" t="s">
        <v>22</v>
      </c>
      <c r="B7">
        <v>10</v>
      </c>
      <c r="C7">
        <v>14</v>
      </c>
      <c r="D7">
        <v>5</v>
      </c>
      <c r="E7">
        <v>7</v>
      </c>
      <c r="F7">
        <f>DiyarbakirTablo[[#This Row],[Vefat2019]]</f>
        <v>14</v>
      </c>
      <c r="G7">
        <f>IF(AND(DiyarbakirTablo[[#This Row],[Vefat2020]]&gt;-1,DiyarbakirTablo[[#This Row],[Referans]]&gt;-1), DiyarbakirTablo[[#This Row],[Vefat2020]]-DiyarbakirTablo[[#This Row],[Referans]], 0)</f>
        <v>-4</v>
      </c>
    </row>
    <row r="8" spans="1:12">
      <c r="A8" s="3" t="s">
        <v>23</v>
      </c>
      <c r="B8">
        <v>-1</v>
      </c>
      <c r="C8">
        <v>21</v>
      </c>
      <c r="D8">
        <v>-1</v>
      </c>
      <c r="E8">
        <v>5</v>
      </c>
      <c r="F8">
        <f>DiyarbakirTablo[[#This Row],[Vefat2019]]</f>
        <v>21</v>
      </c>
      <c r="G8">
        <f>IF(AND(DiyarbakirTablo[[#This Row],[Vefat2020]]&gt;-1,DiyarbakirTablo[[#This Row],[Referans]]&gt;-1), DiyarbakirTablo[[#This Row],[Vefat2020]]-DiyarbakirTablo[[#This Row],[Referans]], 0)</f>
        <v>0</v>
      </c>
      <c r="H8">
        <f>AVERAGEIF(B2:B8, "&gt;0")</f>
        <v>14</v>
      </c>
      <c r="I8">
        <f t="shared" ref="I8:K8" si="0">AVERAGEIF(C2:C8, "&gt;0")</f>
        <v>14.285714285714286</v>
      </c>
      <c r="J8">
        <f t="shared" si="0"/>
        <v>6.5</v>
      </c>
      <c r="K8">
        <f t="shared" si="0"/>
        <v>3.4285714285714284</v>
      </c>
      <c r="L8">
        <f>AVERAGE(F2:F8)</f>
        <v>14.285714285714286</v>
      </c>
    </row>
    <row r="9" spans="1:12">
      <c r="A9" s="3" t="s">
        <v>24</v>
      </c>
      <c r="B9">
        <v>12</v>
      </c>
      <c r="C9">
        <v>-1</v>
      </c>
      <c r="D9">
        <v>8</v>
      </c>
      <c r="E9">
        <v>2</v>
      </c>
      <c r="F9">
        <f>DiyarbakirTablo[[#This Row],[Vefat2019]]</f>
        <v>-1</v>
      </c>
      <c r="G9">
        <f>IF(AND(DiyarbakirTablo[[#This Row],[Vefat2020]]&gt;-1,DiyarbakirTablo[[#This Row],[Referans]]&gt;-1), DiyarbakirTablo[[#This Row],[Vefat2020]]-DiyarbakirTablo[[#This Row],[Referans]], 0)</f>
        <v>0</v>
      </c>
      <c r="H9">
        <f t="shared" ref="H9:H72" si="1">AVERAGEIF(B3:B9, "&gt;0")</f>
        <v>13.6</v>
      </c>
      <c r="I9">
        <f t="shared" ref="I9:I72" si="2">AVERAGEIF(C3:C9, "&gt;0")</f>
        <v>15</v>
      </c>
      <c r="J9">
        <f t="shared" ref="J9:J72" si="3">AVERAGEIF(D3:D9, "&gt;0")</f>
        <v>7.166666666666667</v>
      </c>
      <c r="K9">
        <f t="shared" ref="K9:K72" si="4">AVERAGEIF(E3:E9, "&gt;0")</f>
        <v>3.5714285714285716</v>
      </c>
      <c r="L9">
        <f t="shared" ref="L9:L72" si="5">AVERAGE(F3:F9)</f>
        <v>12.714285714285714</v>
      </c>
    </row>
    <row r="10" spans="1:12">
      <c r="A10" s="3" t="s">
        <v>25</v>
      </c>
      <c r="B10">
        <v>-1</v>
      </c>
      <c r="C10">
        <v>14</v>
      </c>
      <c r="D10">
        <v>6</v>
      </c>
      <c r="E10">
        <v>4</v>
      </c>
      <c r="F10">
        <f>DiyarbakirTablo[[#This Row],[Vefat2019]]</f>
        <v>14</v>
      </c>
      <c r="G10">
        <f>IF(AND(DiyarbakirTablo[[#This Row],[Vefat2020]]&gt;-1,DiyarbakirTablo[[#This Row],[Referans]]&gt;-1), DiyarbakirTablo[[#This Row],[Vefat2020]]-DiyarbakirTablo[[#This Row],[Referans]], 0)</f>
        <v>0</v>
      </c>
      <c r="H10">
        <f t="shared" si="1"/>
        <v>13.6</v>
      </c>
      <c r="I10">
        <f t="shared" si="2"/>
        <v>15.666666666666666</v>
      </c>
      <c r="J10">
        <f t="shared" si="3"/>
        <v>6.333333333333333</v>
      </c>
      <c r="K10">
        <f t="shared" si="4"/>
        <v>3.7142857142857144</v>
      </c>
      <c r="L10">
        <f t="shared" si="5"/>
        <v>13.285714285714286</v>
      </c>
    </row>
    <row r="11" spans="1:12">
      <c r="A11" s="3" t="s">
        <v>26</v>
      </c>
      <c r="B11">
        <v>15</v>
      </c>
      <c r="C11">
        <v>18</v>
      </c>
      <c r="D11">
        <v>10</v>
      </c>
      <c r="E11">
        <v>4</v>
      </c>
      <c r="F11">
        <f>DiyarbakirTablo[[#This Row],[Vefat2019]]</f>
        <v>18</v>
      </c>
      <c r="G11">
        <f>IF(AND(DiyarbakirTablo[[#This Row],[Vefat2020]]&gt;-1,DiyarbakirTablo[[#This Row],[Referans]]&gt;-1), DiyarbakirTablo[[#This Row],[Vefat2020]]-DiyarbakirTablo[[#This Row],[Referans]], 0)</f>
        <v>-3</v>
      </c>
      <c r="H11">
        <f t="shared" si="1"/>
        <v>13.4</v>
      </c>
      <c r="I11">
        <f t="shared" si="2"/>
        <v>15.166666666666666</v>
      </c>
      <c r="J11">
        <f t="shared" si="3"/>
        <v>6.5</v>
      </c>
      <c r="K11">
        <f t="shared" si="4"/>
        <v>4</v>
      </c>
      <c r="L11">
        <f t="shared" si="5"/>
        <v>12.857142857142858</v>
      </c>
    </row>
    <row r="12" spans="1:12">
      <c r="A12" s="3" t="s">
        <v>27</v>
      </c>
      <c r="B12">
        <v>19</v>
      </c>
      <c r="C12">
        <v>23</v>
      </c>
      <c r="D12">
        <v>3</v>
      </c>
      <c r="E12">
        <v>1</v>
      </c>
      <c r="F12">
        <f>DiyarbakirTablo[[#This Row],[Vefat2019]]</f>
        <v>23</v>
      </c>
      <c r="G12">
        <f>IF(AND(DiyarbakirTablo[[#This Row],[Vefat2020]]&gt;-1,DiyarbakirTablo[[#This Row],[Referans]]&gt;-1), DiyarbakirTablo[[#This Row],[Vefat2020]]-DiyarbakirTablo[[#This Row],[Referans]], 0)</f>
        <v>-4</v>
      </c>
      <c r="H12">
        <f t="shared" si="1"/>
        <v>14.4</v>
      </c>
      <c r="I12">
        <f t="shared" si="2"/>
        <v>17.5</v>
      </c>
      <c r="J12">
        <f t="shared" si="3"/>
        <v>6.333333333333333</v>
      </c>
      <c r="K12">
        <f t="shared" si="4"/>
        <v>3.7142857142857144</v>
      </c>
      <c r="L12">
        <f t="shared" si="5"/>
        <v>14.857142857142858</v>
      </c>
    </row>
    <row r="13" spans="1:12">
      <c r="A13" s="3" t="s">
        <v>28</v>
      </c>
      <c r="B13">
        <v>12</v>
      </c>
      <c r="C13">
        <v>10</v>
      </c>
      <c r="D13">
        <v>-1</v>
      </c>
      <c r="E13">
        <v>2</v>
      </c>
      <c r="F13">
        <f>DiyarbakirTablo[[#This Row],[Vefat2019]]</f>
        <v>10</v>
      </c>
      <c r="G13">
        <f>IF(AND(DiyarbakirTablo[[#This Row],[Vefat2020]]&gt;-1,DiyarbakirTablo[[#This Row],[Referans]]&gt;-1), DiyarbakirTablo[[#This Row],[Vefat2020]]-DiyarbakirTablo[[#This Row],[Referans]], 0)</f>
        <v>2</v>
      </c>
      <c r="H13">
        <f t="shared" si="1"/>
        <v>13.6</v>
      </c>
      <c r="I13">
        <f t="shared" si="2"/>
        <v>16.666666666666668</v>
      </c>
      <c r="J13">
        <f t="shared" si="3"/>
        <v>6.4</v>
      </c>
      <c r="K13">
        <f t="shared" si="4"/>
        <v>3.5714285714285716</v>
      </c>
      <c r="L13">
        <f t="shared" si="5"/>
        <v>14.142857142857142</v>
      </c>
    </row>
    <row r="14" spans="1:12">
      <c r="A14" s="3" t="s">
        <v>29</v>
      </c>
      <c r="B14">
        <v>14</v>
      </c>
      <c r="C14">
        <v>22</v>
      </c>
      <c r="D14">
        <v>7</v>
      </c>
      <c r="E14">
        <v>4</v>
      </c>
      <c r="F14">
        <f>DiyarbakirTablo[[#This Row],[Vefat2019]]</f>
        <v>22</v>
      </c>
      <c r="G14">
        <f>IF(AND(DiyarbakirTablo[[#This Row],[Vefat2020]]&gt;-1,DiyarbakirTablo[[#This Row],[Referans]]&gt;-1), DiyarbakirTablo[[#This Row],[Vefat2020]]-DiyarbakirTablo[[#This Row],[Referans]], 0)</f>
        <v>-8</v>
      </c>
      <c r="H14">
        <f t="shared" si="1"/>
        <v>14.4</v>
      </c>
      <c r="I14">
        <f t="shared" si="2"/>
        <v>18</v>
      </c>
      <c r="J14">
        <f t="shared" si="3"/>
        <v>6.8</v>
      </c>
      <c r="K14">
        <f t="shared" si="4"/>
        <v>3.1428571428571428</v>
      </c>
      <c r="L14">
        <f t="shared" si="5"/>
        <v>15.285714285714286</v>
      </c>
    </row>
    <row r="15" spans="1:12">
      <c r="A15" s="3" t="s">
        <v>30</v>
      </c>
      <c r="B15">
        <v>20</v>
      </c>
      <c r="C15">
        <v>15</v>
      </c>
      <c r="D15">
        <v>-1</v>
      </c>
      <c r="E15">
        <v>7</v>
      </c>
      <c r="F15">
        <f>DiyarbakirTablo[[#This Row],[Vefat2019]]</f>
        <v>15</v>
      </c>
      <c r="G15">
        <f>IF(AND(DiyarbakirTablo[[#This Row],[Vefat2020]]&gt;-1,DiyarbakirTablo[[#This Row],[Referans]]&gt;-1), DiyarbakirTablo[[#This Row],[Vefat2020]]-DiyarbakirTablo[[#This Row],[Referans]], 0)</f>
        <v>5</v>
      </c>
      <c r="H15">
        <f t="shared" si="1"/>
        <v>15.333333333333334</v>
      </c>
      <c r="I15">
        <f t="shared" si="2"/>
        <v>17</v>
      </c>
      <c r="J15">
        <f t="shared" si="3"/>
        <v>6.8</v>
      </c>
      <c r="K15">
        <f t="shared" si="4"/>
        <v>3.4285714285714284</v>
      </c>
      <c r="L15">
        <f t="shared" si="5"/>
        <v>14.428571428571429</v>
      </c>
    </row>
    <row r="16" spans="1:12">
      <c r="A16" s="3" t="s">
        <v>31</v>
      </c>
      <c r="B16">
        <v>24</v>
      </c>
      <c r="C16">
        <v>20</v>
      </c>
      <c r="D16">
        <v>10</v>
      </c>
      <c r="E16">
        <v>3</v>
      </c>
      <c r="F16">
        <f>DiyarbakirTablo[[#This Row],[Vefat2019]]</f>
        <v>20</v>
      </c>
      <c r="G16">
        <f>IF(AND(DiyarbakirTablo[[#This Row],[Vefat2020]]&gt;-1,DiyarbakirTablo[[#This Row],[Referans]]&gt;-1), DiyarbakirTablo[[#This Row],[Vefat2020]]-DiyarbakirTablo[[#This Row],[Referans]], 0)</f>
        <v>4</v>
      </c>
      <c r="H16">
        <f t="shared" si="1"/>
        <v>17.333333333333332</v>
      </c>
      <c r="I16">
        <f t="shared" si="2"/>
        <v>17.428571428571427</v>
      </c>
      <c r="J16">
        <f t="shared" si="3"/>
        <v>7.2</v>
      </c>
      <c r="K16">
        <f t="shared" si="4"/>
        <v>3.5714285714285716</v>
      </c>
      <c r="L16">
        <f t="shared" si="5"/>
        <v>17.428571428571427</v>
      </c>
    </row>
    <row r="17" spans="1:14">
      <c r="A17" s="3" t="s">
        <v>32</v>
      </c>
      <c r="B17">
        <v>-1</v>
      </c>
      <c r="C17">
        <v>17</v>
      </c>
      <c r="D17">
        <v>7</v>
      </c>
      <c r="E17">
        <v>9</v>
      </c>
      <c r="F17">
        <f>DiyarbakirTablo[[#This Row],[Vefat2019]]</f>
        <v>17</v>
      </c>
      <c r="G17">
        <f>IF(AND(DiyarbakirTablo[[#This Row],[Vefat2020]]&gt;-1,DiyarbakirTablo[[#This Row],[Referans]]&gt;-1), DiyarbakirTablo[[#This Row],[Vefat2020]]-DiyarbakirTablo[[#This Row],[Referans]], 0)</f>
        <v>0</v>
      </c>
      <c r="H17">
        <f t="shared" si="1"/>
        <v>17.333333333333332</v>
      </c>
      <c r="I17">
        <f t="shared" si="2"/>
        <v>17.857142857142858</v>
      </c>
      <c r="J17">
        <f t="shared" si="3"/>
        <v>7.4</v>
      </c>
      <c r="K17">
        <f t="shared" si="4"/>
        <v>4.2857142857142856</v>
      </c>
      <c r="L17">
        <f t="shared" si="5"/>
        <v>17.857142857142858</v>
      </c>
    </row>
    <row r="18" spans="1:14">
      <c r="A18" s="3" t="s">
        <v>33</v>
      </c>
      <c r="B18">
        <v>14</v>
      </c>
      <c r="C18">
        <v>20</v>
      </c>
      <c r="D18">
        <v>-1</v>
      </c>
      <c r="E18">
        <v>0</v>
      </c>
      <c r="F18">
        <f>DiyarbakirTablo[[#This Row],[Vefat2019]]</f>
        <v>20</v>
      </c>
      <c r="G18">
        <f>IF(AND(DiyarbakirTablo[[#This Row],[Vefat2020]]&gt;-1,DiyarbakirTablo[[#This Row],[Referans]]&gt;-1), DiyarbakirTablo[[#This Row],[Vefat2020]]-DiyarbakirTablo[[#This Row],[Referans]], 0)</f>
        <v>-6</v>
      </c>
      <c r="H18">
        <f t="shared" si="1"/>
        <v>17.166666666666668</v>
      </c>
      <c r="I18">
        <f t="shared" si="2"/>
        <v>18.142857142857142</v>
      </c>
      <c r="J18">
        <f t="shared" si="3"/>
        <v>6.75</v>
      </c>
      <c r="K18">
        <f t="shared" si="4"/>
        <v>4.333333333333333</v>
      </c>
      <c r="L18">
        <f t="shared" si="5"/>
        <v>18.142857142857142</v>
      </c>
    </row>
    <row r="19" spans="1:14">
      <c r="A19" s="3" t="s">
        <v>34</v>
      </c>
      <c r="B19">
        <v>-1</v>
      </c>
      <c r="C19">
        <v>15</v>
      </c>
      <c r="D19">
        <v>-1</v>
      </c>
      <c r="E19">
        <v>3</v>
      </c>
      <c r="F19">
        <f>DiyarbakirTablo[[#This Row],[Vefat2019]]</f>
        <v>15</v>
      </c>
      <c r="G19">
        <f>IF(AND(DiyarbakirTablo[[#This Row],[Vefat2020]]&gt;-1,DiyarbakirTablo[[#This Row],[Referans]]&gt;-1), DiyarbakirTablo[[#This Row],[Vefat2020]]-DiyarbakirTablo[[#This Row],[Referans]], 0)</f>
        <v>0</v>
      </c>
      <c r="H19">
        <f t="shared" si="1"/>
        <v>16.8</v>
      </c>
      <c r="I19">
        <f t="shared" si="2"/>
        <v>17</v>
      </c>
      <c r="J19">
        <f t="shared" si="3"/>
        <v>8</v>
      </c>
      <c r="K19">
        <f t="shared" si="4"/>
        <v>4.666666666666667</v>
      </c>
      <c r="L19">
        <f t="shared" si="5"/>
        <v>17</v>
      </c>
    </row>
    <row r="20" spans="1:14">
      <c r="A20" s="3" t="s">
        <v>35</v>
      </c>
      <c r="B20">
        <v>18</v>
      </c>
      <c r="C20">
        <v>22</v>
      </c>
      <c r="D20">
        <v>-1</v>
      </c>
      <c r="E20">
        <v>1</v>
      </c>
      <c r="F20">
        <f>DiyarbakirTablo[[#This Row],[Vefat2019]]</f>
        <v>22</v>
      </c>
      <c r="G20">
        <f>IF(AND(DiyarbakirTablo[[#This Row],[Vefat2020]]&gt;-1,DiyarbakirTablo[[#This Row],[Referans]]&gt;-1), DiyarbakirTablo[[#This Row],[Vefat2020]]-DiyarbakirTablo[[#This Row],[Referans]], 0)</f>
        <v>-4</v>
      </c>
      <c r="H20">
        <f t="shared" si="1"/>
        <v>18</v>
      </c>
      <c r="I20">
        <f t="shared" si="2"/>
        <v>18.714285714285715</v>
      </c>
      <c r="J20">
        <f t="shared" si="3"/>
        <v>8</v>
      </c>
      <c r="K20">
        <f t="shared" si="4"/>
        <v>4.5</v>
      </c>
      <c r="L20">
        <f t="shared" si="5"/>
        <v>18.714285714285715</v>
      </c>
    </row>
    <row r="21" spans="1:14">
      <c r="A21" s="3" t="s">
        <v>36</v>
      </c>
      <c r="B21">
        <v>12</v>
      </c>
      <c r="C21">
        <v>19</v>
      </c>
      <c r="D21">
        <v>6</v>
      </c>
      <c r="E21">
        <v>1</v>
      </c>
      <c r="F21">
        <f>DiyarbakirTablo[[#This Row],[Vefat2019]]</f>
        <v>19</v>
      </c>
      <c r="G21">
        <f>IF(AND(DiyarbakirTablo[[#This Row],[Vefat2020]]&gt;-1,DiyarbakirTablo[[#This Row],[Referans]]&gt;-1), DiyarbakirTablo[[#This Row],[Vefat2020]]-DiyarbakirTablo[[#This Row],[Referans]], 0)</f>
        <v>-7</v>
      </c>
      <c r="H21">
        <f t="shared" si="1"/>
        <v>17.600000000000001</v>
      </c>
      <c r="I21">
        <f t="shared" si="2"/>
        <v>18.285714285714285</v>
      </c>
      <c r="J21">
        <f t="shared" si="3"/>
        <v>7.666666666666667</v>
      </c>
      <c r="K21">
        <f t="shared" si="4"/>
        <v>4</v>
      </c>
      <c r="L21">
        <f t="shared" si="5"/>
        <v>18.285714285714285</v>
      </c>
    </row>
    <row r="22" spans="1:14">
      <c r="A22" s="3" t="s">
        <v>37</v>
      </c>
      <c r="B22">
        <v>24</v>
      </c>
      <c r="C22">
        <v>14</v>
      </c>
      <c r="D22">
        <v>2</v>
      </c>
      <c r="E22">
        <v>3</v>
      </c>
      <c r="F22">
        <f>DiyarbakirTablo[[#This Row],[Vefat2019]]</f>
        <v>14</v>
      </c>
      <c r="G22">
        <f>IF(AND(DiyarbakirTablo[[#This Row],[Vefat2020]]&gt;-1,DiyarbakirTablo[[#This Row],[Referans]]&gt;-1), DiyarbakirTablo[[#This Row],[Vefat2020]]-DiyarbakirTablo[[#This Row],[Referans]], 0)</f>
        <v>10</v>
      </c>
      <c r="H22">
        <f t="shared" si="1"/>
        <v>18.399999999999999</v>
      </c>
      <c r="I22">
        <f t="shared" si="2"/>
        <v>18.142857142857142</v>
      </c>
      <c r="J22">
        <f t="shared" si="3"/>
        <v>6.25</v>
      </c>
      <c r="K22">
        <f t="shared" si="4"/>
        <v>3.3333333333333335</v>
      </c>
      <c r="L22">
        <f t="shared" si="5"/>
        <v>18.142857142857142</v>
      </c>
    </row>
    <row r="23" spans="1:14">
      <c r="A23" s="3" t="s">
        <v>38</v>
      </c>
      <c r="B23">
        <v>21</v>
      </c>
      <c r="C23">
        <v>25</v>
      </c>
      <c r="D23">
        <v>12</v>
      </c>
      <c r="E23">
        <v>4</v>
      </c>
      <c r="F23">
        <f>DiyarbakirTablo[[#This Row],[Vefat2019]]</f>
        <v>25</v>
      </c>
      <c r="G23">
        <f>IF(AND(DiyarbakirTablo[[#This Row],[Vefat2020]]&gt;-1,DiyarbakirTablo[[#This Row],[Referans]]&gt;-1), DiyarbakirTablo[[#This Row],[Vefat2020]]-DiyarbakirTablo[[#This Row],[Referans]], 0)</f>
        <v>-4</v>
      </c>
      <c r="H23">
        <f t="shared" si="1"/>
        <v>17.8</v>
      </c>
      <c r="I23">
        <f t="shared" si="2"/>
        <v>18.857142857142858</v>
      </c>
      <c r="J23">
        <f t="shared" si="3"/>
        <v>6.75</v>
      </c>
      <c r="K23">
        <f t="shared" si="4"/>
        <v>3.5</v>
      </c>
      <c r="L23">
        <f t="shared" si="5"/>
        <v>18.857142857142858</v>
      </c>
    </row>
    <row r="24" spans="1:14">
      <c r="A24" s="3" t="s">
        <v>39</v>
      </c>
      <c r="B24">
        <v>12</v>
      </c>
      <c r="C24">
        <v>16</v>
      </c>
      <c r="D24">
        <v>7</v>
      </c>
      <c r="E24">
        <v>2</v>
      </c>
      <c r="F24">
        <f>DiyarbakirTablo[[#This Row],[Vefat2019]]</f>
        <v>16</v>
      </c>
      <c r="G24">
        <f>IF(AND(DiyarbakirTablo[[#This Row],[Vefat2020]]&gt;-1,DiyarbakirTablo[[#This Row],[Referans]]&gt;-1), DiyarbakirTablo[[#This Row],[Vefat2020]]-DiyarbakirTablo[[#This Row],[Referans]], 0)</f>
        <v>-4</v>
      </c>
      <c r="H24">
        <f t="shared" si="1"/>
        <v>16.833333333333332</v>
      </c>
      <c r="I24">
        <f t="shared" si="2"/>
        <v>18.714285714285715</v>
      </c>
      <c r="J24">
        <f t="shared" si="3"/>
        <v>6.75</v>
      </c>
      <c r="K24">
        <f t="shared" si="4"/>
        <v>2.3333333333333335</v>
      </c>
      <c r="L24">
        <f t="shared" si="5"/>
        <v>18.714285714285715</v>
      </c>
    </row>
    <row r="25" spans="1:14">
      <c r="A25" s="3" t="s">
        <v>40</v>
      </c>
      <c r="B25">
        <v>19</v>
      </c>
      <c r="C25">
        <v>11</v>
      </c>
      <c r="D25">
        <v>10</v>
      </c>
      <c r="E25">
        <v>5</v>
      </c>
      <c r="F25">
        <f>DiyarbakirTablo[[#This Row],[Vefat2019]]</f>
        <v>11</v>
      </c>
      <c r="G25">
        <f>IF(AND(DiyarbakirTablo[[#This Row],[Vefat2020]]&gt;-1,DiyarbakirTablo[[#This Row],[Referans]]&gt;-1), DiyarbakirTablo[[#This Row],[Vefat2020]]-DiyarbakirTablo[[#This Row],[Referans]], 0)</f>
        <v>8</v>
      </c>
      <c r="H25">
        <f t="shared" si="1"/>
        <v>17.666666666666668</v>
      </c>
      <c r="I25">
        <f t="shared" si="2"/>
        <v>17.428571428571427</v>
      </c>
      <c r="J25">
        <f t="shared" si="3"/>
        <v>7.4</v>
      </c>
      <c r="K25">
        <f t="shared" si="4"/>
        <v>2.7142857142857144</v>
      </c>
      <c r="L25">
        <f t="shared" si="5"/>
        <v>17.428571428571427</v>
      </c>
      <c r="N25" t="s">
        <v>5</v>
      </c>
    </row>
    <row r="26" spans="1:14">
      <c r="A26" s="3" t="s">
        <v>41</v>
      </c>
      <c r="B26">
        <v>15</v>
      </c>
      <c r="C26">
        <v>21</v>
      </c>
      <c r="D26">
        <v>19</v>
      </c>
      <c r="E26">
        <v>2</v>
      </c>
      <c r="F26">
        <f>DiyarbakirTablo[[#This Row],[Vefat2019]]</f>
        <v>21</v>
      </c>
      <c r="G26">
        <f>IF(AND(DiyarbakirTablo[[#This Row],[Vefat2020]]&gt;-1,DiyarbakirTablo[[#This Row],[Referans]]&gt;-1), DiyarbakirTablo[[#This Row],[Vefat2020]]-DiyarbakirTablo[[#This Row],[Referans]], 0)</f>
        <v>-6</v>
      </c>
      <c r="H26">
        <f t="shared" si="1"/>
        <v>17.285714285714285</v>
      </c>
      <c r="I26">
        <f t="shared" si="2"/>
        <v>18.285714285714285</v>
      </c>
      <c r="J26">
        <f t="shared" si="3"/>
        <v>9.3333333333333339</v>
      </c>
      <c r="K26">
        <f t="shared" si="4"/>
        <v>2.5714285714285716</v>
      </c>
      <c r="L26">
        <f t="shared" si="5"/>
        <v>18.285714285714285</v>
      </c>
      <c r="N26" cm="1">
        <f t="array" ref="N26">SUM(DiyarbakirTablo[20207DayAvg]-DiyarbakirTablo[Referans7DayAvg])</f>
        <v>320.17142857142863</v>
      </c>
    </row>
    <row r="27" spans="1:14">
      <c r="A27" s="3" t="s">
        <v>42</v>
      </c>
      <c r="B27">
        <v>-1</v>
      </c>
      <c r="C27">
        <v>21</v>
      </c>
      <c r="D27">
        <v>14</v>
      </c>
      <c r="E27">
        <v>4</v>
      </c>
      <c r="F27">
        <f>DiyarbakirTablo[[#This Row],[Vefat2019]]</f>
        <v>21</v>
      </c>
      <c r="G27">
        <f>IF(AND(DiyarbakirTablo[[#This Row],[Vefat2020]]&gt;-1,DiyarbakirTablo[[#This Row],[Referans]]&gt;-1), DiyarbakirTablo[[#This Row],[Vefat2020]]-DiyarbakirTablo[[#This Row],[Referans]], 0)</f>
        <v>0</v>
      </c>
      <c r="H27">
        <f t="shared" si="1"/>
        <v>17.166666666666668</v>
      </c>
      <c r="I27">
        <f t="shared" si="2"/>
        <v>18.142857142857142</v>
      </c>
      <c r="J27">
        <f t="shared" si="3"/>
        <v>10</v>
      </c>
      <c r="K27">
        <f t="shared" si="4"/>
        <v>3</v>
      </c>
      <c r="L27">
        <f t="shared" si="5"/>
        <v>18.142857142857142</v>
      </c>
    </row>
    <row r="28" spans="1:14">
      <c r="A28" s="3" t="s">
        <v>43</v>
      </c>
      <c r="B28">
        <v>-1</v>
      </c>
      <c r="C28">
        <v>15</v>
      </c>
      <c r="D28">
        <v>12</v>
      </c>
      <c r="E28">
        <v>6</v>
      </c>
      <c r="F28">
        <f>DiyarbakirTablo[[#This Row],[Vefat2019]]</f>
        <v>15</v>
      </c>
      <c r="G28">
        <f>IF(AND(DiyarbakirTablo[[#This Row],[Vefat2020]]&gt;-1,DiyarbakirTablo[[#This Row],[Referans]]&gt;-1), DiyarbakirTablo[[#This Row],[Vefat2020]]-DiyarbakirTablo[[#This Row],[Referans]], 0)</f>
        <v>0</v>
      </c>
      <c r="H28">
        <f t="shared" si="1"/>
        <v>18.2</v>
      </c>
      <c r="I28">
        <f t="shared" si="2"/>
        <v>17.571428571428573</v>
      </c>
      <c r="J28">
        <f t="shared" si="3"/>
        <v>10.857142857142858</v>
      </c>
      <c r="K28">
        <f t="shared" si="4"/>
        <v>3.7142857142857144</v>
      </c>
      <c r="L28">
        <f t="shared" si="5"/>
        <v>17.571428571428573</v>
      </c>
    </row>
    <row r="29" spans="1:14">
      <c r="A29" s="3" t="s">
        <v>44</v>
      </c>
      <c r="B29">
        <v>-1</v>
      </c>
      <c r="C29">
        <v>18</v>
      </c>
      <c r="D29">
        <v>14</v>
      </c>
      <c r="E29">
        <v>2</v>
      </c>
      <c r="F29">
        <f>DiyarbakirTablo[[#This Row],[Vefat2019]]</f>
        <v>18</v>
      </c>
      <c r="G29">
        <f>IF(AND(DiyarbakirTablo[[#This Row],[Vefat2020]]&gt;-1,DiyarbakirTablo[[#This Row],[Referans]]&gt;-1), DiyarbakirTablo[[#This Row],[Vefat2020]]-DiyarbakirTablo[[#This Row],[Referans]], 0)</f>
        <v>0</v>
      </c>
      <c r="H29">
        <f t="shared" si="1"/>
        <v>16.75</v>
      </c>
      <c r="I29">
        <f t="shared" si="2"/>
        <v>18.142857142857142</v>
      </c>
      <c r="J29">
        <f t="shared" si="3"/>
        <v>12.571428571428571</v>
      </c>
      <c r="K29">
        <f t="shared" si="4"/>
        <v>3.5714285714285716</v>
      </c>
      <c r="L29">
        <f t="shared" si="5"/>
        <v>18.142857142857142</v>
      </c>
    </row>
    <row r="30" spans="1:14">
      <c r="A30" s="3" t="s">
        <v>45</v>
      </c>
      <c r="B30">
        <v>16</v>
      </c>
      <c r="C30">
        <v>23</v>
      </c>
      <c r="D30">
        <v>13</v>
      </c>
      <c r="E30">
        <v>1</v>
      </c>
      <c r="F30">
        <f>DiyarbakirTablo[[#This Row],[Vefat2019]]</f>
        <v>23</v>
      </c>
      <c r="G30">
        <f>IF(AND(DiyarbakirTablo[[#This Row],[Vefat2020]]&gt;-1,DiyarbakirTablo[[#This Row],[Referans]]&gt;-1), DiyarbakirTablo[[#This Row],[Vefat2020]]-DiyarbakirTablo[[#This Row],[Referans]], 0)</f>
        <v>-7</v>
      </c>
      <c r="H30">
        <f t="shared" si="1"/>
        <v>15.5</v>
      </c>
      <c r="I30">
        <f t="shared" si="2"/>
        <v>17.857142857142858</v>
      </c>
      <c r="J30">
        <f t="shared" si="3"/>
        <v>12.714285714285714</v>
      </c>
      <c r="K30">
        <f t="shared" si="4"/>
        <v>3.1428571428571428</v>
      </c>
      <c r="L30">
        <f t="shared" si="5"/>
        <v>17.857142857142858</v>
      </c>
    </row>
    <row r="31" spans="1:14">
      <c r="A31" s="3" t="s">
        <v>46</v>
      </c>
      <c r="B31">
        <v>19</v>
      </c>
      <c r="C31">
        <v>-1</v>
      </c>
      <c r="D31">
        <v>-1</v>
      </c>
      <c r="E31">
        <v>2</v>
      </c>
      <c r="F31">
        <f>DiyarbakirTablo[[#This Row],[Vefat2019]]</f>
        <v>-1</v>
      </c>
      <c r="G31">
        <f>IF(AND(DiyarbakirTablo[[#This Row],[Vefat2020]]&gt;-1,DiyarbakirTablo[[#This Row],[Referans]]&gt;-1), DiyarbakirTablo[[#This Row],[Vefat2020]]-DiyarbakirTablo[[#This Row],[Referans]], 0)</f>
        <v>0</v>
      </c>
      <c r="H31">
        <f t="shared" si="1"/>
        <v>17.25</v>
      </c>
      <c r="I31">
        <f t="shared" si="2"/>
        <v>18.166666666666668</v>
      </c>
      <c r="J31">
        <f t="shared" si="3"/>
        <v>13.666666666666666</v>
      </c>
      <c r="K31">
        <f t="shared" si="4"/>
        <v>3.1428571428571428</v>
      </c>
      <c r="L31">
        <f t="shared" si="5"/>
        <v>15.428571428571429</v>
      </c>
    </row>
    <row r="32" spans="1:14">
      <c r="A32" s="3" t="s">
        <v>47</v>
      </c>
      <c r="B32">
        <v>18</v>
      </c>
      <c r="C32">
        <v>13</v>
      </c>
      <c r="D32">
        <v>19</v>
      </c>
      <c r="E32">
        <v>5</v>
      </c>
      <c r="F32">
        <f>DiyarbakirTablo[[#This Row],[Vefat2019]]</f>
        <v>13</v>
      </c>
      <c r="G32">
        <f>IF(AND(DiyarbakirTablo[[#This Row],[Vefat2020]]&gt;-1,DiyarbakirTablo[[#This Row],[Referans]]&gt;-1), DiyarbakirTablo[[#This Row],[Vefat2020]]-DiyarbakirTablo[[#This Row],[Referans]], 0)</f>
        <v>5</v>
      </c>
      <c r="H32">
        <f t="shared" si="1"/>
        <v>17</v>
      </c>
      <c r="I32">
        <f t="shared" si="2"/>
        <v>18.5</v>
      </c>
      <c r="J32">
        <f t="shared" si="3"/>
        <v>15.166666666666666</v>
      </c>
      <c r="K32">
        <f t="shared" si="4"/>
        <v>3.1428571428571428</v>
      </c>
      <c r="L32">
        <f t="shared" si="5"/>
        <v>15.714285714285714</v>
      </c>
    </row>
    <row r="33" spans="1:12">
      <c r="A33" s="3" t="s">
        <v>48</v>
      </c>
      <c r="B33">
        <v>23</v>
      </c>
      <c r="C33">
        <v>19</v>
      </c>
      <c r="D33">
        <v>-1</v>
      </c>
      <c r="E33">
        <v>3</v>
      </c>
      <c r="F33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3">
        <f>IF(AND(DiyarbakirTablo[[#This Row],[Vefat2020]]&gt;-1,DiyarbakirTablo[[#This Row],[Referans]]&gt;-1), DiyarbakirTablo[[#This Row],[Vefat2020]]-DiyarbakirTablo[[#This Row],[Referans]], 0)</f>
        <v>4</v>
      </c>
      <c r="H33">
        <f t="shared" si="1"/>
        <v>19</v>
      </c>
      <c r="I33">
        <f t="shared" si="2"/>
        <v>18.166666666666668</v>
      </c>
      <c r="J33">
        <f t="shared" si="3"/>
        <v>14.4</v>
      </c>
      <c r="K33">
        <f t="shared" si="4"/>
        <v>3.2857142857142856</v>
      </c>
      <c r="L33">
        <f t="shared" si="5"/>
        <v>15.428571428571429</v>
      </c>
    </row>
    <row r="34" spans="1:12">
      <c r="A34" s="3" t="s">
        <v>49</v>
      </c>
      <c r="B34">
        <v>17</v>
      </c>
      <c r="C34">
        <v>17</v>
      </c>
      <c r="D34">
        <v>14</v>
      </c>
      <c r="E34">
        <v>6</v>
      </c>
      <c r="F34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4">
        <f>IF(AND(DiyarbakirTablo[[#This Row],[Vefat2020]]&gt;-1,DiyarbakirTablo[[#This Row],[Referans]]&gt;-1), DiyarbakirTablo[[#This Row],[Vefat2020]]-DiyarbakirTablo[[#This Row],[Referans]], 0)</f>
        <v>1.5</v>
      </c>
      <c r="H34">
        <f t="shared" si="1"/>
        <v>18.600000000000001</v>
      </c>
      <c r="I34">
        <f t="shared" si="2"/>
        <v>17.5</v>
      </c>
      <c r="J34">
        <f t="shared" si="3"/>
        <v>14.4</v>
      </c>
      <c r="K34">
        <f t="shared" si="4"/>
        <v>3.5714285714285716</v>
      </c>
      <c r="L34">
        <f t="shared" si="5"/>
        <v>14.642857142857142</v>
      </c>
    </row>
    <row r="35" spans="1:12">
      <c r="A35" s="3" t="s">
        <v>50</v>
      </c>
      <c r="B35">
        <v>14</v>
      </c>
      <c r="C35">
        <v>12</v>
      </c>
      <c r="D35">
        <v>11</v>
      </c>
      <c r="E35">
        <v>4</v>
      </c>
      <c r="F35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35">
        <f>IF(AND(DiyarbakirTablo[[#This Row],[Vefat2020]]&gt;-1,DiyarbakirTablo[[#This Row],[Referans]]&gt;-1), DiyarbakirTablo[[#This Row],[Vefat2020]]-DiyarbakirTablo[[#This Row],[Referans]], 0)</f>
        <v>2.5</v>
      </c>
      <c r="H35">
        <f t="shared" si="1"/>
        <v>17.833333333333332</v>
      </c>
      <c r="I35">
        <f t="shared" si="2"/>
        <v>17</v>
      </c>
      <c r="J35">
        <f t="shared" si="3"/>
        <v>14.2</v>
      </c>
      <c r="K35">
        <f t="shared" si="4"/>
        <v>3.2857142857142856</v>
      </c>
      <c r="L35">
        <f t="shared" si="5"/>
        <v>14.142857142857142</v>
      </c>
    </row>
    <row r="36" spans="1:12">
      <c r="A36" s="3" t="s">
        <v>51</v>
      </c>
      <c r="B36">
        <v>22</v>
      </c>
      <c r="C36">
        <v>26</v>
      </c>
      <c r="D36">
        <v>19</v>
      </c>
      <c r="E36">
        <v>3</v>
      </c>
      <c r="F36">
        <f>IF(OR(DiyarbakirTablo[[#This Row],[Vefat2019]]&gt;-1, DiyarbakirTablo[[#This Row],[Vefat2018]]&gt;-1), AVERAGEIF(DiyarbakirTablo[[#This Row],[Vefat2019]:[Vefat2018]], "&gt;0"), DiyarbakirTablo[[#This Row],[Vefat2020]])</f>
        <v>22.5</v>
      </c>
      <c r="G36">
        <f>IF(AND(DiyarbakirTablo[[#This Row],[Vefat2020]]&gt;-1,DiyarbakirTablo[[#This Row],[Referans]]&gt;-1), DiyarbakirTablo[[#This Row],[Vefat2020]]-DiyarbakirTablo[[#This Row],[Referans]], 0)</f>
        <v>-0.5</v>
      </c>
      <c r="H36">
        <f t="shared" si="1"/>
        <v>18.428571428571427</v>
      </c>
      <c r="I36">
        <f t="shared" si="2"/>
        <v>18.333333333333332</v>
      </c>
      <c r="J36">
        <f t="shared" si="3"/>
        <v>15.2</v>
      </c>
      <c r="K36">
        <f t="shared" si="4"/>
        <v>3.4285714285714284</v>
      </c>
      <c r="L36">
        <f t="shared" si="5"/>
        <v>14.785714285714286</v>
      </c>
    </row>
    <row r="37" spans="1:12">
      <c r="A37" s="3" t="s">
        <v>52</v>
      </c>
      <c r="B37">
        <v>12</v>
      </c>
      <c r="C37">
        <v>21</v>
      </c>
      <c r="D37">
        <v>11</v>
      </c>
      <c r="E37">
        <v>1</v>
      </c>
      <c r="F37">
        <f>IF(OR(DiyarbakirTablo[[#This Row],[Vefat2019]]&gt;-1, DiyarbakirTablo[[#This Row],[Vefat2018]]&gt;-1), AVERAGEIF(DiyarbakirTablo[[#This Row],[Vefat2019]:[Vefat2018]], "&gt;0"), DiyarbakirTablo[[#This Row],[Vefat2020]])</f>
        <v>16</v>
      </c>
      <c r="G37">
        <f>IF(AND(DiyarbakirTablo[[#This Row],[Vefat2020]]&gt;-1,DiyarbakirTablo[[#This Row],[Referans]]&gt;-1), DiyarbakirTablo[[#This Row],[Vefat2020]]-DiyarbakirTablo[[#This Row],[Referans]], 0)</f>
        <v>-4</v>
      </c>
      <c r="H37">
        <f t="shared" si="1"/>
        <v>17.857142857142858</v>
      </c>
      <c r="I37">
        <f t="shared" si="2"/>
        <v>18</v>
      </c>
      <c r="J37">
        <f t="shared" si="3"/>
        <v>14.8</v>
      </c>
      <c r="K37">
        <f t="shared" si="4"/>
        <v>3.4285714285714284</v>
      </c>
      <c r="L37">
        <f t="shared" si="5"/>
        <v>13.785714285714286</v>
      </c>
    </row>
    <row r="38" spans="1:12">
      <c r="A38" s="3" t="s">
        <v>53</v>
      </c>
      <c r="B38">
        <v>12</v>
      </c>
      <c r="C38">
        <v>-1</v>
      </c>
      <c r="D38">
        <v>20</v>
      </c>
      <c r="E38">
        <v>1</v>
      </c>
      <c r="F38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8">
        <f>IF(AND(DiyarbakirTablo[[#This Row],[Vefat2020]]&gt;-1,DiyarbakirTablo[[#This Row],[Referans]]&gt;-1), DiyarbakirTablo[[#This Row],[Vefat2020]]-DiyarbakirTablo[[#This Row],[Referans]], 0)</f>
        <v>-8</v>
      </c>
      <c r="H38">
        <f t="shared" si="1"/>
        <v>16.857142857142858</v>
      </c>
      <c r="I38">
        <f t="shared" si="2"/>
        <v>18</v>
      </c>
      <c r="J38">
        <f t="shared" si="3"/>
        <v>15.666666666666666</v>
      </c>
      <c r="K38">
        <f t="shared" si="4"/>
        <v>3.2857142857142856</v>
      </c>
      <c r="L38">
        <f t="shared" si="5"/>
        <v>16.785714285714285</v>
      </c>
    </row>
    <row r="39" spans="1:12">
      <c r="A39" s="3" t="s">
        <v>54</v>
      </c>
      <c r="B39">
        <v>11</v>
      </c>
      <c r="C39">
        <v>12</v>
      </c>
      <c r="D39">
        <v>-1</v>
      </c>
      <c r="E39">
        <v>4</v>
      </c>
      <c r="F39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9">
        <f>IF(AND(DiyarbakirTablo[[#This Row],[Vefat2020]]&gt;-1,DiyarbakirTablo[[#This Row],[Referans]]&gt;-1), DiyarbakirTablo[[#This Row],[Vefat2020]]-DiyarbakirTablo[[#This Row],[Referans]], 0)</f>
        <v>-1</v>
      </c>
      <c r="H39">
        <f t="shared" si="1"/>
        <v>15.857142857142858</v>
      </c>
      <c r="I39">
        <f t="shared" si="2"/>
        <v>17.833333333333332</v>
      </c>
      <c r="J39">
        <f t="shared" si="3"/>
        <v>15</v>
      </c>
      <c r="K39">
        <f t="shared" si="4"/>
        <v>3.1428571428571428</v>
      </c>
      <c r="L39">
        <f t="shared" si="5"/>
        <v>16.642857142857142</v>
      </c>
    </row>
    <row r="40" spans="1:12">
      <c r="A40" s="3" t="s">
        <v>55</v>
      </c>
      <c r="B40">
        <v>19</v>
      </c>
      <c r="C40">
        <v>14</v>
      </c>
      <c r="D40">
        <v>11</v>
      </c>
      <c r="E40">
        <v>5</v>
      </c>
      <c r="F40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40">
        <f>IF(AND(DiyarbakirTablo[[#This Row],[Vefat2020]]&gt;-1,DiyarbakirTablo[[#This Row],[Referans]]&gt;-1), DiyarbakirTablo[[#This Row],[Vefat2020]]-DiyarbakirTablo[[#This Row],[Referans]], 0)</f>
        <v>6.5</v>
      </c>
      <c r="H40">
        <f t="shared" si="1"/>
        <v>15.285714285714286</v>
      </c>
      <c r="I40">
        <f t="shared" si="2"/>
        <v>17</v>
      </c>
      <c r="J40">
        <f t="shared" si="3"/>
        <v>14.333333333333334</v>
      </c>
      <c r="K40">
        <f t="shared" si="4"/>
        <v>3.4285714285714284</v>
      </c>
      <c r="L40">
        <f t="shared" si="5"/>
        <v>15.714285714285714</v>
      </c>
    </row>
    <row r="41" spans="1:12">
      <c r="A41" s="3" t="s">
        <v>56</v>
      </c>
      <c r="B41">
        <v>18</v>
      </c>
      <c r="C41">
        <v>-1</v>
      </c>
      <c r="D41">
        <v>-1</v>
      </c>
      <c r="E41">
        <v>-1</v>
      </c>
      <c r="F4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41">
        <f>IF(AND(DiyarbakirTablo[[#This Row],[Vefat2020]]&gt;-1,DiyarbakirTablo[[#This Row],[Referans]]&gt;-1), DiyarbakirTablo[[#This Row],[Vefat2020]]-DiyarbakirTablo[[#This Row],[Referans]], 0)</f>
        <v>0</v>
      </c>
      <c r="H41">
        <f t="shared" si="1"/>
        <v>15.428571428571429</v>
      </c>
      <c r="I41">
        <f t="shared" si="2"/>
        <v>17</v>
      </c>
      <c r="J41">
        <f t="shared" si="3"/>
        <v>14.4</v>
      </c>
      <c r="K41">
        <f t="shared" si="4"/>
        <v>3</v>
      </c>
      <c r="L41">
        <f t="shared" si="5"/>
        <v>16.071428571428573</v>
      </c>
    </row>
    <row r="42" spans="1:12">
      <c r="A42" s="3" t="s">
        <v>57</v>
      </c>
      <c r="B42">
        <v>21</v>
      </c>
      <c r="C42">
        <v>-1</v>
      </c>
      <c r="D42">
        <v>14</v>
      </c>
      <c r="E42">
        <v>4</v>
      </c>
      <c r="F42">
        <f>IF(OR(DiyarbakirTablo[[#This Row],[Vefat2019]]&gt;-1, DiyarbakirTablo[[#This Row],[Vefat2018]]&gt;-1), AVERAGEIF(DiyarbakirTablo[[#This Row],[Vefat2019]:[Vefat2018]], "&gt;0"), DiyarbakirTablo[[#This Row],[Vefat2020]])</f>
        <v>14</v>
      </c>
      <c r="G42">
        <f>IF(AND(DiyarbakirTablo[[#This Row],[Vefat2020]]&gt;-1,DiyarbakirTablo[[#This Row],[Referans]]&gt;-1), DiyarbakirTablo[[#This Row],[Vefat2020]]-DiyarbakirTablo[[#This Row],[Referans]], 0)</f>
        <v>7</v>
      </c>
      <c r="H42">
        <f t="shared" si="1"/>
        <v>16.428571428571427</v>
      </c>
      <c r="I42">
        <f t="shared" si="2"/>
        <v>18.25</v>
      </c>
      <c r="J42">
        <f t="shared" si="3"/>
        <v>15</v>
      </c>
      <c r="K42">
        <f t="shared" si="4"/>
        <v>3</v>
      </c>
      <c r="L42">
        <f t="shared" si="5"/>
        <v>16.428571428571427</v>
      </c>
    </row>
    <row r="43" spans="1:12">
      <c r="A43" s="3" t="s">
        <v>58</v>
      </c>
      <c r="B43">
        <v>16</v>
      </c>
      <c r="C43">
        <v>13</v>
      </c>
      <c r="D43">
        <v>18</v>
      </c>
      <c r="E43">
        <v>6</v>
      </c>
      <c r="F43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3">
        <f>IF(AND(DiyarbakirTablo[[#This Row],[Vefat2020]]&gt;-1,DiyarbakirTablo[[#This Row],[Referans]]&gt;-1), DiyarbakirTablo[[#This Row],[Vefat2020]]-DiyarbakirTablo[[#This Row],[Referans]], 0)</f>
        <v>0.5</v>
      </c>
      <c r="H43">
        <f t="shared" si="1"/>
        <v>15.571428571428571</v>
      </c>
      <c r="I43">
        <f t="shared" si="2"/>
        <v>15</v>
      </c>
      <c r="J43">
        <f t="shared" si="3"/>
        <v>14.8</v>
      </c>
      <c r="K43">
        <f t="shared" si="4"/>
        <v>3.5</v>
      </c>
      <c r="L43">
        <f t="shared" si="5"/>
        <v>15.428571428571429</v>
      </c>
    </row>
    <row r="44" spans="1:12">
      <c r="A44" s="3" t="s">
        <v>59</v>
      </c>
      <c r="B44">
        <v>15</v>
      </c>
      <c r="C44">
        <v>14</v>
      </c>
      <c r="D44">
        <v>12</v>
      </c>
      <c r="E44">
        <v>4</v>
      </c>
      <c r="F44">
        <f>IF(OR(DiyarbakirTablo[[#This Row],[Vefat2019]]&gt;-1, DiyarbakirTablo[[#This Row],[Vefat2018]]&gt;-1), AVERAGEIF(DiyarbakirTablo[[#This Row],[Vefat2019]:[Vefat2018]], "&gt;0"), DiyarbakirTablo[[#This Row],[Vefat2020]])</f>
        <v>13</v>
      </c>
      <c r="G44">
        <f>IF(AND(DiyarbakirTablo[[#This Row],[Vefat2020]]&gt;-1,DiyarbakirTablo[[#This Row],[Referans]]&gt;-1), DiyarbakirTablo[[#This Row],[Vefat2020]]-DiyarbakirTablo[[#This Row],[Referans]], 0)</f>
        <v>2</v>
      </c>
      <c r="H44">
        <f t="shared" si="1"/>
        <v>16</v>
      </c>
      <c r="I44">
        <f t="shared" si="2"/>
        <v>13.25</v>
      </c>
      <c r="J44">
        <f t="shared" si="3"/>
        <v>15</v>
      </c>
      <c r="K44">
        <f t="shared" si="4"/>
        <v>4</v>
      </c>
      <c r="L44">
        <f t="shared" si="5"/>
        <v>15</v>
      </c>
    </row>
    <row r="45" spans="1:12">
      <c r="A45" s="3" t="s">
        <v>60</v>
      </c>
      <c r="B45">
        <v>14</v>
      </c>
      <c r="C45">
        <v>17</v>
      </c>
      <c r="D45">
        <v>14</v>
      </c>
      <c r="E45">
        <v>3</v>
      </c>
      <c r="F45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5">
        <f>IF(AND(DiyarbakirTablo[[#This Row],[Vefat2020]]&gt;-1,DiyarbakirTablo[[#This Row],[Referans]]&gt;-1), DiyarbakirTablo[[#This Row],[Vefat2020]]-DiyarbakirTablo[[#This Row],[Referans]], 0)</f>
        <v>-1.5</v>
      </c>
      <c r="H45">
        <f t="shared" si="1"/>
        <v>16.285714285714285</v>
      </c>
      <c r="I45">
        <f t="shared" si="2"/>
        <v>14</v>
      </c>
      <c r="J45">
        <f t="shared" si="3"/>
        <v>13.8</v>
      </c>
      <c r="K45">
        <f t="shared" si="4"/>
        <v>4.333333333333333</v>
      </c>
      <c r="L45">
        <f t="shared" si="5"/>
        <v>14.357142857142858</v>
      </c>
    </row>
    <row r="46" spans="1:12">
      <c r="A46" s="3" t="s">
        <v>61</v>
      </c>
      <c r="B46">
        <v>18</v>
      </c>
      <c r="C46">
        <v>15</v>
      </c>
      <c r="D46">
        <v>12</v>
      </c>
      <c r="E46">
        <v>7</v>
      </c>
      <c r="F46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46">
        <f>IF(AND(DiyarbakirTablo[[#This Row],[Vefat2020]]&gt;-1,DiyarbakirTablo[[#This Row],[Referans]]&gt;-1), DiyarbakirTablo[[#This Row],[Vefat2020]]-DiyarbakirTablo[[#This Row],[Referans]], 0)</f>
        <v>4.5</v>
      </c>
      <c r="H46">
        <f t="shared" si="1"/>
        <v>17.285714285714285</v>
      </c>
      <c r="I46">
        <f t="shared" si="2"/>
        <v>14.6</v>
      </c>
      <c r="J46">
        <f t="shared" si="3"/>
        <v>13.5</v>
      </c>
      <c r="K46">
        <f t="shared" si="4"/>
        <v>4.833333333333333</v>
      </c>
      <c r="L46">
        <f t="shared" si="5"/>
        <v>14.571428571428571</v>
      </c>
    </row>
    <row r="47" spans="1:12">
      <c r="A47" s="3" t="s">
        <v>62</v>
      </c>
      <c r="B47">
        <v>12</v>
      </c>
      <c r="C47">
        <v>19</v>
      </c>
      <c r="D47">
        <v>10</v>
      </c>
      <c r="E47">
        <v>-1</v>
      </c>
      <c r="F4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7">
        <f>IF(AND(DiyarbakirTablo[[#This Row],[Vefat2020]]&gt;-1,DiyarbakirTablo[[#This Row],[Referans]]&gt;-1), DiyarbakirTablo[[#This Row],[Vefat2020]]-DiyarbakirTablo[[#This Row],[Referans]], 0)</f>
        <v>-2.5</v>
      </c>
      <c r="H47">
        <f t="shared" si="1"/>
        <v>16.285714285714285</v>
      </c>
      <c r="I47">
        <f t="shared" si="2"/>
        <v>15.6</v>
      </c>
      <c r="J47">
        <f t="shared" si="3"/>
        <v>13.333333333333334</v>
      </c>
      <c r="K47">
        <f t="shared" si="4"/>
        <v>4.8</v>
      </c>
      <c r="L47">
        <f t="shared" si="5"/>
        <v>14.857142857142858</v>
      </c>
    </row>
    <row r="48" spans="1:12">
      <c r="A48" s="3" t="s">
        <v>63</v>
      </c>
      <c r="B48">
        <v>-1</v>
      </c>
      <c r="C48">
        <v>17</v>
      </c>
      <c r="D48">
        <v>12</v>
      </c>
      <c r="E48">
        <v>4</v>
      </c>
      <c r="F48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8">
        <f>IF(AND(DiyarbakirTablo[[#This Row],[Vefat2020]]&gt;-1,DiyarbakirTablo[[#This Row],[Referans]]&gt;-1), DiyarbakirTablo[[#This Row],[Vefat2020]]-DiyarbakirTablo[[#This Row],[Referans]], 0)</f>
        <v>0</v>
      </c>
      <c r="H48">
        <f t="shared" si="1"/>
        <v>16</v>
      </c>
      <c r="I48">
        <f t="shared" si="2"/>
        <v>15.833333333333334</v>
      </c>
      <c r="J48">
        <f t="shared" si="3"/>
        <v>13.142857142857142</v>
      </c>
      <c r="K48">
        <f t="shared" si="4"/>
        <v>4.666666666666667</v>
      </c>
      <c r="L48">
        <f t="shared" si="5"/>
        <v>14.357142857142858</v>
      </c>
    </row>
    <row r="49" spans="1:12">
      <c r="A49" s="3" t="s">
        <v>64</v>
      </c>
      <c r="B49">
        <v>26</v>
      </c>
      <c r="C49">
        <v>-1</v>
      </c>
      <c r="D49">
        <v>15</v>
      </c>
      <c r="E49">
        <v>-1</v>
      </c>
      <c r="F49">
        <f>IF(OR(DiyarbakirTablo[[#This Row],[Vefat2019]]&gt;-1, DiyarbakirTablo[[#This Row],[Vefat2018]]&gt;-1), AVERAGEIF(DiyarbakirTablo[[#This Row],[Vefat2019]:[Vefat2018]], "&gt;0"), DiyarbakirTablo[[#This Row],[Vefat2020]])</f>
        <v>15</v>
      </c>
      <c r="G49">
        <f>IF(AND(DiyarbakirTablo[[#This Row],[Vefat2020]]&gt;-1,DiyarbakirTablo[[#This Row],[Referans]]&gt;-1), DiyarbakirTablo[[#This Row],[Vefat2020]]-DiyarbakirTablo[[#This Row],[Referans]], 0)</f>
        <v>11</v>
      </c>
      <c r="H49">
        <f t="shared" si="1"/>
        <v>16.833333333333332</v>
      </c>
      <c r="I49">
        <f t="shared" si="2"/>
        <v>15.833333333333334</v>
      </c>
      <c r="J49">
        <f t="shared" si="3"/>
        <v>13.285714285714286</v>
      </c>
      <c r="K49">
        <f t="shared" si="4"/>
        <v>4.8</v>
      </c>
      <c r="L49">
        <f t="shared" si="5"/>
        <v>14.5</v>
      </c>
    </row>
    <row r="50" spans="1:12">
      <c r="A50" s="3" t="s">
        <v>65</v>
      </c>
      <c r="B50">
        <v>11</v>
      </c>
      <c r="C50">
        <v>22</v>
      </c>
      <c r="D50">
        <v>9</v>
      </c>
      <c r="E50">
        <v>4</v>
      </c>
      <c r="F50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50">
        <f>IF(AND(DiyarbakirTablo[[#This Row],[Vefat2020]]&gt;-1,DiyarbakirTablo[[#This Row],[Referans]]&gt;-1), DiyarbakirTablo[[#This Row],[Vefat2020]]-DiyarbakirTablo[[#This Row],[Referans]], 0)</f>
        <v>-4.5</v>
      </c>
      <c r="H50">
        <f t="shared" si="1"/>
        <v>16</v>
      </c>
      <c r="I50">
        <f t="shared" si="2"/>
        <v>17.333333333333332</v>
      </c>
      <c r="J50">
        <f t="shared" si="3"/>
        <v>12</v>
      </c>
      <c r="K50">
        <f t="shared" si="4"/>
        <v>4.4000000000000004</v>
      </c>
      <c r="L50">
        <f t="shared" si="5"/>
        <v>14.5</v>
      </c>
    </row>
    <row r="51" spans="1:12">
      <c r="A51" s="3" t="s">
        <v>66</v>
      </c>
      <c r="B51">
        <v>10</v>
      </c>
      <c r="C51">
        <v>29</v>
      </c>
      <c r="D51">
        <v>8</v>
      </c>
      <c r="E51">
        <v>5</v>
      </c>
      <c r="F5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51">
        <f>IF(AND(DiyarbakirTablo[[#This Row],[Vefat2020]]&gt;-1,DiyarbakirTablo[[#This Row],[Referans]]&gt;-1), DiyarbakirTablo[[#This Row],[Vefat2020]]-DiyarbakirTablo[[#This Row],[Referans]], 0)</f>
        <v>-8.5</v>
      </c>
      <c r="H51">
        <f t="shared" si="1"/>
        <v>15.166666666666666</v>
      </c>
      <c r="I51">
        <f t="shared" si="2"/>
        <v>19.833333333333332</v>
      </c>
      <c r="J51">
        <f t="shared" si="3"/>
        <v>11.428571428571429</v>
      </c>
      <c r="K51">
        <f t="shared" si="4"/>
        <v>4.5999999999999996</v>
      </c>
      <c r="L51">
        <f t="shared" si="5"/>
        <v>15.285714285714286</v>
      </c>
    </row>
    <row r="52" spans="1:12">
      <c r="A52" s="3" t="s">
        <v>67</v>
      </c>
      <c r="B52">
        <v>15</v>
      </c>
      <c r="C52">
        <v>14</v>
      </c>
      <c r="D52">
        <v>-1</v>
      </c>
      <c r="E52">
        <v>6</v>
      </c>
      <c r="F52">
        <f>IF(OR(DiyarbakirTablo[[#This Row],[Vefat2019]]&gt;-1, DiyarbakirTablo[[#This Row],[Vefat2018]]&gt;-1), AVERAGEIF(DiyarbakirTablo[[#This Row],[Vefat2019]:[Vefat2018]], "&gt;0"), DiyarbakirTablo[[#This Row],[Vefat2020]])</f>
        <v>14</v>
      </c>
      <c r="G52">
        <f>IF(AND(DiyarbakirTablo[[#This Row],[Vefat2020]]&gt;-1,DiyarbakirTablo[[#This Row],[Referans]]&gt;-1), DiyarbakirTablo[[#This Row],[Vefat2020]]-DiyarbakirTablo[[#This Row],[Referans]], 0)</f>
        <v>1</v>
      </c>
      <c r="H52">
        <f t="shared" si="1"/>
        <v>15.333333333333334</v>
      </c>
      <c r="I52">
        <f t="shared" si="2"/>
        <v>19.333333333333332</v>
      </c>
      <c r="J52">
        <f t="shared" si="3"/>
        <v>11</v>
      </c>
      <c r="K52">
        <f t="shared" si="4"/>
        <v>5.2</v>
      </c>
      <c r="L52">
        <f t="shared" si="5"/>
        <v>15.071428571428571</v>
      </c>
    </row>
    <row r="53" spans="1:12">
      <c r="A53" s="3" t="s">
        <v>68</v>
      </c>
      <c r="B53">
        <v>-1</v>
      </c>
      <c r="C53">
        <v>12</v>
      </c>
      <c r="D53">
        <v>19</v>
      </c>
      <c r="E53">
        <v>13</v>
      </c>
      <c r="F53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53">
        <f>IF(AND(DiyarbakirTablo[[#This Row],[Vefat2020]]&gt;-1,DiyarbakirTablo[[#This Row],[Referans]]&gt;-1), DiyarbakirTablo[[#This Row],[Vefat2020]]-DiyarbakirTablo[[#This Row],[Referans]], 0)</f>
        <v>0</v>
      </c>
      <c r="H53">
        <f t="shared" si="1"/>
        <v>14.8</v>
      </c>
      <c r="I53">
        <f t="shared" si="2"/>
        <v>18.833333333333332</v>
      </c>
      <c r="J53">
        <f t="shared" si="3"/>
        <v>12.166666666666666</v>
      </c>
      <c r="K53">
        <f t="shared" si="4"/>
        <v>6.4</v>
      </c>
      <c r="L53">
        <f t="shared" si="5"/>
        <v>15.357142857142858</v>
      </c>
    </row>
    <row r="54" spans="1:12">
      <c r="A54" s="3" t="s">
        <v>69</v>
      </c>
      <c r="B54">
        <v>14</v>
      </c>
      <c r="C54">
        <v>20</v>
      </c>
      <c r="D54">
        <v>12</v>
      </c>
      <c r="E54">
        <v>1</v>
      </c>
      <c r="F54">
        <f>IF(OR(DiyarbakirTablo[[#This Row],[Vefat2019]]&gt;-1, DiyarbakirTablo[[#This Row],[Vefat2018]]&gt;-1), AVERAGEIF(DiyarbakirTablo[[#This Row],[Vefat2019]:[Vefat2018]], "&gt;0"), DiyarbakirTablo[[#This Row],[Vefat2020]])</f>
        <v>16</v>
      </c>
      <c r="G54">
        <f>IF(AND(DiyarbakirTablo[[#This Row],[Vefat2020]]&gt;-1,DiyarbakirTablo[[#This Row],[Referans]]&gt;-1), DiyarbakirTablo[[#This Row],[Vefat2020]]-DiyarbakirTablo[[#This Row],[Referans]], 0)</f>
        <v>-2</v>
      </c>
      <c r="H54">
        <f t="shared" si="1"/>
        <v>15.2</v>
      </c>
      <c r="I54">
        <f t="shared" si="2"/>
        <v>19</v>
      </c>
      <c r="J54">
        <f t="shared" si="3"/>
        <v>12.5</v>
      </c>
      <c r="K54">
        <f t="shared" si="4"/>
        <v>5.5</v>
      </c>
      <c r="L54">
        <f t="shared" si="5"/>
        <v>15.571428571428571</v>
      </c>
    </row>
    <row r="55" spans="1:12">
      <c r="A55" s="3" t="s">
        <v>70</v>
      </c>
      <c r="B55">
        <v>16</v>
      </c>
      <c r="C55">
        <v>9</v>
      </c>
      <c r="D55">
        <v>16</v>
      </c>
      <c r="E55">
        <v>4</v>
      </c>
      <c r="F55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55">
        <f>IF(AND(DiyarbakirTablo[[#This Row],[Vefat2020]]&gt;-1,DiyarbakirTablo[[#This Row],[Referans]]&gt;-1), DiyarbakirTablo[[#This Row],[Vefat2020]]-DiyarbakirTablo[[#This Row],[Referans]], 0)</f>
        <v>3.5</v>
      </c>
      <c r="H55">
        <f t="shared" si="1"/>
        <v>15.333333333333334</v>
      </c>
      <c r="I55">
        <f t="shared" si="2"/>
        <v>17.666666666666668</v>
      </c>
      <c r="J55">
        <f t="shared" si="3"/>
        <v>13.166666666666666</v>
      </c>
      <c r="K55">
        <f t="shared" si="4"/>
        <v>5.5</v>
      </c>
      <c r="L55">
        <f t="shared" si="5"/>
        <v>15.285714285714286</v>
      </c>
    </row>
    <row r="56" spans="1:12">
      <c r="A56" s="3" t="s">
        <v>71</v>
      </c>
      <c r="B56">
        <v>-1</v>
      </c>
      <c r="C56">
        <v>14</v>
      </c>
      <c r="D56">
        <v>8</v>
      </c>
      <c r="E56">
        <v>6</v>
      </c>
      <c r="F56">
        <f>IF(OR(DiyarbakirTablo[[#This Row],[Vefat2019]]&gt;-1, DiyarbakirTablo[[#This Row],[Vefat2018]]&gt;-1), AVERAGEIF(DiyarbakirTablo[[#This Row],[Vefat2019]:[Vefat2018]], "&gt;0"), DiyarbakirTablo[[#This Row],[Vefat2020]])</f>
        <v>11</v>
      </c>
      <c r="G56">
        <f>IF(AND(DiyarbakirTablo[[#This Row],[Vefat2020]]&gt;-1,DiyarbakirTablo[[#This Row],[Referans]]&gt;-1), DiyarbakirTablo[[#This Row],[Vefat2020]]-DiyarbakirTablo[[#This Row],[Referans]], 0)</f>
        <v>0</v>
      </c>
      <c r="H56">
        <f t="shared" si="1"/>
        <v>13.2</v>
      </c>
      <c r="I56">
        <f t="shared" si="2"/>
        <v>17.142857142857142</v>
      </c>
      <c r="J56">
        <f t="shared" si="3"/>
        <v>12</v>
      </c>
      <c r="K56">
        <f t="shared" si="4"/>
        <v>5.5714285714285712</v>
      </c>
      <c r="L56">
        <f t="shared" si="5"/>
        <v>14.714285714285714</v>
      </c>
    </row>
    <row r="57" spans="1:12">
      <c r="A57" s="3" t="s">
        <v>72</v>
      </c>
      <c r="B57">
        <v>11</v>
      </c>
      <c r="C57">
        <v>16</v>
      </c>
      <c r="D57">
        <v>13</v>
      </c>
      <c r="E57">
        <v>8</v>
      </c>
      <c r="F5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57">
        <f>IF(AND(DiyarbakirTablo[[#This Row],[Vefat2020]]&gt;-1,DiyarbakirTablo[[#This Row],[Referans]]&gt;-1), DiyarbakirTablo[[#This Row],[Vefat2020]]-DiyarbakirTablo[[#This Row],[Referans]], 0)</f>
        <v>-3.5</v>
      </c>
      <c r="H57">
        <f t="shared" si="1"/>
        <v>13.2</v>
      </c>
      <c r="I57">
        <f t="shared" si="2"/>
        <v>16.285714285714285</v>
      </c>
      <c r="J57">
        <f t="shared" si="3"/>
        <v>12.666666666666666</v>
      </c>
      <c r="K57">
        <f t="shared" si="4"/>
        <v>6.1428571428571432</v>
      </c>
      <c r="L57">
        <f t="shared" si="5"/>
        <v>14.571428571428571</v>
      </c>
    </row>
    <row r="58" spans="1:12">
      <c r="A58" s="3" t="s">
        <v>73</v>
      </c>
      <c r="B58">
        <v>10</v>
      </c>
      <c r="C58">
        <v>-1</v>
      </c>
      <c r="D58">
        <v>16</v>
      </c>
      <c r="E58">
        <v>3</v>
      </c>
      <c r="F58">
        <f>IF(OR(DiyarbakirTablo[[#This Row],[Vefat2019]]&gt;-1, DiyarbakirTablo[[#This Row],[Vefat2018]]&gt;-1), AVERAGEIF(DiyarbakirTablo[[#This Row],[Vefat2019]:[Vefat2018]], "&gt;0"), DiyarbakirTablo[[#This Row],[Vefat2020]])</f>
        <v>16</v>
      </c>
      <c r="G58">
        <f>IF(AND(DiyarbakirTablo[[#This Row],[Vefat2020]]&gt;-1,DiyarbakirTablo[[#This Row],[Referans]]&gt;-1), DiyarbakirTablo[[#This Row],[Vefat2020]]-DiyarbakirTablo[[#This Row],[Referans]], 0)</f>
        <v>-6</v>
      </c>
      <c r="H58">
        <f t="shared" si="1"/>
        <v>13.2</v>
      </c>
      <c r="I58">
        <f t="shared" si="2"/>
        <v>14.166666666666666</v>
      </c>
      <c r="J58">
        <f t="shared" si="3"/>
        <v>14</v>
      </c>
      <c r="K58">
        <f t="shared" si="4"/>
        <v>5.8571428571428568</v>
      </c>
      <c r="L58">
        <f t="shared" si="5"/>
        <v>14.214285714285714</v>
      </c>
    </row>
    <row r="59" spans="1:12">
      <c r="A59" s="3" t="s">
        <v>74</v>
      </c>
      <c r="B59">
        <v>17</v>
      </c>
      <c r="C59">
        <v>22</v>
      </c>
      <c r="D59">
        <v>18</v>
      </c>
      <c r="E59">
        <v>7</v>
      </c>
      <c r="F59">
        <f>IF(OR(DiyarbakirTablo[[#This Row],[Vefat2019]]&gt;-1, DiyarbakirTablo[[#This Row],[Vefat2018]]&gt;-1), AVERAGEIF(DiyarbakirTablo[[#This Row],[Vefat2019]:[Vefat2018]], "&gt;0"), DiyarbakirTablo[[#This Row],[Vefat2020]])</f>
        <v>20</v>
      </c>
      <c r="G59">
        <f>IF(AND(DiyarbakirTablo[[#This Row],[Vefat2020]]&gt;-1,DiyarbakirTablo[[#This Row],[Referans]]&gt;-1), DiyarbakirTablo[[#This Row],[Vefat2020]]-DiyarbakirTablo[[#This Row],[Referans]], 0)</f>
        <v>-3</v>
      </c>
      <c r="H59">
        <f t="shared" si="1"/>
        <v>13.6</v>
      </c>
      <c r="I59">
        <f t="shared" si="2"/>
        <v>15.5</v>
      </c>
      <c r="J59">
        <f t="shared" si="3"/>
        <v>14.571428571428571</v>
      </c>
      <c r="K59">
        <f t="shared" si="4"/>
        <v>6</v>
      </c>
      <c r="L59">
        <f t="shared" si="5"/>
        <v>15.071428571428571</v>
      </c>
    </row>
    <row r="60" spans="1:12">
      <c r="A60" s="3" t="s">
        <v>75</v>
      </c>
      <c r="B60">
        <v>12</v>
      </c>
      <c r="C60">
        <v>19</v>
      </c>
      <c r="D60">
        <v>12</v>
      </c>
      <c r="E60">
        <v>4</v>
      </c>
      <c r="F60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60">
        <f>IF(AND(DiyarbakirTablo[[#This Row],[Vefat2020]]&gt;-1,DiyarbakirTablo[[#This Row],[Referans]]&gt;-1), DiyarbakirTablo[[#This Row],[Vefat2020]]-DiyarbakirTablo[[#This Row],[Referans]], 0)</f>
        <v>-3.5</v>
      </c>
      <c r="H60">
        <f t="shared" si="1"/>
        <v>13.333333333333334</v>
      </c>
      <c r="I60">
        <f t="shared" si="2"/>
        <v>16.666666666666668</v>
      </c>
      <c r="J60">
        <f t="shared" si="3"/>
        <v>13.571428571428571</v>
      </c>
      <c r="K60">
        <f t="shared" si="4"/>
        <v>4.7142857142857144</v>
      </c>
      <c r="L60">
        <f t="shared" si="5"/>
        <v>15.071428571428571</v>
      </c>
    </row>
    <row r="61" spans="1:12">
      <c r="A61" s="3" t="s">
        <v>76</v>
      </c>
      <c r="B61">
        <v>21</v>
      </c>
      <c r="C61">
        <v>22</v>
      </c>
      <c r="D61">
        <v>-1</v>
      </c>
      <c r="E61">
        <v>4</v>
      </c>
      <c r="F6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61">
        <f>IF(AND(DiyarbakirTablo[[#This Row],[Vefat2020]]&gt;-1,DiyarbakirTablo[[#This Row],[Referans]]&gt;-1), DiyarbakirTablo[[#This Row],[Vefat2020]]-DiyarbakirTablo[[#This Row],[Referans]], 0)</f>
        <v>-1</v>
      </c>
      <c r="H61">
        <f t="shared" si="1"/>
        <v>14.5</v>
      </c>
      <c r="I61">
        <f t="shared" si="2"/>
        <v>17</v>
      </c>
      <c r="J61">
        <f t="shared" si="3"/>
        <v>13.833333333333334</v>
      </c>
      <c r="K61">
        <f t="shared" si="4"/>
        <v>5.1428571428571432</v>
      </c>
      <c r="L61">
        <f t="shared" si="5"/>
        <v>15.928571428571429</v>
      </c>
    </row>
    <row r="62" spans="1:12">
      <c r="A62" s="3" t="s">
        <v>77</v>
      </c>
      <c r="B62">
        <v>13</v>
      </c>
      <c r="C62">
        <v>13</v>
      </c>
      <c r="D62">
        <v>14</v>
      </c>
      <c r="E62">
        <v>11</v>
      </c>
      <c r="F62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62">
        <f>IF(AND(DiyarbakirTablo[[#This Row],[Vefat2020]]&gt;-1,DiyarbakirTablo[[#This Row],[Referans]]&gt;-1), DiyarbakirTablo[[#This Row],[Vefat2020]]-DiyarbakirTablo[[#This Row],[Referans]], 0)</f>
        <v>-0.5</v>
      </c>
      <c r="H62">
        <f t="shared" si="1"/>
        <v>14</v>
      </c>
      <c r="I62">
        <f t="shared" si="2"/>
        <v>17.666666666666668</v>
      </c>
      <c r="J62">
        <f t="shared" si="3"/>
        <v>13.5</v>
      </c>
      <c r="K62">
        <f t="shared" si="4"/>
        <v>6.1428571428571432</v>
      </c>
      <c r="L62">
        <f t="shared" si="5"/>
        <v>16.071428571428573</v>
      </c>
    </row>
    <row r="63" spans="1:12">
      <c r="A63" s="3" t="s">
        <v>78</v>
      </c>
      <c r="B63">
        <v>-1</v>
      </c>
      <c r="C63">
        <v>12</v>
      </c>
      <c r="D63">
        <v>15</v>
      </c>
      <c r="E63">
        <v>6</v>
      </c>
      <c r="F63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63">
        <f>IF(AND(DiyarbakirTablo[[#This Row],[Vefat2020]]&gt;-1,DiyarbakirTablo[[#This Row],[Referans]]&gt;-1), DiyarbakirTablo[[#This Row],[Vefat2020]]-DiyarbakirTablo[[#This Row],[Referans]], 0)</f>
        <v>0</v>
      </c>
      <c r="H63">
        <f t="shared" si="1"/>
        <v>14</v>
      </c>
      <c r="I63">
        <f t="shared" si="2"/>
        <v>17.333333333333332</v>
      </c>
      <c r="J63">
        <f t="shared" si="3"/>
        <v>14.666666666666666</v>
      </c>
      <c r="K63">
        <f t="shared" si="4"/>
        <v>6.1428571428571432</v>
      </c>
      <c r="L63">
        <f t="shared" si="5"/>
        <v>16.428571428571427</v>
      </c>
    </row>
    <row r="64" spans="1:12">
      <c r="A64" s="3" t="s">
        <v>79</v>
      </c>
      <c r="B64">
        <v>15</v>
      </c>
      <c r="C64">
        <v>8</v>
      </c>
      <c r="D64">
        <v>14</v>
      </c>
      <c r="E64">
        <v>6</v>
      </c>
      <c r="F64">
        <f>IF(OR(DiyarbakirTablo[[#This Row],[Vefat2019]]&gt;-1, DiyarbakirTablo[[#This Row],[Vefat2018]]&gt;-1), AVERAGEIF(DiyarbakirTablo[[#This Row],[Vefat2019]:[Vefat2018]], "&gt;0"), DiyarbakirTablo[[#This Row],[Vefat2020]])</f>
        <v>11</v>
      </c>
      <c r="G64">
        <f>IF(AND(DiyarbakirTablo[[#This Row],[Vefat2020]]&gt;-1,DiyarbakirTablo[[#This Row],[Referans]]&gt;-1), DiyarbakirTablo[[#This Row],[Vefat2020]]-DiyarbakirTablo[[#This Row],[Referans]], 0)</f>
        <v>4</v>
      </c>
      <c r="H64">
        <f t="shared" si="1"/>
        <v>14.666666666666666</v>
      </c>
      <c r="I64">
        <f t="shared" si="2"/>
        <v>16</v>
      </c>
      <c r="J64">
        <f t="shared" si="3"/>
        <v>14.833333333333334</v>
      </c>
      <c r="K64">
        <f t="shared" si="4"/>
        <v>5.8571428571428568</v>
      </c>
      <c r="L64">
        <f t="shared" si="5"/>
        <v>15.928571428571429</v>
      </c>
    </row>
    <row r="65" spans="1:12">
      <c r="A65" s="3" t="s">
        <v>80</v>
      </c>
      <c r="B65">
        <v>-1</v>
      </c>
      <c r="C65">
        <v>-1</v>
      </c>
      <c r="D65">
        <v>11</v>
      </c>
      <c r="E65">
        <v>3</v>
      </c>
      <c r="F65">
        <f>IF(OR(DiyarbakirTablo[[#This Row],[Vefat2019]]&gt;-1, DiyarbakirTablo[[#This Row],[Vefat2018]]&gt;-1), AVERAGEIF(DiyarbakirTablo[[#This Row],[Vefat2019]:[Vefat2018]], "&gt;0"), DiyarbakirTablo[[#This Row],[Vefat2020]])</f>
        <v>11</v>
      </c>
      <c r="G65">
        <f>IF(AND(DiyarbakirTablo[[#This Row],[Vefat2020]]&gt;-1,DiyarbakirTablo[[#This Row],[Referans]]&gt;-1), DiyarbakirTablo[[#This Row],[Vefat2020]]-DiyarbakirTablo[[#This Row],[Referans]], 0)</f>
        <v>0</v>
      </c>
      <c r="H65">
        <f t="shared" si="1"/>
        <v>15.6</v>
      </c>
      <c r="I65">
        <f t="shared" si="2"/>
        <v>16</v>
      </c>
      <c r="J65">
        <f t="shared" si="3"/>
        <v>14</v>
      </c>
      <c r="K65">
        <f t="shared" si="4"/>
        <v>5.8571428571428568</v>
      </c>
      <c r="L65">
        <f t="shared" si="5"/>
        <v>15.214285714285714</v>
      </c>
    </row>
    <row r="66" spans="1:12">
      <c r="A66" s="3" t="s">
        <v>81</v>
      </c>
      <c r="B66">
        <v>20</v>
      </c>
      <c r="C66">
        <v>-1</v>
      </c>
      <c r="D66">
        <v>-1</v>
      </c>
      <c r="E66">
        <v>3</v>
      </c>
      <c r="F66">
        <f>IF(OR(DiyarbakirTablo[[#This Row],[Vefat2019]]&gt;-1, DiyarbakirTablo[[#This Row],[Vefat2018]]&gt;-1), AVERAGEIF(DiyarbakirTablo[[#This Row],[Vefat2019]:[Vefat2018]], "&gt;0"), DiyarbakirTablo[[#This Row],[Vefat2020]])</f>
        <v>20</v>
      </c>
      <c r="G66">
        <f>IF(AND(DiyarbakirTablo[[#This Row],[Vefat2020]]&gt;-1,DiyarbakirTablo[[#This Row],[Referans]]&gt;-1), DiyarbakirTablo[[#This Row],[Vefat2020]]-DiyarbakirTablo[[#This Row],[Referans]], 0)</f>
        <v>0</v>
      </c>
      <c r="H66">
        <f t="shared" si="1"/>
        <v>16.2</v>
      </c>
      <c r="I66">
        <f t="shared" si="2"/>
        <v>14.8</v>
      </c>
      <c r="J66">
        <f t="shared" si="3"/>
        <v>13.2</v>
      </c>
      <c r="K66">
        <f t="shared" si="4"/>
        <v>5.2857142857142856</v>
      </c>
      <c r="L66">
        <f t="shared" si="5"/>
        <v>15.214285714285714</v>
      </c>
    </row>
    <row r="67" spans="1:12">
      <c r="A67" s="3" t="s">
        <v>82</v>
      </c>
      <c r="B67">
        <v>16</v>
      </c>
      <c r="C67">
        <v>16</v>
      </c>
      <c r="D67">
        <v>13</v>
      </c>
      <c r="E67">
        <v>5</v>
      </c>
      <c r="F6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67">
        <f>IF(AND(DiyarbakirTablo[[#This Row],[Vefat2020]]&gt;-1,DiyarbakirTablo[[#This Row],[Referans]]&gt;-1), DiyarbakirTablo[[#This Row],[Vefat2020]]-DiyarbakirTablo[[#This Row],[Referans]], 0)</f>
        <v>1.5</v>
      </c>
      <c r="H67">
        <f t="shared" si="1"/>
        <v>17</v>
      </c>
      <c r="I67">
        <f t="shared" si="2"/>
        <v>14.2</v>
      </c>
      <c r="J67">
        <f t="shared" si="3"/>
        <v>13.4</v>
      </c>
      <c r="K67">
        <f t="shared" si="4"/>
        <v>5.4285714285714288</v>
      </c>
      <c r="L67">
        <f t="shared" si="5"/>
        <v>15.071428571428571</v>
      </c>
    </row>
    <row r="68" spans="1:12">
      <c r="A68" s="3" t="s">
        <v>83</v>
      </c>
      <c r="B68">
        <v>16</v>
      </c>
      <c r="C68">
        <v>17</v>
      </c>
      <c r="D68">
        <v>11</v>
      </c>
      <c r="E68">
        <v>5</v>
      </c>
      <c r="F68">
        <f>IF(OR(DiyarbakirTablo[[#This Row],[Vefat2019]]&gt;-1, DiyarbakirTablo[[#This Row],[Vefat2018]]&gt;-1), AVERAGEIF(DiyarbakirTablo[[#This Row],[Vefat2019]:[Vefat2018]], "&gt;0"), DiyarbakirTablo[[#This Row],[Vefat2020]])</f>
        <v>14</v>
      </c>
      <c r="G68">
        <f>IF(AND(DiyarbakirTablo[[#This Row],[Vefat2020]]&gt;-1,DiyarbakirTablo[[#This Row],[Referans]]&gt;-1), DiyarbakirTablo[[#This Row],[Vefat2020]]-DiyarbakirTablo[[#This Row],[Referans]], 0)</f>
        <v>2</v>
      </c>
      <c r="H68">
        <f t="shared" si="1"/>
        <v>16</v>
      </c>
      <c r="I68">
        <f t="shared" si="2"/>
        <v>13.2</v>
      </c>
      <c r="J68">
        <f t="shared" si="3"/>
        <v>13</v>
      </c>
      <c r="K68">
        <f t="shared" si="4"/>
        <v>5.5714285714285712</v>
      </c>
      <c r="L68">
        <f t="shared" si="5"/>
        <v>13.928571428571429</v>
      </c>
    </row>
    <row r="69" spans="1:12">
      <c r="A69" s="3" t="s">
        <v>84</v>
      </c>
      <c r="B69">
        <v>20</v>
      </c>
      <c r="C69">
        <v>11</v>
      </c>
      <c r="D69">
        <v>14</v>
      </c>
      <c r="E69">
        <v>6</v>
      </c>
      <c r="F69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69">
        <f>IF(AND(DiyarbakirTablo[[#This Row],[Vefat2020]]&gt;-1,DiyarbakirTablo[[#This Row],[Referans]]&gt;-1), DiyarbakirTablo[[#This Row],[Vefat2020]]-DiyarbakirTablo[[#This Row],[Referans]], 0)</f>
        <v>7.5</v>
      </c>
      <c r="H69">
        <f t="shared" si="1"/>
        <v>17.399999999999999</v>
      </c>
      <c r="I69">
        <f t="shared" si="2"/>
        <v>12.8</v>
      </c>
      <c r="J69">
        <f t="shared" si="3"/>
        <v>13</v>
      </c>
      <c r="K69">
        <f t="shared" si="4"/>
        <v>4.8571428571428568</v>
      </c>
      <c r="L69">
        <f t="shared" si="5"/>
        <v>13.785714285714286</v>
      </c>
    </row>
    <row r="70" spans="1:12">
      <c r="A70" s="3" t="s">
        <v>85</v>
      </c>
      <c r="B70">
        <v>16</v>
      </c>
      <c r="C70">
        <v>9</v>
      </c>
      <c r="D70">
        <v>10</v>
      </c>
      <c r="E70">
        <v>7</v>
      </c>
      <c r="F70">
        <f>IF(OR(DiyarbakirTablo[[#This Row],[Vefat2019]]&gt;-1, DiyarbakirTablo[[#This Row],[Vefat2018]]&gt;-1), AVERAGEIF(DiyarbakirTablo[[#This Row],[Vefat2019]:[Vefat2018]], "&gt;0"), DiyarbakirTablo[[#This Row],[Vefat2020]])</f>
        <v>9.5</v>
      </c>
      <c r="G70">
        <f>IF(AND(DiyarbakirTablo[[#This Row],[Vefat2020]]&gt;-1,DiyarbakirTablo[[#This Row],[Referans]]&gt;-1), DiyarbakirTablo[[#This Row],[Vefat2020]]-DiyarbakirTablo[[#This Row],[Referans]], 0)</f>
        <v>6.5</v>
      </c>
      <c r="H70">
        <f t="shared" si="1"/>
        <v>17.166666666666668</v>
      </c>
      <c r="I70">
        <f t="shared" si="2"/>
        <v>12.2</v>
      </c>
      <c r="J70">
        <f t="shared" si="3"/>
        <v>12.166666666666666</v>
      </c>
      <c r="K70">
        <f t="shared" si="4"/>
        <v>5</v>
      </c>
      <c r="L70">
        <f t="shared" si="5"/>
        <v>13.214285714285714</v>
      </c>
    </row>
    <row r="71" spans="1:12">
      <c r="A71" s="3" t="s">
        <v>86</v>
      </c>
      <c r="B71">
        <v>24</v>
      </c>
      <c r="C71">
        <v>15</v>
      </c>
      <c r="D71">
        <v>21</v>
      </c>
      <c r="E71">
        <v>4</v>
      </c>
      <c r="F7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71">
        <f>IF(AND(DiyarbakirTablo[[#This Row],[Vefat2020]]&gt;-1,DiyarbakirTablo[[#This Row],[Referans]]&gt;-1), DiyarbakirTablo[[#This Row],[Vefat2020]]-DiyarbakirTablo[[#This Row],[Referans]], 0)</f>
        <v>6</v>
      </c>
      <c r="H71">
        <f t="shared" si="1"/>
        <v>18.666666666666668</v>
      </c>
      <c r="I71">
        <f t="shared" si="2"/>
        <v>13.6</v>
      </c>
      <c r="J71">
        <f t="shared" si="3"/>
        <v>13.333333333333334</v>
      </c>
      <c r="K71">
        <f t="shared" si="4"/>
        <v>4.7142857142857144</v>
      </c>
      <c r="L71">
        <f t="shared" si="5"/>
        <v>14.214285714285714</v>
      </c>
    </row>
    <row r="72" spans="1:12">
      <c r="A72" s="3" t="s">
        <v>87</v>
      </c>
      <c r="B72">
        <v>13</v>
      </c>
      <c r="C72">
        <v>16</v>
      </c>
      <c r="D72">
        <v>18</v>
      </c>
      <c r="E72">
        <v>2</v>
      </c>
      <c r="F72">
        <f>IF(OR(DiyarbakirTablo[[#This Row],[Vefat2019]]&gt;-1, DiyarbakirTablo[[#This Row],[Vefat2018]]&gt;-1), AVERAGEIF(DiyarbakirTablo[[#This Row],[Vefat2019]:[Vefat2018]], "&gt;0"), DiyarbakirTablo[[#This Row],[Vefat2020]])</f>
        <v>17</v>
      </c>
      <c r="G72">
        <f>IF(AND(DiyarbakirTablo[[#This Row],[Vefat2020]]&gt;-1,DiyarbakirTablo[[#This Row],[Referans]]&gt;-1), DiyarbakirTablo[[#This Row],[Vefat2020]]-DiyarbakirTablo[[#This Row],[Referans]], 0)</f>
        <v>-4</v>
      </c>
      <c r="H72">
        <f t="shared" si="1"/>
        <v>17.857142857142858</v>
      </c>
      <c r="I72">
        <f t="shared" si="2"/>
        <v>14</v>
      </c>
      <c r="J72">
        <f t="shared" si="3"/>
        <v>14.5</v>
      </c>
      <c r="K72">
        <f t="shared" si="4"/>
        <v>4.5714285714285712</v>
      </c>
      <c r="L72">
        <f t="shared" si="5"/>
        <v>15.071428571428571</v>
      </c>
    </row>
    <row r="73" spans="1:12">
      <c r="A73" s="3" t="s">
        <v>88</v>
      </c>
      <c r="B73">
        <v>21</v>
      </c>
      <c r="C73">
        <v>13</v>
      </c>
      <c r="D73">
        <v>14</v>
      </c>
      <c r="E73">
        <v>6</v>
      </c>
      <c r="F73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73">
        <f>IF(AND(DiyarbakirTablo[[#This Row],[Vefat2020]]&gt;-1,DiyarbakirTablo[[#This Row],[Referans]]&gt;-1), DiyarbakirTablo[[#This Row],[Vefat2020]]-DiyarbakirTablo[[#This Row],[Referans]], 0)</f>
        <v>7.5</v>
      </c>
      <c r="H73">
        <f t="shared" ref="H73:H136" si="6">AVERAGEIF(B67:B73, "&gt;0")</f>
        <v>18</v>
      </c>
      <c r="I73">
        <f t="shared" ref="I73:I136" si="7">AVERAGEIF(C67:C73, "&gt;0")</f>
        <v>13.857142857142858</v>
      </c>
      <c r="J73">
        <f t="shared" ref="J73:J136" si="8">AVERAGEIF(D67:D73, "&gt;0")</f>
        <v>14.428571428571429</v>
      </c>
      <c r="K73">
        <f t="shared" ref="K73:K136" si="9">AVERAGEIF(E67:E73, "&gt;0")</f>
        <v>5</v>
      </c>
      <c r="L73">
        <f t="shared" ref="L73:L136" si="10">AVERAGE(F67:F73)</f>
        <v>14.142857142857142</v>
      </c>
    </row>
    <row r="74" spans="1:12">
      <c r="A74" s="3" t="s">
        <v>89</v>
      </c>
      <c r="B74">
        <v>11</v>
      </c>
      <c r="C74">
        <v>21</v>
      </c>
      <c r="D74">
        <v>-1</v>
      </c>
      <c r="E74">
        <v>3</v>
      </c>
      <c r="F74">
        <f>IF(OR(DiyarbakirTablo[[#This Row],[Vefat2019]]&gt;-1, DiyarbakirTablo[[#This Row],[Vefat2018]]&gt;-1), AVERAGEIF(DiyarbakirTablo[[#This Row],[Vefat2019]:[Vefat2018]], "&gt;0"), DiyarbakirTablo[[#This Row],[Vefat2020]])</f>
        <v>21</v>
      </c>
      <c r="G74">
        <f>IF(AND(DiyarbakirTablo[[#This Row],[Vefat2020]]&gt;-1,DiyarbakirTablo[[#This Row],[Referans]]&gt;-1), DiyarbakirTablo[[#This Row],[Vefat2020]]-DiyarbakirTablo[[#This Row],[Referans]], 0)</f>
        <v>-10</v>
      </c>
      <c r="H74">
        <f t="shared" si="6"/>
        <v>17.285714285714285</v>
      </c>
      <c r="I74">
        <f t="shared" si="7"/>
        <v>14.571428571428571</v>
      </c>
      <c r="J74">
        <f t="shared" si="8"/>
        <v>14.666666666666666</v>
      </c>
      <c r="K74">
        <f t="shared" si="9"/>
        <v>4.7142857142857144</v>
      </c>
      <c r="L74">
        <f t="shared" si="10"/>
        <v>15.071428571428571</v>
      </c>
    </row>
    <row r="75" spans="1:12">
      <c r="A75" s="3" t="s">
        <v>90</v>
      </c>
      <c r="B75">
        <v>16</v>
      </c>
      <c r="C75">
        <v>16</v>
      </c>
      <c r="D75">
        <v>17</v>
      </c>
      <c r="E75">
        <v>4</v>
      </c>
      <c r="F75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75">
        <f>IF(AND(DiyarbakirTablo[[#This Row],[Vefat2020]]&gt;-1,DiyarbakirTablo[[#This Row],[Referans]]&gt;-1), DiyarbakirTablo[[#This Row],[Vefat2020]]-DiyarbakirTablo[[#This Row],[Referans]], 0)</f>
        <v>-0.5</v>
      </c>
      <c r="H75">
        <f t="shared" si="6"/>
        <v>17.285714285714285</v>
      </c>
      <c r="I75">
        <f t="shared" si="7"/>
        <v>14.428571428571429</v>
      </c>
      <c r="J75">
        <f t="shared" si="8"/>
        <v>15.666666666666666</v>
      </c>
      <c r="K75">
        <f t="shared" si="9"/>
        <v>4.5714285714285712</v>
      </c>
      <c r="L75">
        <f t="shared" si="10"/>
        <v>15.428571428571429</v>
      </c>
    </row>
    <row r="76" spans="1:12">
      <c r="A76" s="3" t="s">
        <v>91</v>
      </c>
      <c r="B76">
        <v>20</v>
      </c>
      <c r="C76">
        <v>17</v>
      </c>
      <c r="D76">
        <v>18</v>
      </c>
      <c r="E76">
        <v>6</v>
      </c>
      <c r="F76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76">
        <f>IF(AND(DiyarbakirTablo[[#This Row],[Vefat2020]]&gt;-1,DiyarbakirTablo[[#This Row],[Referans]]&gt;-1), DiyarbakirTablo[[#This Row],[Vefat2020]]-DiyarbakirTablo[[#This Row],[Referans]], 0)</f>
        <v>2.5</v>
      </c>
      <c r="H76">
        <f t="shared" si="6"/>
        <v>17.285714285714285</v>
      </c>
      <c r="I76">
        <f t="shared" si="7"/>
        <v>15.285714285714286</v>
      </c>
      <c r="J76">
        <f t="shared" si="8"/>
        <v>16.333333333333332</v>
      </c>
      <c r="K76">
        <f t="shared" si="9"/>
        <v>4.5714285714285712</v>
      </c>
      <c r="L76">
        <f t="shared" si="10"/>
        <v>16.142857142857142</v>
      </c>
    </row>
    <row r="77" spans="1:12">
      <c r="A77" s="3" t="s">
        <v>92</v>
      </c>
      <c r="B77">
        <v>9</v>
      </c>
      <c r="C77">
        <v>15</v>
      </c>
      <c r="D77">
        <v>20</v>
      </c>
      <c r="E77">
        <v>7</v>
      </c>
      <c r="F77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77">
        <f>IF(AND(DiyarbakirTablo[[#This Row],[Vefat2020]]&gt;-1,DiyarbakirTablo[[#This Row],[Referans]]&gt;-1), DiyarbakirTablo[[#This Row],[Vefat2020]]-DiyarbakirTablo[[#This Row],[Referans]], 0)</f>
        <v>-8.5</v>
      </c>
      <c r="H77">
        <f t="shared" si="6"/>
        <v>16.285714285714285</v>
      </c>
      <c r="I77">
        <f t="shared" si="7"/>
        <v>16.142857142857142</v>
      </c>
      <c r="J77">
        <f t="shared" si="8"/>
        <v>18</v>
      </c>
      <c r="K77">
        <f t="shared" si="9"/>
        <v>4.5714285714285712</v>
      </c>
      <c r="L77">
        <f t="shared" si="10"/>
        <v>17.285714285714285</v>
      </c>
    </row>
    <row r="78" spans="1:12">
      <c r="A78" s="3" t="s">
        <v>93</v>
      </c>
      <c r="B78">
        <v>12</v>
      </c>
      <c r="C78">
        <v>15</v>
      </c>
      <c r="D78">
        <v>10</v>
      </c>
      <c r="E78">
        <v>6</v>
      </c>
      <c r="F78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78">
        <f>IF(AND(DiyarbakirTablo[[#This Row],[Vefat2020]]&gt;-1,DiyarbakirTablo[[#This Row],[Referans]]&gt;-1), DiyarbakirTablo[[#This Row],[Vefat2020]]-DiyarbakirTablo[[#This Row],[Referans]], 0)</f>
        <v>-0.5</v>
      </c>
      <c r="H78">
        <f t="shared" si="6"/>
        <v>14.571428571428571</v>
      </c>
      <c r="I78">
        <f t="shared" si="7"/>
        <v>16.142857142857142</v>
      </c>
      <c r="J78">
        <f t="shared" si="8"/>
        <v>16.166666666666668</v>
      </c>
      <c r="K78">
        <f t="shared" si="9"/>
        <v>4.8571428571428568</v>
      </c>
      <c r="L78">
        <f t="shared" si="10"/>
        <v>16.5</v>
      </c>
    </row>
    <row r="79" spans="1:12">
      <c r="A79" s="3" t="s">
        <v>94</v>
      </c>
      <c r="B79">
        <v>20</v>
      </c>
      <c r="C79">
        <v>12</v>
      </c>
      <c r="D79">
        <v>-1</v>
      </c>
      <c r="E79">
        <v>7</v>
      </c>
      <c r="F79">
        <f>IF(OR(DiyarbakirTablo[[#This Row],[Vefat2019]]&gt;-1, DiyarbakirTablo[[#This Row],[Vefat2018]]&gt;-1), AVERAGEIF(DiyarbakirTablo[[#This Row],[Vefat2019]:[Vefat2018]], "&gt;0"), DiyarbakirTablo[[#This Row],[Vefat2020]])</f>
        <v>12</v>
      </c>
      <c r="G79">
        <f>IF(AND(DiyarbakirTablo[[#This Row],[Vefat2020]]&gt;-1,DiyarbakirTablo[[#This Row],[Referans]]&gt;-1), DiyarbakirTablo[[#This Row],[Vefat2020]]-DiyarbakirTablo[[#This Row],[Referans]], 0)</f>
        <v>8</v>
      </c>
      <c r="H79">
        <f t="shared" si="6"/>
        <v>15.571428571428571</v>
      </c>
      <c r="I79">
        <f t="shared" si="7"/>
        <v>15.571428571428571</v>
      </c>
      <c r="J79">
        <f t="shared" si="8"/>
        <v>15.8</v>
      </c>
      <c r="K79">
        <f t="shared" si="9"/>
        <v>5.5714285714285712</v>
      </c>
      <c r="L79">
        <f t="shared" si="10"/>
        <v>15.785714285714286</v>
      </c>
    </row>
    <row r="80" spans="1:12">
      <c r="A80" s="3" t="s">
        <v>95</v>
      </c>
      <c r="B80">
        <v>19</v>
      </c>
      <c r="C80">
        <v>15</v>
      </c>
      <c r="D80">
        <v>14</v>
      </c>
      <c r="E80">
        <v>4</v>
      </c>
      <c r="F80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80">
        <f>IF(AND(DiyarbakirTablo[[#This Row],[Vefat2020]]&gt;-1,DiyarbakirTablo[[#This Row],[Referans]]&gt;-1), DiyarbakirTablo[[#This Row],[Vefat2020]]-DiyarbakirTablo[[#This Row],[Referans]], 0)</f>
        <v>4.5</v>
      </c>
      <c r="H80">
        <f t="shared" si="6"/>
        <v>15.285714285714286</v>
      </c>
      <c r="I80">
        <f t="shared" si="7"/>
        <v>15.857142857142858</v>
      </c>
      <c r="J80">
        <f t="shared" si="8"/>
        <v>15.8</v>
      </c>
      <c r="K80">
        <f t="shared" si="9"/>
        <v>5.2857142857142856</v>
      </c>
      <c r="L80">
        <f t="shared" si="10"/>
        <v>15.928571428571429</v>
      </c>
    </row>
    <row r="81" spans="1:12">
      <c r="A81" s="3" t="s">
        <v>96</v>
      </c>
      <c r="B81">
        <v>9</v>
      </c>
      <c r="C81">
        <v>13</v>
      </c>
      <c r="D81">
        <v>11</v>
      </c>
      <c r="E81">
        <v>6</v>
      </c>
      <c r="F8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81">
        <f>IF(AND(DiyarbakirTablo[[#This Row],[Vefat2020]]&gt;-1,DiyarbakirTablo[[#This Row],[Referans]]&gt;-1), DiyarbakirTablo[[#This Row],[Vefat2020]]-DiyarbakirTablo[[#This Row],[Referans]], 0)</f>
        <v>-3</v>
      </c>
      <c r="H81">
        <f t="shared" si="6"/>
        <v>15</v>
      </c>
      <c r="I81">
        <f t="shared" si="7"/>
        <v>14.714285714285714</v>
      </c>
      <c r="J81">
        <f t="shared" si="8"/>
        <v>15</v>
      </c>
      <c r="K81">
        <f t="shared" si="9"/>
        <v>5.7142857142857144</v>
      </c>
      <c r="L81">
        <f t="shared" si="10"/>
        <v>14.642857142857142</v>
      </c>
    </row>
    <row r="82" spans="1:12">
      <c r="A82" s="3" t="s">
        <v>97</v>
      </c>
      <c r="B82">
        <v>12</v>
      </c>
      <c r="C82">
        <v>14</v>
      </c>
      <c r="D82">
        <v>11</v>
      </c>
      <c r="E82">
        <v>4</v>
      </c>
      <c r="F82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82">
        <f>IF(AND(DiyarbakirTablo[[#This Row],[Vefat2020]]&gt;-1,DiyarbakirTablo[[#This Row],[Referans]]&gt;-1), DiyarbakirTablo[[#This Row],[Vefat2020]]-DiyarbakirTablo[[#This Row],[Referans]], 0)</f>
        <v>-0.5</v>
      </c>
      <c r="H82">
        <f t="shared" si="6"/>
        <v>14.428571428571429</v>
      </c>
      <c r="I82">
        <f t="shared" si="7"/>
        <v>14.428571428571429</v>
      </c>
      <c r="J82">
        <f t="shared" si="8"/>
        <v>14</v>
      </c>
      <c r="K82">
        <f t="shared" si="9"/>
        <v>5.7142857142857144</v>
      </c>
      <c r="L82">
        <f t="shared" si="10"/>
        <v>14.071428571428571</v>
      </c>
    </row>
    <row r="83" spans="1:12">
      <c r="A83" s="3" t="s">
        <v>98</v>
      </c>
      <c r="B83">
        <v>18</v>
      </c>
      <c r="C83">
        <v>13</v>
      </c>
      <c r="D83">
        <v>15</v>
      </c>
      <c r="E83">
        <v>3</v>
      </c>
      <c r="F83">
        <f>IF(OR(DiyarbakirTablo[[#This Row],[Vefat2019]]&gt;-1, DiyarbakirTablo[[#This Row],[Vefat2018]]&gt;-1), AVERAGEIF(DiyarbakirTablo[[#This Row],[Vefat2019]:[Vefat2018]], "&gt;0"), DiyarbakirTablo[[#This Row],[Vefat2020]])</f>
        <v>14</v>
      </c>
      <c r="G83">
        <f>IF(AND(DiyarbakirTablo[[#This Row],[Vefat2020]]&gt;-1,DiyarbakirTablo[[#This Row],[Referans]]&gt;-1), DiyarbakirTablo[[#This Row],[Vefat2020]]-DiyarbakirTablo[[#This Row],[Referans]], 0)</f>
        <v>4</v>
      </c>
      <c r="H83">
        <f t="shared" si="6"/>
        <v>14.142857142857142</v>
      </c>
      <c r="I83">
        <f t="shared" si="7"/>
        <v>13.857142857142858</v>
      </c>
      <c r="J83">
        <f t="shared" si="8"/>
        <v>13.5</v>
      </c>
      <c r="K83">
        <f t="shared" si="9"/>
        <v>5.2857142857142856</v>
      </c>
      <c r="L83">
        <f t="shared" si="10"/>
        <v>13.571428571428571</v>
      </c>
    </row>
    <row r="84" spans="1:12">
      <c r="A84" s="3" t="s">
        <v>99</v>
      </c>
      <c r="B84">
        <v>-1</v>
      </c>
      <c r="C84">
        <v>13</v>
      </c>
      <c r="D84">
        <v>13</v>
      </c>
      <c r="E84">
        <v>2</v>
      </c>
      <c r="F84">
        <f>IF(OR(DiyarbakirTablo[[#This Row],[Vefat2019]]&gt;-1, DiyarbakirTablo[[#This Row],[Vefat2018]]&gt;-1), AVERAGEIF(DiyarbakirTablo[[#This Row],[Vefat2019]:[Vefat2018]], "&gt;0"), DiyarbakirTablo[[#This Row],[Vefat2020]])</f>
        <v>13</v>
      </c>
      <c r="G84">
        <f>IF(AND(DiyarbakirTablo[[#This Row],[Vefat2020]]&gt;-1,DiyarbakirTablo[[#This Row],[Referans]]&gt;-1), DiyarbakirTablo[[#This Row],[Vefat2020]]-DiyarbakirTablo[[#This Row],[Referans]], 0)</f>
        <v>0</v>
      </c>
      <c r="H84">
        <f t="shared" si="6"/>
        <v>15</v>
      </c>
      <c r="I84">
        <f t="shared" si="7"/>
        <v>13.571428571428571</v>
      </c>
      <c r="J84">
        <f t="shared" si="8"/>
        <v>12.333333333333334</v>
      </c>
      <c r="K84">
        <f t="shared" si="9"/>
        <v>4.5714285714285712</v>
      </c>
      <c r="L84">
        <f t="shared" si="10"/>
        <v>12.928571428571429</v>
      </c>
    </row>
    <row r="85" spans="1:12">
      <c r="A85" s="3" t="s">
        <v>100</v>
      </c>
      <c r="B85">
        <v>-1</v>
      </c>
      <c r="C85">
        <v>12</v>
      </c>
      <c r="D85">
        <v>-1</v>
      </c>
      <c r="E85">
        <v>7</v>
      </c>
      <c r="F85">
        <f>IF(OR(DiyarbakirTablo[[#This Row],[Vefat2019]]&gt;-1, DiyarbakirTablo[[#This Row],[Vefat2018]]&gt;-1), AVERAGEIF(DiyarbakirTablo[[#This Row],[Vefat2019]:[Vefat2018]], "&gt;0"), DiyarbakirTablo[[#This Row],[Vefat2020]])</f>
        <v>12</v>
      </c>
      <c r="G85">
        <f>IF(AND(DiyarbakirTablo[[#This Row],[Vefat2020]]&gt;-1,DiyarbakirTablo[[#This Row],[Referans]]&gt;-1), DiyarbakirTablo[[#This Row],[Vefat2020]]-DiyarbakirTablo[[#This Row],[Referans]], 0)</f>
        <v>0</v>
      </c>
      <c r="H85">
        <f t="shared" si="6"/>
        <v>15.6</v>
      </c>
      <c r="I85">
        <f t="shared" si="7"/>
        <v>13.142857142857142</v>
      </c>
      <c r="J85">
        <f t="shared" si="8"/>
        <v>12.8</v>
      </c>
      <c r="K85">
        <f t="shared" si="9"/>
        <v>4.7142857142857144</v>
      </c>
      <c r="L85">
        <f t="shared" si="10"/>
        <v>12.857142857142858</v>
      </c>
    </row>
    <row r="86" spans="1:12">
      <c r="A86" s="3" t="s">
        <v>101</v>
      </c>
      <c r="B86">
        <v>14</v>
      </c>
      <c r="C86">
        <v>11</v>
      </c>
      <c r="D86">
        <v>16</v>
      </c>
      <c r="E86">
        <v>6</v>
      </c>
      <c r="F86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86">
        <f>IF(AND(DiyarbakirTablo[[#This Row],[Vefat2020]]&gt;-1,DiyarbakirTablo[[#This Row],[Referans]]&gt;-1), DiyarbakirTablo[[#This Row],[Vefat2020]]-DiyarbakirTablo[[#This Row],[Referans]], 0)</f>
        <v>0.5</v>
      </c>
      <c r="H86">
        <f t="shared" si="6"/>
        <v>14.4</v>
      </c>
      <c r="I86">
        <f t="shared" si="7"/>
        <v>13</v>
      </c>
      <c r="J86">
        <f t="shared" si="8"/>
        <v>13.333333333333334</v>
      </c>
      <c r="K86">
        <f t="shared" si="9"/>
        <v>4.5714285714285712</v>
      </c>
      <c r="L86">
        <f t="shared" si="10"/>
        <v>13.071428571428571</v>
      </c>
    </row>
    <row r="87" spans="1:12">
      <c r="A87" s="3" t="s">
        <v>102</v>
      </c>
      <c r="B87">
        <v>11</v>
      </c>
      <c r="C87">
        <v>-1</v>
      </c>
      <c r="D87">
        <v>22</v>
      </c>
      <c r="E87">
        <v>8</v>
      </c>
      <c r="F87">
        <f>IF(OR(DiyarbakirTablo[[#This Row],[Vefat2019]]&gt;-1, DiyarbakirTablo[[#This Row],[Vefat2018]]&gt;-1), AVERAGEIF(DiyarbakirTablo[[#This Row],[Vefat2019]:[Vefat2018]], "&gt;0"), DiyarbakirTablo[[#This Row],[Vefat2020]])</f>
        <v>22</v>
      </c>
      <c r="G87">
        <f>IF(AND(DiyarbakirTablo[[#This Row],[Vefat2020]]&gt;-1,DiyarbakirTablo[[#This Row],[Referans]]&gt;-1), DiyarbakirTablo[[#This Row],[Vefat2020]]-DiyarbakirTablo[[#This Row],[Referans]], 0)</f>
        <v>-11</v>
      </c>
      <c r="H87">
        <f t="shared" si="6"/>
        <v>12.8</v>
      </c>
      <c r="I87">
        <f t="shared" si="7"/>
        <v>12.666666666666666</v>
      </c>
      <c r="J87">
        <f t="shared" si="8"/>
        <v>14.666666666666666</v>
      </c>
      <c r="K87">
        <f t="shared" si="9"/>
        <v>5.1428571428571432</v>
      </c>
      <c r="L87">
        <f t="shared" si="10"/>
        <v>14.142857142857142</v>
      </c>
    </row>
    <row r="88" spans="1:12">
      <c r="A88" s="3" t="s">
        <v>103</v>
      </c>
      <c r="B88">
        <v>13</v>
      </c>
      <c r="C88">
        <v>15</v>
      </c>
      <c r="D88">
        <v>17</v>
      </c>
      <c r="E88">
        <v>4</v>
      </c>
      <c r="F88">
        <f>IF(OR(DiyarbakirTablo[[#This Row],[Vefat2019]]&gt;-1, DiyarbakirTablo[[#This Row],[Vefat2018]]&gt;-1), AVERAGEIF(DiyarbakirTablo[[#This Row],[Vefat2019]:[Vefat2018]], "&gt;0"), DiyarbakirTablo[[#This Row],[Vefat2020]])</f>
        <v>16</v>
      </c>
      <c r="G88">
        <f>IF(AND(DiyarbakirTablo[[#This Row],[Vefat2020]]&gt;-1,DiyarbakirTablo[[#This Row],[Referans]]&gt;-1), DiyarbakirTablo[[#This Row],[Vefat2020]]-DiyarbakirTablo[[#This Row],[Referans]], 0)</f>
        <v>-3</v>
      </c>
      <c r="H88">
        <f t="shared" si="6"/>
        <v>13.6</v>
      </c>
      <c r="I88">
        <f t="shared" si="7"/>
        <v>13</v>
      </c>
      <c r="J88">
        <f t="shared" si="8"/>
        <v>15.666666666666666</v>
      </c>
      <c r="K88">
        <f t="shared" si="9"/>
        <v>4.8571428571428568</v>
      </c>
      <c r="L88">
        <f t="shared" si="10"/>
        <v>14.714285714285714</v>
      </c>
    </row>
    <row r="89" spans="1:12">
      <c r="A89" s="3" t="s">
        <v>104</v>
      </c>
      <c r="B89">
        <v>9</v>
      </c>
      <c r="C89">
        <v>11</v>
      </c>
      <c r="D89">
        <v>11</v>
      </c>
      <c r="E89">
        <v>4</v>
      </c>
      <c r="F89">
        <f>IF(OR(DiyarbakirTablo[[#This Row],[Vefat2019]]&gt;-1, DiyarbakirTablo[[#This Row],[Vefat2018]]&gt;-1), AVERAGEIF(DiyarbakirTablo[[#This Row],[Vefat2019]:[Vefat2018]], "&gt;0"), DiyarbakirTablo[[#This Row],[Vefat2020]])</f>
        <v>11</v>
      </c>
      <c r="G89">
        <f>IF(AND(DiyarbakirTablo[[#This Row],[Vefat2020]]&gt;-1,DiyarbakirTablo[[#This Row],[Referans]]&gt;-1), DiyarbakirTablo[[#This Row],[Vefat2020]]-DiyarbakirTablo[[#This Row],[Referans]], 0)</f>
        <v>-2</v>
      </c>
      <c r="H89">
        <f t="shared" si="6"/>
        <v>13</v>
      </c>
      <c r="I89">
        <f t="shared" si="7"/>
        <v>12.5</v>
      </c>
      <c r="J89">
        <f t="shared" si="8"/>
        <v>15.666666666666666</v>
      </c>
      <c r="K89">
        <f t="shared" si="9"/>
        <v>4.8571428571428568</v>
      </c>
      <c r="L89">
        <f t="shared" si="10"/>
        <v>14.5</v>
      </c>
    </row>
    <row r="90" spans="1:12">
      <c r="A90" s="3" t="s">
        <v>105</v>
      </c>
      <c r="B90">
        <v>15</v>
      </c>
      <c r="C90">
        <v>16</v>
      </c>
      <c r="D90">
        <v>11</v>
      </c>
      <c r="E90">
        <v>6</v>
      </c>
      <c r="F90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90">
        <f>IF(AND(DiyarbakirTablo[[#This Row],[Vefat2020]]&gt;-1,DiyarbakirTablo[[#This Row],[Referans]]&gt;-1), DiyarbakirTablo[[#This Row],[Vefat2020]]-DiyarbakirTablo[[#This Row],[Referans]], 0)</f>
        <v>1.5</v>
      </c>
      <c r="H90">
        <f t="shared" si="6"/>
        <v>12.4</v>
      </c>
      <c r="I90">
        <f t="shared" si="7"/>
        <v>13</v>
      </c>
      <c r="J90">
        <f t="shared" si="8"/>
        <v>15</v>
      </c>
      <c r="K90">
        <f t="shared" si="9"/>
        <v>5.2857142857142856</v>
      </c>
      <c r="L90">
        <f t="shared" si="10"/>
        <v>14.428571428571429</v>
      </c>
    </row>
    <row r="91" spans="1:12">
      <c r="A91" s="3" t="s">
        <v>106</v>
      </c>
      <c r="B91">
        <v>17</v>
      </c>
      <c r="C91">
        <v>22</v>
      </c>
      <c r="D91">
        <v>12</v>
      </c>
      <c r="E91">
        <v>3</v>
      </c>
      <c r="F9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91">
        <f>IF(AND(DiyarbakirTablo[[#This Row],[Vefat2020]]&gt;-1,DiyarbakirTablo[[#This Row],[Referans]]&gt;-1), DiyarbakirTablo[[#This Row],[Vefat2020]]-DiyarbakirTablo[[#This Row],[Referans]], 0)</f>
        <v>0</v>
      </c>
      <c r="H91">
        <f t="shared" si="6"/>
        <v>13.166666666666666</v>
      </c>
      <c r="I91">
        <f t="shared" si="7"/>
        <v>14.5</v>
      </c>
      <c r="J91">
        <f t="shared" si="8"/>
        <v>14.833333333333334</v>
      </c>
      <c r="K91">
        <f t="shared" si="9"/>
        <v>5.4285714285714288</v>
      </c>
      <c r="L91">
        <f t="shared" si="10"/>
        <v>15</v>
      </c>
    </row>
    <row r="92" spans="1:12">
      <c r="A92" s="3" t="s">
        <v>107</v>
      </c>
      <c r="B92">
        <v>9</v>
      </c>
      <c r="C92">
        <v>15</v>
      </c>
      <c r="D92">
        <v>7</v>
      </c>
      <c r="E92">
        <v>6</v>
      </c>
      <c r="F92">
        <f>IF(OR(DiyarbakirTablo[[#This Row],[Vefat2019]]&gt;-1, DiyarbakirTablo[[#This Row],[Vefat2018]]&gt;-1), AVERAGEIF(DiyarbakirTablo[[#This Row],[Vefat2019]:[Vefat2018]], "&gt;0"), DiyarbakirTablo[[#This Row],[Vefat2020]])</f>
        <v>11</v>
      </c>
      <c r="G92">
        <f>IF(AND(DiyarbakirTablo[[#This Row],[Vefat2020]]&gt;-1,DiyarbakirTablo[[#This Row],[Referans]]&gt;-1), DiyarbakirTablo[[#This Row],[Vefat2020]]-DiyarbakirTablo[[#This Row],[Referans]], 0)</f>
        <v>-2</v>
      </c>
      <c r="H92">
        <f t="shared" si="6"/>
        <v>12.571428571428571</v>
      </c>
      <c r="I92">
        <f t="shared" si="7"/>
        <v>15</v>
      </c>
      <c r="J92">
        <f t="shared" si="8"/>
        <v>13.714285714285714</v>
      </c>
      <c r="K92">
        <f t="shared" si="9"/>
        <v>5.2857142857142856</v>
      </c>
      <c r="L92">
        <f t="shared" si="10"/>
        <v>14.857142857142858</v>
      </c>
    </row>
    <row r="93" spans="1:12">
      <c r="A93" s="3" t="s">
        <v>108</v>
      </c>
      <c r="B93">
        <v>7</v>
      </c>
      <c r="C93">
        <v>15</v>
      </c>
      <c r="D93">
        <v>14</v>
      </c>
      <c r="E93">
        <v>4</v>
      </c>
      <c r="F93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93">
        <f>IF(AND(DiyarbakirTablo[[#This Row],[Vefat2020]]&gt;-1,DiyarbakirTablo[[#This Row],[Referans]]&gt;-1), DiyarbakirTablo[[#This Row],[Vefat2020]]-DiyarbakirTablo[[#This Row],[Referans]], 0)</f>
        <v>-7.5</v>
      </c>
      <c r="H93">
        <f t="shared" si="6"/>
        <v>11.571428571428571</v>
      </c>
      <c r="I93">
        <f t="shared" si="7"/>
        <v>15.666666666666666</v>
      </c>
      <c r="J93">
        <f t="shared" si="8"/>
        <v>13.428571428571429</v>
      </c>
      <c r="K93">
        <f t="shared" si="9"/>
        <v>5</v>
      </c>
      <c r="L93">
        <f t="shared" si="10"/>
        <v>15</v>
      </c>
    </row>
    <row r="94" spans="1:12">
      <c r="A94" s="3" t="s">
        <v>109</v>
      </c>
      <c r="B94">
        <v>13</v>
      </c>
      <c r="C94">
        <v>19</v>
      </c>
      <c r="D94">
        <v>-1</v>
      </c>
      <c r="E94">
        <v>1</v>
      </c>
      <c r="F94">
        <f>IF(OR(DiyarbakirTablo[[#This Row],[Vefat2019]]&gt;-1, DiyarbakirTablo[[#This Row],[Vefat2018]]&gt;-1), AVERAGEIF(DiyarbakirTablo[[#This Row],[Vefat2019]:[Vefat2018]], "&gt;0"), DiyarbakirTablo[[#This Row],[Vefat2020]])</f>
        <v>19</v>
      </c>
      <c r="G94">
        <f>IF(AND(DiyarbakirTablo[[#This Row],[Vefat2020]]&gt;-1,DiyarbakirTablo[[#This Row],[Referans]]&gt;-1), DiyarbakirTablo[[#This Row],[Vefat2020]]-DiyarbakirTablo[[#This Row],[Referans]], 0)</f>
        <v>-6</v>
      </c>
      <c r="H94">
        <f t="shared" si="6"/>
        <v>11.857142857142858</v>
      </c>
      <c r="I94">
        <f t="shared" si="7"/>
        <v>16.142857142857142</v>
      </c>
      <c r="J94">
        <f t="shared" si="8"/>
        <v>12</v>
      </c>
      <c r="K94">
        <f t="shared" si="9"/>
        <v>4</v>
      </c>
      <c r="L94">
        <f t="shared" si="10"/>
        <v>14.571428571428571</v>
      </c>
    </row>
    <row r="95" spans="1:12">
      <c r="A95" s="3" t="s">
        <v>110</v>
      </c>
      <c r="B95">
        <v>12</v>
      </c>
      <c r="C95">
        <v>18</v>
      </c>
      <c r="D95">
        <v>-1</v>
      </c>
      <c r="E95">
        <v>7</v>
      </c>
      <c r="F95">
        <f>IF(OR(DiyarbakirTablo[[#This Row],[Vefat2019]]&gt;-1, DiyarbakirTablo[[#This Row],[Vefat2018]]&gt;-1), AVERAGEIF(DiyarbakirTablo[[#This Row],[Vefat2019]:[Vefat2018]], "&gt;0"), DiyarbakirTablo[[#This Row],[Vefat2020]])</f>
        <v>18</v>
      </c>
      <c r="G95">
        <f>IF(AND(DiyarbakirTablo[[#This Row],[Vefat2020]]&gt;-1,DiyarbakirTablo[[#This Row],[Referans]]&gt;-1), DiyarbakirTablo[[#This Row],[Vefat2020]]-DiyarbakirTablo[[#This Row],[Referans]], 0)</f>
        <v>-6</v>
      </c>
      <c r="H95">
        <f t="shared" si="6"/>
        <v>11.714285714285714</v>
      </c>
      <c r="I95">
        <f t="shared" si="7"/>
        <v>16.571428571428573</v>
      </c>
      <c r="J95">
        <f t="shared" si="8"/>
        <v>11</v>
      </c>
      <c r="K95">
        <f t="shared" si="9"/>
        <v>4.4285714285714288</v>
      </c>
      <c r="L95">
        <f t="shared" si="10"/>
        <v>14.857142857142858</v>
      </c>
    </row>
    <row r="96" spans="1:12">
      <c r="A96" s="3" t="s">
        <v>111</v>
      </c>
      <c r="B96">
        <v>9</v>
      </c>
      <c r="C96">
        <v>12</v>
      </c>
      <c r="D96">
        <v>10</v>
      </c>
      <c r="E96">
        <v>4</v>
      </c>
      <c r="F96">
        <f>IF(OR(DiyarbakirTablo[[#This Row],[Vefat2019]]&gt;-1, DiyarbakirTablo[[#This Row],[Vefat2018]]&gt;-1), AVERAGEIF(DiyarbakirTablo[[#This Row],[Vefat2019]:[Vefat2018]], "&gt;0"), DiyarbakirTablo[[#This Row],[Vefat2020]])</f>
        <v>11</v>
      </c>
      <c r="G96">
        <f>IF(AND(DiyarbakirTablo[[#This Row],[Vefat2020]]&gt;-1,DiyarbakirTablo[[#This Row],[Referans]]&gt;-1), DiyarbakirTablo[[#This Row],[Vefat2020]]-DiyarbakirTablo[[#This Row],[Referans]], 0)</f>
        <v>-2</v>
      </c>
      <c r="H96">
        <f t="shared" si="6"/>
        <v>11.714285714285714</v>
      </c>
      <c r="I96">
        <f t="shared" si="7"/>
        <v>16.714285714285715</v>
      </c>
      <c r="J96">
        <f t="shared" si="8"/>
        <v>10.8</v>
      </c>
      <c r="K96">
        <f t="shared" si="9"/>
        <v>4.4285714285714288</v>
      </c>
      <c r="L96">
        <f t="shared" si="10"/>
        <v>14.857142857142858</v>
      </c>
    </row>
    <row r="97" spans="1:12">
      <c r="A97" s="3" t="s">
        <v>112</v>
      </c>
      <c r="B97">
        <v>15</v>
      </c>
      <c r="C97">
        <v>21</v>
      </c>
      <c r="D97">
        <v>19</v>
      </c>
      <c r="E97">
        <v>3</v>
      </c>
      <c r="F97">
        <f>IF(OR(DiyarbakirTablo[[#This Row],[Vefat2019]]&gt;-1, DiyarbakirTablo[[#This Row],[Vefat2018]]&gt;-1), AVERAGEIF(DiyarbakirTablo[[#This Row],[Vefat2019]:[Vefat2018]], "&gt;0"), DiyarbakirTablo[[#This Row],[Vefat2020]])</f>
        <v>20</v>
      </c>
      <c r="G97">
        <f>IF(AND(DiyarbakirTablo[[#This Row],[Vefat2020]]&gt;-1,DiyarbakirTablo[[#This Row],[Referans]]&gt;-1), DiyarbakirTablo[[#This Row],[Vefat2020]]-DiyarbakirTablo[[#This Row],[Referans]], 0)</f>
        <v>-5</v>
      </c>
      <c r="H97">
        <f t="shared" si="6"/>
        <v>11.714285714285714</v>
      </c>
      <c r="I97">
        <f t="shared" si="7"/>
        <v>17.428571428571427</v>
      </c>
      <c r="J97">
        <f t="shared" si="8"/>
        <v>12.4</v>
      </c>
      <c r="K97">
        <f t="shared" si="9"/>
        <v>4</v>
      </c>
      <c r="L97">
        <f t="shared" si="10"/>
        <v>15.785714285714286</v>
      </c>
    </row>
    <row r="98" spans="1:12">
      <c r="A98" s="3" t="s">
        <v>113</v>
      </c>
      <c r="B98">
        <v>16</v>
      </c>
      <c r="C98">
        <v>16</v>
      </c>
      <c r="D98">
        <v>-1</v>
      </c>
      <c r="E98">
        <v>8</v>
      </c>
      <c r="F98">
        <f>IF(OR(DiyarbakirTablo[[#This Row],[Vefat2019]]&gt;-1, DiyarbakirTablo[[#This Row],[Vefat2018]]&gt;-1), AVERAGEIF(DiyarbakirTablo[[#This Row],[Vefat2019]:[Vefat2018]], "&gt;0"), DiyarbakirTablo[[#This Row],[Vefat2020]])</f>
        <v>16</v>
      </c>
      <c r="G98">
        <f>IF(AND(DiyarbakirTablo[[#This Row],[Vefat2020]]&gt;-1,DiyarbakirTablo[[#This Row],[Referans]]&gt;-1), DiyarbakirTablo[[#This Row],[Vefat2020]]-DiyarbakirTablo[[#This Row],[Referans]], 0)</f>
        <v>0</v>
      </c>
      <c r="H98">
        <f t="shared" si="6"/>
        <v>11.571428571428571</v>
      </c>
      <c r="I98">
        <f t="shared" si="7"/>
        <v>16.571428571428573</v>
      </c>
      <c r="J98">
        <f t="shared" si="8"/>
        <v>12.5</v>
      </c>
      <c r="K98">
        <f t="shared" si="9"/>
        <v>4.7142857142857144</v>
      </c>
      <c r="L98">
        <f t="shared" si="10"/>
        <v>15.642857142857142</v>
      </c>
    </row>
    <row r="99" spans="1:12">
      <c r="A99" s="3" t="s">
        <v>114</v>
      </c>
      <c r="B99">
        <v>18</v>
      </c>
      <c r="C99">
        <v>7</v>
      </c>
      <c r="D99">
        <v>23</v>
      </c>
      <c r="E99">
        <v>5</v>
      </c>
      <c r="F99">
        <f>IF(OR(DiyarbakirTablo[[#This Row],[Vefat2019]]&gt;-1, DiyarbakirTablo[[#This Row],[Vefat2018]]&gt;-1), AVERAGEIF(DiyarbakirTablo[[#This Row],[Vefat2019]:[Vefat2018]], "&gt;0"), DiyarbakirTablo[[#This Row],[Vefat2020]])</f>
        <v>15</v>
      </c>
      <c r="G99">
        <f>IF(AND(DiyarbakirTablo[[#This Row],[Vefat2020]]&gt;-1,DiyarbakirTablo[[#This Row],[Referans]]&gt;-1), DiyarbakirTablo[[#This Row],[Vefat2020]]-DiyarbakirTablo[[#This Row],[Referans]], 0)</f>
        <v>3</v>
      </c>
      <c r="H99">
        <f t="shared" si="6"/>
        <v>12.857142857142858</v>
      </c>
      <c r="I99">
        <f t="shared" si="7"/>
        <v>15.428571428571429</v>
      </c>
      <c r="J99">
        <f t="shared" si="8"/>
        <v>16.5</v>
      </c>
      <c r="K99">
        <f t="shared" si="9"/>
        <v>4.5714285714285712</v>
      </c>
      <c r="L99">
        <f t="shared" si="10"/>
        <v>16.214285714285715</v>
      </c>
    </row>
    <row r="100" spans="1:12">
      <c r="A100" s="3" t="s">
        <v>115</v>
      </c>
      <c r="B100">
        <v>10</v>
      </c>
      <c r="C100">
        <v>11</v>
      </c>
      <c r="D100">
        <v>16</v>
      </c>
      <c r="E100">
        <v>3</v>
      </c>
      <c r="F100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100">
        <f>IF(AND(DiyarbakirTablo[[#This Row],[Vefat2020]]&gt;-1,DiyarbakirTablo[[#This Row],[Referans]]&gt;-1), DiyarbakirTablo[[#This Row],[Vefat2020]]-DiyarbakirTablo[[#This Row],[Referans]], 0)</f>
        <v>-3.5</v>
      </c>
      <c r="H100">
        <f t="shared" si="6"/>
        <v>13.285714285714286</v>
      </c>
      <c r="I100">
        <f t="shared" si="7"/>
        <v>14.857142857142858</v>
      </c>
      <c r="J100">
        <f t="shared" si="8"/>
        <v>17</v>
      </c>
      <c r="K100">
        <f t="shared" si="9"/>
        <v>4.4285714285714288</v>
      </c>
      <c r="L100">
        <f t="shared" si="10"/>
        <v>16.071428571428573</v>
      </c>
    </row>
    <row r="101" spans="1:12">
      <c r="A101" s="3" t="s">
        <v>116</v>
      </c>
      <c r="B101">
        <v>-1</v>
      </c>
      <c r="C101">
        <v>15</v>
      </c>
      <c r="D101">
        <v>14</v>
      </c>
      <c r="E101">
        <v>-1</v>
      </c>
      <c r="F10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01">
        <f>IF(AND(DiyarbakirTablo[[#This Row],[Vefat2020]]&gt;-1,DiyarbakirTablo[[#This Row],[Referans]]&gt;-1), DiyarbakirTablo[[#This Row],[Vefat2020]]-DiyarbakirTablo[[#This Row],[Referans]], 0)</f>
        <v>0</v>
      </c>
      <c r="H101">
        <f t="shared" si="6"/>
        <v>13.333333333333334</v>
      </c>
      <c r="I101">
        <f t="shared" si="7"/>
        <v>14.285714285714286</v>
      </c>
      <c r="J101">
        <f t="shared" si="8"/>
        <v>16.399999999999999</v>
      </c>
      <c r="K101">
        <f t="shared" si="9"/>
        <v>5</v>
      </c>
      <c r="L101">
        <f t="shared" si="10"/>
        <v>15.428571428571429</v>
      </c>
    </row>
    <row r="102" spans="1:12">
      <c r="A102" s="3" t="s">
        <v>117</v>
      </c>
      <c r="B102">
        <v>15</v>
      </c>
      <c r="C102">
        <v>19</v>
      </c>
      <c r="D102">
        <v>-1</v>
      </c>
      <c r="E102">
        <v>2</v>
      </c>
      <c r="F102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02">
        <f>IF(AND(DiyarbakirTablo[[#This Row],[Vefat2020]]&gt;-1,DiyarbakirTablo[[#This Row],[Referans]]&gt;-1), DiyarbakirTablo[[#This Row],[Vefat2020]]-DiyarbakirTablo[[#This Row],[Referans]], 0)</f>
        <v>-4</v>
      </c>
      <c r="H102">
        <f t="shared" si="6"/>
        <v>13.833333333333334</v>
      </c>
      <c r="I102">
        <f t="shared" si="7"/>
        <v>14.428571428571429</v>
      </c>
      <c r="J102">
        <f t="shared" si="8"/>
        <v>16.399999999999999</v>
      </c>
      <c r="K102">
        <f t="shared" si="9"/>
        <v>4.166666666666667</v>
      </c>
      <c r="L102">
        <f t="shared" si="10"/>
        <v>15.571428571428571</v>
      </c>
    </row>
    <row r="103" spans="1:12">
      <c r="A103" s="3" t="s">
        <v>118</v>
      </c>
      <c r="B103">
        <v>15</v>
      </c>
      <c r="C103">
        <v>21</v>
      </c>
      <c r="D103">
        <v>18</v>
      </c>
      <c r="E103">
        <v>2</v>
      </c>
      <c r="F103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103">
        <f>IF(AND(DiyarbakirTablo[[#This Row],[Vefat2020]]&gt;-1,DiyarbakirTablo[[#This Row],[Referans]]&gt;-1), DiyarbakirTablo[[#This Row],[Vefat2020]]-DiyarbakirTablo[[#This Row],[Referans]], 0)</f>
        <v>-4.5</v>
      </c>
      <c r="H103">
        <f t="shared" si="6"/>
        <v>14.833333333333334</v>
      </c>
      <c r="I103">
        <f t="shared" si="7"/>
        <v>15.714285714285714</v>
      </c>
      <c r="J103">
        <f t="shared" si="8"/>
        <v>18</v>
      </c>
      <c r="K103">
        <f t="shared" si="9"/>
        <v>3.8333333333333335</v>
      </c>
      <c r="L103">
        <f t="shared" si="10"/>
        <v>16.785714285714285</v>
      </c>
    </row>
    <row r="104" spans="1:12">
      <c r="A104" s="3" t="s">
        <v>119</v>
      </c>
      <c r="B104">
        <v>9</v>
      </c>
      <c r="C104">
        <v>18</v>
      </c>
      <c r="D104">
        <v>25</v>
      </c>
      <c r="E104">
        <v>4</v>
      </c>
      <c r="F104">
        <f>IF(OR(DiyarbakirTablo[[#This Row],[Vefat2019]]&gt;-1, DiyarbakirTablo[[#This Row],[Vefat2018]]&gt;-1), AVERAGEIF(DiyarbakirTablo[[#This Row],[Vefat2019]:[Vefat2018]], "&gt;0"), DiyarbakirTablo[[#This Row],[Vefat2020]])</f>
        <v>21.5</v>
      </c>
      <c r="G104">
        <f>IF(AND(DiyarbakirTablo[[#This Row],[Vefat2020]]&gt;-1,DiyarbakirTablo[[#This Row],[Referans]]&gt;-1), DiyarbakirTablo[[#This Row],[Vefat2020]]-DiyarbakirTablo[[#This Row],[Referans]], 0)</f>
        <v>-12.5</v>
      </c>
      <c r="H104">
        <f t="shared" si="6"/>
        <v>13.833333333333334</v>
      </c>
      <c r="I104">
        <f t="shared" si="7"/>
        <v>15.285714285714286</v>
      </c>
      <c r="J104">
        <f t="shared" si="8"/>
        <v>19.2</v>
      </c>
      <c r="K104">
        <f t="shared" si="9"/>
        <v>4</v>
      </c>
      <c r="L104">
        <f t="shared" si="10"/>
        <v>17</v>
      </c>
    </row>
    <row r="105" spans="1:12">
      <c r="A105" s="3" t="s">
        <v>120</v>
      </c>
      <c r="B105">
        <v>13</v>
      </c>
      <c r="C105">
        <v>15</v>
      </c>
      <c r="D105">
        <v>-1</v>
      </c>
      <c r="E105">
        <v>8</v>
      </c>
      <c r="F105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05">
        <f>IF(AND(DiyarbakirTablo[[#This Row],[Vefat2020]]&gt;-1,DiyarbakirTablo[[#This Row],[Referans]]&gt;-1), DiyarbakirTablo[[#This Row],[Vefat2020]]-DiyarbakirTablo[[#This Row],[Referans]], 0)</f>
        <v>-2</v>
      </c>
      <c r="H105">
        <f t="shared" si="6"/>
        <v>13.333333333333334</v>
      </c>
      <c r="I105">
        <f t="shared" si="7"/>
        <v>15.142857142857142</v>
      </c>
      <c r="J105">
        <f t="shared" si="8"/>
        <v>19.2</v>
      </c>
      <c r="K105">
        <f t="shared" si="9"/>
        <v>4</v>
      </c>
      <c r="L105">
        <f t="shared" si="10"/>
        <v>16.857142857142858</v>
      </c>
    </row>
    <row r="106" spans="1:12">
      <c r="A106" s="3" t="s">
        <v>121</v>
      </c>
      <c r="B106">
        <v>11</v>
      </c>
      <c r="C106">
        <v>11</v>
      </c>
      <c r="D106">
        <v>15</v>
      </c>
      <c r="E106">
        <v>4</v>
      </c>
      <c r="F106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06">
        <f>IF(AND(DiyarbakirTablo[[#This Row],[Vefat2020]]&gt;-1,DiyarbakirTablo[[#This Row],[Referans]]&gt;-1), DiyarbakirTablo[[#This Row],[Vefat2020]]-DiyarbakirTablo[[#This Row],[Referans]], 0)</f>
        <v>-2</v>
      </c>
      <c r="H106">
        <f t="shared" si="6"/>
        <v>12.166666666666666</v>
      </c>
      <c r="I106">
        <f t="shared" si="7"/>
        <v>15.714285714285714</v>
      </c>
      <c r="J106">
        <f t="shared" si="8"/>
        <v>17.600000000000001</v>
      </c>
      <c r="K106">
        <f t="shared" si="9"/>
        <v>3.8333333333333335</v>
      </c>
      <c r="L106">
        <f t="shared" si="10"/>
        <v>16.571428571428573</v>
      </c>
    </row>
    <row r="107" spans="1:12">
      <c r="A107" s="3" t="s">
        <v>122</v>
      </c>
      <c r="B107">
        <v>13</v>
      </c>
      <c r="C107">
        <v>-1</v>
      </c>
      <c r="D107">
        <v>15</v>
      </c>
      <c r="E107">
        <v>6</v>
      </c>
      <c r="F107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07">
        <f>IF(AND(DiyarbakirTablo[[#This Row],[Vefat2020]]&gt;-1,DiyarbakirTablo[[#This Row],[Referans]]&gt;-1), DiyarbakirTablo[[#This Row],[Vefat2020]]-DiyarbakirTablo[[#This Row],[Referans]], 0)</f>
        <v>-2</v>
      </c>
      <c r="H107">
        <f t="shared" si="6"/>
        <v>12.666666666666666</v>
      </c>
      <c r="I107">
        <f t="shared" si="7"/>
        <v>16.5</v>
      </c>
      <c r="J107">
        <f t="shared" si="8"/>
        <v>17.399999999999999</v>
      </c>
      <c r="K107">
        <f t="shared" si="9"/>
        <v>4.333333333333333</v>
      </c>
      <c r="L107">
        <f t="shared" si="10"/>
        <v>16.785714285714285</v>
      </c>
    </row>
    <row r="108" spans="1:12">
      <c r="A108" s="3" t="s">
        <v>123</v>
      </c>
      <c r="B108">
        <v>17</v>
      </c>
      <c r="C108">
        <v>-1</v>
      </c>
      <c r="D108">
        <v>13</v>
      </c>
      <c r="E108">
        <v>4</v>
      </c>
      <c r="F108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08">
        <f>IF(AND(DiyarbakirTablo[[#This Row],[Vefat2020]]&gt;-1,DiyarbakirTablo[[#This Row],[Referans]]&gt;-1), DiyarbakirTablo[[#This Row],[Vefat2020]]-DiyarbakirTablo[[#This Row],[Referans]], 0)</f>
        <v>4</v>
      </c>
      <c r="H108">
        <f t="shared" si="6"/>
        <v>13.285714285714286</v>
      </c>
      <c r="I108">
        <f t="shared" si="7"/>
        <v>16.8</v>
      </c>
      <c r="J108">
        <f t="shared" si="8"/>
        <v>17.2</v>
      </c>
      <c r="K108">
        <f t="shared" si="9"/>
        <v>4.2857142857142856</v>
      </c>
      <c r="L108">
        <f t="shared" si="10"/>
        <v>16.571428571428573</v>
      </c>
    </row>
    <row r="109" spans="1:12">
      <c r="A109" s="3" t="s">
        <v>124</v>
      </c>
      <c r="B109">
        <v>13</v>
      </c>
      <c r="C109">
        <v>-1</v>
      </c>
      <c r="D109">
        <v>8</v>
      </c>
      <c r="E109">
        <v>3</v>
      </c>
      <c r="F109">
        <f>IF(OR(DiyarbakirTablo[[#This Row],[Vefat2019]]&gt;-1, DiyarbakirTablo[[#This Row],[Vefat2018]]&gt;-1), AVERAGEIF(DiyarbakirTablo[[#This Row],[Vefat2019]:[Vefat2018]], "&gt;0"), DiyarbakirTablo[[#This Row],[Vefat2020]])</f>
        <v>8</v>
      </c>
      <c r="G109">
        <f>IF(AND(DiyarbakirTablo[[#This Row],[Vefat2020]]&gt;-1,DiyarbakirTablo[[#This Row],[Referans]]&gt;-1), DiyarbakirTablo[[#This Row],[Vefat2020]]-DiyarbakirTablo[[#This Row],[Referans]], 0)</f>
        <v>5</v>
      </c>
      <c r="H109">
        <f t="shared" si="6"/>
        <v>13</v>
      </c>
      <c r="I109">
        <f t="shared" si="7"/>
        <v>16.25</v>
      </c>
      <c r="J109">
        <f t="shared" si="8"/>
        <v>15.666666666666666</v>
      </c>
      <c r="K109">
        <f t="shared" si="9"/>
        <v>4.4285714285714288</v>
      </c>
      <c r="L109">
        <f t="shared" si="10"/>
        <v>15</v>
      </c>
    </row>
    <row r="110" spans="1:12">
      <c r="A110" s="3" t="s">
        <v>125</v>
      </c>
      <c r="B110">
        <v>10</v>
      </c>
      <c r="C110">
        <v>16</v>
      </c>
      <c r="D110">
        <v>-1</v>
      </c>
      <c r="E110">
        <v>6</v>
      </c>
      <c r="F110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10">
        <f>IF(AND(DiyarbakirTablo[[#This Row],[Vefat2020]]&gt;-1,DiyarbakirTablo[[#This Row],[Referans]]&gt;-1), DiyarbakirTablo[[#This Row],[Vefat2020]]-DiyarbakirTablo[[#This Row],[Referans]], 0)</f>
        <v>-6</v>
      </c>
      <c r="H110">
        <f t="shared" si="6"/>
        <v>12.285714285714286</v>
      </c>
      <c r="I110">
        <f t="shared" si="7"/>
        <v>15</v>
      </c>
      <c r="J110">
        <f t="shared" si="8"/>
        <v>15.2</v>
      </c>
      <c r="K110">
        <f t="shared" si="9"/>
        <v>5</v>
      </c>
      <c r="L110">
        <f t="shared" si="10"/>
        <v>14.5</v>
      </c>
    </row>
    <row r="111" spans="1:12">
      <c r="A111" s="3" t="s">
        <v>126</v>
      </c>
      <c r="B111">
        <v>8</v>
      </c>
      <c r="C111">
        <v>-1</v>
      </c>
      <c r="D111">
        <v>-1</v>
      </c>
      <c r="E111">
        <v>7</v>
      </c>
      <c r="F111">
        <f>IF(OR(DiyarbakirTablo[[#This Row],[Vefat2019]]&gt;-1, DiyarbakirTablo[[#This Row],[Vefat2018]]&gt;-1), AVERAGEIF(DiyarbakirTablo[[#This Row],[Vefat2019]:[Vefat2018]], "&gt;0"), DiyarbakirTablo[[#This Row],[Vefat2020]])</f>
        <v>8</v>
      </c>
      <c r="G111">
        <f>IF(AND(DiyarbakirTablo[[#This Row],[Vefat2020]]&gt;-1,DiyarbakirTablo[[#This Row],[Referans]]&gt;-1), DiyarbakirTablo[[#This Row],[Vefat2020]]-DiyarbakirTablo[[#This Row],[Referans]], 0)</f>
        <v>0</v>
      </c>
      <c r="H111">
        <f t="shared" si="6"/>
        <v>12.142857142857142</v>
      </c>
      <c r="I111">
        <f t="shared" si="7"/>
        <v>14</v>
      </c>
      <c r="J111">
        <f t="shared" si="8"/>
        <v>12.75</v>
      </c>
      <c r="K111">
        <f t="shared" si="9"/>
        <v>5.4285714285714288</v>
      </c>
      <c r="L111">
        <f t="shared" si="10"/>
        <v>12.571428571428571</v>
      </c>
    </row>
    <row r="112" spans="1:12">
      <c r="A112" s="3" t="s">
        <v>127</v>
      </c>
      <c r="B112">
        <v>19</v>
      </c>
      <c r="C112">
        <v>8</v>
      </c>
      <c r="D112">
        <v>8</v>
      </c>
      <c r="E112">
        <v>5</v>
      </c>
      <c r="F112">
        <f>IF(OR(DiyarbakirTablo[[#This Row],[Vefat2019]]&gt;-1, DiyarbakirTablo[[#This Row],[Vefat2018]]&gt;-1), AVERAGEIF(DiyarbakirTablo[[#This Row],[Vefat2019]:[Vefat2018]], "&gt;0"), DiyarbakirTablo[[#This Row],[Vefat2020]])</f>
        <v>8</v>
      </c>
      <c r="G112">
        <f>IF(AND(DiyarbakirTablo[[#This Row],[Vefat2020]]&gt;-1,DiyarbakirTablo[[#This Row],[Referans]]&gt;-1), DiyarbakirTablo[[#This Row],[Vefat2020]]-DiyarbakirTablo[[#This Row],[Referans]], 0)</f>
        <v>11</v>
      </c>
      <c r="H112">
        <f t="shared" si="6"/>
        <v>13</v>
      </c>
      <c r="I112">
        <f t="shared" si="7"/>
        <v>11.666666666666666</v>
      </c>
      <c r="J112">
        <f t="shared" si="8"/>
        <v>11.8</v>
      </c>
      <c r="K112">
        <f t="shared" si="9"/>
        <v>5</v>
      </c>
      <c r="L112">
        <f t="shared" si="10"/>
        <v>11.571428571428571</v>
      </c>
    </row>
    <row r="113" spans="1:12">
      <c r="A113" s="3" t="s">
        <v>128</v>
      </c>
      <c r="B113">
        <v>13</v>
      </c>
      <c r="C113">
        <v>8</v>
      </c>
      <c r="D113">
        <v>13</v>
      </c>
      <c r="E113">
        <v>3</v>
      </c>
      <c r="F113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13">
        <f>IF(AND(DiyarbakirTablo[[#This Row],[Vefat2020]]&gt;-1,DiyarbakirTablo[[#This Row],[Referans]]&gt;-1), DiyarbakirTablo[[#This Row],[Vefat2020]]-DiyarbakirTablo[[#This Row],[Referans]], 0)</f>
        <v>2.5</v>
      </c>
      <c r="H113">
        <f t="shared" si="6"/>
        <v>13.285714285714286</v>
      </c>
      <c r="I113">
        <f t="shared" si="7"/>
        <v>10.666666666666666</v>
      </c>
      <c r="J113">
        <f t="shared" si="8"/>
        <v>11.4</v>
      </c>
      <c r="K113">
        <f t="shared" si="9"/>
        <v>4.8571428571428568</v>
      </c>
      <c r="L113">
        <f t="shared" si="10"/>
        <v>11.214285714285714</v>
      </c>
    </row>
    <row r="114" spans="1:12">
      <c r="A114" s="3" t="s">
        <v>129</v>
      </c>
      <c r="B114">
        <v>17</v>
      </c>
      <c r="C114">
        <v>-1</v>
      </c>
      <c r="D114">
        <v>-1</v>
      </c>
      <c r="E114">
        <v>6</v>
      </c>
      <c r="F114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14">
        <f>IF(AND(DiyarbakirTablo[[#This Row],[Vefat2020]]&gt;-1,DiyarbakirTablo[[#This Row],[Referans]]&gt;-1), DiyarbakirTablo[[#This Row],[Vefat2020]]-DiyarbakirTablo[[#This Row],[Referans]], 0)</f>
        <v>0</v>
      </c>
      <c r="H114">
        <f t="shared" si="6"/>
        <v>13.857142857142858</v>
      </c>
      <c r="I114">
        <f t="shared" si="7"/>
        <v>10.666666666666666</v>
      </c>
      <c r="J114">
        <f t="shared" si="8"/>
        <v>10.5</v>
      </c>
      <c r="K114">
        <f t="shared" si="9"/>
        <v>4.8571428571428568</v>
      </c>
      <c r="L114">
        <f t="shared" si="10"/>
        <v>11.5</v>
      </c>
    </row>
    <row r="115" spans="1:12">
      <c r="A115" s="3" t="s">
        <v>130</v>
      </c>
      <c r="B115">
        <v>18</v>
      </c>
      <c r="C115">
        <v>11</v>
      </c>
      <c r="D115">
        <v>15</v>
      </c>
      <c r="E115">
        <v>-1</v>
      </c>
      <c r="F115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15">
        <f>IF(AND(DiyarbakirTablo[[#This Row],[Vefat2020]]&gt;-1,DiyarbakirTablo[[#This Row],[Referans]]&gt;-1), DiyarbakirTablo[[#This Row],[Vefat2020]]-DiyarbakirTablo[[#This Row],[Referans]], 0)</f>
        <v>5</v>
      </c>
      <c r="H115">
        <f t="shared" si="6"/>
        <v>14</v>
      </c>
      <c r="I115">
        <f t="shared" si="7"/>
        <v>10.75</v>
      </c>
      <c r="J115">
        <f t="shared" si="8"/>
        <v>11</v>
      </c>
      <c r="K115">
        <f t="shared" si="9"/>
        <v>5</v>
      </c>
      <c r="L115">
        <f t="shared" si="10"/>
        <v>11.5</v>
      </c>
    </row>
    <row r="116" spans="1:12">
      <c r="A116" s="3" t="s">
        <v>131</v>
      </c>
      <c r="B116">
        <v>-1</v>
      </c>
      <c r="C116">
        <v>21</v>
      </c>
      <c r="D116">
        <v>11</v>
      </c>
      <c r="E116">
        <v>7</v>
      </c>
      <c r="F116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16">
        <f>IF(AND(DiyarbakirTablo[[#This Row],[Vefat2020]]&gt;-1,DiyarbakirTablo[[#This Row],[Referans]]&gt;-1), DiyarbakirTablo[[#This Row],[Vefat2020]]-DiyarbakirTablo[[#This Row],[Referans]], 0)</f>
        <v>0</v>
      </c>
      <c r="H116">
        <f t="shared" si="6"/>
        <v>14.166666666666666</v>
      </c>
      <c r="I116">
        <f t="shared" si="7"/>
        <v>12.8</v>
      </c>
      <c r="J116">
        <f t="shared" si="8"/>
        <v>11.75</v>
      </c>
      <c r="K116">
        <f t="shared" si="9"/>
        <v>5.666666666666667</v>
      </c>
      <c r="L116">
        <f t="shared" si="10"/>
        <v>12.642857142857142</v>
      </c>
    </row>
    <row r="117" spans="1:12">
      <c r="A117" s="3" t="s">
        <v>132</v>
      </c>
      <c r="B117">
        <v>13</v>
      </c>
      <c r="C117">
        <v>15</v>
      </c>
      <c r="D117">
        <v>16</v>
      </c>
      <c r="E117">
        <v>-1</v>
      </c>
      <c r="F117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17">
        <f>IF(AND(DiyarbakirTablo[[#This Row],[Vefat2020]]&gt;-1,DiyarbakirTablo[[#This Row],[Referans]]&gt;-1), DiyarbakirTablo[[#This Row],[Vefat2020]]-DiyarbakirTablo[[#This Row],[Referans]], 0)</f>
        <v>-2.5</v>
      </c>
      <c r="H117">
        <f t="shared" si="6"/>
        <v>14.666666666666666</v>
      </c>
      <c r="I117">
        <f t="shared" si="7"/>
        <v>12.6</v>
      </c>
      <c r="J117">
        <f t="shared" si="8"/>
        <v>12.6</v>
      </c>
      <c r="K117">
        <f t="shared" si="9"/>
        <v>5.6</v>
      </c>
      <c r="L117">
        <f t="shared" si="10"/>
        <v>12.571428571428571</v>
      </c>
    </row>
    <row r="118" spans="1:12">
      <c r="A118" s="3" t="s">
        <v>133</v>
      </c>
      <c r="B118">
        <v>13</v>
      </c>
      <c r="C118">
        <v>14</v>
      </c>
      <c r="D118">
        <v>13</v>
      </c>
      <c r="E118">
        <v>3</v>
      </c>
      <c r="F118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118">
        <f>IF(AND(DiyarbakirTablo[[#This Row],[Vefat2020]]&gt;-1,DiyarbakirTablo[[#This Row],[Referans]]&gt;-1), DiyarbakirTablo[[#This Row],[Vefat2020]]-DiyarbakirTablo[[#This Row],[Referans]], 0)</f>
        <v>-0.5</v>
      </c>
      <c r="H118">
        <f t="shared" si="6"/>
        <v>15.5</v>
      </c>
      <c r="I118">
        <f t="shared" si="7"/>
        <v>12.833333333333334</v>
      </c>
      <c r="J118">
        <f t="shared" si="8"/>
        <v>12.666666666666666</v>
      </c>
      <c r="K118">
        <f t="shared" si="9"/>
        <v>4.8</v>
      </c>
      <c r="L118">
        <f t="shared" si="10"/>
        <v>13.357142857142858</v>
      </c>
    </row>
    <row r="119" spans="1:12">
      <c r="A119" s="3" t="s">
        <v>134</v>
      </c>
      <c r="B119">
        <v>14</v>
      </c>
      <c r="C119">
        <v>10</v>
      </c>
      <c r="D119">
        <v>11</v>
      </c>
      <c r="E119">
        <v>5</v>
      </c>
      <c r="F119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19">
        <f>IF(AND(DiyarbakirTablo[[#This Row],[Vefat2020]]&gt;-1,DiyarbakirTablo[[#This Row],[Referans]]&gt;-1), DiyarbakirTablo[[#This Row],[Vefat2020]]-DiyarbakirTablo[[#This Row],[Referans]], 0)</f>
        <v>3.5</v>
      </c>
      <c r="H119">
        <f t="shared" si="6"/>
        <v>14.666666666666666</v>
      </c>
      <c r="I119">
        <f t="shared" si="7"/>
        <v>13.166666666666666</v>
      </c>
      <c r="J119">
        <f t="shared" si="8"/>
        <v>13.166666666666666</v>
      </c>
      <c r="K119">
        <f t="shared" si="9"/>
        <v>4.8</v>
      </c>
      <c r="L119">
        <f t="shared" si="10"/>
        <v>13.714285714285714</v>
      </c>
    </row>
    <row r="120" spans="1:12">
      <c r="A120" s="3" t="s">
        <v>135</v>
      </c>
      <c r="B120">
        <v>-1</v>
      </c>
      <c r="C120">
        <v>13</v>
      </c>
      <c r="D120">
        <v>13</v>
      </c>
      <c r="E120">
        <v>1</v>
      </c>
      <c r="F120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20">
        <f>IF(AND(DiyarbakirTablo[[#This Row],[Vefat2020]]&gt;-1,DiyarbakirTablo[[#This Row],[Referans]]&gt;-1), DiyarbakirTablo[[#This Row],[Vefat2020]]-DiyarbakirTablo[[#This Row],[Referans]], 0)</f>
        <v>0</v>
      </c>
      <c r="H120">
        <f t="shared" si="6"/>
        <v>15</v>
      </c>
      <c r="I120">
        <f t="shared" si="7"/>
        <v>14</v>
      </c>
      <c r="J120">
        <f t="shared" si="8"/>
        <v>13.166666666666666</v>
      </c>
      <c r="K120">
        <f t="shared" si="9"/>
        <v>4.4000000000000004</v>
      </c>
      <c r="L120">
        <f t="shared" si="10"/>
        <v>14.071428571428571</v>
      </c>
    </row>
    <row r="121" spans="1:12">
      <c r="A121" s="3" t="s">
        <v>136</v>
      </c>
      <c r="B121">
        <v>16</v>
      </c>
      <c r="C121">
        <v>24</v>
      </c>
      <c r="D121">
        <v>18</v>
      </c>
      <c r="E121">
        <v>4</v>
      </c>
      <c r="F12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121">
        <f>IF(AND(DiyarbakirTablo[[#This Row],[Vefat2020]]&gt;-1,DiyarbakirTablo[[#This Row],[Referans]]&gt;-1), DiyarbakirTablo[[#This Row],[Vefat2020]]-DiyarbakirTablo[[#This Row],[Referans]], 0)</f>
        <v>-5</v>
      </c>
      <c r="H121">
        <f t="shared" si="6"/>
        <v>14.8</v>
      </c>
      <c r="I121">
        <f t="shared" si="7"/>
        <v>15.428571428571429</v>
      </c>
      <c r="J121">
        <f t="shared" si="8"/>
        <v>13.857142857142858</v>
      </c>
      <c r="K121">
        <f t="shared" si="9"/>
        <v>4</v>
      </c>
      <c r="L121">
        <f t="shared" si="10"/>
        <v>14.642857142857142</v>
      </c>
    </row>
    <row r="122" spans="1:12">
      <c r="A122" s="3" t="s">
        <v>137</v>
      </c>
      <c r="B122">
        <v>13</v>
      </c>
      <c r="C122">
        <v>11</v>
      </c>
      <c r="D122">
        <v>10</v>
      </c>
      <c r="E122">
        <v>5</v>
      </c>
      <c r="F122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22">
        <f>IF(AND(DiyarbakirTablo[[#This Row],[Vefat2020]]&gt;-1,DiyarbakirTablo[[#This Row],[Referans]]&gt;-1), DiyarbakirTablo[[#This Row],[Vefat2020]]-DiyarbakirTablo[[#This Row],[Referans]], 0)</f>
        <v>2.5</v>
      </c>
      <c r="H122">
        <f t="shared" si="6"/>
        <v>13.8</v>
      </c>
      <c r="I122">
        <f t="shared" si="7"/>
        <v>15.428571428571429</v>
      </c>
      <c r="J122">
        <f t="shared" si="8"/>
        <v>13.142857142857142</v>
      </c>
      <c r="K122">
        <f t="shared" si="9"/>
        <v>4.166666666666667</v>
      </c>
      <c r="L122">
        <f t="shared" si="10"/>
        <v>14.285714285714286</v>
      </c>
    </row>
    <row r="123" spans="1:12">
      <c r="A123" s="3" t="s">
        <v>138</v>
      </c>
      <c r="B123">
        <v>7</v>
      </c>
      <c r="C123">
        <v>9</v>
      </c>
      <c r="D123">
        <v>9</v>
      </c>
      <c r="E123">
        <v>4</v>
      </c>
      <c r="F123">
        <f>IF(OR(DiyarbakirTablo[[#This Row],[Vefat2019]]&gt;-1, DiyarbakirTablo[[#This Row],[Vefat2018]]&gt;-1), AVERAGEIF(DiyarbakirTablo[[#This Row],[Vefat2019]:[Vefat2018]], "&gt;0"), DiyarbakirTablo[[#This Row],[Vefat2020]])</f>
        <v>9</v>
      </c>
      <c r="G123">
        <f>IF(AND(DiyarbakirTablo[[#This Row],[Vefat2020]]&gt;-1,DiyarbakirTablo[[#This Row],[Referans]]&gt;-1), DiyarbakirTablo[[#This Row],[Vefat2020]]-DiyarbakirTablo[[#This Row],[Referans]], 0)</f>
        <v>-2</v>
      </c>
      <c r="H123">
        <f t="shared" si="6"/>
        <v>12.666666666666666</v>
      </c>
      <c r="I123">
        <f t="shared" si="7"/>
        <v>13.714285714285714</v>
      </c>
      <c r="J123">
        <f t="shared" si="8"/>
        <v>12.857142857142858</v>
      </c>
      <c r="K123">
        <f t="shared" si="9"/>
        <v>3.6666666666666665</v>
      </c>
      <c r="L123">
        <f t="shared" si="10"/>
        <v>13.285714285714286</v>
      </c>
    </row>
    <row r="124" spans="1:12">
      <c r="A124" s="3" t="s">
        <v>139</v>
      </c>
      <c r="B124">
        <v>16</v>
      </c>
      <c r="C124">
        <v>-1</v>
      </c>
      <c r="D124">
        <v>11</v>
      </c>
      <c r="E124">
        <v>2</v>
      </c>
      <c r="F124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24">
        <f>IF(AND(DiyarbakirTablo[[#This Row],[Vefat2020]]&gt;-1,DiyarbakirTablo[[#This Row],[Referans]]&gt;-1), DiyarbakirTablo[[#This Row],[Vefat2020]]-DiyarbakirTablo[[#This Row],[Referans]], 0)</f>
        <v>5</v>
      </c>
      <c r="H124">
        <f t="shared" si="6"/>
        <v>13.166666666666666</v>
      </c>
      <c r="I124">
        <f t="shared" si="7"/>
        <v>13.5</v>
      </c>
      <c r="J124">
        <f t="shared" si="8"/>
        <v>12.142857142857142</v>
      </c>
      <c r="K124">
        <f t="shared" si="9"/>
        <v>3.4285714285714284</v>
      </c>
      <c r="L124">
        <f t="shared" si="10"/>
        <v>12.642857142857142</v>
      </c>
    </row>
    <row r="125" spans="1:12">
      <c r="A125" s="3" t="s">
        <v>140</v>
      </c>
      <c r="B125">
        <v>14</v>
      </c>
      <c r="C125">
        <v>11</v>
      </c>
      <c r="D125">
        <v>-1</v>
      </c>
      <c r="E125">
        <v>7</v>
      </c>
      <c r="F125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25">
        <f>IF(AND(DiyarbakirTablo[[#This Row],[Vefat2020]]&gt;-1,DiyarbakirTablo[[#This Row],[Referans]]&gt;-1), DiyarbakirTablo[[#This Row],[Vefat2020]]-DiyarbakirTablo[[#This Row],[Referans]], 0)</f>
        <v>3</v>
      </c>
      <c r="H125">
        <f t="shared" si="6"/>
        <v>13.333333333333334</v>
      </c>
      <c r="I125">
        <f t="shared" si="7"/>
        <v>13</v>
      </c>
      <c r="J125">
        <f t="shared" si="8"/>
        <v>12</v>
      </c>
      <c r="K125">
        <f t="shared" si="9"/>
        <v>4</v>
      </c>
      <c r="L125">
        <f t="shared" si="10"/>
        <v>12.285714285714286</v>
      </c>
    </row>
    <row r="126" spans="1:12">
      <c r="A126" s="3" t="s">
        <v>141</v>
      </c>
      <c r="B126">
        <v>18</v>
      </c>
      <c r="C126">
        <v>18</v>
      </c>
      <c r="D126">
        <v>13</v>
      </c>
      <c r="E126">
        <v>7</v>
      </c>
      <c r="F126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26">
        <f>IF(AND(DiyarbakirTablo[[#This Row],[Vefat2020]]&gt;-1,DiyarbakirTablo[[#This Row],[Referans]]&gt;-1), DiyarbakirTablo[[#This Row],[Vefat2020]]-DiyarbakirTablo[[#This Row],[Referans]], 0)</f>
        <v>2.5</v>
      </c>
      <c r="H126">
        <f t="shared" si="6"/>
        <v>14</v>
      </c>
      <c r="I126">
        <f t="shared" si="7"/>
        <v>14.333333333333334</v>
      </c>
      <c r="J126">
        <f t="shared" si="8"/>
        <v>12.333333333333334</v>
      </c>
      <c r="K126">
        <f t="shared" si="9"/>
        <v>4.2857142857142856</v>
      </c>
      <c r="L126">
        <f t="shared" si="10"/>
        <v>13</v>
      </c>
    </row>
    <row r="127" spans="1:12">
      <c r="A127" s="3" t="s">
        <v>142</v>
      </c>
      <c r="B127">
        <v>15</v>
      </c>
      <c r="C127">
        <v>-1</v>
      </c>
      <c r="D127">
        <v>-1</v>
      </c>
      <c r="E127">
        <v>1</v>
      </c>
      <c r="F127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27">
        <f>IF(AND(DiyarbakirTablo[[#This Row],[Vefat2020]]&gt;-1,DiyarbakirTablo[[#This Row],[Referans]]&gt;-1), DiyarbakirTablo[[#This Row],[Vefat2020]]-DiyarbakirTablo[[#This Row],[Referans]], 0)</f>
        <v>0</v>
      </c>
      <c r="H127">
        <f t="shared" si="6"/>
        <v>14.142857142857142</v>
      </c>
      <c r="I127">
        <f t="shared" si="7"/>
        <v>14.6</v>
      </c>
      <c r="J127">
        <f t="shared" si="8"/>
        <v>12.2</v>
      </c>
      <c r="K127">
        <f t="shared" si="9"/>
        <v>4.2857142857142856</v>
      </c>
      <c r="L127">
        <f t="shared" si="10"/>
        <v>13.285714285714286</v>
      </c>
    </row>
    <row r="128" spans="1:12">
      <c r="A128" s="3" t="s">
        <v>143</v>
      </c>
      <c r="B128">
        <v>9</v>
      </c>
      <c r="C128">
        <v>-1</v>
      </c>
      <c r="D128">
        <v>13</v>
      </c>
      <c r="E128">
        <v>3</v>
      </c>
      <c r="F128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28">
        <f>IF(AND(DiyarbakirTablo[[#This Row],[Vefat2020]]&gt;-1,DiyarbakirTablo[[#This Row],[Referans]]&gt;-1), DiyarbakirTablo[[#This Row],[Vefat2020]]-DiyarbakirTablo[[#This Row],[Referans]], 0)</f>
        <v>-4</v>
      </c>
      <c r="H128">
        <f t="shared" si="6"/>
        <v>13.142857142857142</v>
      </c>
      <c r="I128">
        <f t="shared" si="7"/>
        <v>12.25</v>
      </c>
      <c r="J128">
        <f t="shared" si="8"/>
        <v>11.2</v>
      </c>
      <c r="K128">
        <f t="shared" si="9"/>
        <v>4.1428571428571432</v>
      </c>
      <c r="L128">
        <f t="shared" si="10"/>
        <v>12.142857142857142</v>
      </c>
    </row>
    <row r="129" spans="1:12">
      <c r="A129" s="3" t="s">
        <v>144</v>
      </c>
      <c r="B129">
        <v>14</v>
      </c>
      <c r="C129">
        <v>11</v>
      </c>
      <c r="D129">
        <v>11</v>
      </c>
      <c r="E129">
        <v>7</v>
      </c>
      <c r="F129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29">
        <f>IF(AND(DiyarbakirTablo[[#This Row],[Vefat2020]]&gt;-1,DiyarbakirTablo[[#This Row],[Referans]]&gt;-1), DiyarbakirTablo[[#This Row],[Vefat2020]]-DiyarbakirTablo[[#This Row],[Referans]], 0)</f>
        <v>3</v>
      </c>
      <c r="H129">
        <f t="shared" si="6"/>
        <v>13.285714285714286</v>
      </c>
      <c r="I129">
        <f t="shared" si="7"/>
        <v>12.25</v>
      </c>
      <c r="J129">
        <f t="shared" si="8"/>
        <v>11.4</v>
      </c>
      <c r="K129">
        <f t="shared" si="9"/>
        <v>4.4285714285714288</v>
      </c>
      <c r="L129">
        <f t="shared" si="10"/>
        <v>12.214285714285714</v>
      </c>
    </row>
    <row r="130" spans="1:12">
      <c r="A130" s="3" t="s">
        <v>145</v>
      </c>
      <c r="B130">
        <v>15</v>
      </c>
      <c r="C130">
        <v>13</v>
      </c>
      <c r="D130">
        <v>-1</v>
      </c>
      <c r="E130">
        <v>8</v>
      </c>
      <c r="F130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30">
        <f>IF(AND(DiyarbakirTablo[[#This Row],[Vefat2020]]&gt;-1,DiyarbakirTablo[[#This Row],[Referans]]&gt;-1), DiyarbakirTablo[[#This Row],[Vefat2020]]-DiyarbakirTablo[[#This Row],[Referans]], 0)</f>
        <v>2</v>
      </c>
      <c r="H130">
        <f t="shared" si="6"/>
        <v>14.428571428571429</v>
      </c>
      <c r="I130">
        <f t="shared" si="7"/>
        <v>13.25</v>
      </c>
      <c r="J130">
        <f t="shared" si="8"/>
        <v>12</v>
      </c>
      <c r="K130">
        <f t="shared" si="9"/>
        <v>5</v>
      </c>
      <c r="L130">
        <f t="shared" si="10"/>
        <v>12.785714285714286</v>
      </c>
    </row>
    <row r="131" spans="1:12">
      <c r="A131" s="3" t="s">
        <v>146</v>
      </c>
      <c r="B131">
        <v>7</v>
      </c>
      <c r="C131">
        <v>17</v>
      </c>
      <c r="D131">
        <v>16</v>
      </c>
      <c r="E131">
        <v>7</v>
      </c>
      <c r="F13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31">
        <f>IF(AND(DiyarbakirTablo[[#This Row],[Vefat2020]]&gt;-1,DiyarbakirTablo[[#This Row],[Referans]]&gt;-1), DiyarbakirTablo[[#This Row],[Vefat2020]]-DiyarbakirTablo[[#This Row],[Referans]], 0)</f>
        <v>-9.5</v>
      </c>
      <c r="H131">
        <f t="shared" si="6"/>
        <v>13.142857142857142</v>
      </c>
      <c r="I131">
        <f t="shared" si="7"/>
        <v>14</v>
      </c>
      <c r="J131">
        <f t="shared" si="8"/>
        <v>13.25</v>
      </c>
      <c r="K131">
        <f t="shared" si="9"/>
        <v>5.7142857142857144</v>
      </c>
      <c r="L131">
        <f t="shared" si="10"/>
        <v>13.571428571428571</v>
      </c>
    </row>
    <row r="132" spans="1:12">
      <c r="A132" s="3" t="s">
        <v>147</v>
      </c>
      <c r="B132">
        <v>17</v>
      </c>
      <c r="C132">
        <v>16</v>
      </c>
      <c r="D132">
        <v>22</v>
      </c>
      <c r="E132">
        <v>4</v>
      </c>
      <c r="F132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32">
        <f>IF(AND(DiyarbakirTablo[[#This Row],[Vefat2020]]&gt;-1,DiyarbakirTablo[[#This Row],[Referans]]&gt;-1), DiyarbakirTablo[[#This Row],[Vefat2020]]-DiyarbakirTablo[[#This Row],[Referans]], 0)</f>
        <v>-2</v>
      </c>
      <c r="H132">
        <f t="shared" si="6"/>
        <v>13.571428571428571</v>
      </c>
      <c r="I132">
        <f t="shared" si="7"/>
        <v>15</v>
      </c>
      <c r="J132">
        <f t="shared" si="8"/>
        <v>15</v>
      </c>
      <c r="K132">
        <f t="shared" si="9"/>
        <v>5.2857142857142856</v>
      </c>
      <c r="L132">
        <f t="shared" si="10"/>
        <v>14.714285714285714</v>
      </c>
    </row>
    <row r="133" spans="1:12">
      <c r="A133" s="3" t="s">
        <v>148</v>
      </c>
      <c r="B133">
        <v>8</v>
      </c>
      <c r="C133">
        <v>13</v>
      </c>
      <c r="D133">
        <v>22</v>
      </c>
      <c r="E133">
        <v>6</v>
      </c>
      <c r="F133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133">
        <f>IF(AND(DiyarbakirTablo[[#This Row],[Vefat2020]]&gt;-1,DiyarbakirTablo[[#This Row],[Referans]]&gt;-1), DiyarbakirTablo[[#This Row],[Vefat2020]]-DiyarbakirTablo[[#This Row],[Referans]], 0)</f>
        <v>-9.5</v>
      </c>
      <c r="H133">
        <f t="shared" si="6"/>
        <v>12.142857142857142</v>
      </c>
      <c r="I133">
        <f t="shared" si="7"/>
        <v>14</v>
      </c>
      <c r="J133">
        <f t="shared" si="8"/>
        <v>16.8</v>
      </c>
      <c r="K133">
        <f t="shared" si="9"/>
        <v>5.1428571428571432</v>
      </c>
      <c r="L133">
        <f t="shared" si="10"/>
        <v>15</v>
      </c>
    </row>
    <row r="134" spans="1:12">
      <c r="A134" s="3" t="s">
        <v>149</v>
      </c>
      <c r="B134">
        <v>17</v>
      </c>
      <c r="C134">
        <v>11</v>
      </c>
      <c r="D134">
        <v>10</v>
      </c>
      <c r="E134">
        <v>2</v>
      </c>
      <c r="F134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34">
        <f>IF(AND(DiyarbakirTablo[[#This Row],[Vefat2020]]&gt;-1,DiyarbakirTablo[[#This Row],[Referans]]&gt;-1), DiyarbakirTablo[[#This Row],[Vefat2020]]-DiyarbakirTablo[[#This Row],[Referans]], 0)</f>
        <v>6.5</v>
      </c>
      <c r="H134">
        <f t="shared" si="6"/>
        <v>12.428571428571429</v>
      </c>
      <c r="I134">
        <f t="shared" si="7"/>
        <v>13.5</v>
      </c>
      <c r="J134">
        <f t="shared" si="8"/>
        <v>15.666666666666666</v>
      </c>
      <c r="K134">
        <f t="shared" si="9"/>
        <v>5.2857142857142856</v>
      </c>
      <c r="L134">
        <f t="shared" si="10"/>
        <v>14.357142857142858</v>
      </c>
    </row>
    <row r="135" spans="1:12">
      <c r="A135" s="3" t="s">
        <v>150</v>
      </c>
      <c r="B135">
        <v>-1</v>
      </c>
      <c r="C135">
        <v>14</v>
      </c>
      <c r="D135">
        <v>10</v>
      </c>
      <c r="E135">
        <v>3</v>
      </c>
      <c r="F135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35">
        <f>IF(AND(DiyarbakirTablo[[#This Row],[Vefat2020]]&gt;-1,DiyarbakirTablo[[#This Row],[Referans]]&gt;-1), DiyarbakirTablo[[#This Row],[Vefat2020]]-DiyarbakirTablo[[#This Row],[Referans]], 0)</f>
        <v>0</v>
      </c>
      <c r="H135">
        <f t="shared" si="6"/>
        <v>13</v>
      </c>
      <c r="I135">
        <f t="shared" si="7"/>
        <v>13.571428571428571</v>
      </c>
      <c r="J135">
        <f t="shared" si="8"/>
        <v>15.166666666666666</v>
      </c>
      <c r="K135">
        <f t="shared" si="9"/>
        <v>5.2857142857142856</v>
      </c>
      <c r="L135">
        <f t="shared" si="10"/>
        <v>14.214285714285714</v>
      </c>
    </row>
    <row r="136" spans="1:12">
      <c r="A136" s="3" t="s">
        <v>151</v>
      </c>
      <c r="B136">
        <v>13</v>
      </c>
      <c r="C136">
        <v>-1</v>
      </c>
      <c r="D136">
        <v>-1</v>
      </c>
      <c r="E136">
        <v>7</v>
      </c>
      <c r="F136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36">
        <f>IF(AND(DiyarbakirTablo[[#This Row],[Vefat2020]]&gt;-1,DiyarbakirTablo[[#This Row],[Referans]]&gt;-1), DiyarbakirTablo[[#This Row],[Vefat2020]]-DiyarbakirTablo[[#This Row],[Referans]], 0)</f>
        <v>0</v>
      </c>
      <c r="H136">
        <f t="shared" si="6"/>
        <v>12.833333333333334</v>
      </c>
      <c r="I136">
        <f t="shared" si="7"/>
        <v>14</v>
      </c>
      <c r="J136">
        <f t="shared" si="8"/>
        <v>16</v>
      </c>
      <c r="K136">
        <f t="shared" si="9"/>
        <v>5.2857142857142856</v>
      </c>
      <c r="L136">
        <f t="shared" si="10"/>
        <v>14.5</v>
      </c>
    </row>
    <row r="137" spans="1:12">
      <c r="A137" s="3" t="s">
        <v>152</v>
      </c>
      <c r="B137">
        <v>15</v>
      </c>
      <c r="C137">
        <v>20</v>
      </c>
      <c r="D137">
        <v>-1</v>
      </c>
      <c r="E137">
        <v>4</v>
      </c>
      <c r="F137">
        <f>IF(OR(DiyarbakirTablo[[#This Row],[Vefat2019]]&gt;-1, DiyarbakirTablo[[#This Row],[Vefat2018]]&gt;-1), AVERAGEIF(DiyarbakirTablo[[#This Row],[Vefat2019]:[Vefat2018]], "&gt;0"), DiyarbakirTablo[[#This Row],[Vefat2020]])</f>
        <v>20</v>
      </c>
      <c r="G137">
        <f>IF(AND(DiyarbakirTablo[[#This Row],[Vefat2020]]&gt;-1,DiyarbakirTablo[[#This Row],[Referans]]&gt;-1), DiyarbakirTablo[[#This Row],[Vefat2020]]-DiyarbakirTablo[[#This Row],[Referans]], 0)</f>
        <v>-5</v>
      </c>
      <c r="H137">
        <f t="shared" ref="H137:H200" si="11">AVERAGEIF(B131:B137, "&gt;0")</f>
        <v>12.833333333333334</v>
      </c>
      <c r="I137">
        <f t="shared" ref="I137:I200" si="12">AVERAGEIF(C131:C137, "&gt;0")</f>
        <v>15.166666666666666</v>
      </c>
      <c r="J137">
        <f t="shared" ref="J137:J200" si="13">AVERAGEIF(D131:D137, "&gt;0")</f>
        <v>16</v>
      </c>
      <c r="K137">
        <f t="shared" ref="K137:K200" si="14">AVERAGEIF(E131:E137, "&gt;0")</f>
        <v>4.7142857142857144</v>
      </c>
      <c r="L137">
        <f t="shared" ref="L137:L200" si="15">AVERAGE(F131:F137)</f>
        <v>15.5</v>
      </c>
    </row>
    <row r="138" spans="1:12">
      <c r="A138" s="3" t="s">
        <v>153</v>
      </c>
      <c r="B138">
        <v>10</v>
      </c>
      <c r="C138">
        <v>-1</v>
      </c>
      <c r="D138">
        <v>11</v>
      </c>
      <c r="E138">
        <v>3</v>
      </c>
      <c r="F138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38">
        <f>IF(AND(DiyarbakirTablo[[#This Row],[Vefat2020]]&gt;-1,DiyarbakirTablo[[#This Row],[Referans]]&gt;-1), DiyarbakirTablo[[#This Row],[Vefat2020]]-DiyarbakirTablo[[#This Row],[Referans]], 0)</f>
        <v>-1</v>
      </c>
      <c r="H138">
        <f t="shared" si="11"/>
        <v>13.333333333333334</v>
      </c>
      <c r="I138">
        <f t="shared" si="12"/>
        <v>14.8</v>
      </c>
      <c r="J138">
        <f t="shared" si="13"/>
        <v>15</v>
      </c>
      <c r="K138">
        <f t="shared" si="14"/>
        <v>4.1428571428571432</v>
      </c>
      <c r="L138">
        <f t="shared" si="15"/>
        <v>14.714285714285714</v>
      </c>
    </row>
    <row r="139" spans="1:12">
      <c r="A139" s="3" t="s">
        <v>154</v>
      </c>
      <c r="B139">
        <v>14</v>
      </c>
      <c r="C139">
        <v>16</v>
      </c>
      <c r="D139">
        <v>10</v>
      </c>
      <c r="E139">
        <v>4</v>
      </c>
      <c r="F139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39">
        <f>IF(AND(DiyarbakirTablo[[#This Row],[Vefat2020]]&gt;-1,DiyarbakirTablo[[#This Row],[Referans]]&gt;-1), DiyarbakirTablo[[#This Row],[Vefat2020]]-DiyarbakirTablo[[#This Row],[Referans]], 0)</f>
        <v>1</v>
      </c>
      <c r="H139">
        <f t="shared" si="11"/>
        <v>12.833333333333334</v>
      </c>
      <c r="I139">
        <f t="shared" si="12"/>
        <v>14.8</v>
      </c>
      <c r="J139">
        <f t="shared" si="13"/>
        <v>12.6</v>
      </c>
      <c r="K139">
        <f t="shared" si="14"/>
        <v>4.1428571428571432</v>
      </c>
      <c r="L139">
        <f t="shared" si="15"/>
        <v>13.857142857142858</v>
      </c>
    </row>
    <row r="140" spans="1:12">
      <c r="A140" s="3" t="s">
        <v>155</v>
      </c>
      <c r="B140">
        <v>10</v>
      </c>
      <c r="C140">
        <v>17</v>
      </c>
      <c r="D140">
        <v>21</v>
      </c>
      <c r="E140">
        <v>3</v>
      </c>
      <c r="F140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40">
        <f>IF(AND(DiyarbakirTablo[[#This Row],[Vefat2020]]&gt;-1,DiyarbakirTablo[[#This Row],[Referans]]&gt;-1), DiyarbakirTablo[[#This Row],[Vefat2020]]-DiyarbakirTablo[[#This Row],[Referans]], 0)</f>
        <v>-9</v>
      </c>
      <c r="H140">
        <f t="shared" si="11"/>
        <v>13.166666666666666</v>
      </c>
      <c r="I140">
        <f t="shared" si="12"/>
        <v>15.6</v>
      </c>
      <c r="J140">
        <f t="shared" si="13"/>
        <v>12.4</v>
      </c>
      <c r="K140">
        <f t="shared" si="14"/>
        <v>3.7142857142857144</v>
      </c>
      <c r="L140">
        <f t="shared" si="15"/>
        <v>14.071428571428571</v>
      </c>
    </row>
    <row r="141" spans="1:12">
      <c r="A141" s="3" t="s">
        <v>156</v>
      </c>
      <c r="B141">
        <v>13</v>
      </c>
      <c r="C141">
        <v>9</v>
      </c>
      <c r="D141">
        <v>7</v>
      </c>
      <c r="E141">
        <v>3</v>
      </c>
      <c r="F141">
        <f>IF(OR(DiyarbakirTablo[[#This Row],[Vefat2019]]&gt;-1, DiyarbakirTablo[[#This Row],[Vefat2018]]&gt;-1), AVERAGEIF(DiyarbakirTablo[[#This Row],[Vefat2019]:[Vefat2018]], "&gt;0"), DiyarbakirTablo[[#This Row],[Vefat2020]])</f>
        <v>8</v>
      </c>
      <c r="G141">
        <f>IF(AND(DiyarbakirTablo[[#This Row],[Vefat2020]]&gt;-1,DiyarbakirTablo[[#This Row],[Referans]]&gt;-1), DiyarbakirTablo[[#This Row],[Vefat2020]]-DiyarbakirTablo[[#This Row],[Referans]], 0)</f>
        <v>5</v>
      </c>
      <c r="H141">
        <f t="shared" si="11"/>
        <v>12.5</v>
      </c>
      <c r="I141">
        <f t="shared" si="12"/>
        <v>15.2</v>
      </c>
      <c r="J141">
        <f t="shared" si="13"/>
        <v>11.8</v>
      </c>
      <c r="K141">
        <f t="shared" si="14"/>
        <v>3.8571428571428572</v>
      </c>
      <c r="L141">
        <f t="shared" si="15"/>
        <v>13.714285714285714</v>
      </c>
    </row>
    <row r="142" spans="1:12">
      <c r="A142" s="3" t="s">
        <v>157</v>
      </c>
      <c r="B142">
        <v>11</v>
      </c>
      <c r="C142">
        <v>14</v>
      </c>
      <c r="D142">
        <v>12</v>
      </c>
      <c r="E142">
        <v>3</v>
      </c>
      <c r="F142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42">
        <f>IF(AND(DiyarbakirTablo[[#This Row],[Vefat2020]]&gt;-1,DiyarbakirTablo[[#This Row],[Referans]]&gt;-1), DiyarbakirTablo[[#This Row],[Vefat2020]]-DiyarbakirTablo[[#This Row],[Referans]], 0)</f>
        <v>-2</v>
      </c>
      <c r="H142">
        <f t="shared" si="11"/>
        <v>12.285714285714286</v>
      </c>
      <c r="I142">
        <f t="shared" si="12"/>
        <v>15.2</v>
      </c>
      <c r="J142">
        <f t="shared" si="13"/>
        <v>12.2</v>
      </c>
      <c r="K142">
        <f t="shared" si="14"/>
        <v>3.8571428571428572</v>
      </c>
      <c r="L142">
        <f t="shared" si="15"/>
        <v>13.857142857142858</v>
      </c>
    </row>
    <row r="143" spans="1:12">
      <c r="A143" s="3" t="s">
        <v>158</v>
      </c>
      <c r="B143">
        <v>12</v>
      </c>
      <c r="C143">
        <v>-1</v>
      </c>
      <c r="D143">
        <v>15</v>
      </c>
      <c r="E143">
        <v>5</v>
      </c>
      <c r="F143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43">
        <f>IF(AND(DiyarbakirTablo[[#This Row],[Vefat2020]]&gt;-1,DiyarbakirTablo[[#This Row],[Referans]]&gt;-1), DiyarbakirTablo[[#This Row],[Vefat2020]]-DiyarbakirTablo[[#This Row],[Referans]], 0)</f>
        <v>-3</v>
      </c>
      <c r="H143">
        <f t="shared" si="11"/>
        <v>12.142857142857142</v>
      </c>
      <c r="I143">
        <f t="shared" si="12"/>
        <v>15.2</v>
      </c>
      <c r="J143">
        <f t="shared" si="13"/>
        <v>12.666666666666666</v>
      </c>
      <c r="K143">
        <f t="shared" si="14"/>
        <v>3.5714285714285716</v>
      </c>
      <c r="L143">
        <f t="shared" si="15"/>
        <v>14.142857142857142</v>
      </c>
    </row>
    <row r="144" spans="1:12">
      <c r="A144" s="3" t="s">
        <v>159</v>
      </c>
      <c r="B144">
        <v>17</v>
      </c>
      <c r="C144">
        <v>18</v>
      </c>
      <c r="D144">
        <v>15</v>
      </c>
      <c r="E144">
        <v>6</v>
      </c>
      <c r="F144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44">
        <f>IF(AND(DiyarbakirTablo[[#This Row],[Vefat2020]]&gt;-1,DiyarbakirTablo[[#This Row],[Referans]]&gt;-1), DiyarbakirTablo[[#This Row],[Vefat2020]]-DiyarbakirTablo[[#This Row],[Referans]], 0)</f>
        <v>0.5</v>
      </c>
      <c r="H144">
        <f t="shared" si="11"/>
        <v>12.428571428571429</v>
      </c>
      <c r="I144">
        <f t="shared" si="12"/>
        <v>14.8</v>
      </c>
      <c r="J144">
        <f t="shared" si="13"/>
        <v>13</v>
      </c>
      <c r="K144">
        <f t="shared" si="14"/>
        <v>3.8571428571428572</v>
      </c>
      <c r="L144">
        <f t="shared" si="15"/>
        <v>13.642857142857142</v>
      </c>
    </row>
    <row r="145" spans="1:12">
      <c r="A145" s="3" t="s">
        <v>160</v>
      </c>
      <c r="B145">
        <v>11</v>
      </c>
      <c r="C145">
        <v>12</v>
      </c>
      <c r="D145">
        <v>7</v>
      </c>
      <c r="E145">
        <v>3</v>
      </c>
      <c r="F145">
        <f>IF(OR(DiyarbakirTablo[[#This Row],[Vefat2019]]&gt;-1, DiyarbakirTablo[[#This Row],[Vefat2018]]&gt;-1), AVERAGEIF(DiyarbakirTablo[[#This Row],[Vefat2019]:[Vefat2018]], "&gt;0"), DiyarbakirTablo[[#This Row],[Vefat2020]])</f>
        <v>9.5</v>
      </c>
      <c r="G145">
        <f>IF(AND(DiyarbakirTablo[[#This Row],[Vefat2020]]&gt;-1,DiyarbakirTablo[[#This Row],[Referans]]&gt;-1), DiyarbakirTablo[[#This Row],[Vefat2020]]-DiyarbakirTablo[[#This Row],[Referans]], 0)</f>
        <v>1.5</v>
      </c>
      <c r="H145">
        <f t="shared" si="11"/>
        <v>12.571428571428571</v>
      </c>
      <c r="I145">
        <f t="shared" si="12"/>
        <v>14.333333333333334</v>
      </c>
      <c r="J145">
        <f t="shared" si="13"/>
        <v>12.428571428571429</v>
      </c>
      <c r="K145">
        <f t="shared" si="14"/>
        <v>3.8571428571428572</v>
      </c>
      <c r="L145">
        <f t="shared" si="15"/>
        <v>13.428571428571429</v>
      </c>
    </row>
    <row r="146" spans="1:12">
      <c r="A146" s="3" t="s">
        <v>161</v>
      </c>
      <c r="B146">
        <v>6</v>
      </c>
      <c r="C146">
        <v>12</v>
      </c>
      <c r="D146">
        <v>19</v>
      </c>
      <c r="E146">
        <v>6</v>
      </c>
      <c r="F146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46">
        <f>IF(AND(DiyarbakirTablo[[#This Row],[Vefat2020]]&gt;-1,DiyarbakirTablo[[#This Row],[Referans]]&gt;-1), DiyarbakirTablo[[#This Row],[Vefat2020]]-DiyarbakirTablo[[#This Row],[Referans]], 0)</f>
        <v>-9.5</v>
      </c>
      <c r="H146">
        <f t="shared" si="11"/>
        <v>11.428571428571429</v>
      </c>
      <c r="I146">
        <f t="shared" si="12"/>
        <v>13.666666666666666</v>
      </c>
      <c r="J146">
        <f t="shared" si="13"/>
        <v>13.714285714285714</v>
      </c>
      <c r="K146">
        <f t="shared" si="14"/>
        <v>4.1428571428571432</v>
      </c>
      <c r="L146">
        <f t="shared" si="15"/>
        <v>13.785714285714286</v>
      </c>
    </row>
    <row r="147" spans="1:12">
      <c r="A147" s="3" t="s">
        <v>162</v>
      </c>
      <c r="B147">
        <v>13</v>
      </c>
      <c r="C147">
        <v>9</v>
      </c>
      <c r="D147">
        <v>14</v>
      </c>
      <c r="E147">
        <v>4</v>
      </c>
      <c r="F147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147">
        <f>IF(AND(DiyarbakirTablo[[#This Row],[Vefat2020]]&gt;-1,DiyarbakirTablo[[#This Row],[Referans]]&gt;-1), DiyarbakirTablo[[#This Row],[Vefat2020]]-DiyarbakirTablo[[#This Row],[Referans]], 0)</f>
        <v>1.5</v>
      </c>
      <c r="H147">
        <f t="shared" si="11"/>
        <v>11.857142857142858</v>
      </c>
      <c r="I147">
        <f t="shared" si="12"/>
        <v>12.333333333333334</v>
      </c>
      <c r="J147">
        <f t="shared" si="13"/>
        <v>12.714285714285714</v>
      </c>
      <c r="K147">
        <f t="shared" si="14"/>
        <v>4.2857142857142856</v>
      </c>
      <c r="L147">
        <f t="shared" si="15"/>
        <v>12.714285714285714</v>
      </c>
    </row>
    <row r="148" spans="1:12">
      <c r="A148" s="3" t="s">
        <v>163</v>
      </c>
      <c r="B148">
        <v>8</v>
      </c>
      <c r="C148">
        <v>-1</v>
      </c>
      <c r="D148">
        <v>11</v>
      </c>
      <c r="E148">
        <v>4</v>
      </c>
      <c r="F148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48">
        <f>IF(AND(DiyarbakirTablo[[#This Row],[Vefat2020]]&gt;-1,DiyarbakirTablo[[#This Row],[Referans]]&gt;-1), DiyarbakirTablo[[#This Row],[Vefat2020]]-DiyarbakirTablo[[#This Row],[Referans]], 0)</f>
        <v>-3</v>
      </c>
      <c r="H148">
        <f t="shared" si="11"/>
        <v>11.142857142857142</v>
      </c>
      <c r="I148">
        <f t="shared" si="12"/>
        <v>13</v>
      </c>
      <c r="J148">
        <f t="shared" si="13"/>
        <v>13.285714285714286</v>
      </c>
      <c r="K148">
        <f t="shared" si="14"/>
        <v>4.4285714285714288</v>
      </c>
      <c r="L148">
        <f t="shared" si="15"/>
        <v>13.142857142857142</v>
      </c>
    </row>
    <row r="149" spans="1:12">
      <c r="A149" s="3" t="s">
        <v>164</v>
      </c>
      <c r="B149">
        <v>16</v>
      </c>
      <c r="C149">
        <v>19</v>
      </c>
      <c r="D149">
        <v>-1</v>
      </c>
      <c r="E149">
        <v>3</v>
      </c>
      <c r="F149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49">
        <f>IF(AND(DiyarbakirTablo[[#This Row],[Vefat2020]]&gt;-1,DiyarbakirTablo[[#This Row],[Referans]]&gt;-1), DiyarbakirTablo[[#This Row],[Vefat2020]]-DiyarbakirTablo[[#This Row],[Referans]], 0)</f>
        <v>-3</v>
      </c>
      <c r="H149">
        <f t="shared" si="11"/>
        <v>11.857142857142858</v>
      </c>
      <c r="I149">
        <f t="shared" si="12"/>
        <v>14</v>
      </c>
      <c r="J149">
        <f t="shared" si="13"/>
        <v>13.5</v>
      </c>
      <c r="K149">
        <f t="shared" si="14"/>
        <v>4.4285714285714288</v>
      </c>
      <c r="L149">
        <f t="shared" si="15"/>
        <v>14</v>
      </c>
    </row>
    <row r="150" spans="1:12">
      <c r="A150" s="3" t="s">
        <v>165</v>
      </c>
      <c r="B150">
        <v>15</v>
      </c>
      <c r="C150">
        <v>10</v>
      </c>
      <c r="D150">
        <v>10</v>
      </c>
      <c r="E150">
        <v>3</v>
      </c>
      <c r="F150">
        <f>IF(OR(DiyarbakirTablo[[#This Row],[Vefat2019]]&gt;-1, DiyarbakirTablo[[#This Row],[Vefat2018]]&gt;-1), AVERAGEIF(DiyarbakirTablo[[#This Row],[Vefat2019]:[Vefat2018]], "&gt;0"), DiyarbakirTablo[[#This Row],[Vefat2020]])</f>
        <v>10</v>
      </c>
      <c r="G150">
        <f>IF(AND(DiyarbakirTablo[[#This Row],[Vefat2020]]&gt;-1,DiyarbakirTablo[[#This Row],[Referans]]&gt;-1), DiyarbakirTablo[[#This Row],[Vefat2020]]-DiyarbakirTablo[[#This Row],[Referans]], 0)</f>
        <v>5</v>
      </c>
      <c r="H150">
        <f t="shared" si="11"/>
        <v>12.285714285714286</v>
      </c>
      <c r="I150">
        <f t="shared" si="12"/>
        <v>13.333333333333334</v>
      </c>
      <c r="J150">
        <f t="shared" si="13"/>
        <v>12.666666666666666</v>
      </c>
      <c r="K150">
        <f t="shared" si="14"/>
        <v>4.1428571428571432</v>
      </c>
      <c r="L150">
        <f t="shared" si="15"/>
        <v>13.285714285714286</v>
      </c>
    </row>
    <row r="151" spans="1:12">
      <c r="A151" s="3" t="s">
        <v>166</v>
      </c>
      <c r="B151">
        <v>10</v>
      </c>
      <c r="C151">
        <v>10</v>
      </c>
      <c r="D151">
        <v>15</v>
      </c>
      <c r="E151">
        <v>3</v>
      </c>
      <c r="F15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151">
        <f>IF(AND(DiyarbakirTablo[[#This Row],[Vefat2020]]&gt;-1,DiyarbakirTablo[[#This Row],[Referans]]&gt;-1), DiyarbakirTablo[[#This Row],[Vefat2020]]-DiyarbakirTablo[[#This Row],[Referans]], 0)</f>
        <v>-2.5</v>
      </c>
      <c r="H151">
        <f t="shared" si="11"/>
        <v>11.285714285714286</v>
      </c>
      <c r="I151">
        <f t="shared" si="12"/>
        <v>12</v>
      </c>
      <c r="J151">
        <f t="shared" si="13"/>
        <v>12.666666666666666</v>
      </c>
      <c r="K151">
        <f t="shared" si="14"/>
        <v>3.7142857142857144</v>
      </c>
      <c r="L151">
        <f t="shared" si="15"/>
        <v>12.714285714285714</v>
      </c>
    </row>
    <row r="152" spans="1:12">
      <c r="A152" s="3" t="s">
        <v>167</v>
      </c>
      <c r="B152">
        <v>11</v>
      </c>
      <c r="C152">
        <v>-1</v>
      </c>
      <c r="D152">
        <v>-1</v>
      </c>
      <c r="E152">
        <v>3</v>
      </c>
      <c r="F152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52">
        <f>IF(AND(DiyarbakirTablo[[#This Row],[Vefat2020]]&gt;-1,DiyarbakirTablo[[#This Row],[Referans]]&gt;-1), DiyarbakirTablo[[#This Row],[Vefat2020]]-DiyarbakirTablo[[#This Row],[Referans]], 0)</f>
        <v>0</v>
      </c>
      <c r="H152">
        <f t="shared" si="11"/>
        <v>11.285714285714286</v>
      </c>
      <c r="I152">
        <f t="shared" si="12"/>
        <v>12</v>
      </c>
      <c r="J152">
        <f t="shared" si="13"/>
        <v>13.8</v>
      </c>
      <c r="K152">
        <f t="shared" si="14"/>
        <v>3.7142857142857144</v>
      </c>
      <c r="L152">
        <f t="shared" si="15"/>
        <v>12.928571428571429</v>
      </c>
    </row>
    <row r="153" spans="1:12">
      <c r="A153" s="3" t="s">
        <v>168</v>
      </c>
      <c r="B153">
        <v>15</v>
      </c>
      <c r="C153">
        <v>19</v>
      </c>
      <c r="D153">
        <v>15</v>
      </c>
      <c r="E153">
        <v>4</v>
      </c>
      <c r="F153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53">
        <f>IF(AND(DiyarbakirTablo[[#This Row],[Vefat2020]]&gt;-1,DiyarbakirTablo[[#This Row],[Referans]]&gt;-1), DiyarbakirTablo[[#This Row],[Vefat2020]]-DiyarbakirTablo[[#This Row],[Referans]], 0)</f>
        <v>-2</v>
      </c>
      <c r="H153">
        <f t="shared" si="11"/>
        <v>12.571428571428571</v>
      </c>
      <c r="I153">
        <f t="shared" si="12"/>
        <v>13.4</v>
      </c>
      <c r="J153">
        <f t="shared" si="13"/>
        <v>13</v>
      </c>
      <c r="K153">
        <f t="shared" si="14"/>
        <v>3.4285714285714284</v>
      </c>
      <c r="L153">
        <f t="shared" si="15"/>
        <v>13.142857142857142</v>
      </c>
    </row>
    <row r="154" spans="1:12">
      <c r="A154" s="3" t="s">
        <v>169</v>
      </c>
      <c r="B154">
        <v>5</v>
      </c>
      <c r="C154">
        <v>12</v>
      </c>
      <c r="D154">
        <v>16</v>
      </c>
      <c r="E154">
        <v>1</v>
      </c>
      <c r="F154">
        <f>IF(OR(DiyarbakirTablo[[#This Row],[Vefat2019]]&gt;-1, DiyarbakirTablo[[#This Row],[Vefat2018]]&gt;-1), AVERAGEIF(DiyarbakirTablo[[#This Row],[Vefat2019]:[Vefat2018]], "&gt;0"), DiyarbakirTablo[[#This Row],[Vefat2020]])</f>
        <v>14</v>
      </c>
      <c r="G154">
        <f>IF(AND(DiyarbakirTablo[[#This Row],[Vefat2020]]&gt;-1,DiyarbakirTablo[[#This Row],[Referans]]&gt;-1), DiyarbakirTablo[[#This Row],[Vefat2020]]-DiyarbakirTablo[[#This Row],[Referans]], 0)</f>
        <v>-9</v>
      </c>
      <c r="H154">
        <f t="shared" si="11"/>
        <v>11.428571428571429</v>
      </c>
      <c r="I154">
        <f t="shared" si="12"/>
        <v>14</v>
      </c>
      <c r="J154">
        <f t="shared" si="13"/>
        <v>13.4</v>
      </c>
      <c r="K154">
        <f t="shared" si="14"/>
        <v>3</v>
      </c>
      <c r="L154">
        <f t="shared" si="15"/>
        <v>13.5</v>
      </c>
    </row>
    <row r="155" spans="1:12">
      <c r="A155" s="3" t="s">
        <v>170</v>
      </c>
      <c r="B155">
        <v>12</v>
      </c>
      <c r="C155">
        <v>20</v>
      </c>
      <c r="D155">
        <v>6</v>
      </c>
      <c r="E155">
        <v>5</v>
      </c>
      <c r="F155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55">
        <f>IF(AND(DiyarbakirTablo[[#This Row],[Vefat2020]]&gt;-1,DiyarbakirTablo[[#This Row],[Referans]]&gt;-1), DiyarbakirTablo[[#This Row],[Vefat2020]]-DiyarbakirTablo[[#This Row],[Referans]], 0)</f>
        <v>-1</v>
      </c>
      <c r="H155">
        <f t="shared" si="11"/>
        <v>12</v>
      </c>
      <c r="I155">
        <f t="shared" si="12"/>
        <v>15</v>
      </c>
      <c r="J155">
        <f t="shared" si="13"/>
        <v>12.4</v>
      </c>
      <c r="K155">
        <f t="shared" si="14"/>
        <v>3.1428571428571428</v>
      </c>
      <c r="L155">
        <f t="shared" si="15"/>
        <v>13.785714285714286</v>
      </c>
    </row>
    <row r="156" spans="1:12">
      <c r="A156" s="3" t="s">
        <v>171</v>
      </c>
      <c r="B156">
        <v>11</v>
      </c>
      <c r="C156">
        <v>12</v>
      </c>
      <c r="D156">
        <v>18</v>
      </c>
      <c r="E156">
        <v>-1</v>
      </c>
      <c r="F156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56">
        <f>IF(AND(DiyarbakirTablo[[#This Row],[Vefat2020]]&gt;-1,DiyarbakirTablo[[#This Row],[Referans]]&gt;-1), DiyarbakirTablo[[#This Row],[Vefat2020]]-DiyarbakirTablo[[#This Row],[Referans]], 0)</f>
        <v>-4</v>
      </c>
      <c r="H156">
        <f t="shared" si="11"/>
        <v>11.285714285714286</v>
      </c>
      <c r="I156">
        <f t="shared" si="12"/>
        <v>13.833333333333334</v>
      </c>
      <c r="J156">
        <f t="shared" si="13"/>
        <v>13.333333333333334</v>
      </c>
      <c r="K156">
        <f t="shared" si="14"/>
        <v>3.1666666666666665</v>
      </c>
      <c r="L156">
        <f t="shared" si="15"/>
        <v>13.214285714285714</v>
      </c>
    </row>
    <row r="157" spans="1:12">
      <c r="A157" s="3" t="s">
        <v>172</v>
      </c>
      <c r="B157">
        <v>-1</v>
      </c>
      <c r="C157">
        <v>18</v>
      </c>
      <c r="D157">
        <v>18</v>
      </c>
      <c r="E157">
        <v>0</v>
      </c>
      <c r="F157">
        <f>IF(OR(DiyarbakirTablo[[#This Row],[Vefat2019]]&gt;-1, DiyarbakirTablo[[#This Row],[Vefat2018]]&gt;-1), AVERAGEIF(DiyarbakirTablo[[#This Row],[Vefat2019]:[Vefat2018]], "&gt;0"), DiyarbakirTablo[[#This Row],[Vefat2020]])</f>
        <v>18</v>
      </c>
      <c r="G157">
        <f>IF(AND(DiyarbakirTablo[[#This Row],[Vefat2020]]&gt;-1,DiyarbakirTablo[[#This Row],[Referans]]&gt;-1), DiyarbakirTablo[[#This Row],[Vefat2020]]-DiyarbakirTablo[[#This Row],[Referans]], 0)</f>
        <v>0</v>
      </c>
      <c r="H157">
        <f t="shared" si="11"/>
        <v>10.666666666666666</v>
      </c>
      <c r="I157">
        <f t="shared" si="12"/>
        <v>15.166666666666666</v>
      </c>
      <c r="J157">
        <f t="shared" si="13"/>
        <v>14.666666666666666</v>
      </c>
      <c r="K157">
        <f t="shared" si="14"/>
        <v>3.2</v>
      </c>
      <c r="L157">
        <f t="shared" si="15"/>
        <v>14.357142857142858</v>
      </c>
    </row>
    <row r="158" spans="1:12">
      <c r="A158" s="3" t="s">
        <v>173</v>
      </c>
      <c r="B158">
        <v>12</v>
      </c>
      <c r="C158">
        <v>12</v>
      </c>
      <c r="D158">
        <v>11</v>
      </c>
      <c r="E158">
        <v>3</v>
      </c>
      <c r="F158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158">
        <f>IF(AND(DiyarbakirTablo[[#This Row],[Vefat2020]]&gt;-1,DiyarbakirTablo[[#This Row],[Referans]]&gt;-1), DiyarbakirTablo[[#This Row],[Vefat2020]]-DiyarbakirTablo[[#This Row],[Referans]], 0)</f>
        <v>0.5</v>
      </c>
      <c r="H158">
        <f t="shared" si="11"/>
        <v>11</v>
      </c>
      <c r="I158">
        <f t="shared" si="12"/>
        <v>15.5</v>
      </c>
      <c r="J158">
        <f t="shared" si="13"/>
        <v>14</v>
      </c>
      <c r="K158">
        <f t="shared" si="14"/>
        <v>3.2</v>
      </c>
      <c r="L158">
        <f t="shared" si="15"/>
        <v>14.214285714285714</v>
      </c>
    </row>
    <row r="159" spans="1:12">
      <c r="A159" s="3" t="s">
        <v>174</v>
      </c>
      <c r="B159">
        <v>11</v>
      </c>
      <c r="C159">
        <v>13</v>
      </c>
      <c r="D159">
        <v>26</v>
      </c>
      <c r="E159">
        <v>4</v>
      </c>
      <c r="F159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159">
        <f>IF(AND(DiyarbakirTablo[[#This Row],[Vefat2020]]&gt;-1,DiyarbakirTablo[[#This Row],[Referans]]&gt;-1), DiyarbakirTablo[[#This Row],[Vefat2020]]-DiyarbakirTablo[[#This Row],[Referans]], 0)</f>
        <v>-8.5</v>
      </c>
      <c r="H159">
        <f t="shared" si="11"/>
        <v>11</v>
      </c>
      <c r="I159">
        <f t="shared" si="12"/>
        <v>15.142857142857142</v>
      </c>
      <c r="J159">
        <f t="shared" si="13"/>
        <v>15.714285714285714</v>
      </c>
      <c r="K159">
        <f t="shared" si="14"/>
        <v>3.4</v>
      </c>
      <c r="L159">
        <f t="shared" si="15"/>
        <v>15.428571428571429</v>
      </c>
    </row>
    <row r="160" spans="1:12">
      <c r="A160" s="3" t="s">
        <v>175</v>
      </c>
      <c r="B160">
        <v>12</v>
      </c>
      <c r="C160">
        <v>-1</v>
      </c>
      <c r="D160">
        <v>8</v>
      </c>
      <c r="E160">
        <v>5</v>
      </c>
      <c r="F160">
        <f>IF(OR(DiyarbakirTablo[[#This Row],[Vefat2019]]&gt;-1, DiyarbakirTablo[[#This Row],[Vefat2018]]&gt;-1), AVERAGEIF(DiyarbakirTablo[[#This Row],[Vefat2019]:[Vefat2018]], "&gt;0"), DiyarbakirTablo[[#This Row],[Vefat2020]])</f>
        <v>8</v>
      </c>
      <c r="G160">
        <f>IF(AND(DiyarbakirTablo[[#This Row],[Vefat2020]]&gt;-1,DiyarbakirTablo[[#This Row],[Referans]]&gt;-1), DiyarbakirTablo[[#This Row],[Vefat2020]]-DiyarbakirTablo[[#This Row],[Referans]], 0)</f>
        <v>4</v>
      </c>
      <c r="H160">
        <f t="shared" si="11"/>
        <v>10.5</v>
      </c>
      <c r="I160">
        <f t="shared" si="12"/>
        <v>14.5</v>
      </c>
      <c r="J160">
        <f t="shared" si="13"/>
        <v>14.714285714285714</v>
      </c>
      <c r="K160">
        <f t="shared" si="14"/>
        <v>3.6</v>
      </c>
      <c r="L160">
        <f t="shared" si="15"/>
        <v>14.142857142857142</v>
      </c>
    </row>
    <row r="161" spans="1:12">
      <c r="A161" s="3" t="s">
        <v>176</v>
      </c>
      <c r="B161">
        <v>10</v>
      </c>
      <c r="C161">
        <v>11</v>
      </c>
      <c r="D161">
        <v>-1</v>
      </c>
      <c r="E161">
        <v>5</v>
      </c>
      <c r="F16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61">
        <f>IF(AND(DiyarbakirTablo[[#This Row],[Vefat2020]]&gt;-1,DiyarbakirTablo[[#This Row],[Referans]]&gt;-1), DiyarbakirTablo[[#This Row],[Vefat2020]]-DiyarbakirTablo[[#This Row],[Referans]], 0)</f>
        <v>-1</v>
      </c>
      <c r="H161">
        <f t="shared" si="11"/>
        <v>11.333333333333334</v>
      </c>
      <c r="I161">
        <f t="shared" si="12"/>
        <v>14.333333333333334</v>
      </c>
      <c r="J161">
        <f t="shared" si="13"/>
        <v>14.5</v>
      </c>
      <c r="K161">
        <f t="shared" si="14"/>
        <v>4.4000000000000004</v>
      </c>
      <c r="L161">
        <f t="shared" si="15"/>
        <v>13.714285714285714</v>
      </c>
    </row>
    <row r="162" spans="1:12">
      <c r="A162" s="3" t="s">
        <v>177</v>
      </c>
      <c r="B162">
        <v>23</v>
      </c>
      <c r="C162">
        <v>9</v>
      </c>
      <c r="D162">
        <v>15</v>
      </c>
      <c r="E162">
        <v>0</v>
      </c>
      <c r="F162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62">
        <f>IF(AND(DiyarbakirTablo[[#This Row],[Vefat2020]]&gt;-1,DiyarbakirTablo[[#This Row],[Referans]]&gt;-1), DiyarbakirTablo[[#This Row],[Vefat2020]]-DiyarbakirTablo[[#This Row],[Referans]], 0)</f>
        <v>11</v>
      </c>
      <c r="H162">
        <f t="shared" si="11"/>
        <v>13.166666666666666</v>
      </c>
      <c r="I162">
        <f t="shared" si="12"/>
        <v>12.5</v>
      </c>
      <c r="J162">
        <f t="shared" si="13"/>
        <v>16</v>
      </c>
      <c r="K162">
        <f t="shared" si="14"/>
        <v>4.25</v>
      </c>
      <c r="L162">
        <f t="shared" si="15"/>
        <v>13.571428571428571</v>
      </c>
    </row>
    <row r="163" spans="1:12">
      <c r="A163" s="3" t="s">
        <v>178</v>
      </c>
      <c r="B163">
        <v>17</v>
      </c>
      <c r="C163">
        <v>18</v>
      </c>
      <c r="D163">
        <v>15</v>
      </c>
      <c r="E163">
        <v>1</v>
      </c>
      <c r="F163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63">
        <f>IF(AND(DiyarbakirTablo[[#This Row],[Vefat2020]]&gt;-1,DiyarbakirTablo[[#This Row],[Referans]]&gt;-1), DiyarbakirTablo[[#This Row],[Vefat2020]]-DiyarbakirTablo[[#This Row],[Referans]], 0)</f>
        <v>0.5</v>
      </c>
      <c r="H163">
        <f t="shared" si="11"/>
        <v>14.166666666666666</v>
      </c>
      <c r="I163">
        <f t="shared" si="12"/>
        <v>13.5</v>
      </c>
      <c r="J163">
        <f t="shared" si="13"/>
        <v>15.5</v>
      </c>
      <c r="K163">
        <f t="shared" si="14"/>
        <v>3.6</v>
      </c>
      <c r="L163">
        <f t="shared" si="15"/>
        <v>13.785714285714286</v>
      </c>
    </row>
    <row r="164" spans="1:12">
      <c r="A164" s="3" t="s">
        <v>179</v>
      </c>
      <c r="B164">
        <v>14</v>
      </c>
      <c r="C164">
        <v>17</v>
      </c>
      <c r="D164">
        <v>22</v>
      </c>
      <c r="E164">
        <v>3</v>
      </c>
      <c r="F164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164">
        <f>IF(AND(DiyarbakirTablo[[#This Row],[Vefat2020]]&gt;-1,DiyarbakirTablo[[#This Row],[Referans]]&gt;-1), DiyarbakirTablo[[#This Row],[Vefat2020]]-DiyarbakirTablo[[#This Row],[Referans]], 0)</f>
        <v>-5.5</v>
      </c>
      <c r="H164">
        <f t="shared" si="11"/>
        <v>14.142857142857142</v>
      </c>
      <c r="I164">
        <f t="shared" si="12"/>
        <v>13.333333333333334</v>
      </c>
      <c r="J164">
        <f t="shared" si="13"/>
        <v>16.166666666666668</v>
      </c>
      <c r="K164">
        <f t="shared" si="14"/>
        <v>3.5</v>
      </c>
      <c r="L164">
        <f t="shared" si="15"/>
        <v>14</v>
      </c>
    </row>
    <row r="165" spans="1:12">
      <c r="A165" s="3" t="s">
        <v>180</v>
      </c>
      <c r="B165">
        <v>8</v>
      </c>
      <c r="C165">
        <v>23</v>
      </c>
      <c r="D165">
        <v>10</v>
      </c>
      <c r="E165">
        <v>4</v>
      </c>
      <c r="F165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65">
        <f>IF(AND(DiyarbakirTablo[[#This Row],[Vefat2020]]&gt;-1,DiyarbakirTablo[[#This Row],[Referans]]&gt;-1), DiyarbakirTablo[[#This Row],[Vefat2020]]-DiyarbakirTablo[[#This Row],[Referans]], 0)</f>
        <v>-8.5</v>
      </c>
      <c r="H165">
        <f t="shared" si="11"/>
        <v>13.571428571428571</v>
      </c>
      <c r="I165">
        <f t="shared" si="12"/>
        <v>15.166666666666666</v>
      </c>
      <c r="J165">
        <f t="shared" si="13"/>
        <v>16</v>
      </c>
      <c r="K165">
        <f t="shared" si="14"/>
        <v>3.6666666666666665</v>
      </c>
      <c r="L165">
        <f t="shared" si="15"/>
        <v>14.714285714285714</v>
      </c>
    </row>
    <row r="166" spans="1:12">
      <c r="A166" s="3" t="s">
        <v>181</v>
      </c>
      <c r="B166">
        <v>13</v>
      </c>
      <c r="C166">
        <v>11</v>
      </c>
      <c r="D166">
        <v>10</v>
      </c>
      <c r="E166">
        <v>-1</v>
      </c>
      <c r="F166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66">
        <f>IF(AND(DiyarbakirTablo[[#This Row],[Vefat2020]]&gt;-1,DiyarbakirTablo[[#This Row],[Referans]]&gt;-1), DiyarbakirTablo[[#This Row],[Vefat2020]]-DiyarbakirTablo[[#This Row],[Referans]], 0)</f>
        <v>2.5</v>
      </c>
      <c r="H166">
        <f t="shared" si="11"/>
        <v>13.857142857142858</v>
      </c>
      <c r="I166">
        <f t="shared" si="12"/>
        <v>14.833333333333334</v>
      </c>
      <c r="J166">
        <f t="shared" si="13"/>
        <v>13.333333333333334</v>
      </c>
      <c r="K166">
        <f t="shared" si="14"/>
        <v>3.6</v>
      </c>
      <c r="L166">
        <f t="shared" si="15"/>
        <v>13.428571428571429</v>
      </c>
    </row>
    <row r="167" spans="1:12">
      <c r="A167" s="3" t="s">
        <v>182</v>
      </c>
      <c r="B167">
        <v>16</v>
      </c>
      <c r="C167">
        <v>18</v>
      </c>
      <c r="D167">
        <v>14</v>
      </c>
      <c r="E167">
        <v>3</v>
      </c>
      <c r="F167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67">
        <f>IF(AND(DiyarbakirTablo[[#This Row],[Vefat2020]]&gt;-1,DiyarbakirTablo[[#This Row],[Referans]]&gt;-1), DiyarbakirTablo[[#This Row],[Vefat2020]]-DiyarbakirTablo[[#This Row],[Referans]], 0)</f>
        <v>0</v>
      </c>
      <c r="H167">
        <f t="shared" si="11"/>
        <v>14.428571428571429</v>
      </c>
      <c r="I167">
        <f t="shared" si="12"/>
        <v>15.285714285714286</v>
      </c>
      <c r="J167">
        <f t="shared" si="13"/>
        <v>14.333333333333334</v>
      </c>
      <c r="K167">
        <f t="shared" si="14"/>
        <v>3.2</v>
      </c>
      <c r="L167">
        <f t="shared" si="15"/>
        <v>14.571428571428571</v>
      </c>
    </row>
    <row r="168" spans="1:12">
      <c r="A168" s="3" t="s">
        <v>183</v>
      </c>
      <c r="B168">
        <v>11</v>
      </c>
      <c r="C168">
        <v>15</v>
      </c>
      <c r="D168">
        <v>15</v>
      </c>
      <c r="E168">
        <v>-1</v>
      </c>
      <c r="F168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68">
        <f>IF(AND(DiyarbakirTablo[[#This Row],[Vefat2020]]&gt;-1,DiyarbakirTablo[[#This Row],[Referans]]&gt;-1), DiyarbakirTablo[[#This Row],[Vefat2020]]-DiyarbakirTablo[[#This Row],[Referans]], 0)</f>
        <v>-4</v>
      </c>
      <c r="H168">
        <f t="shared" si="11"/>
        <v>14.571428571428571</v>
      </c>
      <c r="I168">
        <f t="shared" si="12"/>
        <v>15.857142857142858</v>
      </c>
      <c r="J168">
        <f t="shared" si="13"/>
        <v>14.428571428571429</v>
      </c>
      <c r="K168">
        <f t="shared" si="14"/>
        <v>2.75</v>
      </c>
      <c r="L168">
        <f t="shared" si="15"/>
        <v>15.142857142857142</v>
      </c>
    </row>
    <row r="169" spans="1:12">
      <c r="A169" s="3" t="s">
        <v>184</v>
      </c>
      <c r="B169">
        <v>18</v>
      </c>
      <c r="C169">
        <v>13</v>
      </c>
      <c r="D169">
        <v>-1</v>
      </c>
      <c r="E169">
        <v>2</v>
      </c>
      <c r="F169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69">
        <f>IF(AND(DiyarbakirTablo[[#This Row],[Vefat2020]]&gt;-1,DiyarbakirTablo[[#This Row],[Referans]]&gt;-1), DiyarbakirTablo[[#This Row],[Vefat2020]]-DiyarbakirTablo[[#This Row],[Referans]], 0)</f>
        <v>5</v>
      </c>
      <c r="H169">
        <f t="shared" si="11"/>
        <v>13.857142857142858</v>
      </c>
      <c r="I169">
        <f t="shared" si="12"/>
        <v>16.428571428571427</v>
      </c>
      <c r="J169">
        <f t="shared" si="13"/>
        <v>14.333333333333334</v>
      </c>
      <c r="K169">
        <f t="shared" si="14"/>
        <v>2.6</v>
      </c>
      <c r="L169">
        <f t="shared" si="15"/>
        <v>15.285714285714286</v>
      </c>
    </row>
    <row r="170" spans="1:12">
      <c r="A170" s="3" t="s">
        <v>185</v>
      </c>
      <c r="B170">
        <v>16</v>
      </c>
      <c r="C170">
        <v>-1</v>
      </c>
      <c r="D170">
        <v>20</v>
      </c>
      <c r="E170">
        <v>2</v>
      </c>
      <c r="F170">
        <f>IF(OR(DiyarbakirTablo[[#This Row],[Vefat2019]]&gt;-1, DiyarbakirTablo[[#This Row],[Vefat2018]]&gt;-1), AVERAGEIF(DiyarbakirTablo[[#This Row],[Vefat2019]:[Vefat2018]], "&gt;0"), DiyarbakirTablo[[#This Row],[Vefat2020]])</f>
        <v>20</v>
      </c>
      <c r="G170">
        <f>IF(AND(DiyarbakirTablo[[#This Row],[Vefat2020]]&gt;-1,DiyarbakirTablo[[#This Row],[Referans]]&gt;-1), DiyarbakirTablo[[#This Row],[Vefat2020]]-DiyarbakirTablo[[#This Row],[Referans]], 0)</f>
        <v>-4</v>
      </c>
      <c r="H170">
        <f t="shared" si="11"/>
        <v>13.714285714285714</v>
      </c>
      <c r="I170">
        <f t="shared" si="12"/>
        <v>16.166666666666668</v>
      </c>
      <c r="J170">
        <f t="shared" si="13"/>
        <v>15.166666666666666</v>
      </c>
      <c r="K170">
        <f t="shared" si="14"/>
        <v>2.8</v>
      </c>
      <c r="L170">
        <f t="shared" si="15"/>
        <v>15.785714285714286</v>
      </c>
    </row>
    <row r="171" spans="1:12">
      <c r="A171" s="3" t="s">
        <v>186</v>
      </c>
      <c r="B171">
        <v>14</v>
      </c>
      <c r="C171">
        <v>14</v>
      </c>
      <c r="D171">
        <v>16</v>
      </c>
      <c r="E171">
        <v>3</v>
      </c>
      <c r="F17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71">
        <f>IF(AND(DiyarbakirTablo[[#This Row],[Vefat2020]]&gt;-1,DiyarbakirTablo[[#This Row],[Referans]]&gt;-1), DiyarbakirTablo[[#This Row],[Vefat2020]]-DiyarbakirTablo[[#This Row],[Referans]], 0)</f>
        <v>-1</v>
      </c>
      <c r="H171">
        <f t="shared" si="11"/>
        <v>13.714285714285714</v>
      </c>
      <c r="I171">
        <f t="shared" si="12"/>
        <v>15.666666666666666</v>
      </c>
      <c r="J171">
        <f t="shared" si="13"/>
        <v>14.166666666666666</v>
      </c>
      <c r="K171">
        <f t="shared" si="14"/>
        <v>2.8</v>
      </c>
      <c r="L171">
        <f t="shared" si="15"/>
        <v>15.142857142857142</v>
      </c>
    </row>
    <row r="172" spans="1:12">
      <c r="A172" s="3" t="s">
        <v>187</v>
      </c>
      <c r="B172">
        <v>-1</v>
      </c>
      <c r="C172">
        <v>-1</v>
      </c>
      <c r="D172">
        <v>-1</v>
      </c>
      <c r="E172">
        <v>5</v>
      </c>
      <c r="F172">
        <f>IF(OR(DiyarbakirTablo[[#This Row],[Vefat2019]]&gt;-1, DiyarbakirTablo[[#This Row],[Vefat2018]]&gt;-1), AVERAGEIF(DiyarbakirTablo[[#This Row],[Vefat2019]:[Vefat2018]], "&gt;0"), DiyarbakirTablo[[#This Row],[Vefat2020]])</f>
        <v>-1</v>
      </c>
      <c r="G172">
        <f>IF(AND(DiyarbakirTablo[[#This Row],[Vefat2020]]&gt;-1,DiyarbakirTablo[[#This Row],[Referans]]&gt;-1), DiyarbakirTablo[[#This Row],[Vefat2020]]-DiyarbakirTablo[[#This Row],[Referans]], 0)</f>
        <v>0</v>
      </c>
      <c r="H172">
        <f t="shared" si="11"/>
        <v>14.666666666666666</v>
      </c>
      <c r="I172">
        <f t="shared" si="12"/>
        <v>14.2</v>
      </c>
      <c r="J172">
        <f t="shared" si="13"/>
        <v>15</v>
      </c>
      <c r="K172">
        <f t="shared" si="14"/>
        <v>3</v>
      </c>
      <c r="L172">
        <f t="shared" si="15"/>
        <v>12.642857142857142</v>
      </c>
    </row>
    <row r="173" spans="1:12">
      <c r="A173" s="3" t="s">
        <v>188</v>
      </c>
      <c r="B173">
        <v>7</v>
      </c>
      <c r="C173">
        <v>13</v>
      </c>
      <c r="D173">
        <v>13</v>
      </c>
      <c r="E173">
        <v>1</v>
      </c>
      <c r="F173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73">
        <f>IF(AND(DiyarbakirTablo[[#This Row],[Vefat2020]]&gt;-1,DiyarbakirTablo[[#This Row],[Referans]]&gt;-1), DiyarbakirTablo[[#This Row],[Vefat2020]]-DiyarbakirTablo[[#This Row],[Referans]], 0)</f>
        <v>-6</v>
      </c>
      <c r="H173">
        <f t="shared" si="11"/>
        <v>13.666666666666666</v>
      </c>
      <c r="I173">
        <f t="shared" si="12"/>
        <v>14.6</v>
      </c>
      <c r="J173">
        <f t="shared" si="13"/>
        <v>15.6</v>
      </c>
      <c r="K173">
        <f t="shared" si="14"/>
        <v>2.6666666666666665</v>
      </c>
      <c r="L173">
        <f t="shared" si="15"/>
        <v>13</v>
      </c>
    </row>
    <row r="174" spans="1:12">
      <c r="A174" s="3" t="s">
        <v>189</v>
      </c>
      <c r="B174">
        <v>20</v>
      </c>
      <c r="C174">
        <v>15</v>
      </c>
      <c r="D174">
        <v>18</v>
      </c>
      <c r="E174">
        <v>2</v>
      </c>
      <c r="F174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74">
        <f>IF(AND(DiyarbakirTablo[[#This Row],[Vefat2020]]&gt;-1,DiyarbakirTablo[[#This Row],[Referans]]&gt;-1), DiyarbakirTablo[[#This Row],[Vefat2020]]-DiyarbakirTablo[[#This Row],[Referans]], 0)</f>
        <v>3.5</v>
      </c>
      <c r="H174">
        <f t="shared" si="11"/>
        <v>14.333333333333334</v>
      </c>
      <c r="I174">
        <f t="shared" si="12"/>
        <v>14</v>
      </c>
      <c r="J174">
        <f t="shared" si="13"/>
        <v>16.399999999999999</v>
      </c>
      <c r="K174">
        <f t="shared" si="14"/>
        <v>2.5</v>
      </c>
      <c r="L174">
        <f t="shared" si="15"/>
        <v>13.071428571428571</v>
      </c>
    </row>
    <row r="175" spans="1:12">
      <c r="A175" s="3" t="s">
        <v>190</v>
      </c>
      <c r="B175">
        <v>22</v>
      </c>
      <c r="C175">
        <v>17</v>
      </c>
      <c r="D175">
        <v>9</v>
      </c>
      <c r="E175">
        <v>4</v>
      </c>
      <c r="F175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75">
        <f>IF(AND(DiyarbakirTablo[[#This Row],[Vefat2020]]&gt;-1,DiyarbakirTablo[[#This Row],[Referans]]&gt;-1), DiyarbakirTablo[[#This Row],[Vefat2020]]-DiyarbakirTablo[[#This Row],[Referans]], 0)</f>
        <v>9</v>
      </c>
      <c r="H175">
        <f t="shared" si="11"/>
        <v>16.166666666666668</v>
      </c>
      <c r="I175">
        <f t="shared" si="12"/>
        <v>14.4</v>
      </c>
      <c r="J175">
        <f t="shared" si="13"/>
        <v>15.2</v>
      </c>
      <c r="K175">
        <f t="shared" si="14"/>
        <v>2.7142857142857144</v>
      </c>
      <c r="L175">
        <f t="shared" si="15"/>
        <v>12.785714285714286</v>
      </c>
    </row>
    <row r="176" spans="1:12">
      <c r="A176" s="3" t="s">
        <v>191</v>
      </c>
      <c r="B176">
        <v>23</v>
      </c>
      <c r="C176">
        <v>-1</v>
      </c>
      <c r="D176">
        <v>6</v>
      </c>
      <c r="E176">
        <v>3</v>
      </c>
      <c r="F176">
        <f>IF(OR(DiyarbakirTablo[[#This Row],[Vefat2019]]&gt;-1, DiyarbakirTablo[[#This Row],[Vefat2018]]&gt;-1), AVERAGEIF(DiyarbakirTablo[[#This Row],[Vefat2019]:[Vefat2018]], "&gt;0"), DiyarbakirTablo[[#This Row],[Vefat2020]])</f>
        <v>6</v>
      </c>
      <c r="G176">
        <f>IF(AND(DiyarbakirTablo[[#This Row],[Vefat2020]]&gt;-1,DiyarbakirTablo[[#This Row],[Referans]]&gt;-1), DiyarbakirTablo[[#This Row],[Vefat2020]]-DiyarbakirTablo[[#This Row],[Referans]], 0)</f>
        <v>17</v>
      </c>
      <c r="H176">
        <f t="shared" si="11"/>
        <v>17</v>
      </c>
      <c r="I176">
        <f t="shared" si="12"/>
        <v>14.75</v>
      </c>
      <c r="J176">
        <f t="shared" si="13"/>
        <v>13.666666666666666</v>
      </c>
      <c r="K176">
        <f t="shared" si="14"/>
        <v>2.8571428571428572</v>
      </c>
      <c r="L176">
        <f t="shared" si="15"/>
        <v>11.785714285714286</v>
      </c>
    </row>
    <row r="177" spans="1:12">
      <c r="A177" s="3" t="s">
        <v>192</v>
      </c>
      <c r="B177">
        <v>14</v>
      </c>
      <c r="C177">
        <v>-1</v>
      </c>
      <c r="D177">
        <v>12</v>
      </c>
      <c r="E177">
        <v>3</v>
      </c>
      <c r="F177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77">
        <f>IF(AND(DiyarbakirTablo[[#This Row],[Vefat2020]]&gt;-1,DiyarbakirTablo[[#This Row],[Referans]]&gt;-1), DiyarbakirTablo[[#This Row],[Vefat2020]]-DiyarbakirTablo[[#This Row],[Referans]], 0)</f>
        <v>2</v>
      </c>
      <c r="H177">
        <f t="shared" si="11"/>
        <v>16.666666666666668</v>
      </c>
      <c r="I177">
        <f t="shared" si="12"/>
        <v>14.75</v>
      </c>
      <c r="J177">
        <f t="shared" si="13"/>
        <v>12.333333333333334</v>
      </c>
      <c r="K177">
        <f t="shared" si="14"/>
        <v>3</v>
      </c>
      <c r="L177">
        <f t="shared" si="15"/>
        <v>10.642857142857142</v>
      </c>
    </row>
    <row r="178" spans="1:12">
      <c r="A178" s="3" t="s">
        <v>193</v>
      </c>
      <c r="B178">
        <v>14</v>
      </c>
      <c r="C178">
        <v>23</v>
      </c>
      <c r="D178">
        <v>10</v>
      </c>
      <c r="E178">
        <v>3</v>
      </c>
      <c r="F178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78">
        <f>IF(AND(DiyarbakirTablo[[#This Row],[Vefat2020]]&gt;-1,DiyarbakirTablo[[#This Row],[Referans]]&gt;-1), DiyarbakirTablo[[#This Row],[Vefat2020]]-DiyarbakirTablo[[#This Row],[Referans]], 0)</f>
        <v>-2.5</v>
      </c>
      <c r="H178">
        <f t="shared" si="11"/>
        <v>16.666666666666668</v>
      </c>
      <c r="I178">
        <f t="shared" si="12"/>
        <v>17</v>
      </c>
      <c r="J178">
        <f t="shared" si="13"/>
        <v>11.333333333333334</v>
      </c>
      <c r="K178">
        <f t="shared" si="14"/>
        <v>3</v>
      </c>
      <c r="L178">
        <f t="shared" si="15"/>
        <v>10.857142857142858</v>
      </c>
    </row>
    <row r="179" spans="1:12">
      <c r="A179" s="3" t="s">
        <v>194</v>
      </c>
      <c r="B179">
        <v>16</v>
      </c>
      <c r="C179">
        <v>23</v>
      </c>
      <c r="D179">
        <v>15</v>
      </c>
      <c r="E179">
        <v>3</v>
      </c>
      <c r="F179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79">
        <f>IF(AND(DiyarbakirTablo[[#This Row],[Vefat2020]]&gt;-1,DiyarbakirTablo[[#This Row],[Referans]]&gt;-1), DiyarbakirTablo[[#This Row],[Vefat2020]]-DiyarbakirTablo[[#This Row],[Referans]], 0)</f>
        <v>-3</v>
      </c>
      <c r="H179">
        <f t="shared" si="11"/>
        <v>16.571428571428573</v>
      </c>
      <c r="I179">
        <f t="shared" si="12"/>
        <v>18.2</v>
      </c>
      <c r="J179">
        <f t="shared" si="13"/>
        <v>11.857142857142858</v>
      </c>
      <c r="K179">
        <f t="shared" si="14"/>
        <v>2.7142857142857144</v>
      </c>
      <c r="L179">
        <f t="shared" si="15"/>
        <v>13.714285714285714</v>
      </c>
    </row>
    <row r="180" spans="1:12">
      <c r="A180" s="3" t="s">
        <v>195</v>
      </c>
      <c r="B180">
        <v>9</v>
      </c>
      <c r="C180">
        <v>20</v>
      </c>
      <c r="D180">
        <v>18</v>
      </c>
      <c r="E180">
        <v>3</v>
      </c>
      <c r="F180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80">
        <f>IF(AND(DiyarbakirTablo[[#This Row],[Vefat2020]]&gt;-1,DiyarbakirTablo[[#This Row],[Referans]]&gt;-1), DiyarbakirTablo[[#This Row],[Vefat2020]]-DiyarbakirTablo[[#This Row],[Referans]], 0)</f>
        <v>-10</v>
      </c>
      <c r="H180">
        <f t="shared" si="11"/>
        <v>16.857142857142858</v>
      </c>
      <c r="I180">
        <f t="shared" si="12"/>
        <v>19.600000000000001</v>
      </c>
      <c r="J180">
        <f t="shared" si="13"/>
        <v>12.571428571428571</v>
      </c>
      <c r="K180">
        <f t="shared" si="14"/>
        <v>3</v>
      </c>
      <c r="L180">
        <f t="shared" si="15"/>
        <v>14.571428571428571</v>
      </c>
    </row>
    <row r="181" spans="1:12">
      <c r="A181" s="3" t="s">
        <v>196</v>
      </c>
      <c r="B181">
        <v>13</v>
      </c>
      <c r="C181">
        <v>8</v>
      </c>
      <c r="D181">
        <v>13</v>
      </c>
      <c r="E181">
        <v>8</v>
      </c>
      <c r="F18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81">
        <f>IF(AND(DiyarbakirTablo[[#This Row],[Vefat2020]]&gt;-1,DiyarbakirTablo[[#This Row],[Referans]]&gt;-1), DiyarbakirTablo[[#This Row],[Vefat2020]]-DiyarbakirTablo[[#This Row],[Referans]], 0)</f>
        <v>2.5</v>
      </c>
      <c r="H181">
        <f t="shared" si="11"/>
        <v>15.857142857142858</v>
      </c>
      <c r="I181">
        <f t="shared" si="12"/>
        <v>18.2</v>
      </c>
      <c r="J181">
        <f t="shared" si="13"/>
        <v>11.857142857142858</v>
      </c>
      <c r="K181">
        <f t="shared" si="14"/>
        <v>3.8571428571428572</v>
      </c>
      <c r="L181">
        <f t="shared" si="15"/>
        <v>13.714285714285714</v>
      </c>
    </row>
    <row r="182" spans="1:12">
      <c r="A182" s="3" t="s">
        <v>197</v>
      </c>
      <c r="B182">
        <v>12</v>
      </c>
      <c r="C182">
        <v>18</v>
      </c>
      <c r="D182">
        <v>13</v>
      </c>
      <c r="E182">
        <v>11</v>
      </c>
      <c r="F182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82">
        <f>IF(AND(DiyarbakirTablo[[#This Row],[Vefat2020]]&gt;-1,DiyarbakirTablo[[#This Row],[Referans]]&gt;-1), DiyarbakirTablo[[#This Row],[Vefat2020]]-DiyarbakirTablo[[#This Row],[Referans]], 0)</f>
        <v>-3.5</v>
      </c>
      <c r="H182">
        <f t="shared" si="11"/>
        <v>14.428571428571429</v>
      </c>
      <c r="I182">
        <f t="shared" si="12"/>
        <v>18.399999999999999</v>
      </c>
      <c r="J182">
        <f t="shared" si="13"/>
        <v>12.428571428571429</v>
      </c>
      <c r="K182">
        <f t="shared" si="14"/>
        <v>4.8571428571428568</v>
      </c>
      <c r="L182">
        <f t="shared" si="15"/>
        <v>14.071428571428571</v>
      </c>
    </row>
    <row r="183" spans="1:12">
      <c r="A183" s="3" t="s">
        <v>198</v>
      </c>
      <c r="B183">
        <v>22</v>
      </c>
      <c r="C183">
        <v>12</v>
      </c>
      <c r="D183">
        <v>14</v>
      </c>
      <c r="E183">
        <v>4</v>
      </c>
      <c r="F183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83">
        <f>IF(AND(DiyarbakirTablo[[#This Row],[Vefat2020]]&gt;-1,DiyarbakirTablo[[#This Row],[Referans]]&gt;-1), DiyarbakirTablo[[#This Row],[Vefat2020]]-DiyarbakirTablo[[#This Row],[Referans]], 0)</f>
        <v>9</v>
      </c>
      <c r="H183">
        <f t="shared" si="11"/>
        <v>14.285714285714286</v>
      </c>
      <c r="I183">
        <f t="shared" si="12"/>
        <v>17.333333333333332</v>
      </c>
      <c r="J183">
        <f t="shared" si="13"/>
        <v>13.571428571428571</v>
      </c>
      <c r="K183">
        <f t="shared" si="14"/>
        <v>5</v>
      </c>
      <c r="L183">
        <f t="shared" si="15"/>
        <v>15.071428571428571</v>
      </c>
    </row>
    <row r="184" spans="1:12">
      <c r="A184" s="3" t="s">
        <v>199</v>
      </c>
      <c r="B184">
        <v>27</v>
      </c>
      <c r="C184">
        <v>17</v>
      </c>
      <c r="D184">
        <v>17</v>
      </c>
      <c r="E184">
        <v>2</v>
      </c>
      <c r="F184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84">
        <f>IF(AND(DiyarbakirTablo[[#This Row],[Vefat2020]]&gt;-1,DiyarbakirTablo[[#This Row],[Referans]]&gt;-1), DiyarbakirTablo[[#This Row],[Vefat2020]]-DiyarbakirTablo[[#This Row],[Referans]], 0)</f>
        <v>10</v>
      </c>
      <c r="H184">
        <f t="shared" si="11"/>
        <v>16.142857142857142</v>
      </c>
      <c r="I184">
        <f t="shared" si="12"/>
        <v>17.285714285714285</v>
      </c>
      <c r="J184">
        <f t="shared" si="13"/>
        <v>14.285714285714286</v>
      </c>
      <c r="K184">
        <f t="shared" si="14"/>
        <v>4.8571428571428568</v>
      </c>
      <c r="L184">
        <f t="shared" si="15"/>
        <v>15.785714285714286</v>
      </c>
    </row>
    <row r="185" spans="1:12">
      <c r="A185" s="3" t="s">
        <v>200</v>
      </c>
      <c r="B185">
        <v>15</v>
      </c>
      <c r="C185">
        <v>-1</v>
      </c>
      <c r="D185">
        <v>-1</v>
      </c>
      <c r="E185">
        <v>4</v>
      </c>
      <c r="F185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85">
        <f>IF(AND(DiyarbakirTablo[[#This Row],[Vefat2020]]&gt;-1,DiyarbakirTablo[[#This Row],[Referans]]&gt;-1), DiyarbakirTablo[[#This Row],[Vefat2020]]-DiyarbakirTablo[[#This Row],[Referans]], 0)</f>
        <v>0</v>
      </c>
      <c r="H185">
        <f t="shared" si="11"/>
        <v>16.285714285714285</v>
      </c>
      <c r="I185">
        <f t="shared" si="12"/>
        <v>16.333333333333332</v>
      </c>
      <c r="J185">
        <f t="shared" si="13"/>
        <v>15</v>
      </c>
      <c r="K185">
        <f t="shared" si="14"/>
        <v>5</v>
      </c>
      <c r="L185">
        <f t="shared" si="15"/>
        <v>15.571428571428571</v>
      </c>
    </row>
    <row r="186" spans="1:12">
      <c r="A186" s="3" t="s">
        <v>201</v>
      </c>
      <c r="B186">
        <v>26</v>
      </c>
      <c r="C186">
        <v>15</v>
      </c>
      <c r="D186">
        <v>14</v>
      </c>
      <c r="E186">
        <v>2</v>
      </c>
      <c r="F186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86">
        <f>IF(AND(DiyarbakirTablo[[#This Row],[Vefat2020]]&gt;-1,DiyarbakirTablo[[#This Row],[Referans]]&gt;-1), DiyarbakirTablo[[#This Row],[Vefat2020]]-DiyarbakirTablo[[#This Row],[Referans]], 0)</f>
        <v>11.5</v>
      </c>
      <c r="H186">
        <f t="shared" si="11"/>
        <v>17.714285714285715</v>
      </c>
      <c r="I186">
        <f t="shared" si="12"/>
        <v>15</v>
      </c>
      <c r="J186">
        <f t="shared" si="13"/>
        <v>14.833333333333334</v>
      </c>
      <c r="K186">
        <f t="shared" si="14"/>
        <v>4.8571428571428568</v>
      </c>
      <c r="L186">
        <f t="shared" si="15"/>
        <v>14.928571428571429</v>
      </c>
    </row>
    <row r="187" spans="1:12">
      <c r="A187" s="3" t="s">
        <v>202</v>
      </c>
      <c r="B187">
        <v>13</v>
      </c>
      <c r="C187">
        <v>14</v>
      </c>
      <c r="D187">
        <v>-1</v>
      </c>
      <c r="E187">
        <v>6</v>
      </c>
      <c r="F187">
        <f>IF(OR(DiyarbakirTablo[[#This Row],[Vefat2019]]&gt;-1, DiyarbakirTablo[[#This Row],[Vefat2018]]&gt;-1), AVERAGEIF(DiyarbakirTablo[[#This Row],[Vefat2019]:[Vefat2018]], "&gt;0"), DiyarbakirTablo[[#This Row],[Vefat2020]])</f>
        <v>14</v>
      </c>
      <c r="G187">
        <f>IF(AND(DiyarbakirTablo[[#This Row],[Vefat2020]]&gt;-1,DiyarbakirTablo[[#This Row],[Referans]]&gt;-1), DiyarbakirTablo[[#This Row],[Vefat2020]]-DiyarbakirTablo[[#This Row],[Referans]], 0)</f>
        <v>-1</v>
      </c>
      <c r="H187">
        <f t="shared" si="11"/>
        <v>18.285714285714285</v>
      </c>
      <c r="I187">
        <f t="shared" si="12"/>
        <v>14</v>
      </c>
      <c r="J187">
        <f t="shared" si="13"/>
        <v>14.2</v>
      </c>
      <c r="K187">
        <f t="shared" si="14"/>
        <v>5.2857142857142856</v>
      </c>
      <c r="L187">
        <f t="shared" si="15"/>
        <v>14.214285714285714</v>
      </c>
    </row>
    <row r="188" spans="1:12">
      <c r="A188" s="3" t="s">
        <v>203</v>
      </c>
      <c r="B188">
        <v>23</v>
      </c>
      <c r="C188">
        <v>9</v>
      </c>
      <c r="D188">
        <v>-1</v>
      </c>
      <c r="E188">
        <v>5</v>
      </c>
      <c r="F188">
        <f>IF(OR(DiyarbakirTablo[[#This Row],[Vefat2019]]&gt;-1, DiyarbakirTablo[[#This Row],[Vefat2018]]&gt;-1), AVERAGEIF(DiyarbakirTablo[[#This Row],[Vefat2019]:[Vefat2018]], "&gt;0"), DiyarbakirTablo[[#This Row],[Vefat2020]])</f>
        <v>9</v>
      </c>
      <c r="G188">
        <f>IF(AND(DiyarbakirTablo[[#This Row],[Vefat2020]]&gt;-1,DiyarbakirTablo[[#This Row],[Referans]]&gt;-1), DiyarbakirTablo[[#This Row],[Vefat2020]]-DiyarbakirTablo[[#This Row],[Referans]], 0)</f>
        <v>14</v>
      </c>
      <c r="H188">
        <f t="shared" si="11"/>
        <v>19.714285714285715</v>
      </c>
      <c r="I188">
        <f t="shared" si="12"/>
        <v>14.166666666666666</v>
      </c>
      <c r="J188">
        <f t="shared" si="13"/>
        <v>14.5</v>
      </c>
      <c r="K188">
        <f t="shared" si="14"/>
        <v>4.8571428571428568</v>
      </c>
      <c r="L188">
        <f t="shared" si="15"/>
        <v>14</v>
      </c>
    </row>
    <row r="189" spans="1:12">
      <c r="A189" s="3" t="s">
        <v>204</v>
      </c>
      <c r="B189">
        <v>23</v>
      </c>
      <c r="C189">
        <v>11</v>
      </c>
      <c r="D189">
        <v>13</v>
      </c>
      <c r="E189">
        <v>3</v>
      </c>
      <c r="F189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89">
        <f>IF(AND(DiyarbakirTablo[[#This Row],[Vefat2020]]&gt;-1,DiyarbakirTablo[[#This Row],[Referans]]&gt;-1), DiyarbakirTablo[[#This Row],[Vefat2020]]-DiyarbakirTablo[[#This Row],[Referans]], 0)</f>
        <v>11</v>
      </c>
      <c r="H189">
        <f t="shared" si="11"/>
        <v>21.285714285714285</v>
      </c>
      <c r="I189">
        <f t="shared" si="12"/>
        <v>13</v>
      </c>
      <c r="J189">
        <f t="shared" si="13"/>
        <v>14.5</v>
      </c>
      <c r="K189">
        <f t="shared" si="14"/>
        <v>3.7142857142857144</v>
      </c>
      <c r="L189">
        <f t="shared" si="15"/>
        <v>13.5</v>
      </c>
    </row>
    <row r="190" spans="1:12">
      <c r="A190" s="3" t="s">
        <v>205</v>
      </c>
      <c r="B190">
        <v>16</v>
      </c>
      <c r="C190">
        <v>12</v>
      </c>
      <c r="D190">
        <v>18</v>
      </c>
      <c r="E190">
        <v>3</v>
      </c>
      <c r="F190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90">
        <f>IF(AND(DiyarbakirTablo[[#This Row],[Vefat2020]]&gt;-1,DiyarbakirTablo[[#This Row],[Referans]]&gt;-1), DiyarbakirTablo[[#This Row],[Vefat2020]]-DiyarbakirTablo[[#This Row],[Referans]], 0)</f>
        <v>1</v>
      </c>
      <c r="H190">
        <f t="shared" si="11"/>
        <v>20.428571428571427</v>
      </c>
      <c r="I190">
        <f t="shared" si="12"/>
        <v>13</v>
      </c>
      <c r="J190">
        <f t="shared" si="13"/>
        <v>15.5</v>
      </c>
      <c r="K190">
        <f t="shared" si="14"/>
        <v>3.5714285714285716</v>
      </c>
      <c r="L190">
        <f t="shared" si="15"/>
        <v>13.785714285714286</v>
      </c>
    </row>
    <row r="191" spans="1:12">
      <c r="A191" s="3" t="s">
        <v>206</v>
      </c>
      <c r="B191">
        <v>18</v>
      </c>
      <c r="C191">
        <v>17</v>
      </c>
      <c r="D191">
        <v>18</v>
      </c>
      <c r="E191">
        <v>4</v>
      </c>
      <c r="F191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191">
        <f>IF(AND(DiyarbakirTablo[[#This Row],[Vefat2020]]&gt;-1,DiyarbakirTablo[[#This Row],[Referans]]&gt;-1), DiyarbakirTablo[[#This Row],[Vefat2020]]-DiyarbakirTablo[[#This Row],[Referans]], 0)</f>
        <v>0.5</v>
      </c>
      <c r="H191">
        <f t="shared" si="11"/>
        <v>19.142857142857142</v>
      </c>
      <c r="I191">
        <f t="shared" si="12"/>
        <v>13</v>
      </c>
      <c r="J191">
        <f t="shared" si="13"/>
        <v>15.75</v>
      </c>
      <c r="K191">
        <f t="shared" si="14"/>
        <v>3.8571428571428572</v>
      </c>
      <c r="L191">
        <f t="shared" si="15"/>
        <v>13.857142857142858</v>
      </c>
    </row>
    <row r="192" spans="1:12">
      <c r="A192" s="3" t="s">
        <v>207</v>
      </c>
      <c r="B192">
        <v>20</v>
      </c>
      <c r="C192">
        <v>-1</v>
      </c>
      <c r="D192">
        <v>-1</v>
      </c>
      <c r="E192">
        <v>4</v>
      </c>
      <c r="F192">
        <f>IF(OR(DiyarbakirTablo[[#This Row],[Vefat2019]]&gt;-1, DiyarbakirTablo[[#This Row],[Vefat2018]]&gt;-1), AVERAGEIF(DiyarbakirTablo[[#This Row],[Vefat2019]:[Vefat2018]], "&gt;0"), DiyarbakirTablo[[#This Row],[Vefat2020]])</f>
        <v>20</v>
      </c>
      <c r="G192">
        <f>IF(AND(DiyarbakirTablo[[#This Row],[Vefat2020]]&gt;-1,DiyarbakirTablo[[#This Row],[Referans]]&gt;-1), DiyarbakirTablo[[#This Row],[Vefat2020]]-DiyarbakirTablo[[#This Row],[Referans]], 0)</f>
        <v>0</v>
      </c>
      <c r="H192">
        <f t="shared" si="11"/>
        <v>19.857142857142858</v>
      </c>
      <c r="I192">
        <f t="shared" si="12"/>
        <v>13</v>
      </c>
      <c r="J192">
        <f t="shared" si="13"/>
        <v>15.75</v>
      </c>
      <c r="K192">
        <f t="shared" si="14"/>
        <v>3.8571428571428572</v>
      </c>
      <c r="L192">
        <f t="shared" si="15"/>
        <v>14.571428571428571</v>
      </c>
    </row>
    <row r="193" spans="1:12">
      <c r="A193" s="3" t="s">
        <v>208</v>
      </c>
      <c r="B193">
        <v>17</v>
      </c>
      <c r="C193">
        <v>-1</v>
      </c>
      <c r="D193">
        <v>-1</v>
      </c>
      <c r="E193">
        <v>5</v>
      </c>
      <c r="F193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93">
        <f>IF(AND(DiyarbakirTablo[[#This Row],[Vefat2020]]&gt;-1,DiyarbakirTablo[[#This Row],[Referans]]&gt;-1), DiyarbakirTablo[[#This Row],[Vefat2020]]-DiyarbakirTablo[[#This Row],[Referans]], 0)</f>
        <v>0</v>
      </c>
      <c r="H193">
        <f t="shared" si="11"/>
        <v>18.571428571428573</v>
      </c>
      <c r="I193">
        <f t="shared" si="12"/>
        <v>12.6</v>
      </c>
      <c r="J193">
        <f t="shared" si="13"/>
        <v>16.333333333333332</v>
      </c>
      <c r="K193">
        <f t="shared" si="14"/>
        <v>4.2857142857142856</v>
      </c>
      <c r="L193">
        <f t="shared" si="15"/>
        <v>14.928571428571429</v>
      </c>
    </row>
    <row r="194" spans="1:12">
      <c r="A194" s="3" t="s">
        <v>209</v>
      </c>
      <c r="B194">
        <v>10</v>
      </c>
      <c r="C194">
        <v>15</v>
      </c>
      <c r="D194">
        <v>13</v>
      </c>
      <c r="E194">
        <v>1</v>
      </c>
      <c r="F194">
        <f>IF(OR(DiyarbakirTablo[[#This Row],[Vefat2019]]&gt;-1, DiyarbakirTablo[[#This Row],[Vefat2018]]&gt;-1), AVERAGEIF(DiyarbakirTablo[[#This Row],[Vefat2019]:[Vefat2018]], "&gt;0"), DiyarbakirTablo[[#This Row],[Vefat2020]])</f>
        <v>14</v>
      </c>
      <c r="G194">
        <f>IF(AND(DiyarbakirTablo[[#This Row],[Vefat2020]]&gt;-1,DiyarbakirTablo[[#This Row],[Referans]]&gt;-1), DiyarbakirTablo[[#This Row],[Vefat2020]]-DiyarbakirTablo[[#This Row],[Referans]], 0)</f>
        <v>-4</v>
      </c>
      <c r="H194">
        <f t="shared" si="11"/>
        <v>18.142857142857142</v>
      </c>
      <c r="I194">
        <f t="shared" si="12"/>
        <v>12.8</v>
      </c>
      <c r="J194">
        <f t="shared" si="13"/>
        <v>15.5</v>
      </c>
      <c r="K194">
        <f t="shared" si="14"/>
        <v>3.5714285714285716</v>
      </c>
      <c r="L194">
        <f t="shared" si="15"/>
        <v>14.928571428571429</v>
      </c>
    </row>
    <row r="195" spans="1:12">
      <c r="A195" s="3" t="s">
        <v>210</v>
      </c>
      <c r="B195">
        <v>18</v>
      </c>
      <c r="C195">
        <v>12</v>
      </c>
      <c r="D195">
        <v>20</v>
      </c>
      <c r="E195">
        <v>7</v>
      </c>
      <c r="F195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95">
        <f>IF(AND(DiyarbakirTablo[[#This Row],[Vefat2020]]&gt;-1,DiyarbakirTablo[[#This Row],[Referans]]&gt;-1), DiyarbakirTablo[[#This Row],[Vefat2020]]-DiyarbakirTablo[[#This Row],[Referans]], 0)</f>
        <v>2</v>
      </c>
      <c r="H195">
        <f t="shared" si="11"/>
        <v>17.428571428571427</v>
      </c>
      <c r="I195">
        <f t="shared" si="12"/>
        <v>13.4</v>
      </c>
      <c r="J195">
        <f t="shared" si="13"/>
        <v>16.399999999999999</v>
      </c>
      <c r="K195">
        <f t="shared" si="14"/>
        <v>3.8571428571428572</v>
      </c>
      <c r="L195">
        <f t="shared" si="15"/>
        <v>15.928571428571429</v>
      </c>
    </row>
    <row r="196" spans="1:12">
      <c r="A196" s="3" t="s">
        <v>211</v>
      </c>
      <c r="B196">
        <v>22</v>
      </c>
      <c r="C196">
        <v>18</v>
      </c>
      <c r="D196">
        <v>-1</v>
      </c>
      <c r="E196">
        <v>3</v>
      </c>
      <c r="F196">
        <f>IF(OR(DiyarbakirTablo[[#This Row],[Vefat2019]]&gt;-1, DiyarbakirTablo[[#This Row],[Vefat2018]]&gt;-1), AVERAGEIF(DiyarbakirTablo[[#This Row],[Vefat2019]:[Vefat2018]], "&gt;0"), DiyarbakirTablo[[#This Row],[Vefat2020]])</f>
        <v>18</v>
      </c>
      <c r="G196">
        <f>IF(AND(DiyarbakirTablo[[#This Row],[Vefat2020]]&gt;-1,DiyarbakirTablo[[#This Row],[Referans]]&gt;-1), DiyarbakirTablo[[#This Row],[Vefat2020]]-DiyarbakirTablo[[#This Row],[Referans]], 0)</f>
        <v>4</v>
      </c>
      <c r="H196">
        <f t="shared" si="11"/>
        <v>17.285714285714285</v>
      </c>
      <c r="I196">
        <f t="shared" si="12"/>
        <v>14.8</v>
      </c>
      <c r="J196">
        <f t="shared" si="13"/>
        <v>17.25</v>
      </c>
      <c r="K196">
        <f t="shared" si="14"/>
        <v>3.8571428571428572</v>
      </c>
      <c r="L196">
        <f t="shared" si="15"/>
        <v>16.785714285714285</v>
      </c>
    </row>
    <row r="197" spans="1:12">
      <c r="A197" s="3" t="s">
        <v>212</v>
      </c>
      <c r="B197">
        <v>21</v>
      </c>
      <c r="C197">
        <v>13</v>
      </c>
      <c r="D197">
        <v>16</v>
      </c>
      <c r="E197">
        <v>4</v>
      </c>
      <c r="F19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97">
        <f>IF(AND(DiyarbakirTablo[[#This Row],[Vefat2020]]&gt;-1,DiyarbakirTablo[[#This Row],[Referans]]&gt;-1), DiyarbakirTablo[[#This Row],[Vefat2020]]-DiyarbakirTablo[[#This Row],[Referans]], 0)</f>
        <v>6.5</v>
      </c>
      <c r="H197">
        <f t="shared" si="11"/>
        <v>18</v>
      </c>
      <c r="I197">
        <f t="shared" si="12"/>
        <v>15</v>
      </c>
      <c r="J197">
        <f t="shared" si="13"/>
        <v>16.75</v>
      </c>
      <c r="K197">
        <f t="shared" si="14"/>
        <v>4</v>
      </c>
      <c r="L197">
        <f t="shared" si="15"/>
        <v>16.714285714285715</v>
      </c>
    </row>
    <row r="198" spans="1:12">
      <c r="A198" s="3" t="s">
        <v>213</v>
      </c>
      <c r="B198">
        <v>15</v>
      </c>
      <c r="C198">
        <v>16</v>
      </c>
      <c r="D198">
        <v>13</v>
      </c>
      <c r="E198">
        <v>-1</v>
      </c>
      <c r="F198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98">
        <f>IF(AND(DiyarbakirTablo[[#This Row],[Vefat2020]]&gt;-1,DiyarbakirTablo[[#This Row],[Referans]]&gt;-1), DiyarbakirTablo[[#This Row],[Vefat2020]]-DiyarbakirTablo[[#This Row],[Referans]], 0)</f>
        <v>0.5</v>
      </c>
      <c r="H198">
        <f t="shared" si="11"/>
        <v>17.571428571428573</v>
      </c>
      <c r="I198">
        <f t="shared" si="12"/>
        <v>14.8</v>
      </c>
      <c r="J198">
        <f t="shared" si="13"/>
        <v>15.5</v>
      </c>
      <c r="K198">
        <f t="shared" si="14"/>
        <v>4</v>
      </c>
      <c r="L198">
        <f t="shared" si="15"/>
        <v>16.285714285714285</v>
      </c>
    </row>
    <row r="199" spans="1:12">
      <c r="A199" s="3" t="s">
        <v>214</v>
      </c>
      <c r="B199">
        <v>6</v>
      </c>
      <c r="C199">
        <v>-1</v>
      </c>
      <c r="D199">
        <v>27</v>
      </c>
      <c r="E199">
        <v>3</v>
      </c>
      <c r="F199">
        <f>IF(OR(DiyarbakirTablo[[#This Row],[Vefat2019]]&gt;-1, DiyarbakirTablo[[#This Row],[Vefat2018]]&gt;-1), AVERAGEIF(DiyarbakirTablo[[#This Row],[Vefat2019]:[Vefat2018]], "&gt;0"), DiyarbakirTablo[[#This Row],[Vefat2020]])</f>
        <v>27</v>
      </c>
      <c r="G199">
        <f>IF(AND(DiyarbakirTablo[[#This Row],[Vefat2020]]&gt;-1,DiyarbakirTablo[[#This Row],[Referans]]&gt;-1), DiyarbakirTablo[[#This Row],[Vefat2020]]-DiyarbakirTablo[[#This Row],[Referans]], 0)</f>
        <v>-21</v>
      </c>
      <c r="H199">
        <f t="shared" si="11"/>
        <v>15.571428571428571</v>
      </c>
      <c r="I199">
        <f t="shared" si="12"/>
        <v>14.8</v>
      </c>
      <c r="J199">
        <f t="shared" si="13"/>
        <v>17.8</v>
      </c>
      <c r="K199">
        <f t="shared" si="14"/>
        <v>3.8333333333333335</v>
      </c>
      <c r="L199">
        <f t="shared" si="15"/>
        <v>17.285714285714285</v>
      </c>
    </row>
    <row r="200" spans="1:12">
      <c r="A200" s="3" t="s">
        <v>215</v>
      </c>
      <c r="B200">
        <v>15</v>
      </c>
      <c r="C200">
        <v>16</v>
      </c>
      <c r="D200">
        <v>19</v>
      </c>
      <c r="E200">
        <v>0</v>
      </c>
      <c r="F200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200">
        <f>IF(AND(DiyarbakirTablo[[#This Row],[Vefat2020]]&gt;-1,DiyarbakirTablo[[#This Row],[Referans]]&gt;-1), DiyarbakirTablo[[#This Row],[Vefat2020]]-DiyarbakirTablo[[#This Row],[Referans]], 0)</f>
        <v>-2.5</v>
      </c>
      <c r="H200">
        <f t="shared" si="11"/>
        <v>15.285714285714286</v>
      </c>
      <c r="I200">
        <f t="shared" si="12"/>
        <v>15</v>
      </c>
      <c r="J200">
        <f t="shared" si="13"/>
        <v>18</v>
      </c>
      <c r="K200">
        <f t="shared" si="14"/>
        <v>3.6</v>
      </c>
      <c r="L200">
        <f t="shared" si="15"/>
        <v>17.357142857142858</v>
      </c>
    </row>
    <row r="201" spans="1:12">
      <c r="A201" s="3" t="s">
        <v>216</v>
      </c>
      <c r="B201">
        <v>24</v>
      </c>
      <c r="C201">
        <v>9</v>
      </c>
      <c r="D201">
        <v>-1</v>
      </c>
      <c r="E201">
        <v>8</v>
      </c>
      <c r="F201">
        <f>IF(OR(DiyarbakirTablo[[#This Row],[Vefat2019]]&gt;-1, DiyarbakirTablo[[#This Row],[Vefat2018]]&gt;-1), AVERAGEIF(DiyarbakirTablo[[#This Row],[Vefat2019]:[Vefat2018]], "&gt;0"), DiyarbakirTablo[[#This Row],[Vefat2020]])</f>
        <v>9</v>
      </c>
      <c r="G201">
        <f>IF(AND(DiyarbakirTablo[[#This Row],[Vefat2020]]&gt;-1,DiyarbakirTablo[[#This Row],[Referans]]&gt;-1), DiyarbakirTablo[[#This Row],[Vefat2020]]-DiyarbakirTablo[[#This Row],[Referans]], 0)</f>
        <v>15</v>
      </c>
      <c r="H201">
        <f t="shared" ref="H201:H241" si="16">AVERAGEIF(B195:B201, "&gt;0")</f>
        <v>17.285714285714285</v>
      </c>
      <c r="I201">
        <f t="shared" ref="I201:I241" si="17">AVERAGEIF(C195:C201, "&gt;0")</f>
        <v>14</v>
      </c>
      <c r="J201">
        <f t="shared" ref="J201:J241" si="18">AVERAGEIF(D195:D201, "&gt;0")</f>
        <v>19</v>
      </c>
      <c r="K201">
        <f t="shared" ref="K201:K241" si="19">AVERAGEIF(E195:E201, "&gt;0")</f>
        <v>5</v>
      </c>
      <c r="L201">
        <f t="shared" ref="L201:L241" si="20">AVERAGE(F195:F201)</f>
        <v>16.642857142857142</v>
      </c>
    </row>
    <row r="202" spans="1:12">
      <c r="A202" s="3" t="s">
        <v>217</v>
      </c>
      <c r="B202">
        <v>17</v>
      </c>
      <c r="C202">
        <v>16</v>
      </c>
      <c r="D202">
        <v>14</v>
      </c>
      <c r="E202">
        <v>1</v>
      </c>
      <c r="F202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02">
        <f>IF(AND(DiyarbakirTablo[[#This Row],[Vefat2020]]&gt;-1,DiyarbakirTablo[[#This Row],[Referans]]&gt;-1), DiyarbakirTablo[[#This Row],[Vefat2020]]-DiyarbakirTablo[[#This Row],[Referans]], 0)</f>
        <v>2</v>
      </c>
      <c r="H202">
        <f t="shared" si="16"/>
        <v>17.142857142857142</v>
      </c>
      <c r="I202">
        <f t="shared" si="17"/>
        <v>14.666666666666666</v>
      </c>
      <c r="J202">
        <f t="shared" si="18"/>
        <v>17.8</v>
      </c>
      <c r="K202">
        <f t="shared" si="19"/>
        <v>3.8</v>
      </c>
      <c r="L202">
        <f t="shared" si="20"/>
        <v>16.5</v>
      </c>
    </row>
    <row r="203" spans="1:12">
      <c r="A203" s="3" t="s">
        <v>218</v>
      </c>
      <c r="B203">
        <v>20</v>
      </c>
      <c r="C203">
        <v>10</v>
      </c>
      <c r="D203">
        <v>-1</v>
      </c>
      <c r="E203">
        <v>7</v>
      </c>
      <c r="F203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03">
        <f>IF(AND(DiyarbakirTablo[[#This Row],[Vefat2020]]&gt;-1,DiyarbakirTablo[[#This Row],[Referans]]&gt;-1), DiyarbakirTablo[[#This Row],[Vefat2020]]-DiyarbakirTablo[[#This Row],[Referans]], 0)</f>
        <v>10</v>
      </c>
      <c r="H203">
        <f t="shared" si="16"/>
        <v>16.857142857142858</v>
      </c>
      <c r="I203">
        <f t="shared" si="17"/>
        <v>13.333333333333334</v>
      </c>
      <c r="J203">
        <f t="shared" si="18"/>
        <v>17.8</v>
      </c>
      <c r="K203">
        <f t="shared" si="19"/>
        <v>4.5999999999999996</v>
      </c>
      <c r="L203">
        <f t="shared" si="20"/>
        <v>15.357142857142858</v>
      </c>
    </row>
    <row r="204" spans="1:12">
      <c r="A204" s="3" t="s">
        <v>219</v>
      </c>
      <c r="B204">
        <v>24</v>
      </c>
      <c r="C204">
        <v>13</v>
      </c>
      <c r="D204">
        <v>15</v>
      </c>
      <c r="E204">
        <v>11</v>
      </c>
      <c r="F204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04">
        <f>IF(AND(DiyarbakirTablo[[#This Row],[Vefat2020]]&gt;-1,DiyarbakirTablo[[#This Row],[Referans]]&gt;-1), DiyarbakirTablo[[#This Row],[Vefat2020]]-DiyarbakirTablo[[#This Row],[Referans]], 0)</f>
        <v>10</v>
      </c>
      <c r="H204">
        <f t="shared" si="16"/>
        <v>17.285714285714285</v>
      </c>
      <c r="I204">
        <f t="shared" si="17"/>
        <v>13.333333333333334</v>
      </c>
      <c r="J204">
        <f t="shared" si="18"/>
        <v>17.600000000000001</v>
      </c>
      <c r="K204">
        <f t="shared" si="19"/>
        <v>6</v>
      </c>
      <c r="L204">
        <f t="shared" si="20"/>
        <v>15.285714285714286</v>
      </c>
    </row>
    <row r="205" spans="1:12">
      <c r="A205" s="3" t="s">
        <v>220</v>
      </c>
      <c r="B205">
        <v>18</v>
      </c>
      <c r="C205">
        <v>14</v>
      </c>
      <c r="D205">
        <v>17</v>
      </c>
      <c r="E205">
        <v>5</v>
      </c>
      <c r="F205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05">
        <f>IF(AND(DiyarbakirTablo[[#This Row],[Vefat2020]]&gt;-1,DiyarbakirTablo[[#This Row],[Referans]]&gt;-1), DiyarbakirTablo[[#This Row],[Vefat2020]]-DiyarbakirTablo[[#This Row],[Referans]], 0)</f>
        <v>2.5</v>
      </c>
      <c r="H205">
        <f t="shared" si="16"/>
        <v>17.714285714285715</v>
      </c>
      <c r="I205">
        <f t="shared" si="17"/>
        <v>13</v>
      </c>
      <c r="J205">
        <f t="shared" si="18"/>
        <v>18.399999999999999</v>
      </c>
      <c r="K205">
        <f t="shared" si="19"/>
        <v>5.833333333333333</v>
      </c>
      <c r="L205">
        <f t="shared" si="20"/>
        <v>15.428571428571429</v>
      </c>
    </row>
    <row r="206" spans="1:12">
      <c r="A206" s="3" t="s">
        <v>221</v>
      </c>
      <c r="B206">
        <v>21</v>
      </c>
      <c r="C206">
        <v>19</v>
      </c>
      <c r="D206">
        <v>8</v>
      </c>
      <c r="E206">
        <v>6</v>
      </c>
      <c r="F206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206">
        <f>IF(AND(DiyarbakirTablo[[#This Row],[Vefat2020]]&gt;-1,DiyarbakirTablo[[#This Row],[Referans]]&gt;-1), DiyarbakirTablo[[#This Row],[Vefat2020]]-DiyarbakirTablo[[#This Row],[Referans]], 0)</f>
        <v>7.5</v>
      </c>
      <c r="H206">
        <f t="shared" si="16"/>
        <v>19.857142857142858</v>
      </c>
      <c r="I206">
        <f t="shared" si="17"/>
        <v>13.857142857142858</v>
      </c>
      <c r="J206">
        <f t="shared" si="18"/>
        <v>14.6</v>
      </c>
      <c r="K206">
        <f t="shared" si="19"/>
        <v>6.333333333333333</v>
      </c>
      <c r="L206">
        <f t="shared" si="20"/>
        <v>13.5</v>
      </c>
    </row>
    <row r="207" spans="1:12">
      <c r="A207" s="3" t="s">
        <v>222</v>
      </c>
      <c r="B207">
        <v>20</v>
      </c>
      <c r="C207">
        <v>-1</v>
      </c>
      <c r="D207">
        <v>12</v>
      </c>
      <c r="E207">
        <v>10</v>
      </c>
      <c r="F207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07">
        <f>IF(AND(DiyarbakirTablo[[#This Row],[Vefat2020]]&gt;-1,DiyarbakirTablo[[#This Row],[Referans]]&gt;-1), DiyarbakirTablo[[#This Row],[Vefat2020]]-DiyarbakirTablo[[#This Row],[Referans]], 0)</f>
        <v>8</v>
      </c>
      <c r="H207">
        <f t="shared" si="16"/>
        <v>20.571428571428573</v>
      </c>
      <c r="I207">
        <f t="shared" si="17"/>
        <v>13.5</v>
      </c>
      <c r="J207">
        <f t="shared" si="18"/>
        <v>13.2</v>
      </c>
      <c r="K207">
        <f t="shared" si="19"/>
        <v>6.8571428571428568</v>
      </c>
      <c r="L207">
        <f t="shared" si="20"/>
        <v>12.714285714285714</v>
      </c>
    </row>
    <row r="208" spans="1:12">
      <c r="A208" s="3" t="s">
        <v>223</v>
      </c>
      <c r="B208">
        <v>-1</v>
      </c>
      <c r="C208">
        <v>12</v>
      </c>
      <c r="D208">
        <v>-1</v>
      </c>
      <c r="E208">
        <v>8</v>
      </c>
      <c r="F208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08">
        <f>IF(AND(DiyarbakirTablo[[#This Row],[Vefat2020]]&gt;-1,DiyarbakirTablo[[#This Row],[Referans]]&gt;-1), DiyarbakirTablo[[#This Row],[Vefat2020]]-DiyarbakirTablo[[#This Row],[Referans]], 0)</f>
        <v>0</v>
      </c>
      <c r="H208">
        <f t="shared" si="16"/>
        <v>20</v>
      </c>
      <c r="I208">
        <f t="shared" si="17"/>
        <v>14</v>
      </c>
      <c r="J208">
        <f t="shared" si="18"/>
        <v>13.2</v>
      </c>
      <c r="K208">
        <f t="shared" si="19"/>
        <v>6.8571428571428568</v>
      </c>
      <c r="L208">
        <f t="shared" si="20"/>
        <v>13.142857142857142</v>
      </c>
    </row>
    <row r="209" spans="1:12">
      <c r="A209" s="3" t="s">
        <v>224</v>
      </c>
      <c r="B209">
        <v>20</v>
      </c>
      <c r="C209">
        <v>14</v>
      </c>
      <c r="D209">
        <v>12</v>
      </c>
      <c r="E209">
        <v>11</v>
      </c>
      <c r="F209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09">
        <f>IF(AND(DiyarbakirTablo[[#This Row],[Vefat2020]]&gt;-1,DiyarbakirTablo[[#This Row],[Referans]]&gt;-1), DiyarbakirTablo[[#This Row],[Vefat2020]]-DiyarbakirTablo[[#This Row],[Referans]], 0)</f>
        <v>7</v>
      </c>
      <c r="H209">
        <f t="shared" si="16"/>
        <v>20.5</v>
      </c>
      <c r="I209">
        <f t="shared" si="17"/>
        <v>13.666666666666666</v>
      </c>
      <c r="J209">
        <f t="shared" si="18"/>
        <v>12.8</v>
      </c>
      <c r="K209">
        <f t="shared" si="19"/>
        <v>8.2857142857142865</v>
      </c>
      <c r="L209">
        <f t="shared" si="20"/>
        <v>12.857142857142858</v>
      </c>
    </row>
    <row r="210" spans="1:12">
      <c r="A210" s="3" t="s">
        <v>225</v>
      </c>
      <c r="B210">
        <v>30</v>
      </c>
      <c r="C210">
        <v>17</v>
      </c>
      <c r="D210">
        <v>13</v>
      </c>
      <c r="E210">
        <v>-1</v>
      </c>
      <c r="F210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10">
        <f>IF(AND(DiyarbakirTablo[[#This Row],[Vefat2020]]&gt;-1,DiyarbakirTablo[[#This Row],[Referans]]&gt;-1), DiyarbakirTablo[[#This Row],[Vefat2020]]-DiyarbakirTablo[[#This Row],[Referans]], 0)</f>
        <v>15</v>
      </c>
      <c r="H210">
        <f t="shared" si="16"/>
        <v>22.166666666666668</v>
      </c>
      <c r="I210">
        <f t="shared" si="17"/>
        <v>14.833333333333334</v>
      </c>
      <c r="J210">
        <f t="shared" si="18"/>
        <v>12.833333333333334</v>
      </c>
      <c r="K210">
        <f t="shared" si="19"/>
        <v>8.5</v>
      </c>
      <c r="L210">
        <f t="shared" si="20"/>
        <v>13.571428571428571</v>
      </c>
    </row>
    <row r="211" spans="1:12">
      <c r="A211" s="3" t="s">
        <v>226</v>
      </c>
      <c r="B211">
        <v>22</v>
      </c>
      <c r="C211">
        <v>23</v>
      </c>
      <c r="D211">
        <v>23</v>
      </c>
      <c r="E211">
        <v>5</v>
      </c>
      <c r="F211">
        <f>IF(OR(DiyarbakirTablo[[#This Row],[Vefat2019]]&gt;-1, DiyarbakirTablo[[#This Row],[Vefat2018]]&gt;-1), AVERAGEIF(DiyarbakirTablo[[#This Row],[Vefat2019]:[Vefat2018]], "&gt;0"), DiyarbakirTablo[[#This Row],[Vefat2020]])</f>
        <v>23</v>
      </c>
      <c r="G211">
        <f>IF(AND(DiyarbakirTablo[[#This Row],[Vefat2020]]&gt;-1,DiyarbakirTablo[[#This Row],[Referans]]&gt;-1), DiyarbakirTablo[[#This Row],[Vefat2020]]-DiyarbakirTablo[[#This Row],[Referans]], 0)</f>
        <v>-1</v>
      </c>
      <c r="H211">
        <f t="shared" si="16"/>
        <v>21.833333333333332</v>
      </c>
      <c r="I211">
        <f t="shared" si="17"/>
        <v>16.5</v>
      </c>
      <c r="J211">
        <f t="shared" si="18"/>
        <v>14.166666666666666</v>
      </c>
      <c r="K211">
        <f t="shared" si="19"/>
        <v>7.5</v>
      </c>
      <c r="L211">
        <f t="shared" si="20"/>
        <v>14.857142857142858</v>
      </c>
    </row>
    <row r="212" spans="1:12">
      <c r="A212" s="3" t="s">
        <v>227</v>
      </c>
      <c r="B212">
        <v>-1</v>
      </c>
      <c r="C212">
        <v>16</v>
      </c>
      <c r="D212">
        <v>-1</v>
      </c>
      <c r="E212">
        <v>5</v>
      </c>
      <c r="F212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12">
        <f>IF(AND(DiyarbakirTablo[[#This Row],[Vefat2020]]&gt;-1,DiyarbakirTablo[[#This Row],[Referans]]&gt;-1), DiyarbakirTablo[[#This Row],[Vefat2020]]-DiyarbakirTablo[[#This Row],[Referans]], 0)</f>
        <v>0</v>
      </c>
      <c r="H212">
        <f t="shared" si="16"/>
        <v>22.6</v>
      </c>
      <c r="I212">
        <f t="shared" si="17"/>
        <v>16.833333333333332</v>
      </c>
      <c r="J212">
        <f t="shared" si="18"/>
        <v>13.6</v>
      </c>
      <c r="K212">
        <f t="shared" si="19"/>
        <v>7.5</v>
      </c>
      <c r="L212">
        <f t="shared" si="20"/>
        <v>14.928571428571429</v>
      </c>
    </row>
    <row r="213" spans="1:12">
      <c r="A213" s="3" t="s">
        <v>228</v>
      </c>
      <c r="B213">
        <v>23</v>
      </c>
      <c r="C213">
        <v>12</v>
      </c>
      <c r="D213">
        <v>16</v>
      </c>
      <c r="E213">
        <v>5</v>
      </c>
      <c r="F213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13">
        <f>IF(AND(DiyarbakirTablo[[#This Row],[Vefat2020]]&gt;-1,DiyarbakirTablo[[#This Row],[Referans]]&gt;-1), DiyarbakirTablo[[#This Row],[Vefat2020]]-DiyarbakirTablo[[#This Row],[Referans]], 0)</f>
        <v>9</v>
      </c>
      <c r="H213">
        <f t="shared" si="16"/>
        <v>23</v>
      </c>
      <c r="I213">
        <f t="shared" si="17"/>
        <v>15.666666666666666</v>
      </c>
      <c r="J213">
        <f t="shared" si="18"/>
        <v>15.2</v>
      </c>
      <c r="K213">
        <f t="shared" si="19"/>
        <v>7.333333333333333</v>
      </c>
      <c r="L213">
        <f t="shared" si="20"/>
        <v>15</v>
      </c>
    </row>
    <row r="214" spans="1:12">
      <c r="A214" s="3" t="s">
        <v>229</v>
      </c>
      <c r="B214">
        <v>22</v>
      </c>
      <c r="C214">
        <v>18</v>
      </c>
      <c r="D214">
        <v>11</v>
      </c>
      <c r="E214">
        <v>7</v>
      </c>
      <c r="F214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14">
        <f>IF(AND(DiyarbakirTablo[[#This Row],[Vefat2020]]&gt;-1,DiyarbakirTablo[[#This Row],[Referans]]&gt;-1), DiyarbakirTablo[[#This Row],[Vefat2020]]-DiyarbakirTablo[[#This Row],[Referans]], 0)</f>
        <v>7.5</v>
      </c>
      <c r="H214">
        <f t="shared" si="16"/>
        <v>23.4</v>
      </c>
      <c r="I214">
        <f t="shared" si="17"/>
        <v>16</v>
      </c>
      <c r="J214">
        <f t="shared" si="18"/>
        <v>15</v>
      </c>
      <c r="K214">
        <f t="shared" si="19"/>
        <v>6.833333333333333</v>
      </c>
      <c r="L214">
        <f t="shared" si="20"/>
        <v>15.357142857142858</v>
      </c>
    </row>
    <row r="215" spans="1:12">
      <c r="A215" s="3" t="s">
        <v>230</v>
      </c>
      <c r="B215">
        <v>25</v>
      </c>
      <c r="C215">
        <v>20</v>
      </c>
      <c r="D215">
        <v>15</v>
      </c>
      <c r="E215">
        <v>6</v>
      </c>
      <c r="F215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215">
        <f>IF(AND(DiyarbakirTablo[[#This Row],[Vefat2020]]&gt;-1,DiyarbakirTablo[[#This Row],[Referans]]&gt;-1), DiyarbakirTablo[[#This Row],[Vefat2020]]-DiyarbakirTablo[[#This Row],[Referans]], 0)</f>
        <v>7.5</v>
      </c>
      <c r="H215">
        <f t="shared" si="16"/>
        <v>23.666666666666668</v>
      </c>
      <c r="I215">
        <f t="shared" si="17"/>
        <v>17.142857142857142</v>
      </c>
      <c r="J215">
        <f t="shared" si="18"/>
        <v>15</v>
      </c>
      <c r="K215">
        <f t="shared" si="19"/>
        <v>6.5</v>
      </c>
      <c r="L215">
        <f t="shared" si="20"/>
        <v>16.142857142857142</v>
      </c>
    </row>
    <row r="216" spans="1:12">
      <c r="A216" s="3" t="s">
        <v>231</v>
      </c>
      <c r="B216">
        <v>15</v>
      </c>
      <c r="C216">
        <v>24</v>
      </c>
      <c r="D216">
        <v>18</v>
      </c>
      <c r="E216">
        <v>-1</v>
      </c>
      <c r="F216">
        <f>IF(OR(DiyarbakirTablo[[#This Row],[Vefat2019]]&gt;-1, DiyarbakirTablo[[#This Row],[Vefat2018]]&gt;-1), AVERAGEIF(DiyarbakirTablo[[#This Row],[Vefat2019]:[Vefat2018]], "&gt;0"), DiyarbakirTablo[[#This Row],[Vefat2020]])</f>
        <v>21</v>
      </c>
      <c r="G216">
        <f>IF(AND(DiyarbakirTablo[[#This Row],[Vefat2020]]&gt;-1,DiyarbakirTablo[[#This Row],[Referans]]&gt;-1), DiyarbakirTablo[[#This Row],[Vefat2020]]-DiyarbakirTablo[[#This Row],[Referans]], 0)</f>
        <v>-6</v>
      </c>
      <c r="H216">
        <f t="shared" si="16"/>
        <v>22.833333333333332</v>
      </c>
      <c r="I216">
        <f t="shared" si="17"/>
        <v>18.571428571428573</v>
      </c>
      <c r="J216">
        <f t="shared" si="18"/>
        <v>16</v>
      </c>
      <c r="K216">
        <f t="shared" si="19"/>
        <v>5.6</v>
      </c>
      <c r="L216">
        <f t="shared" si="20"/>
        <v>17.285714285714285</v>
      </c>
    </row>
    <row r="217" spans="1:12">
      <c r="A217" s="3" t="s">
        <v>232</v>
      </c>
      <c r="B217">
        <v>22</v>
      </c>
      <c r="C217">
        <v>10</v>
      </c>
      <c r="D217">
        <v>20</v>
      </c>
      <c r="E217">
        <v>2</v>
      </c>
      <c r="F217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17">
        <f>IF(AND(DiyarbakirTablo[[#This Row],[Vefat2020]]&gt;-1,DiyarbakirTablo[[#This Row],[Referans]]&gt;-1), DiyarbakirTablo[[#This Row],[Vefat2020]]-DiyarbakirTablo[[#This Row],[Referans]], 0)</f>
        <v>7</v>
      </c>
      <c r="H217">
        <f t="shared" si="16"/>
        <v>21.5</v>
      </c>
      <c r="I217">
        <f t="shared" si="17"/>
        <v>17.571428571428573</v>
      </c>
      <c r="J217">
        <f t="shared" si="18"/>
        <v>17.166666666666668</v>
      </c>
      <c r="K217">
        <f t="shared" si="19"/>
        <v>5</v>
      </c>
      <c r="L217">
        <f t="shared" si="20"/>
        <v>17.285714285714285</v>
      </c>
    </row>
    <row r="218" spans="1:12">
      <c r="A218" s="3" t="s">
        <v>233</v>
      </c>
      <c r="B218">
        <v>12</v>
      </c>
      <c r="C218">
        <v>13</v>
      </c>
      <c r="D218">
        <v>15</v>
      </c>
      <c r="E218">
        <v>6</v>
      </c>
      <c r="F218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18">
        <f>IF(AND(DiyarbakirTablo[[#This Row],[Vefat2020]]&gt;-1,DiyarbakirTablo[[#This Row],[Referans]]&gt;-1), DiyarbakirTablo[[#This Row],[Vefat2020]]-DiyarbakirTablo[[#This Row],[Referans]], 0)</f>
        <v>-2</v>
      </c>
      <c r="H218">
        <f t="shared" si="16"/>
        <v>19.833333333333332</v>
      </c>
      <c r="I218">
        <f t="shared" si="17"/>
        <v>16.142857142857142</v>
      </c>
      <c r="J218">
        <f t="shared" si="18"/>
        <v>15.833333333333334</v>
      </c>
      <c r="K218">
        <f t="shared" si="19"/>
        <v>5.166666666666667</v>
      </c>
      <c r="L218">
        <f t="shared" si="20"/>
        <v>16</v>
      </c>
    </row>
    <row r="219" spans="1:12">
      <c r="A219" s="3" t="s">
        <v>234</v>
      </c>
      <c r="B219">
        <v>22</v>
      </c>
      <c r="C219">
        <v>21</v>
      </c>
      <c r="D219">
        <v>-1</v>
      </c>
      <c r="E219">
        <v>3</v>
      </c>
      <c r="F219">
        <f>IF(OR(DiyarbakirTablo[[#This Row],[Vefat2019]]&gt;-1, DiyarbakirTablo[[#This Row],[Vefat2018]]&gt;-1), AVERAGEIF(DiyarbakirTablo[[#This Row],[Vefat2019]:[Vefat2018]], "&gt;0"), DiyarbakirTablo[[#This Row],[Vefat2020]])</f>
        <v>21</v>
      </c>
      <c r="G219">
        <f>IF(AND(DiyarbakirTablo[[#This Row],[Vefat2020]]&gt;-1,DiyarbakirTablo[[#This Row],[Referans]]&gt;-1), DiyarbakirTablo[[#This Row],[Vefat2020]]-DiyarbakirTablo[[#This Row],[Referans]], 0)</f>
        <v>1</v>
      </c>
      <c r="H219">
        <f t="shared" si="16"/>
        <v>20.142857142857142</v>
      </c>
      <c r="I219">
        <f t="shared" si="17"/>
        <v>16.857142857142858</v>
      </c>
      <c r="J219">
        <f t="shared" si="18"/>
        <v>15.833333333333334</v>
      </c>
      <c r="K219">
        <f t="shared" si="19"/>
        <v>4.833333333333333</v>
      </c>
      <c r="L219">
        <f t="shared" si="20"/>
        <v>16.714285714285715</v>
      </c>
    </row>
    <row r="220" spans="1:12">
      <c r="A220" s="3" t="s">
        <v>235</v>
      </c>
      <c r="B220">
        <v>16</v>
      </c>
      <c r="C220">
        <v>-1</v>
      </c>
      <c r="D220">
        <v>13</v>
      </c>
      <c r="E220">
        <v>4</v>
      </c>
      <c r="F220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20">
        <f>IF(AND(DiyarbakirTablo[[#This Row],[Vefat2020]]&gt;-1,DiyarbakirTablo[[#This Row],[Referans]]&gt;-1), DiyarbakirTablo[[#This Row],[Vefat2020]]-DiyarbakirTablo[[#This Row],[Referans]], 0)</f>
        <v>3</v>
      </c>
      <c r="H220">
        <f t="shared" si="16"/>
        <v>19.142857142857142</v>
      </c>
      <c r="I220">
        <f t="shared" si="17"/>
        <v>17.666666666666668</v>
      </c>
      <c r="J220">
        <f t="shared" si="18"/>
        <v>15.333333333333334</v>
      </c>
      <c r="K220">
        <f t="shared" si="19"/>
        <v>4.666666666666667</v>
      </c>
      <c r="L220">
        <f t="shared" si="20"/>
        <v>16.571428571428573</v>
      </c>
    </row>
    <row r="221" spans="1:12">
      <c r="A221" s="3" t="s">
        <v>236</v>
      </c>
      <c r="B221">
        <v>31</v>
      </c>
      <c r="C221">
        <v>8</v>
      </c>
      <c r="D221">
        <v>11</v>
      </c>
      <c r="E221">
        <v>5</v>
      </c>
      <c r="F221">
        <f>IF(OR(DiyarbakirTablo[[#This Row],[Vefat2019]]&gt;-1, DiyarbakirTablo[[#This Row],[Vefat2018]]&gt;-1), AVERAGEIF(DiyarbakirTablo[[#This Row],[Vefat2019]:[Vefat2018]], "&gt;0"), DiyarbakirTablo[[#This Row],[Vefat2020]])</f>
        <v>9.5</v>
      </c>
      <c r="G221">
        <f>IF(AND(DiyarbakirTablo[[#This Row],[Vefat2020]]&gt;-1,DiyarbakirTablo[[#This Row],[Referans]]&gt;-1), DiyarbakirTablo[[#This Row],[Vefat2020]]-DiyarbakirTablo[[#This Row],[Referans]], 0)</f>
        <v>21.5</v>
      </c>
      <c r="H221">
        <f t="shared" si="16"/>
        <v>20.428571428571427</v>
      </c>
      <c r="I221">
        <f t="shared" si="17"/>
        <v>16</v>
      </c>
      <c r="J221">
        <f t="shared" si="18"/>
        <v>15.333333333333334</v>
      </c>
      <c r="K221">
        <f t="shared" si="19"/>
        <v>4.333333333333333</v>
      </c>
      <c r="L221">
        <f t="shared" si="20"/>
        <v>15.857142857142858</v>
      </c>
    </row>
    <row r="222" spans="1:12">
      <c r="A222" s="3" t="s">
        <v>237</v>
      </c>
      <c r="B222">
        <v>-1</v>
      </c>
      <c r="C222">
        <v>10</v>
      </c>
      <c r="D222">
        <v>13</v>
      </c>
      <c r="E222">
        <v>3</v>
      </c>
      <c r="F222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222">
        <f>IF(AND(DiyarbakirTablo[[#This Row],[Vefat2020]]&gt;-1,DiyarbakirTablo[[#This Row],[Referans]]&gt;-1), DiyarbakirTablo[[#This Row],[Vefat2020]]-DiyarbakirTablo[[#This Row],[Referans]], 0)</f>
        <v>0</v>
      </c>
      <c r="H222">
        <f t="shared" si="16"/>
        <v>19.666666666666668</v>
      </c>
      <c r="I222">
        <f t="shared" si="17"/>
        <v>14.333333333333334</v>
      </c>
      <c r="J222">
        <f t="shared" si="18"/>
        <v>15</v>
      </c>
      <c r="K222">
        <f t="shared" si="19"/>
        <v>3.8333333333333335</v>
      </c>
      <c r="L222">
        <f t="shared" si="20"/>
        <v>15</v>
      </c>
    </row>
    <row r="223" spans="1:12">
      <c r="A223" s="3" t="s">
        <v>238</v>
      </c>
      <c r="B223">
        <v>25</v>
      </c>
      <c r="C223">
        <v>-1</v>
      </c>
      <c r="D223">
        <v>20</v>
      </c>
      <c r="E223">
        <v>-1</v>
      </c>
      <c r="F223">
        <f>IF(OR(DiyarbakirTablo[[#This Row],[Vefat2019]]&gt;-1, DiyarbakirTablo[[#This Row],[Vefat2018]]&gt;-1), AVERAGEIF(DiyarbakirTablo[[#This Row],[Vefat2019]:[Vefat2018]], "&gt;0"), DiyarbakirTablo[[#This Row],[Vefat2020]])</f>
        <v>20</v>
      </c>
      <c r="G223">
        <f>IF(AND(DiyarbakirTablo[[#This Row],[Vefat2020]]&gt;-1,DiyarbakirTablo[[#This Row],[Referans]]&gt;-1), DiyarbakirTablo[[#This Row],[Vefat2020]]-DiyarbakirTablo[[#This Row],[Referans]], 0)</f>
        <v>5</v>
      </c>
      <c r="H223">
        <f t="shared" si="16"/>
        <v>21.333333333333332</v>
      </c>
      <c r="I223">
        <f t="shared" si="17"/>
        <v>12.4</v>
      </c>
      <c r="J223">
        <f t="shared" si="18"/>
        <v>15.333333333333334</v>
      </c>
      <c r="K223">
        <f t="shared" si="19"/>
        <v>3.8333333333333335</v>
      </c>
      <c r="L223">
        <f t="shared" si="20"/>
        <v>14.857142857142858</v>
      </c>
    </row>
    <row r="224" spans="1:12">
      <c r="A224" s="3" t="s">
        <v>239</v>
      </c>
      <c r="B224">
        <v>21</v>
      </c>
      <c r="C224">
        <v>18</v>
      </c>
      <c r="D224">
        <v>-1</v>
      </c>
      <c r="E224">
        <v>4</v>
      </c>
      <c r="F224">
        <f>IF(OR(DiyarbakirTablo[[#This Row],[Vefat2019]]&gt;-1, DiyarbakirTablo[[#This Row],[Vefat2018]]&gt;-1), AVERAGEIF(DiyarbakirTablo[[#This Row],[Vefat2019]:[Vefat2018]], "&gt;0"), DiyarbakirTablo[[#This Row],[Vefat2020]])</f>
        <v>18</v>
      </c>
      <c r="G224">
        <f>IF(AND(DiyarbakirTablo[[#This Row],[Vefat2020]]&gt;-1,DiyarbakirTablo[[#This Row],[Referans]]&gt;-1), DiyarbakirTablo[[#This Row],[Vefat2020]]-DiyarbakirTablo[[#This Row],[Referans]], 0)</f>
        <v>3</v>
      </c>
      <c r="H224">
        <f t="shared" si="16"/>
        <v>21.166666666666668</v>
      </c>
      <c r="I224">
        <f t="shared" si="17"/>
        <v>14</v>
      </c>
      <c r="J224">
        <f t="shared" si="18"/>
        <v>14.4</v>
      </c>
      <c r="K224">
        <f t="shared" si="19"/>
        <v>4.166666666666667</v>
      </c>
      <c r="L224">
        <f t="shared" si="20"/>
        <v>15.285714285714286</v>
      </c>
    </row>
    <row r="225" spans="1:12">
      <c r="A225" s="3" t="s">
        <v>240</v>
      </c>
      <c r="B225">
        <v>19</v>
      </c>
      <c r="C225">
        <v>14</v>
      </c>
      <c r="D225">
        <v>11</v>
      </c>
      <c r="E225">
        <v>8</v>
      </c>
      <c r="F225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225">
        <f>IF(AND(DiyarbakirTablo[[#This Row],[Vefat2020]]&gt;-1,DiyarbakirTablo[[#This Row],[Referans]]&gt;-1), DiyarbakirTablo[[#This Row],[Vefat2020]]-DiyarbakirTablo[[#This Row],[Referans]], 0)</f>
        <v>6.5</v>
      </c>
      <c r="H225">
        <f t="shared" si="16"/>
        <v>22.333333333333332</v>
      </c>
      <c r="I225">
        <f t="shared" si="17"/>
        <v>14.2</v>
      </c>
      <c r="J225">
        <f t="shared" si="18"/>
        <v>13.6</v>
      </c>
      <c r="K225">
        <f t="shared" si="19"/>
        <v>4.5</v>
      </c>
      <c r="L225">
        <f t="shared" si="20"/>
        <v>15.071428571428571</v>
      </c>
    </row>
    <row r="226" spans="1:12">
      <c r="A226" s="3" t="s">
        <v>241</v>
      </c>
      <c r="B226">
        <v>22</v>
      </c>
      <c r="C226">
        <v>15</v>
      </c>
      <c r="D226">
        <v>17</v>
      </c>
      <c r="E226">
        <v>-1</v>
      </c>
      <c r="F226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26">
        <f>IF(AND(DiyarbakirTablo[[#This Row],[Vefat2020]]&gt;-1,DiyarbakirTablo[[#This Row],[Referans]]&gt;-1), DiyarbakirTablo[[#This Row],[Vefat2020]]-DiyarbakirTablo[[#This Row],[Referans]], 0)</f>
        <v>6</v>
      </c>
      <c r="H226">
        <f t="shared" si="16"/>
        <v>22.333333333333332</v>
      </c>
      <c r="I226">
        <f t="shared" si="17"/>
        <v>13</v>
      </c>
      <c r="J226">
        <f t="shared" si="18"/>
        <v>14.166666666666666</v>
      </c>
      <c r="K226">
        <f t="shared" si="19"/>
        <v>4.8</v>
      </c>
      <c r="L226">
        <f t="shared" si="20"/>
        <v>14.357142857142858</v>
      </c>
    </row>
    <row r="227" spans="1:12">
      <c r="A227" s="3" t="s">
        <v>242</v>
      </c>
      <c r="B227">
        <v>20</v>
      </c>
      <c r="C227">
        <v>13</v>
      </c>
      <c r="D227">
        <v>9</v>
      </c>
      <c r="E227">
        <v>-1</v>
      </c>
      <c r="F227">
        <f>IF(OR(DiyarbakirTablo[[#This Row],[Vefat2019]]&gt;-1, DiyarbakirTablo[[#This Row],[Vefat2018]]&gt;-1), AVERAGEIF(DiyarbakirTablo[[#This Row],[Vefat2019]:[Vefat2018]], "&gt;0"), DiyarbakirTablo[[#This Row],[Vefat2020]])</f>
        <v>11</v>
      </c>
      <c r="G227">
        <f>IF(AND(DiyarbakirTablo[[#This Row],[Vefat2020]]&gt;-1,DiyarbakirTablo[[#This Row],[Referans]]&gt;-1), DiyarbakirTablo[[#This Row],[Vefat2020]]-DiyarbakirTablo[[#This Row],[Referans]], 0)</f>
        <v>9</v>
      </c>
      <c r="H227">
        <f t="shared" si="16"/>
        <v>23</v>
      </c>
      <c r="I227">
        <f t="shared" si="17"/>
        <v>13</v>
      </c>
      <c r="J227">
        <f t="shared" si="18"/>
        <v>13.5</v>
      </c>
      <c r="K227">
        <f t="shared" si="19"/>
        <v>5</v>
      </c>
      <c r="L227">
        <f t="shared" si="20"/>
        <v>14.071428571428571</v>
      </c>
    </row>
    <row r="228" spans="1:12">
      <c r="A228" s="3" t="s">
        <v>243</v>
      </c>
      <c r="B228">
        <v>31</v>
      </c>
      <c r="C228">
        <v>25</v>
      </c>
      <c r="D228">
        <v>18</v>
      </c>
      <c r="E228">
        <v>4</v>
      </c>
      <c r="F228">
        <f>IF(OR(DiyarbakirTablo[[#This Row],[Vefat2019]]&gt;-1, DiyarbakirTablo[[#This Row],[Vefat2018]]&gt;-1), AVERAGEIF(DiyarbakirTablo[[#This Row],[Vefat2019]:[Vefat2018]], "&gt;0"), DiyarbakirTablo[[#This Row],[Vefat2020]])</f>
        <v>21.5</v>
      </c>
      <c r="G228">
        <f>IF(AND(DiyarbakirTablo[[#This Row],[Vefat2020]]&gt;-1,DiyarbakirTablo[[#This Row],[Referans]]&gt;-1), DiyarbakirTablo[[#This Row],[Vefat2020]]-DiyarbakirTablo[[#This Row],[Referans]], 0)</f>
        <v>9.5</v>
      </c>
      <c r="H228">
        <f t="shared" si="16"/>
        <v>23</v>
      </c>
      <c r="I228">
        <f t="shared" si="17"/>
        <v>15.833333333333334</v>
      </c>
      <c r="J228">
        <f t="shared" si="18"/>
        <v>14.666666666666666</v>
      </c>
      <c r="K228">
        <f t="shared" si="19"/>
        <v>4.75</v>
      </c>
      <c r="L228">
        <f t="shared" si="20"/>
        <v>15.785714285714286</v>
      </c>
    </row>
    <row r="229" spans="1:12">
      <c r="A229" s="3" t="s">
        <v>244</v>
      </c>
      <c r="B229">
        <v>16</v>
      </c>
      <c r="C229">
        <v>24</v>
      </c>
      <c r="D229">
        <v>16</v>
      </c>
      <c r="E229">
        <v>2</v>
      </c>
      <c r="F229">
        <f>IF(OR(DiyarbakirTablo[[#This Row],[Vefat2019]]&gt;-1, DiyarbakirTablo[[#This Row],[Vefat2018]]&gt;-1), AVERAGEIF(DiyarbakirTablo[[#This Row],[Vefat2019]:[Vefat2018]], "&gt;0"), DiyarbakirTablo[[#This Row],[Vefat2020]])</f>
        <v>20</v>
      </c>
      <c r="G229">
        <f>IF(AND(DiyarbakirTablo[[#This Row],[Vefat2020]]&gt;-1,DiyarbakirTablo[[#This Row],[Referans]]&gt;-1), DiyarbakirTablo[[#This Row],[Vefat2020]]-DiyarbakirTablo[[#This Row],[Referans]], 0)</f>
        <v>-4</v>
      </c>
      <c r="H229">
        <f t="shared" si="16"/>
        <v>22</v>
      </c>
      <c r="I229">
        <f t="shared" si="17"/>
        <v>18.166666666666668</v>
      </c>
      <c r="J229">
        <f t="shared" si="18"/>
        <v>15.166666666666666</v>
      </c>
      <c r="K229">
        <f t="shared" si="19"/>
        <v>4.5</v>
      </c>
      <c r="L229">
        <f t="shared" si="20"/>
        <v>17</v>
      </c>
    </row>
    <row r="230" spans="1:12">
      <c r="A230" s="3" t="s">
        <v>245</v>
      </c>
      <c r="B230">
        <v>29</v>
      </c>
      <c r="C230">
        <v>12</v>
      </c>
      <c r="D230">
        <v>17</v>
      </c>
      <c r="E230">
        <v>5</v>
      </c>
      <c r="F230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30">
        <f>IF(AND(DiyarbakirTablo[[#This Row],[Vefat2020]]&gt;-1,DiyarbakirTablo[[#This Row],[Referans]]&gt;-1), DiyarbakirTablo[[#This Row],[Vefat2020]]-DiyarbakirTablo[[#This Row],[Referans]], 0)</f>
        <v>14.5</v>
      </c>
      <c r="H230">
        <f t="shared" si="16"/>
        <v>22.571428571428573</v>
      </c>
      <c r="I230">
        <f t="shared" si="17"/>
        <v>17.285714285714285</v>
      </c>
      <c r="J230">
        <f t="shared" si="18"/>
        <v>14.666666666666666</v>
      </c>
      <c r="K230">
        <f t="shared" si="19"/>
        <v>4.5999999999999996</v>
      </c>
      <c r="L230">
        <f t="shared" si="20"/>
        <v>16.214285714285715</v>
      </c>
    </row>
    <row r="231" spans="1:12">
      <c r="A231" s="3" t="s">
        <v>246</v>
      </c>
      <c r="B231">
        <v>27</v>
      </c>
      <c r="C231">
        <v>-1</v>
      </c>
      <c r="D231">
        <v>13</v>
      </c>
      <c r="E231">
        <v>10</v>
      </c>
      <c r="F23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31">
        <f>IF(AND(DiyarbakirTablo[[#This Row],[Vefat2020]]&gt;-1,DiyarbakirTablo[[#This Row],[Referans]]&gt;-1), DiyarbakirTablo[[#This Row],[Vefat2020]]-DiyarbakirTablo[[#This Row],[Referans]], 0)</f>
        <v>14</v>
      </c>
      <c r="H231">
        <f t="shared" si="16"/>
        <v>23.428571428571427</v>
      </c>
      <c r="I231">
        <f t="shared" si="17"/>
        <v>17.166666666666668</v>
      </c>
      <c r="J231">
        <f t="shared" si="18"/>
        <v>14.428571428571429</v>
      </c>
      <c r="K231">
        <f t="shared" si="19"/>
        <v>5.8</v>
      </c>
      <c r="L231">
        <f t="shared" si="20"/>
        <v>15.5</v>
      </c>
    </row>
    <row r="232" spans="1:12">
      <c r="A232" s="3" t="s">
        <v>247</v>
      </c>
      <c r="B232">
        <v>-1</v>
      </c>
      <c r="C232">
        <v>-1</v>
      </c>
      <c r="D232">
        <v>-1</v>
      </c>
      <c r="E232">
        <v>-1</v>
      </c>
      <c r="F232">
        <f>IF(OR(DiyarbakirTablo[[#This Row],[Vefat2019]]&gt;-1, DiyarbakirTablo[[#This Row],[Vefat2018]]&gt;-1), AVERAGEIF(DiyarbakirTablo[[#This Row],[Vefat2019]:[Vefat2018]], "&gt;0"), DiyarbakirTablo[[#This Row],[Vefat2020]])</f>
        <v>-1</v>
      </c>
      <c r="G232">
        <f>IF(AND(DiyarbakirTablo[[#This Row],[Vefat2020]]&gt;-1,DiyarbakirTablo[[#This Row],[Referans]]&gt;-1), DiyarbakirTablo[[#This Row],[Vefat2020]]-DiyarbakirTablo[[#This Row],[Referans]], 0)</f>
        <v>0</v>
      </c>
      <c r="H232">
        <f t="shared" si="16"/>
        <v>24.166666666666668</v>
      </c>
      <c r="I232">
        <f t="shared" si="17"/>
        <v>17.8</v>
      </c>
      <c r="J232">
        <f t="shared" si="18"/>
        <v>15</v>
      </c>
      <c r="K232">
        <f t="shared" si="19"/>
        <v>5.25</v>
      </c>
      <c r="L232">
        <f t="shared" si="20"/>
        <v>13.571428571428571</v>
      </c>
    </row>
    <row r="233" spans="1:12">
      <c r="A233" s="3" t="s">
        <v>248</v>
      </c>
      <c r="B233">
        <v>-1</v>
      </c>
      <c r="C233">
        <v>-1</v>
      </c>
      <c r="D233">
        <v>-1</v>
      </c>
      <c r="E233">
        <v>6</v>
      </c>
      <c r="F233">
        <f>IF(OR(DiyarbakirTablo[[#This Row],[Vefat2019]]&gt;-1, DiyarbakirTablo[[#This Row],[Vefat2018]]&gt;-1), AVERAGEIF(DiyarbakirTablo[[#This Row],[Vefat2019]:[Vefat2018]], "&gt;0"), DiyarbakirTablo[[#This Row],[Vefat2020]])</f>
        <v>-1</v>
      </c>
      <c r="G233">
        <f>IF(AND(DiyarbakirTablo[[#This Row],[Vefat2020]]&gt;-1,DiyarbakirTablo[[#This Row],[Referans]]&gt;-1), DiyarbakirTablo[[#This Row],[Vefat2020]]-DiyarbakirTablo[[#This Row],[Referans]], 0)</f>
        <v>0</v>
      </c>
      <c r="H233">
        <f t="shared" si="16"/>
        <v>24.6</v>
      </c>
      <c r="I233">
        <f t="shared" si="17"/>
        <v>18.5</v>
      </c>
      <c r="J233">
        <f t="shared" si="18"/>
        <v>14.6</v>
      </c>
      <c r="K233">
        <f t="shared" si="19"/>
        <v>5.4</v>
      </c>
      <c r="L233">
        <f t="shared" si="20"/>
        <v>11.142857142857142</v>
      </c>
    </row>
    <row r="234" spans="1:12">
      <c r="A234" s="3" t="s">
        <v>249</v>
      </c>
      <c r="B234">
        <v>26</v>
      </c>
      <c r="C234">
        <v>-1</v>
      </c>
      <c r="D234">
        <v>16</v>
      </c>
      <c r="E234">
        <v>9</v>
      </c>
      <c r="F234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34">
        <f>IF(AND(DiyarbakirTablo[[#This Row],[Vefat2020]]&gt;-1,DiyarbakirTablo[[#This Row],[Referans]]&gt;-1), DiyarbakirTablo[[#This Row],[Vefat2020]]-DiyarbakirTablo[[#This Row],[Referans]], 0)</f>
        <v>10</v>
      </c>
      <c r="H234">
        <f t="shared" si="16"/>
        <v>25.8</v>
      </c>
      <c r="I234">
        <f t="shared" si="17"/>
        <v>20.333333333333332</v>
      </c>
      <c r="J234">
        <f t="shared" si="18"/>
        <v>16</v>
      </c>
      <c r="K234">
        <f t="shared" si="19"/>
        <v>6</v>
      </c>
      <c r="L234">
        <f t="shared" si="20"/>
        <v>11.857142857142858</v>
      </c>
    </row>
    <row r="235" spans="1:12">
      <c r="A235" s="3" t="s">
        <v>250</v>
      </c>
      <c r="B235">
        <v>26</v>
      </c>
      <c r="C235">
        <v>12</v>
      </c>
      <c r="D235">
        <v>-1</v>
      </c>
      <c r="E235">
        <v>4</v>
      </c>
      <c r="F235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35">
        <f>IF(AND(DiyarbakirTablo[[#This Row],[Vefat2020]]&gt;-1,DiyarbakirTablo[[#This Row],[Referans]]&gt;-1), DiyarbakirTablo[[#This Row],[Vefat2020]]-DiyarbakirTablo[[#This Row],[Referans]], 0)</f>
        <v>14</v>
      </c>
      <c r="H235">
        <f t="shared" si="16"/>
        <v>24.8</v>
      </c>
      <c r="I235">
        <f t="shared" si="17"/>
        <v>16</v>
      </c>
      <c r="J235">
        <f t="shared" si="18"/>
        <v>15.5</v>
      </c>
      <c r="K235">
        <f t="shared" si="19"/>
        <v>6</v>
      </c>
      <c r="L235">
        <f t="shared" si="20"/>
        <v>10.5</v>
      </c>
    </row>
    <row r="236" spans="1:12">
      <c r="A236" s="3" t="s">
        <v>251</v>
      </c>
      <c r="B236">
        <v>20</v>
      </c>
      <c r="C236">
        <v>18</v>
      </c>
      <c r="D236">
        <v>11</v>
      </c>
      <c r="E236">
        <v>6</v>
      </c>
      <c r="F236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36">
        <f>IF(AND(DiyarbakirTablo[[#This Row],[Vefat2020]]&gt;-1,DiyarbakirTablo[[#This Row],[Referans]]&gt;-1), DiyarbakirTablo[[#This Row],[Vefat2020]]-DiyarbakirTablo[[#This Row],[Referans]], 0)</f>
        <v>5.5</v>
      </c>
      <c r="H236">
        <f t="shared" si="16"/>
        <v>25.6</v>
      </c>
      <c r="I236">
        <f t="shared" si="17"/>
        <v>14</v>
      </c>
      <c r="J236">
        <f t="shared" si="18"/>
        <v>14.25</v>
      </c>
      <c r="K236">
        <f t="shared" si="19"/>
        <v>6.666666666666667</v>
      </c>
      <c r="L236">
        <f t="shared" si="20"/>
        <v>9.7142857142857135</v>
      </c>
    </row>
    <row r="237" spans="1:12">
      <c r="A237" s="3" t="s">
        <v>252</v>
      </c>
      <c r="B237">
        <v>21</v>
      </c>
      <c r="C237">
        <v>11</v>
      </c>
      <c r="D237">
        <v>7</v>
      </c>
      <c r="E237">
        <v>9</v>
      </c>
      <c r="F237">
        <f>IF(OR(DiyarbakirTablo[[#This Row],[Vefat2019]]&gt;-1, DiyarbakirTablo[[#This Row],[Vefat2018]]&gt;-1), AVERAGEIF(DiyarbakirTablo[[#This Row],[Vefat2019]:[Vefat2018]], "&gt;0"), DiyarbakirTablo[[#This Row],[Vefat2020]])</f>
        <v>9</v>
      </c>
      <c r="G237">
        <f>IF(AND(DiyarbakirTablo[[#This Row],[Vefat2020]]&gt;-1,DiyarbakirTablo[[#This Row],[Referans]]&gt;-1), DiyarbakirTablo[[#This Row],[Vefat2020]]-DiyarbakirTablo[[#This Row],[Referans]], 0)</f>
        <v>12</v>
      </c>
      <c r="H237">
        <f t="shared" si="16"/>
        <v>24</v>
      </c>
      <c r="I237">
        <f t="shared" si="17"/>
        <v>13.666666666666666</v>
      </c>
      <c r="J237">
        <f t="shared" si="18"/>
        <v>11.75</v>
      </c>
      <c r="K237">
        <f t="shared" si="19"/>
        <v>7.333333333333333</v>
      </c>
      <c r="L237">
        <f t="shared" si="20"/>
        <v>8.9285714285714288</v>
      </c>
    </row>
    <row r="238" spans="1:12">
      <c r="A238" s="3" t="s">
        <v>253</v>
      </c>
      <c r="B238">
        <v>30</v>
      </c>
      <c r="C238">
        <v>20</v>
      </c>
      <c r="D238">
        <v>11</v>
      </c>
      <c r="E238">
        <v>2</v>
      </c>
      <c r="F238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38">
        <f>IF(AND(DiyarbakirTablo[[#This Row],[Vefat2020]]&gt;-1,DiyarbakirTablo[[#This Row],[Referans]]&gt;-1), DiyarbakirTablo[[#This Row],[Vefat2020]]-DiyarbakirTablo[[#This Row],[Referans]], 0)</f>
        <v>14.5</v>
      </c>
      <c r="H238">
        <f t="shared" si="16"/>
        <v>24.6</v>
      </c>
      <c r="I238">
        <f t="shared" si="17"/>
        <v>15.25</v>
      </c>
      <c r="J238">
        <f t="shared" si="18"/>
        <v>11.25</v>
      </c>
      <c r="K238">
        <f t="shared" si="19"/>
        <v>6</v>
      </c>
      <c r="L238">
        <f t="shared" si="20"/>
        <v>9.2857142857142865</v>
      </c>
    </row>
    <row r="239" spans="1:12">
      <c r="A239" s="3" t="s">
        <v>254</v>
      </c>
      <c r="B239">
        <v>28</v>
      </c>
      <c r="C239">
        <v>18</v>
      </c>
      <c r="D239">
        <v>11</v>
      </c>
      <c r="E239">
        <v>5</v>
      </c>
      <c r="F239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39">
        <f>IF(AND(DiyarbakirTablo[[#This Row],[Vefat2020]]&gt;-1,DiyarbakirTablo[[#This Row],[Referans]]&gt;-1), DiyarbakirTablo[[#This Row],[Vefat2020]]-DiyarbakirTablo[[#This Row],[Referans]], 0)</f>
        <v>13.5</v>
      </c>
      <c r="H239">
        <f t="shared" si="16"/>
        <v>25.166666666666668</v>
      </c>
      <c r="I239">
        <f t="shared" si="17"/>
        <v>15.8</v>
      </c>
      <c r="J239">
        <f t="shared" si="18"/>
        <v>11.2</v>
      </c>
      <c r="K239">
        <f t="shared" si="19"/>
        <v>5.8571428571428568</v>
      </c>
      <c r="L239">
        <f t="shared" si="20"/>
        <v>11.5</v>
      </c>
    </row>
    <row r="240" spans="1:12">
      <c r="A240" s="3" t="s">
        <v>255</v>
      </c>
      <c r="B240">
        <v>26</v>
      </c>
      <c r="C240">
        <v>21</v>
      </c>
      <c r="D240">
        <v>12</v>
      </c>
      <c r="E240">
        <v>-1</v>
      </c>
      <c r="F240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240">
        <f>IF(AND(DiyarbakirTablo[[#This Row],[Vefat2020]]&gt;-1,DiyarbakirTablo[[#This Row],[Referans]]&gt;-1), DiyarbakirTablo[[#This Row],[Vefat2020]]-DiyarbakirTablo[[#This Row],[Referans]], 0)</f>
        <v>9.5</v>
      </c>
      <c r="H240">
        <f t="shared" si="16"/>
        <v>25.285714285714285</v>
      </c>
      <c r="I240">
        <f t="shared" si="17"/>
        <v>16.666666666666668</v>
      </c>
      <c r="J240">
        <f t="shared" si="18"/>
        <v>11.333333333333334</v>
      </c>
      <c r="K240">
        <f t="shared" si="19"/>
        <v>5.833333333333333</v>
      </c>
      <c r="L240">
        <f t="shared" si="20"/>
        <v>14</v>
      </c>
    </row>
    <row r="241" spans="1:12">
      <c r="A241" s="3" t="s">
        <v>256</v>
      </c>
      <c r="B241">
        <v>19</v>
      </c>
      <c r="C241">
        <v>10</v>
      </c>
      <c r="D241">
        <v>-1</v>
      </c>
      <c r="E241">
        <v>-1</v>
      </c>
      <c r="F24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41">
        <f>IF(AND(DiyarbakirTablo[[#This Row],[Vefat2020]]&gt;-1,DiyarbakirTablo[[#This Row],[Referans]]&gt;-1), DiyarbakirTablo[[#This Row],[Vefat2020]]-DiyarbakirTablo[[#This Row],[Referans]], 0)</f>
        <v>9</v>
      </c>
      <c r="H241">
        <f t="shared" si="16"/>
        <v>24.285714285714285</v>
      </c>
      <c r="I241">
        <f t="shared" si="17"/>
        <v>15.714285714285714</v>
      </c>
      <c r="J241">
        <f t="shared" si="18"/>
        <v>10.4</v>
      </c>
      <c r="K241">
        <f t="shared" si="19"/>
        <v>5.2</v>
      </c>
      <c r="L241">
        <f t="shared" si="20"/>
        <v>13.142857142857142</v>
      </c>
    </row>
    <row r="242" spans="1:12">
      <c r="A242" s="3" t="s">
        <v>257</v>
      </c>
      <c r="B242">
        <v>0</v>
      </c>
      <c r="C242">
        <v>-1</v>
      </c>
      <c r="D242">
        <v>-1</v>
      </c>
      <c r="E242">
        <v>5</v>
      </c>
    </row>
    <row r="243" spans="1:12">
      <c r="A243" s="3" t="s">
        <v>258</v>
      </c>
      <c r="B243">
        <v>0</v>
      </c>
      <c r="C243">
        <v>15</v>
      </c>
      <c r="D243">
        <v>11</v>
      </c>
      <c r="E243">
        <v>-1</v>
      </c>
    </row>
    <row r="244" spans="1:12">
      <c r="A244" s="3" t="s">
        <v>259</v>
      </c>
      <c r="B244">
        <v>-1</v>
      </c>
      <c r="C244">
        <v>-1</v>
      </c>
      <c r="D244">
        <v>-1</v>
      </c>
      <c r="E244">
        <v>-1</v>
      </c>
    </row>
    <row r="245" spans="1:12">
      <c r="A245" s="3" t="s">
        <v>260</v>
      </c>
      <c r="B245">
        <v>-1</v>
      </c>
      <c r="C245">
        <v>-1</v>
      </c>
      <c r="D245">
        <v>-1</v>
      </c>
      <c r="E245">
        <v>-1</v>
      </c>
    </row>
    <row r="246" spans="1:12">
      <c r="A246" s="3" t="s">
        <v>261</v>
      </c>
      <c r="B246">
        <v>-1</v>
      </c>
      <c r="C246">
        <v>-1</v>
      </c>
      <c r="D246">
        <v>-1</v>
      </c>
      <c r="E246">
        <v>-1</v>
      </c>
    </row>
    <row r="247" spans="1:12">
      <c r="A247" s="3" t="s">
        <v>262</v>
      </c>
      <c r="B247">
        <v>-1</v>
      </c>
      <c r="C247">
        <v>-1</v>
      </c>
      <c r="D247">
        <v>-1</v>
      </c>
      <c r="E247">
        <v>-1</v>
      </c>
    </row>
    <row r="248" spans="1:12">
      <c r="A248" s="3" t="s">
        <v>263</v>
      </c>
      <c r="B248">
        <v>0</v>
      </c>
      <c r="C248">
        <v>16</v>
      </c>
      <c r="D248">
        <v>-1</v>
      </c>
      <c r="E248">
        <v>-1</v>
      </c>
    </row>
    <row r="249" spans="1:12">
      <c r="A249" s="3" t="s">
        <v>264</v>
      </c>
      <c r="B249">
        <v>-1</v>
      </c>
      <c r="C249">
        <v>-1</v>
      </c>
      <c r="D249">
        <v>-1</v>
      </c>
      <c r="E249">
        <v>-1</v>
      </c>
    </row>
    <row r="250" spans="1:12">
      <c r="A250" s="3" t="s">
        <v>265</v>
      </c>
      <c r="B250">
        <v>-1</v>
      </c>
      <c r="C250">
        <v>-1</v>
      </c>
      <c r="D250">
        <v>-1</v>
      </c>
      <c r="E250">
        <v>-1</v>
      </c>
    </row>
    <row r="251" spans="1:12">
      <c r="A251" s="3" t="s">
        <v>266</v>
      </c>
      <c r="B251">
        <v>-1</v>
      </c>
      <c r="C251">
        <v>-1</v>
      </c>
      <c r="D251">
        <v>-1</v>
      </c>
      <c r="E251">
        <v>-1</v>
      </c>
    </row>
    <row r="252" spans="1:12">
      <c r="A252" s="3" t="s">
        <v>267</v>
      </c>
      <c r="B252">
        <v>0</v>
      </c>
      <c r="C252">
        <v>-1</v>
      </c>
      <c r="D252">
        <v>-1</v>
      </c>
      <c r="E252">
        <v>11</v>
      </c>
    </row>
    <row r="253" spans="1:12">
      <c r="A253" s="3" t="s">
        <v>268</v>
      </c>
      <c r="B253">
        <v>1</v>
      </c>
      <c r="C253">
        <v>-1</v>
      </c>
      <c r="D253">
        <v>9</v>
      </c>
      <c r="E253">
        <v>1</v>
      </c>
    </row>
    <row r="254" spans="1:12">
      <c r="A254" s="3" t="s">
        <v>269</v>
      </c>
      <c r="B254">
        <v>0</v>
      </c>
      <c r="C254">
        <v>10</v>
      </c>
      <c r="D254">
        <v>10</v>
      </c>
      <c r="E254">
        <v>-1</v>
      </c>
    </row>
    <row r="255" spans="1:12">
      <c r="A255" s="3" t="s">
        <v>270</v>
      </c>
      <c r="B255">
        <v>0</v>
      </c>
      <c r="C255">
        <v>21</v>
      </c>
      <c r="D255">
        <v>12</v>
      </c>
      <c r="E255">
        <v>-1</v>
      </c>
    </row>
    <row r="256" spans="1:12">
      <c r="A256" s="3" t="s">
        <v>271</v>
      </c>
      <c r="B256">
        <v>0</v>
      </c>
      <c r="C256">
        <v>11</v>
      </c>
      <c r="D256">
        <v>12</v>
      </c>
      <c r="E256">
        <v>9</v>
      </c>
    </row>
    <row r="257" spans="1:12">
      <c r="A257" s="3" t="s">
        <v>272</v>
      </c>
      <c r="B257">
        <v>0</v>
      </c>
      <c r="C257">
        <v>15</v>
      </c>
      <c r="D257">
        <v>21</v>
      </c>
      <c r="E257">
        <v>7</v>
      </c>
    </row>
    <row r="258" spans="1:12">
      <c r="A258" s="3" t="s">
        <v>273</v>
      </c>
      <c r="B258">
        <v>0</v>
      </c>
      <c r="C258">
        <v>17</v>
      </c>
      <c r="D258">
        <v>-1</v>
      </c>
      <c r="E258">
        <v>3</v>
      </c>
      <c r="F258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258" s="1">
        <f>IF(AND(DiyarbakirTablo[[#This Row],[Vefat2020]]&gt;-1,DiyarbakirTablo[[#This Row],[Referans]]&gt;-1), DiyarbakirTablo[[#This Row],[Vefat2020]]-DiyarbakirTablo[[#This Row],[Referans]], 0)</f>
        <v>-17</v>
      </c>
      <c r="L258" s="1"/>
    </row>
    <row r="259" spans="1:12">
      <c r="A259" s="3" t="s">
        <v>274</v>
      </c>
      <c r="B259">
        <v>0</v>
      </c>
      <c r="C259">
        <v>9</v>
      </c>
      <c r="D259">
        <v>13</v>
      </c>
      <c r="E259">
        <v>5</v>
      </c>
      <c r="F259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259" s="1">
        <f>IF(AND(DiyarbakirTablo[[#This Row],[Vefat2020]]&gt;-1,DiyarbakirTablo[[#This Row],[Referans]]&gt;-1), DiyarbakirTablo[[#This Row],[Vefat2020]]-DiyarbakirTablo[[#This Row],[Referans]], 0)</f>
        <v>-11</v>
      </c>
    </row>
    <row r="260" spans="1:12">
      <c r="A260" s="3" t="s">
        <v>275</v>
      </c>
      <c r="B260">
        <v>0</v>
      </c>
      <c r="C260">
        <v>20</v>
      </c>
      <c r="D260">
        <v>9</v>
      </c>
      <c r="E260">
        <v>3</v>
      </c>
      <c r="F260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60" s="1">
        <f>IF(AND(DiyarbakirTablo[[#This Row],[Vefat2020]]&gt;-1,DiyarbakirTablo[[#This Row],[Referans]]&gt;-1), DiyarbakirTablo[[#This Row],[Vefat2020]]-DiyarbakirTablo[[#This Row],[Referans]], 0)</f>
        <v>-14.5</v>
      </c>
    </row>
    <row r="261" spans="1:12">
      <c r="A261" s="3" t="s">
        <v>276</v>
      </c>
      <c r="B261">
        <v>0</v>
      </c>
      <c r="C261">
        <v>13</v>
      </c>
      <c r="D261">
        <v>-1</v>
      </c>
      <c r="E261">
        <v>1</v>
      </c>
      <c r="F261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61" s="1">
        <f>IF(AND(DiyarbakirTablo[[#This Row],[Vefat2020]]&gt;-1,DiyarbakirTablo[[#This Row],[Referans]]&gt;-1), DiyarbakirTablo[[#This Row],[Vefat2020]]-DiyarbakirTablo[[#This Row],[Referans]], 0)</f>
        <v>-13</v>
      </c>
    </row>
    <row r="262" spans="1:12">
      <c r="A262" s="3" t="s">
        <v>277</v>
      </c>
      <c r="B262">
        <v>0</v>
      </c>
      <c r="C262">
        <v>13</v>
      </c>
      <c r="D262">
        <v>18</v>
      </c>
      <c r="E262">
        <v>8</v>
      </c>
      <c r="F262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62" s="1">
        <f>IF(AND(DiyarbakirTablo[[#This Row],[Vefat2020]]&gt;-1,DiyarbakirTablo[[#This Row],[Referans]]&gt;-1), DiyarbakirTablo[[#This Row],[Vefat2020]]-DiyarbakirTablo[[#This Row],[Referans]], 0)</f>
        <v>-15.5</v>
      </c>
    </row>
    <row r="263" spans="1:12">
      <c r="A263" s="3" t="s">
        <v>278</v>
      </c>
      <c r="B263">
        <v>0</v>
      </c>
      <c r="C263">
        <v>-1</v>
      </c>
      <c r="D263">
        <v>19</v>
      </c>
      <c r="E263">
        <v>12</v>
      </c>
      <c r="F263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263" s="1">
        <f>IF(AND(DiyarbakirTablo[[#This Row],[Vefat2020]]&gt;-1,DiyarbakirTablo[[#This Row],[Referans]]&gt;-1), DiyarbakirTablo[[#This Row],[Vefat2020]]-DiyarbakirTablo[[#This Row],[Referans]], 0)</f>
        <v>-19</v>
      </c>
    </row>
    <row r="264" spans="1:12">
      <c r="A264" s="3" t="s">
        <v>279</v>
      </c>
      <c r="B264">
        <v>0</v>
      </c>
      <c r="C264">
        <v>16</v>
      </c>
      <c r="D264">
        <v>15</v>
      </c>
      <c r="E264">
        <v>-1</v>
      </c>
      <c r="F264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64" s="1">
        <f>IF(AND(DiyarbakirTablo[[#This Row],[Vefat2020]]&gt;-1,DiyarbakirTablo[[#This Row],[Referans]]&gt;-1), DiyarbakirTablo[[#This Row],[Vefat2020]]-DiyarbakirTablo[[#This Row],[Referans]], 0)</f>
        <v>-15.5</v>
      </c>
    </row>
    <row r="265" spans="1:12">
      <c r="A265" s="3" t="s">
        <v>280</v>
      </c>
      <c r="B265">
        <v>0</v>
      </c>
      <c r="C265">
        <v>-1</v>
      </c>
      <c r="D265">
        <v>15</v>
      </c>
      <c r="E265">
        <v>-1</v>
      </c>
      <c r="F265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65" s="1">
        <f>IF(AND(DiyarbakirTablo[[#This Row],[Vefat2020]]&gt;-1,DiyarbakirTablo[[#This Row],[Referans]]&gt;-1), DiyarbakirTablo[[#This Row],[Vefat2020]]-DiyarbakirTablo[[#This Row],[Referans]], 0)</f>
        <v>-15</v>
      </c>
    </row>
    <row r="266" spans="1:12">
      <c r="A266" s="3" t="s">
        <v>281</v>
      </c>
      <c r="B266">
        <v>0</v>
      </c>
      <c r="C266">
        <v>16</v>
      </c>
      <c r="D266">
        <v>16</v>
      </c>
      <c r="E266">
        <v>6</v>
      </c>
      <c r="F266" s="1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66" s="1">
        <f>IF(AND(DiyarbakirTablo[[#This Row],[Vefat2020]]&gt;-1,DiyarbakirTablo[[#This Row],[Referans]]&gt;-1), DiyarbakirTablo[[#This Row],[Vefat2020]]-DiyarbakirTablo[[#This Row],[Referans]], 0)</f>
        <v>-16</v>
      </c>
    </row>
    <row r="267" spans="1:12">
      <c r="A267" s="3" t="s">
        <v>282</v>
      </c>
      <c r="B267">
        <v>0</v>
      </c>
      <c r="C267">
        <v>7</v>
      </c>
      <c r="D267">
        <v>6</v>
      </c>
      <c r="E267">
        <v>7</v>
      </c>
      <c r="F267" s="1">
        <f>IF(OR(DiyarbakirTablo[[#This Row],[Vefat2019]]&gt;-1, DiyarbakirTablo[[#This Row],[Vefat2018]]&gt;-1), AVERAGEIF(DiyarbakirTablo[[#This Row],[Vefat2019]:[Vefat2018]], "&gt;0"), DiyarbakirTablo[[#This Row],[Vefat2020]])</f>
        <v>6.5</v>
      </c>
      <c r="G267" s="1">
        <f>IF(AND(DiyarbakirTablo[[#This Row],[Vefat2020]]&gt;-1,DiyarbakirTablo[[#This Row],[Referans]]&gt;-1), DiyarbakirTablo[[#This Row],[Vefat2020]]-DiyarbakirTablo[[#This Row],[Referans]], 0)</f>
        <v>-6.5</v>
      </c>
    </row>
    <row r="268" spans="1:12">
      <c r="A268" s="3" t="s">
        <v>283</v>
      </c>
      <c r="B268">
        <v>0</v>
      </c>
      <c r="C268">
        <v>16</v>
      </c>
      <c r="D268">
        <v>13</v>
      </c>
      <c r="E268">
        <v>7</v>
      </c>
      <c r="F268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68" s="1">
        <f>IF(AND(DiyarbakirTablo[[#This Row],[Vefat2020]]&gt;-1,DiyarbakirTablo[[#This Row],[Referans]]&gt;-1), DiyarbakirTablo[[#This Row],[Vefat2020]]-DiyarbakirTablo[[#This Row],[Referans]], 0)</f>
        <v>-14.5</v>
      </c>
    </row>
    <row r="269" spans="1:12">
      <c r="A269" s="3" t="s">
        <v>284</v>
      </c>
      <c r="B269">
        <v>0</v>
      </c>
      <c r="C269">
        <v>8</v>
      </c>
      <c r="D269">
        <v>-1</v>
      </c>
      <c r="E269">
        <v>2</v>
      </c>
      <c r="F269" s="1">
        <f>IF(OR(DiyarbakirTablo[[#This Row],[Vefat2019]]&gt;-1, DiyarbakirTablo[[#This Row],[Vefat2018]]&gt;-1), AVERAGEIF(DiyarbakirTablo[[#This Row],[Vefat2019]:[Vefat2018]], "&gt;0"), DiyarbakirTablo[[#This Row],[Vefat2020]])</f>
        <v>8</v>
      </c>
      <c r="G269" s="1">
        <f>IF(AND(DiyarbakirTablo[[#This Row],[Vefat2020]]&gt;-1,DiyarbakirTablo[[#This Row],[Referans]]&gt;-1), DiyarbakirTablo[[#This Row],[Vefat2020]]-DiyarbakirTablo[[#This Row],[Referans]], 0)</f>
        <v>-8</v>
      </c>
    </row>
    <row r="270" spans="1:12">
      <c r="A270" s="3" t="s">
        <v>285</v>
      </c>
      <c r="B270">
        <v>0</v>
      </c>
      <c r="C270">
        <v>6</v>
      </c>
      <c r="D270">
        <v>18</v>
      </c>
      <c r="E270">
        <v>6</v>
      </c>
      <c r="F270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70" s="1">
        <f>IF(AND(DiyarbakirTablo[[#This Row],[Vefat2020]]&gt;-1,DiyarbakirTablo[[#This Row],[Referans]]&gt;-1), DiyarbakirTablo[[#This Row],[Vefat2020]]-DiyarbakirTablo[[#This Row],[Referans]], 0)</f>
        <v>-12</v>
      </c>
    </row>
    <row r="271" spans="1:12">
      <c r="A271" s="3" t="s">
        <v>286</v>
      </c>
      <c r="B271">
        <v>0</v>
      </c>
      <c r="C271">
        <v>13</v>
      </c>
      <c r="D271">
        <v>13</v>
      </c>
      <c r="E271">
        <v>8</v>
      </c>
      <c r="F271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71" s="1">
        <f>IF(AND(DiyarbakirTablo[[#This Row],[Vefat2020]]&gt;-1,DiyarbakirTablo[[#This Row],[Referans]]&gt;-1), DiyarbakirTablo[[#This Row],[Vefat2020]]-DiyarbakirTablo[[#This Row],[Referans]], 0)</f>
        <v>-13</v>
      </c>
    </row>
    <row r="272" spans="1:12">
      <c r="A272" s="3" t="s">
        <v>287</v>
      </c>
      <c r="B272">
        <v>0</v>
      </c>
      <c r="C272">
        <v>-1</v>
      </c>
      <c r="D272">
        <v>20</v>
      </c>
      <c r="E272">
        <v>6</v>
      </c>
      <c r="F272" s="1">
        <f>IF(OR(DiyarbakirTablo[[#This Row],[Vefat2019]]&gt;-1, DiyarbakirTablo[[#This Row],[Vefat2018]]&gt;-1), AVERAGEIF(DiyarbakirTablo[[#This Row],[Vefat2019]:[Vefat2018]], "&gt;0"), DiyarbakirTablo[[#This Row],[Vefat2020]])</f>
        <v>20</v>
      </c>
      <c r="G272" s="1">
        <f>IF(AND(DiyarbakirTablo[[#This Row],[Vefat2020]]&gt;-1,DiyarbakirTablo[[#This Row],[Referans]]&gt;-1), DiyarbakirTablo[[#This Row],[Vefat2020]]-DiyarbakirTablo[[#This Row],[Referans]], 0)</f>
        <v>-20</v>
      </c>
    </row>
    <row r="273" spans="1:7">
      <c r="A273" s="3" t="s">
        <v>288</v>
      </c>
      <c r="B273">
        <v>0</v>
      </c>
      <c r="C273">
        <v>-1</v>
      </c>
      <c r="D273">
        <v>15</v>
      </c>
      <c r="E273">
        <v>10</v>
      </c>
      <c r="F273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73" s="1">
        <f>IF(AND(DiyarbakirTablo[[#This Row],[Vefat2020]]&gt;-1,DiyarbakirTablo[[#This Row],[Referans]]&gt;-1), DiyarbakirTablo[[#This Row],[Vefat2020]]-DiyarbakirTablo[[#This Row],[Referans]], 0)</f>
        <v>-15</v>
      </c>
    </row>
    <row r="274" spans="1:7">
      <c r="A274" s="3" t="s">
        <v>289</v>
      </c>
      <c r="B274">
        <v>0</v>
      </c>
      <c r="C274">
        <v>12</v>
      </c>
      <c r="D274">
        <v>10</v>
      </c>
      <c r="E274">
        <v>-1</v>
      </c>
      <c r="F274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274" s="1">
        <f>IF(AND(DiyarbakirTablo[[#This Row],[Vefat2020]]&gt;-1,DiyarbakirTablo[[#This Row],[Referans]]&gt;-1), DiyarbakirTablo[[#This Row],[Vefat2020]]-DiyarbakirTablo[[#This Row],[Referans]], 0)</f>
        <v>-11</v>
      </c>
    </row>
    <row r="275" spans="1:7">
      <c r="A275" s="3" t="s">
        <v>290</v>
      </c>
      <c r="B275">
        <v>0</v>
      </c>
      <c r="C275">
        <v>15</v>
      </c>
      <c r="D275">
        <v>5</v>
      </c>
      <c r="E275">
        <v>9</v>
      </c>
      <c r="F275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75" s="1">
        <f>IF(AND(DiyarbakirTablo[[#This Row],[Vefat2020]]&gt;-1,DiyarbakirTablo[[#This Row],[Referans]]&gt;-1), DiyarbakirTablo[[#This Row],[Vefat2020]]-DiyarbakirTablo[[#This Row],[Referans]], 0)</f>
        <v>-10</v>
      </c>
    </row>
    <row r="276" spans="1:7">
      <c r="A276" s="3" t="s">
        <v>291</v>
      </c>
      <c r="B276">
        <v>0</v>
      </c>
      <c r="C276">
        <v>16</v>
      </c>
      <c r="D276">
        <v>10</v>
      </c>
      <c r="E276">
        <v>4</v>
      </c>
      <c r="F276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76" s="1">
        <f>IF(AND(DiyarbakirTablo[[#This Row],[Vefat2020]]&gt;-1,DiyarbakirTablo[[#This Row],[Referans]]&gt;-1), DiyarbakirTablo[[#This Row],[Vefat2020]]-DiyarbakirTablo[[#This Row],[Referans]], 0)</f>
        <v>-13</v>
      </c>
    </row>
    <row r="277" spans="1:7">
      <c r="A277" s="3" t="s">
        <v>292</v>
      </c>
      <c r="B277">
        <v>0</v>
      </c>
      <c r="C277">
        <v>14</v>
      </c>
      <c r="D277">
        <v>13</v>
      </c>
      <c r="E277">
        <v>9</v>
      </c>
      <c r="F277" s="1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277" s="1">
        <f>IF(AND(DiyarbakirTablo[[#This Row],[Vefat2020]]&gt;-1,DiyarbakirTablo[[#This Row],[Referans]]&gt;-1), DiyarbakirTablo[[#This Row],[Vefat2020]]-DiyarbakirTablo[[#This Row],[Referans]], 0)</f>
        <v>-13.5</v>
      </c>
    </row>
    <row r="278" spans="1:7">
      <c r="A278" s="3" t="s">
        <v>293</v>
      </c>
      <c r="B278">
        <v>0</v>
      </c>
      <c r="C278">
        <v>21</v>
      </c>
      <c r="D278">
        <v>-1</v>
      </c>
      <c r="E278">
        <v>7</v>
      </c>
      <c r="F278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278" s="1">
        <f>IF(AND(DiyarbakirTablo[[#This Row],[Vefat2020]]&gt;-1,DiyarbakirTablo[[#This Row],[Referans]]&gt;-1), DiyarbakirTablo[[#This Row],[Vefat2020]]-DiyarbakirTablo[[#This Row],[Referans]], 0)</f>
        <v>-21</v>
      </c>
    </row>
    <row r="279" spans="1:7">
      <c r="A279" s="3" t="s">
        <v>294</v>
      </c>
      <c r="B279">
        <v>0</v>
      </c>
      <c r="C279">
        <v>-1</v>
      </c>
      <c r="D279">
        <v>17</v>
      </c>
      <c r="E279">
        <v>3</v>
      </c>
      <c r="F27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279" s="1">
        <f>IF(AND(DiyarbakirTablo[[#This Row],[Vefat2020]]&gt;-1,DiyarbakirTablo[[#This Row],[Referans]]&gt;-1), DiyarbakirTablo[[#This Row],[Vefat2020]]-DiyarbakirTablo[[#This Row],[Referans]], 0)</f>
        <v>-17</v>
      </c>
    </row>
    <row r="280" spans="1:7">
      <c r="A280" s="3" t="s">
        <v>295</v>
      </c>
      <c r="B280">
        <v>0</v>
      </c>
      <c r="C280">
        <v>13</v>
      </c>
      <c r="D280">
        <v>15</v>
      </c>
      <c r="E280">
        <v>6</v>
      </c>
      <c r="F280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80" s="1">
        <f>IF(AND(DiyarbakirTablo[[#This Row],[Vefat2020]]&gt;-1,DiyarbakirTablo[[#This Row],[Referans]]&gt;-1), DiyarbakirTablo[[#This Row],[Vefat2020]]-DiyarbakirTablo[[#This Row],[Referans]], 0)</f>
        <v>-14</v>
      </c>
    </row>
    <row r="281" spans="1:7">
      <c r="A281" s="3" t="s">
        <v>296</v>
      </c>
      <c r="B281">
        <v>0</v>
      </c>
      <c r="C281">
        <v>18</v>
      </c>
      <c r="D281">
        <v>11</v>
      </c>
      <c r="E281">
        <v>8</v>
      </c>
      <c r="F281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81" s="1">
        <f>IF(AND(DiyarbakirTablo[[#This Row],[Vefat2020]]&gt;-1,DiyarbakirTablo[[#This Row],[Referans]]&gt;-1), DiyarbakirTablo[[#This Row],[Vefat2020]]-DiyarbakirTablo[[#This Row],[Referans]], 0)</f>
        <v>-14.5</v>
      </c>
    </row>
    <row r="282" spans="1:7">
      <c r="A282" s="3" t="s">
        <v>297</v>
      </c>
      <c r="B282">
        <v>0</v>
      </c>
      <c r="C282">
        <v>14</v>
      </c>
      <c r="D282">
        <v>-1</v>
      </c>
      <c r="E282">
        <v>-1</v>
      </c>
      <c r="F282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82" s="1">
        <f>IF(AND(DiyarbakirTablo[[#This Row],[Vefat2020]]&gt;-1,DiyarbakirTablo[[#This Row],[Referans]]&gt;-1), DiyarbakirTablo[[#This Row],[Vefat2020]]-DiyarbakirTablo[[#This Row],[Referans]], 0)</f>
        <v>-14</v>
      </c>
    </row>
    <row r="283" spans="1:7">
      <c r="A283" s="3" t="s">
        <v>298</v>
      </c>
      <c r="B283">
        <v>0</v>
      </c>
      <c r="C283">
        <v>18</v>
      </c>
      <c r="D283">
        <v>16</v>
      </c>
      <c r="E283">
        <v>1</v>
      </c>
      <c r="F283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283" s="1">
        <f>IF(AND(DiyarbakirTablo[[#This Row],[Vefat2020]]&gt;-1,DiyarbakirTablo[[#This Row],[Referans]]&gt;-1), DiyarbakirTablo[[#This Row],[Vefat2020]]-DiyarbakirTablo[[#This Row],[Referans]], 0)</f>
        <v>-17</v>
      </c>
    </row>
    <row r="284" spans="1:7">
      <c r="A284" s="3" t="s">
        <v>299</v>
      </c>
      <c r="B284">
        <v>0</v>
      </c>
      <c r="C284">
        <v>15</v>
      </c>
      <c r="D284">
        <v>19</v>
      </c>
      <c r="E284">
        <v>4</v>
      </c>
      <c r="F284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284" s="1">
        <f>IF(AND(DiyarbakirTablo[[#This Row],[Vefat2020]]&gt;-1,DiyarbakirTablo[[#This Row],[Referans]]&gt;-1), DiyarbakirTablo[[#This Row],[Vefat2020]]-DiyarbakirTablo[[#This Row],[Referans]], 0)</f>
        <v>-17</v>
      </c>
    </row>
    <row r="285" spans="1:7">
      <c r="A285" s="3" t="s">
        <v>300</v>
      </c>
      <c r="B285">
        <v>1</v>
      </c>
      <c r="C285">
        <v>10</v>
      </c>
      <c r="D285">
        <v>17</v>
      </c>
      <c r="E285">
        <v>-1</v>
      </c>
      <c r="F285" s="1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285" s="1">
        <f>IF(AND(DiyarbakirTablo[[#This Row],[Vefat2020]]&gt;-1,DiyarbakirTablo[[#This Row],[Referans]]&gt;-1), DiyarbakirTablo[[#This Row],[Vefat2020]]-DiyarbakirTablo[[#This Row],[Referans]], 0)</f>
        <v>-12.5</v>
      </c>
    </row>
    <row r="286" spans="1:7">
      <c r="A286" s="3" t="s">
        <v>301</v>
      </c>
      <c r="B286">
        <v>0</v>
      </c>
      <c r="C286">
        <v>22</v>
      </c>
      <c r="D286">
        <v>11</v>
      </c>
      <c r="E286">
        <v>-1</v>
      </c>
      <c r="F286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286" s="1">
        <f>IF(AND(DiyarbakirTablo[[#This Row],[Vefat2020]]&gt;-1,DiyarbakirTablo[[#This Row],[Referans]]&gt;-1), DiyarbakirTablo[[#This Row],[Vefat2020]]-DiyarbakirTablo[[#This Row],[Referans]], 0)</f>
        <v>-16.5</v>
      </c>
    </row>
    <row r="287" spans="1:7">
      <c r="A287" s="3" t="s">
        <v>302</v>
      </c>
      <c r="B287">
        <v>0</v>
      </c>
      <c r="C287">
        <v>13</v>
      </c>
      <c r="D287">
        <v>7</v>
      </c>
      <c r="E287">
        <v>-1</v>
      </c>
      <c r="F287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87" s="1">
        <f>IF(AND(DiyarbakirTablo[[#This Row],[Vefat2020]]&gt;-1,DiyarbakirTablo[[#This Row],[Referans]]&gt;-1), DiyarbakirTablo[[#This Row],[Vefat2020]]-DiyarbakirTablo[[#This Row],[Referans]], 0)</f>
        <v>-10</v>
      </c>
    </row>
    <row r="288" spans="1:7">
      <c r="A288" s="3" t="s">
        <v>303</v>
      </c>
      <c r="B288">
        <v>0</v>
      </c>
      <c r="C288">
        <v>11</v>
      </c>
      <c r="D288">
        <v>5</v>
      </c>
      <c r="E288">
        <v>6</v>
      </c>
      <c r="F288" s="1">
        <f>IF(OR(DiyarbakirTablo[[#This Row],[Vefat2019]]&gt;-1, DiyarbakirTablo[[#This Row],[Vefat2018]]&gt;-1), AVERAGEIF(DiyarbakirTablo[[#This Row],[Vefat2019]:[Vefat2018]], "&gt;0"), DiyarbakirTablo[[#This Row],[Vefat2020]])</f>
        <v>8</v>
      </c>
      <c r="G288" s="1">
        <f>IF(AND(DiyarbakirTablo[[#This Row],[Vefat2020]]&gt;-1,DiyarbakirTablo[[#This Row],[Referans]]&gt;-1), DiyarbakirTablo[[#This Row],[Vefat2020]]-DiyarbakirTablo[[#This Row],[Referans]], 0)</f>
        <v>-8</v>
      </c>
    </row>
    <row r="289" spans="1:7">
      <c r="A289" s="3" t="s">
        <v>304</v>
      </c>
      <c r="B289">
        <v>0</v>
      </c>
      <c r="C289">
        <v>-1</v>
      </c>
      <c r="D289">
        <v>7</v>
      </c>
      <c r="E289">
        <v>-1</v>
      </c>
      <c r="F289" s="1">
        <f>IF(OR(DiyarbakirTablo[[#This Row],[Vefat2019]]&gt;-1, DiyarbakirTablo[[#This Row],[Vefat2018]]&gt;-1), AVERAGEIF(DiyarbakirTablo[[#This Row],[Vefat2019]:[Vefat2018]], "&gt;0"), DiyarbakirTablo[[#This Row],[Vefat2020]])</f>
        <v>7</v>
      </c>
      <c r="G289" s="1">
        <f>IF(AND(DiyarbakirTablo[[#This Row],[Vefat2020]]&gt;-1,DiyarbakirTablo[[#This Row],[Referans]]&gt;-1), DiyarbakirTablo[[#This Row],[Vefat2020]]-DiyarbakirTablo[[#This Row],[Referans]], 0)</f>
        <v>-7</v>
      </c>
    </row>
    <row r="290" spans="1:7">
      <c r="A290" s="3" t="s">
        <v>305</v>
      </c>
      <c r="B290">
        <v>0</v>
      </c>
      <c r="C290">
        <v>22</v>
      </c>
      <c r="D290">
        <v>15</v>
      </c>
      <c r="E290">
        <v>-1</v>
      </c>
      <c r="F290" s="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290" s="1">
        <f>IF(AND(DiyarbakirTablo[[#This Row],[Vefat2020]]&gt;-1,DiyarbakirTablo[[#This Row],[Referans]]&gt;-1), DiyarbakirTablo[[#This Row],[Vefat2020]]-DiyarbakirTablo[[#This Row],[Referans]], 0)</f>
        <v>-18.5</v>
      </c>
    </row>
    <row r="291" spans="1:7">
      <c r="A291" s="3" t="s">
        <v>306</v>
      </c>
      <c r="B291">
        <v>0</v>
      </c>
      <c r="C291">
        <v>8</v>
      </c>
      <c r="D291">
        <v>-1</v>
      </c>
      <c r="E291">
        <v>-1</v>
      </c>
      <c r="F291" s="1">
        <f>IF(OR(DiyarbakirTablo[[#This Row],[Vefat2019]]&gt;-1, DiyarbakirTablo[[#This Row],[Vefat2018]]&gt;-1), AVERAGEIF(DiyarbakirTablo[[#This Row],[Vefat2019]:[Vefat2018]], "&gt;0"), DiyarbakirTablo[[#This Row],[Vefat2020]])</f>
        <v>8</v>
      </c>
      <c r="G291" s="1">
        <f>IF(AND(DiyarbakirTablo[[#This Row],[Vefat2020]]&gt;-1,DiyarbakirTablo[[#This Row],[Referans]]&gt;-1), DiyarbakirTablo[[#This Row],[Vefat2020]]-DiyarbakirTablo[[#This Row],[Referans]], 0)</f>
        <v>-8</v>
      </c>
    </row>
    <row r="292" spans="1:7">
      <c r="A292" s="3" t="s">
        <v>307</v>
      </c>
      <c r="B292">
        <v>0</v>
      </c>
      <c r="C292">
        <v>18</v>
      </c>
      <c r="D292">
        <v>18</v>
      </c>
      <c r="E292">
        <v>-1</v>
      </c>
      <c r="F292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292" s="1">
        <f>IF(AND(DiyarbakirTablo[[#This Row],[Vefat2020]]&gt;-1,DiyarbakirTablo[[#This Row],[Referans]]&gt;-1), DiyarbakirTablo[[#This Row],[Vefat2020]]-DiyarbakirTablo[[#This Row],[Referans]], 0)</f>
        <v>-18</v>
      </c>
    </row>
    <row r="293" spans="1:7">
      <c r="A293" s="3" t="s">
        <v>308</v>
      </c>
      <c r="B293">
        <v>19</v>
      </c>
      <c r="C293">
        <v>14</v>
      </c>
      <c r="D293">
        <v>14</v>
      </c>
      <c r="E293">
        <v>1</v>
      </c>
      <c r="F293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93" s="1">
        <f>IF(AND(DiyarbakirTablo[[#This Row],[Vefat2020]]&gt;-1,DiyarbakirTablo[[#This Row],[Referans]]&gt;-1), DiyarbakirTablo[[#This Row],[Vefat2020]]-DiyarbakirTablo[[#This Row],[Referans]], 0)</f>
        <v>5</v>
      </c>
    </row>
    <row r="294" spans="1:7">
      <c r="A294" s="3" t="s">
        <v>309</v>
      </c>
      <c r="B294">
        <v>16</v>
      </c>
      <c r="C294">
        <v>9</v>
      </c>
      <c r="D294">
        <v>-1</v>
      </c>
      <c r="E294">
        <v>-1</v>
      </c>
      <c r="F294" s="1">
        <f>IF(OR(DiyarbakirTablo[[#This Row],[Vefat2019]]&gt;-1, DiyarbakirTablo[[#This Row],[Vefat2018]]&gt;-1), AVERAGEIF(DiyarbakirTablo[[#This Row],[Vefat2019]:[Vefat2018]], "&gt;0"), DiyarbakirTablo[[#This Row],[Vefat2020]])</f>
        <v>9</v>
      </c>
      <c r="G294" s="1">
        <f>IF(AND(DiyarbakirTablo[[#This Row],[Vefat2020]]&gt;-1,DiyarbakirTablo[[#This Row],[Referans]]&gt;-1), DiyarbakirTablo[[#This Row],[Vefat2020]]-DiyarbakirTablo[[#This Row],[Referans]], 0)</f>
        <v>7</v>
      </c>
    </row>
    <row r="295" spans="1:7">
      <c r="A295" s="3" t="s">
        <v>310</v>
      </c>
      <c r="B295">
        <v>18</v>
      </c>
      <c r="C295">
        <v>15</v>
      </c>
      <c r="D295">
        <v>8</v>
      </c>
      <c r="E295">
        <v>5</v>
      </c>
      <c r="F295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295" s="1">
        <f>IF(AND(DiyarbakirTablo[[#This Row],[Vefat2020]]&gt;-1,DiyarbakirTablo[[#This Row],[Referans]]&gt;-1), DiyarbakirTablo[[#This Row],[Vefat2020]]-DiyarbakirTablo[[#This Row],[Referans]], 0)</f>
        <v>6.5</v>
      </c>
    </row>
    <row r="296" spans="1:7">
      <c r="A296" s="3" t="s">
        <v>311</v>
      </c>
      <c r="B296">
        <v>21</v>
      </c>
      <c r="C296">
        <v>17</v>
      </c>
      <c r="D296">
        <v>11</v>
      </c>
      <c r="E296">
        <v>-1</v>
      </c>
      <c r="F296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96" s="1">
        <f>IF(AND(DiyarbakirTablo[[#This Row],[Vefat2020]]&gt;-1,DiyarbakirTablo[[#This Row],[Referans]]&gt;-1), DiyarbakirTablo[[#This Row],[Vefat2020]]-DiyarbakirTablo[[#This Row],[Referans]], 0)</f>
        <v>7</v>
      </c>
    </row>
    <row r="297" spans="1:7">
      <c r="A297" s="3" t="s">
        <v>312</v>
      </c>
      <c r="B297">
        <v>14</v>
      </c>
      <c r="C297">
        <v>13</v>
      </c>
      <c r="D297">
        <v>18</v>
      </c>
      <c r="E297">
        <v>5</v>
      </c>
      <c r="F297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97" s="1">
        <f>IF(AND(DiyarbakirTablo[[#This Row],[Vefat2020]]&gt;-1,DiyarbakirTablo[[#This Row],[Referans]]&gt;-1), DiyarbakirTablo[[#This Row],[Vefat2020]]-DiyarbakirTablo[[#This Row],[Referans]], 0)</f>
        <v>-1.5</v>
      </c>
    </row>
    <row r="298" spans="1:7">
      <c r="A298" s="3" t="s">
        <v>313</v>
      </c>
      <c r="B298">
        <v>23</v>
      </c>
      <c r="C298">
        <v>13</v>
      </c>
      <c r="D298">
        <v>-1</v>
      </c>
      <c r="E298">
        <v>7</v>
      </c>
      <c r="F298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98" s="1">
        <f>IF(AND(DiyarbakirTablo[[#This Row],[Vefat2020]]&gt;-1,DiyarbakirTablo[[#This Row],[Referans]]&gt;-1), DiyarbakirTablo[[#This Row],[Vefat2020]]-DiyarbakirTablo[[#This Row],[Referans]], 0)</f>
        <v>10</v>
      </c>
    </row>
    <row r="299" spans="1:7">
      <c r="A299" s="3" t="s">
        <v>314</v>
      </c>
      <c r="B299">
        <v>14</v>
      </c>
      <c r="C299">
        <v>-1</v>
      </c>
      <c r="D299">
        <v>15</v>
      </c>
      <c r="E299">
        <v>11</v>
      </c>
      <c r="F299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99" s="1">
        <f>IF(AND(DiyarbakirTablo[[#This Row],[Vefat2020]]&gt;-1,DiyarbakirTablo[[#This Row],[Referans]]&gt;-1), DiyarbakirTablo[[#This Row],[Vefat2020]]-DiyarbakirTablo[[#This Row],[Referans]], 0)</f>
        <v>-1</v>
      </c>
    </row>
    <row r="300" spans="1:7">
      <c r="A300" s="3" t="s">
        <v>315</v>
      </c>
      <c r="B300">
        <v>18</v>
      </c>
      <c r="C300">
        <v>9</v>
      </c>
      <c r="D300">
        <v>11</v>
      </c>
      <c r="E300">
        <v>5</v>
      </c>
      <c r="F300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300" s="1">
        <f>IF(AND(DiyarbakirTablo[[#This Row],[Vefat2020]]&gt;-1,DiyarbakirTablo[[#This Row],[Referans]]&gt;-1), DiyarbakirTablo[[#This Row],[Vefat2020]]-DiyarbakirTablo[[#This Row],[Referans]], 0)</f>
        <v>8</v>
      </c>
    </row>
    <row r="301" spans="1:7">
      <c r="A301" s="3" t="s">
        <v>316</v>
      </c>
      <c r="B301">
        <v>15</v>
      </c>
      <c r="C301">
        <v>11</v>
      </c>
      <c r="D301">
        <v>20</v>
      </c>
      <c r="E301">
        <v>4</v>
      </c>
      <c r="F301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01" s="1">
        <f>IF(AND(DiyarbakirTablo[[#This Row],[Vefat2020]]&gt;-1,DiyarbakirTablo[[#This Row],[Referans]]&gt;-1), DiyarbakirTablo[[#This Row],[Vefat2020]]-DiyarbakirTablo[[#This Row],[Referans]], 0)</f>
        <v>-0.5</v>
      </c>
    </row>
    <row r="302" spans="1:7">
      <c r="A302" s="3" t="s">
        <v>317</v>
      </c>
      <c r="B302">
        <v>19</v>
      </c>
      <c r="C302">
        <v>12</v>
      </c>
      <c r="D302">
        <v>16</v>
      </c>
      <c r="E302">
        <v>1</v>
      </c>
      <c r="F302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02" s="1">
        <f>IF(AND(DiyarbakirTablo[[#This Row],[Vefat2020]]&gt;-1,DiyarbakirTablo[[#This Row],[Referans]]&gt;-1), DiyarbakirTablo[[#This Row],[Vefat2020]]-DiyarbakirTablo[[#This Row],[Referans]], 0)</f>
        <v>5</v>
      </c>
    </row>
    <row r="303" spans="1:7">
      <c r="A303" s="3" t="s">
        <v>318</v>
      </c>
      <c r="B303">
        <v>20</v>
      </c>
      <c r="C303">
        <v>-1</v>
      </c>
      <c r="D303">
        <v>12</v>
      </c>
      <c r="E303">
        <v>2</v>
      </c>
      <c r="F303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03" s="1">
        <f>IF(AND(DiyarbakirTablo[[#This Row],[Vefat2020]]&gt;-1,DiyarbakirTablo[[#This Row],[Referans]]&gt;-1), DiyarbakirTablo[[#This Row],[Vefat2020]]-DiyarbakirTablo[[#This Row],[Referans]], 0)</f>
        <v>8</v>
      </c>
    </row>
    <row r="304" spans="1:7">
      <c r="A304" s="3" t="s">
        <v>319</v>
      </c>
      <c r="B304">
        <v>29</v>
      </c>
      <c r="C304">
        <v>19</v>
      </c>
      <c r="D304">
        <v>-1</v>
      </c>
      <c r="E304">
        <v>-1</v>
      </c>
      <c r="F304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04" s="1">
        <f>IF(AND(DiyarbakirTablo[[#This Row],[Vefat2020]]&gt;-1,DiyarbakirTablo[[#This Row],[Referans]]&gt;-1), DiyarbakirTablo[[#This Row],[Vefat2020]]-DiyarbakirTablo[[#This Row],[Referans]], 0)</f>
        <v>10</v>
      </c>
    </row>
    <row r="305" spans="1:7">
      <c r="A305" s="3" t="s">
        <v>320</v>
      </c>
      <c r="B305">
        <v>18</v>
      </c>
      <c r="C305">
        <v>11</v>
      </c>
      <c r="D305">
        <v>14</v>
      </c>
      <c r="E305">
        <v>6</v>
      </c>
      <c r="F305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05" s="1">
        <f>IF(AND(DiyarbakirTablo[[#This Row],[Vefat2020]]&gt;-1,DiyarbakirTablo[[#This Row],[Referans]]&gt;-1), DiyarbakirTablo[[#This Row],[Vefat2020]]-DiyarbakirTablo[[#This Row],[Referans]], 0)</f>
        <v>5.5</v>
      </c>
    </row>
    <row r="306" spans="1:7">
      <c r="A306" s="3" t="s">
        <v>321</v>
      </c>
      <c r="B306">
        <v>20</v>
      </c>
      <c r="C306">
        <v>18</v>
      </c>
      <c r="D306">
        <v>16</v>
      </c>
      <c r="E306">
        <v>10</v>
      </c>
      <c r="F306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06" s="1">
        <f>IF(AND(DiyarbakirTablo[[#This Row],[Vefat2020]]&gt;-1,DiyarbakirTablo[[#This Row],[Referans]]&gt;-1), DiyarbakirTablo[[#This Row],[Vefat2020]]-DiyarbakirTablo[[#This Row],[Referans]], 0)</f>
        <v>3</v>
      </c>
    </row>
    <row r="307" spans="1:7">
      <c r="A307" s="3" t="s">
        <v>322</v>
      </c>
      <c r="B307">
        <v>23</v>
      </c>
      <c r="C307">
        <v>15</v>
      </c>
      <c r="D307">
        <v>7</v>
      </c>
      <c r="E307">
        <v>7</v>
      </c>
      <c r="F307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07" s="1">
        <f>IF(AND(DiyarbakirTablo[[#This Row],[Vefat2020]]&gt;-1,DiyarbakirTablo[[#This Row],[Referans]]&gt;-1), DiyarbakirTablo[[#This Row],[Vefat2020]]-DiyarbakirTablo[[#This Row],[Referans]], 0)</f>
        <v>12</v>
      </c>
    </row>
    <row r="308" spans="1:7">
      <c r="A308" s="3" t="s">
        <v>323</v>
      </c>
      <c r="B308">
        <v>15</v>
      </c>
      <c r="C308">
        <v>13</v>
      </c>
      <c r="D308">
        <v>-1</v>
      </c>
      <c r="E308">
        <v>4</v>
      </c>
      <c r="F308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08" s="1">
        <f>IF(AND(DiyarbakirTablo[[#This Row],[Vefat2020]]&gt;-1,DiyarbakirTablo[[#This Row],[Referans]]&gt;-1), DiyarbakirTablo[[#This Row],[Vefat2020]]-DiyarbakirTablo[[#This Row],[Referans]], 0)</f>
        <v>2</v>
      </c>
    </row>
    <row r="309" spans="1:7">
      <c r="A309" s="3" t="s">
        <v>324</v>
      </c>
      <c r="B309">
        <v>12</v>
      </c>
      <c r="C309">
        <v>16</v>
      </c>
      <c r="D309">
        <v>-1</v>
      </c>
      <c r="E309">
        <v>-1</v>
      </c>
      <c r="F309" s="1">
        <f>IF(OR(DiyarbakirTablo[[#This Row],[Vefat2019]]&gt;-1, DiyarbakirTablo[[#This Row],[Vefat2018]]&gt;-1), AVERAGEIF(DiyarbakirTablo[[#This Row],[Vefat2019]:[Vefat2018]], "&gt;0"), DiyarbakirTablo[[#This Row],[Vefat2020]])</f>
        <v>16</v>
      </c>
      <c r="G309" s="1">
        <f>IF(AND(DiyarbakirTablo[[#This Row],[Vefat2020]]&gt;-1,DiyarbakirTablo[[#This Row],[Referans]]&gt;-1), DiyarbakirTablo[[#This Row],[Vefat2020]]-DiyarbakirTablo[[#This Row],[Referans]], 0)</f>
        <v>-4</v>
      </c>
    </row>
    <row r="310" spans="1:7">
      <c r="A310" s="3" t="s">
        <v>325</v>
      </c>
      <c r="B310">
        <v>0</v>
      </c>
      <c r="C310">
        <v>11</v>
      </c>
      <c r="D310">
        <v>18</v>
      </c>
      <c r="E310">
        <v>9</v>
      </c>
      <c r="F310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310" s="1">
        <f>IF(AND(DiyarbakirTablo[[#This Row],[Vefat2020]]&gt;-1,DiyarbakirTablo[[#This Row],[Referans]]&gt;-1), DiyarbakirTablo[[#This Row],[Vefat2020]]-DiyarbakirTablo[[#This Row],[Referans]], 0)</f>
        <v>-14.5</v>
      </c>
    </row>
    <row r="311" spans="1:7">
      <c r="A311" s="3" t="s">
        <v>326</v>
      </c>
      <c r="B311">
        <v>0</v>
      </c>
      <c r="C311">
        <v>20</v>
      </c>
      <c r="D311">
        <v>17</v>
      </c>
      <c r="E311">
        <v>-1</v>
      </c>
      <c r="F311" s="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311" s="1">
        <f>IF(AND(DiyarbakirTablo[[#This Row],[Vefat2020]]&gt;-1,DiyarbakirTablo[[#This Row],[Referans]]&gt;-1), DiyarbakirTablo[[#This Row],[Vefat2020]]-DiyarbakirTablo[[#This Row],[Referans]], 0)</f>
        <v>-18.5</v>
      </c>
    </row>
    <row r="312" spans="1:7">
      <c r="A312" s="3" t="s">
        <v>327</v>
      </c>
      <c r="B312">
        <v>0</v>
      </c>
      <c r="C312">
        <v>14</v>
      </c>
      <c r="D312">
        <v>14</v>
      </c>
      <c r="E312">
        <v>4</v>
      </c>
      <c r="F312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12" s="1">
        <f>IF(AND(DiyarbakirTablo[[#This Row],[Vefat2020]]&gt;-1,DiyarbakirTablo[[#This Row],[Referans]]&gt;-1), DiyarbakirTablo[[#This Row],[Vefat2020]]-DiyarbakirTablo[[#This Row],[Referans]], 0)</f>
        <v>-14</v>
      </c>
    </row>
    <row r="313" spans="1:7">
      <c r="A313" s="3" t="s">
        <v>328</v>
      </c>
      <c r="B313">
        <v>0</v>
      </c>
      <c r="C313">
        <v>6</v>
      </c>
      <c r="D313">
        <v>15</v>
      </c>
      <c r="E313">
        <v>-1</v>
      </c>
      <c r="F313" s="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313" s="1">
        <f>IF(AND(DiyarbakirTablo[[#This Row],[Vefat2020]]&gt;-1,DiyarbakirTablo[[#This Row],[Referans]]&gt;-1), DiyarbakirTablo[[#This Row],[Vefat2020]]-DiyarbakirTablo[[#This Row],[Referans]], 0)</f>
        <v>-10.5</v>
      </c>
    </row>
    <row r="314" spans="1:7">
      <c r="A314" s="3" t="s">
        <v>329</v>
      </c>
      <c r="B314">
        <v>0</v>
      </c>
      <c r="C314">
        <v>-1</v>
      </c>
      <c r="D314">
        <v>8</v>
      </c>
      <c r="E314">
        <v>-1</v>
      </c>
      <c r="F314" s="1">
        <f>IF(OR(DiyarbakirTablo[[#This Row],[Vefat2019]]&gt;-1, DiyarbakirTablo[[#This Row],[Vefat2018]]&gt;-1), AVERAGEIF(DiyarbakirTablo[[#This Row],[Vefat2019]:[Vefat2018]], "&gt;0"), DiyarbakirTablo[[#This Row],[Vefat2020]])</f>
        <v>8</v>
      </c>
      <c r="G314" s="1">
        <f>IF(AND(DiyarbakirTablo[[#This Row],[Vefat2020]]&gt;-1,DiyarbakirTablo[[#This Row],[Referans]]&gt;-1), DiyarbakirTablo[[#This Row],[Vefat2020]]-DiyarbakirTablo[[#This Row],[Referans]], 0)</f>
        <v>-8</v>
      </c>
    </row>
    <row r="315" spans="1:7">
      <c r="A315" s="3" t="s">
        <v>330</v>
      </c>
      <c r="B315">
        <v>0</v>
      </c>
      <c r="C315">
        <v>15</v>
      </c>
      <c r="D315">
        <v>8</v>
      </c>
      <c r="E315">
        <v>3</v>
      </c>
      <c r="F315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315" s="1">
        <f>IF(AND(DiyarbakirTablo[[#This Row],[Vefat2020]]&gt;-1,DiyarbakirTablo[[#This Row],[Referans]]&gt;-1), DiyarbakirTablo[[#This Row],[Vefat2020]]-DiyarbakirTablo[[#This Row],[Referans]], 0)</f>
        <v>-11.5</v>
      </c>
    </row>
    <row r="316" spans="1:7">
      <c r="A316" s="3" t="s">
        <v>331</v>
      </c>
      <c r="B316">
        <v>0</v>
      </c>
      <c r="C316">
        <v>17</v>
      </c>
      <c r="D316">
        <v>13</v>
      </c>
      <c r="E316">
        <v>-1</v>
      </c>
      <c r="F316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16" s="1">
        <f>IF(AND(DiyarbakirTablo[[#This Row],[Vefat2020]]&gt;-1,DiyarbakirTablo[[#This Row],[Referans]]&gt;-1), DiyarbakirTablo[[#This Row],[Vefat2020]]-DiyarbakirTablo[[#This Row],[Referans]], 0)</f>
        <v>-15</v>
      </c>
    </row>
    <row r="317" spans="1:7">
      <c r="A317" s="3" t="s">
        <v>332</v>
      </c>
      <c r="B317">
        <v>0</v>
      </c>
      <c r="C317">
        <v>-1</v>
      </c>
      <c r="D317">
        <v>10</v>
      </c>
      <c r="E317">
        <v>7</v>
      </c>
      <c r="F317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317" s="1">
        <f>IF(AND(DiyarbakirTablo[[#This Row],[Vefat2020]]&gt;-1,DiyarbakirTablo[[#This Row],[Referans]]&gt;-1), DiyarbakirTablo[[#This Row],[Vefat2020]]-DiyarbakirTablo[[#This Row],[Referans]], 0)</f>
        <v>-10</v>
      </c>
    </row>
    <row r="318" spans="1:7">
      <c r="A318" s="3" t="s">
        <v>333</v>
      </c>
      <c r="B318">
        <v>0</v>
      </c>
      <c r="C318">
        <v>19</v>
      </c>
      <c r="D318">
        <v>14</v>
      </c>
      <c r="E318">
        <v>3</v>
      </c>
      <c r="F318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18" s="1">
        <f>IF(AND(DiyarbakirTablo[[#This Row],[Vefat2020]]&gt;-1,DiyarbakirTablo[[#This Row],[Referans]]&gt;-1), DiyarbakirTablo[[#This Row],[Vefat2020]]-DiyarbakirTablo[[#This Row],[Referans]], 0)</f>
        <v>-16.5</v>
      </c>
    </row>
    <row r="319" spans="1:7">
      <c r="A319" s="3" t="s">
        <v>334</v>
      </c>
      <c r="B319">
        <v>0</v>
      </c>
      <c r="C319">
        <v>14</v>
      </c>
      <c r="D319">
        <v>16</v>
      </c>
      <c r="E319">
        <v>-1</v>
      </c>
      <c r="F319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19" s="1">
        <f>IF(AND(DiyarbakirTablo[[#This Row],[Vefat2020]]&gt;-1,DiyarbakirTablo[[#This Row],[Referans]]&gt;-1), DiyarbakirTablo[[#This Row],[Vefat2020]]-DiyarbakirTablo[[#This Row],[Referans]], 0)</f>
        <v>-15</v>
      </c>
    </row>
    <row r="320" spans="1:7">
      <c r="A320" s="3" t="s">
        <v>335</v>
      </c>
      <c r="B320">
        <v>35</v>
      </c>
      <c r="C320">
        <v>13</v>
      </c>
      <c r="D320">
        <v>19</v>
      </c>
      <c r="E320">
        <v>6</v>
      </c>
      <c r="F320" s="1">
        <f>IF(OR(DiyarbakirTablo[[#This Row],[Vefat2019]]&gt;-1, DiyarbakirTablo[[#This Row],[Vefat2018]]&gt;-1), AVERAGEIF(DiyarbakirTablo[[#This Row],[Vefat2019]:[Vefat2018]], "&gt;0"), DiyarbakirTablo[[#This Row],[Vefat2020]])</f>
        <v>16</v>
      </c>
      <c r="G320" s="1">
        <f>IF(AND(DiyarbakirTablo[[#This Row],[Vefat2020]]&gt;-1,DiyarbakirTablo[[#This Row],[Referans]]&gt;-1), DiyarbakirTablo[[#This Row],[Vefat2020]]-DiyarbakirTablo[[#This Row],[Referans]], 0)</f>
        <v>19</v>
      </c>
    </row>
    <row r="321" spans="1:7">
      <c r="A321" s="3" t="s">
        <v>336</v>
      </c>
      <c r="B321">
        <v>30</v>
      </c>
      <c r="C321">
        <v>15</v>
      </c>
      <c r="D321">
        <v>10</v>
      </c>
      <c r="E321">
        <v>-1</v>
      </c>
      <c r="F321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21" s="1">
        <f>IF(AND(DiyarbakirTablo[[#This Row],[Vefat2020]]&gt;-1,DiyarbakirTablo[[#This Row],[Referans]]&gt;-1), DiyarbakirTablo[[#This Row],[Vefat2020]]-DiyarbakirTablo[[#This Row],[Referans]], 0)</f>
        <v>17.5</v>
      </c>
    </row>
    <row r="322" spans="1:7">
      <c r="A322" s="3" t="s">
        <v>337</v>
      </c>
      <c r="B322">
        <v>32</v>
      </c>
      <c r="C322">
        <v>11</v>
      </c>
      <c r="D322">
        <v>15</v>
      </c>
      <c r="E322">
        <v>-1</v>
      </c>
      <c r="F322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22" s="1">
        <f>IF(AND(DiyarbakirTablo[[#This Row],[Vefat2020]]&gt;-1,DiyarbakirTablo[[#This Row],[Referans]]&gt;-1), DiyarbakirTablo[[#This Row],[Vefat2020]]-DiyarbakirTablo[[#This Row],[Referans]], 0)</f>
        <v>19</v>
      </c>
    </row>
    <row r="323" spans="1:7">
      <c r="A323" s="3" t="s">
        <v>338</v>
      </c>
      <c r="B323">
        <v>28</v>
      </c>
      <c r="C323">
        <v>-1</v>
      </c>
      <c r="D323">
        <v>5</v>
      </c>
      <c r="E323">
        <v>-1</v>
      </c>
      <c r="F323" s="1">
        <f>IF(OR(DiyarbakirTablo[[#This Row],[Vefat2019]]&gt;-1, DiyarbakirTablo[[#This Row],[Vefat2018]]&gt;-1), AVERAGEIF(DiyarbakirTablo[[#This Row],[Vefat2019]:[Vefat2018]], "&gt;0"), DiyarbakirTablo[[#This Row],[Vefat2020]])</f>
        <v>5</v>
      </c>
      <c r="G323" s="1">
        <f>IF(AND(DiyarbakirTablo[[#This Row],[Vefat2020]]&gt;-1,DiyarbakirTablo[[#This Row],[Referans]]&gt;-1), DiyarbakirTablo[[#This Row],[Vefat2020]]-DiyarbakirTablo[[#This Row],[Referans]], 0)</f>
        <v>23</v>
      </c>
    </row>
    <row r="324" spans="1:7">
      <c r="A324" s="3" t="s">
        <v>339</v>
      </c>
      <c r="B324">
        <v>27</v>
      </c>
      <c r="C324">
        <v>20</v>
      </c>
      <c r="D324">
        <v>18</v>
      </c>
      <c r="E324">
        <v>9</v>
      </c>
      <c r="F324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24" s="1">
        <f>IF(AND(DiyarbakirTablo[[#This Row],[Vefat2020]]&gt;-1,DiyarbakirTablo[[#This Row],[Referans]]&gt;-1), DiyarbakirTablo[[#This Row],[Vefat2020]]-DiyarbakirTablo[[#This Row],[Referans]], 0)</f>
        <v>8</v>
      </c>
    </row>
    <row r="325" spans="1:7">
      <c r="A325" s="3" t="s">
        <v>340</v>
      </c>
      <c r="B325">
        <v>27</v>
      </c>
      <c r="C325">
        <v>17</v>
      </c>
      <c r="D325">
        <v>8</v>
      </c>
      <c r="E325">
        <v>5</v>
      </c>
      <c r="F325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25" s="1">
        <f>IF(AND(DiyarbakirTablo[[#This Row],[Vefat2020]]&gt;-1,DiyarbakirTablo[[#This Row],[Referans]]&gt;-1), DiyarbakirTablo[[#This Row],[Vefat2020]]-DiyarbakirTablo[[#This Row],[Referans]], 0)</f>
        <v>14.5</v>
      </c>
    </row>
    <row r="326" spans="1:7">
      <c r="A326" s="3" t="s">
        <v>341</v>
      </c>
      <c r="B326">
        <v>13</v>
      </c>
      <c r="C326">
        <v>20</v>
      </c>
      <c r="D326">
        <v>18</v>
      </c>
      <c r="E326">
        <v>4</v>
      </c>
      <c r="F326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26" s="1">
        <f>IF(AND(DiyarbakirTablo[[#This Row],[Vefat2020]]&gt;-1,DiyarbakirTablo[[#This Row],[Referans]]&gt;-1), DiyarbakirTablo[[#This Row],[Vefat2020]]-DiyarbakirTablo[[#This Row],[Referans]], 0)</f>
        <v>-6</v>
      </c>
    </row>
    <row r="327" spans="1:7">
      <c r="A327" s="3" t="s">
        <v>342</v>
      </c>
      <c r="B327">
        <v>28</v>
      </c>
      <c r="C327">
        <v>13</v>
      </c>
      <c r="D327">
        <v>22</v>
      </c>
      <c r="E327">
        <v>3</v>
      </c>
      <c r="F327" s="1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327" s="1">
        <f>IF(AND(DiyarbakirTablo[[#This Row],[Vefat2020]]&gt;-1,DiyarbakirTablo[[#This Row],[Referans]]&gt;-1), DiyarbakirTablo[[#This Row],[Vefat2020]]-DiyarbakirTablo[[#This Row],[Referans]], 0)</f>
        <v>10.5</v>
      </c>
    </row>
    <row r="328" spans="1:7">
      <c r="A328" s="3" t="s">
        <v>343</v>
      </c>
      <c r="B328">
        <v>22</v>
      </c>
      <c r="C328">
        <v>13</v>
      </c>
      <c r="D328">
        <v>-1</v>
      </c>
      <c r="E328">
        <v>-1</v>
      </c>
      <c r="F328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28" s="1">
        <f>IF(AND(DiyarbakirTablo[[#This Row],[Vefat2020]]&gt;-1,DiyarbakirTablo[[#This Row],[Referans]]&gt;-1), DiyarbakirTablo[[#This Row],[Vefat2020]]-DiyarbakirTablo[[#This Row],[Referans]], 0)</f>
        <v>9</v>
      </c>
    </row>
    <row r="329" spans="1:7">
      <c r="A329" s="3" t="s">
        <v>344</v>
      </c>
      <c r="B329">
        <v>22</v>
      </c>
      <c r="C329">
        <v>19</v>
      </c>
      <c r="D329">
        <v>15</v>
      </c>
      <c r="E329">
        <v>-1</v>
      </c>
      <c r="F32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29" s="1">
        <f>IF(AND(DiyarbakirTablo[[#This Row],[Vefat2020]]&gt;-1,DiyarbakirTablo[[#This Row],[Referans]]&gt;-1), DiyarbakirTablo[[#This Row],[Vefat2020]]-DiyarbakirTablo[[#This Row],[Referans]], 0)</f>
        <v>5</v>
      </c>
    </row>
    <row r="330" spans="1:7">
      <c r="A330" s="3" t="s">
        <v>345</v>
      </c>
      <c r="B330">
        <v>26</v>
      </c>
      <c r="C330">
        <v>18</v>
      </c>
      <c r="D330">
        <v>-1</v>
      </c>
      <c r="E330">
        <v>-1</v>
      </c>
      <c r="F330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330" s="1">
        <f>IF(AND(DiyarbakirTablo[[#This Row],[Vefat2020]]&gt;-1,DiyarbakirTablo[[#This Row],[Referans]]&gt;-1), DiyarbakirTablo[[#This Row],[Vefat2020]]-DiyarbakirTablo[[#This Row],[Referans]], 0)</f>
        <v>8</v>
      </c>
    </row>
    <row r="331" spans="1:7">
      <c r="A331" s="3" t="s">
        <v>346</v>
      </c>
      <c r="B331">
        <v>11</v>
      </c>
      <c r="C331">
        <v>16</v>
      </c>
      <c r="D331">
        <v>20</v>
      </c>
      <c r="E331">
        <v>-1</v>
      </c>
      <c r="F331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331" s="1">
        <f>IF(AND(DiyarbakirTablo[[#This Row],[Vefat2020]]&gt;-1,DiyarbakirTablo[[#This Row],[Referans]]&gt;-1), DiyarbakirTablo[[#This Row],[Vefat2020]]-DiyarbakirTablo[[#This Row],[Referans]], 0)</f>
        <v>-7</v>
      </c>
    </row>
    <row r="332" spans="1:7">
      <c r="A332" s="3" t="s">
        <v>347</v>
      </c>
      <c r="B332">
        <v>0</v>
      </c>
      <c r="C332">
        <v>21</v>
      </c>
      <c r="D332">
        <v>17</v>
      </c>
      <c r="E332">
        <v>3</v>
      </c>
      <c r="F332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32" s="1">
        <f>IF(AND(DiyarbakirTablo[[#This Row],[Vefat2020]]&gt;-1,DiyarbakirTablo[[#This Row],[Referans]]&gt;-1), DiyarbakirTablo[[#This Row],[Vefat2020]]-DiyarbakirTablo[[#This Row],[Referans]], 0)</f>
        <v>-19</v>
      </c>
    </row>
    <row r="333" spans="1:7">
      <c r="A333" s="3" t="s">
        <v>348</v>
      </c>
      <c r="B333">
        <v>0</v>
      </c>
      <c r="C333">
        <v>17</v>
      </c>
      <c r="D333">
        <v>16</v>
      </c>
      <c r="E333">
        <v>9</v>
      </c>
      <c r="F333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33" s="1">
        <f>IF(AND(DiyarbakirTablo[[#This Row],[Vefat2020]]&gt;-1,DiyarbakirTablo[[#This Row],[Referans]]&gt;-1), DiyarbakirTablo[[#This Row],[Vefat2020]]-DiyarbakirTablo[[#This Row],[Referans]], 0)</f>
        <v>-16.5</v>
      </c>
    </row>
    <row r="334" spans="1:7">
      <c r="A334" s="3" t="s">
        <v>349</v>
      </c>
      <c r="B334">
        <v>0</v>
      </c>
      <c r="C334">
        <v>20</v>
      </c>
      <c r="D334">
        <v>-1</v>
      </c>
      <c r="E334">
        <v>-1</v>
      </c>
      <c r="F334" s="1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34" s="1">
        <f>IF(AND(DiyarbakirTablo[[#This Row],[Vefat2020]]&gt;-1,DiyarbakirTablo[[#This Row],[Referans]]&gt;-1), DiyarbakirTablo[[#This Row],[Vefat2020]]-DiyarbakirTablo[[#This Row],[Referans]], 0)</f>
        <v>-20</v>
      </c>
    </row>
    <row r="335" spans="1:7">
      <c r="A335" s="3" t="s">
        <v>350</v>
      </c>
      <c r="B335">
        <v>0</v>
      </c>
      <c r="C335">
        <v>8</v>
      </c>
      <c r="D335">
        <v>13</v>
      </c>
      <c r="E335">
        <v>12</v>
      </c>
      <c r="F335" s="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335" s="1">
        <f>IF(AND(DiyarbakirTablo[[#This Row],[Vefat2020]]&gt;-1,DiyarbakirTablo[[#This Row],[Referans]]&gt;-1), DiyarbakirTablo[[#This Row],[Vefat2020]]-DiyarbakirTablo[[#This Row],[Referans]], 0)</f>
        <v>-10.5</v>
      </c>
    </row>
    <row r="336" spans="1:7">
      <c r="A336" s="3" t="s">
        <v>351</v>
      </c>
      <c r="B336">
        <v>0</v>
      </c>
      <c r="C336">
        <v>-1</v>
      </c>
      <c r="D336">
        <v>-1</v>
      </c>
      <c r="E336">
        <v>7</v>
      </c>
      <c r="F336" s="1">
        <f>IF(OR(DiyarbakirTablo[[#This Row],[Vefat2019]]&gt;-1, DiyarbakirTablo[[#This Row],[Vefat2018]]&gt;-1), AVERAGEIF(DiyarbakirTablo[[#This Row],[Vefat2019]:[Vefat2018]], "&gt;0"), DiyarbakirTablo[[#This Row],[Vefat2020]])</f>
        <v>0</v>
      </c>
      <c r="G336" s="1">
        <f>IF(AND(DiyarbakirTablo[[#This Row],[Vefat2020]]&gt;-1,DiyarbakirTablo[[#This Row],[Referans]]&gt;-1), DiyarbakirTablo[[#This Row],[Vefat2020]]-DiyarbakirTablo[[#This Row],[Referans]], 0)</f>
        <v>0</v>
      </c>
    </row>
    <row r="337" spans="1:7">
      <c r="A337" s="3" t="s">
        <v>352</v>
      </c>
      <c r="B337">
        <v>0</v>
      </c>
      <c r="C337">
        <v>9</v>
      </c>
      <c r="D337">
        <v>18</v>
      </c>
      <c r="E337">
        <v>-1</v>
      </c>
      <c r="F337" s="1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337" s="1">
        <f>IF(AND(DiyarbakirTablo[[#This Row],[Vefat2020]]&gt;-1,DiyarbakirTablo[[#This Row],[Referans]]&gt;-1), DiyarbakirTablo[[#This Row],[Vefat2020]]-DiyarbakirTablo[[#This Row],[Referans]], 0)</f>
        <v>-13.5</v>
      </c>
    </row>
    <row r="338" spans="1:7">
      <c r="A338" s="3" t="s">
        <v>353</v>
      </c>
      <c r="B338">
        <v>0</v>
      </c>
      <c r="C338">
        <v>18</v>
      </c>
      <c r="D338">
        <v>15</v>
      </c>
      <c r="E338">
        <v>-1</v>
      </c>
      <c r="F338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38" s="1">
        <f>IF(AND(DiyarbakirTablo[[#This Row],[Vefat2020]]&gt;-1,DiyarbakirTablo[[#This Row],[Referans]]&gt;-1), DiyarbakirTablo[[#This Row],[Vefat2020]]-DiyarbakirTablo[[#This Row],[Referans]], 0)</f>
        <v>-16.5</v>
      </c>
    </row>
    <row r="339" spans="1:7">
      <c r="A339" s="3" t="s">
        <v>354</v>
      </c>
      <c r="B339">
        <v>0</v>
      </c>
      <c r="C339">
        <v>16</v>
      </c>
      <c r="D339">
        <v>18</v>
      </c>
      <c r="E339">
        <v>-1</v>
      </c>
      <c r="F33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39" s="1">
        <f>IF(AND(DiyarbakirTablo[[#This Row],[Vefat2020]]&gt;-1,DiyarbakirTablo[[#This Row],[Referans]]&gt;-1), DiyarbakirTablo[[#This Row],[Vefat2020]]-DiyarbakirTablo[[#This Row],[Referans]], 0)</f>
        <v>-17</v>
      </c>
    </row>
    <row r="340" spans="1:7">
      <c r="A340" s="3" t="s">
        <v>355</v>
      </c>
      <c r="B340">
        <v>0</v>
      </c>
      <c r="C340">
        <v>16</v>
      </c>
      <c r="D340">
        <v>14</v>
      </c>
      <c r="E340">
        <v>9</v>
      </c>
      <c r="F340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40" s="1">
        <f>IF(AND(DiyarbakirTablo[[#This Row],[Vefat2020]]&gt;-1,DiyarbakirTablo[[#This Row],[Referans]]&gt;-1), DiyarbakirTablo[[#This Row],[Vefat2020]]-DiyarbakirTablo[[#This Row],[Referans]], 0)</f>
        <v>-15</v>
      </c>
    </row>
    <row r="341" spans="1:7">
      <c r="A341" s="3" t="s">
        <v>356</v>
      </c>
      <c r="B341">
        <v>0</v>
      </c>
      <c r="C341">
        <v>-1</v>
      </c>
      <c r="D341">
        <v>22</v>
      </c>
      <c r="E341">
        <v>8</v>
      </c>
      <c r="F341" s="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341" s="1">
        <f>IF(AND(DiyarbakirTablo[[#This Row],[Vefat2020]]&gt;-1,DiyarbakirTablo[[#This Row],[Referans]]&gt;-1), DiyarbakirTablo[[#This Row],[Vefat2020]]-DiyarbakirTablo[[#This Row],[Referans]], 0)</f>
        <v>-22</v>
      </c>
    </row>
    <row r="342" spans="1:7">
      <c r="A342" s="3" t="s">
        <v>357</v>
      </c>
      <c r="B342">
        <v>0</v>
      </c>
      <c r="C342">
        <v>11</v>
      </c>
      <c r="D342">
        <v>-1</v>
      </c>
      <c r="E342">
        <v>5</v>
      </c>
      <c r="F342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42" s="1">
        <f>IF(AND(DiyarbakirTablo[[#This Row],[Vefat2020]]&gt;-1,DiyarbakirTablo[[#This Row],[Referans]]&gt;-1), DiyarbakirTablo[[#This Row],[Vefat2020]]-DiyarbakirTablo[[#This Row],[Referans]], 0)</f>
        <v>-11</v>
      </c>
    </row>
    <row r="343" spans="1:7">
      <c r="A343" s="3" t="s">
        <v>358</v>
      </c>
      <c r="B343">
        <v>1</v>
      </c>
      <c r="C343">
        <v>13</v>
      </c>
      <c r="D343">
        <v>18</v>
      </c>
      <c r="E343">
        <v>-1</v>
      </c>
      <c r="F343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43" s="1">
        <f>IF(AND(DiyarbakirTablo[[#This Row],[Vefat2020]]&gt;-1,DiyarbakirTablo[[#This Row],[Referans]]&gt;-1), DiyarbakirTablo[[#This Row],[Vefat2020]]-DiyarbakirTablo[[#This Row],[Referans]], 0)</f>
        <v>-14.5</v>
      </c>
    </row>
    <row r="344" spans="1:7">
      <c r="A344" s="3" t="s">
        <v>359</v>
      </c>
      <c r="B344">
        <v>0</v>
      </c>
      <c r="C344">
        <v>14</v>
      </c>
      <c r="D344">
        <v>10</v>
      </c>
      <c r="E344">
        <v>8</v>
      </c>
      <c r="F344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44" s="1">
        <f>IF(AND(DiyarbakirTablo[[#This Row],[Vefat2020]]&gt;-1,DiyarbakirTablo[[#This Row],[Referans]]&gt;-1), DiyarbakirTablo[[#This Row],[Vefat2020]]-DiyarbakirTablo[[#This Row],[Referans]], 0)</f>
        <v>-12</v>
      </c>
    </row>
    <row r="345" spans="1:7">
      <c r="A345" s="3" t="s">
        <v>360</v>
      </c>
      <c r="B345">
        <v>0</v>
      </c>
      <c r="C345">
        <v>18</v>
      </c>
      <c r="D345">
        <v>10</v>
      </c>
      <c r="E345">
        <v>4</v>
      </c>
      <c r="F345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45" s="1">
        <f>IF(AND(DiyarbakirTablo[[#This Row],[Vefat2020]]&gt;-1,DiyarbakirTablo[[#This Row],[Referans]]&gt;-1), DiyarbakirTablo[[#This Row],[Vefat2020]]-DiyarbakirTablo[[#This Row],[Referans]], 0)</f>
        <v>-14</v>
      </c>
    </row>
    <row r="346" spans="1:7">
      <c r="A346" s="3" t="s">
        <v>361</v>
      </c>
      <c r="B346">
        <v>0</v>
      </c>
      <c r="C346">
        <v>17</v>
      </c>
      <c r="D346">
        <v>16</v>
      </c>
      <c r="E346">
        <v>-1</v>
      </c>
      <c r="F346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46" s="1">
        <f>IF(AND(DiyarbakirTablo[[#This Row],[Vefat2020]]&gt;-1,DiyarbakirTablo[[#This Row],[Referans]]&gt;-1), DiyarbakirTablo[[#This Row],[Vefat2020]]-DiyarbakirTablo[[#This Row],[Referans]], 0)</f>
        <v>-16.5</v>
      </c>
    </row>
    <row r="347" spans="1:7">
      <c r="A347" s="3" t="s">
        <v>362</v>
      </c>
      <c r="B347">
        <v>0</v>
      </c>
      <c r="C347">
        <v>18</v>
      </c>
      <c r="D347">
        <v>8</v>
      </c>
      <c r="E347">
        <v>8</v>
      </c>
      <c r="F347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47" s="1">
        <f>IF(AND(DiyarbakirTablo[[#This Row],[Vefat2020]]&gt;-1,DiyarbakirTablo[[#This Row],[Referans]]&gt;-1), DiyarbakirTablo[[#This Row],[Vefat2020]]-DiyarbakirTablo[[#This Row],[Referans]], 0)</f>
        <v>-13</v>
      </c>
    </row>
    <row r="348" spans="1:7">
      <c r="A348" s="3" t="s">
        <v>363</v>
      </c>
      <c r="B348">
        <v>0</v>
      </c>
      <c r="C348">
        <v>23</v>
      </c>
      <c r="D348">
        <v>14</v>
      </c>
      <c r="E348">
        <v>5</v>
      </c>
      <c r="F348" s="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348" s="1">
        <f>IF(AND(DiyarbakirTablo[[#This Row],[Vefat2020]]&gt;-1,DiyarbakirTablo[[#This Row],[Referans]]&gt;-1), DiyarbakirTablo[[#This Row],[Vefat2020]]-DiyarbakirTablo[[#This Row],[Referans]], 0)</f>
        <v>-18.5</v>
      </c>
    </row>
    <row r="349" spans="1:7">
      <c r="A349" s="3" t="s">
        <v>364</v>
      </c>
      <c r="B349">
        <v>0</v>
      </c>
      <c r="C349">
        <v>13</v>
      </c>
      <c r="D349">
        <v>12</v>
      </c>
      <c r="E349">
        <v>6</v>
      </c>
      <c r="F349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49" s="1">
        <f>IF(AND(DiyarbakirTablo[[#This Row],[Vefat2020]]&gt;-1,DiyarbakirTablo[[#This Row],[Referans]]&gt;-1), DiyarbakirTablo[[#This Row],[Vefat2020]]-DiyarbakirTablo[[#This Row],[Referans]], 0)</f>
        <v>-12.5</v>
      </c>
    </row>
    <row r="350" spans="1:7">
      <c r="A350" s="3" t="s">
        <v>365</v>
      </c>
      <c r="B350">
        <v>0</v>
      </c>
      <c r="C350">
        <v>8</v>
      </c>
      <c r="D350">
        <v>17</v>
      </c>
      <c r="E350">
        <v>3</v>
      </c>
      <c r="F350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50" s="1">
        <f>IF(AND(DiyarbakirTablo[[#This Row],[Vefat2020]]&gt;-1,DiyarbakirTablo[[#This Row],[Referans]]&gt;-1), DiyarbakirTablo[[#This Row],[Vefat2020]]-DiyarbakirTablo[[#This Row],[Referans]], 0)</f>
        <v>-12.5</v>
      </c>
    </row>
    <row r="351" spans="1:7">
      <c r="A351" s="3" t="s">
        <v>366</v>
      </c>
      <c r="B351">
        <v>0</v>
      </c>
      <c r="C351">
        <v>16</v>
      </c>
      <c r="D351">
        <v>12</v>
      </c>
      <c r="E351">
        <v>11</v>
      </c>
      <c r="F351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51" s="1">
        <f>IF(AND(DiyarbakirTablo[[#This Row],[Vefat2020]]&gt;-1,DiyarbakirTablo[[#This Row],[Referans]]&gt;-1), DiyarbakirTablo[[#This Row],[Vefat2020]]-DiyarbakirTablo[[#This Row],[Referans]], 0)</f>
        <v>-14</v>
      </c>
    </row>
    <row r="352" spans="1:7">
      <c r="A352" s="3" t="s">
        <v>367</v>
      </c>
      <c r="B352">
        <v>0</v>
      </c>
      <c r="C352">
        <v>13</v>
      </c>
      <c r="D352">
        <v>-1</v>
      </c>
      <c r="E352">
        <v>4</v>
      </c>
      <c r="F352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52" s="1">
        <f>IF(AND(DiyarbakirTablo[[#This Row],[Vefat2020]]&gt;-1,DiyarbakirTablo[[#This Row],[Referans]]&gt;-1), DiyarbakirTablo[[#This Row],[Vefat2020]]-DiyarbakirTablo[[#This Row],[Referans]], 0)</f>
        <v>-13</v>
      </c>
    </row>
    <row r="353" spans="1:7">
      <c r="A353" s="3" t="s">
        <v>368</v>
      </c>
      <c r="B353">
        <v>0</v>
      </c>
      <c r="C353">
        <v>11</v>
      </c>
      <c r="D353">
        <v>-1</v>
      </c>
      <c r="E353">
        <v>4</v>
      </c>
      <c r="F353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53" s="1">
        <f>IF(AND(DiyarbakirTablo[[#This Row],[Vefat2020]]&gt;-1,DiyarbakirTablo[[#This Row],[Referans]]&gt;-1), DiyarbakirTablo[[#This Row],[Vefat2020]]-DiyarbakirTablo[[#This Row],[Referans]], 0)</f>
        <v>-11</v>
      </c>
    </row>
    <row r="354" spans="1:7">
      <c r="A354" s="3" t="s">
        <v>369</v>
      </c>
      <c r="B354">
        <v>0</v>
      </c>
      <c r="C354">
        <v>17</v>
      </c>
      <c r="D354">
        <v>13</v>
      </c>
      <c r="E354">
        <v>2</v>
      </c>
      <c r="F354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54" s="1">
        <f>IF(AND(DiyarbakirTablo[[#This Row],[Vefat2020]]&gt;-1,DiyarbakirTablo[[#This Row],[Referans]]&gt;-1), DiyarbakirTablo[[#This Row],[Vefat2020]]-DiyarbakirTablo[[#This Row],[Referans]], 0)</f>
        <v>-15</v>
      </c>
    </row>
    <row r="355" spans="1:7">
      <c r="A355" s="3" t="s">
        <v>370</v>
      </c>
      <c r="B355">
        <v>0</v>
      </c>
      <c r="C355">
        <v>-1</v>
      </c>
      <c r="D355">
        <v>22</v>
      </c>
      <c r="E355">
        <v>9</v>
      </c>
      <c r="F355" s="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355" s="1">
        <f>IF(AND(DiyarbakirTablo[[#This Row],[Vefat2020]]&gt;-1,DiyarbakirTablo[[#This Row],[Referans]]&gt;-1), DiyarbakirTablo[[#This Row],[Vefat2020]]-DiyarbakirTablo[[#This Row],[Referans]], 0)</f>
        <v>-22</v>
      </c>
    </row>
    <row r="356" spans="1:7">
      <c r="A356" s="3" t="s">
        <v>371</v>
      </c>
      <c r="B356">
        <v>0</v>
      </c>
      <c r="C356">
        <v>17</v>
      </c>
      <c r="D356">
        <v>-1</v>
      </c>
      <c r="E356">
        <v>11</v>
      </c>
      <c r="F356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56" s="1">
        <f>IF(AND(DiyarbakirTablo[[#This Row],[Vefat2020]]&gt;-1,DiyarbakirTablo[[#This Row],[Referans]]&gt;-1), DiyarbakirTablo[[#This Row],[Vefat2020]]-DiyarbakirTablo[[#This Row],[Referans]], 0)</f>
        <v>-17</v>
      </c>
    </row>
    <row r="357" spans="1:7">
      <c r="A357" s="3" t="s">
        <v>372</v>
      </c>
      <c r="B357">
        <v>0</v>
      </c>
      <c r="C357">
        <v>10</v>
      </c>
      <c r="D357">
        <v>15</v>
      </c>
      <c r="E357">
        <v>9</v>
      </c>
      <c r="F357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57" s="1">
        <f>IF(AND(DiyarbakirTablo[[#This Row],[Vefat2020]]&gt;-1,DiyarbakirTablo[[#This Row],[Referans]]&gt;-1), DiyarbakirTablo[[#This Row],[Vefat2020]]-DiyarbakirTablo[[#This Row],[Referans]], 0)</f>
        <v>-12.5</v>
      </c>
    </row>
    <row r="358" spans="1:7">
      <c r="A358" s="3" t="s">
        <v>373</v>
      </c>
      <c r="B358">
        <v>0</v>
      </c>
      <c r="C358">
        <v>10</v>
      </c>
      <c r="D358">
        <v>11</v>
      </c>
      <c r="E358">
        <v>4</v>
      </c>
      <c r="F358" s="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358" s="1">
        <f>IF(AND(DiyarbakirTablo[[#This Row],[Vefat2020]]&gt;-1,DiyarbakirTablo[[#This Row],[Referans]]&gt;-1), DiyarbakirTablo[[#This Row],[Vefat2020]]-DiyarbakirTablo[[#This Row],[Referans]], 0)</f>
        <v>-10.5</v>
      </c>
    </row>
    <row r="359" spans="1:7">
      <c r="A359" s="3" t="s">
        <v>374</v>
      </c>
      <c r="B359">
        <v>0</v>
      </c>
      <c r="C359">
        <v>-1</v>
      </c>
      <c r="D359">
        <v>20</v>
      </c>
      <c r="E359">
        <v>6</v>
      </c>
      <c r="F359" s="1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59" s="1">
        <f>IF(AND(DiyarbakirTablo[[#This Row],[Vefat2020]]&gt;-1,DiyarbakirTablo[[#This Row],[Referans]]&gt;-1), DiyarbakirTablo[[#This Row],[Vefat2020]]-DiyarbakirTablo[[#This Row],[Referans]], 0)</f>
        <v>-20</v>
      </c>
    </row>
    <row r="360" spans="1:7">
      <c r="A360" s="3" t="s">
        <v>375</v>
      </c>
      <c r="B360">
        <v>0</v>
      </c>
      <c r="C360">
        <v>16</v>
      </c>
      <c r="D360">
        <v>14</v>
      </c>
      <c r="E360">
        <v>6</v>
      </c>
      <c r="F360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60" s="1">
        <f>IF(AND(DiyarbakirTablo[[#This Row],[Vefat2020]]&gt;-1,DiyarbakirTablo[[#This Row],[Referans]]&gt;-1), DiyarbakirTablo[[#This Row],[Vefat2020]]-DiyarbakirTablo[[#This Row],[Referans]], 0)</f>
        <v>-15</v>
      </c>
    </row>
    <row r="361" spans="1:7">
      <c r="A361" s="3" t="s">
        <v>376</v>
      </c>
      <c r="B361">
        <v>0</v>
      </c>
      <c r="C361">
        <v>13</v>
      </c>
      <c r="D361">
        <v>18</v>
      </c>
      <c r="E361">
        <v>6</v>
      </c>
      <c r="F361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61" s="1">
        <f>IF(AND(DiyarbakirTablo[[#This Row],[Vefat2020]]&gt;-1,DiyarbakirTablo[[#This Row],[Referans]]&gt;-1), DiyarbakirTablo[[#This Row],[Vefat2020]]-DiyarbakirTablo[[#This Row],[Referans]], 0)</f>
        <v>-15.5</v>
      </c>
    </row>
    <row r="362" spans="1:7">
      <c r="A362" s="3" t="s">
        <v>377</v>
      </c>
      <c r="B362">
        <v>0</v>
      </c>
      <c r="C362">
        <v>22</v>
      </c>
      <c r="D362">
        <v>20</v>
      </c>
      <c r="E362">
        <v>-1</v>
      </c>
      <c r="F362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62" s="1">
        <f>IF(AND(DiyarbakirTablo[[#This Row],[Vefat2020]]&gt;-1,DiyarbakirTablo[[#This Row],[Referans]]&gt;-1), DiyarbakirTablo[[#This Row],[Vefat2020]]-DiyarbakirTablo[[#This Row],[Referans]], 0)</f>
        <v>-21</v>
      </c>
    </row>
    <row r="363" spans="1:7">
      <c r="A363" s="3" t="s">
        <v>378</v>
      </c>
      <c r="B363">
        <v>0</v>
      </c>
      <c r="C363">
        <v>15</v>
      </c>
      <c r="D363">
        <v>20</v>
      </c>
      <c r="E363">
        <v>7</v>
      </c>
      <c r="F363" s="1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363" s="1">
        <f>IF(AND(DiyarbakirTablo[[#This Row],[Vefat2020]]&gt;-1,DiyarbakirTablo[[#This Row],[Referans]]&gt;-1), DiyarbakirTablo[[#This Row],[Vefat2020]]-DiyarbakirTablo[[#This Row],[Referans]], 0)</f>
        <v>-17.5</v>
      </c>
    </row>
    <row r="364" spans="1:7">
      <c r="A364" s="3" t="s">
        <v>379</v>
      </c>
      <c r="B364">
        <v>0</v>
      </c>
      <c r="C364">
        <v>21</v>
      </c>
      <c r="D364">
        <v>-1</v>
      </c>
      <c r="E364">
        <v>-1</v>
      </c>
      <c r="F364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64" s="1">
        <f>IF(AND(DiyarbakirTablo[[#This Row],[Vefat2020]]&gt;-1,DiyarbakirTablo[[#This Row],[Referans]]&gt;-1), DiyarbakirTablo[[#This Row],[Vefat2020]]-DiyarbakirTablo[[#This Row],[Referans]], 0)</f>
        <v>-21</v>
      </c>
    </row>
    <row r="365" spans="1:7">
      <c r="A365" s="3" t="s">
        <v>380</v>
      </c>
      <c r="B365">
        <v>0</v>
      </c>
      <c r="C365">
        <v>16</v>
      </c>
      <c r="D365">
        <v>15</v>
      </c>
      <c r="E365">
        <v>5</v>
      </c>
      <c r="F365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65" s="1">
        <f>IF(AND(DiyarbakirTablo[[#This Row],[Vefat2020]]&gt;-1,DiyarbakirTablo[[#This Row],[Referans]]&gt;-1), DiyarbakirTablo[[#This Row],[Vefat2020]]-DiyarbakirTablo[[#This Row],[Referans]], 0)</f>
        <v>-15.5</v>
      </c>
    </row>
    <row r="366" spans="1:7">
      <c r="A366" s="3" t="s">
        <v>381</v>
      </c>
      <c r="B366">
        <v>0</v>
      </c>
      <c r="C366">
        <v>27</v>
      </c>
      <c r="D366">
        <v>11</v>
      </c>
      <c r="E366">
        <v>7</v>
      </c>
      <c r="F366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66" s="1">
        <f>IF(AND(DiyarbakirTablo[[#This Row],[Vefat2020]]&gt;-1,DiyarbakirTablo[[#This Row],[Referans]]&gt;-1), DiyarbakirTablo[[#This Row],[Vefat2020]]-DiyarbakirTablo[[#This Row],[Referans]], 0)</f>
        <v>-19</v>
      </c>
    </row>
    <row r="367" spans="1:7">
      <c r="A367" s="3" t="s">
        <v>382</v>
      </c>
      <c r="B367">
        <v>0</v>
      </c>
      <c r="C367">
        <v>-1</v>
      </c>
      <c r="D367">
        <v>10</v>
      </c>
      <c r="E367">
        <v>4</v>
      </c>
      <c r="F367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367" s="1">
        <f>IF(AND(DiyarbakirTablo[[#This Row],[Vefat2020]]&gt;-1,DiyarbakirTablo[[#This Row],[Referans]]&gt;-1), DiyarbakirTablo[[#This Row],[Vefat2020]]-DiyarbakirTablo[[#This Row],[Referans]], 0)</f>
        <v>-10</v>
      </c>
    </row>
    <row r="368" spans="1:7">
      <c r="A368" s="3" t="s">
        <v>383</v>
      </c>
      <c r="B368">
        <v>0</v>
      </c>
      <c r="C368">
        <v>-1</v>
      </c>
      <c r="D368">
        <v>10</v>
      </c>
      <c r="E368">
        <v>11</v>
      </c>
      <c r="F368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368" s="1">
        <f>IF(AND(DiyarbakirTablo[[#This Row],[Vefat2020]]&gt;-1,DiyarbakirTablo[[#This Row],[Referans]]&gt;-1), DiyarbakirTablo[[#This Row],[Vefat2020]]-DiyarbakirTablo[[#This Row],[Referans]], 0)</f>
        <v>-10</v>
      </c>
    </row>
    <row r="369" spans="1:7">
      <c r="A369" s="3" t="s">
        <v>384</v>
      </c>
      <c r="B369">
        <v>0</v>
      </c>
      <c r="C369">
        <v>16</v>
      </c>
      <c r="D369">
        <v>21</v>
      </c>
      <c r="E369">
        <v>9</v>
      </c>
      <c r="F369" s="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369" s="1">
        <f>IF(AND(DiyarbakirTablo[[#This Row],[Vefat2020]]&gt;-1,DiyarbakirTablo[[#This Row],[Referans]]&gt;-1), DiyarbakirTablo[[#This Row],[Vefat2020]]-DiyarbakirTablo[[#This Row],[Referans]], 0)</f>
        <v>-18.5</v>
      </c>
    </row>
    <row r="370" spans="1:7">
      <c r="A370" s="3" t="s">
        <v>385</v>
      </c>
      <c r="B370">
        <v>0</v>
      </c>
      <c r="C370">
        <v>14</v>
      </c>
      <c r="D370">
        <v>9</v>
      </c>
      <c r="E370">
        <v>4</v>
      </c>
      <c r="F370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370" s="1">
        <f>IF(AND(DiyarbakirTablo[[#This Row],[Vefat2020]]&gt;-1,DiyarbakirTablo[[#This Row],[Referans]]&gt;-1), DiyarbakirTablo[[#This Row],[Vefat2020]]-DiyarbakirTablo[[#This Row],[Referans]], 0)</f>
        <v>-11.5</v>
      </c>
    </row>
    <row r="371" spans="1:7">
      <c r="A371" s="3" t="s">
        <v>386</v>
      </c>
      <c r="B371">
        <v>0</v>
      </c>
      <c r="C371">
        <v>16</v>
      </c>
      <c r="D371">
        <v>15</v>
      </c>
      <c r="E371">
        <v>6</v>
      </c>
      <c r="F371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71" s="1">
        <f>IF(AND(DiyarbakirTablo[[#This Row],[Vefat2020]]&gt;-1,DiyarbakirTablo[[#This Row],[Referans]]&gt;-1), DiyarbakirTablo[[#This Row],[Vefat2020]]-DiyarbakirTablo[[#This Row],[Referans]], 0)</f>
        <v>-15.5</v>
      </c>
    </row>
    <row r="372" spans="1:7">
      <c r="A372" s="3" t="s">
        <v>387</v>
      </c>
      <c r="B372">
        <v>0</v>
      </c>
      <c r="C372">
        <v>10</v>
      </c>
      <c r="D372">
        <v>14</v>
      </c>
      <c r="E372">
        <v>5</v>
      </c>
      <c r="F372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72" s="1">
        <f>IF(AND(DiyarbakirTablo[[#This Row],[Vefat2020]]&gt;-1,DiyarbakirTablo[[#This Row],[Referans]]&gt;-1), DiyarbakirTablo[[#This Row],[Vefat2020]]-DiyarbakirTablo[[#This Row],[Referans]], 0)</f>
        <v>-12</v>
      </c>
    </row>
    <row r="373" spans="1:7">
      <c r="A373" s="3" t="s">
        <v>388</v>
      </c>
      <c r="B373">
        <v>0</v>
      </c>
      <c r="C373">
        <v>-1</v>
      </c>
      <c r="D373">
        <v>21</v>
      </c>
      <c r="E373">
        <v>-1</v>
      </c>
      <c r="F373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73" s="1">
        <f>IF(AND(DiyarbakirTablo[[#This Row],[Vefat2020]]&gt;-1,DiyarbakirTablo[[#This Row],[Referans]]&gt;-1), DiyarbakirTablo[[#This Row],[Vefat2020]]-DiyarbakirTablo[[#This Row],[Referans]], 0)</f>
        <v>-21</v>
      </c>
    </row>
    <row r="374" spans="1:7">
      <c r="A374" s="3" t="s">
        <v>389</v>
      </c>
      <c r="B374">
        <v>0</v>
      </c>
      <c r="C374">
        <v>12</v>
      </c>
      <c r="D374">
        <v>-1</v>
      </c>
      <c r="E374">
        <v>8</v>
      </c>
      <c r="F374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74" s="1">
        <f>IF(AND(DiyarbakirTablo[[#This Row],[Vefat2020]]&gt;-1,DiyarbakirTablo[[#This Row],[Referans]]&gt;-1), DiyarbakirTablo[[#This Row],[Vefat2020]]-DiyarbakirTablo[[#This Row],[Referans]], 0)</f>
        <v>-12</v>
      </c>
    </row>
    <row r="375" spans="1:7">
      <c r="A375" s="3" t="s">
        <v>390</v>
      </c>
      <c r="B375">
        <v>0</v>
      </c>
      <c r="C375">
        <v>-1</v>
      </c>
      <c r="D375">
        <v>14</v>
      </c>
      <c r="E375">
        <v>6</v>
      </c>
      <c r="F375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75" s="1">
        <f>IF(AND(DiyarbakirTablo[[#This Row],[Vefat2020]]&gt;-1,DiyarbakirTablo[[#This Row],[Referans]]&gt;-1), DiyarbakirTablo[[#This Row],[Vefat2020]]-DiyarbakirTablo[[#This Row],[Referans]], 0)</f>
        <v>-14</v>
      </c>
    </row>
    <row r="376" spans="1:7">
      <c r="A376" s="3" t="s">
        <v>391</v>
      </c>
      <c r="B376">
        <v>0</v>
      </c>
      <c r="C376">
        <v>15</v>
      </c>
      <c r="D376">
        <v>18</v>
      </c>
      <c r="E376">
        <v>10</v>
      </c>
      <c r="F376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76" s="1">
        <f>IF(AND(DiyarbakirTablo[[#This Row],[Vefat2020]]&gt;-1,DiyarbakirTablo[[#This Row],[Referans]]&gt;-1), DiyarbakirTablo[[#This Row],[Vefat2020]]-DiyarbakirTablo[[#This Row],[Referans]], 0)</f>
        <v>-16.5</v>
      </c>
    </row>
    <row r="377" spans="1:7">
      <c r="A377" s="3" t="s">
        <v>392</v>
      </c>
      <c r="B377">
        <v>0</v>
      </c>
      <c r="C377">
        <v>19</v>
      </c>
      <c r="D377">
        <v>23</v>
      </c>
      <c r="E377">
        <v>3</v>
      </c>
      <c r="F377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77" s="1">
        <f>IF(AND(DiyarbakirTablo[[#This Row],[Vefat2020]]&gt;-1,DiyarbakirTablo[[#This Row],[Referans]]&gt;-1), DiyarbakirTablo[[#This Row],[Vefat2020]]-DiyarbakirTablo[[#This Row],[Referans]], 0)</f>
        <v>-21</v>
      </c>
    </row>
    <row r="378" spans="1:7">
      <c r="A378" s="3" t="s">
        <v>393</v>
      </c>
      <c r="B378">
        <v>0</v>
      </c>
      <c r="C378">
        <v>12</v>
      </c>
      <c r="D378">
        <v>10</v>
      </c>
      <c r="E378">
        <v>-1</v>
      </c>
      <c r="F378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78" s="1">
        <f>IF(AND(DiyarbakirTablo[[#This Row],[Vefat2020]]&gt;-1,DiyarbakirTablo[[#This Row],[Referans]]&gt;-1), DiyarbakirTablo[[#This Row],[Vefat2020]]-DiyarbakirTablo[[#This Row],[Referans]], 0)</f>
        <v>-11</v>
      </c>
    </row>
    <row r="379" spans="1:7">
      <c r="A379" s="3" t="s">
        <v>394</v>
      </c>
      <c r="B379">
        <v>0</v>
      </c>
      <c r="C379">
        <v>-1</v>
      </c>
      <c r="D379">
        <v>22</v>
      </c>
      <c r="E379">
        <v>7</v>
      </c>
      <c r="F379" s="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379" s="1">
        <f>IF(AND(DiyarbakirTablo[[#This Row],[Vefat2020]]&gt;-1,DiyarbakirTablo[[#This Row],[Referans]]&gt;-1), DiyarbakirTablo[[#This Row],[Vefat2020]]-DiyarbakirTablo[[#This Row],[Referans]], 0)</f>
        <v>-22</v>
      </c>
    </row>
    <row r="380" spans="1:7">
      <c r="A380" s="3" t="s">
        <v>395</v>
      </c>
      <c r="B380">
        <v>0</v>
      </c>
      <c r="C380">
        <v>-1</v>
      </c>
      <c r="D380">
        <v>15</v>
      </c>
      <c r="E380">
        <v>-1</v>
      </c>
      <c r="F380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80" s="1">
        <f>IF(AND(DiyarbakirTablo[[#This Row],[Vefat2020]]&gt;-1,DiyarbakirTablo[[#This Row],[Referans]]&gt;-1), DiyarbakirTablo[[#This Row],[Vefat2020]]-DiyarbakirTablo[[#This Row],[Referans]], 0)</f>
        <v>-15</v>
      </c>
    </row>
    <row r="381" spans="1:7">
      <c r="A381" s="3" t="s">
        <v>396</v>
      </c>
      <c r="B381">
        <v>0</v>
      </c>
      <c r="C381">
        <v>24</v>
      </c>
      <c r="D381">
        <v>20</v>
      </c>
      <c r="E381">
        <v>10</v>
      </c>
      <c r="F381" s="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381" s="1">
        <f>IF(AND(DiyarbakirTablo[[#This Row],[Vefat2020]]&gt;-1,DiyarbakirTablo[[#This Row],[Referans]]&gt;-1), DiyarbakirTablo[[#This Row],[Vefat2020]]-DiyarbakirTablo[[#This Row],[Referans]], 0)</f>
        <v>-22</v>
      </c>
    </row>
    <row r="382" spans="1:7">
      <c r="A382" s="3" t="s">
        <v>397</v>
      </c>
      <c r="B382">
        <v>0</v>
      </c>
      <c r="C382">
        <v>-1</v>
      </c>
      <c r="D382">
        <v>17</v>
      </c>
      <c r="E382">
        <v>7</v>
      </c>
      <c r="F382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82" s="1">
        <f>IF(AND(DiyarbakirTablo[[#This Row],[Vefat2020]]&gt;-1,DiyarbakirTablo[[#This Row],[Referans]]&gt;-1), DiyarbakirTablo[[#This Row],[Vefat2020]]-DiyarbakirTablo[[#This Row],[Referans]], 0)</f>
        <v>-17</v>
      </c>
    </row>
    <row r="383" spans="1:7">
      <c r="A383" s="3" t="s">
        <v>398</v>
      </c>
      <c r="B383">
        <v>0</v>
      </c>
      <c r="C383">
        <v>14</v>
      </c>
      <c r="D383">
        <v>20</v>
      </c>
      <c r="E383">
        <v>-1</v>
      </c>
      <c r="F383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83" s="1">
        <f>IF(AND(DiyarbakirTablo[[#This Row],[Vefat2020]]&gt;-1,DiyarbakirTablo[[#This Row],[Referans]]&gt;-1), DiyarbakirTablo[[#This Row],[Vefat2020]]-DiyarbakirTablo[[#This Row],[Referans]], 0)</f>
        <v>-17</v>
      </c>
    </row>
    <row r="384" spans="1:7">
      <c r="A384" s="3" t="s">
        <v>399</v>
      </c>
      <c r="B384">
        <v>0</v>
      </c>
      <c r="C384">
        <v>-1</v>
      </c>
      <c r="D384">
        <v>15</v>
      </c>
      <c r="E384">
        <v>-1</v>
      </c>
      <c r="F384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84" s="1">
        <f>IF(AND(DiyarbakirTablo[[#This Row],[Vefat2020]]&gt;-1,DiyarbakirTablo[[#This Row],[Referans]]&gt;-1), DiyarbakirTablo[[#This Row],[Vefat2020]]-DiyarbakirTablo[[#This Row],[Referans]], 0)</f>
        <v>-15</v>
      </c>
    </row>
    <row r="385" spans="1:7">
      <c r="A385" s="3" t="s">
        <v>400</v>
      </c>
      <c r="B385">
        <v>0</v>
      </c>
      <c r="C385">
        <v>18</v>
      </c>
      <c r="D385">
        <v>22</v>
      </c>
      <c r="E385">
        <v>-1</v>
      </c>
      <c r="F385" s="1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85" s="1">
        <f>IF(AND(DiyarbakirTablo[[#This Row],[Vefat2020]]&gt;-1,DiyarbakirTablo[[#This Row],[Referans]]&gt;-1), DiyarbakirTablo[[#This Row],[Vefat2020]]-DiyarbakirTablo[[#This Row],[Referans]], 0)</f>
        <v>-20</v>
      </c>
    </row>
    <row r="386" spans="1:7">
      <c r="A386" s="3" t="s">
        <v>401</v>
      </c>
      <c r="B386">
        <v>0</v>
      </c>
      <c r="C386">
        <v>12</v>
      </c>
      <c r="D386">
        <v>19</v>
      </c>
      <c r="E386">
        <v>6</v>
      </c>
      <c r="F386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86" s="1">
        <f>IF(AND(DiyarbakirTablo[[#This Row],[Vefat2020]]&gt;-1,DiyarbakirTablo[[#This Row],[Referans]]&gt;-1), DiyarbakirTablo[[#This Row],[Vefat2020]]-DiyarbakirTablo[[#This Row],[Referans]], 0)</f>
        <v>-15.5</v>
      </c>
    </row>
    <row r="387" spans="1:7">
      <c r="A387" s="3" t="s">
        <v>402</v>
      </c>
      <c r="B387">
        <v>0</v>
      </c>
      <c r="C387">
        <v>24</v>
      </c>
      <c r="D387">
        <v>14</v>
      </c>
      <c r="E387">
        <v>2</v>
      </c>
      <c r="F387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87" s="1">
        <f>IF(AND(DiyarbakirTablo[[#This Row],[Vefat2020]]&gt;-1,DiyarbakirTablo[[#This Row],[Referans]]&gt;-1), DiyarbakirTablo[[#This Row],[Vefat2020]]-DiyarbakirTablo[[#This Row],[Referans]], 0)</f>
        <v>-19</v>
      </c>
    </row>
    <row r="388" spans="1:7">
      <c r="A388" s="3" t="s">
        <v>403</v>
      </c>
      <c r="B388">
        <v>0</v>
      </c>
      <c r="C388">
        <v>21</v>
      </c>
      <c r="D388">
        <v>25</v>
      </c>
      <c r="E388">
        <v>12</v>
      </c>
      <c r="F388" s="1">
        <f>IF(OR(DiyarbakirTablo[[#This Row],[Vefat2019]]&gt;-1, DiyarbakirTablo[[#This Row],[Vefat2018]]&gt;-1), AVERAGEIF(DiyarbakirTablo[[#This Row],[Vefat2019]:[Vefat2018]], "&gt;0"), DiyarbakirTablo[[#This Row],[Vefat2020]])</f>
        <v>23</v>
      </c>
      <c r="G388" s="1">
        <f>IF(AND(DiyarbakirTablo[[#This Row],[Vefat2020]]&gt;-1,DiyarbakirTablo[[#This Row],[Referans]]&gt;-1), DiyarbakirTablo[[#This Row],[Vefat2020]]-DiyarbakirTablo[[#This Row],[Referans]], 0)</f>
        <v>-23</v>
      </c>
    </row>
    <row r="389" spans="1:7">
      <c r="A389" s="3" t="s">
        <v>404</v>
      </c>
      <c r="B389">
        <v>3</v>
      </c>
      <c r="C389">
        <v>12</v>
      </c>
      <c r="D389">
        <v>16</v>
      </c>
      <c r="E389">
        <v>7</v>
      </c>
      <c r="F389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89" s="1">
        <f>IF(AND(DiyarbakirTablo[[#This Row],[Vefat2020]]&gt;-1,DiyarbakirTablo[[#This Row],[Referans]]&gt;-1), DiyarbakirTablo[[#This Row],[Vefat2020]]-DiyarbakirTablo[[#This Row],[Referans]], 0)</f>
        <v>-11</v>
      </c>
    </row>
    <row r="390" spans="1:7">
      <c r="A390" s="3" t="s">
        <v>405</v>
      </c>
      <c r="B390">
        <v>2</v>
      </c>
      <c r="C390">
        <v>-1</v>
      </c>
      <c r="D390">
        <v>11</v>
      </c>
      <c r="E390">
        <v>10</v>
      </c>
      <c r="F390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90" s="1">
        <f>IF(AND(DiyarbakirTablo[[#This Row],[Vefat2020]]&gt;-1,DiyarbakirTablo[[#This Row],[Referans]]&gt;-1), DiyarbakirTablo[[#This Row],[Vefat2020]]-DiyarbakirTablo[[#This Row],[Referans]], 0)</f>
        <v>-9</v>
      </c>
    </row>
    <row r="391" spans="1:7">
      <c r="A391" s="3" t="s">
        <v>406</v>
      </c>
      <c r="B391">
        <v>3</v>
      </c>
      <c r="C391">
        <v>15</v>
      </c>
      <c r="D391">
        <v>21</v>
      </c>
      <c r="E391">
        <v>19</v>
      </c>
      <c r="F391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391" s="1">
        <f>IF(AND(DiyarbakirTablo[[#This Row],[Vefat2020]]&gt;-1,DiyarbakirTablo[[#This Row],[Referans]]&gt;-1), DiyarbakirTablo[[#This Row],[Vefat2020]]-DiyarbakirTablo[[#This Row],[Referans]], 0)</f>
        <v>-15</v>
      </c>
    </row>
    <row r="392" spans="1:7">
      <c r="A392" s="3" t="s">
        <v>407</v>
      </c>
      <c r="B392">
        <v>0</v>
      </c>
      <c r="C392">
        <v>-1</v>
      </c>
      <c r="D392">
        <v>21</v>
      </c>
      <c r="E392">
        <v>14</v>
      </c>
      <c r="F392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92" s="1">
        <f>IF(AND(DiyarbakirTablo[[#This Row],[Vefat2020]]&gt;-1,DiyarbakirTablo[[#This Row],[Referans]]&gt;-1), DiyarbakirTablo[[#This Row],[Vefat2020]]-DiyarbakirTablo[[#This Row],[Referans]], 0)</f>
        <v>-21</v>
      </c>
    </row>
    <row r="393" spans="1:7">
      <c r="A393" s="3" t="s">
        <v>408</v>
      </c>
      <c r="B393">
        <v>2</v>
      </c>
      <c r="C393">
        <v>-1</v>
      </c>
      <c r="D393">
        <v>15</v>
      </c>
      <c r="E393">
        <v>12</v>
      </c>
      <c r="F393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93" s="1">
        <f>IF(AND(DiyarbakirTablo[[#This Row],[Vefat2020]]&gt;-1,DiyarbakirTablo[[#This Row],[Referans]]&gt;-1), DiyarbakirTablo[[#This Row],[Vefat2020]]-DiyarbakirTablo[[#This Row],[Referans]], 0)</f>
        <v>-13</v>
      </c>
    </row>
    <row r="394" spans="1:7">
      <c r="A394" s="3" t="s">
        <v>409</v>
      </c>
      <c r="B394">
        <v>3</v>
      </c>
      <c r="C394">
        <v>-1</v>
      </c>
      <c r="D394">
        <v>18</v>
      </c>
      <c r="E394">
        <v>14</v>
      </c>
      <c r="F394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394" s="1">
        <f>IF(AND(DiyarbakirTablo[[#This Row],[Vefat2020]]&gt;-1,DiyarbakirTablo[[#This Row],[Referans]]&gt;-1), DiyarbakirTablo[[#This Row],[Vefat2020]]-DiyarbakirTablo[[#This Row],[Referans]], 0)</f>
        <v>-15</v>
      </c>
    </row>
    <row r="395" spans="1:7">
      <c r="A395" s="3" t="s">
        <v>410</v>
      </c>
      <c r="B395">
        <v>0</v>
      </c>
      <c r="C395">
        <v>16</v>
      </c>
      <c r="D395">
        <v>23</v>
      </c>
      <c r="E395">
        <v>13</v>
      </c>
      <c r="F395" s="1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395" s="1">
        <f>IF(AND(DiyarbakirTablo[[#This Row],[Vefat2020]]&gt;-1,DiyarbakirTablo[[#This Row],[Referans]]&gt;-1), DiyarbakirTablo[[#This Row],[Vefat2020]]-DiyarbakirTablo[[#This Row],[Referans]], 0)</f>
        <v>-19.5</v>
      </c>
    </row>
    <row r="396" spans="1:7">
      <c r="A396" s="3" t="s">
        <v>411</v>
      </c>
      <c r="B396">
        <v>0</v>
      </c>
      <c r="C396">
        <v>-1</v>
      </c>
      <c r="D396">
        <v>-1</v>
      </c>
      <c r="E396">
        <v>-1</v>
      </c>
      <c r="F396" s="1">
        <f>IF(OR(DiyarbakirTablo[[#This Row],[Vefat2019]]&gt;-1, DiyarbakirTablo[[#This Row],[Vefat2018]]&gt;-1), AVERAGEIF(DiyarbakirTablo[[#This Row],[Vefat2019]:[Vefat2018]], "&gt;0"), DiyarbakirTablo[[#This Row],[Vefat2020]])</f>
        <v>0</v>
      </c>
      <c r="G396" s="1">
        <f>IF(AND(DiyarbakirTablo[[#This Row],[Vefat2020]]&gt;-1,DiyarbakirTablo[[#This Row],[Referans]]&gt;-1), DiyarbakirTablo[[#This Row],[Vefat2020]]-DiyarbakirTablo[[#This Row],[Referans]], 0)</f>
        <v>0</v>
      </c>
    </row>
    <row r="397" spans="1:7">
      <c r="A397" s="3" t="s">
        <v>412</v>
      </c>
      <c r="B397">
        <v>0</v>
      </c>
      <c r="C397">
        <v>18</v>
      </c>
      <c r="D397">
        <v>13</v>
      </c>
      <c r="E397">
        <v>19</v>
      </c>
      <c r="F397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97" s="1">
        <f>IF(AND(DiyarbakirTablo[[#This Row],[Vefat2020]]&gt;-1,DiyarbakirTablo[[#This Row],[Referans]]&gt;-1), DiyarbakirTablo[[#This Row],[Vefat2020]]-DiyarbakirTablo[[#This Row],[Referans]], 0)</f>
        <v>-15.5</v>
      </c>
    </row>
    <row r="398" spans="1:7">
      <c r="A398" s="3" t="s">
        <v>413</v>
      </c>
      <c r="B398">
        <v>0</v>
      </c>
      <c r="C398">
        <v>23</v>
      </c>
      <c r="D398">
        <v>19</v>
      </c>
      <c r="E398">
        <v>-1</v>
      </c>
      <c r="F398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98" s="1">
        <f>IF(AND(DiyarbakirTablo[[#This Row],[Vefat2020]]&gt;-1,DiyarbakirTablo[[#This Row],[Referans]]&gt;-1), DiyarbakirTablo[[#This Row],[Vefat2020]]-DiyarbakirTablo[[#This Row],[Referans]], 0)</f>
        <v>-21</v>
      </c>
    </row>
    <row r="399" spans="1:7">
      <c r="A399" s="3" t="s">
        <v>414</v>
      </c>
      <c r="B399">
        <v>0</v>
      </c>
      <c r="C399">
        <v>17</v>
      </c>
      <c r="D399">
        <v>17</v>
      </c>
      <c r="E399">
        <v>14</v>
      </c>
      <c r="F39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99" s="1">
        <f>IF(AND(DiyarbakirTablo[[#This Row],[Vefat2020]]&gt;-1,DiyarbakirTablo[[#This Row],[Referans]]&gt;-1), DiyarbakirTablo[[#This Row],[Vefat2020]]-DiyarbakirTablo[[#This Row],[Referans]], 0)</f>
        <v>-17</v>
      </c>
    </row>
    <row r="400" spans="1:7">
      <c r="A400" s="3" t="s">
        <v>415</v>
      </c>
      <c r="B400">
        <v>0</v>
      </c>
      <c r="C400">
        <v>14</v>
      </c>
      <c r="D400">
        <v>12</v>
      </c>
      <c r="E400">
        <v>11</v>
      </c>
      <c r="F400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400" s="1">
        <f>IF(AND(DiyarbakirTablo[[#This Row],[Vefat2020]]&gt;-1,DiyarbakirTablo[[#This Row],[Referans]]&gt;-1), DiyarbakirTablo[[#This Row],[Vefat2020]]-DiyarbakirTablo[[#This Row],[Referans]], 0)</f>
        <v>-13</v>
      </c>
    </row>
    <row r="401" spans="1:7">
      <c r="A401" s="3" t="s">
        <v>416</v>
      </c>
      <c r="B401">
        <v>0</v>
      </c>
      <c r="C401">
        <v>22</v>
      </c>
      <c r="D401">
        <v>26</v>
      </c>
      <c r="E401">
        <v>19</v>
      </c>
      <c r="F401" s="1">
        <f>IF(OR(DiyarbakirTablo[[#This Row],[Vefat2019]]&gt;-1, DiyarbakirTablo[[#This Row],[Vefat2018]]&gt;-1), AVERAGEIF(DiyarbakirTablo[[#This Row],[Vefat2019]:[Vefat2018]], "&gt;0"), DiyarbakirTablo[[#This Row],[Vefat2020]])</f>
        <v>24</v>
      </c>
      <c r="G401" s="1">
        <f>IF(AND(DiyarbakirTablo[[#This Row],[Vefat2020]]&gt;-1,DiyarbakirTablo[[#This Row],[Referans]]&gt;-1), DiyarbakirTablo[[#This Row],[Vefat2020]]-DiyarbakirTablo[[#This Row],[Referans]], 0)</f>
        <v>-24</v>
      </c>
    </row>
    <row r="402" spans="1:7">
      <c r="A402" s="3" t="s">
        <v>417</v>
      </c>
      <c r="B402">
        <v>0</v>
      </c>
      <c r="C402">
        <v>12</v>
      </c>
      <c r="D402">
        <v>21</v>
      </c>
      <c r="E402">
        <v>11</v>
      </c>
      <c r="F402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402" s="1">
        <f>IF(AND(DiyarbakirTablo[[#This Row],[Vefat2020]]&gt;-1,DiyarbakirTablo[[#This Row],[Referans]]&gt;-1), DiyarbakirTablo[[#This Row],[Vefat2020]]-DiyarbakirTablo[[#This Row],[Referans]], 0)</f>
        <v>-16.5</v>
      </c>
    </row>
    <row r="403" spans="1:7">
      <c r="A403" s="3" t="s">
        <v>418</v>
      </c>
      <c r="B403">
        <v>0</v>
      </c>
      <c r="C403">
        <v>12</v>
      </c>
      <c r="D403">
        <v>-1</v>
      </c>
      <c r="E403">
        <v>20</v>
      </c>
      <c r="F403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403" s="1">
        <f>IF(AND(DiyarbakirTablo[[#This Row],[Vefat2020]]&gt;-1,DiyarbakirTablo[[#This Row],[Referans]]&gt;-1), DiyarbakirTablo[[#This Row],[Vefat2020]]-DiyarbakirTablo[[#This Row],[Referans]], 0)</f>
        <v>-12</v>
      </c>
    </row>
    <row r="404" spans="1:7">
      <c r="A404" s="3" t="s">
        <v>419</v>
      </c>
      <c r="B404">
        <v>0</v>
      </c>
      <c r="C404">
        <v>11</v>
      </c>
      <c r="D404">
        <v>12</v>
      </c>
      <c r="E404">
        <v>-1</v>
      </c>
      <c r="F404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404" s="1">
        <f>IF(AND(DiyarbakirTablo[[#This Row],[Vefat2020]]&gt;-1,DiyarbakirTablo[[#This Row],[Referans]]&gt;-1), DiyarbakirTablo[[#This Row],[Vefat2020]]-DiyarbakirTablo[[#This Row],[Referans]], 0)</f>
        <v>-11.5</v>
      </c>
    </row>
    <row r="405" spans="1:7">
      <c r="A405" s="3" t="s">
        <v>420</v>
      </c>
      <c r="B405">
        <v>0</v>
      </c>
      <c r="C405">
        <v>19</v>
      </c>
      <c r="D405">
        <v>14</v>
      </c>
      <c r="E405">
        <v>11</v>
      </c>
      <c r="F405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405" s="1">
        <f>IF(AND(DiyarbakirTablo[[#This Row],[Vefat2020]]&gt;-1,DiyarbakirTablo[[#This Row],[Referans]]&gt;-1), DiyarbakirTablo[[#This Row],[Vefat2020]]-DiyarbakirTablo[[#This Row],[Referans]], 0)</f>
        <v>-16.5</v>
      </c>
    </row>
    <row r="406" spans="1:7">
      <c r="A406" s="3" t="s">
        <v>421</v>
      </c>
      <c r="B406">
        <v>0</v>
      </c>
      <c r="C406">
        <v>18</v>
      </c>
      <c r="D406">
        <v>-1</v>
      </c>
      <c r="E406">
        <v>-1</v>
      </c>
      <c r="F406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406" s="1">
        <f>IF(AND(DiyarbakirTablo[[#This Row],[Vefat2020]]&gt;-1,DiyarbakirTablo[[#This Row],[Referans]]&gt;-1), DiyarbakirTablo[[#This Row],[Vefat2020]]-DiyarbakirTablo[[#This Row],[Referans]], 0)</f>
        <v>-18</v>
      </c>
    </row>
    <row r="407" spans="1:7">
      <c r="A407" s="3" t="s">
        <v>422</v>
      </c>
      <c r="B407">
        <v>0</v>
      </c>
      <c r="C407">
        <v>-1</v>
      </c>
      <c r="D407">
        <v>-1</v>
      </c>
      <c r="E407">
        <v>14</v>
      </c>
      <c r="F407" s="1">
        <f>IF(OR(DiyarbakirTablo[[#This Row],[Vefat2019]]&gt;-1, DiyarbakirTablo[[#This Row],[Vefat2018]]&gt;-1), AVERAGEIF(DiyarbakirTablo[[#This Row],[Vefat2019]:[Vefat2018]], "&gt;0"), DiyarbakirTablo[[#This Row],[Vefat2020]])</f>
        <v>0</v>
      </c>
      <c r="G407" s="1">
        <f>IF(AND(DiyarbakirTablo[[#This Row],[Vefat2020]]&gt;-1,DiyarbakirTablo[[#This Row],[Referans]]&gt;-1), DiyarbakirTablo[[#This Row],[Vefat2020]]-DiyarbakirTablo[[#This Row],[Referans]], 0)</f>
        <v>0</v>
      </c>
    </row>
    <row r="408" spans="1:7">
      <c r="A408" s="3" t="s">
        <v>423</v>
      </c>
      <c r="B408">
        <v>0</v>
      </c>
      <c r="C408">
        <v>16</v>
      </c>
      <c r="D408">
        <v>13</v>
      </c>
      <c r="E408">
        <v>18</v>
      </c>
      <c r="F408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08" s="1">
        <f>IF(AND(DiyarbakirTablo[[#This Row],[Vefat2020]]&gt;-1,DiyarbakirTablo[[#This Row],[Referans]]&gt;-1), DiyarbakirTablo[[#This Row],[Vefat2020]]-DiyarbakirTablo[[#This Row],[Referans]], 0)</f>
        <v>-14.5</v>
      </c>
    </row>
    <row r="409" spans="1:7">
      <c r="A409" s="3" t="s">
        <v>424</v>
      </c>
      <c r="B409">
        <v>0</v>
      </c>
      <c r="C409">
        <v>-1</v>
      </c>
      <c r="D409">
        <v>14</v>
      </c>
      <c r="E409">
        <v>12</v>
      </c>
      <c r="F409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409" s="1">
        <f>IF(AND(DiyarbakirTablo[[#This Row],[Vefat2020]]&gt;-1,DiyarbakirTablo[[#This Row],[Referans]]&gt;-1), DiyarbakirTablo[[#This Row],[Vefat2020]]-DiyarbakirTablo[[#This Row],[Referans]], 0)</f>
        <v>-14</v>
      </c>
    </row>
    <row r="410" spans="1:7">
      <c r="A410" s="3" t="s">
        <v>425</v>
      </c>
      <c r="B410">
        <v>0</v>
      </c>
      <c r="C410">
        <v>14</v>
      </c>
      <c r="D410">
        <v>17</v>
      </c>
      <c r="E410">
        <v>14</v>
      </c>
      <c r="F410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10" s="1">
        <f>IF(AND(DiyarbakirTablo[[#This Row],[Vefat2020]]&gt;-1,DiyarbakirTablo[[#This Row],[Referans]]&gt;-1), DiyarbakirTablo[[#This Row],[Vefat2020]]-DiyarbakirTablo[[#This Row],[Referans]], 0)</f>
        <v>-15.5</v>
      </c>
    </row>
    <row r="411" spans="1:7">
      <c r="A411" s="3" t="s">
        <v>426</v>
      </c>
      <c r="B411">
        <v>0</v>
      </c>
      <c r="C411">
        <v>18</v>
      </c>
      <c r="D411">
        <v>15</v>
      </c>
      <c r="E411">
        <v>12</v>
      </c>
      <c r="F411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411" s="1">
        <f>IF(AND(DiyarbakirTablo[[#This Row],[Vefat2020]]&gt;-1,DiyarbakirTablo[[#This Row],[Referans]]&gt;-1), DiyarbakirTablo[[#This Row],[Vefat2020]]-DiyarbakirTablo[[#This Row],[Referans]], 0)</f>
        <v>-16.5</v>
      </c>
    </row>
    <row r="412" spans="1:7">
      <c r="A412" s="3" t="s">
        <v>427</v>
      </c>
      <c r="B412">
        <v>0</v>
      </c>
      <c r="C412">
        <v>12</v>
      </c>
      <c r="D412">
        <v>19</v>
      </c>
      <c r="E412">
        <v>10</v>
      </c>
      <c r="F412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12" s="1">
        <f>IF(AND(DiyarbakirTablo[[#This Row],[Vefat2020]]&gt;-1,DiyarbakirTablo[[#This Row],[Referans]]&gt;-1), DiyarbakirTablo[[#This Row],[Vefat2020]]-DiyarbakirTablo[[#This Row],[Referans]], 0)</f>
        <v>-15.5</v>
      </c>
    </row>
    <row r="413" spans="1:7">
      <c r="A413" s="3" t="s">
        <v>428</v>
      </c>
      <c r="B413">
        <v>0</v>
      </c>
      <c r="C413">
        <v>-1</v>
      </c>
      <c r="D413">
        <v>17</v>
      </c>
      <c r="E413">
        <v>12</v>
      </c>
      <c r="F413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413" s="1">
        <f>IF(AND(DiyarbakirTablo[[#This Row],[Vefat2020]]&gt;-1,DiyarbakirTablo[[#This Row],[Referans]]&gt;-1), DiyarbakirTablo[[#This Row],[Vefat2020]]-DiyarbakirTablo[[#This Row],[Referans]], 0)</f>
        <v>-17</v>
      </c>
    </row>
    <row r="414" spans="1:7">
      <c r="A414" s="3" t="s">
        <v>429</v>
      </c>
      <c r="B414">
        <v>0</v>
      </c>
      <c r="C414">
        <v>-1</v>
      </c>
      <c r="D414">
        <v>-1</v>
      </c>
      <c r="E414">
        <v>15</v>
      </c>
      <c r="F414" s="1">
        <f>IF(OR(DiyarbakirTablo[[#This Row],[Vefat2019]]&gt;-1, DiyarbakirTablo[[#This Row],[Vefat2018]]&gt;-1), AVERAGEIF(DiyarbakirTablo[[#This Row],[Vefat2019]:[Vefat2018]], "&gt;0"), DiyarbakirTablo[[#This Row],[Vefat2020]])</f>
        <v>0</v>
      </c>
      <c r="G414" s="1">
        <f>IF(AND(DiyarbakirTablo[[#This Row],[Vefat2020]]&gt;-1,DiyarbakirTablo[[#This Row],[Referans]]&gt;-1), DiyarbakirTablo[[#This Row],[Vefat2020]]-DiyarbakirTablo[[#This Row],[Referans]], 0)</f>
        <v>0</v>
      </c>
    </row>
    <row r="415" spans="1:7">
      <c r="A415" s="3" t="s">
        <v>430</v>
      </c>
      <c r="B415">
        <v>0</v>
      </c>
      <c r="C415">
        <v>11</v>
      </c>
      <c r="D415">
        <v>22</v>
      </c>
      <c r="E415">
        <v>9</v>
      </c>
      <c r="F415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415" s="1">
        <f>IF(AND(DiyarbakirTablo[[#This Row],[Vefat2020]]&gt;-1,DiyarbakirTablo[[#This Row],[Referans]]&gt;-1), DiyarbakirTablo[[#This Row],[Vefat2020]]-DiyarbakirTablo[[#This Row],[Referans]], 0)</f>
        <v>-16.5</v>
      </c>
    </row>
    <row r="416" spans="1:7">
      <c r="A416" s="3" t="s">
        <v>431</v>
      </c>
      <c r="B416">
        <v>0</v>
      </c>
      <c r="C416">
        <v>10</v>
      </c>
      <c r="D416">
        <v>29</v>
      </c>
      <c r="E416">
        <v>8</v>
      </c>
      <c r="F416" s="1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416" s="1">
        <f>IF(AND(DiyarbakirTablo[[#This Row],[Vefat2020]]&gt;-1,DiyarbakirTablo[[#This Row],[Referans]]&gt;-1), DiyarbakirTablo[[#This Row],[Vefat2020]]-DiyarbakirTablo[[#This Row],[Referans]], 0)</f>
        <v>-19.5</v>
      </c>
    </row>
    <row r="417" spans="1:7">
      <c r="A417" s="3" t="s">
        <v>432</v>
      </c>
      <c r="B417">
        <v>0</v>
      </c>
      <c r="C417">
        <v>15</v>
      </c>
      <c r="D417">
        <v>14</v>
      </c>
      <c r="E417">
        <v>-1</v>
      </c>
      <c r="F417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17" s="1">
        <f>IF(AND(DiyarbakirTablo[[#This Row],[Vefat2020]]&gt;-1,DiyarbakirTablo[[#This Row],[Referans]]&gt;-1), DiyarbakirTablo[[#This Row],[Vefat2020]]-DiyarbakirTablo[[#This Row],[Referans]], 0)</f>
        <v>-14.5</v>
      </c>
    </row>
    <row r="418" spans="1:7">
      <c r="A418" s="3" t="s">
        <v>433</v>
      </c>
      <c r="B418">
        <v>0</v>
      </c>
      <c r="C418">
        <v>-1</v>
      </c>
      <c r="D418">
        <v>12</v>
      </c>
      <c r="E418">
        <v>19</v>
      </c>
      <c r="F418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418" s="1">
        <f>IF(AND(DiyarbakirTablo[[#This Row],[Vefat2020]]&gt;-1,DiyarbakirTablo[[#This Row],[Referans]]&gt;-1), DiyarbakirTablo[[#This Row],[Vefat2020]]-DiyarbakirTablo[[#This Row],[Referans]], 0)</f>
        <v>-12</v>
      </c>
    </row>
    <row r="419" spans="1:7">
      <c r="A419" s="3" t="s">
        <v>434</v>
      </c>
      <c r="B419">
        <v>0</v>
      </c>
      <c r="C419">
        <v>14</v>
      </c>
      <c r="D419">
        <v>20</v>
      </c>
      <c r="E419">
        <v>12</v>
      </c>
      <c r="F41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419" s="1">
        <f>IF(AND(DiyarbakirTablo[[#This Row],[Vefat2020]]&gt;-1,DiyarbakirTablo[[#This Row],[Referans]]&gt;-1), DiyarbakirTablo[[#This Row],[Vefat2020]]-DiyarbakirTablo[[#This Row],[Referans]], 0)</f>
        <v>-17</v>
      </c>
    </row>
    <row r="420" spans="1:7">
      <c r="A420" s="3" t="s">
        <v>435</v>
      </c>
      <c r="B420">
        <v>0</v>
      </c>
      <c r="C420">
        <v>16</v>
      </c>
      <c r="D420">
        <v>9</v>
      </c>
      <c r="E420">
        <v>16</v>
      </c>
      <c r="F420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420" s="1">
        <f>IF(AND(DiyarbakirTablo[[#This Row],[Vefat2020]]&gt;-1,DiyarbakirTablo[[#This Row],[Referans]]&gt;-1), DiyarbakirTablo[[#This Row],[Vefat2020]]-DiyarbakirTablo[[#This Row],[Referans]], 0)</f>
        <v>-12.5</v>
      </c>
    </row>
    <row r="421" spans="1:7">
      <c r="A421" s="3" t="s">
        <v>436</v>
      </c>
      <c r="B421">
        <v>0</v>
      </c>
      <c r="C421">
        <v>-1</v>
      </c>
      <c r="D421">
        <v>14</v>
      </c>
      <c r="E421">
        <v>8</v>
      </c>
      <c r="F421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421" s="1">
        <f>IF(AND(DiyarbakirTablo[[#This Row],[Vefat2020]]&gt;-1,DiyarbakirTablo[[#This Row],[Referans]]&gt;-1), DiyarbakirTablo[[#This Row],[Vefat2020]]-DiyarbakirTablo[[#This Row],[Referans]], 0)</f>
        <v>-14</v>
      </c>
    </row>
    <row r="422" spans="1:7">
      <c r="A422" s="3" t="s">
        <v>437</v>
      </c>
      <c r="B422">
        <v>0</v>
      </c>
      <c r="C422">
        <v>11</v>
      </c>
      <c r="D422">
        <v>16</v>
      </c>
      <c r="E422">
        <v>13</v>
      </c>
      <c r="F422" s="1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422" s="1">
        <f>IF(AND(DiyarbakirTablo[[#This Row],[Vefat2020]]&gt;-1,DiyarbakirTablo[[#This Row],[Referans]]&gt;-1), DiyarbakirTablo[[#This Row],[Vefat2020]]-DiyarbakirTablo[[#This Row],[Referans]], 0)</f>
        <v>-13.5</v>
      </c>
    </row>
    <row r="423" spans="1:7">
      <c r="A423" s="3" t="s">
        <v>438</v>
      </c>
      <c r="B423">
        <v>0</v>
      </c>
      <c r="C423">
        <v>10</v>
      </c>
      <c r="D423">
        <v>-1</v>
      </c>
      <c r="E423">
        <v>16</v>
      </c>
      <c r="F423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423" s="1">
        <f>IF(AND(DiyarbakirTablo[[#This Row],[Vefat2020]]&gt;-1,DiyarbakirTablo[[#This Row],[Referans]]&gt;-1), DiyarbakirTablo[[#This Row],[Vefat2020]]-DiyarbakirTablo[[#This Row],[Referans]], 0)</f>
        <v>-10</v>
      </c>
    </row>
    <row r="424" spans="1:7">
      <c r="A424" s="3" t="s">
        <v>439</v>
      </c>
      <c r="B424">
        <v>0</v>
      </c>
      <c r="C424">
        <v>17</v>
      </c>
      <c r="D424">
        <v>22</v>
      </c>
      <c r="E424">
        <v>18</v>
      </c>
      <c r="F424" s="1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424" s="1">
        <f>IF(AND(DiyarbakirTablo[[#This Row],[Vefat2020]]&gt;-1,DiyarbakirTablo[[#This Row],[Referans]]&gt;-1), DiyarbakirTablo[[#This Row],[Vefat2020]]-DiyarbakirTablo[[#This Row],[Referans]], 0)</f>
        <v>-19.5</v>
      </c>
    </row>
    <row r="425" spans="1:7">
      <c r="A425" s="3" t="s">
        <v>440</v>
      </c>
      <c r="B425">
        <v>0</v>
      </c>
      <c r="C425">
        <v>12</v>
      </c>
      <c r="D425">
        <v>19</v>
      </c>
      <c r="E425">
        <v>12</v>
      </c>
      <c r="F425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25" s="1">
        <f>IF(AND(DiyarbakirTablo[[#This Row],[Vefat2020]]&gt;-1,DiyarbakirTablo[[#This Row],[Referans]]&gt;-1), DiyarbakirTablo[[#This Row],[Vefat2020]]-DiyarbakirTablo[[#This Row],[Referans]], 0)</f>
        <v>-15.5</v>
      </c>
    </row>
    <row r="426" spans="1:7">
      <c r="A426" s="3" t="s">
        <v>441</v>
      </c>
      <c r="B426">
        <v>0</v>
      </c>
      <c r="C426">
        <v>21</v>
      </c>
      <c r="D426">
        <v>22</v>
      </c>
      <c r="E426">
        <v>-1</v>
      </c>
      <c r="F426" s="1">
        <f>IF(OR(DiyarbakirTablo[[#This Row],[Vefat2019]]&gt;-1, DiyarbakirTablo[[#This Row],[Vefat2018]]&gt;-1), AVERAGEIF(DiyarbakirTablo[[#This Row],[Vefat2019]:[Vefat2018]], "&gt;0"), DiyarbakirTablo[[#This Row],[Vefat2020]])</f>
        <v>21.5</v>
      </c>
      <c r="G426" s="1">
        <f>IF(AND(DiyarbakirTablo[[#This Row],[Vefat2020]]&gt;-1,DiyarbakirTablo[[#This Row],[Referans]]&gt;-1), DiyarbakirTablo[[#This Row],[Vefat2020]]-DiyarbakirTablo[[#This Row],[Referans]], 0)</f>
        <v>-21.5</v>
      </c>
    </row>
    <row r="427" spans="1:7">
      <c r="A427" s="3" t="s">
        <v>442</v>
      </c>
      <c r="B427">
        <v>0</v>
      </c>
      <c r="C427">
        <v>13</v>
      </c>
      <c r="D427">
        <v>13</v>
      </c>
      <c r="E427">
        <v>14</v>
      </c>
      <c r="F427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427" s="1">
        <f>IF(AND(DiyarbakirTablo[[#This Row],[Vefat2020]]&gt;-1,DiyarbakirTablo[[#This Row],[Referans]]&gt;-1), DiyarbakirTablo[[#This Row],[Vefat2020]]-DiyarbakirTablo[[#This Row],[Referans]], 0)</f>
        <v>-13</v>
      </c>
    </row>
    <row r="428" spans="1:7">
      <c r="A428" s="3" t="s">
        <v>443</v>
      </c>
      <c r="B428">
        <v>0</v>
      </c>
      <c r="C428">
        <v>-1</v>
      </c>
      <c r="D428">
        <v>12</v>
      </c>
      <c r="E428">
        <v>15</v>
      </c>
      <c r="F428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428" s="1">
        <f>IF(AND(DiyarbakirTablo[[#This Row],[Vefat2020]]&gt;-1,DiyarbakirTablo[[#This Row],[Referans]]&gt;-1), DiyarbakirTablo[[#This Row],[Vefat2020]]-DiyarbakirTablo[[#This Row],[Referans]], 0)</f>
        <v>-12</v>
      </c>
    </row>
    <row r="429" spans="1:7">
      <c r="A429" s="3" t="s">
        <v>444</v>
      </c>
      <c r="B429">
        <v>0</v>
      </c>
      <c r="C429">
        <v>15</v>
      </c>
      <c r="D429">
        <v>8</v>
      </c>
      <c r="E429">
        <v>14</v>
      </c>
      <c r="F429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429" s="1">
        <f>IF(AND(DiyarbakirTablo[[#This Row],[Vefat2020]]&gt;-1,DiyarbakirTablo[[#This Row],[Referans]]&gt;-1), DiyarbakirTablo[[#This Row],[Vefat2020]]-DiyarbakirTablo[[#This Row],[Referans]], 0)</f>
        <v>-11.5</v>
      </c>
    </row>
    <row r="430" spans="1:7">
      <c r="A430" s="3" t="s">
        <v>447</v>
      </c>
      <c r="B430">
        <v>17</v>
      </c>
      <c r="C430">
        <v>-1</v>
      </c>
      <c r="D430">
        <v>-1</v>
      </c>
      <c r="E430">
        <v>11</v>
      </c>
      <c r="F430" s="1" t="e">
        <f t="shared" ref="F430:F461" si="21">AVERAGEIF(C430:D430, "&gt;0")</f>
        <v>#DIV/0!</v>
      </c>
      <c r="G430" s="1" t="e">
        <f>IF(AND(DiyarbakirTablo[[#This Row],[Vefat2020]]&gt;-1,DiyarbakirTablo[[#This Row],[Referans]]&gt;-1), DiyarbakirTablo[[#This Row],[Vefat2020]]-DiyarbakirTablo[[#This Row],[Referans]], 0)</f>
        <v>#DIV/0!</v>
      </c>
    </row>
    <row r="431" spans="1:7">
      <c r="A431" s="3" t="s">
        <v>448</v>
      </c>
      <c r="B431">
        <v>18</v>
      </c>
      <c r="C431">
        <v>20</v>
      </c>
      <c r="D431">
        <v>-1</v>
      </c>
      <c r="E431">
        <v>-1</v>
      </c>
      <c r="F431" s="1">
        <f t="shared" si="21"/>
        <v>20</v>
      </c>
      <c r="G431" s="1">
        <f>IF(AND(DiyarbakirTablo[[#This Row],[Vefat2020]]&gt;-1,DiyarbakirTablo[[#This Row],[Referans]]&gt;-1), DiyarbakirTablo[[#This Row],[Vefat2020]]-DiyarbakirTablo[[#This Row],[Referans]], 0)</f>
        <v>-2</v>
      </c>
    </row>
    <row r="432" spans="1:7">
      <c r="A432" s="3" t="s">
        <v>449</v>
      </c>
      <c r="B432">
        <v>17</v>
      </c>
      <c r="C432">
        <v>16</v>
      </c>
      <c r="D432">
        <v>16</v>
      </c>
      <c r="E432">
        <v>13</v>
      </c>
      <c r="F432" s="1">
        <f t="shared" si="21"/>
        <v>16</v>
      </c>
      <c r="G432" s="1">
        <f>IF(AND(DiyarbakirTablo[[#This Row],[Vefat2020]]&gt;-1,DiyarbakirTablo[[#This Row],[Referans]]&gt;-1), DiyarbakirTablo[[#This Row],[Vefat2020]]-DiyarbakirTablo[[#This Row],[Referans]], 0)</f>
        <v>1</v>
      </c>
    </row>
    <row r="433" spans="1:7">
      <c r="A433" s="3" t="s">
        <v>450</v>
      </c>
      <c r="B433">
        <v>13</v>
      </c>
      <c r="C433">
        <v>16</v>
      </c>
      <c r="D433">
        <v>17</v>
      </c>
      <c r="E433">
        <v>11</v>
      </c>
      <c r="F433" s="1">
        <f t="shared" si="21"/>
        <v>16.5</v>
      </c>
      <c r="G433" s="1">
        <f>IF(AND(DiyarbakirTablo[[#This Row],[Vefat2020]]&gt;-1,DiyarbakirTablo[[#This Row],[Referans]]&gt;-1), DiyarbakirTablo[[#This Row],[Vefat2020]]-DiyarbakirTablo[[#This Row],[Referans]], 0)</f>
        <v>-3.5</v>
      </c>
    </row>
    <row r="434" spans="1:7">
      <c r="A434" s="3" t="s">
        <v>451</v>
      </c>
      <c r="B434">
        <v>16</v>
      </c>
      <c r="C434">
        <v>20</v>
      </c>
      <c r="D434">
        <v>11</v>
      </c>
      <c r="E434">
        <v>14</v>
      </c>
      <c r="F434" s="1">
        <f t="shared" si="21"/>
        <v>15.5</v>
      </c>
      <c r="G434" s="1">
        <f>IF(AND(DiyarbakirTablo[[#This Row],[Vefat2020]]&gt;-1,DiyarbakirTablo[[#This Row],[Referans]]&gt;-1), DiyarbakirTablo[[#This Row],[Vefat2020]]-DiyarbakirTablo[[#This Row],[Referans]], 0)</f>
        <v>0.5</v>
      </c>
    </row>
    <row r="435" spans="1:7">
      <c r="A435" s="3" t="s">
        <v>452</v>
      </c>
      <c r="B435">
        <v>18</v>
      </c>
      <c r="C435">
        <v>16</v>
      </c>
      <c r="D435">
        <v>9</v>
      </c>
      <c r="E435">
        <v>10</v>
      </c>
      <c r="F435" s="1">
        <f t="shared" si="21"/>
        <v>12.5</v>
      </c>
      <c r="G435" s="1">
        <f>IF(AND(DiyarbakirTablo[[#This Row],[Vefat2020]]&gt;-1,DiyarbakirTablo[[#This Row],[Referans]]&gt;-1), DiyarbakirTablo[[#This Row],[Vefat2020]]-DiyarbakirTablo[[#This Row],[Referans]], 0)</f>
        <v>5.5</v>
      </c>
    </row>
    <row r="436" spans="1:7">
      <c r="A436" s="3" t="s">
        <v>453</v>
      </c>
      <c r="B436">
        <v>22</v>
      </c>
      <c r="C436">
        <v>24</v>
      </c>
      <c r="D436">
        <v>15</v>
      </c>
      <c r="E436">
        <v>21</v>
      </c>
      <c r="F436" s="1">
        <f t="shared" si="21"/>
        <v>19.5</v>
      </c>
      <c r="G436" s="1">
        <f>IF(AND(DiyarbakirTablo[[#This Row],[Vefat2020]]&gt;-1,DiyarbakirTablo[[#This Row],[Referans]]&gt;-1), DiyarbakirTablo[[#This Row],[Vefat2020]]-DiyarbakirTablo[[#This Row],[Referans]], 0)</f>
        <v>2.5</v>
      </c>
    </row>
    <row r="437" spans="1:7">
      <c r="A437" s="3" t="s">
        <v>454</v>
      </c>
      <c r="B437">
        <v>24</v>
      </c>
      <c r="C437">
        <v>13</v>
      </c>
      <c r="D437">
        <v>16</v>
      </c>
      <c r="E437">
        <v>18</v>
      </c>
      <c r="F437" s="1">
        <f t="shared" si="21"/>
        <v>14.5</v>
      </c>
      <c r="G437" s="1">
        <f>IF(AND(DiyarbakirTablo[[#This Row],[Vefat2020]]&gt;-1,DiyarbakirTablo[[#This Row],[Referans]]&gt;-1), DiyarbakirTablo[[#This Row],[Vefat2020]]-DiyarbakirTablo[[#This Row],[Referans]], 0)</f>
        <v>9.5</v>
      </c>
    </row>
    <row r="438" spans="1:7">
      <c r="A438" s="3" t="s">
        <v>455</v>
      </c>
      <c r="B438">
        <v>16</v>
      </c>
      <c r="C438">
        <v>21</v>
      </c>
      <c r="D438">
        <v>13</v>
      </c>
      <c r="E438">
        <v>14</v>
      </c>
      <c r="F438" s="1">
        <f t="shared" si="21"/>
        <v>17</v>
      </c>
      <c r="G438" s="1">
        <f>IF(AND(DiyarbakirTablo[[#This Row],[Vefat2020]]&gt;-1,DiyarbakirTablo[[#This Row],[Referans]]&gt;-1), DiyarbakirTablo[[#This Row],[Vefat2020]]-DiyarbakirTablo[[#This Row],[Referans]], 0)</f>
        <v>-1</v>
      </c>
    </row>
    <row r="439" spans="1:7">
      <c r="A439" s="3" t="s">
        <v>456</v>
      </c>
      <c r="B439">
        <v>15</v>
      </c>
      <c r="C439">
        <v>11</v>
      </c>
      <c r="D439">
        <v>21</v>
      </c>
      <c r="E439">
        <v>11</v>
      </c>
      <c r="F439" s="1">
        <f t="shared" si="21"/>
        <v>16</v>
      </c>
      <c r="G439" s="1">
        <f>IF(AND(DiyarbakirTablo[[#This Row],[Vefat2020]]&gt;-1,DiyarbakirTablo[[#This Row],[Referans]]&gt;-1), DiyarbakirTablo[[#This Row],[Vefat2020]]-DiyarbakirTablo[[#This Row],[Referans]], 0)</f>
        <v>-1</v>
      </c>
    </row>
    <row r="440" spans="1:7">
      <c r="A440" s="3" t="s">
        <v>457</v>
      </c>
      <c r="B440">
        <v>17</v>
      </c>
      <c r="C440">
        <v>16</v>
      </c>
      <c r="D440">
        <v>16</v>
      </c>
      <c r="E440">
        <v>17</v>
      </c>
      <c r="F440" s="1">
        <f t="shared" si="21"/>
        <v>16</v>
      </c>
      <c r="G440" s="1">
        <f>IF(AND(DiyarbakirTablo[[#This Row],[Vefat2020]]&gt;-1,DiyarbakirTablo[[#This Row],[Referans]]&gt;-1), DiyarbakirTablo[[#This Row],[Vefat2020]]-DiyarbakirTablo[[#This Row],[Referans]], 0)</f>
        <v>1</v>
      </c>
    </row>
    <row r="441" spans="1:7">
      <c r="A441" s="3" t="s">
        <v>458</v>
      </c>
      <c r="B441">
        <v>-1</v>
      </c>
      <c r="C441">
        <v>20</v>
      </c>
      <c r="D441">
        <v>17</v>
      </c>
      <c r="E441">
        <v>18</v>
      </c>
      <c r="F441" s="1">
        <f t="shared" si="21"/>
        <v>18.5</v>
      </c>
      <c r="G441" s="1">
        <f>IF(AND(DiyarbakirTablo[[#This Row],[Vefat2020]]&gt;-1,DiyarbakirTablo[[#This Row],[Referans]]&gt;-1), DiyarbakirTablo[[#This Row],[Vefat2020]]-DiyarbakirTablo[[#This Row],[Referans]], 0)</f>
        <v>0</v>
      </c>
    </row>
    <row r="442" spans="1:7">
      <c r="A442" s="3" t="s">
        <v>459</v>
      </c>
      <c r="B442">
        <v>13</v>
      </c>
      <c r="C442">
        <v>9</v>
      </c>
      <c r="D442">
        <v>15</v>
      </c>
      <c r="E442">
        <v>20</v>
      </c>
      <c r="F442" s="1">
        <f t="shared" si="21"/>
        <v>12</v>
      </c>
      <c r="G442" s="1">
        <f>IF(AND(DiyarbakirTablo[[#This Row],[Vefat2020]]&gt;-1,DiyarbakirTablo[[#This Row],[Referans]]&gt;-1), DiyarbakirTablo[[#This Row],[Vefat2020]]-DiyarbakirTablo[[#This Row],[Referans]], 0)</f>
        <v>1</v>
      </c>
    </row>
    <row r="443" spans="1:7">
      <c r="A443" s="3" t="s">
        <v>460</v>
      </c>
      <c r="B443">
        <v>6</v>
      </c>
      <c r="C443">
        <v>-1</v>
      </c>
      <c r="D443">
        <v>15</v>
      </c>
      <c r="E443">
        <v>10</v>
      </c>
      <c r="F443" s="1">
        <f t="shared" si="21"/>
        <v>15</v>
      </c>
      <c r="G443" s="1">
        <f>IF(AND(DiyarbakirTablo[[#This Row],[Vefat2020]]&gt;-1,DiyarbakirTablo[[#This Row],[Referans]]&gt;-1), DiyarbakirTablo[[#This Row],[Vefat2020]]-DiyarbakirTablo[[#This Row],[Referans]], 0)</f>
        <v>-9</v>
      </c>
    </row>
    <row r="444" spans="1:7">
      <c r="A444" s="3" t="s">
        <v>461</v>
      </c>
      <c r="B444">
        <v>0</v>
      </c>
      <c r="C444">
        <v>20</v>
      </c>
      <c r="D444">
        <v>12</v>
      </c>
      <c r="E444">
        <v>-1</v>
      </c>
      <c r="F444" s="1">
        <f t="shared" si="21"/>
        <v>16</v>
      </c>
      <c r="G444" s="1">
        <f>IF(AND(DiyarbakirTablo[[#This Row],[Vefat2020]]&gt;-1,DiyarbakirTablo[[#This Row],[Referans]]&gt;-1), DiyarbakirTablo[[#This Row],[Vefat2020]]-DiyarbakirTablo[[#This Row],[Referans]], 0)</f>
        <v>-16</v>
      </c>
    </row>
    <row r="445" spans="1:7">
      <c r="A445" s="3" t="s">
        <v>462</v>
      </c>
      <c r="B445">
        <v>0</v>
      </c>
      <c r="C445">
        <v>19</v>
      </c>
      <c r="D445">
        <v>15</v>
      </c>
      <c r="E445">
        <v>14</v>
      </c>
      <c r="F445" s="1">
        <f t="shared" si="21"/>
        <v>17</v>
      </c>
      <c r="G445" s="1">
        <f>IF(AND(DiyarbakirTablo[[#This Row],[Vefat2020]]&gt;-1,DiyarbakirTablo[[#This Row],[Referans]]&gt;-1), DiyarbakirTablo[[#This Row],[Vefat2020]]-DiyarbakirTablo[[#This Row],[Referans]], 0)</f>
        <v>-17</v>
      </c>
    </row>
    <row r="446" spans="1:7">
      <c r="A446" s="3" t="s">
        <v>463</v>
      </c>
      <c r="B446">
        <v>1</v>
      </c>
      <c r="C446">
        <v>9</v>
      </c>
      <c r="D446">
        <v>13</v>
      </c>
      <c r="E446">
        <v>11</v>
      </c>
      <c r="F446" s="1">
        <f t="shared" si="21"/>
        <v>11</v>
      </c>
      <c r="G446" s="1">
        <f>IF(AND(DiyarbakirTablo[[#This Row],[Vefat2020]]&gt;-1,DiyarbakirTablo[[#This Row],[Referans]]&gt;-1), DiyarbakirTablo[[#This Row],[Vefat2020]]-DiyarbakirTablo[[#This Row],[Referans]], 0)</f>
        <v>-10</v>
      </c>
    </row>
    <row r="447" spans="1:7">
      <c r="A447" s="3" t="s">
        <v>464</v>
      </c>
      <c r="B447">
        <v>1</v>
      </c>
      <c r="C447">
        <v>12</v>
      </c>
      <c r="D447">
        <v>14</v>
      </c>
      <c r="E447">
        <v>11</v>
      </c>
      <c r="F447" s="1">
        <f t="shared" si="21"/>
        <v>13</v>
      </c>
      <c r="G447" s="1">
        <f>IF(AND(DiyarbakirTablo[[#This Row],[Vefat2020]]&gt;-1,DiyarbakirTablo[[#This Row],[Referans]]&gt;-1), DiyarbakirTablo[[#This Row],[Vefat2020]]-DiyarbakirTablo[[#This Row],[Referans]], 0)</f>
        <v>-12</v>
      </c>
    </row>
    <row r="448" spans="1:7">
      <c r="A448" s="3" t="s">
        <v>465</v>
      </c>
      <c r="B448">
        <v>0</v>
      </c>
      <c r="C448">
        <v>18</v>
      </c>
      <c r="D448">
        <v>13</v>
      </c>
      <c r="E448">
        <v>15</v>
      </c>
      <c r="F448" s="1">
        <f t="shared" si="21"/>
        <v>15.5</v>
      </c>
      <c r="G448" s="1">
        <f>IF(AND(DiyarbakirTablo[[#This Row],[Vefat2020]]&gt;-1,DiyarbakirTablo[[#This Row],[Referans]]&gt;-1), DiyarbakirTablo[[#This Row],[Vefat2020]]-DiyarbakirTablo[[#This Row],[Referans]], 0)</f>
        <v>-15.5</v>
      </c>
    </row>
    <row r="449" spans="1:7">
      <c r="A449" s="3" t="s">
        <v>466</v>
      </c>
      <c r="B449">
        <v>0</v>
      </c>
      <c r="C449">
        <v>-1</v>
      </c>
      <c r="D449">
        <v>13</v>
      </c>
      <c r="E449">
        <v>13</v>
      </c>
      <c r="F449" s="1">
        <f t="shared" si="21"/>
        <v>13</v>
      </c>
      <c r="G449" s="1">
        <f>IF(AND(DiyarbakirTablo[[#This Row],[Vefat2020]]&gt;-1,DiyarbakirTablo[[#This Row],[Referans]]&gt;-1), DiyarbakirTablo[[#This Row],[Vefat2020]]-DiyarbakirTablo[[#This Row],[Referans]], 0)</f>
        <v>-13</v>
      </c>
    </row>
    <row r="450" spans="1:7">
      <c r="A450" s="3" t="s">
        <v>467</v>
      </c>
      <c r="B450">
        <v>0</v>
      </c>
      <c r="C450">
        <v>-1</v>
      </c>
      <c r="D450">
        <v>12</v>
      </c>
      <c r="E450">
        <v>-1</v>
      </c>
      <c r="F450" s="1">
        <f t="shared" si="21"/>
        <v>12</v>
      </c>
      <c r="G450" s="1">
        <f>IF(AND(DiyarbakirTablo[[#This Row],[Vefat2020]]&gt;-1,DiyarbakirTablo[[#This Row],[Referans]]&gt;-1), DiyarbakirTablo[[#This Row],[Vefat2020]]-DiyarbakirTablo[[#This Row],[Referans]], 0)</f>
        <v>-12</v>
      </c>
    </row>
    <row r="451" spans="1:7">
      <c r="A451" s="3" t="s">
        <v>468</v>
      </c>
      <c r="B451">
        <v>4</v>
      </c>
      <c r="C451">
        <v>14</v>
      </c>
      <c r="D451">
        <v>11</v>
      </c>
      <c r="E451">
        <v>16</v>
      </c>
      <c r="F451" s="1">
        <f t="shared" si="21"/>
        <v>12.5</v>
      </c>
      <c r="G451" s="1">
        <f>IF(AND(DiyarbakirTablo[[#This Row],[Vefat2020]]&gt;-1,DiyarbakirTablo[[#This Row],[Referans]]&gt;-1), DiyarbakirTablo[[#This Row],[Vefat2020]]-DiyarbakirTablo[[#This Row],[Referans]], 0)</f>
        <v>-8.5</v>
      </c>
    </row>
    <row r="452" spans="1:7">
      <c r="A452" s="3" t="s">
        <v>469</v>
      </c>
      <c r="B452">
        <v>3</v>
      </c>
      <c r="C452">
        <v>11</v>
      </c>
      <c r="D452">
        <v>-1</v>
      </c>
      <c r="E452">
        <v>22</v>
      </c>
      <c r="F452" s="1">
        <f t="shared" si="21"/>
        <v>11</v>
      </c>
      <c r="G452" s="1">
        <f>IF(AND(DiyarbakirTablo[[#This Row],[Vefat2020]]&gt;-1,DiyarbakirTablo[[#This Row],[Referans]]&gt;-1), DiyarbakirTablo[[#This Row],[Vefat2020]]-DiyarbakirTablo[[#This Row],[Referans]], 0)</f>
        <v>-8</v>
      </c>
    </row>
    <row r="453" spans="1:7">
      <c r="A453" s="3" t="s">
        <v>470</v>
      </c>
      <c r="B453">
        <v>1</v>
      </c>
      <c r="C453">
        <v>13</v>
      </c>
      <c r="D453">
        <v>15</v>
      </c>
      <c r="E453">
        <v>17</v>
      </c>
      <c r="F453" s="1">
        <f t="shared" si="21"/>
        <v>14</v>
      </c>
      <c r="G453" s="1">
        <f>IF(AND(DiyarbakirTablo[[#This Row],[Vefat2020]]&gt;-1,DiyarbakirTablo[[#This Row],[Referans]]&gt;-1), DiyarbakirTablo[[#This Row],[Vefat2020]]-DiyarbakirTablo[[#This Row],[Referans]], 0)</f>
        <v>-13</v>
      </c>
    </row>
    <row r="454" spans="1:7">
      <c r="A454" s="3" t="s">
        <v>471</v>
      </c>
      <c r="B454">
        <v>0</v>
      </c>
      <c r="C454">
        <v>9</v>
      </c>
      <c r="D454">
        <v>11</v>
      </c>
      <c r="E454">
        <v>11</v>
      </c>
      <c r="F454" s="1">
        <f t="shared" si="21"/>
        <v>10</v>
      </c>
      <c r="G454" s="1">
        <f>IF(AND(DiyarbakirTablo[[#This Row],[Vefat2020]]&gt;-1,DiyarbakirTablo[[#This Row],[Referans]]&gt;-1), DiyarbakirTablo[[#This Row],[Vefat2020]]-DiyarbakirTablo[[#This Row],[Referans]], 0)</f>
        <v>-10</v>
      </c>
    </row>
    <row r="455" spans="1:7">
      <c r="A455" s="3" t="s">
        <v>472</v>
      </c>
      <c r="B455">
        <v>0</v>
      </c>
      <c r="C455">
        <v>-1</v>
      </c>
      <c r="D455">
        <v>16</v>
      </c>
      <c r="E455">
        <v>11</v>
      </c>
      <c r="F455" s="1">
        <f t="shared" si="21"/>
        <v>16</v>
      </c>
      <c r="G455" s="1">
        <f>IF(AND(DiyarbakirTablo[[#This Row],[Vefat2020]]&gt;-1,DiyarbakirTablo[[#This Row],[Referans]]&gt;-1), DiyarbakirTablo[[#This Row],[Vefat2020]]-DiyarbakirTablo[[#This Row],[Referans]], 0)</f>
        <v>-16</v>
      </c>
    </row>
    <row r="456" spans="1:7">
      <c r="A456" s="3" t="s">
        <v>473</v>
      </c>
      <c r="B456">
        <v>2</v>
      </c>
      <c r="C456">
        <v>17</v>
      </c>
      <c r="D456">
        <v>22</v>
      </c>
      <c r="E456">
        <v>12</v>
      </c>
      <c r="F456" s="1">
        <f t="shared" si="21"/>
        <v>19.5</v>
      </c>
      <c r="G456" s="1">
        <f>IF(AND(DiyarbakirTablo[[#This Row],[Vefat2020]]&gt;-1,DiyarbakirTablo[[#This Row],[Referans]]&gt;-1), DiyarbakirTablo[[#This Row],[Vefat2020]]-DiyarbakirTablo[[#This Row],[Referans]], 0)</f>
        <v>-17.5</v>
      </c>
    </row>
    <row r="457" spans="1:7">
      <c r="A457" s="3" t="s">
        <v>474</v>
      </c>
      <c r="B457">
        <v>0</v>
      </c>
      <c r="C457">
        <v>9</v>
      </c>
      <c r="D457">
        <v>15</v>
      </c>
      <c r="E457">
        <v>7</v>
      </c>
      <c r="F457" s="1">
        <f t="shared" si="21"/>
        <v>12</v>
      </c>
      <c r="G457" s="1">
        <f>IF(AND(DiyarbakirTablo[[#This Row],[Vefat2020]]&gt;-1,DiyarbakirTablo[[#This Row],[Referans]]&gt;-1), DiyarbakirTablo[[#This Row],[Vefat2020]]-DiyarbakirTablo[[#This Row],[Referans]], 0)</f>
        <v>-12</v>
      </c>
    </row>
    <row r="458" spans="1:7">
      <c r="A458" s="3" t="s">
        <v>475</v>
      </c>
      <c r="B458">
        <v>0</v>
      </c>
      <c r="C458">
        <v>7</v>
      </c>
      <c r="D458">
        <v>15</v>
      </c>
      <c r="E458">
        <v>14</v>
      </c>
      <c r="F458" s="1">
        <f t="shared" si="21"/>
        <v>11</v>
      </c>
      <c r="G458" s="1">
        <f>IF(AND(DiyarbakirTablo[[#This Row],[Vefat2020]]&gt;-1,DiyarbakirTablo[[#This Row],[Referans]]&gt;-1), DiyarbakirTablo[[#This Row],[Vefat2020]]-DiyarbakirTablo[[#This Row],[Referans]], 0)</f>
        <v>-11</v>
      </c>
    </row>
    <row r="459" spans="1:7">
      <c r="A459" s="3" t="s">
        <v>476</v>
      </c>
      <c r="B459">
        <v>0</v>
      </c>
      <c r="C459">
        <v>13</v>
      </c>
      <c r="D459">
        <v>19</v>
      </c>
      <c r="E459">
        <v>-1</v>
      </c>
      <c r="F459" s="1">
        <f t="shared" si="21"/>
        <v>16</v>
      </c>
      <c r="G459" s="1">
        <f>IF(AND(DiyarbakirTablo[[#This Row],[Vefat2020]]&gt;-1,DiyarbakirTablo[[#This Row],[Referans]]&gt;-1), DiyarbakirTablo[[#This Row],[Vefat2020]]-DiyarbakirTablo[[#This Row],[Referans]], 0)</f>
        <v>-16</v>
      </c>
    </row>
    <row r="460" spans="1:7">
      <c r="A460" s="3" t="s">
        <v>477</v>
      </c>
      <c r="B460">
        <v>0</v>
      </c>
      <c r="C460">
        <v>12</v>
      </c>
      <c r="D460">
        <v>18</v>
      </c>
      <c r="E460">
        <v>-1</v>
      </c>
      <c r="F460" s="1">
        <f t="shared" si="21"/>
        <v>15</v>
      </c>
      <c r="G460" s="1">
        <f>IF(AND(DiyarbakirTablo[[#This Row],[Vefat2020]]&gt;-1,DiyarbakirTablo[[#This Row],[Referans]]&gt;-1), DiyarbakirTablo[[#This Row],[Vefat2020]]-DiyarbakirTablo[[#This Row],[Referans]], 0)</f>
        <v>-15</v>
      </c>
    </row>
    <row r="461" spans="1:7">
      <c r="A461" s="3" t="s">
        <v>478</v>
      </c>
      <c r="B461">
        <v>0</v>
      </c>
      <c r="C461">
        <v>9</v>
      </c>
      <c r="D461">
        <v>12</v>
      </c>
      <c r="E461">
        <v>10</v>
      </c>
      <c r="F461" s="1">
        <f t="shared" si="21"/>
        <v>10.5</v>
      </c>
      <c r="G461" s="1">
        <f>IF(AND(DiyarbakirTablo[[#This Row],[Vefat2020]]&gt;-1,DiyarbakirTablo[[#This Row],[Referans]]&gt;-1), DiyarbakirTablo[[#This Row],[Vefat2020]]-DiyarbakirTablo[[#This Row],[Referans]], 0)</f>
        <v>-10.5</v>
      </c>
    </row>
    <row r="462" spans="1:7">
      <c r="A462" s="3" t="s">
        <v>479</v>
      </c>
      <c r="B462">
        <v>0</v>
      </c>
      <c r="C462">
        <v>16</v>
      </c>
      <c r="D462">
        <v>21</v>
      </c>
      <c r="E462">
        <v>19</v>
      </c>
      <c r="F462" s="1">
        <f t="shared" ref="F462:F481" si="22">AVERAGEIF(C462:D462, "&gt;0")</f>
        <v>18.5</v>
      </c>
      <c r="G462" s="1">
        <f>IF(AND(DiyarbakirTablo[[#This Row],[Vefat2020]]&gt;-1,DiyarbakirTablo[[#This Row],[Referans]]&gt;-1), DiyarbakirTablo[[#This Row],[Vefat2020]]-DiyarbakirTablo[[#This Row],[Referans]], 0)</f>
        <v>-18.5</v>
      </c>
    </row>
    <row r="463" spans="1:7">
      <c r="A463" s="3" t="s">
        <v>480</v>
      </c>
      <c r="B463">
        <v>0</v>
      </c>
      <c r="C463">
        <v>16</v>
      </c>
      <c r="D463">
        <v>16</v>
      </c>
      <c r="E463">
        <v>-1</v>
      </c>
      <c r="F463" s="1">
        <f t="shared" si="22"/>
        <v>16</v>
      </c>
      <c r="G463" s="1">
        <f>IF(AND(DiyarbakirTablo[[#This Row],[Vefat2020]]&gt;-1,DiyarbakirTablo[[#This Row],[Referans]]&gt;-1), DiyarbakirTablo[[#This Row],[Vefat2020]]-DiyarbakirTablo[[#This Row],[Referans]], 0)</f>
        <v>-16</v>
      </c>
    </row>
    <row r="464" spans="1:7">
      <c r="A464" s="3" t="s">
        <v>481</v>
      </c>
      <c r="B464">
        <v>14</v>
      </c>
      <c r="C464">
        <v>18</v>
      </c>
      <c r="D464">
        <v>7</v>
      </c>
      <c r="E464">
        <v>23</v>
      </c>
      <c r="F464" s="1">
        <f t="shared" si="22"/>
        <v>12.5</v>
      </c>
      <c r="G464" s="1">
        <f>IF(AND(DiyarbakirTablo[[#This Row],[Vefat2020]]&gt;-1,DiyarbakirTablo[[#This Row],[Referans]]&gt;-1), DiyarbakirTablo[[#This Row],[Vefat2020]]-DiyarbakirTablo[[#This Row],[Referans]], 0)</f>
        <v>1.5</v>
      </c>
    </row>
    <row r="465" spans="1:7">
      <c r="A465" s="3" t="s">
        <v>482</v>
      </c>
      <c r="B465">
        <v>13</v>
      </c>
      <c r="C465">
        <v>10</v>
      </c>
      <c r="D465">
        <v>11</v>
      </c>
      <c r="E465">
        <v>16</v>
      </c>
      <c r="F465" s="1">
        <f t="shared" si="22"/>
        <v>10.5</v>
      </c>
      <c r="G465" s="1">
        <f>IF(AND(DiyarbakirTablo[[#This Row],[Vefat2020]]&gt;-1,DiyarbakirTablo[[#This Row],[Referans]]&gt;-1), DiyarbakirTablo[[#This Row],[Vefat2020]]-DiyarbakirTablo[[#This Row],[Referans]], 0)</f>
        <v>2.5</v>
      </c>
    </row>
    <row r="466" spans="1:7">
      <c r="A466" s="3" t="s">
        <v>483</v>
      </c>
      <c r="B466">
        <v>2</v>
      </c>
      <c r="C466">
        <v>-1</v>
      </c>
      <c r="D466">
        <v>15</v>
      </c>
      <c r="E466">
        <v>14</v>
      </c>
      <c r="F466" s="1">
        <f t="shared" si="22"/>
        <v>15</v>
      </c>
      <c r="G466" s="1">
        <f>IF(AND(DiyarbakirTablo[[#This Row],[Vefat2020]]&gt;-1,DiyarbakirTablo[[#This Row],[Referans]]&gt;-1), DiyarbakirTablo[[#This Row],[Vefat2020]]-DiyarbakirTablo[[#This Row],[Referans]], 0)</f>
        <v>-13</v>
      </c>
    </row>
    <row r="467" spans="1:7">
      <c r="A467" s="3" t="s">
        <v>484</v>
      </c>
      <c r="B467">
        <v>1</v>
      </c>
      <c r="C467">
        <v>15</v>
      </c>
      <c r="D467">
        <v>19</v>
      </c>
      <c r="E467">
        <v>-1</v>
      </c>
      <c r="F467" s="1">
        <f t="shared" si="22"/>
        <v>17</v>
      </c>
      <c r="G467" s="1">
        <f>IF(AND(DiyarbakirTablo[[#This Row],[Vefat2020]]&gt;-1,DiyarbakirTablo[[#This Row],[Referans]]&gt;-1), DiyarbakirTablo[[#This Row],[Vefat2020]]-DiyarbakirTablo[[#This Row],[Referans]], 0)</f>
        <v>-16</v>
      </c>
    </row>
    <row r="468" spans="1:7">
      <c r="A468" s="3" t="s">
        <v>485</v>
      </c>
      <c r="B468">
        <v>0</v>
      </c>
      <c r="C468">
        <v>15</v>
      </c>
      <c r="D468">
        <v>21</v>
      </c>
      <c r="E468">
        <v>18</v>
      </c>
      <c r="F468" s="1">
        <f t="shared" si="22"/>
        <v>18</v>
      </c>
      <c r="G468" s="1">
        <f>IF(AND(DiyarbakirTablo[[#This Row],[Vefat2020]]&gt;-1,DiyarbakirTablo[[#This Row],[Referans]]&gt;-1), DiyarbakirTablo[[#This Row],[Vefat2020]]-DiyarbakirTablo[[#This Row],[Referans]], 0)</f>
        <v>-18</v>
      </c>
    </row>
    <row r="469" spans="1:7">
      <c r="A469" s="3" t="s">
        <v>486</v>
      </c>
      <c r="B469">
        <v>0</v>
      </c>
      <c r="C469">
        <v>9</v>
      </c>
      <c r="D469">
        <v>18</v>
      </c>
      <c r="E469">
        <v>25</v>
      </c>
      <c r="F469" s="1">
        <f t="shared" si="22"/>
        <v>13.5</v>
      </c>
      <c r="G469" s="1">
        <f>IF(AND(DiyarbakirTablo[[#This Row],[Vefat2020]]&gt;-1,DiyarbakirTablo[[#This Row],[Referans]]&gt;-1), DiyarbakirTablo[[#This Row],[Vefat2020]]-DiyarbakirTablo[[#This Row],[Referans]], 0)</f>
        <v>-13.5</v>
      </c>
    </row>
    <row r="470" spans="1:7">
      <c r="A470" s="3" t="s">
        <v>487</v>
      </c>
      <c r="B470">
        <v>0</v>
      </c>
      <c r="C470">
        <v>14</v>
      </c>
      <c r="D470">
        <v>15</v>
      </c>
      <c r="E470">
        <v>-1</v>
      </c>
      <c r="F470" s="1">
        <f t="shared" si="22"/>
        <v>14.5</v>
      </c>
      <c r="G470" s="1">
        <f>IF(AND(DiyarbakirTablo[[#This Row],[Vefat2020]]&gt;-1,DiyarbakirTablo[[#This Row],[Referans]]&gt;-1), DiyarbakirTablo[[#This Row],[Vefat2020]]-DiyarbakirTablo[[#This Row],[Referans]], 0)</f>
        <v>-14.5</v>
      </c>
    </row>
    <row r="471" spans="1:7">
      <c r="A471" s="3" t="s">
        <v>488</v>
      </c>
      <c r="B471">
        <v>0</v>
      </c>
      <c r="C471">
        <v>11</v>
      </c>
      <c r="D471">
        <v>11</v>
      </c>
      <c r="E471">
        <v>15</v>
      </c>
      <c r="F471" s="1">
        <f t="shared" si="22"/>
        <v>11</v>
      </c>
      <c r="G471" s="1">
        <f>IF(AND(DiyarbakirTablo[[#This Row],[Vefat2020]]&gt;-1,DiyarbakirTablo[[#This Row],[Referans]]&gt;-1), DiyarbakirTablo[[#This Row],[Vefat2020]]-DiyarbakirTablo[[#This Row],[Referans]], 0)</f>
        <v>-11</v>
      </c>
    </row>
    <row r="472" spans="1:7">
      <c r="A472" s="3" t="s">
        <v>489</v>
      </c>
      <c r="B472">
        <v>0</v>
      </c>
      <c r="C472">
        <v>13</v>
      </c>
      <c r="D472">
        <v>-1</v>
      </c>
      <c r="E472">
        <v>15</v>
      </c>
      <c r="F472" s="1">
        <f t="shared" si="22"/>
        <v>13</v>
      </c>
      <c r="G472" s="1">
        <f>IF(AND(DiyarbakirTablo[[#This Row],[Vefat2020]]&gt;-1,DiyarbakirTablo[[#This Row],[Referans]]&gt;-1), DiyarbakirTablo[[#This Row],[Vefat2020]]-DiyarbakirTablo[[#This Row],[Referans]], 0)</f>
        <v>-13</v>
      </c>
    </row>
    <row r="473" spans="1:7">
      <c r="A473" s="3" t="s">
        <v>490</v>
      </c>
      <c r="B473">
        <v>0</v>
      </c>
      <c r="C473">
        <v>17</v>
      </c>
      <c r="D473">
        <v>-1</v>
      </c>
      <c r="E473">
        <v>13</v>
      </c>
      <c r="F473" s="1">
        <f t="shared" si="22"/>
        <v>17</v>
      </c>
      <c r="G473" s="1">
        <f>IF(AND(DiyarbakirTablo[[#This Row],[Vefat2020]]&gt;-1,DiyarbakirTablo[[#This Row],[Referans]]&gt;-1), DiyarbakirTablo[[#This Row],[Vefat2020]]-DiyarbakirTablo[[#This Row],[Referans]], 0)</f>
        <v>-17</v>
      </c>
    </row>
    <row r="474" spans="1:7">
      <c r="A474" s="3" t="s">
        <v>491</v>
      </c>
      <c r="B474">
        <v>0</v>
      </c>
      <c r="C474">
        <v>13</v>
      </c>
      <c r="D474">
        <v>-1</v>
      </c>
      <c r="E474">
        <v>8</v>
      </c>
      <c r="F474" s="1">
        <f t="shared" si="22"/>
        <v>13</v>
      </c>
      <c r="G474" s="1">
        <f>IF(AND(DiyarbakirTablo[[#This Row],[Vefat2020]]&gt;-1,DiyarbakirTablo[[#This Row],[Referans]]&gt;-1), DiyarbakirTablo[[#This Row],[Vefat2020]]-DiyarbakirTablo[[#This Row],[Referans]], 0)</f>
        <v>-13</v>
      </c>
    </row>
    <row r="475" spans="1:7">
      <c r="A475" s="3" t="s">
        <v>492</v>
      </c>
      <c r="B475">
        <v>0</v>
      </c>
      <c r="C475">
        <v>11</v>
      </c>
      <c r="D475">
        <v>16</v>
      </c>
      <c r="E475">
        <v>-1</v>
      </c>
      <c r="F475" s="1">
        <f t="shared" si="22"/>
        <v>13.5</v>
      </c>
      <c r="G475" s="1">
        <f>IF(AND(DiyarbakirTablo[[#This Row],[Vefat2020]]&gt;-1,DiyarbakirTablo[[#This Row],[Referans]]&gt;-1), DiyarbakirTablo[[#This Row],[Vefat2020]]-DiyarbakirTablo[[#This Row],[Referans]], 0)</f>
        <v>-13.5</v>
      </c>
    </row>
    <row r="476" spans="1:7">
      <c r="A476" s="3" t="s">
        <v>493</v>
      </c>
      <c r="B476">
        <v>0</v>
      </c>
      <c r="C476">
        <v>8</v>
      </c>
      <c r="D476">
        <v>-1</v>
      </c>
      <c r="E476">
        <v>-1</v>
      </c>
      <c r="F476" s="1">
        <f t="shared" si="22"/>
        <v>8</v>
      </c>
      <c r="G476" s="1">
        <f>IF(AND(DiyarbakirTablo[[#This Row],[Vefat2020]]&gt;-1,DiyarbakirTablo[[#This Row],[Referans]]&gt;-1), DiyarbakirTablo[[#This Row],[Vefat2020]]-DiyarbakirTablo[[#This Row],[Referans]], 0)</f>
        <v>-8</v>
      </c>
    </row>
    <row r="477" spans="1:7">
      <c r="A477" s="3" t="s">
        <v>494</v>
      </c>
      <c r="B477">
        <v>0</v>
      </c>
      <c r="C477">
        <v>19</v>
      </c>
      <c r="D477">
        <v>8</v>
      </c>
      <c r="E477">
        <v>8</v>
      </c>
      <c r="F477" s="1">
        <f t="shared" si="22"/>
        <v>13.5</v>
      </c>
      <c r="G477" s="1">
        <f>IF(AND(DiyarbakirTablo[[#This Row],[Vefat2020]]&gt;-1,DiyarbakirTablo[[#This Row],[Referans]]&gt;-1), DiyarbakirTablo[[#This Row],[Vefat2020]]-DiyarbakirTablo[[#This Row],[Referans]], 0)</f>
        <v>-13.5</v>
      </c>
    </row>
    <row r="478" spans="1:7">
      <c r="A478" s="3" t="s">
        <v>495</v>
      </c>
      <c r="B478">
        <v>0</v>
      </c>
      <c r="C478">
        <v>13</v>
      </c>
      <c r="D478">
        <v>8</v>
      </c>
      <c r="E478">
        <v>13</v>
      </c>
      <c r="F478" s="1">
        <f t="shared" si="22"/>
        <v>10.5</v>
      </c>
      <c r="G478" s="1">
        <f>IF(AND(DiyarbakirTablo[[#This Row],[Vefat2020]]&gt;-1,DiyarbakirTablo[[#This Row],[Referans]]&gt;-1), DiyarbakirTablo[[#This Row],[Vefat2020]]-DiyarbakirTablo[[#This Row],[Referans]], 0)</f>
        <v>-10.5</v>
      </c>
    </row>
    <row r="479" spans="1:7">
      <c r="A479" s="3" t="s">
        <v>496</v>
      </c>
      <c r="B479">
        <v>0</v>
      </c>
      <c r="C479">
        <v>18</v>
      </c>
      <c r="D479">
        <v>-1</v>
      </c>
      <c r="E479">
        <v>-1</v>
      </c>
      <c r="F479" s="1">
        <f t="shared" si="22"/>
        <v>18</v>
      </c>
      <c r="G479" s="1">
        <f>IF(AND(DiyarbakirTablo[[#This Row],[Vefat2020]]&gt;-1,DiyarbakirTablo[[#This Row],[Referans]]&gt;-1), DiyarbakirTablo[[#This Row],[Vefat2020]]-DiyarbakirTablo[[#This Row],[Referans]], 0)</f>
        <v>-18</v>
      </c>
    </row>
    <row r="480" spans="1:7">
      <c r="A480" s="3" t="s">
        <v>497</v>
      </c>
      <c r="B480">
        <v>0</v>
      </c>
      <c r="C480">
        <v>18</v>
      </c>
      <c r="D480">
        <v>11</v>
      </c>
      <c r="E480">
        <v>15</v>
      </c>
      <c r="F480" s="1">
        <f t="shared" si="22"/>
        <v>14.5</v>
      </c>
      <c r="G480" s="1">
        <f>IF(AND(DiyarbakirTablo[[#This Row],[Vefat2020]]&gt;-1,DiyarbakirTablo[[#This Row],[Referans]]&gt;-1), DiyarbakirTablo[[#This Row],[Vefat2020]]-DiyarbakirTablo[[#This Row],[Referans]], 0)</f>
        <v>-14.5</v>
      </c>
    </row>
    <row r="481" spans="1:7">
      <c r="A481" s="3" t="s">
        <v>498</v>
      </c>
      <c r="B481">
        <v>0</v>
      </c>
      <c r="C481">
        <v>-1</v>
      </c>
      <c r="D481">
        <v>21</v>
      </c>
      <c r="E481">
        <v>11</v>
      </c>
      <c r="F481" s="1">
        <f t="shared" si="22"/>
        <v>21</v>
      </c>
      <c r="G481" s="1">
        <f>IF(AND(DiyarbakirTablo[[#This Row],[Vefat2020]]&gt;-1,DiyarbakirTablo[[#This Row],[Referans]]&gt;-1), DiyarbakirTablo[[#This Row],[Vefat2020]]-DiyarbakirTablo[[#This Row],[Referans]], 0)</f>
        <v>-21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F8F35-BE20-488C-A57C-6A99A311DDE3}">
  <sheetPr codeName="Sheet12"/>
  <dimension ref="A1:L482"/>
  <sheetViews>
    <sheetView zoomScale="70" zoomScaleNormal="70" workbookViewId="0">
      <selection activeCell="T17" sqref="T17"/>
    </sheetView>
  </sheetViews>
  <sheetFormatPr defaultRowHeight="14.4"/>
  <cols>
    <col min="2" max="6" width="11.21875" customWidth="1"/>
    <col min="7" max="9" width="14" customWidth="1"/>
    <col min="10" max="10" width="13.44140625" customWidth="1"/>
    <col min="12" max="15" width="18.5546875" customWidth="1"/>
    <col min="16" max="16" width="25" customWidth="1"/>
  </cols>
  <sheetData>
    <row r="1" spans="1:10">
      <c r="A1" t="s">
        <v>0</v>
      </c>
      <c r="B1" t="s">
        <v>6</v>
      </c>
      <c r="C1" t="s">
        <v>7</v>
      </c>
      <c r="D1" t="s">
        <v>8</v>
      </c>
      <c r="E1" t="s">
        <v>10</v>
      </c>
      <c r="F1" t="s">
        <v>13</v>
      </c>
      <c r="G1" t="s">
        <v>1</v>
      </c>
      <c r="H1" t="s">
        <v>2</v>
      </c>
      <c r="I1" t="s">
        <v>3</v>
      </c>
      <c r="J1" t="s">
        <v>12</v>
      </c>
    </row>
    <row r="2" spans="1:10">
      <c r="A2" s="3" t="s">
        <v>17</v>
      </c>
      <c r="B2" s="2">
        <v>12</v>
      </c>
      <c r="C2" s="2">
        <v>14</v>
      </c>
      <c r="D2" s="2">
        <v>5</v>
      </c>
      <c r="E2">
        <f>AVERAGE(KayseriTablo[[#This Row],[Vefat2019]:[Vefat2018]])</f>
        <v>9.5</v>
      </c>
      <c r="F2">
        <f>KayseriTablo[[#This Row],[Vefat2020]]-KayseriTablo[[#This Row],[Referans]]</f>
        <v>2.5</v>
      </c>
    </row>
    <row r="3" spans="1:10">
      <c r="A3" s="3" t="s">
        <v>18</v>
      </c>
      <c r="B3" s="2">
        <v>8</v>
      </c>
      <c r="C3" s="2">
        <v>7</v>
      </c>
      <c r="D3" s="2">
        <v>10</v>
      </c>
      <c r="E3">
        <f>AVERAGE(KayseriTablo[[#This Row],[Vefat2019]:[Vefat2018]])</f>
        <v>8.5</v>
      </c>
      <c r="F3">
        <f>KayseriTablo[[#This Row],[Vefat2020]]-KayseriTablo[[#This Row],[Referans]]</f>
        <v>-0.5</v>
      </c>
    </row>
    <row r="4" spans="1:10">
      <c r="A4" s="3" t="s">
        <v>19</v>
      </c>
      <c r="B4" s="2">
        <v>11</v>
      </c>
      <c r="C4" s="2">
        <v>10</v>
      </c>
      <c r="D4" s="2">
        <v>7</v>
      </c>
      <c r="E4">
        <f>AVERAGE(KayseriTablo[[#This Row],[Vefat2019]:[Vefat2018]])</f>
        <v>8.5</v>
      </c>
      <c r="F4">
        <f>KayseriTablo[[#This Row],[Vefat2020]]-KayseriTablo[[#This Row],[Referans]]</f>
        <v>2.5</v>
      </c>
    </row>
    <row r="5" spans="1:10">
      <c r="A5" s="3" t="s">
        <v>20</v>
      </c>
      <c r="B5" s="2">
        <v>13</v>
      </c>
      <c r="C5" s="2">
        <v>7</v>
      </c>
      <c r="D5" s="2">
        <v>7</v>
      </c>
      <c r="E5">
        <f>AVERAGE(KayseriTablo[[#This Row],[Vefat2019]:[Vefat2018]])</f>
        <v>7</v>
      </c>
      <c r="F5">
        <f>KayseriTablo[[#This Row],[Vefat2020]]-KayseriTablo[[#This Row],[Referans]]</f>
        <v>6</v>
      </c>
    </row>
    <row r="6" spans="1:10">
      <c r="A6" s="3" t="s">
        <v>21</v>
      </c>
      <c r="B6" s="2">
        <v>14</v>
      </c>
      <c r="C6" s="2">
        <v>9</v>
      </c>
      <c r="D6" s="2">
        <v>9</v>
      </c>
      <c r="E6">
        <f>AVERAGE(KayseriTablo[[#This Row],[Vefat2019]:[Vefat2018]])</f>
        <v>9</v>
      </c>
      <c r="F6">
        <f>KayseriTablo[[#This Row],[Vefat2020]]-KayseriTablo[[#This Row],[Referans]]</f>
        <v>5</v>
      </c>
    </row>
    <row r="7" spans="1:10">
      <c r="A7" s="3" t="s">
        <v>22</v>
      </c>
      <c r="B7" s="2">
        <v>13</v>
      </c>
      <c r="C7" s="2">
        <v>7</v>
      </c>
      <c r="D7" s="2">
        <v>10</v>
      </c>
      <c r="E7">
        <f>AVERAGE(KayseriTablo[[#This Row],[Vefat2019]:[Vefat2018]])</f>
        <v>8.5</v>
      </c>
      <c r="F7">
        <f>KayseriTablo[[#This Row],[Vefat2020]]-KayseriTablo[[#This Row],[Referans]]</f>
        <v>4.5</v>
      </c>
    </row>
    <row r="8" spans="1:10">
      <c r="A8" s="3" t="s">
        <v>23</v>
      </c>
      <c r="B8" s="2">
        <v>6</v>
      </c>
      <c r="C8" s="2">
        <v>10</v>
      </c>
      <c r="D8" s="2">
        <v>4</v>
      </c>
      <c r="E8">
        <f>AVERAGE(KayseriTablo[[#This Row],[Vefat2019]:[Vefat2018]])</f>
        <v>7</v>
      </c>
      <c r="F8">
        <f>KayseriTablo[[#This Row],[Vefat2020]]-KayseriTablo[[#This Row],[Referans]]</f>
        <v>-1</v>
      </c>
      <c r="G8">
        <f t="shared" ref="G8:G71" si="0">AVERAGE(B2:B8)</f>
        <v>11</v>
      </c>
      <c r="H8">
        <f t="shared" ref="H8:H71" si="1">AVERAGE(C2:C8)</f>
        <v>9.1428571428571423</v>
      </c>
      <c r="I8">
        <f t="shared" ref="I8:I71" si="2">AVERAGE(D2:D8)</f>
        <v>7.4285714285714288</v>
      </c>
      <c r="J8">
        <f>AVERAGE(E2:E8)</f>
        <v>8.2857142857142865</v>
      </c>
    </row>
    <row r="9" spans="1:10">
      <c r="A9" s="3" t="s">
        <v>24</v>
      </c>
      <c r="B9" s="2">
        <v>8</v>
      </c>
      <c r="C9" s="2">
        <v>10</v>
      </c>
      <c r="D9" s="2">
        <v>7</v>
      </c>
      <c r="E9">
        <f>AVERAGE(KayseriTablo[[#This Row],[Vefat2019]:[Vefat2018]])</f>
        <v>8.5</v>
      </c>
      <c r="F9">
        <f>KayseriTablo[[#This Row],[Vefat2020]]-KayseriTablo[[#This Row],[Referans]]</f>
        <v>-0.5</v>
      </c>
      <c r="G9">
        <f t="shared" si="0"/>
        <v>10.428571428571429</v>
      </c>
      <c r="H9">
        <f t="shared" si="1"/>
        <v>8.5714285714285712</v>
      </c>
      <c r="I9">
        <f t="shared" si="2"/>
        <v>7.7142857142857144</v>
      </c>
      <c r="J9">
        <f t="shared" ref="J9:J72" si="3">AVERAGE(E3:E9)</f>
        <v>8.1428571428571423</v>
      </c>
    </row>
    <row r="10" spans="1:10">
      <c r="A10" s="3" t="s">
        <v>25</v>
      </c>
      <c r="B10" s="2">
        <v>10</v>
      </c>
      <c r="C10" s="2">
        <v>9</v>
      </c>
      <c r="D10" s="2">
        <v>6</v>
      </c>
      <c r="E10">
        <f>AVERAGE(KayseriTablo[[#This Row],[Vefat2019]:[Vefat2018]])</f>
        <v>7.5</v>
      </c>
      <c r="F10">
        <f>KayseriTablo[[#This Row],[Vefat2020]]-KayseriTablo[[#This Row],[Referans]]</f>
        <v>2.5</v>
      </c>
      <c r="G10">
        <f t="shared" si="0"/>
        <v>10.714285714285714</v>
      </c>
      <c r="H10">
        <f t="shared" si="1"/>
        <v>8.8571428571428577</v>
      </c>
      <c r="I10">
        <f t="shared" si="2"/>
        <v>7.1428571428571432</v>
      </c>
      <c r="J10">
        <f t="shared" si="3"/>
        <v>8</v>
      </c>
    </row>
    <row r="11" spans="1:10">
      <c r="A11" s="3" t="s">
        <v>26</v>
      </c>
      <c r="B11" s="2">
        <v>10</v>
      </c>
      <c r="C11" s="2">
        <v>6</v>
      </c>
      <c r="D11" s="2">
        <v>7</v>
      </c>
      <c r="E11">
        <f>AVERAGE(KayseriTablo[[#This Row],[Vefat2019]:[Vefat2018]])</f>
        <v>6.5</v>
      </c>
      <c r="F11">
        <f>KayseriTablo[[#This Row],[Vefat2020]]-KayseriTablo[[#This Row],[Referans]]</f>
        <v>3.5</v>
      </c>
      <c r="G11">
        <f t="shared" si="0"/>
        <v>10.571428571428571</v>
      </c>
      <c r="H11">
        <f t="shared" si="1"/>
        <v>8.2857142857142865</v>
      </c>
      <c r="I11">
        <f t="shared" si="2"/>
        <v>7.1428571428571432</v>
      </c>
      <c r="J11">
        <f t="shared" si="3"/>
        <v>7.7142857142857144</v>
      </c>
    </row>
    <row r="12" spans="1:10">
      <c r="A12" s="3" t="s">
        <v>27</v>
      </c>
      <c r="B12" s="2">
        <v>11</v>
      </c>
      <c r="C12" s="2">
        <v>10</v>
      </c>
      <c r="D12" s="2">
        <v>7</v>
      </c>
      <c r="E12">
        <f>AVERAGE(KayseriTablo[[#This Row],[Vefat2019]:[Vefat2018]])</f>
        <v>8.5</v>
      </c>
      <c r="F12">
        <f>KayseriTablo[[#This Row],[Vefat2020]]-KayseriTablo[[#This Row],[Referans]]</f>
        <v>2.5</v>
      </c>
      <c r="G12">
        <f t="shared" si="0"/>
        <v>10.285714285714286</v>
      </c>
      <c r="H12">
        <f t="shared" si="1"/>
        <v>8.7142857142857135</v>
      </c>
      <c r="I12">
        <f t="shared" si="2"/>
        <v>7.1428571428571432</v>
      </c>
      <c r="J12">
        <f t="shared" si="3"/>
        <v>7.9285714285714288</v>
      </c>
    </row>
    <row r="13" spans="1:10">
      <c r="A13" s="3" t="s">
        <v>28</v>
      </c>
      <c r="B13" s="2">
        <v>11</v>
      </c>
      <c r="C13" s="2">
        <v>8</v>
      </c>
      <c r="D13" s="2">
        <v>7</v>
      </c>
      <c r="E13">
        <f>AVERAGE(KayseriTablo[[#This Row],[Vefat2019]:[Vefat2018]])</f>
        <v>7.5</v>
      </c>
      <c r="F13">
        <f>KayseriTablo[[#This Row],[Vefat2020]]-KayseriTablo[[#This Row],[Referans]]</f>
        <v>3.5</v>
      </c>
      <c r="G13">
        <f t="shared" si="0"/>
        <v>9.8571428571428577</v>
      </c>
      <c r="H13">
        <f t="shared" si="1"/>
        <v>8.5714285714285712</v>
      </c>
      <c r="I13">
        <f t="shared" si="2"/>
        <v>6.8571428571428568</v>
      </c>
      <c r="J13">
        <f t="shared" si="3"/>
        <v>7.7142857142857144</v>
      </c>
    </row>
    <row r="14" spans="1:10">
      <c r="A14" s="3" t="s">
        <v>29</v>
      </c>
      <c r="B14" s="2">
        <v>10</v>
      </c>
      <c r="C14" s="2">
        <v>11</v>
      </c>
      <c r="D14" s="2">
        <v>7</v>
      </c>
      <c r="E14">
        <f>AVERAGE(KayseriTablo[[#This Row],[Vefat2019]:[Vefat2018]])</f>
        <v>9</v>
      </c>
      <c r="F14">
        <f>KayseriTablo[[#This Row],[Vefat2020]]-KayseriTablo[[#This Row],[Referans]]</f>
        <v>1</v>
      </c>
      <c r="G14">
        <f t="shared" si="0"/>
        <v>9.4285714285714288</v>
      </c>
      <c r="H14">
        <f t="shared" si="1"/>
        <v>9.1428571428571423</v>
      </c>
      <c r="I14">
        <f t="shared" si="2"/>
        <v>6.4285714285714288</v>
      </c>
      <c r="J14">
        <f t="shared" si="3"/>
        <v>7.7857142857142856</v>
      </c>
    </row>
    <row r="15" spans="1:10">
      <c r="A15" s="3" t="s">
        <v>30</v>
      </c>
      <c r="B15" s="2">
        <v>6</v>
      </c>
      <c r="C15" s="2">
        <v>9</v>
      </c>
      <c r="D15" s="2">
        <v>5</v>
      </c>
      <c r="E15">
        <f>AVERAGE(KayseriTablo[[#This Row],[Vefat2019]:[Vefat2018]])</f>
        <v>7</v>
      </c>
      <c r="F15">
        <f>KayseriTablo[[#This Row],[Vefat2020]]-KayseriTablo[[#This Row],[Referans]]</f>
        <v>-1</v>
      </c>
      <c r="G15">
        <f t="shared" si="0"/>
        <v>9.4285714285714288</v>
      </c>
      <c r="H15">
        <f t="shared" si="1"/>
        <v>9</v>
      </c>
      <c r="I15">
        <f t="shared" si="2"/>
        <v>6.5714285714285712</v>
      </c>
      <c r="J15">
        <f t="shared" si="3"/>
        <v>7.7857142857142856</v>
      </c>
    </row>
    <row r="16" spans="1:10">
      <c r="A16" s="3" t="s">
        <v>31</v>
      </c>
      <c r="B16" s="2">
        <v>8</v>
      </c>
      <c r="C16" s="2">
        <v>12</v>
      </c>
      <c r="D16" s="2">
        <v>7</v>
      </c>
      <c r="E16">
        <f>AVERAGE(KayseriTablo[[#This Row],[Vefat2019]:[Vefat2018]])</f>
        <v>9.5</v>
      </c>
      <c r="F16">
        <f>KayseriTablo[[#This Row],[Vefat2020]]-KayseriTablo[[#This Row],[Referans]]</f>
        <v>-1.5</v>
      </c>
      <c r="G16">
        <f t="shared" si="0"/>
        <v>9.4285714285714288</v>
      </c>
      <c r="H16">
        <f t="shared" si="1"/>
        <v>9.2857142857142865</v>
      </c>
      <c r="I16">
        <f t="shared" si="2"/>
        <v>6.5714285714285712</v>
      </c>
      <c r="J16">
        <f t="shared" si="3"/>
        <v>7.9285714285714288</v>
      </c>
    </row>
    <row r="17" spans="1:12">
      <c r="A17" s="3" t="s">
        <v>32</v>
      </c>
      <c r="B17" s="2">
        <v>7</v>
      </c>
      <c r="C17" s="2">
        <v>6</v>
      </c>
      <c r="D17" s="2">
        <v>9</v>
      </c>
      <c r="E17">
        <f>AVERAGE(KayseriTablo[[#This Row],[Vefat2019]:[Vefat2018]])</f>
        <v>7.5</v>
      </c>
      <c r="F17">
        <f>KayseriTablo[[#This Row],[Vefat2020]]-KayseriTablo[[#This Row],[Referans]]</f>
        <v>-0.5</v>
      </c>
      <c r="G17">
        <f t="shared" si="0"/>
        <v>9</v>
      </c>
      <c r="H17">
        <f t="shared" si="1"/>
        <v>8.8571428571428577</v>
      </c>
      <c r="I17">
        <f t="shared" si="2"/>
        <v>7</v>
      </c>
      <c r="J17">
        <f t="shared" si="3"/>
        <v>7.9285714285714288</v>
      </c>
    </row>
    <row r="18" spans="1:12">
      <c r="A18" s="3" t="s">
        <v>33</v>
      </c>
      <c r="B18" s="2">
        <v>6</v>
      </c>
      <c r="C18" s="2">
        <v>15</v>
      </c>
      <c r="D18" s="2">
        <v>9</v>
      </c>
      <c r="E18">
        <f>AVERAGE(KayseriTablo[[#This Row],[Vefat2019]:[Vefat2018]])</f>
        <v>12</v>
      </c>
      <c r="F18">
        <f>KayseriTablo[[#This Row],[Vefat2020]]-KayseriTablo[[#This Row],[Referans]]</f>
        <v>-6</v>
      </c>
      <c r="G18">
        <f t="shared" si="0"/>
        <v>8.4285714285714288</v>
      </c>
      <c r="H18">
        <f t="shared" si="1"/>
        <v>10.142857142857142</v>
      </c>
      <c r="I18">
        <f t="shared" si="2"/>
        <v>7.2857142857142856</v>
      </c>
      <c r="J18">
        <f t="shared" si="3"/>
        <v>8.7142857142857135</v>
      </c>
    </row>
    <row r="19" spans="1:12">
      <c r="A19" s="3" t="s">
        <v>34</v>
      </c>
      <c r="B19" s="2">
        <v>10</v>
      </c>
      <c r="C19" s="2">
        <v>9</v>
      </c>
      <c r="D19" s="2">
        <v>7</v>
      </c>
      <c r="E19">
        <f>AVERAGE(KayseriTablo[[#This Row],[Vefat2019]:[Vefat2018]])</f>
        <v>8</v>
      </c>
      <c r="F19">
        <f>KayseriTablo[[#This Row],[Vefat2020]]-KayseriTablo[[#This Row],[Referans]]</f>
        <v>2</v>
      </c>
      <c r="G19">
        <f t="shared" si="0"/>
        <v>8.2857142857142865</v>
      </c>
      <c r="H19">
        <f t="shared" si="1"/>
        <v>10</v>
      </c>
      <c r="I19">
        <f t="shared" si="2"/>
        <v>7.2857142857142856</v>
      </c>
      <c r="J19">
        <f t="shared" si="3"/>
        <v>8.6428571428571423</v>
      </c>
    </row>
    <row r="20" spans="1:12">
      <c r="A20" s="3" t="s">
        <v>35</v>
      </c>
      <c r="B20" s="2">
        <v>8</v>
      </c>
      <c r="C20" s="2">
        <v>8</v>
      </c>
      <c r="D20" s="2">
        <v>6</v>
      </c>
      <c r="E20">
        <f>AVERAGE(KayseriTablo[[#This Row],[Vefat2019]:[Vefat2018]])</f>
        <v>7</v>
      </c>
      <c r="F20">
        <f>KayseriTablo[[#This Row],[Vefat2020]]-KayseriTablo[[#This Row],[Referans]]</f>
        <v>1</v>
      </c>
      <c r="G20">
        <f t="shared" si="0"/>
        <v>7.8571428571428568</v>
      </c>
      <c r="H20">
        <f t="shared" si="1"/>
        <v>10</v>
      </c>
      <c r="I20">
        <f t="shared" si="2"/>
        <v>7.1428571428571432</v>
      </c>
      <c r="J20">
        <f t="shared" si="3"/>
        <v>8.5714285714285712</v>
      </c>
    </row>
    <row r="21" spans="1:12">
      <c r="A21" s="3" t="s">
        <v>36</v>
      </c>
      <c r="B21" s="2">
        <v>6</v>
      </c>
      <c r="C21" s="2">
        <v>5</v>
      </c>
      <c r="D21" s="2">
        <v>8</v>
      </c>
      <c r="E21">
        <f>AVERAGE(KayseriTablo[[#This Row],[Vefat2019]:[Vefat2018]])</f>
        <v>6.5</v>
      </c>
      <c r="F21">
        <f>KayseriTablo[[#This Row],[Vefat2020]]-KayseriTablo[[#This Row],[Referans]]</f>
        <v>-0.5</v>
      </c>
      <c r="G21">
        <f t="shared" si="0"/>
        <v>7.2857142857142856</v>
      </c>
      <c r="H21">
        <f t="shared" si="1"/>
        <v>9.1428571428571423</v>
      </c>
      <c r="I21">
        <f t="shared" si="2"/>
        <v>7.2857142857142856</v>
      </c>
      <c r="J21">
        <f t="shared" si="3"/>
        <v>8.2142857142857135</v>
      </c>
    </row>
    <row r="22" spans="1:12">
      <c r="A22" s="3" t="s">
        <v>37</v>
      </c>
      <c r="B22" s="2">
        <v>3</v>
      </c>
      <c r="C22" s="2">
        <v>12</v>
      </c>
      <c r="D22" s="2">
        <v>6</v>
      </c>
      <c r="E22">
        <f>AVERAGE(KayseriTablo[[#This Row],[Vefat2019]:[Vefat2018]])</f>
        <v>9</v>
      </c>
      <c r="F22">
        <f>KayseriTablo[[#This Row],[Vefat2020]]-KayseriTablo[[#This Row],[Referans]]</f>
        <v>-6</v>
      </c>
      <c r="G22">
        <f t="shared" si="0"/>
        <v>6.8571428571428568</v>
      </c>
      <c r="H22">
        <f t="shared" si="1"/>
        <v>9.5714285714285712</v>
      </c>
      <c r="I22">
        <f t="shared" si="2"/>
        <v>7.4285714285714288</v>
      </c>
      <c r="J22">
        <f t="shared" si="3"/>
        <v>8.5</v>
      </c>
    </row>
    <row r="23" spans="1:12">
      <c r="A23" s="3" t="s">
        <v>38</v>
      </c>
      <c r="B23" s="2">
        <v>6</v>
      </c>
      <c r="C23" s="2">
        <v>13</v>
      </c>
      <c r="D23" s="2">
        <v>3</v>
      </c>
      <c r="E23">
        <f>AVERAGE(KayseriTablo[[#This Row],[Vefat2019]:[Vefat2018]])</f>
        <v>8</v>
      </c>
      <c r="F23">
        <f>KayseriTablo[[#This Row],[Vefat2020]]-KayseriTablo[[#This Row],[Referans]]</f>
        <v>-2</v>
      </c>
      <c r="G23">
        <f t="shared" si="0"/>
        <v>6.5714285714285712</v>
      </c>
      <c r="H23">
        <f t="shared" si="1"/>
        <v>9.7142857142857135</v>
      </c>
      <c r="I23">
        <f t="shared" si="2"/>
        <v>6.8571428571428568</v>
      </c>
      <c r="J23">
        <f t="shared" si="3"/>
        <v>8.2857142857142865</v>
      </c>
    </row>
    <row r="24" spans="1:12">
      <c r="A24" s="3" t="s">
        <v>39</v>
      </c>
      <c r="B24" s="2">
        <v>9</v>
      </c>
      <c r="C24" s="2">
        <v>8</v>
      </c>
      <c r="D24" s="2">
        <v>6</v>
      </c>
      <c r="E24">
        <f>AVERAGE(KayseriTablo[[#This Row],[Vefat2019]:[Vefat2018]])</f>
        <v>7</v>
      </c>
      <c r="F24">
        <f>KayseriTablo[[#This Row],[Vefat2020]]-KayseriTablo[[#This Row],[Referans]]</f>
        <v>2</v>
      </c>
      <c r="G24">
        <f t="shared" si="0"/>
        <v>6.8571428571428568</v>
      </c>
      <c r="H24">
        <f t="shared" si="1"/>
        <v>10</v>
      </c>
      <c r="I24">
        <f t="shared" si="2"/>
        <v>6.4285714285714288</v>
      </c>
      <c r="J24">
        <f t="shared" si="3"/>
        <v>8.2142857142857135</v>
      </c>
    </row>
    <row r="25" spans="1:12">
      <c r="A25" s="3" t="s">
        <v>40</v>
      </c>
      <c r="B25" s="2">
        <v>7</v>
      </c>
      <c r="C25" s="2">
        <v>6</v>
      </c>
      <c r="D25" s="2">
        <v>8</v>
      </c>
      <c r="E25">
        <f>AVERAGE(KayseriTablo[[#This Row],[Vefat2019]:[Vefat2018]])</f>
        <v>7</v>
      </c>
      <c r="F25">
        <f>KayseriTablo[[#This Row],[Vefat2020]]-KayseriTablo[[#This Row],[Referans]]</f>
        <v>0</v>
      </c>
      <c r="G25">
        <f t="shared" si="0"/>
        <v>7</v>
      </c>
      <c r="H25">
        <f t="shared" si="1"/>
        <v>8.7142857142857135</v>
      </c>
      <c r="I25">
        <f t="shared" si="2"/>
        <v>6.2857142857142856</v>
      </c>
      <c r="J25">
        <f t="shared" si="3"/>
        <v>7.5</v>
      </c>
    </row>
    <row r="26" spans="1:12">
      <c r="A26" s="3" t="s">
        <v>41</v>
      </c>
      <c r="B26" s="2">
        <v>6</v>
      </c>
      <c r="C26" s="2">
        <v>13</v>
      </c>
      <c r="D26" s="2">
        <v>7</v>
      </c>
      <c r="E26">
        <f>AVERAGE(KayseriTablo[[#This Row],[Vefat2019]:[Vefat2018]])</f>
        <v>10</v>
      </c>
      <c r="F26">
        <f>KayseriTablo[[#This Row],[Vefat2020]]-KayseriTablo[[#This Row],[Referans]]</f>
        <v>-4</v>
      </c>
      <c r="G26">
        <f t="shared" si="0"/>
        <v>6.4285714285714288</v>
      </c>
      <c r="H26">
        <f t="shared" si="1"/>
        <v>9.2857142857142865</v>
      </c>
      <c r="I26">
        <f t="shared" si="2"/>
        <v>6.2857142857142856</v>
      </c>
      <c r="J26">
        <f t="shared" si="3"/>
        <v>7.7857142857142856</v>
      </c>
    </row>
    <row r="27" spans="1:12">
      <c r="A27" s="3" t="s">
        <v>42</v>
      </c>
      <c r="B27" s="2">
        <v>5</v>
      </c>
      <c r="C27" s="2">
        <v>9</v>
      </c>
      <c r="D27" s="2">
        <v>12</v>
      </c>
      <c r="E27">
        <f>AVERAGE(KayseriTablo[[#This Row],[Vefat2019]:[Vefat2018]])</f>
        <v>10.5</v>
      </c>
      <c r="F27">
        <f>KayseriTablo[[#This Row],[Vefat2020]]-KayseriTablo[[#This Row],[Referans]]</f>
        <v>-5.5</v>
      </c>
      <c r="G27">
        <f t="shared" si="0"/>
        <v>6</v>
      </c>
      <c r="H27">
        <f t="shared" si="1"/>
        <v>9.4285714285714288</v>
      </c>
      <c r="I27">
        <f t="shared" si="2"/>
        <v>7.1428571428571432</v>
      </c>
      <c r="J27">
        <f t="shared" si="3"/>
        <v>8.2857142857142865</v>
      </c>
      <c r="L27" t="s">
        <v>5</v>
      </c>
    </row>
    <row r="28" spans="1:12">
      <c r="A28" s="3" t="s">
        <v>43</v>
      </c>
      <c r="B28" s="2">
        <v>8</v>
      </c>
      <c r="C28" s="2">
        <v>8</v>
      </c>
      <c r="D28" s="2">
        <v>8</v>
      </c>
      <c r="E28">
        <f>AVERAGE(KayseriTablo[[#This Row],[Vefat2019]:[Vefat2018]])</f>
        <v>8</v>
      </c>
      <c r="F28">
        <f>KayseriTablo[[#This Row],[Vefat2020]]-KayseriTablo[[#This Row],[Referans]]</f>
        <v>0</v>
      </c>
      <c r="G28">
        <f t="shared" si="0"/>
        <v>6.2857142857142856</v>
      </c>
      <c r="H28">
        <f t="shared" si="1"/>
        <v>9.8571428571428577</v>
      </c>
      <c r="I28">
        <f t="shared" si="2"/>
        <v>7.1428571428571432</v>
      </c>
      <c r="J28">
        <f t="shared" si="3"/>
        <v>8.5</v>
      </c>
      <c r="L28">
        <f>SUM(KayseriTablo[Fark])</f>
        <v>1142</v>
      </c>
    </row>
    <row r="29" spans="1:12">
      <c r="A29" s="3" t="s">
        <v>44</v>
      </c>
      <c r="B29" s="2">
        <v>5</v>
      </c>
      <c r="C29" s="2">
        <v>4</v>
      </c>
      <c r="D29" s="2">
        <v>13</v>
      </c>
      <c r="E29">
        <f>AVERAGE(KayseriTablo[[#This Row],[Vefat2019]:[Vefat2018]])</f>
        <v>8.5</v>
      </c>
      <c r="F29">
        <f>KayseriTablo[[#This Row],[Vefat2020]]-KayseriTablo[[#This Row],[Referans]]</f>
        <v>-3.5</v>
      </c>
      <c r="G29">
        <f t="shared" si="0"/>
        <v>6.5714285714285712</v>
      </c>
      <c r="H29">
        <f t="shared" si="1"/>
        <v>8.7142857142857135</v>
      </c>
      <c r="I29">
        <f t="shared" si="2"/>
        <v>8.1428571428571423</v>
      </c>
      <c r="J29">
        <f t="shared" si="3"/>
        <v>8.4285714285714288</v>
      </c>
    </row>
    <row r="30" spans="1:12">
      <c r="A30" s="3" t="s">
        <v>45</v>
      </c>
      <c r="B30" s="2">
        <v>14</v>
      </c>
      <c r="C30" s="2">
        <v>9</v>
      </c>
      <c r="D30" s="2">
        <v>12</v>
      </c>
      <c r="E30">
        <f>AVERAGE(KayseriTablo[[#This Row],[Vefat2019]:[Vefat2018]])</f>
        <v>10.5</v>
      </c>
      <c r="F30">
        <f>KayseriTablo[[#This Row],[Vefat2020]]-KayseriTablo[[#This Row],[Referans]]</f>
        <v>3.5</v>
      </c>
      <c r="G30">
        <f t="shared" si="0"/>
        <v>7.7142857142857144</v>
      </c>
      <c r="H30">
        <f t="shared" si="1"/>
        <v>8.1428571428571423</v>
      </c>
      <c r="I30">
        <f t="shared" si="2"/>
        <v>9.4285714285714288</v>
      </c>
      <c r="J30">
        <f t="shared" si="3"/>
        <v>8.7857142857142865</v>
      </c>
    </row>
    <row r="31" spans="1:12">
      <c r="A31" s="3" t="s">
        <v>46</v>
      </c>
      <c r="B31" s="2">
        <v>6</v>
      </c>
      <c r="C31" s="2">
        <v>7</v>
      </c>
      <c r="D31" s="2">
        <v>10</v>
      </c>
      <c r="E31">
        <f>AVERAGE(KayseriTablo[[#This Row],[Vefat2019]:[Vefat2018]])</f>
        <v>8.5</v>
      </c>
      <c r="F31">
        <f>KayseriTablo[[#This Row],[Vefat2020]]-KayseriTablo[[#This Row],[Referans]]</f>
        <v>-2.5</v>
      </c>
      <c r="G31">
        <f t="shared" si="0"/>
        <v>7.2857142857142856</v>
      </c>
      <c r="H31">
        <f t="shared" si="1"/>
        <v>8</v>
      </c>
      <c r="I31">
        <f t="shared" si="2"/>
        <v>10</v>
      </c>
      <c r="J31">
        <f t="shared" si="3"/>
        <v>9</v>
      </c>
    </row>
    <row r="32" spans="1:12">
      <c r="A32" s="3" t="s">
        <v>47</v>
      </c>
      <c r="B32" s="2">
        <v>2</v>
      </c>
      <c r="C32" s="2">
        <v>9</v>
      </c>
      <c r="D32" s="2">
        <v>5</v>
      </c>
      <c r="E32">
        <f>AVERAGE(KayseriTablo[[#This Row],[Vefat2019]:[Vefat2018]])</f>
        <v>7</v>
      </c>
      <c r="F32">
        <f>KayseriTablo[[#This Row],[Vefat2020]]-KayseriTablo[[#This Row],[Referans]]</f>
        <v>-5</v>
      </c>
      <c r="G32">
        <f t="shared" si="0"/>
        <v>6.5714285714285712</v>
      </c>
      <c r="H32">
        <f t="shared" si="1"/>
        <v>8.4285714285714288</v>
      </c>
      <c r="I32">
        <f t="shared" si="2"/>
        <v>9.5714285714285712</v>
      </c>
      <c r="J32">
        <f t="shared" si="3"/>
        <v>9</v>
      </c>
    </row>
    <row r="33" spans="1:10">
      <c r="A33" s="3" t="s">
        <v>48</v>
      </c>
      <c r="B33" s="2">
        <v>10</v>
      </c>
      <c r="C33" s="2">
        <v>3</v>
      </c>
      <c r="D33" s="2">
        <v>7</v>
      </c>
      <c r="E33">
        <f>AVERAGE(KayseriTablo[[#This Row],[Vefat2019]:[Vefat2018]])</f>
        <v>5</v>
      </c>
      <c r="F33">
        <f>KayseriTablo[[#This Row],[Vefat2020]]-KayseriTablo[[#This Row],[Referans]]</f>
        <v>5</v>
      </c>
      <c r="G33">
        <f t="shared" si="0"/>
        <v>7.1428571428571432</v>
      </c>
      <c r="H33">
        <f t="shared" si="1"/>
        <v>7</v>
      </c>
      <c r="I33">
        <f t="shared" si="2"/>
        <v>9.5714285714285712</v>
      </c>
      <c r="J33">
        <f t="shared" si="3"/>
        <v>8.2857142857142865</v>
      </c>
    </row>
    <row r="34" spans="1:10">
      <c r="A34" s="3" t="s">
        <v>49</v>
      </c>
      <c r="B34" s="2">
        <v>3</v>
      </c>
      <c r="C34" s="2">
        <v>7</v>
      </c>
      <c r="D34" s="2">
        <v>8</v>
      </c>
      <c r="E34">
        <f>AVERAGE(KayseriTablo[[#This Row],[Vefat2019]:[Vefat2018]])</f>
        <v>7.5</v>
      </c>
      <c r="F34">
        <f>KayseriTablo[[#This Row],[Vefat2020]]-KayseriTablo[[#This Row],[Referans]]</f>
        <v>-4.5</v>
      </c>
      <c r="G34">
        <f t="shared" si="0"/>
        <v>6.8571428571428568</v>
      </c>
      <c r="H34">
        <f t="shared" si="1"/>
        <v>6.7142857142857144</v>
      </c>
      <c r="I34">
        <f t="shared" si="2"/>
        <v>9</v>
      </c>
      <c r="J34">
        <f t="shared" si="3"/>
        <v>7.8571428571428568</v>
      </c>
    </row>
    <row r="35" spans="1:10">
      <c r="A35" s="3" t="s">
        <v>50</v>
      </c>
      <c r="B35" s="2">
        <v>12</v>
      </c>
      <c r="C35" s="2">
        <v>6</v>
      </c>
      <c r="D35" s="2">
        <v>10</v>
      </c>
      <c r="E35">
        <f>AVERAGE(KayseriTablo[[#This Row],[Vefat2019]:[Vefat2018]])</f>
        <v>8</v>
      </c>
      <c r="F35">
        <f>KayseriTablo[[#This Row],[Vefat2020]]-KayseriTablo[[#This Row],[Referans]]</f>
        <v>4</v>
      </c>
      <c r="G35">
        <f t="shared" si="0"/>
        <v>7.4285714285714288</v>
      </c>
      <c r="H35">
        <f t="shared" si="1"/>
        <v>6.4285714285714288</v>
      </c>
      <c r="I35">
        <f t="shared" si="2"/>
        <v>9.2857142857142865</v>
      </c>
      <c r="J35">
        <f t="shared" si="3"/>
        <v>7.8571428571428568</v>
      </c>
    </row>
    <row r="36" spans="1:10">
      <c r="A36" s="3" t="s">
        <v>51</v>
      </c>
      <c r="B36" s="2">
        <v>13</v>
      </c>
      <c r="C36" s="2">
        <v>8</v>
      </c>
      <c r="D36" s="2">
        <v>7</v>
      </c>
      <c r="E36">
        <f>AVERAGE(KayseriTablo[[#This Row],[Vefat2019]:[Vefat2018]])</f>
        <v>7.5</v>
      </c>
      <c r="F36">
        <f>KayseriTablo[[#This Row],[Vefat2020]]-KayseriTablo[[#This Row],[Referans]]</f>
        <v>5.5</v>
      </c>
      <c r="G36">
        <f t="shared" si="0"/>
        <v>8.5714285714285712</v>
      </c>
      <c r="H36">
        <f t="shared" si="1"/>
        <v>7</v>
      </c>
      <c r="I36">
        <f t="shared" si="2"/>
        <v>8.4285714285714288</v>
      </c>
      <c r="J36">
        <f t="shared" si="3"/>
        <v>7.7142857142857144</v>
      </c>
    </row>
    <row r="37" spans="1:10">
      <c r="A37" s="3" t="s">
        <v>52</v>
      </c>
      <c r="B37" s="2">
        <v>9</v>
      </c>
      <c r="C37" s="2">
        <v>6</v>
      </c>
      <c r="D37" s="2">
        <v>10</v>
      </c>
      <c r="E37">
        <f>AVERAGE(KayseriTablo[[#This Row],[Vefat2019]:[Vefat2018]])</f>
        <v>8</v>
      </c>
      <c r="F37">
        <f>KayseriTablo[[#This Row],[Vefat2020]]-KayseriTablo[[#This Row],[Referans]]</f>
        <v>1</v>
      </c>
      <c r="G37">
        <f t="shared" si="0"/>
        <v>7.8571428571428568</v>
      </c>
      <c r="H37">
        <f t="shared" si="1"/>
        <v>6.5714285714285712</v>
      </c>
      <c r="I37">
        <f t="shared" si="2"/>
        <v>8.1428571428571423</v>
      </c>
      <c r="J37">
        <f t="shared" si="3"/>
        <v>7.3571428571428568</v>
      </c>
    </row>
    <row r="38" spans="1:10">
      <c r="A38" s="3" t="s">
        <v>53</v>
      </c>
      <c r="B38" s="2">
        <v>6</v>
      </c>
      <c r="C38" s="2">
        <v>11</v>
      </c>
      <c r="D38" s="2">
        <v>9</v>
      </c>
      <c r="E38">
        <f>AVERAGE(KayseriTablo[[#This Row],[Vefat2019]:[Vefat2018]])</f>
        <v>10</v>
      </c>
      <c r="F38">
        <f>KayseriTablo[[#This Row],[Vefat2020]]-KayseriTablo[[#This Row],[Referans]]</f>
        <v>-4</v>
      </c>
      <c r="G38">
        <f t="shared" si="0"/>
        <v>7.8571428571428568</v>
      </c>
      <c r="H38">
        <f t="shared" si="1"/>
        <v>7.1428571428571432</v>
      </c>
      <c r="I38">
        <f t="shared" si="2"/>
        <v>8</v>
      </c>
      <c r="J38">
        <f t="shared" si="3"/>
        <v>7.5714285714285712</v>
      </c>
    </row>
    <row r="39" spans="1:10">
      <c r="A39" s="3" t="s">
        <v>54</v>
      </c>
      <c r="B39" s="2">
        <v>8</v>
      </c>
      <c r="C39" s="2">
        <v>10</v>
      </c>
      <c r="D39" s="2">
        <v>6</v>
      </c>
      <c r="E39">
        <f>AVERAGE(KayseriTablo[[#This Row],[Vefat2019]:[Vefat2018]])</f>
        <v>8</v>
      </c>
      <c r="F39">
        <f>KayseriTablo[[#This Row],[Vefat2020]]-KayseriTablo[[#This Row],[Referans]]</f>
        <v>0</v>
      </c>
      <c r="G39">
        <f t="shared" si="0"/>
        <v>8.7142857142857135</v>
      </c>
      <c r="H39">
        <f t="shared" si="1"/>
        <v>7.2857142857142856</v>
      </c>
      <c r="I39">
        <f t="shared" si="2"/>
        <v>8.1428571428571423</v>
      </c>
      <c r="J39">
        <f t="shared" si="3"/>
        <v>7.7142857142857144</v>
      </c>
    </row>
    <row r="40" spans="1:10">
      <c r="A40" s="3" t="s">
        <v>55</v>
      </c>
      <c r="B40" s="2">
        <v>5</v>
      </c>
      <c r="C40" s="2">
        <v>5</v>
      </c>
      <c r="D40" s="2">
        <v>6</v>
      </c>
      <c r="E40">
        <f>AVERAGE(KayseriTablo[[#This Row],[Vefat2019]:[Vefat2018]])</f>
        <v>5.5</v>
      </c>
      <c r="F40">
        <f>KayseriTablo[[#This Row],[Vefat2020]]-KayseriTablo[[#This Row],[Referans]]</f>
        <v>-0.5</v>
      </c>
      <c r="G40">
        <f t="shared" si="0"/>
        <v>8</v>
      </c>
      <c r="H40">
        <f t="shared" si="1"/>
        <v>7.5714285714285712</v>
      </c>
      <c r="I40">
        <f t="shared" si="2"/>
        <v>8</v>
      </c>
      <c r="J40">
        <f t="shared" si="3"/>
        <v>7.7857142857142856</v>
      </c>
    </row>
    <row r="41" spans="1:10">
      <c r="A41" s="3" t="s">
        <v>56</v>
      </c>
      <c r="B41" s="2">
        <v>4</v>
      </c>
      <c r="C41" s="2">
        <v>6</v>
      </c>
      <c r="D41" s="2">
        <v>6</v>
      </c>
      <c r="E41">
        <f>AVERAGE(KayseriTablo[[#This Row],[Vefat2019]:[Vefat2018]])</f>
        <v>6</v>
      </c>
      <c r="F41">
        <f>KayseriTablo[[#This Row],[Vefat2020]]-KayseriTablo[[#This Row],[Referans]]</f>
        <v>-2</v>
      </c>
      <c r="G41">
        <f t="shared" si="0"/>
        <v>8.1428571428571423</v>
      </c>
      <c r="H41">
        <f t="shared" si="1"/>
        <v>7.4285714285714288</v>
      </c>
      <c r="I41">
        <f t="shared" si="2"/>
        <v>7.7142857142857144</v>
      </c>
      <c r="J41">
        <f t="shared" si="3"/>
        <v>7.5714285714285712</v>
      </c>
    </row>
    <row r="42" spans="1:10">
      <c r="A42" s="3" t="s">
        <v>57</v>
      </c>
      <c r="B42" s="2">
        <v>10</v>
      </c>
      <c r="C42" s="2">
        <v>4</v>
      </c>
      <c r="D42" s="2">
        <v>8</v>
      </c>
      <c r="E42">
        <f>AVERAGE(KayseriTablo[[#This Row],[Vefat2019]:[Vefat2018]])</f>
        <v>6</v>
      </c>
      <c r="F42">
        <f>KayseriTablo[[#This Row],[Vefat2020]]-KayseriTablo[[#This Row],[Referans]]</f>
        <v>4</v>
      </c>
      <c r="G42">
        <f t="shared" si="0"/>
        <v>7.8571428571428568</v>
      </c>
      <c r="H42">
        <f t="shared" si="1"/>
        <v>7.1428571428571432</v>
      </c>
      <c r="I42">
        <f t="shared" si="2"/>
        <v>7.4285714285714288</v>
      </c>
      <c r="J42">
        <f t="shared" si="3"/>
        <v>7.2857142857142856</v>
      </c>
    </row>
    <row r="43" spans="1:10">
      <c r="A43" s="3" t="s">
        <v>58</v>
      </c>
      <c r="B43" s="2">
        <v>6</v>
      </c>
      <c r="C43" s="2">
        <v>8</v>
      </c>
      <c r="D43" s="2">
        <v>9</v>
      </c>
      <c r="E43">
        <f>AVERAGE(KayseriTablo[[#This Row],[Vefat2019]:[Vefat2018]])</f>
        <v>8.5</v>
      </c>
      <c r="F43">
        <f>KayseriTablo[[#This Row],[Vefat2020]]-KayseriTablo[[#This Row],[Referans]]</f>
        <v>-2.5</v>
      </c>
      <c r="G43">
        <f t="shared" si="0"/>
        <v>6.8571428571428568</v>
      </c>
      <c r="H43">
        <f t="shared" si="1"/>
        <v>7.1428571428571432</v>
      </c>
      <c r="I43">
        <f t="shared" si="2"/>
        <v>7.7142857142857144</v>
      </c>
      <c r="J43">
        <f t="shared" si="3"/>
        <v>7.4285714285714288</v>
      </c>
    </row>
    <row r="44" spans="1:10">
      <c r="A44" s="3" t="s">
        <v>59</v>
      </c>
      <c r="B44" s="2">
        <v>7</v>
      </c>
      <c r="C44" s="2">
        <v>11</v>
      </c>
      <c r="D44" s="2">
        <v>7</v>
      </c>
      <c r="E44">
        <f>AVERAGE(KayseriTablo[[#This Row],[Vefat2019]:[Vefat2018]])</f>
        <v>9</v>
      </c>
      <c r="F44">
        <f>KayseriTablo[[#This Row],[Vefat2020]]-KayseriTablo[[#This Row],[Referans]]</f>
        <v>-2</v>
      </c>
      <c r="G44">
        <f t="shared" si="0"/>
        <v>6.5714285714285712</v>
      </c>
      <c r="H44">
        <f t="shared" si="1"/>
        <v>7.8571428571428568</v>
      </c>
      <c r="I44">
        <f t="shared" si="2"/>
        <v>7.2857142857142856</v>
      </c>
      <c r="J44">
        <f t="shared" si="3"/>
        <v>7.5714285714285712</v>
      </c>
    </row>
    <row r="45" spans="1:10">
      <c r="A45" s="3" t="s">
        <v>60</v>
      </c>
      <c r="B45" s="2">
        <v>9</v>
      </c>
      <c r="C45" s="2">
        <v>3</v>
      </c>
      <c r="D45" s="2">
        <v>10</v>
      </c>
      <c r="E45">
        <f>AVERAGE(KayseriTablo[[#This Row],[Vefat2019]:[Vefat2018]])</f>
        <v>6.5</v>
      </c>
      <c r="F45">
        <f>KayseriTablo[[#This Row],[Vefat2020]]-KayseriTablo[[#This Row],[Referans]]</f>
        <v>2.5</v>
      </c>
      <c r="G45">
        <f t="shared" si="0"/>
        <v>7</v>
      </c>
      <c r="H45">
        <f t="shared" si="1"/>
        <v>6.7142857142857144</v>
      </c>
      <c r="I45">
        <f t="shared" si="2"/>
        <v>7.4285714285714288</v>
      </c>
      <c r="J45">
        <f t="shared" si="3"/>
        <v>7.0714285714285712</v>
      </c>
    </row>
    <row r="46" spans="1:10">
      <c r="A46" s="3" t="s">
        <v>61</v>
      </c>
      <c r="B46" s="2">
        <v>12</v>
      </c>
      <c r="C46" s="2">
        <v>10</v>
      </c>
      <c r="D46" s="2">
        <v>8</v>
      </c>
      <c r="E46">
        <f>AVERAGE(KayseriTablo[[#This Row],[Vefat2019]:[Vefat2018]])</f>
        <v>9</v>
      </c>
      <c r="F46">
        <f>KayseriTablo[[#This Row],[Vefat2020]]-KayseriTablo[[#This Row],[Referans]]</f>
        <v>3</v>
      </c>
      <c r="G46">
        <f t="shared" si="0"/>
        <v>7.5714285714285712</v>
      </c>
      <c r="H46">
        <f t="shared" si="1"/>
        <v>6.7142857142857144</v>
      </c>
      <c r="I46">
        <f t="shared" si="2"/>
        <v>7.7142857142857144</v>
      </c>
      <c r="J46">
        <f t="shared" si="3"/>
        <v>7.2142857142857144</v>
      </c>
    </row>
    <row r="47" spans="1:10">
      <c r="A47" s="3" t="s">
        <v>62</v>
      </c>
      <c r="B47" s="2">
        <v>6</v>
      </c>
      <c r="C47" s="2">
        <v>4</v>
      </c>
      <c r="D47" s="2">
        <v>9</v>
      </c>
      <c r="E47">
        <f>AVERAGE(KayseriTablo[[#This Row],[Vefat2019]:[Vefat2018]])</f>
        <v>6.5</v>
      </c>
      <c r="F47">
        <f>KayseriTablo[[#This Row],[Vefat2020]]-KayseriTablo[[#This Row],[Referans]]</f>
        <v>-0.5</v>
      </c>
      <c r="G47">
        <f t="shared" si="0"/>
        <v>7.7142857142857144</v>
      </c>
      <c r="H47">
        <f t="shared" si="1"/>
        <v>6.5714285714285712</v>
      </c>
      <c r="I47">
        <f t="shared" si="2"/>
        <v>8.1428571428571423</v>
      </c>
      <c r="J47">
        <f t="shared" si="3"/>
        <v>7.3571428571428568</v>
      </c>
    </row>
    <row r="48" spans="1:10">
      <c r="A48" s="3" t="s">
        <v>63</v>
      </c>
      <c r="B48" s="2">
        <v>4</v>
      </c>
      <c r="C48" s="2">
        <v>5</v>
      </c>
      <c r="D48" s="2">
        <v>5</v>
      </c>
      <c r="E48">
        <f>AVERAGE(KayseriTablo[[#This Row],[Vefat2019]:[Vefat2018]])</f>
        <v>5</v>
      </c>
      <c r="F48">
        <f>KayseriTablo[[#This Row],[Vefat2020]]-KayseriTablo[[#This Row],[Referans]]</f>
        <v>-1</v>
      </c>
      <c r="G48">
        <f t="shared" si="0"/>
        <v>7.7142857142857144</v>
      </c>
      <c r="H48">
        <f t="shared" si="1"/>
        <v>6.4285714285714288</v>
      </c>
      <c r="I48">
        <f t="shared" si="2"/>
        <v>8</v>
      </c>
      <c r="J48">
        <f t="shared" si="3"/>
        <v>7.2142857142857144</v>
      </c>
    </row>
    <row r="49" spans="1:10">
      <c r="A49" s="3" t="s">
        <v>64</v>
      </c>
      <c r="B49" s="2">
        <v>9</v>
      </c>
      <c r="C49" s="2">
        <v>8</v>
      </c>
      <c r="D49" s="2">
        <v>8</v>
      </c>
      <c r="E49">
        <f>AVERAGE(KayseriTablo[[#This Row],[Vefat2019]:[Vefat2018]])</f>
        <v>8</v>
      </c>
      <c r="F49">
        <f>KayseriTablo[[#This Row],[Vefat2020]]-KayseriTablo[[#This Row],[Referans]]</f>
        <v>1</v>
      </c>
      <c r="G49">
        <f t="shared" si="0"/>
        <v>7.5714285714285712</v>
      </c>
      <c r="H49">
        <f t="shared" si="1"/>
        <v>7</v>
      </c>
      <c r="I49">
        <f t="shared" si="2"/>
        <v>8</v>
      </c>
      <c r="J49">
        <f t="shared" si="3"/>
        <v>7.5</v>
      </c>
    </row>
    <row r="50" spans="1:10">
      <c r="A50" s="3" t="s">
        <v>65</v>
      </c>
      <c r="B50" s="2">
        <v>9</v>
      </c>
      <c r="C50" s="2">
        <v>5</v>
      </c>
      <c r="D50" s="2">
        <v>9</v>
      </c>
      <c r="E50">
        <f>AVERAGE(KayseriTablo[[#This Row],[Vefat2019]:[Vefat2018]])</f>
        <v>7</v>
      </c>
      <c r="F50">
        <f>KayseriTablo[[#This Row],[Vefat2020]]-KayseriTablo[[#This Row],[Referans]]</f>
        <v>2</v>
      </c>
      <c r="G50">
        <f t="shared" si="0"/>
        <v>8</v>
      </c>
      <c r="H50">
        <f t="shared" si="1"/>
        <v>6.5714285714285712</v>
      </c>
      <c r="I50">
        <f t="shared" si="2"/>
        <v>8</v>
      </c>
      <c r="J50">
        <f t="shared" si="3"/>
        <v>7.2857142857142856</v>
      </c>
    </row>
    <row r="51" spans="1:10">
      <c r="A51" s="3" t="s">
        <v>66</v>
      </c>
      <c r="B51" s="2">
        <v>5</v>
      </c>
      <c r="C51" s="2">
        <v>8</v>
      </c>
      <c r="D51" s="2">
        <v>8</v>
      </c>
      <c r="E51">
        <f>AVERAGE(KayseriTablo[[#This Row],[Vefat2019]:[Vefat2018]])</f>
        <v>8</v>
      </c>
      <c r="F51">
        <f>KayseriTablo[[#This Row],[Vefat2020]]-KayseriTablo[[#This Row],[Referans]]</f>
        <v>-3</v>
      </c>
      <c r="G51">
        <f t="shared" si="0"/>
        <v>7.7142857142857144</v>
      </c>
      <c r="H51">
        <f t="shared" si="1"/>
        <v>6.1428571428571432</v>
      </c>
      <c r="I51">
        <f t="shared" si="2"/>
        <v>8.1428571428571423</v>
      </c>
      <c r="J51">
        <f t="shared" si="3"/>
        <v>7.1428571428571432</v>
      </c>
    </row>
    <row r="52" spans="1:10">
      <c r="A52" s="3" t="s">
        <v>67</v>
      </c>
      <c r="B52" s="2">
        <v>12</v>
      </c>
      <c r="C52" s="2">
        <v>8</v>
      </c>
      <c r="D52" s="2">
        <v>4</v>
      </c>
      <c r="E52">
        <f>AVERAGE(KayseriTablo[[#This Row],[Vefat2019]:[Vefat2018]])</f>
        <v>6</v>
      </c>
      <c r="F52">
        <f>KayseriTablo[[#This Row],[Vefat2020]]-KayseriTablo[[#This Row],[Referans]]</f>
        <v>6</v>
      </c>
      <c r="G52">
        <f t="shared" si="0"/>
        <v>8.1428571428571423</v>
      </c>
      <c r="H52">
        <f t="shared" si="1"/>
        <v>6.8571428571428568</v>
      </c>
      <c r="I52">
        <f t="shared" si="2"/>
        <v>7.2857142857142856</v>
      </c>
      <c r="J52">
        <f t="shared" si="3"/>
        <v>7.0714285714285712</v>
      </c>
    </row>
    <row r="53" spans="1:10">
      <c r="A53" s="3" t="s">
        <v>68</v>
      </c>
      <c r="B53" s="2">
        <v>4</v>
      </c>
      <c r="C53" s="2">
        <v>6</v>
      </c>
      <c r="D53" s="2">
        <v>5</v>
      </c>
      <c r="E53">
        <f>AVERAGE(KayseriTablo[[#This Row],[Vefat2019]:[Vefat2018]])</f>
        <v>5.5</v>
      </c>
      <c r="F53">
        <f>KayseriTablo[[#This Row],[Vefat2020]]-KayseriTablo[[#This Row],[Referans]]</f>
        <v>-1.5</v>
      </c>
      <c r="G53">
        <f t="shared" si="0"/>
        <v>7</v>
      </c>
      <c r="H53">
        <f t="shared" si="1"/>
        <v>6.2857142857142856</v>
      </c>
      <c r="I53">
        <f t="shared" si="2"/>
        <v>6.8571428571428568</v>
      </c>
      <c r="J53">
        <f t="shared" si="3"/>
        <v>6.5714285714285712</v>
      </c>
    </row>
    <row r="54" spans="1:10">
      <c r="A54" s="3" t="s">
        <v>69</v>
      </c>
      <c r="B54" s="2">
        <v>13</v>
      </c>
      <c r="C54" s="2">
        <v>5</v>
      </c>
      <c r="D54" s="2">
        <v>3</v>
      </c>
      <c r="E54">
        <f>AVERAGE(KayseriTablo[[#This Row],[Vefat2019]:[Vefat2018]])</f>
        <v>4</v>
      </c>
      <c r="F54">
        <f>KayseriTablo[[#This Row],[Vefat2020]]-KayseriTablo[[#This Row],[Referans]]</f>
        <v>9</v>
      </c>
      <c r="G54">
        <f t="shared" si="0"/>
        <v>8</v>
      </c>
      <c r="H54">
        <f t="shared" si="1"/>
        <v>6.4285714285714288</v>
      </c>
      <c r="I54">
        <f t="shared" si="2"/>
        <v>6</v>
      </c>
      <c r="J54">
        <f t="shared" si="3"/>
        <v>6.2142857142857144</v>
      </c>
    </row>
    <row r="55" spans="1:10">
      <c r="A55" s="3" t="s">
        <v>70</v>
      </c>
      <c r="B55" s="2">
        <v>5</v>
      </c>
      <c r="C55" s="2">
        <v>8</v>
      </c>
      <c r="D55" s="2">
        <v>18</v>
      </c>
      <c r="E55">
        <f>AVERAGE(KayseriTablo[[#This Row],[Vefat2019]:[Vefat2018]])</f>
        <v>13</v>
      </c>
      <c r="F55">
        <f>KayseriTablo[[#This Row],[Vefat2020]]-KayseriTablo[[#This Row],[Referans]]</f>
        <v>-8</v>
      </c>
      <c r="G55">
        <f t="shared" si="0"/>
        <v>8.1428571428571423</v>
      </c>
      <c r="H55">
        <f t="shared" si="1"/>
        <v>6.8571428571428568</v>
      </c>
      <c r="I55">
        <f t="shared" si="2"/>
        <v>7.8571428571428568</v>
      </c>
      <c r="J55">
        <f t="shared" si="3"/>
        <v>7.3571428571428568</v>
      </c>
    </row>
    <row r="56" spans="1:10">
      <c r="A56" s="3" t="s">
        <v>71</v>
      </c>
      <c r="B56" s="2">
        <v>8</v>
      </c>
      <c r="C56" s="2">
        <v>6</v>
      </c>
      <c r="D56" s="2">
        <v>6</v>
      </c>
      <c r="E56">
        <f>AVERAGE(KayseriTablo[[#This Row],[Vefat2019]:[Vefat2018]])</f>
        <v>6</v>
      </c>
      <c r="F56">
        <f>KayseriTablo[[#This Row],[Vefat2020]]-KayseriTablo[[#This Row],[Referans]]</f>
        <v>2</v>
      </c>
      <c r="G56">
        <f t="shared" si="0"/>
        <v>8</v>
      </c>
      <c r="H56">
        <f t="shared" si="1"/>
        <v>6.5714285714285712</v>
      </c>
      <c r="I56">
        <f t="shared" si="2"/>
        <v>7.5714285714285712</v>
      </c>
      <c r="J56">
        <f t="shared" si="3"/>
        <v>7.0714285714285712</v>
      </c>
    </row>
    <row r="57" spans="1:10">
      <c r="A57" s="3" t="s">
        <v>72</v>
      </c>
      <c r="B57" s="2">
        <v>7</v>
      </c>
      <c r="C57" s="2">
        <v>6</v>
      </c>
      <c r="D57" s="2">
        <v>3</v>
      </c>
      <c r="E57">
        <f>AVERAGE(KayseriTablo[[#This Row],[Vefat2019]:[Vefat2018]])</f>
        <v>4.5</v>
      </c>
      <c r="F57">
        <f>KayseriTablo[[#This Row],[Vefat2020]]-KayseriTablo[[#This Row],[Referans]]</f>
        <v>2.5</v>
      </c>
      <c r="G57">
        <f t="shared" si="0"/>
        <v>7.7142857142857144</v>
      </c>
      <c r="H57">
        <f t="shared" si="1"/>
        <v>6.7142857142857144</v>
      </c>
      <c r="I57">
        <f t="shared" si="2"/>
        <v>6.7142857142857144</v>
      </c>
      <c r="J57">
        <f t="shared" si="3"/>
        <v>6.7142857142857144</v>
      </c>
    </row>
    <row r="58" spans="1:10">
      <c r="A58" s="3" t="s">
        <v>73</v>
      </c>
      <c r="B58" s="2">
        <v>10</v>
      </c>
      <c r="C58" s="2">
        <v>5</v>
      </c>
      <c r="D58" s="2">
        <v>4</v>
      </c>
      <c r="E58">
        <f>AVERAGE(KayseriTablo[[#This Row],[Vefat2019]:[Vefat2018]])</f>
        <v>4.5</v>
      </c>
      <c r="F58">
        <f>KayseriTablo[[#This Row],[Vefat2020]]-KayseriTablo[[#This Row],[Referans]]</f>
        <v>5.5</v>
      </c>
      <c r="G58">
        <f t="shared" si="0"/>
        <v>8.4285714285714288</v>
      </c>
      <c r="H58">
        <f t="shared" si="1"/>
        <v>6.2857142857142856</v>
      </c>
      <c r="I58">
        <f t="shared" si="2"/>
        <v>6.1428571428571432</v>
      </c>
      <c r="J58">
        <f t="shared" si="3"/>
        <v>6.2142857142857144</v>
      </c>
    </row>
    <row r="59" spans="1:10">
      <c r="A59" s="3" t="s">
        <v>74</v>
      </c>
      <c r="B59" s="2">
        <v>8</v>
      </c>
      <c r="C59" s="2">
        <v>5</v>
      </c>
      <c r="D59" s="2">
        <v>7</v>
      </c>
      <c r="E59">
        <f>AVERAGE(KayseriTablo[[#This Row],[Vefat2019]:[Vefat2018]])</f>
        <v>6</v>
      </c>
      <c r="F59">
        <f>KayseriTablo[[#This Row],[Vefat2020]]-KayseriTablo[[#This Row],[Referans]]</f>
        <v>2</v>
      </c>
      <c r="G59">
        <f t="shared" si="0"/>
        <v>7.8571428571428568</v>
      </c>
      <c r="H59">
        <f t="shared" si="1"/>
        <v>5.8571428571428568</v>
      </c>
      <c r="I59">
        <f t="shared" si="2"/>
        <v>6.5714285714285712</v>
      </c>
      <c r="J59">
        <f t="shared" si="3"/>
        <v>6.2142857142857144</v>
      </c>
    </row>
    <row r="60" spans="1:10">
      <c r="A60" s="3" t="s">
        <v>75</v>
      </c>
      <c r="B60" s="2">
        <v>9</v>
      </c>
      <c r="C60" s="2">
        <v>5</v>
      </c>
      <c r="D60" s="2">
        <v>7</v>
      </c>
      <c r="E60">
        <f>AVERAGE(KayseriTablo[[#This Row],[Vefat2019]:[Vefat2018]])</f>
        <v>6</v>
      </c>
      <c r="F60">
        <f>KayseriTablo[[#This Row],[Vefat2020]]-KayseriTablo[[#This Row],[Referans]]</f>
        <v>3</v>
      </c>
      <c r="G60">
        <f t="shared" si="0"/>
        <v>8.5714285714285712</v>
      </c>
      <c r="H60">
        <f t="shared" si="1"/>
        <v>5.7142857142857144</v>
      </c>
      <c r="I60">
        <f t="shared" si="2"/>
        <v>6.8571428571428568</v>
      </c>
      <c r="J60">
        <f t="shared" si="3"/>
        <v>6.2857142857142856</v>
      </c>
    </row>
    <row r="61" spans="1:10">
      <c r="A61" s="3" t="s">
        <v>76</v>
      </c>
      <c r="B61" s="2">
        <v>5</v>
      </c>
      <c r="C61" s="2">
        <v>8</v>
      </c>
      <c r="D61" s="2">
        <v>7</v>
      </c>
      <c r="E61">
        <f>AVERAGE(KayseriTablo[[#This Row],[Vefat2019]:[Vefat2018]])</f>
        <v>7.5</v>
      </c>
      <c r="F61">
        <f>KayseriTablo[[#This Row],[Vefat2020]]-KayseriTablo[[#This Row],[Referans]]</f>
        <v>-2.5</v>
      </c>
      <c r="G61">
        <f t="shared" si="0"/>
        <v>7.4285714285714288</v>
      </c>
      <c r="H61">
        <f t="shared" si="1"/>
        <v>6.1428571428571432</v>
      </c>
      <c r="I61">
        <f t="shared" si="2"/>
        <v>7.4285714285714288</v>
      </c>
      <c r="J61">
        <f t="shared" si="3"/>
        <v>6.7857142857142856</v>
      </c>
    </row>
    <row r="62" spans="1:10">
      <c r="A62" s="3" t="s">
        <v>77</v>
      </c>
      <c r="B62" s="2">
        <v>6</v>
      </c>
      <c r="C62" s="2">
        <v>6</v>
      </c>
      <c r="D62" s="2">
        <v>5</v>
      </c>
      <c r="E62">
        <f>AVERAGE(KayseriTablo[[#This Row],[Vefat2019]:[Vefat2018]])</f>
        <v>5.5</v>
      </c>
      <c r="F62">
        <f>KayseriTablo[[#This Row],[Vefat2020]]-KayseriTablo[[#This Row],[Referans]]</f>
        <v>0.5</v>
      </c>
      <c r="G62">
        <f t="shared" si="0"/>
        <v>7.5714285714285712</v>
      </c>
      <c r="H62">
        <f t="shared" si="1"/>
        <v>5.8571428571428568</v>
      </c>
      <c r="I62">
        <f t="shared" si="2"/>
        <v>5.5714285714285712</v>
      </c>
      <c r="J62">
        <f t="shared" si="3"/>
        <v>5.7142857142857144</v>
      </c>
    </row>
    <row r="63" spans="1:10">
      <c r="A63" s="3" t="s">
        <v>78</v>
      </c>
      <c r="B63" s="2">
        <v>6</v>
      </c>
      <c r="C63" s="2">
        <v>9</v>
      </c>
      <c r="D63" s="2">
        <v>5</v>
      </c>
      <c r="E63">
        <f>AVERAGE(KayseriTablo[[#This Row],[Vefat2019]:[Vefat2018]])</f>
        <v>7</v>
      </c>
      <c r="F63">
        <f>KayseriTablo[[#This Row],[Vefat2020]]-KayseriTablo[[#This Row],[Referans]]</f>
        <v>-1</v>
      </c>
      <c r="G63">
        <f t="shared" si="0"/>
        <v>7.2857142857142856</v>
      </c>
      <c r="H63">
        <f t="shared" si="1"/>
        <v>6.2857142857142856</v>
      </c>
      <c r="I63">
        <f t="shared" si="2"/>
        <v>5.4285714285714288</v>
      </c>
      <c r="J63">
        <f t="shared" si="3"/>
        <v>5.8571428571428568</v>
      </c>
    </row>
    <row r="64" spans="1:10">
      <c r="A64" s="3" t="s">
        <v>79</v>
      </c>
      <c r="B64" s="2">
        <v>7</v>
      </c>
      <c r="C64" s="2">
        <v>1</v>
      </c>
      <c r="D64" s="2">
        <v>7</v>
      </c>
      <c r="E64">
        <f>AVERAGE(KayseriTablo[[#This Row],[Vefat2019]:[Vefat2018]])</f>
        <v>4</v>
      </c>
      <c r="F64">
        <f>KayseriTablo[[#This Row],[Vefat2020]]-KayseriTablo[[#This Row],[Referans]]</f>
        <v>3</v>
      </c>
      <c r="G64">
        <f t="shared" si="0"/>
        <v>7.2857142857142856</v>
      </c>
      <c r="H64">
        <f t="shared" si="1"/>
        <v>5.5714285714285712</v>
      </c>
      <c r="I64">
        <f t="shared" si="2"/>
        <v>6</v>
      </c>
      <c r="J64">
        <f t="shared" si="3"/>
        <v>5.7857142857142856</v>
      </c>
    </row>
    <row r="65" spans="1:10">
      <c r="A65" s="3" t="s">
        <v>80</v>
      </c>
      <c r="B65" s="2">
        <v>3</v>
      </c>
      <c r="C65" s="2">
        <v>15</v>
      </c>
      <c r="D65" s="2">
        <v>5</v>
      </c>
      <c r="E65">
        <f>AVERAGE(KayseriTablo[[#This Row],[Vefat2019]:[Vefat2018]])</f>
        <v>10</v>
      </c>
      <c r="F65">
        <f>KayseriTablo[[#This Row],[Vefat2020]]-KayseriTablo[[#This Row],[Referans]]</f>
        <v>-7</v>
      </c>
      <c r="G65">
        <f t="shared" si="0"/>
        <v>6.2857142857142856</v>
      </c>
      <c r="H65">
        <f t="shared" si="1"/>
        <v>7</v>
      </c>
      <c r="I65">
        <f t="shared" si="2"/>
        <v>6.1428571428571432</v>
      </c>
      <c r="J65">
        <f t="shared" si="3"/>
        <v>6.5714285714285712</v>
      </c>
    </row>
    <row r="66" spans="1:10">
      <c r="A66" s="3" t="s">
        <v>81</v>
      </c>
      <c r="B66" s="2">
        <v>7</v>
      </c>
      <c r="C66" s="2">
        <v>6</v>
      </c>
      <c r="D66" s="2">
        <v>4</v>
      </c>
      <c r="E66">
        <f>AVERAGE(KayseriTablo[[#This Row],[Vefat2019]:[Vefat2018]])</f>
        <v>5</v>
      </c>
      <c r="F66">
        <f>KayseriTablo[[#This Row],[Vefat2020]]-KayseriTablo[[#This Row],[Referans]]</f>
        <v>2</v>
      </c>
      <c r="G66">
        <f t="shared" si="0"/>
        <v>6.1428571428571432</v>
      </c>
      <c r="H66">
        <f t="shared" si="1"/>
        <v>7.1428571428571432</v>
      </c>
      <c r="I66">
        <f t="shared" si="2"/>
        <v>5.7142857142857144</v>
      </c>
      <c r="J66">
        <f t="shared" si="3"/>
        <v>6.4285714285714288</v>
      </c>
    </row>
    <row r="67" spans="1:10">
      <c r="A67" s="3" t="s">
        <v>82</v>
      </c>
      <c r="B67" s="2">
        <v>9</v>
      </c>
      <c r="C67" s="2">
        <v>9</v>
      </c>
      <c r="D67" s="2">
        <v>6</v>
      </c>
      <c r="E67">
        <f>AVERAGE(KayseriTablo[[#This Row],[Vefat2019]:[Vefat2018]])</f>
        <v>7.5</v>
      </c>
      <c r="F67">
        <f>KayseriTablo[[#This Row],[Vefat2020]]-KayseriTablo[[#This Row],[Referans]]</f>
        <v>1.5</v>
      </c>
      <c r="G67">
        <f t="shared" si="0"/>
        <v>6.1428571428571432</v>
      </c>
      <c r="H67">
        <f t="shared" si="1"/>
        <v>7.7142857142857144</v>
      </c>
      <c r="I67">
        <f t="shared" si="2"/>
        <v>5.5714285714285712</v>
      </c>
      <c r="J67">
        <f t="shared" si="3"/>
        <v>6.6428571428571432</v>
      </c>
    </row>
    <row r="68" spans="1:10">
      <c r="A68" s="3" t="s">
        <v>83</v>
      </c>
      <c r="B68" s="2">
        <v>6</v>
      </c>
      <c r="C68" s="2">
        <v>11</v>
      </c>
      <c r="D68" s="2">
        <v>10</v>
      </c>
      <c r="E68">
        <f>AVERAGE(KayseriTablo[[#This Row],[Vefat2019]:[Vefat2018]])</f>
        <v>10.5</v>
      </c>
      <c r="F68">
        <f>KayseriTablo[[#This Row],[Vefat2020]]-KayseriTablo[[#This Row],[Referans]]</f>
        <v>-4.5</v>
      </c>
      <c r="G68">
        <f t="shared" si="0"/>
        <v>6.2857142857142856</v>
      </c>
      <c r="H68">
        <f t="shared" si="1"/>
        <v>8.1428571428571423</v>
      </c>
      <c r="I68">
        <f t="shared" si="2"/>
        <v>6</v>
      </c>
      <c r="J68">
        <f t="shared" si="3"/>
        <v>7.0714285714285712</v>
      </c>
    </row>
    <row r="69" spans="1:10">
      <c r="A69" s="3" t="s">
        <v>84</v>
      </c>
      <c r="B69" s="2">
        <v>10</v>
      </c>
      <c r="C69" s="2">
        <v>6</v>
      </c>
      <c r="D69" s="2">
        <v>4</v>
      </c>
      <c r="E69">
        <f>AVERAGE(KayseriTablo[[#This Row],[Vefat2019]:[Vefat2018]])</f>
        <v>5</v>
      </c>
      <c r="F69">
        <f>KayseriTablo[[#This Row],[Vefat2020]]-KayseriTablo[[#This Row],[Referans]]</f>
        <v>5</v>
      </c>
      <c r="G69">
        <f t="shared" si="0"/>
        <v>6.8571428571428568</v>
      </c>
      <c r="H69">
        <f t="shared" si="1"/>
        <v>8.1428571428571423</v>
      </c>
      <c r="I69">
        <f t="shared" si="2"/>
        <v>5.8571428571428568</v>
      </c>
      <c r="J69">
        <f t="shared" si="3"/>
        <v>7</v>
      </c>
    </row>
    <row r="70" spans="1:10">
      <c r="A70" s="3" t="s">
        <v>85</v>
      </c>
      <c r="B70" s="2">
        <v>6</v>
      </c>
      <c r="C70" s="2">
        <v>7</v>
      </c>
      <c r="D70" s="2">
        <v>7</v>
      </c>
      <c r="E70">
        <f>AVERAGE(KayseriTablo[[#This Row],[Vefat2019]:[Vefat2018]])</f>
        <v>7</v>
      </c>
      <c r="F70">
        <f>KayseriTablo[[#This Row],[Vefat2020]]-KayseriTablo[[#This Row],[Referans]]</f>
        <v>-1</v>
      </c>
      <c r="G70">
        <f t="shared" si="0"/>
        <v>6.8571428571428568</v>
      </c>
      <c r="H70">
        <f t="shared" si="1"/>
        <v>7.8571428571428568</v>
      </c>
      <c r="I70">
        <f t="shared" si="2"/>
        <v>6.1428571428571432</v>
      </c>
      <c r="J70">
        <f t="shared" si="3"/>
        <v>7</v>
      </c>
    </row>
    <row r="71" spans="1:10">
      <c r="A71" s="3" t="s">
        <v>86</v>
      </c>
      <c r="B71" s="2">
        <v>4</v>
      </c>
      <c r="C71" s="2">
        <v>4</v>
      </c>
      <c r="D71" s="2">
        <v>5</v>
      </c>
      <c r="E71">
        <f>AVERAGE(KayseriTablo[[#This Row],[Vefat2019]:[Vefat2018]])</f>
        <v>4.5</v>
      </c>
      <c r="F71">
        <f>KayseriTablo[[#This Row],[Vefat2020]]-KayseriTablo[[#This Row],[Referans]]</f>
        <v>-0.5</v>
      </c>
      <c r="G71">
        <f t="shared" si="0"/>
        <v>6.4285714285714288</v>
      </c>
      <c r="H71">
        <f t="shared" si="1"/>
        <v>8.2857142857142865</v>
      </c>
      <c r="I71">
        <f t="shared" si="2"/>
        <v>5.8571428571428568</v>
      </c>
      <c r="J71">
        <f t="shared" si="3"/>
        <v>7.0714285714285712</v>
      </c>
    </row>
    <row r="72" spans="1:10">
      <c r="A72" s="3" t="s">
        <v>87</v>
      </c>
      <c r="B72" s="2">
        <v>3</v>
      </c>
      <c r="C72" s="2">
        <v>7</v>
      </c>
      <c r="D72" s="2">
        <v>8</v>
      </c>
      <c r="E72">
        <f>AVERAGE(KayseriTablo[[#This Row],[Vefat2019]:[Vefat2018]])</f>
        <v>7.5</v>
      </c>
      <c r="F72">
        <f>KayseriTablo[[#This Row],[Vefat2020]]-KayseriTablo[[#This Row],[Referans]]</f>
        <v>-4.5</v>
      </c>
      <c r="G72">
        <f t="shared" ref="G72:G135" si="4">AVERAGE(B66:B72)</f>
        <v>6.4285714285714288</v>
      </c>
      <c r="H72">
        <f t="shared" ref="H72:H135" si="5">AVERAGE(C66:C72)</f>
        <v>7.1428571428571432</v>
      </c>
      <c r="I72">
        <f t="shared" ref="I72:I135" si="6">AVERAGE(D66:D72)</f>
        <v>6.2857142857142856</v>
      </c>
      <c r="J72">
        <f t="shared" si="3"/>
        <v>6.7142857142857144</v>
      </c>
    </row>
    <row r="73" spans="1:10">
      <c r="A73" s="3" t="s">
        <v>88</v>
      </c>
      <c r="B73" s="2">
        <v>11</v>
      </c>
      <c r="C73" s="2">
        <v>5</v>
      </c>
      <c r="D73" s="2">
        <v>4</v>
      </c>
      <c r="E73">
        <f>AVERAGE(KayseriTablo[[#This Row],[Vefat2019]:[Vefat2018]])</f>
        <v>4.5</v>
      </c>
      <c r="F73">
        <f>KayseriTablo[[#This Row],[Vefat2020]]-KayseriTablo[[#This Row],[Referans]]</f>
        <v>6.5</v>
      </c>
      <c r="G73">
        <f t="shared" si="4"/>
        <v>7</v>
      </c>
      <c r="H73">
        <f t="shared" si="5"/>
        <v>7</v>
      </c>
      <c r="I73">
        <f t="shared" si="6"/>
        <v>6.2857142857142856</v>
      </c>
      <c r="J73">
        <f t="shared" ref="J73:J136" si="7">AVERAGE(E67:E73)</f>
        <v>6.6428571428571432</v>
      </c>
    </row>
    <row r="74" spans="1:10">
      <c r="A74" s="3" t="s">
        <v>89</v>
      </c>
      <c r="B74" s="2">
        <v>8</v>
      </c>
      <c r="C74" s="2">
        <v>6</v>
      </c>
      <c r="D74" s="2">
        <v>11</v>
      </c>
      <c r="E74">
        <f>AVERAGE(KayseriTablo[[#This Row],[Vefat2019]:[Vefat2018]])</f>
        <v>8.5</v>
      </c>
      <c r="F74">
        <f>KayseriTablo[[#This Row],[Vefat2020]]-KayseriTablo[[#This Row],[Referans]]</f>
        <v>-0.5</v>
      </c>
      <c r="G74">
        <f t="shared" si="4"/>
        <v>6.8571428571428568</v>
      </c>
      <c r="H74">
        <f t="shared" si="5"/>
        <v>6.5714285714285712</v>
      </c>
      <c r="I74">
        <f t="shared" si="6"/>
        <v>7</v>
      </c>
      <c r="J74">
        <f t="shared" si="7"/>
        <v>6.7857142857142856</v>
      </c>
    </row>
    <row r="75" spans="1:10">
      <c r="A75" s="3" t="s">
        <v>90</v>
      </c>
      <c r="B75" s="2">
        <v>4</v>
      </c>
      <c r="C75" s="2">
        <v>14</v>
      </c>
      <c r="D75" s="2">
        <v>9</v>
      </c>
      <c r="E75">
        <f>AVERAGE(KayseriTablo[[#This Row],[Vefat2019]:[Vefat2018]])</f>
        <v>11.5</v>
      </c>
      <c r="F75">
        <f>KayseriTablo[[#This Row],[Vefat2020]]-KayseriTablo[[#This Row],[Referans]]</f>
        <v>-7.5</v>
      </c>
      <c r="G75">
        <f t="shared" si="4"/>
        <v>6.5714285714285712</v>
      </c>
      <c r="H75">
        <f t="shared" si="5"/>
        <v>7</v>
      </c>
      <c r="I75">
        <f t="shared" si="6"/>
        <v>6.8571428571428568</v>
      </c>
      <c r="J75">
        <f t="shared" si="7"/>
        <v>6.9285714285714288</v>
      </c>
    </row>
    <row r="76" spans="1:10">
      <c r="A76" s="3" t="s">
        <v>91</v>
      </c>
      <c r="B76" s="2">
        <v>10</v>
      </c>
      <c r="C76" s="2">
        <v>5</v>
      </c>
      <c r="D76" s="2">
        <v>6</v>
      </c>
      <c r="E76">
        <f>AVERAGE(KayseriTablo[[#This Row],[Vefat2019]:[Vefat2018]])</f>
        <v>5.5</v>
      </c>
      <c r="F76">
        <f>KayseriTablo[[#This Row],[Vefat2020]]-KayseriTablo[[#This Row],[Referans]]</f>
        <v>4.5</v>
      </c>
      <c r="G76">
        <f t="shared" si="4"/>
        <v>6.5714285714285712</v>
      </c>
      <c r="H76">
        <f t="shared" si="5"/>
        <v>6.8571428571428568</v>
      </c>
      <c r="I76">
        <f t="shared" si="6"/>
        <v>7.1428571428571432</v>
      </c>
      <c r="J76">
        <f t="shared" si="7"/>
        <v>7</v>
      </c>
    </row>
    <row r="77" spans="1:10">
      <c r="A77" s="3" t="s">
        <v>92</v>
      </c>
      <c r="B77" s="2">
        <v>6</v>
      </c>
      <c r="C77" s="2">
        <v>11</v>
      </c>
      <c r="D77" s="2">
        <v>9</v>
      </c>
      <c r="E77">
        <f>AVERAGE(KayseriTablo[[#This Row],[Vefat2019]:[Vefat2018]])</f>
        <v>10</v>
      </c>
      <c r="F77">
        <f>KayseriTablo[[#This Row],[Vefat2020]]-KayseriTablo[[#This Row],[Referans]]</f>
        <v>-4</v>
      </c>
      <c r="G77">
        <f t="shared" si="4"/>
        <v>6.5714285714285712</v>
      </c>
      <c r="H77">
        <f t="shared" si="5"/>
        <v>7.4285714285714288</v>
      </c>
      <c r="I77">
        <f t="shared" si="6"/>
        <v>7.4285714285714288</v>
      </c>
      <c r="J77">
        <f t="shared" si="7"/>
        <v>7.4285714285714288</v>
      </c>
    </row>
    <row r="78" spans="1:10">
      <c r="A78" s="3" t="s">
        <v>93</v>
      </c>
      <c r="B78" s="2">
        <v>8</v>
      </c>
      <c r="C78" s="2">
        <v>7</v>
      </c>
      <c r="D78" s="2">
        <v>11</v>
      </c>
      <c r="E78">
        <f>AVERAGE(KayseriTablo[[#This Row],[Vefat2019]:[Vefat2018]])</f>
        <v>9</v>
      </c>
      <c r="F78">
        <f>KayseriTablo[[#This Row],[Vefat2020]]-KayseriTablo[[#This Row],[Referans]]</f>
        <v>-1</v>
      </c>
      <c r="G78">
        <f t="shared" si="4"/>
        <v>7.1428571428571432</v>
      </c>
      <c r="H78">
        <f t="shared" si="5"/>
        <v>7.8571428571428568</v>
      </c>
      <c r="I78">
        <f t="shared" si="6"/>
        <v>8.2857142857142865</v>
      </c>
      <c r="J78">
        <f t="shared" si="7"/>
        <v>8.0714285714285712</v>
      </c>
    </row>
    <row r="79" spans="1:10">
      <c r="A79" s="3" t="s">
        <v>94</v>
      </c>
      <c r="B79" s="2">
        <v>6</v>
      </c>
      <c r="C79" s="2">
        <v>6</v>
      </c>
      <c r="D79" s="2">
        <v>5</v>
      </c>
      <c r="E79">
        <f>AVERAGE(KayseriTablo[[#This Row],[Vefat2019]:[Vefat2018]])</f>
        <v>5.5</v>
      </c>
      <c r="F79">
        <f>KayseriTablo[[#This Row],[Vefat2020]]-KayseriTablo[[#This Row],[Referans]]</f>
        <v>0.5</v>
      </c>
      <c r="G79">
        <f t="shared" si="4"/>
        <v>7.5714285714285712</v>
      </c>
      <c r="H79">
        <f t="shared" si="5"/>
        <v>7.7142857142857144</v>
      </c>
      <c r="I79">
        <f t="shared" si="6"/>
        <v>7.8571428571428568</v>
      </c>
      <c r="J79">
        <f t="shared" si="7"/>
        <v>7.7857142857142856</v>
      </c>
    </row>
    <row r="80" spans="1:10">
      <c r="A80" s="3" t="s">
        <v>95</v>
      </c>
      <c r="B80" s="2">
        <v>7</v>
      </c>
      <c r="C80" s="2">
        <v>6</v>
      </c>
      <c r="D80" s="2">
        <v>5</v>
      </c>
      <c r="E80">
        <f>AVERAGE(KayseriTablo[[#This Row],[Vefat2019]:[Vefat2018]])</f>
        <v>5.5</v>
      </c>
      <c r="F80">
        <f>KayseriTablo[[#This Row],[Vefat2020]]-KayseriTablo[[#This Row],[Referans]]</f>
        <v>1.5</v>
      </c>
      <c r="G80">
        <f t="shared" si="4"/>
        <v>7</v>
      </c>
      <c r="H80">
        <f t="shared" si="5"/>
        <v>7.8571428571428568</v>
      </c>
      <c r="I80">
        <f t="shared" si="6"/>
        <v>8</v>
      </c>
      <c r="J80">
        <f t="shared" si="7"/>
        <v>7.9285714285714288</v>
      </c>
    </row>
    <row r="81" spans="1:10">
      <c r="A81" s="3" t="s">
        <v>96</v>
      </c>
      <c r="B81" s="2">
        <v>4</v>
      </c>
      <c r="C81" s="2">
        <v>8</v>
      </c>
      <c r="D81" s="2">
        <v>8</v>
      </c>
      <c r="E81">
        <f>AVERAGE(KayseriTablo[[#This Row],[Vefat2019]:[Vefat2018]])</f>
        <v>8</v>
      </c>
      <c r="F81">
        <f>KayseriTablo[[#This Row],[Vefat2020]]-KayseriTablo[[#This Row],[Referans]]</f>
        <v>-4</v>
      </c>
      <c r="G81">
        <f t="shared" si="4"/>
        <v>6.4285714285714288</v>
      </c>
      <c r="H81">
        <f t="shared" si="5"/>
        <v>8.1428571428571423</v>
      </c>
      <c r="I81">
        <f t="shared" si="6"/>
        <v>7.5714285714285712</v>
      </c>
      <c r="J81">
        <f t="shared" si="7"/>
        <v>7.8571428571428568</v>
      </c>
    </row>
    <row r="82" spans="1:10">
      <c r="A82" s="3" t="s">
        <v>97</v>
      </c>
      <c r="B82" s="2">
        <v>11</v>
      </c>
      <c r="C82" s="2">
        <v>7</v>
      </c>
      <c r="D82" s="2">
        <v>5</v>
      </c>
      <c r="E82">
        <f>AVERAGE(KayseriTablo[[#This Row],[Vefat2019]:[Vefat2018]])</f>
        <v>6</v>
      </c>
      <c r="F82">
        <f>KayseriTablo[[#This Row],[Vefat2020]]-KayseriTablo[[#This Row],[Referans]]</f>
        <v>5</v>
      </c>
      <c r="G82">
        <f t="shared" si="4"/>
        <v>7.4285714285714288</v>
      </c>
      <c r="H82">
        <f t="shared" si="5"/>
        <v>7.1428571428571432</v>
      </c>
      <c r="I82">
        <f t="shared" si="6"/>
        <v>7</v>
      </c>
      <c r="J82">
        <f t="shared" si="7"/>
        <v>7.0714285714285712</v>
      </c>
    </row>
    <row r="83" spans="1:10">
      <c r="A83" s="3" t="s">
        <v>98</v>
      </c>
      <c r="B83" s="2">
        <v>11</v>
      </c>
      <c r="C83" s="2">
        <v>5</v>
      </c>
      <c r="D83" s="2">
        <v>11</v>
      </c>
      <c r="E83">
        <f>AVERAGE(KayseriTablo[[#This Row],[Vefat2019]:[Vefat2018]])</f>
        <v>8</v>
      </c>
      <c r="F83">
        <f>KayseriTablo[[#This Row],[Vefat2020]]-KayseriTablo[[#This Row],[Referans]]</f>
        <v>3</v>
      </c>
      <c r="G83">
        <f t="shared" si="4"/>
        <v>7.5714285714285712</v>
      </c>
      <c r="H83">
        <f t="shared" si="5"/>
        <v>7.1428571428571432</v>
      </c>
      <c r="I83">
        <f t="shared" si="6"/>
        <v>7.7142857142857144</v>
      </c>
      <c r="J83">
        <f t="shared" si="7"/>
        <v>7.4285714285714288</v>
      </c>
    </row>
    <row r="84" spans="1:10">
      <c r="A84" s="3" t="s">
        <v>99</v>
      </c>
      <c r="B84" s="2">
        <v>9</v>
      </c>
      <c r="C84" s="2">
        <v>2</v>
      </c>
      <c r="D84" s="2">
        <v>6</v>
      </c>
      <c r="E84">
        <f>AVERAGE(KayseriTablo[[#This Row],[Vefat2019]:[Vefat2018]])</f>
        <v>4</v>
      </c>
      <c r="F84">
        <f>KayseriTablo[[#This Row],[Vefat2020]]-KayseriTablo[[#This Row],[Referans]]</f>
        <v>5</v>
      </c>
      <c r="G84">
        <f t="shared" si="4"/>
        <v>8</v>
      </c>
      <c r="H84">
        <f t="shared" si="5"/>
        <v>5.8571428571428568</v>
      </c>
      <c r="I84">
        <f t="shared" si="6"/>
        <v>7.2857142857142856</v>
      </c>
      <c r="J84">
        <f t="shared" si="7"/>
        <v>6.5714285714285712</v>
      </c>
    </row>
    <row r="85" spans="1:10">
      <c r="A85" s="3" t="s">
        <v>100</v>
      </c>
      <c r="B85" s="2">
        <v>9</v>
      </c>
      <c r="C85" s="2">
        <v>9</v>
      </c>
      <c r="D85" s="2">
        <v>5</v>
      </c>
      <c r="E85">
        <f>AVERAGE(KayseriTablo[[#This Row],[Vefat2019]:[Vefat2018]])</f>
        <v>7</v>
      </c>
      <c r="F85">
        <f>KayseriTablo[[#This Row],[Vefat2020]]-KayseriTablo[[#This Row],[Referans]]</f>
        <v>2</v>
      </c>
      <c r="G85">
        <f t="shared" si="4"/>
        <v>8.1428571428571423</v>
      </c>
      <c r="H85">
        <f t="shared" si="5"/>
        <v>6.1428571428571432</v>
      </c>
      <c r="I85">
        <f t="shared" si="6"/>
        <v>6.4285714285714288</v>
      </c>
      <c r="J85">
        <f t="shared" si="7"/>
        <v>6.2857142857142856</v>
      </c>
    </row>
    <row r="86" spans="1:10">
      <c r="A86" s="3" t="s">
        <v>101</v>
      </c>
      <c r="B86" s="2">
        <v>9</v>
      </c>
      <c r="C86" s="2">
        <v>7</v>
      </c>
      <c r="D86" s="2">
        <v>9</v>
      </c>
      <c r="E86">
        <f>AVERAGE(KayseriTablo[[#This Row],[Vefat2019]:[Vefat2018]])</f>
        <v>8</v>
      </c>
      <c r="F86">
        <f>KayseriTablo[[#This Row],[Vefat2020]]-KayseriTablo[[#This Row],[Referans]]</f>
        <v>1</v>
      </c>
      <c r="G86">
        <f t="shared" si="4"/>
        <v>8.5714285714285712</v>
      </c>
      <c r="H86">
        <f t="shared" si="5"/>
        <v>6.2857142857142856</v>
      </c>
      <c r="I86">
        <f t="shared" si="6"/>
        <v>7</v>
      </c>
      <c r="J86">
        <f t="shared" si="7"/>
        <v>6.6428571428571432</v>
      </c>
    </row>
    <row r="87" spans="1:10">
      <c r="A87" s="3" t="s">
        <v>102</v>
      </c>
      <c r="B87" s="2">
        <v>10</v>
      </c>
      <c r="C87" s="2">
        <v>5</v>
      </c>
      <c r="D87" s="2">
        <v>9</v>
      </c>
      <c r="E87">
        <f>AVERAGE(KayseriTablo[[#This Row],[Vefat2019]:[Vefat2018]])</f>
        <v>7</v>
      </c>
      <c r="F87">
        <f>KayseriTablo[[#This Row],[Vefat2020]]-KayseriTablo[[#This Row],[Referans]]</f>
        <v>3</v>
      </c>
      <c r="G87">
        <f t="shared" si="4"/>
        <v>9</v>
      </c>
      <c r="H87">
        <f t="shared" si="5"/>
        <v>6.1428571428571432</v>
      </c>
      <c r="I87">
        <f t="shared" si="6"/>
        <v>7.5714285714285712</v>
      </c>
      <c r="J87">
        <f t="shared" si="7"/>
        <v>6.8571428571428568</v>
      </c>
    </row>
    <row r="88" spans="1:10">
      <c r="A88" s="3" t="s">
        <v>103</v>
      </c>
      <c r="B88" s="2">
        <v>10</v>
      </c>
      <c r="C88" s="2">
        <v>6</v>
      </c>
      <c r="D88" s="2">
        <v>8</v>
      </c>
      <c r="E88">
        <f>AVERAGE(KayseriTablo[[#This Row],[Vefat2019]:[Vefat2018]])</f>
        <v>7</v>
      </c>
      <c r="F88">
        <f>KayseriTablo[[#This Row],[Vefat2020]]-KayseriTablo[[#This Row],[Referans]]</f>
        <v>3</v>
      </c>
      <c r="G88">
        <f t="shared" si="4"/>
        <v>9.8571428571428577</v>
      </c>
      <c r="H88">
        <f t="shared" si="5"/>
        <v>5.8571428571428568</v>
      </c>
      <c r="I88">
        <f t="shared" si="6"/>
        <v>7.5714285714285712</v>
      </c>
      <c r="J88">
        <f t="shared" si="7"/>
        <v>6.7142857142857144</v>
      </c>
    </row>
    <row r="89" spans="1:10">
      <c r="A89" s="3" t="s">
        <v>104</v>
      </c>
      <c r="B89" s="2">
        <v>7</v>
      </c>
      <c r="C89" s="2">
        <v>8</v>
      </c>
      <c r="D89" s="2">
        <v>4</v>
      </c>
      <c r="E89">
        <f>AVERAGE(KayseriTablo[[#This Row],[Vefat2019]:[Vefat2018]])</f>
        <v>6</v>
      </c>
      <c r="F89">
        <f>KayseriTablo[[#This Row],[Vefat2020]]-KayseriTablo[[#This Row],[Referans]]</f>
        <v>1</v>
      </c>
      <c r="G89">
        <f t="shared" si="4"/>
        <v>9.2857142857142865</v>
      </c>
      <c r="H89">
        <f t="shared" si="5"/>
        <v>6</v>
      </c>
      <c r="I89">
        <f t="shared" si="6"/>
        <v>7.4285714285714288</v>
      </c>
      <c r="J89">
        <f t="shared" si="7"/>
        <v>6.7142857142857144</v>
      </c>
    </row>
    <row r="90" spans="1:10">
      <c r="A90" s="3" t="s">
        <v>105</v>
      </c>
      <c r="B90" s="2">
        <v>2</v>
      </c>
      <c r="C90" s="2">
        <v>6</v>
      </c>
      <c r="D90" s="2">
        <v>6</v>
      </c>
      <c r="E90">
        <f>AVERAGE(KayseriTablo[[#This Row],[Vefat2019]:[Vefat2018]])</f>
        <v>6</v>
      </c>
      <c r="F90">
        <f>KayseriTablo[[#This Row],[Vefat2020]]-KayseriTablo[[#This Row],[Referans]]</f>
        <v>-4</v>
      </c>
      <c r="G90">
        <f t="shared" si="4"/>
        <v>8</v>
      </c>
      <c r="H90">
        <f t="shared" si="5"/>
        <v>6.1428571428571432</v>
      </c>
      <c r="I90">
        <f t="shared" si="6"/>
        <v>6.7142857142857144</v>
      </c>
      <c r="J90">
        <f t="shared" si="7"/>
        <v>6.4285714285714288</v>
      </c>
    </row>
    <row r="91" spans="1:10">
      <c r="A91" s="3" t="s">
        <v>106</v>
      </c>
      <c r="B91" s="2">
        <v>13</v>
      </c>
      <c r="C91" s="2">
        <v>4</v>
      </c>
      <c r="D91" s="2">
        <v>6</v>
      </c>
      <c r="E91">
        <f>AVERAGE(KayseriTablo[[#This Row],[Vefat2019]:[Vefat2018]])</f>
        <v>5</v>
      </c>
      <c r="F91">
        <f>KayseriTablo[[#This Row],[Vefat2020]]-KayseriTablo[[#This Row],[Referans]]</f>
        <v>8</v>
      </c>
      <c r="G91">
        <f t="shared" si="4"/>
        <v>8.5714285714285712</v>
      </c>
      <c r="H91">
        <f t="shared" si="5"/>
        <v>6.4285714285714288</v>
      </c>
      <c r="I91">
        <f t="shared" si="6"/>
        <v>6.7142857142857144</v>
      </c>
      <c r="J91">
        <f t="shared" si="7"/>
        <v>6.5714285714285712</v>
      </c>
    </row>
    <row r="92" spans="1:10">
      <c r="A92" s="3" t="s">
        <v>107</v>
      </c>
      <c r="B92" s="2">
        <v>14</v>
      </c>
      <c r="C92" s="2">
        <v>5</v>
      </c>
      <c r="D92" s="2">
        <v>7</v>
      </c>
      <c r="E92">
        <f>AVERAGE(KayseriTablo[[#This Row],[Vefat2019]:[Vefat2018]])</f>
        <v>6</v>
      </c>
      <c r="F92">
        <f>KayseriTablo[[#This Row],[Vefat2020]]-KayseriTablo[[#This Row],[Referans]]</f>
        <v>8</v>
      </c>
      <c r="G92">
        <f t="shared" si="4"/>
        <v>9.2857142857142865</v>
      </c>
      <c r="H92">
        <f t="shared" si="5"/>
        <v>5.8571428571428568</v>
      </c>
      <c r="I92">
        <f t="shared" si="6"/>
        <v>7</v>
      </c>
      <c r="J92">
        <f t="shared" si="7"/>
        <v>6.4285714285714288</v>
      </c>
    </row>
    <row r="93" spans="1:10">
      <c r="A93" s="3" t="s">
        <v>108</v>
      </c>
      <c r="B93" s="2">
        <v>6</v>
      </c>
      <c r="C93" s="2">
        <v>5</v>
      </c>
      <c r="D93" s="2">
        <v>5</v>
      </c>
      <c r="E93">
        <f>AVERAGE(KayseriTablo[[#This Row],[Vefat2019]:[Vefat2018]])</f>
        <v>5</v>
      </c>
      <c r="F93">
        <f>KayseriTablo[[#This Row],[Vefat2020]]-KayseriTablo[[#This Row],[Referans]]</f>
        <v>1</v>
      </c>
      <c r="G93">
        <f t="shared" si="4"/>
        <v>8.8571428571428577</v>
      </c>
      <c r="H93">
        <f t="shared" si="5"/>
        <v>5.5714285714285712</v>
      </c>
      <c r="I93">
        <f t="shared" si="6"/>
        <v>6.4285714285714288</v>
      </c>
      <c r="J93">
        <f t="shared" si="7"/>
        <v>6</v>
      </c>
    </row>
    <row r="94" spans="1:10">
      <c r="A94" s="3" t="s">
        <v>109</v>
      </c>
      <c r="B94" s="2">
        <v>12</v>
      </c>
      <c r="C94" s="2">
        <v>5</v>
      </c>
      <c r="D94" s="2">
        <v>7</v>
      </c>
      <c r="E94">
        <f>AVERAGE(KayseriTablo[[#This Row],[Vefat2019]:[Vefat2018]])</f>
        <v>6</v>
      </c>
      <c r="F94">
        <f>KayseriTablo[[#This Row],[Vefat2020]]-KayseriTablo[[#This Row],[Referans]]</f>
        <v>6</v>
      </c>
      <c r="G94">
        <f t="shared" si="4"/>
        <v>9.1428571428571423</v>
      </c>
      <c r="H94">
        <f t="shared" si="5"/>
        <v>5.5714285714285712</v>
      </c>
      <c r="I94">
        <f t="shared" si="6"/>
        <v>6.1428571428571432</v>
      </c>
      <c r="J94">
        <f t="shared" si="7"/>
        <v>5.8571428571428568</v>
      </c>
    </row>
    <row r="95" spans="1:10">
      <c r="A95" s="3" t="s">
        <v>110</v>
      </c>
      <c r="B95" s="2">
        <v>13</v>
      </c>
      <c r="C95" s="2">
        <v>5</v>
      </c>
      <c r="D95" s="2">
        <v>10</v>
      </c>
      <c r="E95">
        <f>AVERAGE(KayseriTablo[[#This Row],[Vefat2019]:[Vefat2018]])</f>
        <v>7.5</v>
      </c>
      <c r="F95">
        <f>KayseriTablo[[#This Row],[Vefat2020]]-KayseriTablo[[#This Row],[Referans]]</f>
        <v>5.5</v>
      </c>
      <c r="G95">
        <f t="shared" si="4"/>
        <v>9.5714285714285712</v>
      </c>
      <c r="H95">
        <f t="shared" si="5"/>
        <v>5.4285714285714288</v>
      </c>
      <c r="I95">
        <f t="shared" si="6"/>
        <v>6.4285714285714288</v>
      </c>
      <c r="J95">
        <f t="shared" si="7"/>
        <v>5.9285714285714288</v>
      </c>
    </row>
    <row r="96" spans="1:10">
      <c r="A96" s="3" t="s">
        <v>111</v>
      </c>
      <c r="B96" s="2">
        <v>11</v>
      </c>
      <c r="C96" s="2">
        <v>8</v>
      </c>
      <c r="D96" s="2">
        <v>8</v>
      </c>
      <c r="E96">
        <f>AVERAGE(KayseriTablo[[#This Row],[Vefat2019]:[Vefat2018]])</f>
        <v>8</v>
      </c>
      <c r="F96">
        <f>KayseriTablo[[#This Row],[Vefat2020]]-KayseriTablo[[#This Row],[Referans]]</f>
        <v>3</v>
      </c>
      <c r="G96">
        <f t="shared" si="4"/>
        <v>10.142857142857142</v>
      </c>
      <c r="H96">
        <f t="shared" si="5"/>
        <v>5.4285714285714288</v>
      </c>
      <c r="I96">
        <f t="shared" si="6"/>
        <v>7</v>
      </c>
      <c r="J96">
        <f t="shared" si="7"/>
        <v>6.2142857142857144</v>
      </c>
    </row>
    <row r="97" spans="1:10">
      <c r="A97" s="3" t="s">
        <v>112</v>
      </c>
      <c r="B97" s="2">
        <v>13</v>
      </c>
      <c r="C97" s="2">
        <v>7</v>
      </c>
      <c r="D97" s="2">
        <v>10</v>
      </c>
      <c r="E97">
        <f>AVERAGE(KayseriTablo[[#This Row],[Vefat2019]:[Vefat2018]])</f>
        <v>8.5</v>
      </c>
      <c r="F97">
        <f>KayseriTablo[[#This Row],[Vefat2020]]-KayseriTablo[[#This Row],[Referans]]</f>
        <v>4.5</v>
      </c>
      <c r="G97">
        <f t="shared" si="4"/>
        <v>11.714285714285714</v>
      </c>
      <c r="H97">
        <f t="shared" si="5"/>
        <v>5.5714285714285712</v>
      </c>
      <c r="I97">
        <f t="shared" si="6"/>
        <v>7.5714285714285712</v>
      </c>
      <c r="J97">
        <f t="shared" si="7"/>
        <v>6.5714285714285712</v>
      </c>
    </row>
    <row r="98" spans="1:10">
      <c r="A98" s="3" t="s">
        <v>113</v>
      </c>
      <c r="B98" s="2">
        <v>7</v>
      </c>
      <c r="C98" s="2">
        <v>5</v>
      </c>
      <c r="D98" s="2">
        <v>6</v>
      </c>
      <c r="E98">
        <f>AVERAGE(KayseriTablo[[#This Row],[Vefat2019]:[Vefat2018]])</f>
        <v>5.5</v>
      </c>
      <c r="F98">
        <f>KayseriTablo[[#This Row],[Vefat2020]]-KayseriTablo[[#This Row],[Referans]]</f>
        <v>1.5</v>
      </c>
      <c r="G98">
        <f t="shared" si="4"/>
        <v>10.857142857142858</v>
      </c>
      <c r="H98">
        <f t="shared" si="5"/>
        <v>5.7142857142857144</v>
      </c>
      <c r="I98">
        <f t="shared" si="6"/>
        <v>7.5714285714285712</v>
      </c>
      <c r="J98">
        <f t="shared" si="7"/>
        <v>6.6428571428571432</v>
      </c>
    </row>
    <row r="99" spans="1:10">
      <c r="A99" s="3" t="s">
        <v>114</v>
      </c>
      <c r="B99" s="2">
        <v>4</v>
      </c>
      <c r="C99" s="2">
        <v>7</v>
      </c>
      <c r="D99" s="2">
        <v>6</v>
      </c>
      <c r="E99">
        <f>AVERAGE(KayseriTablo[[#This Row],[Vefat2019]:[Vefat2018]])</f>
        <v>6.5</v>
      </c>
      <c r="F99">
        <f>KayseriTablo[[#This Row],[Vefat2020]]-KayseriTablo[[#This Row],[Referans]]</f>
        <v>-2.5</v>
      </c>
      <c r="G99">
        <f t="shared" si="4"/>
        <v>9.4285714285714288</v>
      </c>
      <c r="H99">
        <f t="shared" si="5"/>
        <v>6</v>
      </c>
      <c r="I99">
        <f t="shared" si="6"/>
        <v>7.4285714285714288</v>
      </c>
      <c r="J99">
        <f t="shared" si="7"/>
        <v>6.7142857142857144</v>
      </c>
    </row>
    <row r="100" spans="1:10">
      <c r="A100" s="3" t="s">
        <v>115</v>
      </c>
      <c r="B100" s="2">
        <v>7</v>
      </c>
      <c r="C100" s="2">
        <v>2</v>
      </c>
      <c r="D100" s="2">
        <v>3</v>
      </c>
      <c r="E100">
        <f>AVERAGE(KayseriTablo[[#This Row],[Vefat2019]:[Vefat2018]])</f>
        <v>2.5</v>
      </c>
      <c r="F100">
        <f>KayseriTablo[[#This Row],[Vefat2020]]-KayseriTablo[[#This Row],[Referans]]</f>
        <v>4.5</v>
      </c>
      <c r="G100">
        <f t="shared" si="4"/>
        <v>9.5714285714285712</v>
      </c>
      <c r="H100">
        <f t="shared" si="5"/>
        <v>5.5714285714285712</v>
      </c>
      <c r="I100">
        <f t="shared" si="6"/>
        <v>7.1428571428571432</v>
      </c>
      <c r="J100">
        <f t="shared" si="7"/>
        <v>6.3571428571428568</v>
      </c>
    </row>
    <row r="101" spans="1:10">
      <c r="A101" s="3" t="s">
        <v>116</v>
      </c>
      <c r="B101" s="2">
        <v>13</v>
      </c>
      <c r="C101" s="2">
        <v>12</v>
      </c>
      <c r="D101" s="2">
        <v>4</v>
      </c>
      <c r="E101">
        <f>AVERAGE(KayseriTablo[[#This Row],[Vefat2019]:[Vefat2018]])</f>
        <v>8</v>
      </c>
      <c r="F101">
        <f>KayseriTablo[[#This Row],[Vefat2020]]-KayseriTablo[[#This Row],[Referans]]</f>
        <v>5</v>
      </c>
      <c r="G101">
        <f t="shared" si="4"/>
        <v>9.7142857142857135</v>
      </c>
      <c r="H101">
        <f t="shared" si="5"/>
        <v>6.5714285714285712</v>
      </c>
      <c r="I101">
        <f t="shared" si="6"/>
        <v>6.7142857142857144</v>
      </c>
      <c r="J101">
        <f t="shared" si="7"/>
        <v>6.6428571428571432</v>
      </c>
    </row>
    <row r="102" spans="1:10">
      <c r="A102" s="3" t="s">
        <v>117</v>
      </c>
      <c r="B102" s="2">
        <v>6</v>
      </c>
      <c r="C102" s="2">
        <v>11</v>
      </c>
      <c r="D102" s="2">
        <v>5</v>
      </c>
      <c r="E102">
        <f>AVERAGE(KayseriTablo[[#This Row],[Vefat2019]:[Vefat2018]])</f>
        <v>8</v>
      </c>
      <c r="F102">
        <f>KayseriTablo[[#This Row],[Vefat2020]]-KayseriTablo[[#This Row],[Referans]]</f>
        <v>-2</v>
      </c>
      <c r="G102">
        <f t="shared" si="4"/>
        <v>8.7142857142857135</v>
      </c>
      <c r="H102">
        <f t="shared" si="5"/>
        <v>7.4285714285714288</v>
      </c>
      <c r="I102">
        <f t="shared" si="6"/>
        <v>6</v>
      </c>
      <c r="J102">
        <f t="shared" si="7"/>
        <v>6.7142857142857144</v>
      </c>
    </row>
    <row r="103" spans="1:10">
      <c r="A103" s="3" t="s">
        <v>118</v>
      </c>
      <c r="B103" s="2">
        <v>7</v>
      </c>
      <c r="C103" s="2">
        <v>11</v>
      </c>
      <c r="D103" s="2">
        <v>7</v>
      </c>
      <c r="E103">
        <f>AVERAGE(KayseriTablo[[#This Row],[Vefat2019]:[Vefat2018]])</f>
        <v>9</v>
      </c>
      <c r="F103">
        <f>KayseriTablo[[#This Row],[Vefat2020]]-KayseriTablo[[#This Row],[Referans]]</f>
        <v>-2</v>
      </c>
      <c r="G103">
        <f t="shared" si="4"/>
        <v>8.1428571428571423</v>
      </c>
      <c r="H103">
        <f t="shared" si="5"/>
        <v>7.8571428571428568</v>
      </c>
      <c r="I103">
        <f t="shared" si="6"/>
        <v>5.8571428571428568</v>
      </c>
      <c r="J103">
        <f t="shared" si="7"/>
        <v>6.8571428571428568</v>
      </c>
    </row>
    <row r="104" spans="1:10">
      <c r="A104" s="3" t="s">
        <v>119</v>
      </c>
      <c r="B104" s="2">
        <v>11</v>
      </c>
      <c r="C104" s="2">
        <v>11</v>
      </c>
      <c r="D104" s="2">
        <v>7</v>
      </c>
      <c r="E104">
        <f>AVERAGE(KayseriTablo[[#This Row],[Vefat2019]:[Vefat2018]])</f>
        <v>9</v>
      </c>
      <c r="F104">
        <f>KayseriTablo[[#This Row],[Vefat2020]]-KayseriTablo[[#This Row],[Referans]]</f>
        <v>2</v>
      </c>
      <c r="G104">
        <f t="shared" si="4"/>
        <v>7.8571428571428568</v>
      </c>
      <c r="H104">
        <f t="shared" si="5"/>
        <v>8.4285714285714288</v>
      </c>
      <c r="I104">
        <f t="shared" si="6"/>
        <v>5.4285714285714288</v>
      </c>
      <c r="J104">
        <f t="shared" si="7"/>
        <v>6.9285714285714288</v>
      </c>
    </row>
    <row r="105" spans="1:10">
      <c r="A105" s="3" t="s">
        <v>120</v>
      </c>
      <c r="B105" s="2">
        <v>8</v>
      </c>
      <c r="C105" s="2">
        <v>5</v>
      </c>
      <c r="D105" s="2">
        <v>7</v>
      </c>
      <c r="E105">
        <f>AVERAGE(KayseriTablo[[#This Row],[Vefat2019]:[Vefat2018]])</f>
        <v>6</v>
      </c>
      <c r="F105">
        <f>KayseriTablo[[#This Row],[Vefat2020]]-KayseriTablo[[#This Row],[Referans]]</f>
        <v>2</v>
      </c>
      <c r="G105">
        <f t="shared" si="4"/>
        <v>8</v>
      </c>
      <c r="H105">
        <f t="shared" si="5"/>
        <v>8.4285714285714288</v>
      </c>
      <c r="I105">
        <f t="shared" si="6"/>
        <v>5.5714285714285712</v>
      </c>
      <c r="J105">
        <f t="shared" si="7"/>
        <v>7</v>
      </c>
    </row>
    <row r="106" spans="1:10">
      <c r="A106" s="3" t="s">
        <v>121</v>
      </c>
      <c r="B106" s="2">
        <v>11</v>
      </c>
      <c r="C106" s="2">
        <v>2</v>
      </c>
      <c r="D106" s="2">
        <v>12</v>
      </c>
      <c r="E106">
        <f>AVERAGE(KayseriTablo[[#This Row],[Vefat2019]:[Vefat2018]])</f>
        <v>7</v>
      </c>
      <c r="F106">
        <f>KayseriTablo[[#This Row],[Vefat2020]]-KayseriTablo[[#This Row],[Referans]]</f>
        <v>4</v>
      </c>
      <c r="G106">
        <f t="shared" si="4"/>
        <v>9</v>
      </c>
      <c r="H106">
        <f t="shared" si="5"/>
        <v>7.7142857142857144</v>
      </c>
      <c r="I106">
        <f t="shared" si="6"/>
        <v>6.4285714285714288</v>
      </c>
      <c r="J106">
        <f t="shared" si="7"/>
        <v>7.0714285714285712</v>
      </c>
    </row>
    <row r="107" spans="1:10">
      <c r="A107" s="3" t="s">
        <v>122</v>
      </c>
      <c r="B107" s="2">
        <v>7</v>
      </c>
      <c r="C107" s="2">
        <v>7</v>
      </c>
      <c r="D107" s="2">
        <v>10</v>
      </c>
      <c r="E107">
        <f>AVERAGE(KayseriTablo[[#This Row],[Vefat2019]:[Vefat2018]])</f>
        <v>8.5</v>
      </c>
      <c r="F107">
        <f>KayseriTablo[[#This Row],[Vefat2020]]-KayseriTablo[[#This Row],[Referans]]</f>
        <v>-1.5</v>
      </c>
      <c r="G107">
        <f t="shared" si="4"/>
        <v>9</v>
      </c>
      <c r="H107">
        <f t="shared" si="5"/>
        <v>8.4285714285714288</v>
      </c>
      <c r="I107">
        <f t="shared" si="6"/>
        <v>7.4285714285714288</v>
      </c>
      <c r="J107">
        <f t="shared" si="7"/>
        <v>7.9285714285714288</v>
      </c>
    </row>
    <row r="108" spans="1:10">
      <c r="A108" s="3" t="s">
        <v>123</v>
      </c>
      <c r="B108" s="2">
        <v>10</v>
      </c>
      <c r="C108" s="2">
        <v>5</v>
      </c>
      <c r="D108" s="2">
        <v>5</v>
      </c>
      <c r="E108">
        <f>AVERAGE(KayseriTablo[[#This Row],[Vefat2019]:[Vefat2018]])</f>
        <v>5</v>
      </c>
      <c r="F108">
        <f>KayseriTablo[[#This Row],[Vefat2020]]-KayseriTablo[[#This Row],[Referans]]</f>
        <v>5</v>
      </c>
      <c r="G108">
        <f t="shared" si="4"/>
        <v>8.5714285714285712</v>
      </c>
      <c r="H108">
        <f t="shared" si="5"/>
        <v>7.4285714285714288</v>
      </c>
      <c r="I108">
        <f t="shared" si="6"/>
        <v>7.5714285714285712</v>
      </c>
      <c r="J108">
        <f t="shared" si="7"/>
        <v>7.5</v>
      </c>
    </row>
    <row r="109" spans="1:10">
      <c r="A109" s="3" t="s">
        <v>124</v>
      </c>
      <c r="B109" s="2">
        <v>7</v>
      </c>
      <c r="C109" s="2">
        <v>4</v>
      </c>
      <c r="D109" s="2">
        <v>9</v>
      </c>
      <c r="E109">
        <f>AVERAGE(KayseriTablo[[#This Row],[Vefat2019]:[Vefat2018]])</f>
        <v>6.5</v>
      </c>
      <c r="F109">
        <f>KayseriTablo[[#This Row],[Vefat2020]]-KayseriTablo[[#This Row],[Referans]]</f>
        <v>0.5</v>
      </c>
      <c r="G109">
        <f t="shared" si="4"/>
        <v>8.7142857142857135</v>
      </c>
      <c r="H109">
        <f t="shared" si="5"/>
        <v>6.4285714285714288</v>
      </c>
      <c r="I109">
        <f t="shared" si="6"/>
        <v>8.1428571428571423</v>
      </c>
      <c r="J109">
        <f t="shared" si="7"/>
        <v>7.2857142857142856</v>
      </c>
    </row>
    <row r="110" spans="1:10">
      <c r="A110" s="3" t="s">
        <v>125</v>
      </c>
      <c r="B110" s="2">
        <v>1</v>
      </c>
      <c r="C110" s="2">
        <v>10</v>
      </c>
      <c r="D110" s="2">
        <v>4</v>
      </c>
      <c r="E110">
        <f>AVERAGE(KayseriTablo[[#This Row],[Vefat2019]:[Vefat2018]])</f>
        <v>7</v>
      </c>
      <c r="F110">
        <f>KayseriTablo[[#This Row],[Vefat2020]]-KayseriTablo[[#This Row],[Referans]]</f>
        <v>-6</v>
      </c>
      <c r="G110">
        <f t="shared" si="4"/>
        <v>7.8571428571428568</v>
      </c>
      <c r="H110">
        <f t="shared" si="5"/>
        <v>6.2857142857142856</v>
      </c>
      <c r="I110">
        <f t="shared" si="6"/>
        <v>7.7142857142857144</v>
      </c>
      <c r="J110">
        <f t="shared" si="7"/>
        <v>7</v>
      </c>
    </row>
    <row r="111" spans="1:10">
      <c r="A111" s="3" t="s">
        <v>126</v>
      </c>
      <c r="B111" s="2">
        <v>13</v>
      </c>
      <c r="C111" s="2">
        <v>9</v>
      </c>
      <c r="D111" s="2">
        <v>10</v>
      </c>
      <c r="E111">
        <f>AVERAGE(KayseriTablo[[#This Row],[Vefat2019]:[Vefat2018]])</f>
        <v>9.5</v>
      </c>
      <c r="F111">
        <f>KayseriTablo[[#This Row],[Vefat2020]]-KayseriTablo[[#This Row],[Referans]]</f>
        <v>3.5</v>
      </c>
      <c r="G111">
        <f t="shared" si="4"/>
        <v>8.1428571428571423</v>
      </c>
      <c r="H111">
        <f t="shared" si="5"/>
        <v>6</v>
      </c>
      <c r="I111">
        <f t="shared" si="6"/>
        <v>8.1428571428571423</v>
      </c>
      <c r="J111">
        <f t="shared" si="7"/>
        <v>7.0714285714285712</v>
      </c>
    </row>
    <row r="112" spans="1:10">
      <c r="A112" s="3" t="s">
        <v>127</v>
      </c>
      <c r="B112" s="2">
        <v>10</v>
      </c>
      <c r="C112" s="2">
        <v>4</v>
      </c>
      <c r="D112" s="2">
        <v>7</v>
      </c>
      <c r="E112">
        <f>AVERAGE(KayseriTablo[[#This Row],[Vefat2019]:[Vefat2018]])</f>
        <v>5.5</v>
      </c>
      <c r="F112">
        <f>KayseriTablo[[#This Row],[Vefat2020]]-KayseriTablo[[#This Row],[Referans]]</f>
        <v>4.5</v>
      </c>
      <c r="G112">
        <f t="shared" si="4"/>
        <v>8.4285714285714288</v>
      </c>
      <c r="H112">
        <f t="shared" si="5"/>
        <v>5.8571428571428568</v>
      </c>
      <c r="I112">
        <f t="shared" si="6"/>
        <v>8.1428571428571423</v>
      </c>
      <c r="J112">
        <f t="shared" si="7"/>
        <v>7</v>
      </c>
    </row>
    <row r="113" spans="1:10">
      <c r="A113" s="3" t="s">
        <v>128</v>
      </c>
      <c r="B113" s="2">
        <v>7</v>
      </c>
      <c r="C113" s="2">
        <v>10</v>
      </c>
      <c r="D113" s="2">
        <v>5</v>
      </c>
      <c r="E113">
        <f>AVERAGE(KayseriTablo[[#This Row],[Vefat2019]:[Vefat2018]])</f>
        <v>7.5</v>
      </c>
      <c r="F113">
        <f>KayseriTablo[[#This Row],[Vefat2020]]-KayseriTablo[[#This Row],[Referans]]</f>
        <v>-0.5</v>
      </c>
      <c r="G113">
        <f t="shared" si="4"/>
        <v>7.8571428571428568</v>
      </c>
      <c r="H113">
        <f t="shared" si="5"/>
        <v>7</v>
      </c>
      <c r="I113">
        <f t="shared" si="6"/>
        <v>7.1428571428571432</v>
      </c>
      <c r="J113">
        <f t="shared" si="7"/>
        <v>7.0714285714285712</v>
      </c>
    </row>
    <row r="114" spans="1:10">
      <c r="A114" s="3" t="s">
        <v>129</v>
      </c>
      <c r="B114" s="2">
        <v>11</v>
      </c>
      <c r="C114" s="2">
        <v>11</v>
      </c>
      <c r="D114" s="2">
        <v>4</v>
      </c>
      <c r="E114">
        <f>AVERAGE(KayseriTablo[[#This Row],[Vefat2019]:[Vefat2018]])</f>
        <v>7.5</v>
      </c>
      <c r="F114">
        <f>KayseriTablo[[#This Row],[Vefat2020]]-KayseriTablo[[#This Row],[Referans]]</f>
        <v>3.5</v>
      </c>
      <c r="G114">
        <f t="shared" si="4"/>
        <v>8.4285714285714288</v>
      </c>
      <c r="H114">
        <f t="shared" si="5"/>
        <v>7.5714285714285712</v>
      </c>
      <c r="I114">
        <f t="shared" si="6"/>
        <v>6.2857142857142856</v>
      </c>
      <c r="J114">
        <f t="shared" si="7"/>
        <v>6.9285714285714288</v>
      </c>
    </row>
    <row r="115" spans="1:10">
      <c r="A115" s="3" t="s">
        <v>130</v>
      </c>
      <c r="B115" s="2">
        <v>6</v>
      </c>
      <c r="C115" s="2">
        <v>7</v>
      </c>
      <c r="D115" s="2">
        <v>5</v>
      </c>
      <c r="E115">
        <f>AVERAGE(KayseriTablo[[#This Row],[Vefat2019]:[Vefat2018]])</f>
        <v>6</v>
      </c>
      <c r="F115">
        <f>KayseriTablo[[#This Row],[Vefat2020]]-KayseriTablo[[#This Row],[Referans]]</f>
        <v>0</v>
      </c>
      <c r="G115">
        <f t="shared" si="4"/>
        <v>7.8571428571428568</v>
      </c>
      <c r="H115">
        <f t="shared" si="5"/>
        <v>7.8571428571428568</v>
      </c>
      <c r="I115">
        <f t="shared" si="6"/>
        <v>6.2857142857142856</v>
      </c>
      <c r="J115">
        <f t="shared" si="7"/>
        <v>7.0714285714285712</v>
      </c>
    </row>
    <row r="116" spans="1:10">
      <c r="A116" s="3" t="s">
        <v>131</v>
      </c>
      <c r="B116" s="2">
        <v>4</v>
      </c>
      <c r="C116" s="2">
        <v>7</v>
      </c>
      <c r="D116" s="2">
        <v>7</v>
      </c>
      <c r="E116">
        <f>AVERAGE(KayseriTablo[[#This Row],[Vefat2019]:[Vefat2018]])</f>
        <v>7</v>
      </c>
      <c r="F116">
        <f>KayseriTablo[[#This Row],[Vefat2020]]-KayseriTablo[[#This Row],[Referans]]</f>
        <v>-3</v>
      </c>
      <c r="G116">
        <f t="shared" si="4"/>
        <v>7.4285714285714288</v>
      </c>
      <c r="H116">
        <f t="shared" si="5"/>
        <v>8.2857142857142865</v>
      </c>
      <c r="I116">
        <f t="shared" si="6"/>
        <v>6</v>
      </c>
      <c r="J116">
        <f t="shared" si="7"/>
        <v>7.1428571428571432</v>
      </c>
    </row>
    <row r="117" spans="1:10">
      <c r="A117" s="3" t="s">
        <v>132</v>
      </c>
      <c r="B117" s="2">
        <v>4</v>
      </c>
      <c r="C117" s="2">
        <v>12</v>
      </c>
      <c r="D117" s="2">
        <v>7</v>
      </c>
      <c r="E117">
        <f>AVERAGE(KayseriTablo[[#This Row],[Vefat2019]:[Vefat2018]])</f>
        <v>9.5</v>
      </c>
      <c r="F117">
        <f>KayseriTablo[[#This Row],[Vefat2020]]-KayseriTablo[[#This Row],[Referans]]</f>
        <v>-5.5</v>
      </c>
      <c r="G117">
        <f t="shared" si="4"/>
        <v>7.8571428571428568</v>
      </c>
      <c r="H117">
        <f t="shared" si="5"/>
        <v>8.5714285714285712</v>
      </c>
      <c r="I117">
        <f t="shared" si="6"/>
        <v>6.4285714285714288</v>
      </c>
      <c r="J117">
        <f t="shared" si="7"/>
        <v>7.5</v>
      </c>
    </row>
    <row r="118" spans="1:10">
      <c r="A118" s="3" t="s">
        <v>133</v>
      </c>
      <c r="B118" s="2">
        <v>6</v>
      </c>
      <c r="C118" s="2">
        <v>6</v>
      </c>
      <c r="D118" s="2">
        <v>11</v>
      </c>
      <c r="E118">
        <f>AVERAGE(KayseriTablo[[#This Row],[Vefat2019]:[Vefat2018]])</f>
        <v>8.5</v>
      </c>
      <c r="F118">
        <f>KayseriTablo[[#This Row],[Vefat2020]]-KayseriTablo[[#This Row],[Referans]]</f>
        <v>-2.5</v>
      </c>
      <c r="G118">
        <f t="shared" si="4"/>
        <v>6.8571428571428568</v>
      </c>
      <c r="H118">
        <f t="shared" si="5"/>
        <v>8.1428571428571423</v>
      </c>
      <c r="I118">
        <f t="shared" si="6"/>
        <v>6.5714285714285712</v>
      </c>
      <c r="J118">
        <f t="shared" si="7"/>
        <v>7.3571428571428568</v>
      </c>
    </row>
    <row r="119" spans="1:10">
      <c r="A119" s="3" t="s">
        <v>134</v>
      </c>
      <c r="B119" s="2">
        <v>3</v>
      </c>
      <c r="C119" s="2">
        <v>5</v>
      </c>
      <c r="D119" s="2">
        <v>4</v>
      </c>
      <c r="E119">
        <f>AVERAGE(KayseriTablo[[#This Row],[Vefat2019]:[Vefat2018]])</f>
        <v>4.5</v>
      </c>
      <c r="F119">
        <f>KayseriTablo[[#This Row],[Vefat2020]]-KayseriTablo[[#This Row],[Referans]]</f>
        <v>-1.5</v>
      </c>
      <c r="G119">
        <f t="shared" si="4"/>
        <v>5.8571428571428568</v>
      </c>
      <c r="H119">
        <f t="shared" si="5"/>
        <v>8.2857142857142865</v>
      </c>
      <c r="I119">
        <f t="shared" si="6"/>
        <v>6.1428571428571432</v>
      </c>
      <c r="J119">
        <f t="shared" si="7"/>
        <v>7.2142857142857144</v>
      </c>
    </row>
    <row r="120" spans="1:10">
      <c r="A120" s="3" t="s">
        <v>135</v>
      </c>
      <c r="B120" s="2">
        <v>4</v>
      </c>
      <c r="C120" s="2">
        <v>4</v>
      </c>
      <c r="D120" s="2">
        <v>1</v>
      </c>
      <c r="E120">
        <f>AVERAGE(KayseriTablo[[#This Row],[Vefat2019]:[Vefat2018]])</f>
        <v>2.5</v>
      </c>
      <c r="F120">
        <f>KayseriTablo[[#This Row],[Vefat2020]]-KayseriTablo[[#This Row],[Referans]]</f>
        <v>1.5</v>
      </c>
      <c r="G120">
        <f t="shared" si="4"/>
        <v>5.4285714285714288</v>
      </c>
      <c r="H120">
        <f t="shared" si="5"/>
        <v>7.4285714285714288</v>
      </c>
      <c r="I120">
        <f t="shared" si="6"/>
        <v>5.5714285714285712</v>
      </c>
      <c r="J120">
        <f t="shared" si="7"/>
        <v>6.5</v>
      </c>
    </row>
    <row r="121" spans="1:10">
      <c r="A121" s="3" t="s">
        <v>136</v>
      </c>
      <c r="B121" s="2">
        <v>5</v>
      </c>
      <c r="C121" s="2">
        <v>5</v>
      </c>
      <c r="D121" s="2">
        <v>10</v>
      </c>
      <c r="E121">
        <f>AVERAGE(KayseriTablo[[#This Row],[Vefat2019]:[Vefat2018]])</f>
        <v>7.5</v>
      </c>
      <c r="F121">
        <f>KayseriTablo[[#This Row],[Vefat2020]]-KayseriTablo[[#This Row],[Referans]]</f>
        <v>-2.5</v>
      </c>
      <c r="G121">
        <f t="shared" si="4"/>
        <v>4.5714285714285712</v>
      </c>
      <c r="H121">
        <f t="shared" si="5"/>
        <v>6.5714285714285712</v>
      </c>
      <c r="I121">
        <f t="shared" si="6"/>
        <v>6.4285714285714288</v>
      </c>
      <c r="J121">
        <f t="shared" si="7"/>
        <v>6.5</v>
      </c>
    </row>
    <row r="122" spans="1:10">
      <c r="A122" s="3" t="s">
        <v>137</v>
      </c>
      <c r="B122" s="2">
        <v>3</v>
      </c>
      <c r="C122" s="2">
        <v>8</v>
      </c>
      <c r="D122" s="2">
        <v>4</v>
      </c>
      <c r="E122">
        <f>AVERAGE(KayseriTablo[[#This Row],[Vefat2019]:[Vefat2018]])</f>
        <v>6</v>
      </c>
      <c r="F122">
        <f>KayseriTablo[[#This Row],[Vefat2020]]-KayseriTablo[[#This Row],[Referans]]</f>
        <v>-3</v>
      </c>
      <c r="G122">
        <f t="shared" si="4"/>
        <v>4.1428571428571432</v>
      </c>
      <c r="H122">
        <f t="shared" si="5"/>
        <v>6.7142857142857144</v>
      </c>
      <c r="I122">
        <f t="shared" si="6"/>
        <v>6.2857142857142856</v>
      </c>
      <c r="J122">
        <f t="shared" si="7"/>
        <v>6.5</v>
      </c>
    </row>
    <row r="123" spans="1:10">
      <c r="A123" s="3" t="s">
        <v>138</v>
      </c>
      <c r="B123" s="2">
        <v>4</v>
      </c>
      <c r="C123" s="2">
        <v>9</v>
      </c>
      <c r="D123" s="2">
        <v>9</v>
      </c>
      <c r="E123">
        <f>AVERAGE(KayseriTablo[[#This Row],[Vefat2019]:[Vefat2018]])</f>
        <v>9</v>
      </c>
      <c r="F123">
        <f>KayseriTablo[[#This Row],[Vefat2020]]-KayseriTablo[[#This Row],[Referans]]</f>
        <v>-5</v>
      </c>
      <c r="G123">
        <f t="shared" si="4"/>
        <v>4.1428571428571432</v>
      </c>
      <c r="H123">
        <f t="shared" si="5"/>
        <v>7</v>
      </c>
      <c r="I123">
        <f t="shared" si="6"/>
        <v>6.5714285714285712</v>
      </c>
      <c r="J123">
        <f t="shared" si="7"/>
        <v>6.7857142857142856</v>
      </c>
    </row>
    <row r="124" spans="1:10">
      <c r="A124" s="3" t="s">
        <v>139</v>
      </c>
      <c r="B124" s="2">
        <v>7</v>
      </c>
      <c r="C124" s="2">
        <v>8</v>
      </c>
      <c r="D124" s="2">
        <v>10</v>
      </c>
      <c r="E124">
        <f>AVERAGE(KayseriTablo[[#This Row],[Vefat2019]:[Vefat2018]])</f>
        <v>9</v>
      </c>
      <c r="F124">
        <f>KayseriTablo[[#This Row],[Vefat2020]]-KayseriTablo[[#This Row],[Referans]]</f>
        <v>-2</v>
      </c>
      <c r="G124">
        <f t="shared" si="4"/>
        <v>4.5714285714285712</v>
      </c>
      <c r="H124">
        <f t="shared" si="5"/>
        <v>6.4285714285714288</v>
      </c>
      <c r="I124">
        <f t="shared" si="6"/>
        <v>7</v>
      </c>
      <c r="J124">
        <f t="shared" si="7"/>
        <v>6.7142857142857144</v>
      </c>
    </row>
    <row r="125" spans="1:10">
      <c r="A125" s="3" t="s">
        <v>140</v>
      </c>
      <c r="B125" s="2">
        <v>9</v>
      </c>
      <c r="C125" s="2">
        <v>9</v>
      </c>
      <c r="D125" s="2">
        <v>10</v>
      </c>
      <c r="E125">
        <f>AVERAGE(KayseriTablo[[#This Row],[Vefat2019]:[Vefat2018]])</f>
        <v>9.5</v>
      </c>
      <c r="F125">
        <f>KayseriTablo[[#This Row],[Vefat2020]]-KayseriTablo[[#This Row],[Referans]]</f>
        <v>-0.5</v>
      </c>
      <c r="G125">
        <f t="shared" si="4"/>
        <v>5</v>
      </c>
      <c r="H125">
        <f t="shared" si="5"/>
        <v>6.8571428571428568</v>
      </c>
      <c r="I125">
        <f t="shared" si="6"/>
        <v>6.8571428571428568</v>
      </c>
      <c r="J125">
        <f t="shared" si="7"/>
        <v>6.8571428571428568</v>
      </c>
    </row>
    <row r="126" spans="1:10">
      <c r="A126" s="3" t="s">
        <v>141</v>
      </c>
      <c r="B126" s="2">
        <v>10</v>
      </c>
      <c r="C126" s="2">
        <v>4</v>
      </c>
      <c r="D126" s="2">
        <v>7</v>
      </c>
      <c r="E126">
        <f>AVERAGE(KayseriTablo[[#This Row],[Vefat2019]:[Vefat2018]])</f>
        <v>5.5</v>
      </c>
      <c r="F126">
        <f>KayseriTablo[[#This Row],[Vefat2020]]-KayseriTablo[[#This Row],[Referans]]</f>
        <v>4.5</v>
      </c>
      <c r="G126">
        <f t="shared" si="4"/>
        <v>6</v>
      </c>
      <c r="H126">
        <f t="shared" si="5"/>
        <v>6.7142857142857144</v>
      </c>
      <c r="I126">
        <f t="shared" si="6"/>
        <v>7.2857142857142856</v>
      </c>
      <c r="J126">
        <f t="shared" si="7"/>
        <v>7</v>
      </c>
    </row>
    <row r="127" spans="1:10">
      <c r="A127" s="3" t="s">
        <v>142</v>
      </c>
      <c r="B127" s="2">
        <v>11</v>
      </c>
      <c r="C127" s="2">
        <v>6</v>
      </c>
      <c r="D127" s="2">
        <v>8</v>
      </c>
      <c r="E127">
        <f>AVERAGE(KayseriTablo[[#This Row],[Vefat2019]:[Vefat2018]])</f>
        <v>7</v>
      </c>
      <c r="F127">
        <f>KayseriTablo[[#This Row],[Vefat2020]]-KayseriTablo[[#This Row],[Referans]]</f>
        <v>4</v>
      </c>
      <c r="G127">
        <f t="shared" si="4"/>
        <v>7</v>
      </c>
      <c r="H127">
        <f t="shared" si="5"/>
        <v>7</v>
      </c>
      <c r="I127">
        <f t="shared" si="6"/>
        <v>8.2857142857142865</v>
      </c>
      <c r="J127">
        <f t="shared" si="7"/>
        <v>7.6428571428571432</v>
      </c>
    </row>
    <row r="128" spans="1:10">
      <c r="A128" s="3" t="s">
        <v>143</v>
      </c>
      <c r="B128" s="2">
        <v>6</v>
      </c>
      <c r="C128" s="2">
        <v>9</v>
      </c>
      <c r="D128" s="2">
        <v>5</v>
      </c>
      <c r="E128">
        <f>AVERAGE(KayseriTablo[[#This Row],[Vefat2019]:[Vefat2018]])</f>
        <v>7</v>
      </c>
      <c r="F128">
        <f>KayseriTablo[[#This Row],[Vefat2020]]-KayseriTablo[[#This Row],[Referans]]</f>
        <v>-1</v>
      </c>
      <c r="G128">
        <f t="shared" si="4"/>
        <v>7.1428571428571432</v>
      </c>
      <c r="H128">
        <f t="shared" si="5"/>
        <v>7.5714285714285712</v>
      </c>
      <c r="I128">
        <f t="shared" si="6"/>
        <v>7.5714285714285712</v>
      </c>
      <c r="J128">
        <f t="shared" si="7"/>
        <v>7.5714285714285712</v>
      </c>
    </row>
    <row r="129" spans="1:10">
      <c r="A129" s="3" t="s">
        <v>144</v>
      </c>
      <c r="B129" s="2">
        <v>13</v>
      </c>
      <c r="C129" s="2">
        <v>7</v>
      </c>
      <c r="D129" s="2">
        <v>3</v>
      </c>
      <c r="E129">
        <f>AVERAGE(KayseriTablo[[#This Row],[Vefat2019]:[Vefat2018]])</f>
        <v>5</v>
      </c>
      <c r="F129">
        <f>KayseriTablo[[#This Row],[Vefat2020]]-KayseriTablo[[#This Row],[Referans]]</f>
        <v>8</v>
      </c>
      <c r="G129">
        <f t="shared" si="4"/>
        <v>8.5714285714285712</v>
      </c>
      <c r="H129">
        <f t="shared" si="5"/>
        <v>7.4285714285714288</v>
      </c>
      <c r="I129">
        <f t="shared" si="6"/>
        <v>7.4285714285714288</v>
      </c>
      <c r="J129">
        <f t="shared" si="7"/>
        <v>7.4285714285714288</v>
      </c>
    </row>
    <row r="130" spans="1:10">
      <c r="A130" s="3" t="s">
        <v>145</v>
      </c>
      <c r="B130" s="2">
        <v>3</v>
      </c>
      <c r="C130" s="2">
        <v>7</v>
      </c>
      <c r="D130" s="2">
        <v>12</v>
      </c>
      <c r="E130">
        <f>AVERAGE(KayseriTablo[[#This Row],[Vefat2019]:[Vefat2018]])</f>
        <v>9.5</v>
      </c>
      <c r="F130">
        <f>KayseriTablo[[#This Row],[Vefat2020]]-KayseriTablo[[#This Row],[Referans]]</f>
        <v>-6.5</v>
      </c>
      <c r="G130">
        <f t="shared" si="4"/>
        <v>8.4285714285714288</v>
      </c>
      <c r="H130">
        <f t="shared" si="5"/>
        <v>7.1428571428571432</v>
      </c>
      <c r="I130">
        <f t="shared" si="6"/>
        <v>7.8571428571428568</v>
      </c>
      <c r="J130">
        <f t="shared" si="7"/>
        <v>7.5</v>
      </c>
    </row>
    <row r="131" spans="1:10">
      <c r="A131" s="3" t="s">
        <v>146</v>
      </c>
      <c r="B131" s="2">
        <v>8</v>
      </c>
      <c r="C131" s="2">
        <v>3</v>
      </c>
      <c r="D131" s="2">
        <v>10</v>
      </c>
      <c r="E131">
        <f>AVERAGE(KayseriTablo[[#This Row],[Vefat2019]:[Vefat2018]])</f>
        <v>6.5</v>
      </c>
      <c r="F131">
        <f>KayseriTablo[[#This Row],[Vefat2020]]-KayseriTablo[[#This Row],[Referans]]</f>
        <v>1.5</v>
      </c>
      <c r="G131">
        <f t="shared" si="4"/>
        <v>8.5714285714285712</v>
      </c>
      <c r="H131">
        <f t="shared" si="5"/>
        <v>6.4285714285714288</v>
      </c>
      <c r="I131">
        <f t="shared" si="6"/>
        <v>7.8571428571428568</v>
      </c>
      <c r="J131">
        <f t="shared" si="7"/>
        <v>7.1428571428571432</v>
      </c>
    </row>
    <row r="132" spans="1:10">
      <c r="A132" s="3" t="s">
        <v>147</v>
      </c>
      <c r="B132" s="2">
        <v>8</v>
      </c>
      <c r="C132" s="2">
        <v>4</v>
      </c>
      <c r="D132" s="2">
        <v>10</v>
      </c>
      <c r="E132">
        <f>AVERAGE(KayseriTablo[[#This Row],[Vefat2019]:[Vefat2018]])</f>
        <v>7</v>
      </c>
      <c r="F132">
        <f>KayseriTablo[[#This Row],[Vefat2020]]-KayseriTablo[[#This Row],[Referans]]</f>
        <v>1</v>
      </c>
      <c r="G132">
        <f t="shared" si="4"/>
        <v>8.4285714285714288</v>
      </c>
      <c r="H132">
        <f t="shared" si="5"/>
        <v>5.7142857142857144</v>
      </c>
      <c r="I132">
        <f t="shared" si="6"/>
        <v>7.8571428571428568</v>
      </c>
      <c r="J132">
        <f t="shared" si="7"/>
        <v>6.7857142857142856</v>
      </c>
    </row>
    <row r="133" spans="1:10">
      <c r="A133" s="3" t="s">
        <v>148</v>
      </c>
      <c r="B133" s="2">
        <v>6</v>
      </c>
      <c r="C133" s="2">
        <v>7</v>
      </c>
      <c r="D133" s="2">
        <v>7</v>
      </c>
      <c r="E133">
        <f>AVERAGE(KayseriTablo[[#This Row],[Vefat2019]:[Vefat2018]])</f>
        <v>7</v>
      </c>
      <c r="F133">
        <f>KayseriTablo[[#This Row],[Vefat2020]]-KayseriTablo[[#This Row],[Referans]]</f>
        <v>-1</v>
      </c>
      <c r="G133">
        <f t="shared" si="4"/>
        <v>7.8571428571428568</v>
      </c>
      <c r="H133">
        <f t="shared" si="5"/>
        <v>6.1428571428571432</v>
      </c>
      <c r="I133">
        <f t="shared" si="6"/>
        <v>7.8571428571428568</v>
      </c>
      <c r="J133">
        <f t="shared" si="7"/>
        <v>7</v>
      </c>
    </row>
    <row r="134" spans="1:10">
      <c r="A134" s="3" t="s">
        <v>149</v>
      </c>
      <c r="B134" s="2">
        <v>6</v>
      </c>
      <c r="C134" s="2">
        <v>8</v>
      </c>
      <c r="D134" s="2">
        <v>10</v>
      </c>
      <c r="E134">
        <f>AVERAGE(KayseriTablo[[#This Row],[Vefat2019]:[Vefat2018]])</f>
        <v>9</v>
      </c>
      <c r="F134">
        <f>KayseriTablo[[#This Row],[Vefat2020]]-KayseriTablo[[#This Row],[Referans]]</f>
        <v>-3</v>
      </c>
      <c r="G134">
        <f t="shared" si="4"/>
        <v>7.1428571428571432</v>
      </c>
      <c r="H134">
        <f t="shared" si="5"/>
        <v>6.4285714285714288</v>
      </c>
      <c r="I134">
        <f t="shared" si="6"/>
        <v>8.1428571428571423</v>
      </c>
      <c r="J134">
        <f t="shared" si="7"/>
        <v>7.2857142857142856</v>
      </c>
    </row>
    <row r="135" spans="1:10">
      <c r="A135" s="3" t="s">
        <v>150</v>
      </c>
      <c r="B135" s="2">
        <v>9</v>
      </c>
      <c r="C135" s="2">
        <v>7</v>
      </c>
      <c r="D135" s="2">
        <v>4</v>
      </c>
      <c r="E135">
        <f>AVERAGE(KayseriTablo[[#This Row],[Vefat2019]:[Vefat2018]])</f>
        <v>5.5</v>
      </c>
      <c r="F135">
        <f>KayseriTablo[[#This Row],[Vefat2020]]-KayseriTablo[[#This Row],[Referans]]</f>
        <v>3.5</v>
      </c>
      <c r="G135">
        <f t="shared" si="4"/>
        <v>7.5714285714285712</v>
      </c>
      <c r="H135">
        <f t="shared" si="5"/>
        <v>6.1428571428571432</v>
      </c>
      <c r="I135">
        <f t="shared" si="6"/>
        <v>8</v>
      </c>
      <c r="J135">
        <f t="shared" si="7"/>
        <v>7.0714285714285712</v>
      </c>
    </row>
    <row r="136" spans="1:10">
      <c r="A136" s="3" t="s">
        <v>151</v>
      </c>
      <c r="B136" s="2">
        <v>11</v>
      </c>
      <c r="C136" s="2">
        <v>7</v>
      </c>
      <c r="D136" s="2">
        <v>2</v>
      </c>
      <c r="E136">
        <f>AVERAGE(KayseriTablo[[#This Row],[Vefat2019]:[Vefat2018]])</f>
        <v>4.5</v>
      </c>
      <c r="F136">
        <f>KayseriTablo[[#This Row],[Vefat2020]]-KayseriTablo[[#This Row],[Referans]]</f>
        <v>6.5</v>
      </c>
      <c r="G136">
        <f t="shared" ref="G136:G199" si="8">AVERAGE(B130:B136)</f>
        <v>7.2857142857142856</v>
      </c>
      <c r="H136">
        <f t="shared" ref="H136:H199" si="9">AVERAGE(C130:C136)</f>
        <v>6.1428571428571432</v>
      </c>
      <c r="I136">
        <f t="shared" ref="I136:I199" si="10">AVERAGE(D130:D136)</f>
        <v>7.8571428571428568</v>
      </c>
      <c r="J136">
        <f t="shared" si="7"/>
        <v>7</v>
      </c>
    </row>
    <row r="137" spans="1:10">
      <c r="A137" s="3" t="s">
        <v>152</v>
      </c>
      <c r="B137" s="2">
        <v>3</v>
      </c>
      <c r="C137" s="2">
        <v>6</v>
      </c>
      <c r="D137" s="2">
        <v>7</v>
      </c>
      <c r="E137">
        <f>AVERAGE(KayseriTablo[[#This Row],[Vefat2019]:[Vefat2018]])</f>
        <v>6.5</v>
      </c>
      <c r="F137">
        <f>KayseriTablo[[#This Row],[Vefat2020]]-KayseriTablo[[#This Row],[Referans]]</f>
        <v>-3.5</v>
      </c>
      <c r="G137">
        <f t="shared" si="8"/>
        <v>7.2857142857142856</v>
      </c>
      <c r="H137">
        <f t="shared" si="9"/>
        <v>6</v>
      </c>
      <c r="I137">
        <f t="shared" si="10"/>
        <v>7.1428571428571432</v>
      </c>
      <c r="J137">
        <f t="shared" ref="J137:J200" si="11">AVERAGE(E131:E137)</f>
        <v>6.5714285714285712</v>
      </c>
    </row>
    <row r="138" spans="1:10">
      <c r="A138" s="3" t="s">
        <v>153</v>
      </c>
      <c r="B138" s="2">
        <v>12</v>
      </c>
      <c r="C138" s="2">
        <v>6</v>
      </c>
      <c r="D138" s="2">
        <v>7</v>
      </c>
      <c r="E138">
        <f>AVERAGE(KayseriTablo[[#This Row],[Vefat2019]:[Vefat2018]])</f>
        <v>6.5</v>
      </c>
      <c r="F138">
        <f>KayseriTablo[[#This Row],[Vefat2020]]-KayseriTablo[[#This Row],[Referans]]</f>
        <v>5.5</v>
      </c>
      <c r="G138">
        <f t="shared" si="8"/>
        <v>7.8571428571428568</v>
      </c>
      <c r="H138">
        <f t="shared" si="9"/>
        <v>6.4285714285714288</v>
      </c>
      <c r="I138">
        <f t="shared" si="10"/>
        <v>6.7142857142857144</v>
      </c>
      <c r="J138">
        <f t="shared" si="11"/>
        <v>6.5714285714285712</v>
      </c>
    </row>
    <row r="139" spans="1:10">
      <c r="A139" s="3" t="s">
        <v>154</v>
      </c>
      <c r="B139" s="2">
        <v>1</v>
      </c>
      <c r="C139" s="2">
        <v>10</v>
      </c>
      <c r="D139" s="2">
        <v>10</v>
      </c>
      <c r="E139">
        <f>AVERAGE(KayseriTablo[[#This Row],[Vefat2019]:[Vefat2018]])</f>
        <v>10</v>
      </c>
      <c r="F139">
        <f>KayseriTablo[[#This Row],[Vefat2020]]-KayseriTablo[[#This Row],[Referans]]</f>
        <v>-9</v>
      </c>
      <c r="G139">
        <f t="shared" si="8"/>
        <v>6.8571428571428568</v>
      </c>
      <c r="H139">
        <f t="shared" si="9"/>
        <v>7.2857142857142856</v>
      </c>
      <c r="I139">
        <f t="shared" si="10"/>
        <v>6.7142857142857144</v>
      </c>
      <c r="J139">
        <f t="shared" si="11"/>
        <v>7</v>
      </c>
    </row>
    <row r="140" spans="1:10">
      <c r="A140" s="3" t="s">
        <v>155</v>
      </c>
      <c r="B140" s="2">
        <v>6</v>
      </c>
      <c r="C140" s="2">
        <v>7</v>
      </c>
      <c r="D140" s="2">
        <v>2</v>
      </c>
      <c r="E140">
        <f>AVERAGE(KayseriTablo[[#This Row],[Vefat2019]:[Vefat2018]])</f>
        <v>4.5</v>
      </c>
      <c r="F140">
        <f>KayseriTablo[[#This Row],[Vefat2020]]-KayseriTablo[[#This Row],[Referans]]</f>
        <v>1.5</v>
      </c>
      <c r="G140">
        <f t="shared" si="8"/>
        <v>6.8571428571428568</v>
      </c>
      <c r="H140">
        <f t="shared" si="9"/>
        <v>7.2857142857142856</v>
      </c>
      <c r="I140">
        <f t="shared" si="10"/>
        <v>6</v>
      </c>
      <c r="J140">
        <f t="shared" si="11"/>
        <v>6.6428571428571432</v>
      </c>
    </row>
    <row r="141" spans="1:10">
      <c r="A141" s="3" t="s">
        <v>156</v>
      </c>
      <c r="B141" s="2">
        <v>4</v>
      </c>
      <c r="C141" s="2">
        <v>7</v>
      </c>
      <c r="D141" s="2">
        <v>9</v>
      </c>
      <c r="E141">
        <f>AVERAGE(KayseriTablo[[#This Row],[Vefat2019]:[Vefat2018]])</f>
        <v>8</v>
      </c>
      <c r="F141">
        <f>KayseriTablo[[#This Row],[Vefat2020]]-KayseriTablo[[#This Row],[Referans]]</f>
        <v>-4</v>
      </c>
      <c r="G141">
        <f t="shared" si="8"/>
        <v>6.5714285714285712</v>
      </c>
      <c r="H141">
        <f t="shared" si="9"/>
        <v>7.1428571428571432</v>
      </c>
      <c r="I141">
        <f t="shared" si="10"/>
        <v>5.8571428571428568</v>
      </c>
      <c r="J141">
        <f t="shared" si="11"/>
        <v>6.5</v>
      </c>
    </row>
    <row r="142" spans="1:10">
      <c r="A142" s="3" t="s">
        <v>157</v>
      </c>
      <c r="B142" s="2">
        <v>10</v>
      </c>
      <c r="C142" s="2">
        <v>12</v>
      </c>
      <c r="D142" s="2">
        <v>12</v>
      </c>
      <c r="E142">
        <f>AVERAGE(KayseriTablo[[#This Row],[Vefat2019]:[Vefat2018]])</f>
        <v>12</v>
      </c>
      <c r="F142">
        <f>KayseriTablo[[#This Row],[Vefat2020]]-KayseriTablo[[#This Row],[Referans]]</f>
        <v>-2</v>
      </c>
      <c r="G142">
        <f t="shared" si="8"/>
        <v>6.7142857142857144</v>
      </c>
      <c r="H142">
        <f t="shared" si="9"/>
        <v>7.8571428571428568</v>
      </c>
      <c r="I142">
        <f t="shared" si="10"/>
        <v>7</v>
      </c>
      <c r="J142">
        <f t="shared" si="11"/>
        <v>7.4285714285714288</v>
      </c>
    </row>
    <row r="143" spans="1:10">
      <c r="A143" s="3" t="s">
        <v>158</v>
      </c>
      <c r="B143" s="2">
        <v>11</v>
      </c>
      <c r="C143" s="2">
        <v>10</v>
      </c>
      <c r="D143" s="2">
        <v>6</v>
      </c>
      <c r="E143">
        <f>AVERAGE(KayseriTablo[[#This Row],[Vefat2019]:[Vefat2018]])</f>
        <v>8</v>
      </c>
      <c r="F143">
        <f>KayseriTablo[[#This Row],[Vefat2020]]-KayseriTablo[[#This Row],[Referans]]</f>
        <v>3</v>
      </c>
      <c r="G143">
        <f t="shared" si="8"/>
        <v>6.7142857142857144</v>
      </c>
      <c r="H143">
        <f t="shared" si="9"/>
        <v>8.2857142857142865</v>
      </c>
      <c r="I143">
        <f t="shared" si="10"/>
        <v>7.5714285714285712</v>
      </c>
      <c r="J143">
        <f t="shared" si="11"/>
        <v>7.9285714285714288</v>
      </c>
    </row>
    <row r="144" spans="1:10">
      <c r="A144" s="3" t="s">
        <v>159</v>
      </c>
      <c r="B144" s="2">
        <v>6</v>
      </c>
      <c r="C144" s="2">
        <v>8</v>
      </c>
      <c r="D144" s="2">
        <v>6</v>
      </c>
      <c r="E144">
        <f>AVERAGE(KayseriTablo[[#This Row],[Vefat2019]:[Vefat2018]])</f>
        <v>7</v>
      </c>
      <c r="F144">
        <f>KayseriTablo[[#This Row],[Vefat2020]]-KayseriTablo[[#This Row],[Referans]]</f>
        <v>-1</v>
      </c>
      <c r="G144">
        <f t="shared" si="8"/>
        <v>7.1428571428571432</v>
      </c>
      <c r="H144">
        <f t="shared" si="9"/>
        <v>8.5714285714285712</v>
      </c>
      <c r="I144">
        <f t="shared" si="10"/>
        <v>7.4285714285714288</v>
      </c>
      <c r="J144">
        <f t="shared" si="11"/>
        <v>8</v>
      </c>
    </row>
    <row r="145" spans="1:10">
      <c r="A145" s="3" t="s">
        <v>160</v>
      </c>
      <c r="B145" s="2">
        <v>8</v>
      </c>
      <c r="C145" s="2">
        <v>6</v>
      </c>
      <c r="D145" s="2">
        <v>7</v>
      </c>
      <c r="E145">
        <f>AVERAGE(KayseriTablo[[#This Row],[Vefat2019]:[Vefat2018]])</f>
        <v>6.5</v>
      </c>
      <c r="F145">
        <f>KayseriTablo[[#This Row],[Vefat2020]]-KayseriTablo[[#This Row],[Referans]]</f>
        <v>1.5</v>
      </c>
      <c r="G145">
        <f t="shared" si="8"/>
        <v>6.5714285714285712</v>
      </c>
      <c r="H145">
        <f t="shared" si="9"/>
        <v>8.5714285714285712</v>
      </c>
      <c r="I145">
        <f t="shared" si="10"/>
        <v>7.4285714285714288</v>
      </c>
      <c r="J145">
        <f t="shared" si="11"/>
        <v>8</v>
      </c>
    </row>
    <row r="146" spans="1:10">
      <c r="A146" s="3" t="s">
        <v>161</v>
      </c>
      <c r="B146" s="2">
        <v>8</v>
      </c>
      <c r="C146" s="2">
        <v>4</v>
      </c>
      <c r="D146" s="2">
        <v>4</v>
      </c>
      <c r="E146">
        <f>AVERAGE(KayseriTablo[[#This Row],[Vefat2019]:[Vefat2018]])</f>
        <v>4</v>
      </c>
      <c r="F146">
        <f>KayseriTablo[[#This Row],[Vefat2020]]-KayseriTablo[[#This Row],[Referans]]</f>
        <v>4</v>
      </c>
      <c r="G146">
        <f t="shared" si="8"/>
        <v>7.5714285714285712</v>
      </c>
      <c r="H146">
        <f t="shared" si="9"/>
        <v>7.7142857142857144</v>
      </c>
      <c r="I146">
        <f t="shared" si="10"/>
        <v>6.5714285714285712</v>
      </c>
      <c r="J146">
        <f t="shared" si="11"/>
        <v>7.1428571428571432</v>
      </c>
    </row>
    <row r="147" spans="1:10">
      <c r="A147" s="3" t="s">
        <v>162</v>
      </c>
      <c r="B147" s="2">
        <v>6</v>
      </c>
      <c r="C147" s="2">
        <v>5</v>
      </c>
      <c r="D147" s="2">
        <v>8</v>
      </c>
      <c r="E147">
        <f>AVERAGE(KayseriTablo[[#This Row],[Vefat2019]:[Vefat2018]])</f>
        <v>6.5</v>
      </c>
      <c r="F147">
        <f>KayseriTablo[[#This Row],[Vefat2020]]-KayseriTablo[[#This Row],[Referans]]</f>
        <v>-0.5</v>
      </c>
      <c r="G147">
        <f t="shared" si="8"/>
        <v>7.5714285714285712</v>
      </c>
      <c r="H147">
        <f t="shared" si="9"/>
        <v>7.4285714285714288</v>
      </c>
      <c r="I147">
        <f t="shared" si="10"/>
        <v>7.4285714285714288</v>
      </c>
      <c r="J147">
        <f t="shared" si="11"/>
        <v>7.4285714285714288</v>
      </c>
    </row>
    <row r="148" spans="1:10">
      <c r="A148" s="3" t="s">
        <v>163</v>
      </c>
      <c r="B148" s="2">
        <v>9</v>
      </c>
      <c r="C148" s="2">
        <v>7</v>
      </c>
      <c r="D148" s="2">
        <v>4</v>
      </c>
      <c r="E148">
        <f>AVERAGE(KayseriTablo[[#This Row],[Vefat2019]:[Vefat2018]])</f>
        <v>5.5</v>
      </c>
      <c r="F148">
        <f>KayseriTablo[[#This Row],[Vefat2020]]-KayseriTablo[[#This Row],[Referans]]</f>
        <v>3.5</v>
      </c>
      <c r="G148">
        <f t="shared" si="8"/>
        <v>8.2857142857142865</v>
      </c>
      <c r="H148">
        <f t="shared" si="9"/>
        <v>7.4285714285714288</v>
      </c>
      <c r="I148">
        <f t="shared" si="10"/>
        <v>6.7142857142857144</v>
      </c>
      <c r="J148">
        <f t="shared" si="11"/>
        <v>7.0714285714285712</v>
      </c>
    </row>
    <row r="149" spans="1:10">
      <c r="A149" s="3" t="s">
        <v>164</v>
      </c>
      <c r="B149" s="2">
        <v>7</v>
      </c>
      <c r="C149" s="2">
        <v>6</v>
      </c>
      <c r="D149" s="2">
        <v>12</v>
      </c>
      <c r="E149">
        <f>AVERAGE(KayseriTablo[[#This Row],[Vefat2019]:[Vefat2018]])</f>
        <v>9</v>
      </c>
      <c r="F149">
        <f>KayseriTablo[[#This Row],[Vefat2020]]-KayseriTablo[[#This Row],[Referans]]</f>
        <v>-2</v>
      </c>
      <c r="G149">
        <f t="shared" si="8"/>
        <v>7.8571428571428568</v>
      </c>
      <c r="H149">
        <f t="shared" si="9"/>
        <v>6.5714285714285712</v>
      </c>
      <c r="I149">
        <f t="shared" si="10"/>
        <v>6.7142857142857144</v>
      </c>
      <c r="J149">
        <f t="shared" si="11"/>
        <v>6.6428571428571432</v>
      </c>
    </row>
    <row r="150" spans="1:10">
      <c r="A150" s="3" t="s">
        <v>165</v>
      </c>
      <c r="B150" s="2">
        <v>6</v>
      </c>
      <c r="C150" s="2">
        <v>6</v>
      </c>
      <c r="D150" s="2">
        <v>8</v>
      </c>
      <c r="E150">
        <f>AVERAGE(KayseriTablo[[#This Row],[Vefat2019]:[Vefat2018]])</f>
        <v>7</v>
      </c>
      <c r="F150">
        <f>KayseriTablo[[#This Row],[Vefat2020]]-KayseriTablo[[#This Row],[Referans]]</f>
        <v>-1</v>
      </c>
      <c r="G150">
        <f t="shared" si="8"/>
        <v>7.1428571428571432</v>
      </c>
      <c r="H150">
        <f t="shared" si="9"/>
        <v>6</v>
      </c>
      <c r="I150">
        <f t="shared" si="10"/>
        <v>7</v>
      </c>
      <c r="J150">
        <f t="shared" si="11"/>
        <v>6.5</v>
      </c>
    </row>
    <row r="151" spans="1:10">
      <c r="A151" s="3" t="s">
        <v>166</v>
      </c>
      <c r="B151" s="2">
        <v>2</v>
      </c>
      <c r="C151" s="2">
        <v>13</v>
      </c>
      <c r="D151" s="2">
        <v>8</v>
      </c>
      <c r="E151">
        <f>AVERAGE(KayseriTablo[[#This Row],[Vefat2019]:[Vefat2018]])</f>
        <v>10.5</v>
      </c>
      <c r="F151">
        <f>KayseriTablo[[#This Row],[Vefat2020]]-KayseriTablo[[#This Row],[Referans]]</f>
        <v>-8.5</v>
      </c>
      <c r="G151">
        <f t="shared" si="8"/>
        <v>6.5714285714285712</v>
      </c>
      <c r="H151">
        <f t="shared" si="9"/>
        <v>6.7142857142857144</v>
      </c>
      <c r="I151">
        <f t="shared" si="10"/>
        <v>7.2857142857142856</v>
      </c>
      <c r="J151">
        <f t="shared" si="11"/>
        <v>7</v>
      </c>
    </row>
    <row r="152" spans="1:10">
      <c r="A152" s="3" t="s">
        <v>167</v>
      </c>
      <c r="B152" s="2">
        <v>8</v>
      </c>
      <c r="C152" s="2">
        <v>14</v>
      </c>
      <c r="D152" s="2">
        <v>10</v>
      </c>
      <c r="E152">
        <f>AVERAGE(KayseriTablo[[#This Row],[Vefat2019]:[Vefat2018]])</f>
        <v>12</v>
      </c>
      <c r="F152">
        <f>KayseriTablo[[#This Row],[Vefat2020]]-KayseriTablo[[#This Row],[Referans]]</f>
        <v>-4</v>
      </c>
      <c r="G152">
        <f t="shared" si="8"/>
        <v>6.5714285714285712</v>
      </c>
      <c r="H152">
        <f t="shared" si="9"/>
        <v>7.8571428571428568</v>
      </c>
      <c r="I152">
        <f t="shared" si="10"/>
        <v>7.7142857142857144</v>
      </c>
      <c r="J152">
        <f t="shared" si="11"/>
        <v>7.7857142857142856</v>
      </c>
    </row>
    <row r="153" spans="1:10">
      <c r="A153" s="3" t="s">
        <v>168</v>
      </c>
      <c r="B153" s="2">
        <v>8</v>
      </c>
      <c r="C153" s="2">
        <v>7</v>
      </c>
      <c r="D153" s="2">
        <v>3</v>
      </c>
      <c r="E153">
        <f>AVERAGE(KayseriTablo[[#This Row],[Vefat2019]:[Vefat2018]])</f>
        <v>5</v>
      </c>
      <c r="F153">
        <f>KayseriTablo[[#This Row],[Vefat2020]]-KayseriTablo[[#This Row],[Referans]]</f>
        <v>3</v>
      </c>
      <c r="G153">
        <f t="shared" si="8"/>
        <v>6.5714285714285712</v>
      </c>
      <c r="H153">
        <f t="shared" si="9"/>
        <v>8.2857142857142865</v>
      </c>
      <c r="I153">
        <f t="shared" si="10"/>
        <v>7.5714285714285712</v>
      </c>
      <c r="J153">
        <f t="shared" si="11"/>
        <v>7.9285714285714288</v>
      </c>
    </row>
    <row r="154" spans="1:10">
      <c r="A154" s="3" t="s">
        <v>169</v>
      </c>
      <c r="B154" s="2">
        <v>10</v>
      </c>
      <c r="C154" s="2">
        <v>8</v>
      </c>
      <c r="D154" s="2">
        <v>8</v>
      </c>
      <c r="E154">
        <f>AVERAGE(KayseriTablo[[#This Row],[Vefat2019]:[Vefat2018]])</f>
        <v>8</v>
      </c>
      <c r="F154">
        <f>KayseriTablo[[#This Row],[Vefat2020]]-KayseriTablo[[#This Row],[Referans]]</f>
        <v>2</v>
      </c>
      <c r="G154">
        <f t="shared" si="8"/>
        <v>7.1428571428571432</v>
      </c>
      <c r="H154">
        <f t="shared" si="9"/>
        <v>8.7142857142857135</v>
      </c>
      <c r="I154">
        <f t="shared" si="10"/>
        <v>7.5714285714285712</v>
      </c>
      <c r="J154">
        <f t="shared" si="11"/>
        <v>8.1428571428571423</v>
      </c>
    </row>
    <row r="155" spans="1:10">
      <c r="A155" s="3" t="s">
        <v>170</v>
      </c>
      <c r="B155" s="2">
        <v>4</v>
      </c>
      <c r="C155" s="2">
        <v>11</v>
      </c>
      <c r="D155" s="2">
        <v>5</v>
      </c>
      <c r="E155">
        <f>AVERAGE(KayseriTablo[[#This Row],[Vefat2019]:[Vefat2018]])</f>
        <v>8</v>
      </c>
      <c r="F155">
        <f>KayseriTablo[[#This Row],[Vefat2020]]-KayseriTablo[[#This Row],[Referans]]</f>
        <v>-4</v>
      </c>
      <c r="G155">
        <f t="shared" si="8"/>
        <v>6.4285714285714288</v>
      </c>
      <c r="H155">
        <f t="shared" si="9"/>
        <v>9.2857142857142865</v>
      </c>
      <c r="I155">
        <f t="shared" si="10"/>
        <v>7.7142857142857144</v>
      </c>
      <c r="J155">
        <f t="shared" si="11"/>
        <v>8.5</v>
      </c>
    </row>
    <row r="156" spans="1:10">
      <c r="A156" s="3" t="s">
        <v>171</v>
      </c>
      <c r="B156" s="2">
        <v>6</v>
      </c>
      <c r="C156" s="2">
        <v>4</v>
      </c>
      <c r="D156" s="2">
        <v>7</v>
      </c>
      <c r="E156">
        <f>AVERAGE(KayseriTablo[[#This Row],[Vefat2019]:[Vefat2018]])</f>
        <v>5.5</v>
      </c>
      <c r="F156">
        <f>KayseriTablo[[#This Row],[Vefat2020]]-KayseriTablo[[#This Row],[Referans]]</f>
        <v>0.5</v>
      </c>
      <c r="G156">
        <f t="shared" si="8"/>
        <v>6.2857142857142856</v>
      </c>
      <c r="H156">
        <f t="shared" si="9"/>
        <v>9</v>
      </c>
      <c r="I156">
        <f t="shared" si="10"/>
        <v>7</v>
      </c>
      <c r="J156">
        <f t="shared" si="11"/>
        <v>8</v>
      </c>
    </row>
    <row r="157" spans="1:10">
      <c r="A157" s="3" t="s">
        <v>172</v>
      </c>
      <c r="B157" s="2">
        <v>6</v>
      </c>
      <c r="C157" s="2">
        <v>7</v>
      </c>
      <c r="D157" s="2">
        <v>5</v>
      </c>
      <c r="E157">
        <f>AVERAGE(KayseriTablo[[#This Row],[Vefat2019]:[Vefat2018]])</f>
        <v>6</v>
      </c>
      <c r="F157">
        <f>KayseriTablo[[#This Row],[Vefat2020]]-KayseriTablo[[#This Row],[Referans]]</f>
        <v>0</v>
      </c>
      <c r="G157">
        <f t="shared" si="8"/>
        <v>6.2857142857142856</v>
      </c>
      <c r="H157">
        <f t="shared" si="9"/>
        <v>9.1428571428571423</v>
      </c>
      <c r="I157">
        <f t="shared" si="10"/>
        <v>6.5714285714285712</v>
      </c>
      <c r="J157">
        <f t="shared" si="11"/>
        <v>7.8571428571428568</v>
      </c>
    </row>
    <row r="158" spans="1:10">
      <c r="A158" s="3" t="s">
        <v>173</v>
      </c>
      <c r="B158" s="2">
        <v>7</v>
      </c>
      <c r="C158" s="2">
        <v>6</v>
      </c>
      <c r="D158" s="2">
        <v>9</v>
      </c>
      <c r="E158">
        <f>AVERAGE(KayseriTablo[[#This Row],[Vefat2019]:[Vefat2018]])</f>
        <v>7.5</v>
      </c>
      <c r="F158">
        <f>KayseriTablo[[#This Row],[Vefat2020]]-KayseriTablo[[#This Row],[Referans]]</f>
        <v>-0.5</v>
      </c>
      <c r="G158">
        <f t="shared" si="8"/>
        <v>7</v>
      </c>
      <c r="H158">
        <f t="shared" si="9"/>
        <v>8.1428571428571423</v>
      </c>
      <c r="I158">
        <f t="shared" si="10"/>
        <v>6.7142857142857144</v>
      </c>
      <c r="J158">
        <f t="shared" si="11"/>
        <v>7.4285714285714288</v>
      </c>
    </row>
    <row r="159" spans="1:10">
      <c r="A159" s="3" t="s">
        <v>174</v>
      </c>
      <c r="B159" s="2">
        <v>4</v>
      </c>
      <c r="C159" s="2">
        <v>4</v>
      </c>
      <c r="D159" s="2">
        <v>6</v>
      </c>
      <c r="E159">
        <f>AVERAGE(KayseriTablo[[#This Row],[Vefat2019]:[Vefat2018]])</f>
        <v>5</v>
      </c>
      <c r="F159">
        <f>KayseriTablo[[#This Row],[Vefat2020]]-KayseriTablo[[#This Row],[Referans]]</f>
        <v>-1</v>
      </c>
      <c r="G159">
        <f t="shared" si="8"/>
        <v>6.4285714285714288</v>
      </c>
      <c r="H159">
        <f t="shared" si="9"/>
        <v>6.7142857142857144</v>
      </c>
      <c r="I159">
        <f t="shared" si="10"/>
        <v>6.1428571428571432</v>
      </c>
      <c r="J159">
        <f t="shared" si="11"/>
        <v>6.4285714285714288</v>
      </c>
    </row>
    <row r="160" spans="1:10">
      <c r="A160" s="3" t="s">
        <v>175</v>
      </c>
      <c r="B160" s="2">
        <v>9</v>
      </c>
      <c r="C160" s="2">
        <v>11</v>
      </c>
      <c r="D160" s="2">
        <v>12</v>
      </c>
      <c r="E160">
        <f>AVERAGE(KayseriTablo[[#This Row],[Vefat2019]:[Vefat2018]])</f>
        <v>11.5</v>
      </c>
      <c r="F160">
        <f>KayseriTablo[[#This Row],[Vefat2020]]-KayseriTablo[[#This Row],[Referans]]</f>
        <v>-2.5</v>
      </c>
      <c r="G160">
        <f t="shared" si="8"/>
        <v>6.5714285714285712</v>
      </c>
      <c r="H160">
        <f t="shared" si="9"/>
        <v>7.2857142857142856</v>
      </c>
      <c r="I160">
        <f t="shared" si="10"/>
        <v>7.4285714285714288</v>
      </c>
      <c r="J160">
        <f t="shared" si="11"/>
        <v>7.3571428571428568</v>
      </c>
    </row>
    <row r="161" spans="1:10">
      <c r="A161" s="3" t="s">
        <v>176</v>
      </c>
      <c r="B161" s="2">
        <v>8</v>
      </c>
      <c r="C161" s="2">
        <v>3</v>
      </c>
      <c r="D161" s="2">
        <v>6</v>
      </c>
      <c r="E161">
        <f>AVERAGE(KayseriTablo[[#This Row],[Vefat2019]:[Vefat2018]])</f>
        <v>4.5</v>
      </c>
      <c r="F161">
        <f>KayseriTablo[[#This Row],[Vefat2020]]-KayseriTablo[[#This Row],[Referans]]</f>
        <v>3.5</v>
      </c>
      <c r="G161">
        <f t="shared" si="8"/>
        <v>6.2857142857142856</v>
      </c>
      <c r="H161">
        <f t="shared" si="9"/>
        <v>6.5714285714285712</v>
      </c>
      <c r="I161">
        <f t="shared" si="10"/>
        <v>7.1428571428571432</v>
      </c>
      <c r="J161">
        <f t="shared" si="11"/>
        <v>6.8571428571428568</v>
      </c>
    </row>
    <row r="162" spans="1:10">
      <c r="A162" s="3" t="s">
        <v>177</v>
      </c>
      <c r="B162" s="2">
        <v>6</v>
      </c>
      <c r="C162" s="2">
        <v>12</v>
      </c>
      <c r="D162" s="2">
        <v>8</v>
      </c>
      <c r="E162">
        <f>AVERAGE(KayseriTablo[[#This Row],[Vefat2019]:[Vefat2018]])</f>
        <v>10</v>
      </c>
      <c r="F162">
        <f>KayseriTablo[[#This Row],[Vefat2020]]-KayseriTablo[[#This Row],[Referans]]</f>
        <v>-4</v>
      </c>
      <c r="G162">
        <f t="shared" si="8"/>
        <v>6.5714285714285712</v>
      </c>
      <c r="H162">
        <f t="shared" si="9"/>
        <v>6.7142857142857144</v>
      </c>
      <c r="I162">
        <f t="shared" si="10"/>
        <v>7.5714285714285712</v>
      </c>
      <c r="J162">
        <f t="shared" si="11"/>
        <v>7.1428571428571432</v>
      </c>
    </row>
    <row r="163" spans="1:10">
      <c r="A163" s="3" t="s">
        <v>178</v>
      </c>
      <c r="B163" s="2">
        <v>3</v>
      </c>
      <c r="C163" s="2">
        <v>10</v>
      </c>
      <c r="D163" s="2">
        <v>7</v>
      </c>
      <c r="E163">
        <f>AVERAGE(KayseriTablo[[#This Row],[Vefat2019]:[Vefat2018]])</f>
        <v>8.5</v>
      </c>
      <c r="F163">
        <f>KayseriTablo[[#This Row],[Vefat2020]]-KayseriTablo[[#This Row],[Referans]]</f>
        <v>-5.5</v>
      </c>
      <c r="G163">
        <f t="shared" si="8"/>
        <v>6.1428571428571432</v>
      </c>
      <c r="H163">
        <f t="shared" si="9"/>
        <v>7.5714285714285712</v>
      </c>
      <c r="I163">
        <f t="shared" si="10"/>
        <v>7.5714285714285712</v>
      </c>
      <c r="J163">
        <f t="shared" si="11"/>
        <v>7.5714285714285712</v>
      </c>
    </row>
    <row r="164" spans="1:10">
      <c r="A164" s="3" t="s">
        <v>179</v>
      </c>
      <c r="B164" s="2">
        <v>6</v>
      </c>
      <c r="C164" s="2">
        <v>8</v>
      </c>
      <c r="D164" s="2">
        <v>0</v>
      </c>
      <c r="E164">
        <f>AVERAGE(KayseriTablo[[#This Row],[Vefat2019]:[Vefat2018]])</f>
        <v>4</v>
      </c>
      <c r="F164">
        <f>KayseriTablo[[#This Row],[Vefat2020]]-KayseriTablo[[#This Row],[Referans]]</f>
        <v>2</v>
      </c>
      <c r="G164">
        <f t="shared" si="8"/>
        <v>6.1428571428571432</v>
      </c>
      <c r="H164">
        <f t="shared" si="9"/>
        <v>7.7142857142857144</v>
      </c>
      <c r="I164">
        <f t="shared" si="10"/>
        <v>6.8571428571428568</v>
      </c>
      <c r="J164">
        <f t="shared" si="11"/>
        <v>7.2857142857142856</v>
      </c>
    </row>
    <row r="165" spans="1:10">
      <c r="A165" s="3" t="s">
        <v>180</v>
      </c>
      <c r="B165" s="2">
        <v>2</v>
      </c>
      <c r="C165" s="2">
        <v>6</v>
      </c>
      <c r="D165" s="2">
        <v>11</v>
      </c>
      <c r="E165">
        <f>AVERAGE(KayseriTablo[[#This Row],[Vefat2019]:[Vefat2018]])</f>
        <v>8.5</v>
      </c>
      <c r="F165">
        <f>KayseriTablo[[#This Row],[Vefat2020]]-KayseriTablo[[#This Row],[Referans]]</f>
        <v>-6.5</v>
      </c>
      <c r="G165">
        <f t="shared" si="8"/>
        <v>5.4285714285714288</v>
      </c>
      <c r="H165">
        <f t="shared" si="9"/>
        <v>7.7142857142857144</v>
      </c>
      <c r="I165">
        <f t="shared" si="10"/>
        <v>7.1428571428571432</v>
      </c>
      <c r="J165">
        <f t="shared" si="11"/>
        <v>7.4285714285714288</v>
      </c>
    </row>
    <row r="166" spans="1:10">
      <c r="A166" s="3" t="s">
        <v>181</v>
      </c>
      <c r="B166" s="2">
        <v>10</v>
      </c>
      <c r="C166" s="2">
        <v>7</v>
      </c>
      <c r="D166" s="2">
        <v>6</v>
      </c>
      <c r="E166">
        <f>AVERAGE(KayseriTablo[[#This Row],[Vefat2019]:[Vefat2018]])</f>
        <v>6.5</v>
      </c>
      <c r="F166">
        <f>KayseriTablo[[#This Row],[Vefat2020]]-KayseriTablo[[#This Row],[Referans]]</f>
        <v>3.5</v>
      </c>
      <c r="G166">
        <f t="shared" si="8"/>
        <v>6.2857142857142856</v>
      </c>
      <c r="H166">
        <f t="shared" si="9"/>
        <v>8.1428571428571423</v>
      </c>
      <c r="I166">
        <f t="shared" si="10"/>
        <v>7.1428571428571432</v>
      </c>
      <c r="J166">
        <f t="shared" si="11"/>
        <v>7.6428571428571432</v>
      </c>
    </row>
    <row r="167" spans="1:10">
      <c r="A167" s="3" t="s">
        <v>182</v>
      </c>
      <c r="B167" s="2">
        <v>5</v>
      </c>
      <c r="C167" s="2">
        <v>5</v>
      </c>
      <c r="D167" s="2">
        <v>5</v>
      </c>
      <c r="E167">
        <f>AVERAGE(KayseriTablo[[#This Row],[Vefat2019]:[Vefat2018]])</f>
        <v>5</v>
      </c>
      <c r="F167">
        <f>KayseriTablo[[#This Row],[Vefat2020]]-KayseriTablo[[#This Row],[Referans]]</f>
        <v>0</v>
      </c>
      <c r="G167">
        <f t="shared" si="8"/>
        <v>5.7142857142857144</v>
      </c>
      <c r="H167">
        <f t="shared" si="9"/>
        <v>7.2857142857142856</v>
      </c>
      <c r="I167">
        <f t="shared" si="10"/>
        <v>6.1428571428571432</v>
      </c>
      <c r="J167">
        <f t="shared" si="11"/>
        <v>6.7142857142857144</v>
      </c>
    </row>
    <row r="168" spans="1:10">
      <c r="A168" s="3" t="s">
        <v>183</v>
      </c>
      <c r="B168" s="2">
        <v>8</v>
      </c>
      <c r="C168" s="2">
        <v>4</v>
      </c>
      <c r="D168" s="2">
        <v>3</v>
      </c>
      <c r="E168">
        <f>AVERAGE(KayseriTablo[[#This Row],[Vefat2019]:[Vefat2018]])</f>
        <v>3.5</v>
      </c>
      <c r="F168">
        <f>KayseriTablo[[#This Row],[Vefat2020]]-KayseriTablo[[#This Row],[Referans]]</f>
        <v>4.5</v>
      </c>
      <c r="G168">
        <f t="shared" si="8"/>
        <v>5.7142857142857144</v>
      </c>
      <c r="H168">
        <f t="shared" si="9"/>
        <v>7.4285714285714288</v>
      </c>
      <c r="I168">
        <f t="shared" si="10"/>
        <v>5.7142857142857144</v>
      </c>
      <c r="J168">
        <f t="shared" si="11"/>
        <v>6.5714285714285712</v>
      </c>
    </row>
    <row r="169" spans="1:10">
      <c r="A169" s="3" t="s">
        <v>184</v>
      </c>
      <c r="B169" s="2">
        <v>9</v>
      </c>
      <c r="C169" s="2">
        <v>12</v>
      </c>
      <c r="D169" s="2">
        <v>8</v>
      </c>
      <c r="E169">
        <f>AVERAGE(KayseriTablo[[#This Row],[Vefat2019]:[Vefat2018]])</f>
        <v>10</v>
      </c>
      <c r="F169">
        <f>KayseriTablo[[#This Row],[Vefat2020]]-KayseriTablo[[#This Row],[Referans]]</f>
        <v>-1</v>
      </c>
      <c r="G169">
        <f t="shared" si="8"/>
        <v>6.1428571428571432</v>
      </c>
      <c r="H169">
        <f t="shared" si="9"/>
        <v>7.4285714285714288</v>
      </c>
      <c r="I169">
        <f t="shared" si="10"/>
        <v>5.7142857142857144</v>
      </c>
      <c r="J169">
        <f t="shared" si="11"/>
        <v>6.5714285714285712</v>
      </c>
    </row>
    <row r="170" spans="1:10">
      <c r="A170" s="3" t="s">
        <v>185</v>
      </c>
      <c r="B170" s="2">
        <v>9</v>
      </c>
      <c r="C170" s="2">
        <v>3</v>
      </c>
      <c r="D170" s="2">
        <v>10</v>
      </c>
      <c r="E170">
        <f>AVERAGE(KayseriTablo[[#This Row],[Vefat2019]:[Vefat2018]])</f>
        <v>6.5</v>
      </c>
      <c r="F170">
        <f>KayseriTablo[[#This Row],[Vefat2020]]-KayseriTablo[[#This Row],[Referans]]</f>
        <v>2.5</v>
      </c>
      <c r="G170">
        <f t="shared" si="8"/>
        <v>7</v>
      </c>
      <c r="H170">
        <f t="shared" si="9"/>
        <v>6.4285714285714288</v>
      </c>
      <c r="I170">
        <f t="shared" si="10"/>
        <v>6.1428571428571432</v>
      </c>
      <c r="J170">
        <f t="shared" si="11"/>
        <v>6.2857142857142856</v>
      </c>
    </row>
    <row r="171" spans="1:10">
      <c r="A171" s="3" t="s">
        <v>186</v>
      </c>
      <c r="B171" s="2">
        <v>10</v>
      </c>
      <c r="C171" s="2">
        <v>9</v>
      </c>
      <c r="D171" s="2">
        <v>6</v>
      </c>
      <c r="E171">
        <f>AVERAGE(KayseriTablo[[#This Row],[Vefat2019]:[Vefat2018]])</f>
        <v>7.5</v>
      </c>
      <c r="F171">
        <f>KayseriTablo[[#This Row],[Vefat2020]]-KayseriTablo[[#This Row],[Referans]]</f>
        <v>2.5</v>
      </c>
      <c r="G171">
        <f t="shared" si="8"/>
        <v>7.5714285714285712</v>
      </c>
      <c r="H171">
        <f t="shared" si="9"/>
        <v>6.5714285714285712</v>
      </c>
      <c r="I171">
        <f t="shared" si="10"/>
        <v>7</v>
      </c>
      <c r="J171">
        <f t="shared" si="11"/>
        <v>6.7857142857142856</v>
      </c>
    </row>
    <row r="172" spans="1:10">
      <c r="A172" s="3" t="s">
        <v>187</v>
      </c>
      <c r="B172" s="2">
        <v>7</v>
      </c>
      <c r="C172" s="2">
        <v>10</v>
      </c>
      <c r="D172" s="2">
        <v>6</v>
      </c>
      <c r="E172">
        <f>AVERAGE(KayseriTablo[[#This Row],[Vefat2019]:[Vefat2018]])</f>
        <v>8</v>
      </c>
      <c r="F172">
        <f>KayseriTablo[[#This Row],[Vefat2020]]-KayseriTablo[[#This Row],[Referans]]</f>
        <v>-1</v>
      </c>
      <c r="G172">
        <f t="shared" si="8"/>
        <v>8.2857142857142865</v>
      </c>
      <c r="H172">
        <f t="shared" si="9"/>
        <v>7.1428571428571432</v>
      </c>
      <c r="I172">
        <f t="shared" si="10"/>
        <v>6.2857142857142856</v>
      </c>
      <c r="J172">
        <f t="shared" si="11"/>
        <v>6.7142857142857144</v>
      </c>
    </row>
    <row r="173" spans="1:10">
      <c r="A173" s="3" t="s">
        <v>188</v>
      </c>
      <c r="B173" s="2">
        <v>8</v>
      </c>
      <c r="C173" s="2">
        <v>7</v>
      </c>
      <c r="D173" s="2">
        <v>5</v>
      </c>
      <c r="E173">
        <f>AVERAGE(KayseriTablo[[#This Row],[Vefat2019]:[Vefat2018]])</f>
        <v>6</v>
      </c>
      <c r="F173">
        <f>KayseriTablo[[#This Row],[Vefat2020]]-KayseriTablo[[#This Row],[Referans]]</f>
        <v>2</v>
      </c>
      <c r="G173">
        <f t="shared" si="8"/>
        <v>8</v>
      </c>
      <c r="H173">
        <f t="shared" si="9"/>
        <v>7.1428571428571432</v>
      </c>
      <c r="I173">
        <f t="shared" si="10"/>
        <v>6.1428571428571432</v>
      </c>
      <c r="J173">
        <f t="shared" si="11"/>
        <v>6.6428571428571432</v>
      </c>
    </row>
    <row r="174" spans="1:10">
      <c r="A174" s="3" t="s">
        <v>189</v>
      </c>
      <c r="B174" s="2">
        <v>7</v>
      </c>
      <c r="C174" s="2">
        <v>7</v>
      </c>
      <c r="D174" s="2">
        <v>6</v>
      </c>
      <c r="E174">
        <f>AVERAGE(KayseriTablo[[#This Row],[Vefat2019]:[Vefat2018]])</f>
        <v>6.5</v>
      </c>
      <c r="F174">
        <f>KayseriTablo[[#This Row],[Vefat2020]]-KayseriTablo[[#This Row],[Referans]]</f>
        <v>0.5</v>
      </c>
      <c r="G174">
        <f t="shared" si="8"/>
        <v>8.2857142857142865</v>
      </c>
      <c r="H174">
        <f t="shared" si="9"/>
        <v>7.4285714285714288</v>
      </c>
      <c r="I174">
        <f t="shared" si="10"/>
        <v>6.2857142857142856</v>
      </c>
      <c r="J174">
        <f t="shared" si="11"/>
        <v>6.8571428571428568</v>
      </c>
    </row>
    <row r="175" spans="1:10">
      <c r="A175" s="3" t="s">
        <v>190</v>
      </c>
      <c r="B175" s="2">
        <v>6</v>
      </c>
      <c r="C175" s="2">
        <v>10</v>
      </c>
      <c r="D175" s="2">
        <v>5</v>
      </c>
      <c r="E175">
        <f>AVERAGE(KayseriTablo[[#This Row],[Vefat2019]:[Vefat2018]])</f>
        <v>7.5</v>
      </c>
      <c r="F175">
        <f>KayseriTablo[[#This Row],[Vefat2020]]-KayseriTablo[[#This Row],[Referans]]</f>
        <v>-1.5</v>
      </c>
      <c r="G175">
        <f t="shared" si="8"/>
        <v>8</v>
      </c>
      <c r="H175">
        <f t="shared" si="9"/>
        <v>8.2857142857142865</v>
      </c>
      <c r="I175">
        <f t="shared" si="10"/>
        <v>6.5714285714285712</v>
      </c>
      <c r="J175">
        <f t="shared" si="11"/>
        <v>7.4285714285714288</v>
      </c>
    </row>
    <row r="176" spans="1:10">
      <c r="A176" s="3" t="s">
        <v>191</v>
      </c>
      <c r="B176" s="2">
        <v>7</v>
      </c>
      <c r="C176" s="2">
        <v>9</v>
      </c>
      <c r="D176" s="2">
        <v>9</v>
      </c>
      <c r="E176">
        <f>AVERAGE(KayseriTablo[[#This Row],[Vefat2019]:[Vefat2018]])</f>
        <v>9</v>
      </c>
      <c r="F176">
        <f>KayseriTablo[[#This Row],[Vefat2020]]-KayseriTablo[[#This Row],[Referans]]</f>
        <v>-2</v>
      </c>
      <c r="G176">
        <f t="shared" si="8"/>
        <v>7.7142857142857144</v>
      </c>
      <c r="H176">
        <f t="shared" si="9"/>
        <v>7.8571428571428568</v>
      </c>
      <c r="I176">
        <f t="shared" si="10"/>
        <v>6.7142857142857144</v>
      </c>
      <c r="J176">
        <f t="shared" si="11"/>
        <v>7.2857142857142856</v>
      </c>
    </row>
    <row r="177" spans="1:10">
      <c r="A177" s="3" t="s">
        <v>192</v>
      </c>
      <c r="B177" s="2">
        <v>7</v>
      </c>
      <c r="C177" s="2">
        <v>10</v>
      </c>
      <c r="D177" s="2">
        <v>6</v>
      </c>
      <c r="E177">
        <f>AVERAGE(KayseriTablo[[#This Row],[Vefat2019]:[Vefat2018]])</f>
        <v>8</v>
      </c>
      <c r="F177">
        <f>KayseriTablo[[#This Row],[Vefat2020]]-KayseriTablo[[#This Row],[Referans]]</f>
        <v>-1</v>
      </c>
      <c r="G177">
        <f t="shared" si="8"/>
        <v>7.4285714285714288</v>
      </c>
      <c r="H177">
        <f t="shared" si="9"/>
        <v>8.8571428571428577</v>
      </c>
      <c r="I177">
        <f t="shared" si="10"/>
        <v>6.1428571428571432</v>
      </c>
      <c r="J177">
        <f t="shared" si="11"/>
        <v>7.5</v>
      </c>
    </row>
    <row r="178" spans="1:10">
      <c r="A178" s="3" t="s">
        <v>193</v>
      </c>
      <c r="B178" s="2">
        <v>5</v>
      </c>
      <c r="C178" s="2">
        <v>7</v>
      </c>
      <c r="D178" s="2">
        <v>3</v>
      </c>
      <c r="E178">
        <f>AVERAGE(KayseriTablo[[#This Row],[Vefat2019]:[Vefat2018]])</f>
        <v>5</v>
      </c>
      <c r="F178">
        <f>KayseriTablo[[#This Row],[Vefat2020]]-KayseriTablo[[#This Row],[Referans]]</f>
        <v>0</v>
      </c>
      <c r="G178">
        <f t="shared" si="8"/>
        <v>6.7142857142857144</v>
      </c>
      <c r="H178">
        <f t="shared" si="9"/>
        <v>8.5714285714285712</v>
      </c>
      <c r="I178">
        <f t="shared" si="10"/>
        <v>5.7142857142857144</v>
      </c>
      <c r="J178">
        <f t="shared" si="11"/>
        <v>7.1428571428571432</v>
      </c>
    </row>
    <row r="179" spans="1:10">
      <c r="A179" s="3" t="s">
        <v>194</v>
      </c>
      <c r="B179" s="2">
        <v>7</v>
      </c>
      <c r="C179" s="2">
        <v>5</v>
      </c>
      <c r="D179" s="2">
        <v>10</v>
      </c>
      <c r="E179">
        <f>AVERAGE(KayseriTablo[[#This Row],[Vefat2019]:[Vefat2018]])</f>
        <v>7.5</v>
      </c>
      <c r="F179">
        <f>KayseriTablo[[#This Row],[Vefat2020]]-KayseriTablo[[#This Row],[Referans]]</f>
        <v>-0.5</v>
      </c>
      <c r="G179">
        <f t="shared" si="8"/>
        <v>6.7142857142857144</v>
      </c>
      <c r="H179">
        <f t="shared" si="9"/>
        <v>7.8571428571428568</v>
      </c>
      <c r="I179">
        <f t="shared" si="10"/>
        <v>6.2857142857142856</v>
      </c>
      <c r="J179">
        <f t="shared" si="11"/>
        <v>7.0714285714285712</v>
      </c>
    </row>
    <row r="180" spans="1:10">
      <c r="A180" s="3" t="s">
        <v>195</v>
      </c>
      <c r="B180" s="2">
        <v>8</v>
      </c>
      <c r="C180" s="2">
        <v>11</v>
      </c>
      <c r="D180" s="2">
        <v>12</v>
      </c>
      <c r="E180">
        <f>AVERAGE(KayseriTablo[[#This Row],[Vefat2019]:[Vefat2018]])</f>
        <v>11.5</v>
      </c>
      <c r="F180">
        <f>KayseriTablo[[#This Row],[Vefat2020]]-KayseriTablo[[#This Row],[Referans]]</f>
        <v>-3.5</v>
      </c>
      <c r="G180">
        <f t="shared" si="8"/>
        <v>6.7142857142857144</v>
      </c>
      <c r="H180">
        <f t="shared" si="9"/>
        <v>8.4285714285714288</v>
      </c>
      <c r="I180">
        <f t="shared" si="10"/>
        <v>7.2857142857142856</v>
      </c>
      <c r="J180">
        <f t="shared" si="11"/>
        <v>7.8571428571428568</v>
      </c>
    </row>
    <row r="181" spans="1:10">
      <c r="A181" s="3" t="s">
        <v>196</v>
      </c>
      <c r="B181" s="2">
        <v>12</v>
      </c>
      <c r="C181" s="2">
        <v>7</v>
      </c>
      <c r="D181" s="2">
        <v>9</v>
      </c>
      <c r="E181">
        <f>AVERAGE(KayseriTablo[[#This Row],[Vefat2019]:[Vefat2018]])</f>
        <v>8</v>
      </c>
      <c r="F181">
        <f>KayseriTablo[[#This Row],[Vefat2020]]-KayseriTablo[[#This Row],[Referans]]</f>
        <v>4</v>
      </c>
      <c r="G181">
        <f t="shared" si="8"/>
        <v>7.4285714285714288</v>
      </c>
      <c r="H181">
        <f t="shared" si="9"/>
        <v>8.4285714285714288</v>
      </c>
      <c r="I181">
        <f t="shared" si="10"/>
        <v>7.7142857142857144</v>
      </c>
      <c r="J181">
        <f t="shared" si="11"/>
        <v>8.0714285714285712</v>
      </c>
    </row>
    <row r="182" spans="1:10">
      <c r="A182" s="3" t="s">
        <v>197</v>
      </c>
      <c r="B182" s="2">
        <v>4</v>
      </c>
      <c r="C182" s="2">
        <v>4</v>
      </c>
      <c r="D182" s="2">
        <v>10</v>
      </c>
      <c r="E182">
        <f>AVERAGE(KayseriTablo[[#This Row],[Vefat2019]:[Vefat2018]])</f>
        <v>7</v>
      </c>
      <c r="F182">
        <f>KayseriTablo[[#This Row],[Vefat2020]]-KayseriTablo[[#This Row],[Referans]]</f>
        <v>-3</v>
      </c>
      <c r="G182">
        <f t="shared" si="8"/>
        <v>7.1428571428571432</v>
      </c>
      <c r="H182">
        <f t="shared" si="9"/>
        <v>7.5714285714285712</v>
      </c>
      <c r="I182">
        <f t="shared" si="10"/>
        <v>8.4285714285714288</v>
      </c>
      <c r="J182">
        <f t="shared" si="11"/>
        <v>8</v>
      </c>
    </row>
    <row r="183" spans="1:10">
      <c r="A183" s="3" t="s">
        <v>198</v>
      </c>
      <c r="B183" s="2">
        <v>3</v>
      </c>
      <c r="C183" s="2">
        <v>9</v>
      </c>
      <c r="D183" s="2">
        <v>10</v>
      </c>
      <c r="E183">
        <f>AVERAGE(KayseriTablo[[#This Row],[Vefat2019]:[Vefat2018]])</f>
        <v>9.5</v>
      </c>
      <c r="F183">
        <f>KayseriTablo[[#This Row],[Vefat2020]]-KayseriTablo[[#This Row],[Referans]]</f>
        <v>-6.5</v>
      </c>
      <c r="G183">
        <f t="shared" si="8"/>
        <v>6.5714285714285712</v>
      </c>
      <c r="H183">
        <f t="shared" si="9"/>
        <v>7.5714285714285712</v>
      </c>
      <c r="I183">
        <f t="shared" si="10"/>
        <v>8.5714285714285712</v>
      </c>
      <c r="J183">
        <f t="shared" si="11"/>
        <v>8.0714285714285712</v>
      </c>
    </row>
    <row r="184" spans="1:10">
      <c r="A184" s="3" t="s">
        <v>199</v>
      </c>
      <c r="B184" s="2">
        <v>11</v>
      </c>
      <c r="C184" s="2">
        <v>6</v>
      </c>
      <c r="D184" s="2">
        <v>8</v>
      </c>
      <c r="E184">
        <f>AVERAGE(KayseriTablo[[#This Row],[Vefat2019]:[Vefat2018]])</f>
        <v>7</v>
      </c>
      <c r="F184">
        <f>KayseriTablo[[#This Row],[Vefat2020]]-KayseriTablo[[#This Row],[Referans]]</f>
        <v>4</v>
      </c>
      <c r="G184">
        <f t="shared" si="8"/>
        <v>7.1428571428571432</v>
      </c>
      <c r="H184">
        <f t="shared" si="9"/>
        <v>7</v>
      </c>
      <c r="I184">
        <f t="shared" si="10"/>
        <v>8.8571428571428577</v>
      </c>
      <c r="J184">
        <f t="shared" si="11"/>
        <v>7.9285714285714288</v>
      </c>
    </row>
    <row r="185" spans="1:10">
      <c r="A185" s="3" t="s">
        <v>200</v>
      </c>
      <c r="B185" s="2">
        <v>13</v>
      </c>
      <c r="C185" s="2">
        <v>2</v>
      </c>
      <c r="D185" s="2">
        <v>6</v>
      </c>
      <c r="E185">
        <f>AVERAGE(KayseriTablo[[#This Row],[Vefat2019]:[Vefat2018]])</f>
        <v>4</v>
      </c>
      <c r="F185">
        <f>KayseriTablo[[#This Row],[Vefat2020]]-KayseriTablo[[#This Row],[Referans]]</f>
        <v>9</v>
      </c>
      <c r="G185">
        <f t="shared" si="8"/>
        <v>8.2857142857142865</v>
      </c>
      <c r="H185">
        <f t="shared" si="9"/>
        <v>6.2857142857142856</v>
      </c>
      <c r="I185">
        <f t="shared" si="10"/>
        <v>9.2857142857142865</v>
      </c>
      <c r="J185">
        <f t="shared" si="11"/>
        <v>7.7857142857142856</v>
      </c>
    </row>
    <row r="186" spans="1:10">
      <c r="A186" s="3" t="s">
        <v>201</v>
      </c>
      <c r="B186" s="2">
        <v>4</v>
      </c>
      <c r="C186" s="2">
        <v>13</v>
      </c>
      <c r="D186" s="2">
        <v>10</v>
      </c>
      <c r="E186">
        <f>AVERAGE(KayseriTablo[[#This Row],[Vefat2019]:[Vefat2018]])</f>
        <v>11.5</v>
      </c>
      <c r="F186">
        <f>KayseriTablo[[#This Row],[Vefat2020]]-KayseriTablo[[#This Row],[Referans]]</f>
        <v>-7.5</v>
      </c>
      <c r="G186">
        <f t="shared" si="8"/>
        <v>7.8571428571428568</v>
      </c>
      <c r="H186">
        <f t="shared" si="9"/>
        <v>7.4285714285714288</v>
      </c>
      <c r="I186">
        <f t="shared" si="10"/>
        <v>9.2857142857142865</v>
      </c>
      <c r="J186">
        <f t="shared" si="11"/>
        <v>8.3571428571428577</v>
      </c>
    </row>
    <row r="187" spans="1:10">
      <c r="A187" s="3" t="s">
        <v>202</v>
      </c>
      <c r="B187" s="2">
        <v>7</v>
      </c>
      <c r="C187" s="2">
        <v>7</v>
      </c>
      <c r="D187" s="2">
        <v>10</v>
      </c>
      <c r="E187">
        <f>AVERAGE(KayseriTablo[[#This Row],[Vefat2019]:[Vefat2018]])</f>
        <v>8.5</v>
      </c>
      <c r="F187">
        <f>KayseriTablo[[#This Row],[Vefat2020]]-KayseriTablo[[#This Row],[Referans]]</f>
        <v>-1.5</v>
      </c>
      <c r="G187">
        <f t="shared" si="8"/>
        <v>7.7142857142857144</v>
      </c>
      <c r="H187">
        <f t="shared" si="9"/>
        <v>6.8571428571428568</v>
      </c>
      <c r="I187">
        <f t="shared" si="10"/>
        <v>9</v>
      </c>
      <c r="J187">
        <f t="shared" si="11"/>
        <v>7.9285714285714288</v>
      </c>
    </row>
    <row r="188" spans="1:10">
      <c r="A188" s="3" t="s">
        <v>203</v>
      </c>
      <c r="B188" s="2">
        <v>6</v>
      </c>
      <c r="C188" s="2">
        <v>8</v>
      </c>
      <c r="D188" s="2">
        <v>5</v>
      </c>
      <c r="E188">
        <f>AVERAGE(KayseriTablo[[#This Row],[Vefat2019]:[Vefat2018]])</f>
        <v>6.5</v>
      </c>
      <c r="F188">
        <f>KayseriTablo[[#This Row],[Vefat2020]]-KayseriTablo[[#This Row],[Referans]]</f>
        <v>-0.5</v>
      </c>
      <c r="G188">
        <f t="shared" si="8"/>
        <v>6.8571428571428568</v>
      </c>
      <c r="H188">
        <f t="shared" si="9"/>
        <v>7</v>
      </c>
      <c r="I188">
        <f t="shared" si="10"/>
        <v>8.4285714285714288</v>
      </c>
      <c r="J188">
        <f t="shared" si="11"/>
        <v>7.7142857142857144</v>
      </c>
    </row>
    <row r="189" spans="1:10">
      <c r="A189" s="3" t="s">
        <v>204</v>
      </c>
      <c r="B189" s="2">
        <v>14</v>
      </c>
      <c r="C189" s="2">
        <v>6</v>
      </c>
      <c r="D189" s="2">
        <v>6</v>
      </c>
      <c r="E189">
        <f>AVERAGE(KayseriTablo[[#This Row],[Vefat2019]:[Vefat2018]])</f>
        <v>6</v>
      </c>
      <c r="F189">
        <f>KayseriTablo[[#This Row],[Vefat2020]]-KayseriTablo[[#This Row],[Referans]]</f>
        <v>8</v>
      </c>
      <c r="G189">
        <f t="shared" si="8"/>
        <v>8.2857142857142865</v>
      </c>
      <c r="H189">
        <f t="shared" si="9"/>
        <v>7.2857142857142856</v>
      </c>
      <c r="I189">
        <f t="shared" si="10"/>
        <v>7.8571428571428568</v>
      </c>
      <c r="J189">
        <f t="shared" si="11"/>
        <v>7.5714285714285712</v>
      </c>
    </row>
    <row r="190" spans="1:10">
      <c r="A190" s="3" t="s">
        <v>205</v>
      </c>
      <c r="B190" s="2">
        <v>12</v>
      </c>
      <c r="C190" s="2">
        <v>5</v>
      </c>
      <c r="D190" s="2">
        <v>4</v>
      </c>
      <c r="E190">
        <f>AVERAGE(KayseriTablo[[#This Row],[Vefat2019]:[Vefat2018]])</f>
        <v>4.5</v>
      </c>
      <c r="F190">
        <f>KayseriTablo[[#This Row],[Vefat2020]]-KayseriTablo[[#This Row],[Referans]]</f>
        <v>7.5</v>
      </c>
      <c r="G190">
        <f t="shared" si="8"/>
        <v>9.5714285714285712</v>
      </c>
      <c r="H190">
        <f t="shared" si="9"/>
        <v>6.7142857142857144</v>
      </c>
      <c r="I190">
        <f t="shared" si="10"/>
        <v>7</v>
      </c>
      <c r="J190">
        <f t="shared" si="11"/>
        <v>6.8571428571428568</v>
      </c>
    </row>
    <row r="191" spans="1:10">
      <c r="A191" s="3" t="s">
        <v>206</v>
      </c>
      <c r="B191" s="2">
        <v>9</v>
      </c>
      <c r="C191" s="2">
        <v>7</v>
      </c>
      <c r="D191" s="2">
        <v>9</v>
      </c>
      <c r="E191">
        <f>AVERAGE(KayseriTablo[[#This Row],[Vefat2019]:[Vefat2018]])</f>
        <v>8</v>
      </c>
      <c r="F191">
        <f>KayseriTablo[[#This Row],[Vefat2020]]-KayseriTablo[[#This Row],[Referans]]</f>
        <v>1</v>
      </c>
      <c r="G191">
        <f t="shared" si="8"/>
        <v>9.2857142857142865</v>
      </c>
      <c r="H191">
        <f t="shared" si="9"/>
        <v>6.8571428571428568</v>
      </c>
      <c r="I191">
        <f t="shared" si="10"/>
        <v>7.1428571428571432</v>
      </c>
      <c r="J191">
        <f t="shared" si="11"/>
        <v>7</v>
      </c>
    </row>
    <row r="192" spans="1:10">
      <c r="A192" s="3" t="s">
        <v>207</v>
      </c>
      <c r="B192" s="2">
        <v>10</v>
      </c>
      <c r="C192" s="2">
        <v>8</v>
      </c>
      <c r="D192" s="2">
        <v>8</v>
      </c>
      <c r="E192">
        <f>AVERAGE(KayseriTablo[[#This Row],[Vefat2019]:[Vefat2018]])</f>
        <v>8</v>
      </c>
      <c r="F192">
        <f>KayseriTablo[[#This Row],[Vefat2020]]-KayseriTablo[[#This Row],[Referans]]</f>
        <v>2</v>
      </c>
      <c r="G192">
        <f t="shared" si="8"/>
        <v>8.8571428571428577</v>
      </c>
      <c r="H192">
        <f t="shared" si="9"/>
        <v>7.7142857142857144</v>
      </c>
      <c r="I192">
        <f t="shared" si="10"/>
        <v>7.4285714285714288</v>
      </c>
      <c r="J192">
        <f t="shared" si="11"/>
        <v>7.5714285714285712</v>
      </c>
    </row>
    <row r="193" spans="1:10">
      <c r="A193" s="3" t="s">
        <v>208</v>
      </c>
      <c r="B193" s="2">
        <v>10</v>
      </c>
      <c r="C193" s="2">
        <v>4</v>
      </c>
      <c r="D193" s="2">
        <v>1</v>
      </c>
      <c r="E193">
        <f>AVERAGE(KayseriTablo[[#This Row],[Vefat2019]:[Vefat2018]])</f>
        <v>2.5</v>
      </c>
      <c r="F193">
        <f>KayseriTablo[[#This Row],[Vefat2020]]-KayseriTablo[[#This Row],[Referans]]</f>
        <v>7.5</v>
      </c>
      <c r="G193">
        <f t="shared" si="8"/>
        <v>9.7142857142857135</v>
      </c>
      <c r="H193">
        <f t="shared" si="9"/>
        <v>6.4285714285714288</v>
      </c>
      <c r="I193">
        <f t="shared" si="10"/>
        <v>6.1428571428571432</v>
      </c>
      <c r="J193">
        <f t="shared" si="11"/>
        <v>6.2857142857142856</v>
      </c>
    </row>
    <row r="194" spans="1:10">
      <c r="A194" s="3" t="s">
        <v>209</v>
      </c>
      <c r="B194" s="2">
        <v>5</v>
      </c>
      <c r="C194" s="2">
        <v>10</v>
      </c>
      <c r="D194" s="2">
        <v>7</v>
      </c>
      <c r="E194">
        <f>AVERAGE(KayseriTablo[[#This Row],[Vefat2019]:[Vefat2018]])</f>
        <v>8.5</v>
      </c>
      <c r="F194">
        <f>KayseriTablo[[#This Row],[Vefat2020]]-KayseriTablo[[#This Row],[Referans]]</f>
        <v>-3.5</v>
      </c>
      <c r="G194">
        <f t="shared" si="8"/>
        <v>9.4285714285714288</v>
      </c>
      <c r="H194">
        <f t="shared" si="9"/>
        <v>6.8571428571428568</v>
      </c>
      <c r="I194">
        <f t="shared" si="10"/>
        <v>5.7142857142857144</v>
      </c>
      <c r="J194">
        <f t="shared" si="11"/>
        <v>6.2857142857142856</v>
      </c>
    </row>
    <row r="195" spans="1:10">
      <c r="A195" s="3" t="s">
        <v>210</v>
      </c>
      <c r="B195" s="2">
        <v>4</v>
      </c>
      <c r="C195" s="2">
        <v>5</v>
      </c>
      <c r="D195" s="2">
        <v>9</v>
      </c>
      <c r="E195">
        <f>AVERAGE(KayseriTablo[[#This Row],[Vefat2019]:[Vefat2018]])</f>
        <v>7</v>
      </c>
      <c r="F195">
        <f>KayseriTablo[[#This Row],[Vefat2020]]-KayseriTablo[[#This Row],[Referans]]</f>
        <v>-3</v>
      </c>
      <c r="G195">
        <f t="shared" si="8"/>
        <v>9.1428571428571423</v>
      </c>
      <c r="H195">
        <f t="shared" si="9"/>
        <v>6.4285714285714288</v>
      </c>
      <c r="I195">
        <f t="shared" si="10"/>
        <v>6.2857142857142856</v>
      </c>
      <c r="J195">
        <f t="shared" si="11"/>
        <v>6.3571428571428568</v>
      </c>
    </row>
    <row r="196" spans="1:10">
      <c r="A196" s="3" t="s">
        <v>211</v>
      </c>
      <c r="B196" s="2">
        <v>8</v>
      </c>
      <c r="C196" s="2">
        <v>7</v>
      </c>
      <c r="D196" s="2">
        <v>6</v>
      </c>
      <c r="E196">
        <f>AVERAGE(KayseriTablo[[#This Row],[Vefat2019]:[Vefat2018]])</f>
        <v>6.5</v>
      </c>
      <c r="F196">
        <f>KayseriTablo[[#This Row],[Vefat2020]]-KayseriTablo[[#This Row],[Referans]]</f>
        <v>1.5</v>
      </c>
      <c r="G196">
        <f t="shared" si="8"/>
        <v>8.2857142857142865</v>
      </c>
      <c r="H196">
        <f t="shared" si="9"/>
        <v>6.5714285714285712</v>
      </c>
      <c r="I196">
        <f t="shared" si="10"/>
        <v>6.2857142857142856</v>
      </c>
      <c r="J196">
        <f t="shared" si="11"/>
        <v>6.4285714285714288</v>
      </c>
    </row>
    <row r="197" spans="1:10">
      <c r="A197" s="3" t="s">
        <v>212</v>
      </c>
      <c r="B197" s="2">
        <v>3</v>
      </c>
      <c r="C197" s="2">
        <v>6</v>
      </c>
      <c r="D197" s="2">
        <v>4</v>
      </c>
      <c r="E197">
        <f>AVERAGE(KayseriTablo[[#This Row],[Vefat2019]:[Vefat2018]])</f>
        <v>5</v>
      </c>
      <c r="F197">
        <f>KayseriTablo[[#This Row],[Vefat2020]]-KayseriTablo[[#This Row],[Referans]]</f>
        <v>-2</v>
      </c>
      <c r="G197">
        <f t="shared" si="8"/>
        <v>7</v>
      </c>
      <c r="H197">
        <f t="shared" si="9"/>
        <v>6.7142857142857144</v>
      </c>
      <c r="I197">
        <f t="shared" si="10"/>
        <v>6.2857142857142856</v>
      </c>
      <c r="J197">
        <f t="shared" si="11"/>
        <v>6.5</v>
      </c>
    </row>
    <row r="198" spans="1:10">
      <c r="A198" s="3" t="s">
        <v>213</v>
      </c>
      <c r="B198" s="2">
        <v>7</v>
      </c>
      <c r="C198" s="2">
        <v>7</v>
      </c>
      <c r="D198" s="2">
        <v>7</v>
      </c>
      <c r="E198">
        <f>AVERAGE(KayseriTablo[[#This Row],[Vefat2019]:[Vefat2018]])</f>
        <v>7</v>
      </c>
      <c r="F198">
        <f>KayseriTablo[[#This Row],[Vefat2020]]-KayseriTablo[[#This Row],[Referans]]</f>
        <v>0</v>
      </c>
      <c r="G198">
        <f t="shared" si="8"/>
        <v>6.7142857142857144</v>
      </c>
      <c r="H198">
        <f t="shared" si="9"/>
        <v>6.7142857142857144</v>
      </c>
      <c r="I198">
        <f t="shared" si="10"/>
        <v>6</v>
      </c>
      <c r="J198">
        <f t="shared" si="11"/>
        <v>6.3571428571428568</v>
      </c>
    </row>
    <row r="199" spans="1:10">
      <c r="A199" s="3" t="s">
        <v>214</v>
      </c>
      <c r="B199" s="2">
        <v>10</v>
      </c>
      <c r="C199" s="2">
        <v>3</v>
      </c>
      <c r="D199" s="2">
        <v>3</v>
      </c>
      <c r="E199">
        <f>AVERAGE(KayseriTablo[[#This Row],[Vefat2019]:[Vefat2018]])</f>
        <v>3</v>
      </c>
      <c r="F199">
        <f>KayseriTablo[[#This Row],[Vefat2020]]-KayseriTablo[[#This Row],[Referans]]</f>
        <v>7</v>
      </c>
      <c r="G199">
        <f t="shared" si="8"/>
        <v>6.7142857142857144</v>
      </c>
      <c r="H199">
        <f t="shared" si="9"/>
        <v>6</v>
      </c>
      <c r="I199">
        <f t="shared" si="10"/>
        <v>5.2857142857142856</v>
      </c>
      <c r="J199">
        <f t="shared" si="11"/>
        <v>5.6428571428571432</v>
      </c>
    </row>
    <row r="200" spans="1:10">
      <c r="A200" s="3" t="s">
        <v>215</v>
      </c>
      <c r="B200" s="2">
        <v>7</v>
      </c>
      <c r="C200" s="2">
        <v>6</v>
      </c>
      <c r="D200" s="2">
        <v>11</v>
      </c>
      <c r="E200">
        <f>AVERAGE(KayseriTablo[[#This Row],[Vefat2019]:[Vefat2018]])</f>
        <v>8.5</v>
      </c>
      <c r="F200">
        <f>KayseriTablo[[#This Row],[Vefat2020]]-KayseriTablo[[#This Row],[Referans]]</f>
        <v>-1.5</v>
      </c>
      <c r="G200">
        <f t="shared" ref="G200:G257" si="12">AVERAGE(B194:B200)</f>
        <v>6.2857142857142856</v>
      </c>
      <c r="H200">
        <f t="shared" ref="H200:H257" si="13">AVERAGE(C194:C200)</f>
        <v>6.2857142857142856</v>
      </c>
      <c r="I200">
        <f t="shared" ref="I200:I257" si="14">AVERAGE(D194:D200)</f>
        <v>6.7142857142857144</v>
      </c>
      <c r="J200">
        <f t="shared" si="11"/>
        <v>6.5</v>
      </c>
    </row>
    <row r="201" spans="1:10">
      <c r="A201" s="3" t="s">
        <v>216</v>
      </c>
      <c r="B201" s="2">
        <v>9</v>
      </c>
      <c r="C201" s="2">
        <v>8</v>
      </c>
      <c r="D201" s="2">
        <v>10</v>
      </c>
      <c r="E201">
        <f>AVERAGE(KayseriTablo[[#This Row],[Vefat2019]:[Vefat2018]])</f>
        <v>9</v>
      </c>
      <c r="F201">
        <f>KayseriTablo[[#This Row],[Vefat2020]]-KayseriTablo[[#This Row],[Referans]]</f>
        <v>0</v>
      </c>
      <c r="G201">
        <f t="shared" si="12"/>
        <v>6.8571428571428568</v>
      </c>
      <c r="H201">
        <f t="shared" si="13"/>
        <v>6</v>
      </c>
      <c r="I201">
        <f t="shared" si="14"/>
        <v>7.1428571428571432</v>
      </c>
      <c r="J201">
        <f t="shared" ref="J201:J257" si="15">AVERAGE(E195:E201)</f>
        <v>6.5714285714285712</v>
      </c>
    </row>
    <row r="202" spans="1:10">
      <c r="A202" s="3" t="s">
        <v>217</v>
      </c>
      <c r="B202" s="2">
        <v>7</v>
      </c>
      <c r="C202" s="2">
        <v>5</v>
      </c>
      <c r="D202" s="2">
        <v>7</v>
      </c>
      <c r="E202">
        <f>AVERAGE(KayseriTablo[[#This Row],[Vefat2019]:[Vefat2018]])</f>
        <v>6</v>
      </c>
      <c r="F202">
        <f>KayseriTablo[[#This Row],[Vefat2020]]-KayseriTablo[[#This Row],[Referans]]</f>
        <v>1</v>
      </c>
      <c r="G202">
        <f t="shared" si="12"/>
        <v>7.2857142857142856</v>
      </c>
      <c r="H202">
        <f t="shared" si="13"/>
        <v>6</v>
      </c>
      <c r="I202">
        <f t="shared" si="14"/>
        <v>6.8571428571428568</v>
      </c>
      <c r="J202">
        <f t="shared" si="15"/>
        <v>6.4285714285714288</v>
      </c>
    </row>
    <row r="203" spans="1:10">
      <c r="A203" s="3" t="s">
        <v>218</v>
      </c>
      <c r="B203" s="2">
        <v>9</v>
      </c>
      <c r="C203" s="2">
        <v>2</v>
      </c>
      <c r="D203" s="2">
        <v>9</v>
      </c>
      <c r="E203">
        <f>AVERAGE(KayseriTablo[[#This Row],[Vefat2019]:[Vefat2018]])</f>
        <v>5.5</v>
      </c>
      <c r="F203">
        <f>KayseriTablo[[#This Row],[Vefat2020]]-KayseriTablo[[#This Row],[Referans]]</f>
        <v>3.5</v>
      </c>
      <c r="G203">
        <f t="shared" si="12"/>
        <v>7.4285714285714288</v>
      </c>
      <c r="H203">
        <f t="shared" si="13"/>
        <v>5.2857142857142856</v>
      </c>
      <c r="I203">
        <f t="shared" si="14"/>
        <v>7.2857142857142856</v>
      </c>
      <c r="J203">
        <f t="shared" si="15"/>
        <v>6.2857142857142856</v>
      </c>
    </row>
    <row r="204" spans="1:10">
      <c r="A204" s="3" t="s">
        <v>219</v>
      </c>
      <c r="B204" s="2">
        <v>7</v>
      </c>
      <c r="C204" s="2">
        <v>9</v>
      </c>
      <c r="D204" s="2">
        <v>8</v>
      </c>
      <c r="E204">
        <f>AVERAGE(KayseriTablo[[#This Row],[Vefat2019]:[Vefat2018]])</f>
        <v>8.5</v>
      </c>
      <c r="F204">
        <f>KayseriTablo[[#This Row],[Vefat2020]]-KayseriTablo[[#This Row],[Referans]]</f>
        <v>-1.5</v>
      </c>
      <c r="G204">
        <f t="shared" si="12"/>
        <v>8</v>
      </c>
      <c r="H204">
        <f t="shared" si="13"/>
        <v>5.7142857142857144</v>
      </c>
      <c r="I204">
        <f t="shared" si="14"/>
        <v>7.8571428571428568</v>
      </c>
      <c r="J204">
        <f t="shared" si="15"/>
        <v>6.7857142857142856</v>
      </c>
    </row>
    <row r="205" spans="1:10">
      <c r="A205" s="3" t="s">
        <v>220</v>
      </c>
      <c r="B205" s="2">
        <v>8</v>
      </c>
      <c r="C205" s="2">
        <v>11</v>
      </c>
      <c r="D205" s="2">
        <v>1</v>
      </c>
      <c r="E205">
        <f>AVERAGE(KayseriTablo[[#This Row],[Vefat2019]:[Vefat2018]])</f>
        <v>6</v>
      </c>
      <c r="F205">
        <f>KayseriTablo[[#This Row],[Vefat2020]]-KayseriTablo[[#This Row],[Referans]]</f>
        <v>2</v>
      </c>
      <c r="G205">
        <f t="shared" si="12"/>
        <v>8.1428571428571423</v>
      </c>
      <c r="H205">
        <f t="shared" si="13"/>
        <v>6.2857142857142856</v>
      </c>
      <c r="I205">
        <f t="shared" si="14"/>
        <v>7</v>
      </c>
      <c r="J205">
        <f t="shared" si="15"/>
        <v>6.6428571428571432</v>
      </c>
    </row>
    <row r="206" spans="1:10">
      <c r="A206" s="3" t="s">
        <v>221</v>
      </c>
      <c r="B206" s="2">
        <v>7</v>
      </c>
      <c r="C206" s="2">
        <v>11</v>
      </c>
      <c r="D206" s="2">
        <v>10</v>
      </c>
      <c r="E206">
        <f>AVERAGE(KayseriTablo[[#This Row],[Vefat2019]:[Vefat2018]])</f>
        <v>10.5</v>
      </c>
      <c r="F206">
        <f>KayseriTablo[[#This Row],[Vefat2020]]-KayseriTablo[[#This Row],[Referans]]</f>
        <v>-3.5</v>
      </c>
      <c r="G206">
        <f t="shared" si="12"/>
        <v>7.7142857142857144</v>
      </c>
      <c r="H206">
        <f t="shared" si="13"/>
        <v>7.4285714285714288</v>
      </c>
      <c r="I206">
        <f t="shared" si="14"/>
        <v>8</v>
      </c>
      <c r="J206">
        <f t="shared" si="15"/>
        <v>7.7142857142857144</v>
      </c>
    </row>
    <row r="207" spans="1:10">
      <c r="A207" s="3" t="s">
        <v>222</v>
      </c>
      <c r="B207" s="2">
        <v>10</v>
      </c>
      <c r="C207" s="2">
        <v>5</v>
      </c>
      <c r="D207" s="2">
        <v>6</v>
      </c>
      <c r="E207">
        <f>AVERAGE(KayseriTablo[[#This Row],[Vefat2019]:[Vefat2018]])</f>
        <v>5.5</v>
      </c>
      <c r="F207">
        <f>KayseriTablo[[#This Row],[Vefat2020]]-KayseriTablo[[#This Row],[Referans]]</f>
        <v>4.5</v>
      </c>
      <c r="G207">
        <f t="shared" si="12"/>
        <v>8.1428571428571423</v>
      </c>
      <c r="H207">
        <f t="shared" si="13"/>
        <v>7.2857142857142856</v>
      </c>
      <c r="I207">
        <f t="shared" si="14"/>
        <v>7.2857142857142856</v>
      </c>
      <c r="J207">
        <f t="shared" si="15"/>
        <v>7.2857142857142856</v>
      </c>
    </row>
    <row r="208" spans="1:10">
      <c r="A208" s="3" t="s">
        <v>223</v>
      </c>
      <c r="B208" s="2">
        <v>5</v>
      </c>
      <c r="C208" s="2">
        <v>6</v>
      </c>
      <c r="D208" s="2">
        <v>7</v>
      </c>
      <c r="E208">
        <f>AVERAGE(KayseriTablo[[#This Row],[Vefat2019]:[Vefat2018]])</f>
        <v>6.5</v>
      </c>
      <c r="F208">
        <f>KayseriTablo[[#This Row],[Vefat2020]]-KayseriTablo[[#This Row],[Referans]]</f>
        <v>-1.5</v>
      </c>
      <c r="G208">
        <f t="shared" si="12"/>
        <v>7.5714285714285712</v>
      </c>
      <c r="H208">
        <f t="shared" si="13"/>
        <v>7</v>
      </c>
      <c r="I208">
        <f t="shared" si="14"/>
        <v>6.8571428571428568</v>
      </c>
      <c r="J208">
        <f t="shared" si="15"/>
        <v>6.9285714285714288</v>
      </c>
    </row>
    <row r="209" spans="1:10">
      <c r="A209" s="3" t="s">
        <v>224</v>
      </c>
      <c r="B209" s="2">
        <v>4</v>
      </c>
      <c r="C209" s="2">
        <v>4</v>
      </c>
      <c r="D209" s="2">
        <v>6</v>
      </c>
      <c r="E209">
        <f>AVERAGE(KayseriTablo[[#This Row],[Vefat2019]:[Vefat2018]])</f>
        <v>5</v>
      </c>
      <c r="F209">
        <f>KayseriTablo[[#This Row],[Vefat2020]]-KayseriTablo[[#This Row],[Referans]]</f>
        <v>-1</v>
      </c>
      <c r="G209">
        <f t="shared" si="12"/>
        <v>7.1428571428571432</v>
      </c>
      <c r="H209">
        <f t="shared" si="13"/>
        <v>6.8571428571428568</v>
      </c>
      <c r="I209">
        <f t="shared" si="14"/>
        <v>6.7142857142857144</v>
      </c>
      <c r="J209">
        <f t="shared" si="15"/>
        <v>6.7857142857142856</v>
      </c>
    </row>
    <row r="210" spans="1:10">
      <c r="A210" s="3" t="s">
        <v>225</v>
      </c>
      <c r="B210" s="2">
        <v>9</v>
      </c>
      <c r="C210" s="2">
        <v>8</v>
      </c>
      <c r="D210" s="2">
        <v>6</v>
      </c>
      <c r="E210">
        <f>AVERAGE(KayseriTablo[[#This Row],[Vefat2019]:[Vefat2018]])</f>
        <v>7</v>
      </c>
      <c r="F210">
        <f>KayseriTablo[[#This Row],[Vefat2020]]-KayseriTablo[[#This Row],[Referans]]</f>
        <v>2</v>
      </c>
      <c r="G210">
        <f t="shared" si="12"/>
        <v>7.1428571428571432</v>
      </c>
      <c r="H210">
        <f t="shared" si="13"/>
        <v>7.7142857142857144</v>
      </c>
      <c r="I210">
        <f t="shared" si="14"/>
        <v>6.2857142857142856</v>
      </c>
      <c r="J210">
        <f t="shared" si="15"/>
        <v>7</v>
      </c>
    </row>
    <row r="211" spans="1:10">
      <c r="A211" s="3" t="s">
        <v>226</v>
      </c>
      <c r="B211" s="2">
        <v>9</v>
      </c>
      <c r="C211" s="2">
        <v>8</v>
      </c>
      <c r="D211" s="2">
        <v>7</v>
      </c>
      <c r="E211">
        <f>AVERAGE(KayseriTablo[[#This Row],[Vefat2019]:[Vefat2018]])</f>
        <v>7.5</v>
      </c>
      <c r="F211">
        <f>KayseriTablo[[#This Row],[Vefat2020]]-KayseriTablo[[#This Row],[Referans]]</f>
        <v>1.5</v>
      </c>
      <c r="G211">
        <f t="shared" si="12"/>
        <v>7.4285714285714288</v>
      </c>
      <c r="H211">
        <f t="shared" si="13"/>
        <v>7.5714285714285712</v>
      </c>
      <c r="I211">
        <f t="shared" si="14"/>
        <v>6.1428571428571432</v>
      </c>
      <c r="J211">
        <f t="shared" si="15"/>
        <v>6.8571428571428568</v>
      </c>
    </row>
    <row r="212" spans="1:10">
      <c r="A212" s="3" t="s">
        <v>227</v>
      </c>
      <c r="B212" s="2">
        <v>8</v>
      </c>
      <c r="C212" s="2">
        <v>6</v>
      </c>
      <c r="D212" s="2">
        <v>7</v>
      </c>
      <c r="E212">
        <f>AVERAGE(KayseriTablo[[#This Row],[Vefat2019]:[Vefat2018]])</f>
        <v>6.5</v>
      </c>
      <c r="F212">
        <f>KayseriTablo[[#This Row],[Vefat2020]]-KayseriTablo[[#This Row],[Referans]]</f>
        <v>1.5</v>
      </c>
      <c r="G212">
        <f t="shared" si="12"/>
        <v>7.4285714285714288</v>
      </c>
      <c r="H212">
        <f t="shared" si="13"/>
        <v>6.8571428571428568</v>
      </c>
      <c r="I212">
        <f t="shared" si="14"/>
        <v>7</v>
      </c>
      <c r="J212">
        <f t="shared" si="15"/>
        <v>6.9285714285714288</v>
      </c>
    </row>
    <row r="213" spans="1:10">
      <c r="A213" s="3" t="s">
        <v>228</v>
      </c>
      <c r="B213" s="2">
        <v>6</v>
      </c>
      <c r="C213" s="2">
        <v>5</v>
      </c>
      <c r="D213" s="2">
        <v>9</v>
      </c>
      <c r="E213">
        <f>AVERAGE(KayseriTablo[[#This Row],[Vefat2019]:[Vefat2018]])</f>
        <v>7</v>
      </c>
      <c r="F213">
        <f>KayseriTablo[[#This Row],[Vefat2020]]-KayseriTablo[[#This Row],[Referans]]</f>
        <v>-1</v>
      </c>
      <c r="G213">
        <f t="shared" si="12"/>
        <v>7.2857142857142856</v>
      </c>
      <c r="H213">
        <f t="shared" si="13"/>
        <v>6</v>
      </c>
      <c r="I213">
        <f t="shared" si="14"/>
        <v>6.8571428571428568</v>
      </c>
      <c r="J213">
        <f t="shared" si="15"/>
        <v>6.4285714285714288</v>
      </c>
    </row>
    <row r="214" spans="1:10">
      <c r="A214" s="3" t="s">
        <v>229</v>
      </c>
      <c r="B214" s="2">
        <v>12</v>
      </c>
      <c r="C214" s="2">
        <v>7</v>
      </c>
      <c r="D214" s="2">
        <v>9</v>
      </c>
      <c r="E214">
        <f>AVERAGE(KayseriTablo[[#This Row],[Vefat2019]:[Vefat2018]])</f>
        <v>8</v>
      </c>
      <c r="F214">
        <f>KayseriTablo[[#This Row],[Vefat2020]]-KayseriTablo[[#This Row],[Referans]]</f>
        <v>4</v>
      </c>
      <c r="G214">
        <f t="shared" si="12"/>
        <v>7.5714285714285712</v>
      </c>
      <c r="H214">
        <f t="shared" si="13"/>
        <v>6.2857142857142856</v>
      </c>
      <c r="I214">
        <f t="shared" si="14"/>
        <v>7.2857142857142856</v>
      </c>
      <c r="J214">
        <f t="shared" si="15"/>
        <v>6.7857142857142856</v>
      </c>
    </row>
    <row r="215" spans="1:10">
      <c r="A215" s="3" t="s">
        <v>230</v>
      </c>
      <c r="B215" s="2">
        <v>8</v>
      </c>
      <c r="C215" s="2">
        <v>13</v>
      </c>
      <c r="D215" s="2">
        <v>11</v>
      </c>
      <c r="E215">
        <f>AVERAGE(KayseriTablo[[#This Row],[Vefat2019]:[Vefat2018]])</f>
        <v>12</v>
      </c>
      <c r="F215">
        <f>KayseriTablo[[#This Row],[Vefat2020]]-KayseriTablo[[#This Row],[Referans]]</f>
        <v>-4</v>
      </c>
      <c r="G215">
        <f t="shared" si="12"/>
        <v>8</v>
      </c>
      <c r="H215">
        <f t="shared" si="13"/>
        <v>7.2857142857142856</v>
      </c>
      <c r="I215">
        <f t="shared" si="14"/>
        <v>7.8571428571428568</v>
      </c>
      <c r="J215">
        <f t="shared" si="15"/>
        <v>7.5714285714285712</v>
      </c>
    </row>
    <row r="216" spans="1:10">
      <c r="A216" s="3" t="s">
        <v>231</v>
      </c>
      <c r="B216" s="2">
        <v>14</v>
      </c>
      <c r="C216" s="2">
        <v>7</v>
      </c>
      <c r="D216" s="2">
        <v>3</v>
      </c>
      <c r="E216">
        <f>AVERAGE(KayseriTablo[[#This Row],[Vefat2019]:[Vefat2018]])</f>
        <v>5</v>
      </c>
      <c r="F216">
        <f>KayseriTablo[[#This Row],[Vefat2020]]-KayseriTablo[[#This Row],[Referans]]</f>
        <v>9</v>
      </c>
      <c r="G216">
        <f t="shared" si="12"/>
        <v>9.4285714285714288</v>
      </c>
      <c r="H216">
        <f t="shared" si="13"/>
        <v>7.7142857142857144</v>
      </c>
      <c r="I216">
        <f t="shared" si="14"/>
        <v>7.4285714285714288</v>
      </c>
      <c r="J216">
        <f t="shared" si="15"/>
        <v>7.5714285714285712</v>
      </c>
    </row>
    <row r="217" spans="1:10">
      <c r="A217" s="3" t="s">
        <v>232</v>
      </c>
      <c r="B217" s="2">
        <v>7</v>
      </c>
      <c r="C217" s="2">
        <v>7</v>
      </c>
      <c r="D217" s="2">
        <v>9</v>
      </c>
      <c r="E217">
        <f>AVERAGE(KayseriTablo[[#This Row],[Vefat2019]:[Vefat2018]])</f>
        <v>8</v>
      </c>
      <c r="F217">
        <f>KayseriTablo[[#This Row],[Vefat2020]]-KayseriTablo[[#This Row],[Referans]]</f>
        <v>-1</v>
      </c>
      <c r="G217">
        <f t="shared" si="12"/>
        <v>9.1428571428571423</v>
      </c>
      <c r="H217">
        <f t="shared" si="13"/>
        <v>7.5714285714285712</v>
      </c>
      <c r="I217">
        <f t="shared" si="14"/>
        <v>7.8571428571428568</v>
      </c>
      <c r="J217">
        <f t="shared" si="15"/>
        <v>7.7142857142857144</v>
      </c>
    </row>
    <row r="218" spans="1:10">
      <c r="A218" s="3" t="s">
        <v>233</v>
      </c>
      <c r="B218" s="2">
        <v>15</v>
      </c>
      <c r="C218" s="2">
        <v>10</v>
      </c>
      <c r="D218" s="2">
        <v>13</v>
      </c>
      <c r="E218">
        <f>AVERAGE(KayseriTablo[[#This Row],[Vefat2019]:[Vefat2018]])</f>
        <v>11.5</v>
      </c>
      <c r="F218">
        <f>KayseriTablo[[#This Row],[Vefat2020]]-KayseriTablo[[#This Row],[Referans]]</f>
        <v>3.5</v>
      </c>
      <c r="G218">
        <f t="shared" si="12"/>
        <v>10</v>
      </c>
      <c r="H218">
        <f t="shared" si="13"/>
        <v>7.8571428571428568</v>
      </c>
      <c r="I218">
        <f t="shared" si="14"/>
        <v>8.7142857142857135</v>
      </c>
      <c r="J218">
        <f t="shared" si="15"/>
        <v>8.2857142857142865</v>
      </c>
    </row>
    <row r="219" spans="1:10">
      <c r="A219" s="3" t="s">
        <v>234</v>
      </c>
      <c r="B219" s="2">
        <v>8</v>
      </c>
      <c r="C219" s="2">
        <v>6</v>
      </c>
      <c r="D219" s="2">
        <v>4</v>
      </c>
      <c r="E219">
        <f>AVERAGE(KayseriTablo[[#This Row],[Vefat2019]:[Vefat2018]])</f>
        <v>5</v>
      </c>
      <c r="F219">
        <f>KayseriTablo[[#This Row],[Vefat2020]]-KayseriTablo[[#This Row],[Referans]]</f>
        <v>3</v>
      </c>
      <c r="G219">
        <f t="shared" si="12"/>
        <v>10</v>
      </c>
      <c r="H219">
        <f t="shared" si="13"/>
        <v>7.8571428571428568</v>
      </c>
      <c r="I219">
        <f t="shared" si="14"/>
        <v>8.2857142857142865</v>
      </c>
      <c r="J219">
        <f t="shared" si="15"/>
        <v>8.0714285714285712</v>
      </c>
    </row>
    <row r="220" spans="1:10">
      <c r="A220" s="3" t="s">
        <v>235</v>
      </c>
      <c r="B220" s="2">
        <v>6</v>
      </c>
      <c r="C220" s="2">
        <v>5</v>
      </c>
      <c r="D220" s="2">
        <v>6</v>
      </c>
      <c r="E220">
        <f>AVERAGE(KayseriTablo[[#This Row],[Vefat2019]:[Vefat2018]])</f>
        <v>5.5</v>
      </c>
      <c r="F220">
        <f>KayseriTablo[[#This Row],[Vefat2020]]-KayseriTablo[[#This Row],[Referans]]</f>
        <v>0.5</v>
      </c>
      <c r="G220">
        <f t="shared" si="12"/>
        <v>10</v>
      </c>
      <c r="H220">
        <f t="shared" si="13"/>
        <v>7.8571428571428568</v>
      </c>
      <c r="I220">
        <f t="shared" si="14"/>
        <v>7.8571428571428568</v>
      </c>
      <c r="J220">
        <f t="shared" si="15"/>
        <v>7.8571428571428568</v>
      </c>
    </row>
    <row r="221" spans="1:10">
      <c r="A221" s="3" t="s">
        <v>236</v>
      </c>
      <c r="B221" s="2">
        <v>9</v>
      </c>
      <c r="C221" s="2">
        <v>9</v>
      </c>
      <c r="D221" s="2">
        <v>3</v>
      </c>
      <c r="E221">
        <f>AVERAGE(KayseriTablo[[#This Row],[Vefat2019]:[Vefat2018]])</f>
        <v>6</v>
      </c>
      <c r="F221">
        <f>KayseriTablo[[#This Row],[Vefat2020]]-KayseriTablo[[#This Row],[Referans]]</f>
        <v>3</v>
      </c>
      <c r="G221">
        <f t="shared" si="12"/>
        <v>9.5714285714285712</v>
      </c>
      <c r="H221">
        <f t="shared" si="13"/>
        <v>8.1428571428571423</v>
      </c>
      <c r="I221">
        <f t="shared" si="14"/>
        <v>7</v>
      </c>
      <c r="J221">
        <f t="shared" si="15"/>
        <v>7.5714285714285712</v>
      </c>
    </row>
    <row r="222" spans="1:10">
      <c r="A222" s="3" t="s">
        <v>237</v>
      </c>
      <c r="B222" s="2">
        <v>13</v>
      </c>
      <c r="C222" s="2">
        <v>9</v>
      </c>
      <c r="D222" s="2">
        <v>4</v>
      </c>
      <c r="E222">
        <f>AVERAGE(KayseriTablo[[#This Row],[Vefat2019]:[Vefat2018]])</f>
        <v>6.5</v>
      </c>
      <c r="F222">
        <f>KayseriTablo[[#This Row],[Vefat2020]]-KayseriTablo[[#This Row],[Referans]]</f>
        <v>6.5</v>
      </c>
      <c r="G222">
        <f t="shared" si="12"/>
        <v>10.285714285714286</v>
      </c>
      <c r="H222">
        <f t="shared" si="13"/>
        <v>7.5714285714285712</v>
      </c>
      <c r="I222">
        <f t="shared" si="14"/>
        <v>6</v>
      </c>
      <c r="J222">
        <f t="shared" si="15"/>
        <v>6.7857142857142856</v>
      </c>
    </row>
    <row r="223" spans="1:10">
      <c r="A223" s="3" t="s">
        <v>238</v>
      </c>
      <c r="B223" s="2">
        <v>4</v>
      </c>
      <c r="C223" s="2">
        <v>5</v>
      </c>
      <c r="D223" s="2">
        <v>10</v>
      </c>
      <c r="E223">
        <f>AVERAGE(KayseriTablo[[#This Row],[Vefat2019]:[Vefat2018]])</f>
        <v>7.5</v>
      </c>
      <c r="F223">
        <f>KayseriTablo[[#This Row],[Vefat2020]]-KayseriTablo[[#This Row],[Referans]]</f>
        <v>-3.5</v>
      </c>
      <c r="G223">
        <f t="shared" si="12"/>
        <v>8.8571428571428577</v>
      </c>
      <c r="H223">
        <f t="shared" si="13"/>
        <v>7.2857142857142856</v>
      </c>
      <c r="I223">
        <f t="shared" si="14"/>
        <v>7</v>
      </c>
      <c r="J223">
        <f t="shared" si="15"/>
        <v>7.1428571428571432</v>
      </c>
    </row>
    <row r="224" spans="1:10">
      <c r="A224" s="3" t="s">
        <v>239</v>
      </c>
      <c r="B224" s="2">
        <v>5</v>
      </c>
      <c r="C224" s="2">
        <v>4</v>
      </c>
      <c r="D224" s="2">
        <v>7</v>
      </c>
      <c r="E224">
        <f>AVERAGE(KayseriTablo[[#This Row],[Vefat2019]:[Vefat2018]])</f>
        <v>5.5</v>
      </c>
      <c r="F224">
        <f>KayseriTablo[[#This Row],[Vefat2020]]-KayseriTablo[[#This Row],[Referans]]</f>
        <v>-0.5</v>
      </c>
      <c r="G224">
        <f t="shared" si="12"/>
        <v>8.5714285714285712</v>
      </c>
      <c r="H224">
        <f t="shared" si="13"/>
        <v>6.8571428571428568</v>
      </c>
      <c r="I224">
        <f t="shared" si="14"/>
        <v>6.7142857142857144</v>
      </c>
      <c r="J224">
        <f t="shared" si="15"/>
        <v>6.7857142857142856</v>
      </c>
    </row>
    <row r="225" spans="1:10">
      <c r="A225" s="3" t="s">
        <v>240</v>
      </c>
      <c r="B225" s="2">
        <v>9</v>
      </c>
      <c r="C225" s="2">
        <v>8</v>
      </c>
      <c r="D225" s="2">
        <v>7</v>
      </c>
      <c r="E225">
        <f>AVERAGE(KayseriTablo[[#This Row],[Vefat2019]:[Vefat2018]])</f>
        <v>7.5</v>
      </c>
      <c r="F225">
        <f>KayseriTablo[[#This Row],[Vefat2020]]-KayseriTablo[[#This Row],[Referans]]</f>
        <v>1.5</v>
      </c>
      <c r="G225">
        <f t="shared" si="12"/>
        <v>7.7142857142857144</v>
      </c>
      <c r="H225">
        <f t="shared" si="13"/>
        <v>6.5714285714285712</v>
      </c>
      <c r="I225">
        <f t="shared" si="14"/>
        <v>5.8571428571428568</v>
      </c>
      <c r="J225">
        <f t="shared" si="15"/>
        <v>6.2142857142857144</v>
      </c>
    </row>
    <row r="226" spans="1:10">
      <c r="A226" s="3" t="s">
        <v>241</v>
      </c>
      <c r="B226" s="2">
        <v>10</v>
      </c>
      <c r="C226" s="2">
        <v>10</v>
      </c>
      <c r="D226" s="2">
        <v>4</v>
      </c>
      <c r="E226">
        <f>AVERAGE(KayseriTablo[[#This Row],[Vefat2019]:[Vefat2018]])</f>
        <v>7</v>
      </c>
      <c r="F226">
        <f>KayseriTablo[[#This Row],[Vefat2020]]-KayseriTablo[[#This Row],[Referans]]</f>
        <v>3</v>
      </c>
      <c r="G226">
        <f t="shared" si="12"/>
        <v>8</v>
      </c>
      <c r="H226">
        <f t="shared" si="13"/>
        <v>7.1428571428571432</v>
      </c>
      <c r="I226">
        <f t="shared" si="14"/>
        <v>5.8571428571428568</v>
      </c>
      <c r="J226">
        <f t="shared" si="15"/>
        <v>6.5</v>
      </c>
    </row>
    <row r="227" spans="1:10">
      <c r="A227" s="3" t="s">
        <v>242</v>
      </c>
      <c r="B227" s="2">
        <v>8</v>
      </c>
      <c r="C227" s="2">
        <v>10</v>
      </c>
      <c r="D227" s="2">
        <v>5</v>
      </c>
      <c r="E227">
        <f>AVERAGE(KayseriTablo[[#This Row],[Vefat2019]:[Vefat2018]])</f>
        <v>7.5</v>
      </c>
      <c r="F227">
        <f>KayseriTablo[[#This Row],[Vefat2020]]-KayseriTablo[[#This Row],[Referans]]</f>
        <v>0.5</v>
      </c>
      <c r="G227">
        <f t="shared" si="12"/>
        <v>8.2857142857142865</v>
      </c>
      <c r="H227">
        <f t="shared" si="13"/>
        <v>7.8571428571428568</v>
      </c>
      <c r="I227">
        <f t="shared" si="14"/>
        <v>5.7142857142857144</v>
      </c>
      <c r="J227">
        <f t="shared" si="15"/>
        <v>6.7857142857142856</v>
      </c>
    </row>
    <row r="228" spans="1:10">
      <c r="A228" s="3" t="s">
        <v>243</v>
      </c>
      <c r="B228" s="2">
        <v>10</v>
      </c>
      <c r="C228" s="2">
        <v>9</v>
      </c>
      <c r="D228" s="2">
        <v>7</v>
      </c>
      <c r="E228">
        <f>AVERAGE(KayseriTablo[[#This Row],[Vefat2019]:[Vefat2018]])</f>
        <v>8</v>
      </c>
      <c r="F228">
        <f>KayseriTablo[[#This Row],[Vefat2020]]-KayseriTablo[[#This Row],[Referans]]</f>
        <v>2</v>
      </c>
      <c r="G228">
        <f t="shared" si="12"/>
        <v>8.4285714285714288</v>
      </c>
      <c r="H228">
        <f t="shared" si="13"/>
        <v>7.8571428571428568</v>
      </c>
      <c r="I228">
        <f t="shared" si="14"/>
        <v>6.2857142857142856</v>
      </c>
      <c r="J228">
        <f t="shared" si="15"/>
        <v>7.0714285714285712</v>
      </c>
    </row>
    <row r="229" spans="1:10">
      <c r="A229" s="3" t="s">
        <v>244</v>
      </c>
      <c r="B229" s="2">
        <v>4</v>
      </c>
      <c r="C229" s="2">
        <v>10</v>
      </c>
      <c r="D229" s="2">
        <v>4</v>
      </c>
      <c r="E229">
        <f>AVERAGE(KayseriTablo[[#This Row],[Vefat2019]:[Vefat2018]])</f>
        <v>7</v>
      </c>
      <c r="F229">
        <f>KayseriTablo[[#This Row],[Vefat2020]]-KayseriTablo[[#This Row],[Referans]]</f>
        <v>-3</v>
      </c>
      <c r="G229">
        <f t="shared" si="12"/>
        <v>7.1428571428571432</v>
      </c>
      <c r="H229">
        <f t="shared" si="13"/>
        <v>8</v>
      </c>
      <c r="I229">
        <f t="shared" si="14"/>
        <v>6.2857142857142856</v>
      </c>
      <c r="J229">
        <f t="shared" si="15"/>
        <v>7.1428571428571432</v>
      </c>
    </row>
    <row r="230" spans="1:10">
      <c r="A230" s="3" t="s">
        <v>245</v>
      </c>
      <c r="B230" s="2">
        <v>8</v>
      </c>
      <c r="C230" s="2">
        <v>6</v>
      </c>
      <c r="D230" s="2">
        <v>7</v>
      </c>
      <c r="E230">
        <f>AVERAGE(KayseriTablo[[#This Row],[Vefat2019]:[Vefat2018]])</f>
        <v>6.5</v>
      </c>
      <c r="F230">
        <f>KayseriTablo[[#This Row],[Vefat2020]]-KayseriTablo[[#This Row],[Referans]]</f>
        <v>1.5</v>
      </c>
      <c r="G230">
        <f t="shared" si="12"/>
        <v>7.7142857142857144</v>
      </c>
      <c r="H230">
        <f t="shared" si="13"/>
        <v>8.1428571428571423</v>
      </c>
      <c r="I230">
        <f t="shared" si="14"/>
        <v>5.8571428571428568</v>
      </c>
      <c r="J230">
        <f t="shared" si="15"/>
        <v>7</v>
      </c>
    </row>
    <row r="231" spans="1:10">
      <c r="A231" s="3" t="s">
        <v>246</v>
      </c>
      <c r="B231" s="2">
        <v>10</v>
      </c>
      <c r="C231" s="2">
        <v>9</v>
      </c>
      <c r="D231" s="2">
        <v>9</v>
      </c>
      <c r="E231">
        <f>AVERAGE(KayseriTablo[[#This Row],[Vefat2019]:[Vefat2018]])</f>
        <v>9</v>
      </c>
      <c r="F231">
        <f>KayseriTablo[[#This Row],[Vefat2020]]-KayseriTablo[[#This Row],[Referans]]</f>
        <v>1</v>
      </c>
      <c r="G231">
        <f t="shared" si="12"/>
        <v>8.4285714285714288</v>
      </c>
      <c r="H231">
        <f t="shared" si="13"/>
        <v>8.8571428571428577</v>
      </c>
      <c r="I231">
        <f t="shared" si="14"/>
        <v>6.1428571428571432</v>
      </c>
      <c r="J231">
        <f t="shared" si="15"/>
        <v>7.5</v>
      </c>
    </row>
    <row r="232" spans="1:10">
      <c r="A232" s="3" t="s">
        <v>247</v>
      </c>
      <c r="B232" s="2">
        <v>10</v>
      </c>
      <c r="C232" s="2">
        <v>3</v>
      </c>
      <c r="D232" s="2">
        <v>4</v>
      </c>
      <c r="E232">
        <f>AVERAGE(KayseriTablo[[#This Row],[Vefat2019]:[Vefat2018]])</f>
        <v>3.5</v>
      </c>
      <c r="F232">
        <f>KayseriTablo[[#This Row],[Vefat2020]]-KayseriTablo[[#This Row],[Referans]]</f>
        <v>6.5</v>
      </c>
      <c r="G232">
        <f t="shared" si="12"/>
        <v>8.5714285714285712</v>
      </c>
      <c r="H232">
        <f t="shared" si="13"/>
        <v>8.1428571428571423</v>
      </c>
      <c r="I232">
        <f t="shared" si="14"/>
        <v>5.7142857142857144</v>
      </c>
      <c r="J232">
        <f t="shared" si="15"/>
        <v>6.9285714285714288</v>
      </c>
    </row>
    <row r="233" spans="1:10">
      <c r="A233" s="3" t="s">
        <v>248</v>
      </c>
      <c r="B233" s="2">
        <v>8</v>
      </c>
      <c r="C233" s="2">
        <v>9</v>
      </c>
      <c r="D233" s="2">
        <v>7</v>
      </c>
      <c r="E233">
        <f>AVERAGE(KayseriTablo[[#This Row],[Vefat2019]:[Vefat2018]])</f>
        <v>8</v>
      </c>
      <c r="F233">
        <f>KayseriTablo[[#This Row],[Vefat2020]]-KayseriTablo[[#This Row],[Referans]]</f>
        <v>0</v>
      </c>
      <c r="G233">
        <f t="shared" si="12"/>
        <v>8.2857142857142865</v>
      </c>
      <c r="H233">
        <f t="shared" si="13"/>
        <v>8</v>
      </c>
      <c r="I233">
        <f t="shared" si="14"/>
        <v>6.1428571428571432</v>
      </c>
      <c r="J233">
        <f t="shared" si="15"/>
        <v>7.0714285714285712</v>
      </c>
    </row>
    <row r="234" spans="1:10">
      <c r="A234" s="3" t="s">
        <v>249</v>
      </c>
      <c r="B234" s="2">
        <v>15</v>
      </c>
      <c r="C234" s="2">
        <v>4</v>
      </c>
      <c r="D234" s="2">
        <v>8</v>
      </c>
      <c r="E234">
        <f>AVERAGE(KayseriTablo[[#This Row],[Vefat2019]:[Vefat2018]])</f>
        <v>6</v>
      </c>
      <c r="F234">
        <f>KayseriTablo[[#This Row],[Vefat2020]]-KayseriTablo[[#This Row],[Referans]]</f>
        <v>9</v>
      </c>
      <c r="G234">
        <f t="shared" si="12"/>
        <v>9.2857142857142865</v>
      </c>
      <c r="H234">
        <f t="shared" si="13"/>
        <v>7.1428571428571432</v>
      </c>
      <c r="I234">
        <f t="shared" si="14"/>
        <v>6.5714285714285712</v>
      </c>
      <c r="J234">
        <f t="shared" si="15"/>
        <v>6.8571428571428568</v>
      </c>
    </row>
    <row r="235" spans="1:10">
      <c r="A235" s="3" t="s">
        <v>250</v>
      </c>
      <c r="B235" s="2">
        <v>11</v>
      </c>
      <c r="C235" s="2">
        <v>5</v>
      </c>
      <c r="D235" s="2">
        <v>5</v>
      </c>
      <c r="E235">
        <f>AVERAGE(KayseriTablo[[#This Row],[Vefat2019]:[Vefat2018]])</f>
        <v>5</v>
      </c>
      <c r="F235">
        <f>KayseriTablo[[#This Row],[Vefat2020]]-KayseriTablo[[#This Row],[Referans]]</f>
        <v>6</v>
      </c>
      <c r="G235">
        <f t="shared" si="12"/>
        <v>9.4285714285714288</v>
      </c>
      <c r="H235">
        <f t="shared" si="13"/>
        <v>6.5714285714285712</v>
      </c>
      <c r="I235">
        <f t="shared" si="14"/>
        <v>6.2857142857142856</v>
      </c>
      <c r="J235">
        <f t="shared" si="15"/>
        <v>6.4285714285714288</v>
      </c>
    </row>
    <row r="236" spans="1:10">
      <c r="A236" s="3" t="s">
        <v>251</v>
      </c>
      <c r="B236" s="2">
        <v>8</v>
      </c>
      <c r="C236" s="2">
        <v>3</v>
      </c>
      <c r="D236" s="2">
        <v>5</v>
      </c>
      <c r="E236">
        <f>AVERAGE(KayseriTablo[[#This Row],[Vefat2019]:[Vefat2018]])</f>
        <v>4</v>
      </c>
      <c r="F236">
        <f>KayseriTablo[[#This Row],[Vefat2020]]-KayseriTablo[[#This Row],[Referans]]</f>
        <v>4</v>
      </c>
      <c r="G236">
        <f t="shared" si="12"/>
        <v>10</v>
      </c>
      <c r="H236">
        <f t="shared" si="13"/>
        <v>5.5714285714285712</v>
      </c>
      <c r="I236">
        <f t="shared" si="14"/>
        <v>6.4285714285714288</v>
      </c>
      <c r="J236">
        <f t="shared" si="15"/>
        <v>6</v>
      </c>
    </row>
    <row r="237" spans="1:10">
      <c r="A237" s="3" t="s">
        <v>252</v>
      </c>
      <c r="B237" s="2">
        <v>7</v>
      </c>
      <c r="C237" s="2">
        <v>8</v>
      </c>
      <c r="D237" s="2">
        <v>7</v>
      </c>
      <c r="E237">
        <f>AVERAGE(KayseriTablo[[#This Row],[Vefat2019]:[Vefat2018]])</f>
        <v>7.5</v>
      </c>
      <c r="F237">
        <f>KayseriTablo[[#This Row],[Vefat2020]]-KayseriTablo[[#This Row],[Referans]]</f>
        <v>-0.5</v>
      </c>
      <c r="G237">
        <f t="shared" si="12"/>
        <v>9.8571428571428577</v>
      </c>
      <c r="H237">
        <f t="shared" si="13"/>
        <v>5.8571428571428568</v>
      </c>
      <c r="I237">
        <f t="shared" si="14"/>
        <v>6.4285714285714288</v>
      </c>
      <c r="J237">
        <f t="shared" si="15"/>
        <v>6.1428571428571432</v>
      </c>
    </row>
    <row r="238" spans="1:10">
      <c r="A238" s="3" t="s">
        <v>253</v>
      </c>
      <c r="B238" s="2">
        <v>15</v>
      </c>
      <c r="C238" s="2">
        <v>7</v>
      </c>
      <c r="D238" s="2">
        <v>5</v>
      </c>
      <c r="E238">
        <f>AVERAGE(KayseriTablo[[#This Row],[Vefat2019]:[Vefat2018]])</f>
        <v>6</v>
      </c>
      <c r="F238">
        <f>KayseriTablo[[#This Row],[Vefat2020]]-KayseriTablo[[#This Row],[Referans]]</f>
        <v>9</v>
      </c>
      <c r="G238">
        <f t="shared" si="12"/>
        <v>10.571428571428571</v>
      </c>
      <c r="H238">
        <f t="shared" si="13"/>
        <v>5.5714285714285712</v>
      </c>
      <c r="I238">
        <f t="shared" si="14"/>
        <v>5.8571428571428568</v>
      </c>
      <c r="J238">
        <f t="shared" si="15"/>
        <v>5.7142857142857144</v>
      </c>
    </row>
    <row r="239" spans="1:10">
      <c r="A239" s="3" t="s">
        <v>254</v>
      </c>
      <c r="B239" s="2">
        <v>9</v>
      </c>
      <c r="C239" s="2">
        <v>5</v>
      </c>
      <c r="D239" s="2">
        <v>5</v>
      </c>
      <c r="E239">
        <f>AVERAGE(KayseriTablo[[#This Row],[Vefat2019]:[Vefat2018]])</f>
        <v>5</v>
      </c>
      <c r="F239">
        <f>KayseriTablo[[#This Row],[Vefat2020]]-KayseriTablo[[#This Row],[Referans]]</f>
        <v>4</v>
      </c>
      <c r="G239">
        <f t="shared" si="12"/>
        <v>10.428571428571429</v>
      </c>
      <c r="H239">
        <f t="shared" si="13"/>
        <v>5.8571428571428568</v>
      </c>
      <c r="I239">
        <f t="shared" si="14"/>
        <v>6</v>
      </c>
      <c r="J239">
        <f t="shared" si="15"/>
        <v>5.9285714285714288</v>
      </c>
    </row>
    <row r="240" spans="1:10">
      <c r="A240" s="3" t="s">
        <v>255</v>
      </c>
      <c r="B240" s="2">
        <v>19</v>
      </c>
      <c r="C240" s="2">
        <v>2</v>
      </c>
      <c r="D240" s="2">
        <v>7</v>
      </c>
      <c r="E240">
        <f>AVERAGE(KayseriTablo[[#This Row],[Vefat2019]:[Vefat2018]])</f>
        <v>4.5</v>
      </c>
      <c r="F240">
        <f>KayseriTablo[[#This Row],[Vefat2020]]-KayseriTablo[[#This Row],[Referans]]</f>
        <v>14.5</v>
      </c>
      <c r="G240">
        <f t="shared" si="12"/>
        <v>12</v>
      </c>
      <c r="H240">
        <f t="shared" si="13"/>
        <v>4.8571428571428568</v>
      </c>
      <c r="I240">
        <f t="shared" si="14"/>
        <v>6</v>
      </c>
      <c r="J240">
        <f t="shared" si="15"/>
        <v>5.4285714285714288</v>
      </c>
    </row>
    <row r="241" spans="1:10">
      <c r="A241" s="3" t="s">
        <v>256</v>
      </c>
      <c r="B241" s="2">
        <v>12</v>
      </c>
      <c r="C241" s="2">
        <v>7</v>
      </c>
      <c r="D241" s="2">
        <v>6</v>
      </c>
      <c r="E241">
        <f>AVERAGE(KayseriTablo[[#This Row],[Vefat2019]:[Vefat2018]])</f>
        <v>6.5</v>
      </c>
      <c r="F241">
        <f>KayseriTablo[[#This Row],[Vefat2020]]-KayseriTablo[[#This Row],[Referans]]</f>
        <v>5.5</v>
      </c>
      <c r="G241">
        <f t="shared" si="12"/>
        <v>11.571428571428571</v>
      </c>
      <c r="H241">
        <f t="shared" si="13"/>
        <v>5.2857142857142856</v>
      </c>
      <c r="I241">
        <f t="shared" si="14"/>
        <v>5.7142857142857144</v>
      </c>
      <c r="J241">
        <f t="shared" si="15"/>
        <v>5.5</v>
      </c>
    </row>
    <row r="242" spans="1:10">
      <c r="A242" s="3" t="s">
        <v>257</v>
      </c>
      <c r="B242" s="2">
        <v>13</v>
      </c>
      <c r="C242" s="2">
        <v>9</v>
      </c>
      <c r="D242" s="2">
        <v>9</v>
      </c>
      <c r="E242">
        <f>AVERAGE(KayseriTablo[[#This Row],[Vefat2019]:[Vefat2018]])</f>
        <v>9</v>
      </c>
      <c r="F242">
        <f>KayseriTablo[[#This Row],[Vefat2020]]-KayseriTablo[[#This Row],[Referans]]</f>
        <v>4</v>
      </c>
      <c r="G242">
        <f t="shared" si="12"/>
        <v>11.857142857142858</v>
      </c>
      <c r="H242">
        <f t="shared" si="13"/>
        <v>5.8571428571428568</v>
      </c>
      <c r="I242">
        <f t="shared" si="14"/>
        <v>6.2857142857142856</v>
      </c>
      <c r="J242">
        <f t="shared" si="15"/>
        <v>6.0714285714285712</v>
      </c>
    </row>
    <row r="243" spans="1:10">
      <c r="A243" s="3" t="s">
        <v>258</v>
      </c>
      <c r="B243" s="2">
        <v>14</v>
      </c>
      <c r="C243" s="2">
        <v>5</v>
      </c>
      <c r="D243" s="2">
        <v>9</v>
      </c>
      <c r="E243">
        <f>AVERAGE(KayseriTablo[[#This Row],[Vefat2019]:[Vefat2018]])</f>
        <v>7</v>
      </c>
      <c r="F243">
        <f>KayseriTablo[[#This Row],[Vefat2020]]-KayseriTablo[[#This Row],[Referans]]</f>
        <v>7</v>
      </c>
      <c r="G243">
        <f t="shared" si="12"/>
        <v>12.714285714285714</v>
      </c>
      <c r="H243">
        <f t="shared" si="13"/>
        <v>6.1428571428571432</v>
      </c>
      <c r="I243">
        <f t="shared" si="14"/>
        <v>6.8571428571428568</v>
      </c>
      <c r="J243">
        <f t="shared" si="15"/>
        <v>6.5</v>
      </c>
    </row>
    <row r="244" spans="1:10">
      <c r="A244" s="3" t="s">
        <v>259</v>
      </c>
      <c r="B244" s="2">
        <v>12</v>
      </c>
      <c r="C244" s="2">
        <v>4</v>
      </c>
      <c r="D244" s="2">
        <v>11</v>
      </c>
      <c r="E244">
        <f>AVERAGE(KayseriTablo[[#This Row],[Vefat2019]:[Vefat2018]])</f>
        <v>7.5</v>
      </c>
      <c r="F244">
        <f>KayseriTablo[[#This Row],[Vefat2020]]-KayseriTablo[[#This Row],[Referans]]</f>
        <v>4.5</v>
      </c>
      <c r="G244">
        <f t="shared" si="12"/>
        <v>13.428571428571429</v>
      </c>
      <c r="H244">
        <f t="shared" si="13"/>
        <v>5.5714285714285712</v>
      </c>
      <c r="I244">
        <f t="shared" si="14"/>
        <v>7.4285714285714288</v>
      </c>
      <c r="J244">
        <f t="shared" si="15"/>
        <v>6.5</v>
      </c>
    </row>
    <row r="245" spans="1:10">
      <c r="A245" s="3" t="s">
        <v>260</v>
      </c>
      <c r="B245" s="2">
        <v>23</v>
      </c>
      <c r="C245" s="2">
        <v>12</v>
      </c>
      <c r="D245" s="2">
        <v>4</v>
      </c>
      <c r="E245">
        <f>AVERAGE(KayseriTablo[[#This Row],[Vefat2019]:[Vefat2018]])</f>
        <v>8</v>
      </c>
      <c r="F245">
        <f>KayseriTablo[[#This Row],[Vefat2020]]-KayseriTablo[[#This Row],[Referans]]</f>
        <v>15</v>
      </c>
      <c r="G245">
        <f t="shared" si="12"/>
        <v>14.571428571428571</v>
      </c>
      <c r="H245">
        <f t="shared" si="13"/>
        <v>6.2857142857142856</v>
      </c>
      <c r="I245">
        <f t="shared" si="14"/>
        <v>7.2857142857142856</v>
      </c>
      <c r="J245">
        <f t="shared" si="15"/>
        <v>6.7857142857142856</v>
      </c>
    </row>
    <row r="246" spans="1:10">
      <c r="A246" s="3" t="s">
        <v>261</v>
      </c>
      <c r="B246" s="2">
        <v>18</v>
      </c>
      <c r="C246" s="2">
        <v>3</v>
      </c>
      <c r="D246" s="2">
        <v>5</v>
      </c>
      <c r="E246">
        <f>AVERAGE(KayseriTablo[[#This Row],[Vefat2019]:[Vefat2018]])</f>
        <v>4</v>
      </c>
      <c r="F246">
        <f>KayseriTablo[[#This Row],[Vefat2020]]-KayseriTablo[[#This Row],[Referans]]</f>
        <v>14</v>
      </c>
      <c r="G246">
        <f t="shared" si="12"/>
        <v>15.857142857142858</v>
      </c>
      <c r="H246">
        <f t="shared" si="13"/>
        <v>6</v>
      </c>
      <c r="I246">
        <f t="shared" si="14"/>
        <v>7.2857142857142856</v>
      </c>
      <c r="J246">
        <f t="shared" si="15"/>
        <v>6.6428571428571432</v>
      </c>
    </row>
    <row r="247" spans="1:10">
      <c r="A247" s="3" t="s">
        <v>262</v>
      </c>
      <c r="B247" s="2">
        <v>18</v>
      </c>
      <c r="C247" s="2">
        <v>5</v>
      </c>
      <c r="D247" s="2">
        <v>3</v>
      </c>
      <c r="E247">
        <f>AVERAGE(KayseriTablo[[#This Row],[Vefat2019]:[Vefat2018]])</f>
        <v>4</v>
      </c>
      <c r="F247">
        <f>KayseriTablo[[#This Row],[Vefat2020]]-KayseriTablo[[#This Row],[Referans]]</f>
        <v>14</v>
      </c>
      <c r="G247">
        <f t="shared" si="12"/>
        <v>15.714285714285714</v>
      </c>
      <c r="H247">
        <f t="shared" si="13"/>
        <v>6.4285714285714288</v>
      </c>
      <c r="I247">
        <f t="shared" si="14"/>
        <v>6.7142857142857144</v>
      </c>
      <c r="J247">
        <f t="shared" si="15"/>
        <v>6.5714285714285712</v>
      </c>
    </row>
    <row r="248" spans="1:10">
      <c r="A248" s="3" t="s">
        <v>263</v>
      </c>
      <c r="B248" s="2">
        <v>14</v>
      </c>
      <c r="C248" s="2">
        <v>5</v>
      </c>
      <c r="D248" s="2">
        <v>5</v>
      </c>
      <c r="E248">
        <f>AVERAGE(KayseriTablo[[#This Row],[Vefat2019]:[Vefat2018]])</f>
        <v>5</v>
      </c>
      <c r="F248">
        <f>KayseriTablo[[#This Row],[Vefat2020]]-KayseriTablo[[#This Row],[Referans]]</f>
        <v>9</v>
      </c>
      <c r="G248">
        <f t="shared" si="12"/>
        <v>16</v>
      </c>
      <c r="H248">
        <f t="shared" si="13"/>
        <v>6.1428571428571432</v>
      </c>
      <c r="I248">
        <f t="shared" si="14"/>
        <v>6.5714285714285712</v>
      </c>
      <c r="J248">
        <f t="shared" si="15"/>
        <v>6.3571428571428568</v>
      </c>
    </row>
    <row r="249" spans="1:10">
      <c r="A249" s="3" t="s">
        <v>264</v>
      </c>
      <c r="B249" s="2">
        <v>15</v>
      </c>
      <c r="C249" s="2">
        <v>5</v>
      </c>
      <c r="D249" s="2">
        <v>3</v>
      </c>
      <c r="E249">
        <f>AVERAGE(KayseriTablo[[#This Row],[Vefat2019]:[Vefat2018]])</f>
        <v>4</v>
      </c>
      <c r="F249">
        <f>KayseriTablo[[#This Row],[Vefat2020]]-KayseriTablo[[#This Row],[Referans]]</f>
        <v>11</v>
      </c>
      <c r="G249">
        <f t="shared" si="12"/>
        <v>16.285714285714285</v>
      </c>
      <c r="H249">
        <f t="shared" si="13"/>
        <v>5.5714285714285712</v>
      </c>
      <c r="I249">
        <f t="shared" si="14"/>
        <v>5.7142857142857144</v>
      </c>
      <c r="J249">
        <f t="shared" si="15"/>
        <v>5.6428571428571432</v>
      </c>
    </row>
    <row r="250" spans="1:10">
      <c r="A250" s="3" t="s">
        <v>265</v>
      </c>
      <c r="B250" s="2">
        <v>22</v>
      </c>
      <c r="C250" s="2">
        <v>4</v>
      </c>
      <c r="D250" s="2">
        <v>9</v>
      </c>
      <c r="E250">
        <f>AVERAGE(KayseriTablo[[#This Row],[Vefat2019]:[Vefat2018]])</f>
        <v>6.5</v>
      </c>
      <c r="F250">
        <f>KayseriTablo[[#This Row],[Vefat2020]]-KayseriTablo[[#This Row],[Referans]]</f>
        <v>15.5</v>
      </c>
      <c r="G250">
        <f t="shared" si="12"/>
        <v>17.428571428571427</v>
      </c>
      <c r="H250">
        <f t="shared" si="13"/>
        <v>5.4285714285714288</v>
      </c>
      <c r="I250">
        <f t="shared" si="14"/>
        <v>5.7142857142857144</v>
      </c>
      <c r="J250">
        <f t="shared" si="15"/>
        <v>5.5714285714285712</v>
      </c>
    </row>
    <row r="251" spans="1:10">
      <c r="A251" s="3" t="s">
        <v>266</v>
      </c>
      <c r="B251" s="2">
        <v>25</v>
      </c>
      <c r="C251" s="2">
        <v>8</v>
      </c>
      <c r="D251" s="2">
        <v>7</v>
      </c>
      <c r="E251">
        <f>AVERAGE(KayseriTablo[[#This Row],[Vefat2019]:[Vefat2018]])</f>
        <v>7.5</v>
      </c>
      <c r="F251">
        <f>KayseriTablo[[#This Row],[Vefat2020]]-KayseriTablo[[#This Row],[Referans]]</f>
        <v>17.5</v>
      </c>
      <c r="G251">
        <f t="shared" si="12"/>
        <v>19.285714285714285</v>
      </c>
      <c r="H251">
        <f t="shared" si="13"/>
        <v>6</v>
      </c>
      <c r="I251">
        <f t="shared" si="14"/>
        <v>5.1428571428571432</v>
      </c>
      <c r="J251">
        <f t="shared" si="15"/>
        <v>5.5714285714285712</v>
      </c>
    </row>
    <row r="252" spans="1:10">
      <c r="A252" s="3" t="s">
        <v>267</v>
      </c>
      <c r="B252" s="2">
        <v>18</v>
      </c>
      <c r="C252" s="2">
        <v>10</v>
      </c>
      <c r="D252" s="2">
        <v>10</v>
      </c>
      <c r="E252">
        <f>AVERAGE(KayseriTablo[[#This Row],[Vefat2019]:[Vefat2018]])</f>
        <v>10</v>
      </c>
      <c r="F252">
        <f>KayseriTablo[[#This Row],[Vefat2020]]-KayseriTablo[[#This Row],[Referans]]</f>
        <v>8</v>
      </c>
      <c r="G252">
        <f t="shared" si="12"/>
        <v>18.571428571428573</v>
      </c>
      <c r="H252">
        <f t="shared" si="13"/>
        <v>5.7142857142857144</v>
      </c>
      <c r="I252">
        <f t="shared" si="14"/>
        <v>6</v>
      </c>
      <c r="J252">
        <f t="shared" si="15"/>
        <v>5.8571428571428568</v>
      </c>
    </row>
    <row r="253" spans="1:10">
      <c r="A253" s="3" t="s">
        <v>268</v>
      </c>
      <c r="B253" s="2">
        <v>16</v>
      </c>
      <c r="C253" s="2">
        <v>9</v>
      </c>
      <c r="D253" s="2">
        <v>3</v>
      </c>
      <c r="E253">
        <f>AVERAGE(KayseriTablo[[#This Row],[Vefat2019]:[Vefat2018]])</f>
        <v>6</v>
      </c>
      <c r="F253">
        <f>KayseriTablo[[#This Row],[Vefat2020]]-KayseriTablo[[#This Row],[Referans]]</f>
        <v>10</v>
      </c>
      <c r="G253">
        <f t="shared" si="12"/>
        <v>18.285714285714285</v>
      </c>
      <c r="H253">
        <f t="shared" si="13"/>
        <v>6.5714285714285712</v>
      </c>
      <c r="I253">
        <f t="shared" si="14"/>
        <v>5.7142857142857144</v>
      </c>
      <c r="J253">
        <f t="shared" si="15"/>
        <v>6.1428571428571432</v>
      </c>
    </row>
    <row r="254" spans="1:10">
      <c r="A254" s="3" t="s">
        <v>269</v>
      </c>
      <c r="B254" s="2">
        <v>20</v>
      </c>
      <c r="C254" s="2">
        <v>12</v>
      </c>
      <c r="D254" s="2">
        <v>8</v>
      </c>
      <c r="E254">
        <f>AVERAGE(KayseriTablo[[#This Row],[Vefat2019]:[Vefat2018]])</f>
        <v>10</v>
      </c>
      <c r="F254">
        <f>KayseriTablo[[#This Row],[Vefat2020]]-KayseriTablo[[#This Row],[Referans]]</f>
        <v>10</v>
      </c>
      <c r="G254">
        <f t="shared" si="12"/>
        <v>18.571428571428573</v>
      </c>
      <c r="H254">
        <f t="shared" si="13"/>
        <v>7.5714285714285712</v>
      </c>
      <c r="I254">
        <f t="shared" si="14"/>
        <v>6.4285714285714288</v>
      </c>
      <c r="J254">
        <f t="shared" si="15"/>
        <v>7</v>
      </c>
    </row>
    <row r="255" spans="1:10">
      <c r="A255" s="3" t="s">
        <v>270</v>
      </c>
      <c r="B255" s="2">
        <v>12</v>
      </c>
      <c r="C255" s="2">
        <v>10</v>
      </c>
      <c r="D255" s="2">
        <v>3</v>
      </c>
      <c r="E255">
        <f>AVERAGE(KayseriTablo[[#This Row],[Vefat2019]:[Vefat2018]])</f>
        <v>6.5</v>
      </c>
      <c r="F255">
        <f>KayseriTablo[[#This Row],[Vefat2020]]-KayseriTablo[[#This Row],[Referans]]</f>
        <v>5.5</v>
      </c>
      <c r="G255">
        <f t="shared" si="12"/>
        <v>18.285714285714285</v>
      </c>
      <c r="H255">
        <f t="shared" si="13"/>
        <v>8.2857142857142865</v>
      </c>
      <c r="I255">
        <f t="shared" si="14"/>
        <v>6.1428571428571432</v>
      </c>
      <c r="J255">
        <f t="shared" si="15"/>
        <v>7.2142857142857144</v>
      </c>
    </row>
    <row r="256" spans="1:10">
      <c r="A256" s="3" t="s">
        <v>271</v>
      </c>
      <c r="B256" s="2">
        <v>18</v>
      </c>
      <c r="C256" s="2">
        <v>7</v>
      </c>
      <c r="D256" s="2">
        <v>9</v>
      </c>
      <c r="E256" s="1">
        <f>AVERAGE(KayseriTablo[[#This Row],[Vefat2019]:[Vefat2018]])</f>
        <v>8</v>
      </c>
      <c r="F256" s="1">
        <f>KayseriTablo[[#This Row],[Vefat2020]]-KayseriTablo[[#This Row],[Referans]]</f>
        <v>10</v>
      </c>
      <c r="G256">
        <f t="shared" si="12"/>
        <v>18.714285714285715</v>
      </c>
      <c r="H256">
        <f t="shared" si="13"/>
        <v>8.5714285714285712</v>
      </c>
      <c r="I256">
        <f t="shared" si="14"/>
        <v>7</v>
      </c>
      <c r="J256">
        <f t="shared" si="15"/>
        <v>7.7857142857142856</v>
      </c>
    </row>
    <row r="257" spans="1:10">
      <c r="A257" s="3" t="s">
        <v>272</v>
      </c>
      <c r="B257" s="2">
        <v>20</v>
      </c>
      <c r="C257" s="2">
        <v>7</v>
      </c>
      <c r="D257" s="2">
        <v>7</v>
      </c>
      <c r="E257" s="1">
        <f>AVERAGE(KayseriTablo[[#This Row],[Vefat2019]:[Vefat2018]])</f>
        <v>7</v>
      </c>
      <c r="F257" s="1">
        <f>KayseriTablo[[#This Row],[Vefat2020]]-KayseriTablo[[#This Row],[Referans]]</f>
        <v>13</v>
      </c>
      <c r="G257">
        <f t="shared" si="12"/>
        <v>18.428571428571427</v>
      </c>
      <c r="H257">
        <f t="shared" si="13"/>
        <v>9</v>
      </c>
      <c r="I257">
        <f t="shared" si="14"/>
        <v>6.7142857142857144</v>
      </c>
      <c r="J257">
        <f t="shared" si="15"/>
        <v>7.8571428571428568</v>
      </c>
    </row>
    <row r="258" spans="1:10">
      <c r="A258" s="3" t="s">
        <v>273</v>
      </c>
      <c r="B258" s="2">
        <v>23</v>
      </c>
      <c r="C258" s="2">
        <v>8</v>
      </c>
      <c r="D258" s="2">
        <v>5</v>
      </c>
      <c r="E258" s="1">
        <f>AVERAGE(KayseriTablo[[#This Row],[Vefat2019]:[Vefat2018]])</f>
        <v>6.5</v>
      </c>
      <c r="F258" s="1">
        <f>KayseriTablo[[#This Row],[Vefat2020]]-KayseriTablo[[#This Row],[Referans]]</f>
        <v>16.5</v>
      </c>
      <c r="G258">
        <f t="shared" ref="G258:G268" si="16">AVERAGE(B252:B258)</f>
        <v>18.142857142857142</v>
      </c>
      <c r="H258">
        <f t="shared" ref="H258:H268" si="17">AVERAGE(C252:C258)</f>
        <v>9</v>
      </c>
      <c r="I258">
        <f t="shared" ref="I258:I268" si="18">AVERAGE(D252:D258)</f>
        <v>6.4285714285714288</v>
      </c>
      <c r="J258">
        <f t="shared" ref="J258:J268" si="19">AVERAGE(E252:E258)</f>
        <v>7.7142857142857144</v>
      </c>
    </row>
    <row r="259" spans="1:10">
      <c r="A259" s="3" t="s">
        <v>274</v>
      </c>
      <c r="B259" s="2">
        <v>19</v>
      </c>
      <c r="C259" s="2">
        <v>11</v>
      </c>
      <c r="D259" s="2">
        <v>7</v>
      </c>
      <c r="E259" s="1">
        <f>AVERAGE(KayseriTablo[[#This Row],[Vefat2019]:[Vefat2018]])</f>
        <v>9</v>
      </c>
      <c r="F259" s="1">
        <f>KayseriTablo[[#This Row],[Vefat2020]]-KayseriTablo[[#This Row],[Referans]]</f>
        <v>10</v>
      </c>
      <c r="G259">
        <f t="shared" si="16"/>
        <v>18.285714285714285</v>
      </c>
      <c r="H259">
        <f t="shared" si="17"/>
        <v>9.1428571428571423</v>
      </c>
      <c r="I259">
        <f t="shared" si="18"/>
        <v>6</v>
      </c>
      <c r="J259">
        <f t="shared" si="19"/>
        <v>7.5714285714285712</v>
      </c>
    </row>
    <row r="260" spans="1:10">
      <c r="A260" s="3" t="s">
        <v>275</v>
      </c>
      <c r="B260" s="2">
        <v>25</v>
      </c>
      <c r="C260" s="2">
        <v>5</v>
      </c>
      <c r="D260" s="2">
        <v>8</v>
      </c>
      <c r="E260" s="1">
        <f>AVERAGE(KayseriTablo[[#This Row],[Vefat2019]:[Vefat2018]])</f>
        <v>6.5</v>
      </c>
      <c r="F260" s="1">
        <f>KayseriTablo[[#This Row],[Vefat2020]]-KayseriTablo[[#This Row],[Referans]]</f>
        <v>18.5</v>
      </c>
      <c r="G260">
        <f t="shared" si="16"/>
        <v>19.571428571428573</v>
      </c>
      <c r="H260">
        <f t="shared" si="17"/>
        <v>8.5714285714285712</v>
      </c>
      <c r="I260">
        <f t="shared" si="18"/>
        <v>6.7142857142857144</v>
      </c>
      <c r="J260">
        <f t="shared" si="19"/>
        <v>7.6428571428571432</v>
      </c>
    </row>
    <row r="261" spans="1:10">
      <c r="A261" s="3" t="s">
        <v>276</v>
      </c>
      <c r="B261" s="2">
        <v>19</v>
      </c>
      <c r="C261" s="2">
        <v>12</v>
      </c>
      <c r="D261" s="2">
        <v>10</v>
      </c>
      <c r="E261" s="1">
        <f>AVERAGE(KayseriTablo[[#This Row],[Vefat2019]:[Vefat2018]])</f>
        <v>11</v>
      </c>
      <c r="F261" s="1">
        <f>KayseriTablo[[#This Row],[Vefat2020]]-KayseriTablo[[#This Row],[Referans]]</f>
        <v>8</v>
      </c>
      <c r="G261">
        <f t="shared" si="16"/>
        <v>19.428571428571427</v>
      </c>
      <c r="H261">
        <f t="shared" si="17"/>
        <v>8.5714285714285712</v>
      </c>
      <c r="I261">
        <f t="shared" si="18"/>
        <v>7</v>
      </c>
      <c r="J261">
        <f t="shared" si="19"/>
        <v>7.7857142857142856</v>
      </c>
    </row>
    <row r="262" spans="1:10">
      <c r="A262" s="3" t="s">
        <v>277</v>
      </c>
      <c r="B262" s="2">
        <v>29</v>
      </c>
      <c r="C262" s="2">
        <v>11</v>
      </c>
      <c r="D262" s="2">
        <v>12</v>
      </c>
      <c r="E262" s="1">
        <f>AVERAGE(KayseriTablo[[#This Row],[Vefat2019]:[Vefat2018]])</f>
        <v>11.5</v>
      </c>
      <c r="F262" s="1">
        <f>KayseriTablo[[#This Row],[Vefat2020]]-KayseriTablo[[#This Row],[Referans]]</f>
        <v>17.5</v>
      </c>
      <c r="G262">
        <f t="shared" si="16"/>
        <v>21.857142857142858</v>
      </c>
      <c r="H262">
        <f t="shared" si="17"/>
        <v>8.7142857142857135</v>
      </c>
      <c r="I262">
        <f t="shared" si="18"/>
        <v>8.2857142857142865</v>
      </c>
      <c r="J262">
        <f t="shared" si="19"/>
        <v>8.5</v>
      </c>
    </row>
    <row r="263" spans="1:10">
      <c r="A263" s="3" t="s">
        <v>278</v>
      </c>
      <c r="B263" s="2">
        <v>23</v>
      </c>
      <c r="C263" s="2">
        <v>5</v>
      </c>
      <c r="D263" s="2">
        <v>8</v>
      </c>
      <c r="E263" s="1">
        <f>AVERAGE(KayseriTablo[[#This Row],[Vefat2019]:[Vefat2018]])</f>
        <v>6.5</v>
      </c>
      <c r="F263" s="1">
        <f>KayseriTablo[[#This Row],[Vefat2020]]-KayseriTablo[[#This Row],[Referans]]</f>
        <v>16.5</v>
      </c>
      <c r="G263">
        <f t="shared" si="16"/>
        <v>22.571428571428573</v>
      </c>
      <c r="H263">
        <f t="shared" si="17"/>
        <v>8.4285714285714288</v>
      </c>
      <c r="I263">
        <f t="shared" si="18"/>
        <v>8.1428571428571423</v>
      </c>
      <c r="J263">
        <f t="shared" si="19"/>
        <v>8.2857142857142865</v>
      </c>
    </row>
    <row r="264" spans="1:10">
      <c r="A264" s="3" t="s">
        <v>279</v>
      </c>
      <c r="B264" s="2">
        <v>8</v>
      </c>
      <c r="C264" s="2">
        <v>4</v>
      </c>
      <c r="D264" s="2">
        <v>5</v>
      </c>
      <c r="E264" s="1">
        <f>AVERAGE(KayseriTablo[[#This Row],[Vefat2019]:[Vefat2018]])</f>
        <v>4.5</v>
      </c>
      <c r="F264" s="1">
        <f>KayseriTablo[[#This Row],[Vefat2020]]-KayseriTablo[[#This Row],[Referans]]</f>
        <v>3.5</v>
      </c>
      <c r="G264">
        <f t="shared" si="16"/>
        <v>20.857142857142858</v>
      </c>
      <c r="H264">
        <f t="shared" si="17"/>
        <v>8</v>
      </c>
      <c r="I264">
        <f t="shared" si="18"/>
        <v>7.8571428571428568</v>
      </c>
      <c r="J264">
        <f t="shared" si="19"/>
        <v>7.9285714285714288</v>
      </c>
    </row>
    <row r="265" spans="1:10">
      <c r="A265" s="3" t="s">
        <v>280</v>
      </c>
      <c r="B265" s="2">
        <v>16</v>
      </c>
      <c r="C265" s="2">
        <v>4</v>
      </c>
      <c r="D265" s="2">
        <v>7</v>
      </c>
      <c r="E265" s="1">
        <f>AVERAGE(KayseriTablo[[#This Row],[Vefat2019]:[Vefat2018]])</f>
        <v>5.5</v>
      </c>
      <c r="F265" s="1">
        <f>KayseriTablo[[#This Row],[Vefat2020]]-KayseriTablo[[#This Row],[Referans]]</f>
        <v>10.5</v>
      </c>
      <c r="G265">
        <f t="shared" si="16"/>
        <v>19.857142857142858</v>
      </c>
      <c r="H265">
        <f t="shared" si="17"/>
        <v>7.4285714285714288</v>
      </c>
      <c r="I265">
        <f t="shared" si="18"/>
        <v>8.1428571428571423</v>
      </c>
      <c r="J265">
        <f t="shared" si="19"/>
        <v>7.7857142857142856</v>
      </c>
    </row>
    <row r="266" spans="1:10">
      <c r="A266" s="3" t="s">
        <v>281</v>
      </c>
      <c r="B266" s="2">
        <v>30</v>
      </c>
      <c r="C266" s="2">
        <v>4</v>
      </c>
      <c r="D266" s="2">
        <v>10</v>
      </c>
      <c r="E266" s="1">
        <f>AVERAGE(KayseriTablo[[#This Row],[Vefat2019]:[Vefat2018]])</f>
        <v>7</v>
      </c>
      <c r="F266" s="1">
        <f>KayseriTablo[[#This Row],[Vefat2020]]-KayseriTablo[[#This Row],[Referans]]</f>
        <v>23</v>
      </c>
      <c r="G266">
        <f t="shared" si="16"/>
        <v>21.428571428571427</v>
      </c>
      <c r="H266">
        <f t="shared" si="17"/>
        <v>6.4285714285714288</v>
      </c>
      <c r="I266">
        <f t="shared" si="18"/>
        <v>8.5714285714285712</v>
      </c>
      <c r="J266">
        <f t="shared" si="19"/>
        <v>7.5</v>
      </c>
    </row>
    <row r="267" spans="1:10">
      <c r="A267" s="3" t="s">
        <v>282</v>
      </c>
      <c r="B267" s="2">
        <v>18</v>
      </c>
      <c r="C267" s="2">
        <v>7</v>
      </c>
      <c r="D267" s="2">
        <v>10</v>
      </c>
      <c r="E267" s="1">
        <f>AVERAGE(KayseriTablo[[#This Row],[Vefat2019]:[Vefat2018]])</f>
        <v>8.5</v>
      </c>
      <c r="F267" s="1">
        <f>KayseriTablo[[#This Row],[Vefat2020]]-KayseriTablo[[#This Row],[Referans]]</f>
        <v>9.5</v>
      </c>
      <c r="G267">
        <f t="shared" si="16"/>
        <v>20.428571428571427</v>
      </c>
      <c r="H267">
        <f t="shared" si="17"/>
        <v>6.7142857142857144</v>
      </c>
      <c r="I267">
        <f t="shared" si="18"/>
        <v>8.8571428571428577</v>
      </c>
      <c r="J267">
        <f t="shared" si="19"/>
        <v>7.7857142857142856</v>
      </c>
    </row>
    <row r="268" spans="1:10">
      <c r="A268" s="3" t="s">
        <v>283</v>
      </c>
      <c r="B268" s="2">
        <v>14</v>
      </c>
      <c r="C268" s="2">
        <v>6</v>
      </c>
      <c r="D268" s="2">
        <v>5</v>
      </c>
      <c r="E268" s="1">
        <f>AVERAGE(KayseriTablo[[#This Row],[Vefat2019]:[Vefat2018]])</f>
        <v>5.5</v>
      </c>
      <c r="F268" s="1">
        <f>KayseriTablo[[#This Row],[Vefat2020]]-KayseriTablo[[#This Row],[Referans]]</f>
        <v>8.5</v>
      </c>
      <c r="G268">
        <f t="shared" si="16"/>
        <v>19.714285714285715</v>
      </c>
      <c r="H268">
        <f t="shared" si="17"/>
        <v>5.8571428571428568</v>
      </c>
      <c r="I268">
        <f t="shared" si="18"/>
        <v>8.1428571428571423</v>
      </c>
      <c r="J268">
        <f t="shared" si="19"/>
        <v>7</v>
      </c>
    </row>
    <row r="269" spans="1:10">
      <c r="A269" s="3" t="s">
        <v>284</v>
      </c>
      <c r="B269" s="2">
        <v>15</v>
      </c>
      <c r="C269" s="2">
        <v>8</v>
      </c>
      <c r="D269" s="2">
        <v>8</v>
      </c>
      <c r="E269" s="1">
        <f>AVERAGE(KayseriTablo[[#This Row],[Vefat2019]:[Vefat2018]])</f>
        <v>8</v>
      </c>
      <c r="F269" s="1">
        <f>KayseriTablo[[#This Row],[Vefat2020]]-KayseriTablo[[#This Row],[Referans]]</f>
        <v>7</v>
      </c>
      <c r="G269">
        <f t="shared" ref="G269:G283" si="20">AVERAGE(B263:B269)</f>
        <v>17.714285714285715</v>
      </c>
      <c r="H269">
        <f t="shared" ref="H269:H283" si="21">AVERAGE(C263:C269)</f>
        <v>5.4285714285714288</v>
      </c>
      <c r="I269">
        <f t="shared" ref="I269:I283" si="22">AVERAGE(D263:D269)</f>
        <v>7.5714285714285712</v>
      </c>
      <c r="J269">
        <f t="shared" ref="J269:J283" si="23">AVERAGE(E263:E269)</f>
        <v>6.5</v>
      </c>
    </row>
    <row r="270" spans="1:10">
      <c r="A270" s="3" t="s">
        <v>285</v>
      </c>
      <c r="B270" s="2">
        <v>18</v>
      </c>
      <c r="C270" s="2">
        <v>5</v>
      </c>
      <c r="D270" s="2">
        <v>4</v>
      </c>
      <c r="E270" s="1">
        <f>AVERAGE(KayseriTablo[[#This Row],[Vefat2019]:[Vefat2018]])</f>
        <v>4.5</v>
      </c>
      <c r="F270" s="1">
        <f>KayseriTablo[[#This Row],[Vefat2020]]-KayseriTablo[[#This Row],[Referans]]</f>
        <v>13.5</v>
      </c>
      <c r="G270">
        <f t="shared" si="20"/>
        <v>17</v>
      </c>
      <c r="H270">
        <f t="shared" si="21"/>
        <v>5.4285714285714288</v>
      </c>
      <c r="I270">
        <f t="shared" si="22"/>
        <v>7</v>
      </c>
      <c r="J270">
        <f t="shared" si="23"/>
        <v>6.2142857142857144</v>
      </c>
    </row>
    <row r="271" spans="1:10">
      <c r="A271" s="3" t="s">
        <v>286</v>
      </c>
      <c r="B271" s="2">
        <v>27</v>
      </c>
      <c r="C271" s="2">
        <v>3</v>
      </c>
      <c r="D271" s="2">
        <v>2</v>
      </c>
      <c r="E271" s="1">
        <f>AVERAGE(KayseriTablo[[#This Row],[Vefat2019]:[Vefat2018]])</f>
        <v>2.5</v>
      </c>
      <c r="F271" s="1">
        <f>KayseriTablo[[#This Row],[Vefat2020]]-KayseriTablo[[#This Row],[Referans]]</f>
        <v>24.5</v>
      </c>
      <c r="G271">
        <f t="shared" si="20"/>
        <v>19.714285714285715</v>
      </c>
      <c r="H271">
        <f t="shared" si="21"/>
        <v>5.2857142857142856</v>
      </c>
      <c r="I271">
        <f t="shared" si="22"/>
        <v>6.5714285714285712</v>
      </c>
      <c r="J271">
        <f t="shared" si="23"/>
        <v>5.9285714285714288</v>
      </c>
    </row>
    <row r="272" spans="1:10">
      <c r="A272" s="3" t="s">
        <v>287</v>
      </c>
      <c r="B272" s="2">
        <v>16</v>
      </c>
      <c r="C272" s="2">
        <v>3</v>
      </c>
      <c r="D272" s="2">
        <v>10</v>
      </c>
      <c r="E272" s="1">
        <f>AVERAGE(KayseriTablo[[#This Row],[Vefat2019]:[Vefat2018]])</f>
        <v>6.5</v>
      </c>
      <c r="F272" s="1">
        <f>KayseriTablo[[#This Row],[Vefat2020]]-KayseriTablo[[#This Row],[Referans]]</f>
        <v>9.5</v>
      </c>
      <c r="G272">
        <f t="shared" si="20"/>
        <v>19.714285714285715</v>
      </c>
      <c r="H272">
        <f t="shared" si="21"/>
        <v>5.1428571428571432</v>
      </c>
      <c r="I272">
        <f t="shared" si="22"/>
        <v>7</v>
      </c>
      <c r="J272">
        <f t="shared" si="23"/>
        <v>6.0714285714285712</v>
      </c>
    </row>
    <row r="273" spans="1:10">
      <c r="A273" s="3" t="s">
        <v>288</v>
      </c>
      <c r="B273" s="2">
        <v>27</v>
      </c>
      <c r="C273" s="2">
        <v>6</v>
      </c>
      <c r="D273" s="2">
        <v>6</v>
      </c>
      <c r="E273" s="1">
        <f>AVERAGE(KayseriTablo[[#This Row],[Vefat2019]:[Vefat2018]])</f>
        <v>6</v>
      </c>
      <c r="F273" s="1">
        <f>KayseriTablo[[#This Row],[Vefat2020]]-KayseriTablo[[#This Row],[Referans]]</f>
        <v>21</v>
      </c>
      <c r="G273">
        <f t="shared" si="20"/>
        <v>19.285714285714285</v>
      </c>
      <c r="H273">
        <f t="shared" si="21"/>
        <v>5.4285714285714288</v>
      </c>
      <c r="I273">
        <f t="shared" si="22"/>
        <v>6.4285714285714288</v>
      </c>
      <c r="J273">
        <f t="shared" si="23"/>
        <v>5.9285714285714288</v>
      </c>
    </row>
    <row r="274" spans="1:10">
      <c r="A274" s="3" t="s">
        <v>289</v>
      </c>
      <c r="B274" s="2">
        <v>15</v>
      </c>
      <c r="C274" s="2">
        <v>7</v>
      </c>
      <c r="D274" s="2">
        <v>4</v>
      </c>
      <c r="E274" s="1">
        <f>AVERAGE(KayseriTablo[[#This Row],[Vefat2019]:[Vefat2018]])</f>
        <v>5.5</v>
      </c>
      <c r="F274" s="1">
        <f>KayseriTablo[[#This Row],[Vefat2020]]-KayseriTablo[[#This Row],[Referans]]</f>
        <v>9.5</v>
      </c>
      <c r="G274">
        <f t="shared" si="20"/>
        <v>18.857142857142858</v>
      </c>
      <c r="H274">
        <f t="shared" si="21"/>
        <v>5.4285714285714288</v>
      </c>
      <c r="I274">
        <f t="shared" si="22"/>
        <v>5.5714285714285712</v>
      </c>
      <c r="J274">
        <f t="shared" si="23"/>
        <v>5.5</v>
      </c>
    </row>
    <row r="275" spans="1:10">
      <c r="A275" s="3" t="s">
        <v>290</v>
      </c>
      <c r="B275" s="2">
        <v>20</v>
      </c>
      <c r="C275" s="2">
        <v>14</v>
      </c>
      <c r="D275" s="2">
        <v>7</v>
      </c>
      <c r="E275" s="1">
        <f>AVERAGE(KayseriTablo[[#This Row],[Vefat2019]:[Vefat2018]])</f>
        <v>10.5</v>
      </c>
      <c r="F275" s="1">
        <f>KayseriTablo[[#This Row],[Vefat2020]]-KayseriTablo[[#This Row],[Referans]]</f>
        <v>9.5</v>
      </c>
      <c r="G275">
        <f t="shared" si="20"/>
        <v>19.714285714285715</v>
      </c>
      <c r="H275">
        <f t="shared" si="21"/>
        <v>6.5714285714285712</v>
      </c>
      <c r="I275">
        <f t="shared" si="22"/>
        <v>5.8571428571428568</v>
      </c>
      <c r="J275">
        <f t="shared" si="23"/>
        <v>6.2142857142857144</v>
      </c>
    </row>
    <row r="276" spans="1:10">
      <c r="A276" s="3" t="s">
        <v>291</v>
      </c>
      <c r="B276" s="2">
        <v>15</v>
      </c>
      <c r="C276" s="2">
        <v>6</v>
      </c>
      <c r="D276" s="2">
        <v>8</v>
      </c>
      <c r="E276" s="1">
        <f>AVERAGE(KayseriTablo[[#This Row],[Vefat2019]:[Vefat2018]])</f>
        <v>7</v>
      </c>
      <c r="F276" s="1">
        <f>KayseriTablo[[#This Row],[Vefat2020]]-KayseriTablo[[#This Row],[Referans]]</f>
        <v>8</v>
      </c>
      <c r="G276">
        <f t="shared" si="20"/>
        <v>19.714285714285715</v>
      </c>
      <c r="H276">
        <f t="shared" si="21"/>
        <v>6.2857142857142856</v>
      </c>
      <c r="I276">
        <f t="shared" si="22"/>
        <v>5.8571428571428568</v>
      </c>
      <c r="J276">
        <f t="shared" si="23"/>
        <v>6.0714285714285712</v>
      </c>
    </row>
    <row r="277" spans="1:10">
      <c r="A277" s="3" t="s">
        <v>292</v>
      </c>
      <c r="B277" s="2">
        <v>12</v>
      </c>
      <c r="C277" s="2">
        <v>11</v>
      </c>
      <c r="D277" s="2">
        <v>10</v>
      </c>
      <c r="E277" s="1">
        <f>AVERAGE(KayseriTablo[[#This Row],[Vefat2019]:[Vefat2018]])</f>
        <v>10.5</v>
      </c>
      <c r="F277" s="1">
        <f>KayseriTablo[[#This Row],[Vefat2020]]-KayseriTablo[[#This Row],[Referans]]</f>
        <v>1.5</v>
      </c>
      <c r="G277">
        <f t="shared" si="20"/>
        <v>18.857142857142858</v>
      </c>
      <c r="H277">
        <f t="shared" si="21"/>
        <v>7.1428571428571432</v>
      </c>
      <c r="I277">
        <f t="shared" si="22"/>
        <v>6.7142857142857144</v>
      </c>
      <c r="J277">
        <f t="shared" si="23"/>
        <v>6.9285714285714288</v>
      </c>
    </row>
    <row r="278" spans="1:10">
      <c r="A278" s="3" t="s">
        <v>293</v>
      </c>
      <c r="B278" s="2">
        <v>24</v>
      </c>
      <c r="C278" s="2">
        <v>3</v>
      </c>
      <c r="D278" s="2">
        <v>8</v>
      </c>
      <c r="E278" s="1">
        <f>AVERAGE(KayseriTablo[[#This Row],[Vefat2019]:[Vefat2018]])</f>
        <v>5.5</v>
      </c>
      <c r="F278" s="1">
        <f>KayseriTablo[[#This Row],[Vefat2020]]-KayseriTablo[[#This Row],[Referans]]</f>
        <v>18.5</v>
      </c>
      <c r="G278">
        <f t="shared" si="20"/>
        <v>18.428571428571427</v>
      </c>
      <c r="H278">
        <f t="shared" si="21"/>
        <v>7.1428571428571432</v>
      </c>
      <c r="I278">
        <f t="shared" si="22"/>
        <v>7.5714285714285712</v>
      </c>
      <c r="J278">
        <f t="shared" si="23"/>
        <v>7.3571428571428568</v>
      </c>
    </row>
    <row r="279" spans="1:10">
      <c r="A279" s="3" t="s">
        <v>294</v>
      </c>
      <c r="B279" s="2">
        <v>18</v>
      </c>
      <c r="C279" s="2">
        <v>7</v>
      </c>
      <c r="D279" s="2">
        <v>3</v>
      </c>
      <c r="E279" s="1">
        <f>AVERAGE(KayseriTablo[[#This Row],[Vefat2019]:[Vefat2018]])</f>
        <v>5</v>
      </c>
      <c r="F279" s="1">
        <f>KayseriTablo[[#This Row],[Vefat2020]]-KayseriTablo[[#This Row],[Referans]]</f>
        <v>13</v>
      </c>
      <c r="G279">
        <f t="shared" si="20"/>
        <v>18.714285714285715</v>
      </c>
      <c r="H279">
        <f t="shared" si="21"/>
        <v>7.7142857142857144</v>
      </c>
      <c r="I279">
        <f t="shared" si="22"/>
        <v>6.5714285714285712</v>
      </c>
      <c r="J279">
        <f t="shared" si="23"/>
        <v>7.1428571428571432</v>
      </c>
    </row>
    <row r="280" spans="1:10">
      <c r="A280" s="3" t="s">
        <v>295</v>
      </c>
      <c r="B280" s="2">
        <v>9</v>
      </c>
      <c r="C280" s="2">
        <v>12</v>
      </c>
      <c r="D280" s="2">
        <v>3</v>
      </c>
      <c r="E280" s="1">
        <f>AVERAGE(KayseriTablo[[#This Row],[Vefat2019]:[Vefat2018]])</f>
        <v>7.5</v>
      </c>
      <c r="F280" s="1">
        <f>KayseriTablo[[#This Row],[Vefat2020]]-KayseriTablo[[#This Row],[Referans]]</f>
        <v>1.5</v>
      </c>
      <c r="G280">
        <f t="shared" si="20"/>
        <v>16.142857142857142</v>
      </c>
      <c r="H280">
        <f t="shared" si="21"/>
        <v>8.5714285714285712</v>
      </c>
      <c r="I280">
        <f t="shared" si="22"/>
        <v>6.1428571428571432</v>
      </c>
      <c r="J280">
        <f t="shared" si="23"/>
        <v>7.3571428571428568</v>
      </c>
    </row>
    <row r="281" spans="1:10">
      <c r="A281" s="3" t="s">
        <v>296</v>
      </c>
      <c r="B281" s="2">
        <v>18</v>
      </c>
      <c r="C281" s="2">
        <v>4</v>
      </c>
      <c r="D281" s="2">
        <v>10</v>
      </c>
      <c r="E281" s="1">
        <f>AVERAGE(KayseriTablo[[#This Row],[Vefat2019]:[Vefat2018]])</f>
        <v>7</v>
      </c>
      <c r="F281" s="1">
        <f>KayseriTablo[[#This Row],[Vefat2020]]-KayseriTablo[[#This Row],[Referans]]</f>
        <v>11</v>
      </c>
      <c r="G281">
        <f t="shared" si="20"/>
        <v>16.571428571428573</v>
      </c>
      <c r="H281">
        <f t="shared" si="21"/>
        <v>8.1428571428571423</v>
      </c>
      <c r="I281">
        <f t="shared" si="22"/>
        <v>7</v>
      </c>
      <c r="J281">
        <f t="shared" si="23"/>
        <v>7.5714285714285712</v>
      </c>
    </row>
    <row r="282" spans="1:10">
      <c r="A282" s="3" t="s">
        <v>297</v>
      </c>
      <c r="B282" s="2">
        <v>12</v>
      </c>
      <c r="C282" s="2">
        <v>3</v>
      </c>
      <c r="D282" s="2">
        <v>7</v>
      </c>
      <c r="E282" s="1">
        <f>AVERAGE(KayseriTablo[[#This Row],[Vefat2019]:[Vefat2018]])</f>
        <v>5</v>
      </c>
      <c r="F282" s="1">
        <f>KayseriTablo[[#This Row],[Vefat2020]]-KayseriTablo[[#This Row],[Referans]]</f>
        <v>7</v>
      </c>
      <c r="G282">
        <f t="shared" si="20"/>
        <v>15.428571428571429</v>
      </c>
      <c r="H282">
        <f t="shared" si="21"/>
        <v>6.5714285714285712</v>
      </c>
      <c r="I282">
        <f t="shared" si="22"/>
        <v>7</v>
      </c>
      <c r="J282">
        <f t="shared" si="23"/>
        <v>6.7857142857142856</v>
      </c>
    </row>
    <row r="283" spans="1:10">
      <c r="A283" s="3" t="s">
        <v>298</v>
      </c>
      <c r="B283" s="2">
        <v>12</v>
      </c>
      <c r="C283" s="2">
        <v>8</v>
      </c>
      <c r="D283" s="2">
        <v>7</v>
      </c>
      <c r="E283" s="1">
        <f>AVERAGE(KayseriTablo[[#This Row],[Vefat2019]:[Vefat2018]])</f>
        <v>7.5</v>
      </c>
      <c r="F283" s="1">
        <f>KayseriTablo[[#This Row],[Vefat2020]]-KayseriTablo[[#This Row],[Referans]]</f>
        <v>4.5</v>
      </c>
      <c r="G283">
        <f t="shared" si="20"/>
        <v>15</v>
      </c>
      <c r="H283">
        <f t="shared" si="21"/>
        <v>6.8571428571428568</v>
      </c>
      <c r="I283">
        <f t="shared" si="22"/>
        <v>6.8571428571428568</v>
      </c>
      <c r="J283">
        <f t="shared" si="23"/>
        <v>6.8571428571428568</v>
      </c>
    </row>
    <row r="284" spans="1:10">
      <c r="A284" s="3" t="s">
        <v>299</v>
      </c>
      <c r="B284" s="2">
        <v>15</v>
      </c>
      <c r="C284" s="2">
        <v>7</v>
      </c>
      <c r="D284" s="2">
        <v>5</v>
      </c>
      <c r="E284" s="1">
        <f>AVERAGE(KayseriTablo[[#This Row],[Vefat2019]:[Vefat2018]])</f>
        <v>6</v>
      </c>
      <c r="F284" s="1">
        <f>KayseriTablo[[#This Row],[Vefat2020]]-KayseriTablo[[#This Row],[Referans]]</f>
        <v>9</v>
      </c>
      <c r="G284">
        <f t="shared" ref="G284:G319" si="24">AVERAGE(B278:B284)</f>
        <v>15.428571428571429</v>
      </c>
      <c r="H284">
        <f t="shared" ref="H284:H319" si="25">AVERAGE(C278:C284)</f>
        <v>6.2857142857142856</v>
      </c>
      <c r="I284">
        <f t="shared" ref="I284:I319" si="26">AVERAGE(D278:D284)</f>
        <v>6.1428571428571432</v>
      </c>
      <c r="J284">
        <f t="shared" ref="J284:J319" si="27">AVERAGE(E278:E284)</f>
        <v>6.2142857142857144</v>
      </c>
    </row>
    <row r="285" spans="1:10">
      <c r="A285" s="3" t="s">
        <v>300</v>
      </c>
      <c r="B285" s="2">
        <v>18</v>
      </c>
      <c r="C285" s="2">
        <v>7</v>
      </c>
      <c r="D285" s="2">
        <v>7</v>
      </c>
      <c r="E285" s="1">
        <f>AVERAGE(KayseriTablo[[#This Row],[Vefat2019]:[Vefat2018]])</f>
        <v>7</v>
      </c>
      <c r="F285" s="1">
        <f>KayseriTablo[[#This Row],[Vefat2020]]-KayseriTablo[[#This Row],[Referans]]</f>
        <v>11</v>
      </c>
      <c r="G285">
        <f t="shared" si="24"/>
        <v>14.571428571428571</v>
      </c>
      <c r="H285">
        <f t="shared" si="25"/>
        <v>6.8571428571428568</v>
      </c>
      <c r="I285">
        <f t="shared" si="26"/>
        <v>6</v>
      </c>
      <c r="J285">
        <f t="shared" si="27"/>
        <v>6.4285714285714288</v>
      </c>
    </row>
    <row r="286" spans="1:10">
      <c r="A286" s="3" t="s">
        <v>301</v>
      </c>
      <c r="B286" s="2">
        <v>18</v>
      </c>
      <c r="C286" s="2">
        <v>7</v>
      </c>
      <c r="D286" s="2">
        <v>5</v>
      </c>
      <c r="E286" s="1">
        <f>AVERAGE(KayseriTablo[[#This Row],[Vefat2019]:[Vefat2018]])</f>
        <v>6</v>
      </c>
      <c r="F286" s="1">
        <f>KayseriTablo[[#This Row],[Vefat2020]]-KayseriTablo[[#This Row],[Referans]]</f>
        <v>12</v>
      </c>
      <c r="G286">
        <f t="shared" si="24"/>
        <v>14.571428571428571</v>
      </c>
      <c r="H286">
        <f t="shared" si="25"/>
        <v>6.8571428571428568</v>
      </c>
      <c r="I286">
        <f t="shared" si="26"/>
        <v>6.2857142857142856</v>
      </c>
      <c r="J286">
        <f t="shared" si="27"/>
        <v>6.5714285714285712</v>
      </c>
    </row>
    <row r="287" spans="1:10">
      <c r="A287" s="3" t="s">
        <v>302</v>
      </c>
      <c r="B287" s="2">
        <v>17</v>
      </c>
      <c r="C287" s="2">
        <v>10</v>
      </c>
      <c r="D287" s="2">
        <v>5</v>
      </c>
      <c r="E287" s="1">
        <f>AVERAGE(KayseriTablo[[#This Row],[Vefat2019]:[Vefat2018]])</f>
        <v>7.5</v>
      </c>
      <c r="F287" s="1">
        <f>KayseriTablo[[#This Row],[Vefat2020]]-KayseriTablo[[#This Row],[Referans]]</f>
        <v>9.5</v>
      </c>
      <c r="G287">
        <f t="shared" si="24"/>
        <v>15.714285714285714</v>
      </c>
      <c r="H287">
        <f t="shared" si="25"/>
        <v>6.5714285714285712</v>
      </c>
      <c r="I287">
        <f t="shared" si="26"/>
        <v>6.5714285714285712</v>
      </c>
      <c r="J287">
        <f t="shared" si="27"/>
        <v>6.5714285714285712</v>
      </c>
    </row>
    <row r="288" spans="1:10">
      <c r="A288" s="3" t="s">
        <v>303</v>
      </c>
      <c r="B288" s="2">
        <v>11</v>
      </c>
      <c r="C288" s="2">
        <v>6</v>
      </c>
      <c r="D288" s="2">
        <v>8</v>
      </c>
      <c r="E288" s="1">
        <f>AVERAGE(KayseriTablo[[#This Row],[Vefat2019]:[Vefat2018]])</f>
        <v>7</v>
      </c>
      <c r="F288" s="1">
        <f>KayseriTablo[[#This Row],[Vefat2020]]-KayseriTablo[[#This Row],[Referans]]</f>
        <v>4</v>
      </c>
      <c r="G288">
        <f t="shared" si="24"/>
        <v>14.714285714285714</v>
      </c>
      <c r="H288">
        <f t="shared" si="25"/>
        <v>6.8571428571428568</v>
      </c>
      <c r="I288">
        <f t="shared" si="26"/>
        <v>6.2857142857142856</v>
      </c>
      <c r="J288">
        <f t="shared" si="27"/>
        <v>6.5714285714285712</v>
      </c>
    </row>
    <row r="289" spans="1:10">
      <c r="A289" s="3" t="s">
        <v>304</v>
      </c>
      <c r="B289" s="2">
        <v>11</v>
      </c>
      <c r="C289" s="2">
        <v>6</v>
      </c>
      <c r="D289" s="2">
        <v>2</v>
      </c>
      <c r="E289" s="1">
        <f>AVERAGE(KayseriTablo[[#This Row],[Vefat2019]:[Vefat2018]])</f>
        <v>4</v>
      </c>
      <c r="F289" s="1">
        <f>KayseriTablo[[#This Row],[Vefat2020]]-KayseriTablo[[#This Row],[Referans]]</f>
        <v>7</v>
      </c>
      <c r="G289">
        <f t="shared" si="24"/>
        <v>14.571428571428571</v>
      </c>
      <c r="H289">
        <f t="shared" si="25"/>
        <v>7.2857142857142856</v>
      </c>
      <c r="I289">
        <f t="shared" si="26"/>
        <v>5.5714285714285712</v>
      </c>
      <c r="J289">
        <f t="shared" si="27"/>
        <v>6.4285714285714288</v>
      </c>
    </row>
    <row r="290" spans="1:10">
      <c r="A290" s="3" t="s">
        <v>305</v>
      </c>
      <c r="B290" s="2">
        <v>14</v>
      </c>
      <c r="C290" s="2">
        <v>10</v>
      </c>
      <c r="D290" s="2">
        <v>5</v>
      </c>
      <c r="E290" s="1">
        <f>AVERAGE(KayseriTablo[[#This Row],[Vefat2019]:[Vefat2018]])</f>
        <v>7.5</v>
      </c>
      <c r="F290" s="1">
        <f>KayseriTablo[[#This Row],[Vefat2020]]-KayseriTablo[[#This Row],[Referans]]</f>
        <v>6.5</v>
      </c>
      <c r="G290">
        <f t="shared" si="24"/>
        <v>14.857142857142858</v>
      </c>
      <c r="H290">
        <f t="shared" si="25"/>
        <v>7.5714285714285712</v>
      </c>
      <c r="I290">
        <f t="shared" si="26"/>
        <v>5.2857142857142856</v>
      </c>
      <c r="J290">
        <f t="shared" si="27"/>
        <v>6.4285714285714288</v>
      </c>
    </row>
    <row r="291" spans="1:10">
      <c r="A291" s="3" t="s">
        <v>306</v>
      </c>
      <c r="B291" s="2">
        <v>16</v>
      </c>
      <c r="C291" s="2">
        <v>9</v>
      </c>
      <c r="D291" s="2">
        <v>10</v>
      </c>
      <c r="E291" s="1">
        <f>AVERAGE(KayseriTablo[[#This Row],[Vefat2019]:[Vefat2018]])</f>
        <v>9.5</v>
      </c>
      <c r="F291" s="1">
        <f>KayseriTablo[[#This Row],[Vefat2020]]-KayseriTablo[[#This Row],[Referans]]</f>
        <v>6.5</v>
      </c>
      <c r="G291">
        <f t="shared" si="24"/>
        <v>15</v>
      </c>
      <c r="H291">
        <f t="shared" si="25"/>
        <v>7.8571428571428568</v>
      </c>
      <c r="I291">
        <f t="shared" si="26"/>
        <v>6</v>
      </c>
      <c r="J291">
        <f t="shared" si="27"/>
        <v>6.9285714285714288</v>
      </c>
    </row>
    <row r="292" spans="1:10">
      <c r="A292" s="3" t="s">
        <v>307</v>
      </c>
      <c r="B292" s="2">
        <v>11</v>
      </c>
      <c r="C292" s="2">
        <v>6</v>
      </c>
      <c r="D292" s="2">
        <v>11</v>
      </c>
      <c r="E292" s="1">
        <f>AVERAGE(KayseriTablo[[#This Row],[Vefat2019]:[Vefat2018]])</f>
        <v>8.5</v>
      </c>
      <c r="F292" s="1">
        <f>KayseriTablo[[#This Row],[Vefat2020]]-KayseriTablo[[#This Row],[Referans]]</f>
        <v>2.5</v>
      </c>
      <c r="G292">
        <f t="shared" si="24"/>
        <v>14</v>
      </c>
      <c r="H292">
        <f t="shared" si="25"/>
        <v>7.7142857142857144</v>
      </c>
      <c r="I292">
        <f t="shared" si="26"/>
        <v>6.5714285714285712</v>
      </c>
      <c r="J292">
        <f t="shared" si="27"/>
        <v>7.1428571428571432</v>
      </c>
    </row>
    <row r="293" spans="1:10">
      <c r="A293" s="3" t="s">
        <v>308</v>
      </c>
      <c r="B293" s="2">
        <v>6</v>
      </c>
      <c r="C293" s="2">
        <v>9</v>
      </c>
      <c r="D293" s="2">
        <v>9</v>
      </c>
      <c r="E293" s="1">
        <f>AVERAGE(KayseriTablo[[#This Row],[Vefat2019]:[Vefat2018]])</f>
        <v>9</v>
      </c>
      <c r="F293" s="1">
        <f>KayseriTablo[[#This Row],[Vefat2020]]-KayseriTablo[[#This Row],[Referans]]</f>
        <v>-3</v>
      </c>
      <c r="G293">
        <f t="shared" si="24"/>
        <v>12.285714285714286</v>
      </c>
      <c r="H293">
        <f t="shared" si="25"/>
        <v>8</v>
      </c>
      <c r="I293">
        <f t="shared" si="26"/>
        <v>7.1428571428571432</v>
      </c>
      <c r="J293">
        <f t="shared" si="27"/>
        <v>7.5714285714285712</v>
      </c>
    </row>
    <row r="294" spans="1:10">
      <c r="A294" s="3" t="s">
        <v>309</v>
      </c>
      <c r="B294" s="2">
        <v>12</v>
      </c>
      <c r="C294" s="2">
        <v>9</v>
      </c>
      <c r="D294" s="2">
        <v>13</v>
      </c>
      <c r="E294" s="1">
        <f>AVERAGE(KayseriTablo[[#This Row],[Vefat2019]:[Vefat2018]])</f>
        <v>11</v>
      </c>
      <c r="F294" s="1">
        <f>KayseriTablo[[#This Row],[Vefat2020]]-KayseriTablo[[#This Row],[Referans]]</f>
        <v>1</v>
      </c>
      <c r="G294">
        <f t="shared" si="24"/>
        <v>11.571428571428571</v>
      </c>
      <c r="H294">
        <f t="shared" si="25"/>
        <v>7.8571428571428568</v>
      </c>
      <c r="I294">
        <f t="shared" si="26"/>
        <v>8.2857142857142865</v>
      </c>
      <c r="J294">
        <f t="shared" si="27"/>
        <v>8.0714285714285712</v>
      </c>
    </row>
    <row r="295" spans="1:10">
      <c r="A295" s="3" t="s">
        <v>310</v>
      </c>
      <c r="B295" s="2">
        <v>8</v>
      </c>
      <c r="C295" s="2">
        <v>7</v>
      </c>
      <c r="D295" s="2">
        <v>4</v>
      </c>
      <c r="E295" s="1">
        <f>AVERAGE(KayseriTablo[[#This Row],[Vefat2019]:[Vefat2018]])</f>
        <v>5.5</v>
      </c>
      <c r="F295" s="1">
        <f>KayseriTablo[[#This Row],[Vefat2020]]-KayseriTablo[[#This Row],[Referans]]</f>
        <v>2.5</v>
      </c>
      <c r="G295">
        <f t="shared" si="24"/>
        <v>11.142857142857142</v>
      </c>
      <c r="H295">
        <f t="shared" si="25"/>
        <v>8</v>
      </c>
      <c r="I295">
        <f t="shared" si="26"/>
        <v>7.7142857142857144</v>
      </c>
      <c r="J295">
        <f t="shared" si="27"/>
        <v>7.8571428571428568</v>
      </c>
    </row>
    <row r="296" spans="1:10">
      <c r="A296" s="3" t="s">
        <v>311</v>
      </c>
      <c r="B296" s="2">
        <v>14</v>
      </c>
      <c r="C296" s="2">
        <v>10</v>
      </c>
      <c r="D296" s="2">
        <v>4</v>
      </c>
      <c r="E296" s="1">
        <f>AVERAGE(KayseriTablo[[#This Row],[Vefat2019]:[Vefat2018]])</f>
        <v>7</v>
      </c>
      <c r="F296" s="1">
        <f>KayseriTablo[[#This Row],[Vefat2020]]-KayseriTablo[[#This Row],[Referans]]</f>
        <v>7</v>
      </c>
      <c r="G296">
        <f t="shared" si="24"/>
        <v>11.571428571428571</v>
      </c>
      <c r="H296">
        <f t="shared" si="25"/>
        <v>8.5714285714285712</v>
      </c>
      <c r="I296">
        <f t="shared" si="26"/>
        <v>8</v>
      </c>
      <c r="J296">
        <f t="shared" si="27"/>
        <v>8.2857142857142865</v>
      </c>
    </row>
    <row r="297" spans="1:10">
      <c r="A297" s="3" t="s">
        <v>312</v>
      </c>
      <c r="B297" s="2">
        <v>18</v>
      </c>
      <c r="C297" s="2">
        <v>4</v>
      </c>
      <c r="D297" s="2">
        <v>8</v>
      </c>
      <c r="E297" s="1">
        <f>AVERAGE(KayseriTablo[[#This Row],[Vefat2019]:[Vefat2018]])</f>
        <v>6</v>
      </c>
      <c r="F297" s="1">
        <f>KayseriTablo[[#This Row],[Vefat2020]]-KayseriTablo[[#This Row],[Referans]]</f>
        <v>12</v>
      </c>
      <c r="G297">
        <f t="shared" si="24"/>
        <v>12.142857142857142</v>
      </c>
      <c r="H297">
        <f t="shared" si="25"/>
        <v>7.7142857142857144</v>
      </c>
      <c r="I297">
        <f t="shared" si="26"/>
        <v>8.4285714285714288</v>
      </c>
      <c r="J297">
        <f t="shared" si="27"/>
        <v>8.0714285714285712</v>
      </c>
    </row>
    <row r="298" spans="1:10">
      <c r="A298" s="3" t="s">
        <v>313</v>
      </c>
      <c r="B298" s="2">
        <v>11</v>
      </c>
      <c r="C298" s="2">
        <v>5</v>
      </c>
      <c r="D298" s="2">
        <v>5</v>
      </c>
      <c r="E298" s="1">
        <f>AVERAGE(KayseriTablo[[#This Row],[Vefat2019]:[Vefat2018]])</f>
        <v>5</v>
      </c>
      <c r="F298" s="1">
        <f>KayseriTablo[[#This Row],[Vefat2020]]-KayseriTablo[[#This Row],[Referans]]</f>
        <v>6</v>
      </c>
      <c r="G298">
        <f t="shared" si="24"/>
        <v>11.428571428571429</v>
      </c>
      <c r="H298">
        <f t="shared" si="25"/>
        <v>7.1428571428571432</v>
      </c>
      <c r="I298">
        <f t="shared" si="26"/>
        <v>7.7142857142857144</v>
      </c>
      <c r="J298">
        <f t="shared" si="27"/>
        <v>7.4285714285714288</v>
      </c>
    </row>
    <row r="299" spans="1:10">
      <c r="A299" s="3" t="s">
        <v>314</v>
      </c>
      <c r="B299" s="2">
        <v>14</v>
      </c>
      <c r="C299" s="2">
        <v>6</v>
      </c>
      <c r="D299" s="2">
        <v>11</v>
      </c>
      <c r="E299" s="1">
        <f>AVERAGE(KayseriTablo[[#This Row],[Vefat2019]:[Vefat2018]])</f>
        <v>8.5</v>
      </c>
      <c r="F299" s="1">
        <f>KayseriTablo[[#This Row],[Vefat2020]]-KayseriTablo[[#This Row],[Referans]]</f>
        <v>5.5</v>
      </c>
      <c r="G299">
        <f t="shared" si="24"/>
        <v>11.857142857142858</v>
      </c>
      <c r="H299">
        <f t="shared" si="25"/>
        <v>7.1428571428571432</v>
      </c>
      <c r="I299">
        <f t="shared" si="26"/>
        <v>7.7142857142857144</v>
      </c>
      <c r="J299">
        <f t="shared" si="27"/>
        <v>7.4285714285714288</v>
      </c>
    </row>
    <row r="300" spans="1:10">
      <c r="A300" s="3" t="s">
        <v>315</v>
      </c>
      <c r="B300" s="2">
        <v>9</v>
      </c>
      <c r="C300" s="2">
        <v>8</v>
      </c>
      <c r="D300" s="2">
        <v>3</v>
      </c>
      <c r="E300" s="1">
        <f>AVERAGE(KayseriTablo[[#This Row],[Vefat2019]:[Vefat2018]])</f>
        <v>5.5</v>
      </c>
      <c r="F300" s="1">
        <f>KayseriTablo[[#This Row],[Vefat2020]]-KayseriTablo[[#This Row],[Referans]]</f>
        <v>3.5</v>
      </c>
      <c r="G300">
        <f t="shared" si="24"/>
        <v>12.285714285714286</v>
      </c>
      <c r="H300">
        <f t="shared" si="25"/>
        <v>7</v>
      </c>
      <c r="I300">
        <f t="shared" si="26"/>
        <v>6.8571428571428568</v>
      </c>
      <c r="J300">
        <f t="shared" si="27"/>
        <v>6.9285714285714288</v>
      </c>
    </row>
    <row r="301" spans="1:10">
      <c r="A301" s="3" t="s">
        <v>316</v>
      </c>
      <c r="B301" s="2">
        <v>8</v>
      </c>
      <c r="C301" s="2">
        <v>5</v>
      </c>
      <c r="D301" s="2">
        <v>4</v>
      </c>
      <c r="E301" s="1">
        <f>AVERAGE(KayseriTablo[[#This Row],[Vefat2019]:[Vefat2018]])</f>
        <v>4.5</v>
      </c>
      <c r="F301" s="1">
        <f>KayseriTablo[[#This Row],[Vefat2020]]-KayseriTablo[[#This Row],[Referans]]</f>
        <v>3.5</v>
      </c>
      <c r="G301">
        <f t="shared" si="24"/>
        <v>11.714285714285714</v>
      </c>
      <c r="H301">
        <f t="shared" si="25"/>
        <v>6.4285714285714288</v>
      </c>
      <c r="I301">
        <f t="shared" si="26"/>
        <v>5.5714285714285712</v>
      </c>
      <c r="J301">
        <f t="shared" si="27"/>
        <v>6</v>
      </c>
    </row>
    <row r="302" spans="1:10">
      <c r="A302" s="3" t="s">
        <v>317</v>
      </c>
      <c r="B302" s="2">
        <v>9</v>
      </c>
      <c r="C302" s="2">
        <v>11</v>
      </c>
      <c r="D302" s="2">
        <v>4</v>
      </c>
      <c r="E302" s="1">
        <f>AVERAGE(KayseriTablo[[#This Row],[Vefat2019]:[Vefat2018]])</f>
        <v>7.5</v>
      </c>
      <c r="F302" s="1">
        <f>KayseriTablo[[#This Row],[Vefat2020]]-KayseriTablo[[#This Row],[Referans]]</f>
        <v>1.5</v>
      </c>
      <c r="G302">
        <f t="shared" si="24"/>
        <v>11.857142857142858</v>
      </c>
      <c r="H302">
        <f t="shared" si="25"/>
        <v>7</v>
      </c>
      <c r="I302">
        <f t="shared" si="26"/>
        <v>5.5714285714285712</v>
      </c>
      <c r="J302">
        <f t="shared" si="27"/>
        <v>6.2857142857142856</v>
      </c>
    </row>
    <row r="303" spans="1:10">
      <c r="A303" s="3" t="s">
        <v>318</v>
      </c>
      <c r="B303" s="2">
        <v>8</v>
      </c>
      <c r="C303" s="2">
        <v>5</v>
      </c>
      <c r="D303" s="2">
        <v>5</v>
      </c>
      <c r="E303" s="1">
        <f>AVERAGE(KayseriTablo[[#This Row],[Vefat2019]:[Vefat2018]])</f>
        <v>5</v>
      </c>
      <c r="F303" s="1">
        <f>KayseriTablo[[#This Row],[Vefat2020]]-KayseriTablo[[#This Row],[Referans]]</f>
        <v>3</v>
      </c>
      <c r="G303">
        <f t="shared" si="24"/>
        <v>11</v>
      </c>
      <c r="H303">
        <f t="shared" si="25"/>
        <v>6.2857142857142856</v>
      </c>
      <c r="I303">
        <f t="shared" si="26"/>
        <v>5.7142857142857144</v>
      </c>
      <c r="J303">
        <f t="shared" si="27"/>
        <v>6</v>
      </c>
    </row>
    <row r="304" spans="1:10">
      <c r="A304" s="3" t="s">
        <v>319</v>
      </c>
      <c r="B304" s="2">
        <v>11</v>
      </c>
      <c r="C304" s="2">
        <v>11</v>
      </c>
      <c r="D304" s="2">
        <v>6</v>
      </c>
      <c r="E304" s="1">
        <f>AVERAGE(KayseriTablo[[#This Row],[Vefat2019]:[Vefat2018]])</f>
        <v>8.5</v>
      </c>
      <c r="F304" s="1">
        <f>KayseriTablo[[#This Row],[Vefat2020]]-KayseriTablo[[#This Row],[Referans]]</f>
        <v>2.5</v>
      </c>
      <c r="G304">
        <f t="shared" si="24"/>
        <v>10</v>
      </c>
      <c r="H304">
        <f t="shared" si="25"/>
        <v>7.2857142857142856</v>
      </c>
      <c r="I304">
        <f t="shared" si="26"/>
        <v>5.4285714285714288</v>
      </c>
      <c r="J304">
        <f t="shared" si="27"/>
        <v>6.3571428571428568</v>
      </c>
    </row>
    <row r="305" spans="1:10">
      <c r="A305" s="3" t="s">
        <v>320</v>
      </c>
      <c r="B305" s="2">
        <v>13</v>
      </c>
      <c r="C305" s="2">
        <v>4</v>
      </c>
      <c r="D305" s="2">
        <v>6</v>
      </c>
      <c r="E305" s="1">
        <f>AVERAGE(KayseriTablo[[#This Row],[Vefat2019]:[Vefat2018]])</f>
        <v>5</v>
      </c>
      <c r="F305" s="1">
        <f>KayseriTablo[[#This Row],[Vefat2020]]-KayseriTablo[[#This Row],[Referans]]</f>
        <v>8</v>
      </c>
      <c r="G305">
        <f t="shared" si="24"/>
        <v>10.285714285714286</v>
      </c>
      <c r="H305">
        <f t="shared" si="25"/>
        <v>7.1428571428571432</v>
      </c>
      <c r="I305">
        <f t="shared" si="26"/>
        <v>5.5714285714285712</v>
      </c>
      <c r="J305">
        <f t="shared" si="27"/>
        <v>6.3571428571428568</v>
      </c>
    </row>
    <row r="306" spans="1:10">
      <c r="A306" s="3" t="s">
        <v>321</v>
      </c>
      <c r="B306" s="2">
        <v>11</v>
      </c>
      <c r="C306" s="2">
        <v>4</v>
      </c>
      <c r="D306" s="2">
        <v>7</v>
      </c>
      <c r="E306" s="1">
        <f>AVERAGE(KayseriTablo[[#This Row],[Vefat2019]:[Vefat2018]])</f>
        <v>5.5</v>
      </c>
      <c r="F306" s="1">
        <f>KayseriTablo[[#This Row],[Vefat2020]]-KayseriTablo[[#This Row],[Referans]]</f>
        <v>5.5</v>
      </c>
      <c r="G306">
        <f t="shared" si="24"/>
        <v>9.8571428571428577</v>
      </c>
      <c r="H306">
        <f t="shared" si="25"/>
        <v>6.8571428571428568</v>
      </c>
      <c r="I306">
        <f t="shared" si="26"/>
        <v>5</v>
      </c>
      <c r="J306">
        <f t="shared" si="27"/>
        <v>5.9285714285714288</v>
      </c>
    </row>
    <row r="307" spans="1:10">
      <c r="A307" s="3" t="s">
        <v>322</v>
      </c>
      <c r="B307" s="2">
        <v>13</v>
      </c>
      <c r="C307" s="2">
        <v>5</v>
      </c>
      <c r="D307" s="2">
        <v>8</v>
      </c>
      <c r="E307" s="1">
        <f>AVERAGE(KayseriTablo[[#This Row],[Vefat2019]:[Vefat2018]])</f>
        <v>6.5</v>
      </c>
      <c r="F307" s="1">
        <f>KayseriTablo[[#This Row],[Vefat2020]]-KayseriTablo[[#This Row],[Referans]]</f>
        <v>6.5</v>
      </c>
      <c r="G307">
        <f t="shared" si="24"/>
        <v>10.428571428571429</v>
      </c>
      <c r="H307">
        <f t="shared" si="25"/>
        <v>6.4285714285714288</v>
      </c>
      <c r="I307">
        <f t="shared" si="26"/>
        <v>5.7142857142857144</v>
      </c>
      <c r="J307">
        <f t="shared" si="27"/>
        <v>6.0714285714285712</v>
      </c>
    </row>
    <row r="308" spans="1:10">
      <c r="A308" s="3" t="s">
        <v>323</v>
      </c>
      <c r="B308" s="2">
        <v>13</v>
      </c>
      <c r="C308" s="2">
        <v>6</v>
      </c>
      <c r="D308" s="2">
        <v>8</v>
      </c>
      <c r="E308" s="1">
        <f>AVERAGE(KayseriTablo[[#This Row],[Vefat2019]:[Vefat2018]])</f>
        <v>7</v>
      </c>
      <c r="F308" s="1">
        <f>KayseriTablo[[#This Row],[Vefat2020]]-KayseriTablo[[#This Row],[Referans]]</f>
        <v>6</v>
      </c>
      <c r="G308">
        <f t="shared" si="24"/>
        <v>11.142857142857142</v>
      </c>
      <c r="H308">
        <f t="shared" si="25"/>
        <v>6.5714285714285712</v>
      </c>
      <c r="I308">
        <f t="shared" si="26"/>
        <v>6.2857142857142856</v>
      </c>
      <c r="J308">
        <f t="shared" si="27"/>
        <v>6.4285714285714288</v>
      </c>
    </row>
    <row r="309" spans="1:10">
      <c r="A309" s="3" t="s">
        <v>324</v>
      </c>
      <c r="B309" s="2">
        <v>12</v>
      </c>
      <c r="C309" s="2">
        <v>7</v>
      </c>
      <c r="D309" s="2">
        <v>5</v>
      </c>
      <c r="E309" s="1">
        <f>AVERAGE(KayseriTablo[[#This Row],[Vefat2019]:[Vefat2018]])</f>
        <v>6</v>
      </c>
      <c r="F309" s="1">
        <f>KayseriTablo[[#This Row],[Vefat2020]]-KayseriTablo[[#This Row],[Referans]]</f>
        <v>6</v>
      </c>
      <c r="G309">
        <f t="shared" si="24"/>
        <v>11.571428571428571</v>
      </c>
      <c r="H309">
        <f t="shared" si="25"/>
        <v>6</v>
      </c>
      <c r="I309">
        <f t="shared" si="26"/>
        <v>6.4285714285714288</v>
      </c>
      <c r="J309">
        <f t="shared" si="27"/>
        <v>6.2142857142857144</v>
      </c>
    </row>
    <row r="310" spans="1:10">
      <c r="A310" s="3" t="s">
        <v>325</v>
      </c>
      <c r="B310" s="2">
        <v>9</v>
      </c>
      <c r="C310" s="2">
        <v>3</v>
      </c>
      <c r="D310" s="2">
        <v>6</v>
      </c>
      <c r="E310" s="1">
        <f>AVERAGE(KayseriTablo[[#This Row],[Vefat2019]:[Vefat2018]])</f>
        <v>4.5</v>
      </c>
      <c r="F310" s="1">
        <f>KayseriTablo[[#This Row],[Vefat2020]]-KayseriTablo[[#This Row],[Referans]]</f>
        <v>4.5</v>
      </c>
      <c r="G310">
        <f t="shared" si="24"/>
        <v>11.714285714285714</v>
      </c>
      <c r="H310">
        <f t="shared" si="25"/>
        <v>5.7142857142857144</v>
      </c>
      <c r="I310">
        <f t="shared" si="26"/>
        <v>6.5714285714285712</v>
      </c>
      <c r="J310">
        <f t="shared" si="27"/>
        <v>6.1428571428571432</v>
      </c>
    </row>
    <row r="311" spans="1:10">
      <c r="A311" s="3" t="s">
        <v>326</v>
      </c>
      <c r="B311" s="2">
        <v>14</v>
      </c>
      <c r="C311" s="2">
        <v>4</v>
      </c>
      <c r="D311" s="2">
        <v>6</v>
      </c>
      <c r="E311" s="1">
        <f>AVERAGE(KayseriTablo[[#This Row],[Vefat2019]:[Vefat2018]])</f>
        <v>5</v>
      </c>
      <c r="F311" s="1">
        <f>KayseriTablo[[#This Row],[Vefat2020]]-KayseriTablo[[#This Row],[Referans]]</f>
        <v>9</v>
      </c>
      <c r="G311">
        <f t="shared" si="24"/>
        <v>12.142857142857142</v>
      </c>
      <c r="H311">
        <f t="shared" si="25"/>
        <v>4.7142857142857144</v>
      </c>
      <c r="I311">
        <f t="shared" si="26"/>
        <v>6.5714285714285712</v>
      </c>
      <c r="J311">
        <f t="shared" si="27"/>
        <v>5.6428571428571432</v>
      </c>
    </row>
    <row r="312" spans="1:10">
      <c r="A312" s="3" t="s">
        <v>327</v>
      </c>
      <c r="B312" s="2">
        <v>12</v>
      </c>
      <c r="C312" s="2">
        <v>10</v>
      </c>
      <c r="D312" s="2">
        <v>11</v>
      </c>
      <c r="E312" s="1">
        <f>AVERAGE(KayseriTablo[[#This Row],[Vefat2019]:[Vefat2018]])</f>
        <v>10.5</v>
      </c>
      <c r="F312" s="1">
        <f>KayseriTablo[[#This Row],[Vefat2020]]-KayseriTablo[[#This Row],[Referans]]</f>
        <v>1.5</v>
      </c>
      <c r="G312">
        <f t="shared" si="24"/>
        <v>12</v>
      </c>
      <c r="H312">
        <f t="shared" si="25"/>
        <v>5.5714285714285712</v>
      </c>
      <c r="I312">
        <f t="shared" si="26"/>
        <v>7.2857142857142856</v>
      </c>
      <c r="J312">
        <f t="shared" si="27"/>
        <v>6.4285714285714288</v>
      </c>
    </row>
    <row r="313" spans="1:10">
      <c r="A313" s="3" t="s">
        <v>328</v>
      </c>
      <c r="B313" s="2">
        <v>15</v>
      </c>
      <c r="C313" s="2">
        <v>10</v>
      </c>
      <c r="D313" s="2">
        <v>7</v>
      </c>
      <c r="E313" s="1">
        <f>AVERAGE(KayseriTablo[[#This Row],[Vefat2019]:[Vefat2018]])</f>
        <v>8.5</v>
      </c>
      <c r="F313" s="1">
        <f>KayseriTablo[[#This Row],[Vefat2020]]-KayseriTablo[[#This Row],[Referans]]</f>
        <v>6.5</v>
      </c>
      <c r="G313">
        <f t="shared" si="24"/>
        <v>12.571428571428571</v>
      </c>
      <c r="H313">
        <f t="shared" si="25"/>
        <v>6.4285714285714288</v>
      </c>
      <c r="I313">
        <f t="shared" si="26"/>
        <v>7.2857142857142856</v>
      </c>
      <c r="J313">
        <f t="shared" si="27"/>
        <v>6.8571428571428568</v>
      </c>
    </row>
    <row r="314" spans="1:10">
      <c r="A314" s="3" t="s">
        <v>329</v>
      </c>
      <c r="B314" s="2">
        <v>9</v>
      </c>
      <c r="C314" s="2">
        <v>5</v>
      </c>
      <c r="D314" s="2">
        <v>12</v>
      </c>
      <c r="E314" s="1">
        <f>AVERAGE(KayseriTablo[[#This Row],[Vefat2019]:[Vefat2018]])</f>
        <v>8.5</v>
      </c>
      <c r="F314" s="1">
        <f>KayseriTablo[[#This Row],[Vefat2020]]-KayseriTablo[[#This Row],[Referans]]</f>
        <v>0.5</v>
      </c>
      <c r="G314">
        <f t="shared" si="24"/>
        <v>12</v>
      </c>
      <c r="H314">
        <f t="shared" si="25"/>
        <v>6.4285714285714288</v>
      </c>
      <c r="I314">
        <f t="shared" si="26"/>
        <v>7.8571428571428568</v>
      </c>
      <c r="J314">
        <f t="shared" si="27"/>
        <v>7.1428571428571432</v>
      </c>
    </row>
    <row r="315" spans="1:10">
      <c r="A315" s="3" t="s">
        <v>330</v>
      </c>
      <c r="B315" s="2">
        <v>8</v>
      </c>
      <c r="C315" s="2">
        <v>11</v>
      </c>
      <c r="D315" s="2">
        <v>4</v>
      </c>
      <c r="E315" s="1">
        <f>AVERAGE(KayseriTablo[[#This Row],[Vefat2019]:[Vefat2018]])</f>
        <v>7.5</v>
      </c>
      <c r="F315" s="1">
        <f>KayseriTablo[[#This Row],[Vefat2020]]-KayseriTablo[[#This Row],[Referans]]</f>
        <v>0.5</v>
      </c>
      <c r="G315">
        <f t="shared" si="24"/>
        <v>11.285714285714286</v>
      </c>
      <c r="H315">
        <f t="shared" si="25"/>
        <v>7.1428571428571432</v>
      </c>
      <c r="I315">
        <f t="shared" si="26"/>
        <v>7.2857142857142856</v>
      </c>
      <c r="J315">
        <f t="shared" si="27"/>
        <v>7.2142857142857144</v>
      </c>
    </row>
    <row r="316" spans="1:10">
      <c r="A316" s="3" t="s">
        <v>331</v>
      </c>
      <c r="B316" s="2">
        <v>13</v>
      </c>
      <c r="C316" s="2">
        <v>2</v>
      </c>
      <c r="D316" s="2">
        <v>5</v>
      </c>
      <c r="E316" s="1">
        <f>AVERAGE(KayseriTablo[[#This Row],[Vefat2019]:[Vefat2018]])</f>
        <v>3.5</v>
      </c>
      <c r="F316" s="1">
        <f>KayseriTablo[[#This Row],[Vefat2020]]-KayseriTablo[[#This Row],[Referans]]</f>
        <v>9.5</v>
      </c>
      <c r="G316">
        <f t="shared" si="24"/>
        <v>11.428571428571429</v>
      </c>
      <c r="H316">
        <f t="shared" si="25"/>
        <v>6.4285714285714288</v>
      </c>
      <c r="I316">
        <f t="shared" si="26"/>
        <v>7.2857142857142856</v>
      </c>
      <c r="J316">
        <f t="shared" si="27"/>
        <v>6.8571428571428568</v>
      </c>
    </row>
    <row r="317" spans="1:10">
      <c r="A317" s="3" t="s">
        <v>332</v>
      </c>
      <c r="B317" s="2">
        <v>17</v>
      </c>
      <c r="C317" s="2">
        <v>3</v>
      </c>
      <c r="D317" s="2">
        <v>5</v>
      </c>
      <c r="E317" s="1">
        <f>AVERAGE(KayseriTablo[[#This Row],[Vefat2019]:[Vefat2018]])</f>
        <v>4</v>
      </c>
      <c r="F317" s="1">
        <f>KayseriTablo[[#This Row],[Vefat2020]]-KayseriTablo[[#This Row],[Referans]]</f>
        <v>13</v>
      </c>
      <c r="G317">
        <f t="shared" si="24"/>
        <v>12.571428571428571</v>
      </c>
      <c r="H317">
        <f t="shared" si="25"/>
        <v>6.4285714285714288</v>
      </c>
      <c r="I317">
        <f t="shared" si="26"/>
        <v>7.1428571428571432</v>
      </c>
      <c r="J317">
        <f t="shared" si="27"/>
        <v>6.7857142857142856</v>
      </c>
    </row>
    <row r="318" spans="1:10">
      <c r="A318" s="3" t="s">
        <v>333</v>
      </c>
      <c r="B318" s="2">
        <v>10</v>
      </c>
      <c r="C318" s="2">
        <v>5</v>
      </c>
      <c r="D318" s="2">
        <v>3</v>
      </c>
      <c r="E318" s="1">
        <f>AVERAGE(KayseriTablo[[#This Row],[Vefat2019]:[Vefat2018]])</f>
        <v>4</v>
      </c>
      <c r="F318" s="1">
        <f>KayseriTablo[[#This Row],[Vefat2020]]-KayseriTablo[[#This Row],[Referans]]</f>
        <v>6</v>
      </c>
      <c r="G318">
        <f t="shared" si="24"/>
        <v>12</v>
      </c>
      <c r="H318">
        <f t="shared" si="25"/>
        <v>6.5714285714285712</v>
      </c>
      <c r="I318">
        <f t="shared" si="26"/>
        <v>6.7142857142857144</v>
      </c>
      <c r="J318">
        <f t="shared" si="27"/>
        <v>6.6428571428571432</v>
      </c>
    </row>
    <row r="319" spans="1:10">
      <c r="A319" s="3" t="s">
        <v>334</v>
      </c>
      <c r="B319" s="2">
        <v>9</v>
      </c>
      <c r="C319" s="2">
        <v>10</v>
      </c>
      <c r="D319" s="2">
        <v>4</v>
      </c>
      <c r="E319" s="1">
        <f>AVERAGE(KayseriTablo[[#This Row],[Vefat2019]:[Vefat2018]])</f>
        <v>7</v>
      </c>
      <c r="F319" s="1">
        <f>KayseriTablo[[#This Row],[Vefat2020]]-KayseriTablo[[#This Row],[Referans]]</f>
        <v>2</v>
      </c>
      <c r="G319">
        <f t="shared" si="24"/>
        <v>11.571428571428571</v>
      </c>
      <c r="H319">
        <f t="shared" si="25"/>
        <v>6.5714285714285712</v>
      </c>
      <c r="I319">
        <f t="shared" si="26"/>
        <v>5.7142857142857144</v>
      </c>
      <c r="J319">
        <f t="shared" si="27"/>
        <v>6.1428571428571432</v>
      </c>
    </row>
    <row r="320" spans="1:10">
      <c r="A320" s="3" t="s">
        <v>335</v>
      </c>
      <c r="B320" s="2">
        <v>7</v>
      </c>
      <c r="C320" s="2">
        <v>14</v>
      </c>
      <c r="D320" s="2">
        <v>10</v>
      </c>
      <c r="E320" s="1">
        <f>AVERAGE(KayseriTablo[[#This Row],[Vefat2019]:[Vefat2018]])</f>
        <v>12</v>
      </c>
      <c r="F320" s="1">
        <f>KayseriTablo[[#This Row],[Vefat2020]]-KayseriTablo[[#This Row],[Referans]]</f>
        <v>-5</v>
      </c>
      <c r="G320">
        <f t="shared" ref="G320:G353" si="28">AVERAGE(B314:B320)</f>
        <v>10.428571428571429</v>
      </c>
      <c r="H320">
        <f t="shared" ref="H320:H353" si="29">AVERAGE(C314:C320)</f>
        <v>7.1428571428571432</v>
      </c>
      <c r="I320">
        <f t="shared" ref="I320:I353" si="30">AVERAGE(D314:D320)</f>
        <v>6.1428571428571432</v>
      </c>
      <c r="J320">
        <f t="shared" ref="J320:J353" si="31">AVERAGE(E314:E320)</f>
        <v>6.6428571428571432</v>
      </c>
    </row>
    <row r="321" spans="1:10">
      <c r="A321" s="3" t="s">
        <v>336</v>
      </c>
      <c r="B321" s="2">
        <v>8</v>
      </c>
      <c r="C321" s="2">
        <v>3</v>
      </c>
      <c r="D321" s="2">
        <v>5</v>
      </c>
      <c r="E321" s="1">
        <f>AVERAGE(KayseriTablo[[#This Row],[Vefat2019]:[Vefat2018]])</f>
        <v>4</v>
      </c>
      <c r="F321" s="1">
        <f>KayseriTablo[[#This Row],[Vefat2020]]-KayseriTablo[[#This Row],[Referans]]</f>
        <v>4</v>
      </c>
      <c r="G321">
        <f t="shared" si="28"/>
        <v>10.285714285714286</v>
      </c>
      <c r="H321">
        <f t="shared" si="29"/>
        <v>6.8571428571428568</v>
      </c>
      <c r="I321">
        <f t="shared" si="30"/>
        <v>5.1428571428571432</v>
      </c>
      <c r="J321">
        <f t="shared" si="31"/>
        <v>6</v>
      </c>
    </row>
    <row r="322" spans="1:10">
      <c r="A322" s="3" t="s">
        <v>337</v>
      </c>
      <c r="B322" s="2">
        <v>17</v>
      </c>
      <c r="C322" s="2">
        <v>5</v>
      </c>
      <c r="D322" s="2">
        <v>6</v>
      </c>
      <c r="E322" s="1">
        <f>AVERAGE(KayseriTablo[[#This Row],[Vefat2019]:[Vefat2018]])</f>
        <v>5.5</v>
      </c>
      <c r="F322" s="1">
        <f>KayseriTablo[[#This Row],[Vefat2020]]-KayseriTablo[[#This Row],[Referans]]</f>
        <v>11.5</v>
      </c>
      <c r="G322">
        <f t="shared" si="28"/>
        <v>11.571428571428571</v>
      </c>
      <c r="H322">
        <f t="shared" si="29"/>
        <v>6</v>
      </c>
      <c r="I322">
        <f t="shared" si="30"/>
        <v>5.4285714285714288</v>
      </c>
      <c r="J322">
        <f t="shared" si="31"/>
        <v>5.7142857142857144</v>
      </c>
    </row>
    <row r="323" spans="1:10">
      <c r="A323" s="3" t="s">
        <v>338</v>
      </c>
      <c r="B323" s="2">
        <v>16</v>
      </c>
      <c r="C323" s="2">
        <v>6</v>
      </c>
      <c r="D323" s="2">
        <v>3</v>
      </c>
      <c r="E323" s="1">
        <f>AVERAGE(KayseriTablo[[#This Row],[Vefat2019]:[Vefat2018]])</f>
        <v>4.5</v>
      </c>
      <c r="F323" s="1">
        <f>KayseriTablo[[#This Row],[Vefat2020]]-KayseriTablo[[#This Row],[Referans]]</f>
        <v>11.5</v>
      </c>
      <c r="G323">
        <f t="shared" si="28"/>
        <v>12</v>
      </c>
      <c r="H323">
        <f t="shared" si="29"/>
        <v>6.5714285714285712</v>
      </c>
      <c r="I323">
        <f t="shared" si="30"/>
        <v>5.1428571428571432</v>
      </c>
      <c r="J323">
        <f t="shared" si="31"/>
        <v>5.8571428571428568</v>
      </c>
    </row>
    <row r="324" spans="1:10">
      <c r="A324" s="3" t="s">
        <v>339</v>
      </c>
      <c r="B324" s="2">
        <v>5</v>
      </c>
      <c r="C324" s="2">
        <v>4</v>
      </c>
      <c r="D324" s="2">
        <v>4</v>
      </c>
      <c r="E324" s="1">
        <f>AVERAGE(KayseriTablo[[#This Row],[Vefat2019]:[Vefat2018]])</f>
        <v>4</v>
      </c>
      <c r="F324" s="1">
        <f>KayseriTablo[[#This Row],[Vefat2020]]-KayseriTablo[[#This Row],[Referans]]</f>
        <v>1</v>
      </c>
      <c r="G324">
        <f t="shared" si="28"/>
        <v>10.285714285714286</v>
      </c>
      <c r="H324">
        <f t="shared" si="29"/>
        <v>6.7142857142857144</v>
      </c>
      <c r="I324">
        <f t="shared" si="30"/>
        <v>5</v>
      </c>
      <c r="J324">
        <f t="shared" si="31"/>
        <v>5.8571428571428568</v>
      </c>
    </row>
    <row r="325" spans="1:10">
      <c r="A325" s="3" t="s">
        <v>340</v>
      </c>
      <c r="B325" s="2">
        <v>17</v>
      </c>
      <c r="C325" s="2">
        <v>8</v>
      </c>
      <c r="D325" s="2">
        <v>11</v>
      </c>
      <c r="E325" s="1">
        <f>AVERAGE(KayseriTablo[[#This Row],[Vefat2019]:[Vefat2018]])</f>
        <v>9.5</v>
      </c>
      <c r="F325" s="1">
        <f>KayseriTablo[[#This Row],[Vefat2020]]-KayseriTablo[[#This Row],[Referans]]</f>
        <v>7.5</v>
      </c>
      <c r="G325">
        <f t="shared" si="28"/>
        <v>11.285714285714286</v>
      </c>
      <c r="H325">
        <f t="shared" si="29"/>
        <v>7.1428571428571432</v>
      </c>
      <c r="I325">
        <f t="shared" si="30"/>
        <v>6.1428571428571432</v>
      </c>
      <c r="J325">
        <f t="shared" si="31"/>
        <v>6.6428571428571432</v>
      </c>
    </row>
    <row r="326" spans="1:10">
      <c r="A326" s="3" t="s">
        <v>341</v>
      </c>
      <c r="B326" s="2">
        <v>6</v>
      </c>
      <c r="C326" s="2">
        <v>7</v>
      </c>
      <c r="D326" s="2">
        <v>4</v>
      </c>
      <c r="E326" s="1">
        <f>AVERAGE(KayseriTablo[[#This Row],[Vefat2019]:[Vefat2018]])</f>
        <v>5.5</v>
      </c>
      <c r="F326" s="1">
        <f>KayseriTablo[[#This Row],[Vefat2020]]-KayseriTablo[[#This Row],[Referans]]</f>
        <v>0.5</v>
      </c>
      <c r="G326">
        <f t="shared" si="28"/>
        <v>10.857142857142858</v>
      </c>
      <c r="H326">
        <f t="shared" si="29"/>
        <v>6.7142857142857144</v>
      </c>
      <c r="I326">
        <f t="shared" si="30"/>
        <v>6.1428571428571432</v>
      </c>
      <c r="J326">
        <f t="shared" si="31"/>
        <v>6.4285714285714288</v>
      </c>
    </row>
    <row r="327" spans="1:10">
      <c r="A327" s="3" t="s">
        <v>342</v>
      </c>
      <c r="B327" s="2">
        <v>19</v>
      </c>
      <c r="C327" s="2">
        <v>6</v>
      </c>
      <c r="D327" s="2">
        <v>12</v>
      </c>
      <c r="E327" s="1">
        <f>AVERAGE(KayseriTablo[[#This Row],[Vefat2019]:[Vefat2018]])</f>
        <v>9</v>
      </c>
      <c r="F327" s="1">
        <f>KayseriTablo[[#This Row],[Vefat2020]]-KayseriTablo[[#This Row],[Referans]]</f>
        <v>10</v>
      </c>
      <c r="G327">
        <f t="shared" si="28"/>
        <v>12.571428571428571</v>
      </c>
      <c r="H327">
        <f t="shared" si="29"/>
        <v>5.5714285714285712</v>
      </c>
      <c r="I327">
        <f t="shared" si="30"/>
        <v>6.4285714285714288</v>
      </c>
      <c r="J327">
        <f t="shared" si="31"/>
        <v>6</v>
      </c>
    </row>
    <row r="328" spans="1:10">
      <c r="A328" s="3" t="s">
        <v>343</v>
      </c>
      <c r="B328" s="2">
        <v>12</v>
      </c>
      <c r="C328" s="2">
        <v>5</v>
      </c>
      <c r="D328" s="2">
        <v>8</v>
      </c>
      <c r="E328" s="1">
        <f>AVERAGE(KayseriTablo[[#This Row],[Vefat2019]:[Vefat2018]])</f>
        <v>6.5</v>
      </c>
      <c r="F328" s="1">
        <f>KayseriTablo[[#This Row],[Vefat2020]]-KayseriTablo[[#This Row],[Referans]]</f>
        <v>5.5</v>
      </c>
      <c r="G328">
        <f t="shared" si="28"/>
        <v>13.142857142857142</v>
      </c>
      <c r="H328">
        <f t="shared" si="29"/>
        <v>5.8571428571428568</v>
      </c>
      <c r="I328">
        <f t="shared" si="30"/>
        <v>6.8571428571428568</v>
      </c>
      <c r="J328">
        <f t="shared" si="31"/>
        <v>6.3571428571428568</v>
      </c>
    </row>
    <row r="329" spans="1:10">
      <c r="A329" s="3" t="s">
        <v>344</v>
      </c>
      <c r="B329" s="2">
        <v>12</v>
      </c>
      <c r="C329" s="2">
        <v>12</v>
      </c>
      <c r="D329" s="2">
        <v>8</v>
      </c>
      <c r="E329" s="1">
        <f>AVERAGE(KayseriTablo[[#This Row],[Vefat2019]:[Vefat2018]])</f>
        <v>10</v>
      </c>
      <c r="F329" s="1">
        <f>KayseriTablo[[#This Row],[Vefat2020]]-KayseriTablo[[#This Row],[Referans]]</f>
        <v>2</v>
      </c>
      <c r="G329">
        <f t="shared" si="28"/>
        <v>12.428571428571429</v>
      </c>
      <c r="H329">
        <f t="shared" si="29"/>
        <v>6.8571428571428568</v>
      </c>
      <c r="I329">
        <f t="shared" si="30"/>
        <v>7.1428571428571432</v>
      </c>
      <c r="J329">
        <f t="shared" si="31"/>
        <v>7</v>
      </c>
    </row>
    <row r="330" spans="1:10">
      <c r="A330" s="3" t="s">
        <v>345</v>
      </c>
      <c r="B330" s="2">
        <v>11</v>
      </c>
      <c r="C330" s="2">
        <v>6</v>
      </c>
      <c r="D330" s="2">
        <v>7</v>
      </c>
      <c r="E330" s="1">
        <f>AVERAGE(KayseriTablo[[#This Row],[Vefat2019]:[Vefat2018]])</f>
        <v>6.5</v>
      </c>
      <c r="F330" s="1">
        <f>KayseriTablo[[#This Row],[Vefat2020]]-KayseriTablo[[#This Row],[Referans]]</f>
        <v>4.5</v>
      </c>
      <c r="G330">
        <f t="shared" si="28"/>
        <v>11.714285714285714</v>
      </c>
      <c r="H330">
        <f t="shared" si="29"/>
        <v>6.8571428571428568</v>
      </c>
      <c r="I330">
        <f t="shared" si="30"/>
        <v>7.7142857142857144</v>
      </c>
      <c r="J330">
        <f t="shared" si="31"/>
        <v>7.2857142857142856</v>
      </c>
    </row>
    <row r="331" spans="1:10">
      <c r="A331" s="3" t="s">
        <v>346</v>
      </c>
      <c r="B331" s="2">
        <v>3</v>
      </c>
      <c r="C331" s="2">
        <v>9</v>
      </c>
      <c r="D331" s="2">
        <v>5</v>
      </c>
      <c r="E331" s="1">
        <f>AVERAGE(KayseriTablo[[#This Row],[Vefat2019]:[Vefat2018]])</f>
        <v>7</v>
      </c>
      <c r="F331" s="1">
        <f>KayseriTablo[[#This Row],[Vefat2020]]-KayseriTablo[[#This Row],[Referans]]</f>
        <v>-4</v>
      </c>
      <c r="G331">
        <f t="shared" si="28"/>
        <v>11.428571428571429</v>
      </c>
      <c r="H331">
        <f t="shared" si="29"/>
        <v>7.5714285714285712</v>
      </c>
      <c r="I331">
        <f t="shared" si="30"/>
        <v>7.8571428571428568</v>
      </c>
      <c r="J331">
        <f t="shared" si="31"/>
        <v>7.7142857142857144</v>
      </c>
    </row>
    <row r="332" spans="1:10">
      <c r="A332" s="3" t="s">
        <v>347</v>
      </c>
      <c r="B332" s="2">
        <v>12</v>
      </c>
      <c r="C332" s="2">
        <v>6</v>
      </c>
      <c r="D332" s="2">
        <v>4</v>
      </c>
      <c r="E332" s="1">
        <f>AVERAGE(KayseriTablo[[#This Row],[Vefat2019]:[Vefat2018]])</f>
        <v>5</v>
      </c>
      <c r="F332" s="1">
        <f>KayseriTablo[[#This Row],[Vefat2020]]-KayseriTablo[[#This Row],[Referans]]</f>
        <v>7</v>
      </c>
      <c r="G332">
        <f t="shared" si="28"/>
        <v>10.714285714285714</v>
      </c>
      <c r="H332">
        <f t="shared" si="29"/>
        <v>7.2857142857142856</v>
      </c>
      <c r="I332">
        <f t="shared" si="30"/>
        <v>6.8571428571428568</v>
      </c>
      <c r="J332">
        <f t="shared" si="31"/>
        <v>7.0714285714285712</v>
      </c>
    </row>
    <row r="333" spans="1:10">
      <c r="A333" s="3" t="s">
        <v>348</v>
      </c>
      <c r="B333" s="2">
        <v>10</v>
      </c>
      <c r="C333" s="2">
        <v>6</v>
      </c>
      <c r="D333" s="2">
        <v>7</v>
      </c>
      <c r="E333" s="1">
        <f>AVERAGE(KayseriTablo[[#This Row],[Vefat2019]:[Vefat2018]])</f>
        <v>6.5</v>
      </c>
      <c r="F333" s="1">
        <f>KayseriTablo[[#This Row],[Vefat2020]]-KayseriTablo[[#This Row],[Referans]]</f>
        <v>3.5</v>
      </c>
      <c r="G333">
        <f t="shared" si="28"/>
        <v>11.285714285714286</v>
      </c>
      <c r="H333">
        <f t="shared" si="29"/>
        <v>7.1428571428571432</v>
      </c>
      <c r="I333">
        <f t="shared" si="30"/>
        <v>7.2857142857142856</v>
      </c>
      <c r="J333">
        <f t="shared" si="31"/>
        <v>7.2142857142857144</v>
      </c>
    </row>
    <row r="334" spans="1:10">
      <c r="A334" s="3" t="s">
        <v>349</v>
      </c>
      <c r="B334" s="2">
        <v>11</v>
      </c>
      <c r="C334" s="2">
        <v>5</v>
      </c>
      <c r="D334" s="2">
        <v>10</v>
      </c>
      <c r="E334" s="1">
        <f>AVERAGE(KayseriTablo[[#This Row],[Vefat2019]:[Vefat2018]])</f>
        <v>7.5</v>
      </c>
      <c r="F334" s="1">
        <f>KayseriTablo[[#This Row],[Vefat2020]]-KayseriTablo[[#This Row],[Referans]]</f>
        <v>3.5</v>
      </c>
      <c r="G334">
        <f t="shared" si="28"/>
        <v>10.142857142857142</v>
      </c>
      <c r="H334">
        <f t="shared" si="29"/>
        <v>7</v>
      </c>
      <c r="I334">
        <f t="shared" si="30"/>
        <v>7</v>
      </c>
      <c r="J334">
        <f t="shared" si="31"/>
        <v>7</v>
      </c>
    </row>
    <row r="335" spans="1:10">
      <c r="A335" s="3" t="s">
        <v>350</v>
      </c>
      <c r="B335" s="2">
        <v>9</v>
      </c>
      <c r="C335" s="2">
        <v>5</v>
      </c>
      <c r="D335" s="2">
        <v>7</v>
      </c>
      <c r="E335" s="1">
        <f>AVERAGE(KayseriTablo[[#This Row],[Vefat2019]:[Vefat2018]])</f>
        <v>6</v>
      </c>
      <c r="F335" s="1">
        <f>KayseriTablo[[#This Row],[Vefat2020]]-KayseriTablo[[#This Row],[Referans]]</f>
        <v>3</v>
      </c>
      <c r="G335">
        <f t="shared" si="28"/>
        <v>9.7142857142857135</v>
      </c>
      <c r="H335">
        <f t="shared" si="29"/>
        <v>7</v>
      </c>
      <c r="I335">
        <f t="shared" si="30"/>
        <v>6.8571428571428568</v>
      </c>
      <c r="J335">
        <f t="shared" si="31"/>
        <v>6.9285714285714288</v>
      </c>
    </row>
    <row r="336" spans="1:10">
      <c r="A336" s="3" t="s">
        <v>351</v>
      </c>
      <c r="B336" s="2">
        <v>9</v>
      </c>
      <c r="C336" s="2">
        <v>6</v>
      </c>
      <c r="D336" s="2">
        <v>14</v>
      </c>
      <c r="E336" s="1">
        <f>AVERAGE(KayseriTablo[[#This Row],[Vefat2019]:[Vefat2018]])</f>
        <v>10</v>
      </c>
      <c r="F336" s="1">
        <f>KayseriTablo[[#This Row],[Vefat2020]]-KayseriTablo[[#This Row],[Referans]]</f>
        <v>-1</v>
      </c>
      <c r="G336">
        <f t="shared" si="28"/>
        <v>9.2857142857142865</v>
      </c>
      <c r="H336">
        <f t="shared" si="29"/>
        <v>6.1428571428571432</v>
      </c>
      <c r="I336">
        <f t="shared" si="30"/>
        <v>7.7142857142857144</v>
      </c>
      <c r="J336">
        <f t="shared" si="31"/>
        <v>6.9285714285714288</v>
      </c>
    </row>
    <row r="337" spans="1:10">
      <c r="A337" s="3" t="s">
        <v>352</v>
      </c>
      <c r="B337" s="2">
        <v>13</v>
      </c>
      <c r="C337" s="2">
        <v>8</v>
      </c>
      <c r="D337" s="2">
        <v>5</v>
      </c>
      <c r="E337" s="1">
        <f>AVERAGE(KayseriTablo[[#This Row],[Vefat2019]:[Vefat2018]])</f>
        <v>6.5</v>
      </c>
      <c r="F337" s="1">
        <f>KayseriTablo[[#This Row],[Vefat2020]]-KayseriTablo[[#This Row],[Referans]]</f>
        <v>6.5</v>
      </c>
      <c r="G337">
        <f t="shared" si="28"/>
        <v>9.5714285714285712</v>
      </c>
      <c r="H337">
        <f t="shared" si="29"/>
        <v>6.4285714285714288</v>
      </c>
      <c r="I337">
        <f t="shared" si="30"/>
        <v>7.4285714285714288</v>
      </c>
      <c r="J337">
        <f t="shared" si="31"/>
        <v>6.9285714285714288</v>
      </c>
    </row>
    <row r="338" spans="1:10">
      <c r="A338" s="3" t="s">
        <v>353</v>
      </c>
      <c r="B338" s="2">
        <v>14</v>
      </c>
      <c r="C338" s="2">
        <v>8</v>
      </c>
      <c r="D338" s="2">
        <v>12</v>
      </c>
      <c r="E338" s="1">
        <f>AVERAGE(KayseriTablo[[#This Row],[Vefat2019]:[Vefat2018]])</f>
        <v>10</v>
      </c>
      <c r="F338" s="1">
        <f>KayseriTablo[[#This Row],[Vefat2020]]-KayseriTablo[[#This Row],[Referans]]</f>
        <v>4</v>
      </c>
      <c r="G338">
        <f t="shared" si="28"/>
        <v>11.142857142857142</v>
      </c>
      <c r="H338">
        <f t="shared" si="29"/>
        <v>6.2857142857142856</v>
      </c>
      <c r="I338">
        <f t="shared" si="30"/>
        <v>8.4285714285714288</v>
      </c>
      <c r="J338">
        <f t="shared" si="31"/>
        <v>7.3571428571428568</v>
      </c>
    </row>
    <row r="339" spans="1:10">
      <c r="A339" s="3" t="s">
        <v>354</v>
      </c>
      <c r="B339" s="2">
        <v>11</v>
      </c>
      <c r="C339" s="2">
        <v>7</v>
      </c>
      <c r="D339" s="2">
        <v>11</v>
      </c>
      <c r="E339" s="1">
        <f>AVERAGE(KayseriTablo[[#This Row],[Vefat2019]:[Vefat2018]])</f>
        <v>9</v>
      </c>
      <c r="F339" s="1">
        <f>KayseriTablo[[#This Row],[Vefat2020]]-KayseriTablo[[#This Row],[Referans]]</f>
        <v>2</v>
      </c>
      <c r="G339">
        <f t="shared" si="28"/>
        <v>11</v>
      </c>
      <c r="H339">
        <f t="shared" si="29"/>
        <v>6.4285714285714288</v>
      </c>
      <c r="I339">
        <f t="shared" si="30"/>
        <v>9.4285714285714288</v>
      </c>
      <c r="J339">
        <f t="shared" si="31"/>
        <v>7.9285714285714288</v>
      </c>
    </row>
    <row r="340" spans="1:10">
      <c r="A340" s="3" t="s">
        <v>355</v>
      </c>
      <c r="B340" s="2">
        <v>11</v>
      </c>
      <c r="C340" s="2">
        <v>15</v>
      </c>
      <c r="D340" s="2">
        <v>8</v>
      </c>
      <c r="E340" s="1">
        <f>AVERAGE(KayseriTablo[[#This Row],[Vefat2019]:[Vefat2018]])</f>
        <v>11.5</v>
      </c>
      <c r="F340" s="1">
        <f>KayseriTablo[[#This Row],[Vefat2020]]-KayseriTablo[[#This Row],[Referans]]</f>
        <v>-0.5</v>
      </c>
      <c r="G340">
        <f t="shared" si="28"/>
        <v>11.142857142857142</v>
      </c>
      <c r="H340">
        <f t="shared" si="29"/>
        <v>7.7142857142857144</v>
      </c>
      <c r="I340">
        <f t="shared" si="30"/>
        <v>9.5714285714285712</v>
      </c>
      <c r="J340">
        <f t="shared" si="31"/>
        <v>8.6428571428571423</v>
      </c>
    </row>
    <row r="341" spans="1:10">
      <c r="A341" s="3" t="s">
        <v>356</v>
      </c>
      <c r="B341" s="2">
        <v>8</v>
      </c>
      <c r="C341" s="2">
        <v>6</v>
      </c>
      <c r="D341" s="2">
        <v>7</v>
      </c>
      <c r="E341" s="1">
        <f>AVERAGE(KayseriTablo[[#This Row],[Vefat2019]:[Vefat2018]])</f>
        <v>6.5</v>
      </c>
      <c r="F341" s="1">
        <f>KayseriTablo[[#This Row],[Vefat2020]]-KayseriTablo[[#This Row],[Referans]]</f>
        <v>1.5</v>
      </c>
      <c r="G341">
        <f t="shared" si="28"/>
        <v>10.714285714285714</v>
      </c>
      <c r="H341">
        <f t="shared" si="29"/>
        <v>7.8571428571428568</v>
      </c>
      <c r="I341">
        <f t="shared" si="30"/>
        <v>9.1428571428571423</v>
      </c>
      <c r="J341">
        <f t="shared" si="31"/>
        <v>8.5</v>
      </c>
    </row>
    <row r="342" spans="1:10">
      <c r="A342" s="3" t="s">
        <v>357</v>
      </c>
      <c r="B342" s="2">
        <v>17</v>
      </c>
      <c r="C342" s="2">
        <v>10</v>
      </c>
      <c r="D342" s="2">
        <v>9</v>
      </c>
      <c r="E342" s="1">
        <f>AVERAGE(KayseriTablo[[#This Row],[Vefat2019]:[Vefat2018]])</f>
        <v>9.5</v>
      </c>
      <c r="F342" s="1">
        <f>KayseriTablo[[#This Row],[Vefat2020]]-KayseriTablo[[#This Row],[Referans]]</f>
        <v>7.5</v>
      </c>
      <c r="G342">
        <f t="shared" si="28"/>
        <v>11.857142857142858</v>
      </c>
      <c r="H342">
        <f t="shared" si="29"/>
        <v>8.5714285714285712</v>
      </c>
      <c r="I342">
        <f t="shared" si="30"/>
        <v>9.4285714285714288</v>
      </c>
      <c r="J342">
        <f t="shared" si="31"/>
        <v>9</v>
      </c>
    </row>
    <row r="343" spans="1:10">
      <c r="A343" s="3" t="s">
        <v>358</v>
      </c>
      <c r="B343" s="2">
        <v>18</v>
      </c>
      <c r="C343" s="2">
        <v>7</v>
      </c>
      <c r="D343" s="2">
        <v>6</v>
      </c>
      <c r="E343" s="1">
        <f>AVERAGE(KayseriTablo[[#This Row],[Vefat2019]:[Vefat2018]])</f>
        <v>6.5</v>
      </c>
      <c r="F343" s="1">
        <f>KayseriTablo[[#This Row],[Vefat2020]]-KayseriTablo[[#This Row],[Referans]]</f>
        <v>11.5</v>
      </c>
      <c r="G343">
        <f t="shared" si="28"/>
        <v>13.142857142857142</v>
      </c>
      <c r="H343">
        <f t="shared" si="29"/>
        <v>8.7142857142857135</v>
      </c>
      <c r="I343">
        <f t="shared" si="30"/>
        <v>8.2857142857142865</v>
      </c>
      <c r="J343">
        <f t="shared" si="31"/>
        <v>8.5</v>
      </c>
    </row>
    <row r="344" spans="1:10">
      <c r="A344" s="3" t="s">
        <v>359</v>
      </c>
      <c r="B344" s="2">
        <v>12</v>
      </c>
      <c r="C344" s="2">
        <v>9</v>
      </c>
      <c r="D344" s="2">
        <v>6</v>
      </c>
      <c r="E344" s="1">
        <f>AVERAGE(KayseriTablo[[#This Row],[Vefat2019]:[Vefat2018]])</f>
        <v>7.5</v>
      </c>
      <c r="F344" s="1">
        <f>KayseriTablo[[#This Row],[Vefat2020]]-KayseriTablo[[#This Row],[Referans]]</f>
        <v>4.5</v>
      </c>
      <c r="G344">
        <f t="shared" si="28"/>
        <v>13</v>
      </c>
      <c r="H344">
        <f t="shared" si="29"/>
        <v>8.8571428571428577</v>
      </c>
      <c r="I344">
        <f t="shared" si="30"/>
        <v>8.4285714285714288</v>
      </c>
      <c r="J344">
        <f t="shared" si="31"/>
        <v>8.6428571428571423</v>
      </c>
    </row>
    <row r="345" spans="1:10">
      <c r="A345" s="3" t="s">
        <v>360</v>
      </c>
      <c r="B345" s="2">
        <v>16</v>
      </c>
      <c r="C345" s="2">
        <v>7</v>
      </c>
      <c r="D345" s="2">
        <v>7</v>
      </c>
      <c r="E345" s="1">
        <f>AVERAGE(KayseriTablo[[#This Row],[Vefat2019]:[Vefat2018]])</f>
        <v>7</v>
      </c>
      <c r="F345" s="1">
        <f>KayseriTablo[[#This Row],[Vefat2020]]-KayseriTablo[[#This Row],[Referans]]</f>
        <v>9</v>
      </c>
      <c r="G345">
        <f t="shared" si="28"/>
        <v>13.285714285714286</v>
      </c>
      <c r="H345">
        <f t="shared" si="29"/>
        <v>8.7142857142857135</v>
      </c>
      <c r="I345">
        <f t="shared" si="30"/>
        <v>7.7142857142857144</v>
      </c>
      <c r="J345">
        <f t="shared" si="31"/>
        <v>8.2142857142857135</v>
      </c>
    </row>
    <row r="346" spans="1:10">
      <c r="A346" s="3" t="s">
        <v>361</v>
      </c>
      <c r="B346" s="2">
        <v>11</v>
      </c>
      <c r="C346" s="2">
        <v>8</v>
      </c>
      <c r="D346" s="2">
        <v>12</v>
      </c>
      <c r="E346" s="1">
        <f>AVERAGE(KayseriTablo[[#This Row],[Vefat2019]:[Vefat2018]])</f>
        <v>10</v>
      </c>
      <c r="F346" s="1">
        <f>KayseriTablo[[#This Row],[Vefat2020]]-KayseriTablo[[#This Row],[Referans]]</f>
        <v>1</v>
      </c>
      <c r="G346">
        <f t="shared" si="28"/>
        <v>13.285714285714286</v>
      </c>
      <c r="H346">
        <f t="shared" si="29"/>
        <v>8.8571428571428577</v>
      </c>
      <c r="I346">
        <f t="shared" si="30"/>
        <v>7.8571428571428568</v>
      </c>
      <c r="J346">
        <f t="shared" si="31"/>
        <v>8.3571428571428577</v>
      </c>
    </row>
    <row r="347" spans="1:10">
      <c r="A347" s="3" t="s">
        <v>362</v>
      </c>
      <c r="B347" s="2">
        <v>11</v>
      </c>
      <c r="C347" s="2">
        <v>5</v>
      </c>
      <c r="D347" s="2">
        <v>9</v>
      </c>
      <c r="E347" s="1">
        <f>AVERAGE(KayseriTablo[[#This Row],[Vefat2019]:[Vefat2018]])</f>
        <v>7</v>
      </c>
      <c r="F347" s="1">
        <f>KayseriTablo[[#This Row],[Vefat2020]]-KayseriTablo[[#This Row],[Referans]]</f>
        <v>4</v>
      </c>
      <c r="G347">
        <f t="shared" si="28"/>
        <v>13.285714285714286</v>
      </c>
      <c r="H347">
        <f t="shared" si="29"/>
        <v>7.4285714285714288</v>
      </c>
      <c r="I347">
        <f t="shared" si="30"/>
        <v>8</v>
      </c>
      <c r="J347">
        <f t="shared" si="31"/>
        <v>7.7142857142857144</v>
      </c>
    </row>
    <row r="348" spans="1:10">
      <c r="A348" s="3" t="s">
        <v>363</v>
      </c>
      <c r="B348" s="2">
        <v>10</v>
      </c>
      <c r="C348" s="2">
        <v>12</v>
      </c>
      <c r="D348" s="2">
        <v>9</v>
      </c>
      <c r="E348" s="1">
        <f>AVERAGE(KayseriTablo[[#This Row],[Vefat2019]:[Vefat2018]])</f>
        <v>10.5</v>
      </c>
      <c r="F348" s="1">
        <f>KayseriTablo[[#This Row],[Vefat2020]]-KayseriTablo[[#This Row],[Referans]]</f>
        <v>-0.5</v>
      </c>
      <c r="G348">
        <f t="shared" si="28"/>
        <v>13.571428571428571</v>
      </c>
      <c r="H348">
        <f t="shared" si="29"/>
        <v>8.2857142857142865</v>
      </c>
      <c r="I348">
        <f t="shared" si="30"/>
        <v>8.2857142857142865</v>
      </c>
      <c r="J348">
        <f t="shared" si="31"/>
        <v>8.2857142857142865</v>
      </c>
    </row>
    <row r="349" spans="1:10">
      <c r="A349" s="3" t="s">
        <v>364</v>
      </c>
      <c r="B349" s="2">
        <v>17</v>
      </c>
      <c r="C349" s="2">
        <v>12</v>
      </c>
      <c r="D349" s="2">
        <v>15</v>
      </c>
      <c r="E349" s="1">
        <f>AVERAGE(KayseriTablo[[#This Row],[Vefat2019]:[Vefat2018]])</f>
        <v>13.5</v>
      </c>
      <c r="F349" s="1">
        <f>KayseriTablo[[#This Row],[Vefat2020]]-KayseriTablo[[#This Row],[Referans]]</f>
        <v>3.5</v>
      </c>
      <c r="G349">
        <f t="shared" si="28"/>
        <v>13.571428571428571</v>
      </c>
      <c r="H349">
        <f t="shared" si="29"/>
        <v>8.5714285714285712</v>
      </c>
      <c r="I349">
        <f t="shared" si="30"/>
        <v>9.1428571428571423</v>
      </c>
      <c r="J349">
        <f t="shared" si="31"/>
        <v>8.8571428571428577</v>
      </c>
    </row>
    <row r="350" spans="1:10">
      <c r="A350" s="3" t="s">
        <v>365</v>
      </c>
      <c r="B350" s="2">
        <v>16</v>
      </c>
      <c r="C350" s="2">
        <v>6</v>
      </c>
      <c r="D350" s="2">
        <v>10</v>
      </c>
      <c r="E350" s="1">
        <f>AVERAGE(KayseriTablo[[#This Row],[Vefat2019]:[Vefat2018]])</f>
        <v>8</v>
      </c>
      <c r="F350" s="1">
        <f>KayseriTablo[[#This Row],[Vefat2020]]-KayseriTablo[[#This Row],[Referans]]</f>
        <v>8</v>
      </c>
      <c r="G350">
        <f t="shared" si="28"/>
        <v>13.285714285714286</v>
      </c>
      <c r="H350">
        <f t="shared" si="29"/>
        <v>8.4285714285714288</v>
      </c>
      <c r="I350">
        <f t="shared" si="30"/>
        <v>9.7142857142857135</v>
      </c>
      <c r="J350">
        <f t="shared" si="31"/>
        <v>9.0714285714285712</v>
      </c>
    </row>
    <row r="351" spans="1:10">
      <c r="A351" s="3" t="s">
        <v>366</v>
      </c>
      <c r="B351" s="2">
        <v>3</v>
      </c>
      <c r="C351" s="2">
        <v>3</v>
      </c>
      <c r="D351" s="2">
        <v>14</v>
      </c>
      <c r="E351" s="1">
        <f>AVERAGE(KayseriTablo[[#This Row],[Vefat2019]:[Vefat2018]])</f>
        <v>8.5</v>
      </c>
      <c r="F351" s="1">
        <f>KayseriTablo[[#This Row],[Vefat2020]]-KayseriTablo[[#This Row],[Referans]]</f>
        <v>-5.5</v>
      </c>
      <c r="G351">
        <f t="shared" si="28"/>
        <v>12</v>
      </c>
      <c r="H351">
        <f t="shared" si="29"/>
        <v>7.5714285714285712</v>
      </c>
      <c r="I351">
        <f t="shared" si="30"/>
        <v>10.857142857142858</v>
      </c>
      <c r="J351">
        <f t="shared" si="31"/>
        <v>9.2142857142857135</v>
      </c>
    </row>
    <row r="352" spans="1:10">
      <c r="A352" s="3" t="s">
        <v>367</v>
      </c>
      <c r="B352" s="2">
        <v>6</v>
      </c>
      <c r="C352" s="2">
        <v>8</v>
      </c>
      <c r="D352" s="2">
        <v>13</v>
      </c>
      <c r="E352" s="1">
        <f>AVERAGE(KayseriTablo[[#This Row],[Vefat2019]:[Vefat2018]])</f>
        <v>10.5</v>
      </c>
      <c r="F352" s="1">
        <f>KayseriTablo[[#This Row],[Vefat2020]]-KayseriTablo[[#This Row],[Referans]]</f>
        <v>-4.5</v>
      </c>
      <c r="G352">
        <f t="shared" si="28"/>
        <v>10.571428571428571</v>
      </c>
      <c r="H352">
        <f t="shared" si="29"/>
        <v>7.7142857142857144</v>
      </c>
      <c r="I352">
        <f t="shared" si="30"/>
        <v>11.714285714285714</v>
      </c>
      <c r="J352">
        <f t="shared" si="31"/>
        <v>9.7142857142857135</v>
      </c>
    </row>
    <row r="353" spans="1:10">
      <c r="A353" s="3" t="s">
        <v>368</v>
      </c>
      <c r="B353" s="2">
        <v>15</v>
      </c>
      <c r="C353" s="2">
        <v>7</v>
      </c>
      <c r="D353" s="2">
        <v>7</v>
      </c>
      <c r="E353" s="1">
        <f>AVERAGE(KayseriTablo[[#This Row],[Vefat2019]:[Vefat2018]])</f>
        <v>7</v>
      </c>
      <c r="F353" s="1">
        <f>KayseriTablo[[#This Row],[Vefat2020]]-KayseriTablo[[#This Row],[Referans]]</f>
        <v>8</v>
      </c>
      <c r="G353">
        <f t="shared" si="28"/>
        <v>11.142857142857142</v>
      </c>
      <c r="H353">
        <f t="shared" si="29"/>
        <v>7.5714285714285712</v>
      </c>
      <c r="I353">
        <f t="shared" si="30"/>
        <v>11</v>
      </c>
      <c r="J353">
        <f t="shared" si="31"/>
        <v>9.2857142857142865</v>
      </c>
    </row>
    <row r="354" spans="1:10">
      <c r="A354" s="3" t="s">
        <v>369</v>
      </c>
      <c r="B354">
        <v>18</v>
      </c>
      <c r="C354">
        <v>10</v>
      </c>
      <c r="D354">
        <v>3</v>
      </c>
      <c r="E354" s="1">
        <f>AVERAGE(KayseriTablo[[#This Row],[Vefat2019]:[Vefat2018]])</f>
        <v>6.5</v>
      </c>
      <c r="F354" s="1">
        <f>KayseriTablo[[#This Row],[Vefat2020]]-KayseriTablo[[#This Row],[Referans]]</f>
        <v>11.5</v>
      </c>
      <c r="G354">
        <f t="shared" ref="G354:G388" si="32">AVERAGE(B348:B354)</f>
        <v>12.142857142857142</v>
      </c>
      <c r="H354">
        <f t="shared" ref="H354:H388" si="33">AVERAGE(C348:C354)</f>
        <v>8.2857142857142865</v>
      </c>
      <c r="I354">
        <f t="shared" ref="I354:I388" si="34">AVERAGE(D348:D354)</f>
        <v>10.142857142857142</v>
      </c>
      <c r="J354">
        <f t="shared" ref="J354:J388" si="35">AVERAGE(E348:E354)</f>
        <v>9.2142857142857135</v>
      </c>
    </row>
    <row r="355" spans="1:10">
      <c r="A355" s="3" t="s">
        <v>370</v>
      </c>
      <c r="B355">
        <v>9</v>
      </c>
      <c r="C355">
        <v>7</v>
      </c>
      <c r="D355">
        <v>12</v>
      </c>
      <c r="E355" s="1">
        <f>AVERAGE(KayseriTablo[[#This Row],[Vefat2019]:[Vefat2018]])</f>
        <v>9.5</v>
      </c>
      <c r="F355" s="1">
        <f>KayseriTablo[[#This Row],[Vefat2020]]-KayseriTablo[[#This Row],[Referans]]</f>
        <v>-0.5</v>
      </c>
      <c r="G355">
        <f t="shared" si="32"/>
        <v>12</v>
      </c>
      <c r="H355">
        <f t="shared" si="33"/>
        <v>7.5714285714285712</v>
      </c>
      <c r="I355">
        <f t="shared" si="34"/>
        <v>10.571428571428571</v>
      </c>
      <c r="J355">
        <f t="shared" si="35"/>
        <v>9.0714285714285712</v>
      </c>
    </row>
    <row r="356" spans="1:10">
      <c r="A356" s="3" t="s">
        <v>371</v>
      </c>
      <c r="B356">
        <v>20</v>
      </c>
      <c r="C356">
        <v>10</v>
      </c>
      <c r="D356">
        <v>8</v>
      </c>
      <c r="E356" s="1">
        <f>AVERAGE(KayseriTablo[[#This Row],[Vefat2019]:[Vefat2018]])</f>
        <v>9</v>
      </c>
      <c r="F356" s="1">
        <f>KayseriTablo[[#This Row],[Vefat2020]]-KayseriTablo[[#This Row],[Referans]]</f>
        <v>11</v>
      </c>
      <c r="G356">
        <f t="shared" si="32"/>
        <v>12.428571428571429</v>
      </c>
      <c r="H356">
        <f t="shared" si="33"/>
        <v>7.2857142857142856</v>
      </c>
      <c r="I356">
        <f t="shared" si="34"/>
        <v>9.5714285714285712</v>
      </c>
      <c r="J356">
        <f t="shared" si="35"/>
        <v>8.4285714285714288</v>
      </c>
    </row>
    <row r="357" spans="1:10">
      <c r="A357" s="3" t="s">
        <v>372</v>
      </c>
      <c r="B357">
        <v>12</v>
      </c>
      <c r="C357">
        <v>6</v>
      </c>
      <c r="D357">
        <v>10</v>
      </c>
      <c r="E357" s="1">
        <f>AVERAGE(KayseriTablo[[#This Row],[Vefat2019]:[Vefat2018]])</f>
        <v>8</v>
      </c>
      <c r="F357" s="1">
        <f>KayseriTablo[[#This Row],[Vefat2020]]-KayseriTablo[[#This Row],[Referans]]</f>
        <v>4</v>
      </c>
      <c r="G357">
        <f t="shared" si="32"/>
        <v>11.857142857142858</v>
      </c>
      <c r="H357">
        <f t="shared" si="33"/>
        <v>7.2857142857142856</v>
      </c>
      <c r="I357">
        <f t="shared" si="34"/>
        <v>9.5714285714285712</v>
      </c>
      <c r="J357">
        <f t="shared" si="35"/>
        <v>8.4285714285714288</v>
      </c>
    </row>
    <row r="358" spans="1:10">
      <c r="A358" s="3" t="s">
        <v>373</v>
      </c>
      <c r="B358">
        <v>9</v>
      </c>
      <c r="C358">
        <v>8</v>
      </c>
      <c r="D358">
        <v>8</v>
      </c>
      <c r="E358" s="1">
        <f>AVERAGE(KayseriTablo[[#This Row],[Vefat2019]:[Vefat2018]])</f>
        <v>8</v>
      </c>
      <c r="F358" s="1">
        <f>KayseriTablo[[#This Row],[Vefat2020]]-KayseriTablo[[#This Row],[Referans]]</f>
        <v>1</v>
      </c>
      <c r="G358">
        <f t="shared" si="32"/>
        <v>12.714285714285714</v>
      </c>
      <c r="H358">
        <f t="shared" si="33"/>
        <v>8</v>
      </c>
      <c r="I358">
        <f t="shared" si="34"/>
        <v>8.7142857142857135</v>
      </c>
      <c r="J358">
        <f t="shared" si="35"/>
        <v>8.3571428571428577</v>
      </c>
    </row>
    <row r="359" spans="1:10">
      <c r="A359" s="3" t="s">
        <v>374</v>
      </c>
      <c r="B359">
        <v>12</v>
      </c>
      <c r="C359">
        <v>10</v>
      </c>
      <c r="D359">
        <v>5</v>
      </c>
      <c r="E359" s="1">
        <f>AVERAGE(KayseriTablo[[#This Row],[Vefat2019]:[Vefat2018]])</f>
        <v>7.5</v>
      </c>
      <c r="F359" s="1">
        <f>KayseriTablo[[#This Row],[Vefat2020]]-KayseriTablo[[#This Row],[Referans]]</f>
        <v>4.5</v>
      </c>
      <c r="G359">
        <f t="shared" si="32"/>
        <v>13.571428571428571</v>
      </c>
      <c r="H359">
        <f t="shared" si="33"/>
        <v>8.2857142857142865</v>
      </c>
      <c r="I359">
        <f t="shared" si="34"/>
        <v>7.5714285714285712</v>
      </c>
      <c r="J359">
        <f t="shared" si="35"/>
        <v>7.9285714285714288</v>
      </c>
    </row>
    <row r="360" spans="1:10">
      <c r="A360" s="3" t="s">
        <v>375</v>
      </c>
      <c r="B360">
        <v>11</v>
      </c>
      <c r="C360">
        <v>10</v>
      </c>
      <c r="D360">
        <v>11</v>
      </c>
      <c r="E360" s="1">
        <f>AVERAGE(KayseriTablo[[#This Row],[Vefat2019]:[Vefat2018]])</f>
        <v>10.5</v>
      </c>
      <c r="F360" s="1">
        <f>KayseriTablo[[#This Row],[Vefat2020]]-KayseriTablo[[#This Row],[Referans]]</f>
        <v>0.5</v>
      </c>
      <c r="G360">
        <f t="shared" si="32"/>
        <v>13</v>
      </c>
      <c r="H360">
        <f t="shared" si="33"/>
        <v>8.7142857142857135</v>
      </c>
      <c r="I360">
        <f t="shared" si="34"/>
        <v>8.1428571428571423</v>
      </c>
      <c r="J360">
        <f t="shared" si="35"/>
        <v>8.4285714285714288</v>
      </c>
    </row>
    <row r="361" spans="1:10">
      <c r="A361" s="3" t="s">
        <v>376</v>
      </c>
      <c r="B361">
        <v>8</v>
      </c>
      <c r="C361">
        <v>7</v>
      </c>
      <c r="D361">
        <v>19</v>
      </c>
      <c r="E361" s="1">
        <f>AVERAGE(KayseriTablo[[#This Row],[Vefat2019]:[Vefat2018]])</f>
        <v>13</v>
      </c>
      <c r="F361" s="1">
        <f>KayseriTablo[[#This Row],[Vefat2020]]-KayseriTablo[[#This Row],[Referans]]</f>
        <v>-5</v>
      </c>
      <c r="G361">
        <f t="shared" si="32"/>
        <v>11.571428571428571</v>
      </c>
      <c r="H361">
        <f t="shared" si="33"/>
        <v>8.2857142857142865</v>
      </c>
      <c r="I361">
        <f t="shared" si="34"/>
        <v>10.428571428571429</v>
      </c>
      <c r="J361">
        <f t="shared" si="35"/>
        <v>9.3571428571428577</v>
      </c>
    </row>
    <row r="362" spans="1:10">
      <c r="A362" s="3" t="s">
        <v>377</v>
      </c>
      <c r="B362">
        <v>7</v>
      </c>
      <c r="C362">
        <v>11</v>
      </c>
      <c r="D362">
        <v>8</v>
      </c>
      <c r="E362" s="1">
        <f>AVERAGE(KayseriTablo[[#This Row],[Vefat2019]:[Vefat2018]])</f>
        <v>9.5</v>
      </c>
      <c r="F362" s="1">
        <f>KayseriTablo[[#This Row],[Vefat2020]]-KayseriTablo[[#This Row],[Referans]]</f>
        <v>-2.5</v>
      </c>
      <c r="G362">
        <f t="shared" si="32"/>
        <v>11.285714285714286</v>
      </c>
      <c r="H362">
        <f t="shared" si="33"/>
        <v>8.8571428571428577</v>
      </c>
      <c r="I362">
        <f t="shared" si="34"/>
        <v>9.8571428571428577</v>
      </c>
      <c r="J362">
        <f t="shared" si="35"/>
        <v>9.3571428571428577</v>
      </c>
    </row>
    <row r="363" spans="1:10">
      <c r="A363" s="3" t="s">
        <v>378</v>
      </c>
      <c r="B363">
        <v>11</v>
      </c>
      <c r="C363">
        <v>10</v>
      </c>
      <c r="D363">
        <v>6</v>
      </c>
      <c r="E363" s="1">
        <f>AVERAGE(KayseriTablo[[#This Row],[Vefat2019]:[Vefat2018]])</f>
        <v>8</v>
      </c>
      <c r="F363" s="1">
        <f>KayseriTablo[[#This Row],[Vefat2020]]-KayseriTablo[[#This Row],[Referans]]</f>
        <v>3</v>
      </c>
      <c r="G363">
        <f t="shared" si="32"/>
        <v>10</v>
      </c>
      <c r="H363">
        <f t="shared" si="33"/>
        <v>8.8571428571428577</v>
      </c>
      <c r="I363">
        <f t="shared" si="34"/>
        <v>9.5714285714285712</v>
      </c>
      <c r="J363">
        <f t="shared" si="35"/>
        <v>9.2142857142857135</v>
      </c>
    </row>
    <row r="364" spans="1:10">
      <c r="A364" s="3" t="s">
        <v>379</v>
      </c>
      <c r="B364">
        <v>16</v>
      </c>
      <c r="C364">
        <v>10</v>
      </c>
      <c r="D364">
        <v>10</v>
      </c>
      <c r="E364" s="1">
        <f>AVERAGE(KayseriTablo[[#This Row],[Vefat2019]:[Vefat2018]])</f>
        <v>10</v>
      </c>
      <c r="F364" s="1">
        <f>KayseriTablo[[#This Row],[Vefat2020]]-KayseriTablo[[#This Row],[Referans]]</f>
        <v>6</v>
      </c>
      <c r="G364">
        <f t="shared" si="32"/>
        <v>10.571428571428571</v>
      </c>
      <c r="H364">
        <f t="shared" si="33"/>
        <v>9.4285714285714288</v>
      </c>
      <c r="I364">
        <f t="shared" si="34"/>
        <v>9.5714285714285712</v>
      </c>
      <c r="J364">
        <f t="shared" si="35"/>
        <v>9.5</v>
      </c>
    </row>
    <row r="365" spans="1:10">
      <c r="A365" s="3" t="s">
        <v>380</v>
      </c>
      <c r="B365">
        <v>7</v>
      </c>
      <c r="C365">
        <v>7</v>
      </c>
      <c r="D365">
        <v>11</v>
      </c>
      <c r="E365" s="1">
        <f>AVERAGE(KayseriTablo[[#This Row],[Vefat2019]:[Vefat2018]])</f>
        <v>9</v>
      </c>
      <c r="F365" s="1">
        <f>KayseriTablo[[#This Row],[Vefat2020]]-KayseriTablo[[#This Row],[Referans]]</f>
        <v>-2</v>
      </c>
      <c r="G365">
        <f t="shared" si="32"/>
        <v>10.285714285714286</v>
      </c>
      <c r="H365">
        <f t="shared" si="33"/>
        <v>9.2857142857142865</v>
      </c>
      <c r="I365">
        <f t="shared" si="34"/>
        <v>10</v>
      </c>
      <c r="J365">
        <f t="shared" si="35"/>
        <v>9.6428571428571423</v>
      </c>
    </row>
    <row r="366" spans="1:10">
      <c r="A366" s="3" t="s">
        <v>381</v>
      </c>
      <c r="B366">
        <v>7</v>
      </c>
      <c r="C366">
        <v>14</v>
      </c>
      <c r="D366">
        <v>9</v>
      </c>
      <c r="E366" s="1">
        <f>AVERAGE(KayseriTablo[[#This Row],[Vefat2019]:[Vefat2018]])</f>
        <v>11.5</v>
      </c>
      <c r="F366" s="1">
        <f>KayseriTablo[[#This Row],[Vefat2020]]-KayseriTablo[[#This Row],[Referans]]</f>
        <v>-4.5</v>
      </c>
      <c r="G366">
        <f t="shared" si="32"/>
        <v>9.5714285714285712</v>
      </c>
      <c r="H366">
        <f t="shared" si="33"/>
        <v>9.8571428571428577</v>
      </c>
      <c r="I366">
        <f t="shared" si="34"/>
        <v>10.571428571428571</v>
      </c>
      <c r="J366">
        <f t="shared" si="35"/>
        <v>10.214285714285714</v>
      </c>
    </row>
    <row r="367" spans="1:10">
      <c r="A367" s="3" t="s">
        <v>382</v>
      </c>
      <c r="B367">
        <v>11</v>
      </c>
      <c r="C367">
        <v>12</v>
      </c>
      <c r="D367">
        <v>14</v>
      </c>
      <c r="E367" s="1">
        <f>AVERAGE(KayseriTablo[[#This Row],[Vefat2019]:[Vefat2018]])</f>
        <v>13</v>
      </c>
      <c r="F367" s="1">
        <f>KayseriTablo[[#This Row],[Vefat2020]]-KayseriTablo[[#This Row],[Referans]]</f>
        <v>-2</v>
      </c>
      <c r="G367">
        <f t="shared" si="32"/>
        <v>9.5714285714285712</v>
      </c>
      <c r="H367">
        <f t="shared" si="33"/>
        <v>10.142857142857142</v>
      </c>
      <c r="I367">
        <f t="shared" si="34"/>
        <v>11</v>
      </c>
      <c r="J367">
        <f t="shared" si="35"/>
        <v>10.571428571428571</v>
      </c>
    </row>
    <row r="368" spans="1:10">
      <c r="A368" s="3" t="s">
        <v>383</v>
      </c>
      <c r="B368">
        <v>9</v>
      </c>
      <c r="C368">
        <v>8</v>
      </c>
      <c r="D368">
        <v>7</v>
      </c>
      <c r="E368" s="1">
        <f>AVERAGE(KayseriTablo[[#This Row],[Vefat2019]:[Vefat2018]])</f>
        <v>7.5</v>
      </c>
      <c r="F368" s="1">
        <f>KayseriTablo[[#This Row],[Vefat2020]]-KayseriTablo[[#This Row],[Referans]]</f>
        <v>1.5</v>
      </c>
      <c r="G368">
        <f t="shared" si="32"/>
        <v>9.7142857142857135</v>
      </c>
      <c r="H368">
        <f t="shared" si="33"/>
        <v>10.285714285714286</v>
      </c>
      <c r="I368">
        <f t="shared" si="34"/>
        <v>9.2857142857142865</v>
      </c>
      <c r="J368">
        <f t="shared" si="35"/>
        <v>9.7857142857142865</v>
      </c>
    </row>
    <row r="369" spans="1:10">
      <c r="A369" s="3" t="s">
        <v>384</v>
      </c>
      <c r="B369">
        <v>8</v>
      </c>
      <c r="C369">
        <v>11</v>
      </c>
      <c r="D369">
        <v>10</v>
      </c>
      <c r="E369" s="1">
        <f>AVERAGE(KayseriTablo[[#This Row],[Vefat2019]:[Vefat2018]])</f>
        <v>10.5</v>
      </c>
      <c r="F369" s="1">
        <f>KayseriTablo[[#This Row],[Vefat2020]]-KayseriTablo[[#This Row],[Referans]]</f>
        <v>-2.5</v>
      </c>
      <c r="G369">
        <f t="shared" si="32"/>
        <v>9.8571428571428577</v>
      </c>
      <c r="H369">
        <f t="shared" si="33"/>
        <v>10.285714285714286</v>
      </c>
      <c r="I369">
        <f t="shared" si="34"/>
        <v>9.5714285714285712</v>
      </c>
      <c r="J369">
        <f t="shared" si="35"/>
        <v>9.9285714285714288</v>
      </c>
    </row>
    <row r="370" spans="1:10">
      <c r="A370" s="3" t="s">
        <v>385</v>
      </c>
      <c r="B370">
        <v>8</v>
      </c>
      <c r="C370">
        <v>13</v>
      </c>
      <c r="D370">
        <v>7</v>
      </c>
      <c r="E370" s="1">
        <f>AVERAGE(KayseriTablo[[#This Row],[Vefat2019]:[Vefat2018]])</f>
        <v>10</v>
      </c>
      <c r="F370" s="1">
        <f>KayseriTablo[[#This Row],[Vefat2020]]-KayseriTablo[[#This Row],[Referans]]</f>
        <v>-2</v>
      </c>
      <c r="G370">
        <f t="shared" si="32"/>
        <v>9.4285714285714288</v>
      </c>
      <c r="H370">
        <f t="shared" si="33"/>
        <v>10.714285714285714</v>
      </c>
      <c r="I370">
        <f t="shared" si="34"/>
        <v>9.7142857142857135</v>
      </c>
      <c r="J370">
        <f t="shared" si="35"/>
        <v>10.214285714285714</v>
      </c>
    </row>
    <row r="371" spans="1:10">
      <c r="A371" s="3" t="s">
        <v>386</v>
      </c>
      <c r="B371">
        <v>10</v>
      </c>
      <c r="C371">
        <v>14</v>
      </c>
      <c r="D371">
        <v>9</v>
      </c>
      <c r="E371" s="1">
        <f>AVERAGE(KayseriTablo[[#This Row],[Vefat2019]:[Vefat2018]])</f>
        <v>11.5</v>
      </c>
      <c r="F371" s="1">
        <f>KayseriTablo[[#This Row],[Vefat2020]]-KayseriTablo[[#This Row],[Referans]]</f>
        <v>-1.5</v>
      </c>
      <c r="G371">
        <f t="shared" si="32"/>
        <v>8.5714285714285712</v>
      </c>
      <c r="H371">
        <f t="shared" si="33"/>
        <v>11.285714285714286</v>
      </c>
      <c r="I371">
        <f t="shared" si="34"/>
        <v>9.5714285714285712</v>
      </c>
      <c r="J371">
        <f t="shared" si="35"/>
        <v>10.428571428571429</v>
      </c>
    </row>
    <row r="372" spans="1:10">
      <c r="A372" s="3" t="s">
        <v>387</v>
      </c>
      <c r="B372">
        <v>13</v>
      </c>
      <c r="C372">
        <v>13</v>
      </c>
      <c r="D372">
        <v>7</v>
      </c>
      <c r="E372" s="1">
        <f>AVERAGE(KayseriTablo[[#This Row],[Vefat2019]:[Vefat2018]])</f>
        <v>10</v>
      </c>
      <c r="F372" s="1">
        <f>KayseriTablo[[#This Row],[Vefat2020]]-KayseriTablo[[#This Row],[Referans]]</f>
        <v>3</v>
      </c>
      <c r="G372">
        <f t="shared" si="32"/>
        <v>9.4285714285714288</v>
      </c>
      <c r="H372">
        <f t="shared" si="33"/>
        <v>12.142857142857142</v>
      </c>
      <c r="I372">
        <f t="shared" si="34"/>
        <v>9</v>
      </c>
      <c r="J372">
        <f t="shared" si="35"/>
        <v>10.571428571428571</v>
      </c>
    </row>
    <row r="373" spans="1:10">
      <c r="A373" s="3" t="s">
        <v>388</v>
      </c>
      <c r="B373">
        <v>15</v>
      </c>
      <c r="C373">
        <v>6</v>
      </c>
      <c r="D373">
        <v>10</v>
      </c>
      <c r="E373" s="1">
        <f>AVERAGE(KayseriTablo[[#This Row],[Vefat2019]:[Vefat2018]])</f>
        <v>8</v>
      </c>
      <c r="F373" s="1">
        <f>KayseriTablo[[#This Row],[Vefat2020]]-KayseriTablo[[#This Row],[Referans]]</f>
        <v>7</v>
      </c>
      <c r="G373">
        <f t="shared" si="32"/>
        <v>10.571428571428571</v>
      </c>
      <c r="H373">
        <f t="shared" si="33"/>
        <v>11</v>
      </c>
      <c r="I373">
        <f t="shared" si="34"/>
        <v>9.1428571428571423</v>
      </c>
      <c r="J373">
        <f t="shared" si="35"/>
        <v>10.071428571428571</v>
      </c>
    </row>
    <row r="374" spans="1:10">
      <c r="A374" s="3" t="s">
        <v>389</v>
      </c>
      <c r="B374">
        <v>10</v>
      </c>
      <c r="C374">
        <v>8</v>
      </c>
      <c r="D374">
        <v>10</v>
      </c>
      <c r="E374" s="1">
        <f>AVERAGE(KayseriTablo[[#This Row],[Vefat2019]:[Vefat2018]])</f>
        <v>9</v>
      </c>
      <c r="F374" s="1">
        <f>KayseriTablo[[#This Row],[Vefat2020]]-KayseriTablo[[#This Row],[Referans]]</f>
        <v>1</v>
      </c>
      <c r="G374">
        <f t="shared" si="32"/>
        <v>10.428571428571429</v>
      </c>
      <c r="H374">
        <f t="shared" si="33"/>
        <v>10.428571428571429</v>
      </c>
      <c r="I374">
        <f t="shared" si="34"/>
        <v>8.5714285714285712</v>
      </c>
      <c r="J374">
        <f t="shared" si="35"/>
        <v>9.5</v>
      </c>
    </row>
    <row r="375" spans="1:10">
      <c r="A375" s="3" t="s">
        <v>390</v>
      </c>
      <c r="B375">
        <v>7</v>
      </c>
      <c r="C375">
        <v>10</v>
      </c>
      <c r="D375">
        <v>9</v>
      </c>
      <c r="E375" s="1">
        <f>AVERAGE(KayseriTablo[[#This Row],[Vefat2019]:[Vefat2018]])</f>
        <v>9.5</v>
      </c>
      <c r="F375" s="1">
        <f>KayseriTablo[[#This Row],[Vefat2020]]-KayseriTablo[[#This Row],[Referans]]</f>
        <v>-2.5</v>
      </c>
      <c r="G375">
        <f t="shared" si="32"/>
        <v>10.142857142857142</v>
      </c>
      <c r="H375">
        <f t="shared" si="33"/>
        <v>10.714285714285714</v>
      </c>
      <c r="I375">
        <f t="shared" si="34"/>
        <v>8.8571428571428577</v>
      </c>
      <c r="J375">
        <f t="shared" si="35"/>
        <v>9.7857142857142865</v>
      </c>
    </row>
    <row r="376" spans="1:10">
      <c r="A376" s="3" t="s">
        <v>391</v>
      </c>
      <c r="B376">
        <v>6</v>
      </c>
      <c r="C376">
        <v>10</v>
      </c>
      <c r="D376">
        <v>6</v>
      </c>
      <c r="E376" s="1">
        <f>AVERAGE(KayseriTablo[[#This Row],[Vefat2019]:[Vefat2018]])</f>
        <v>8</v>
      </c>
      <c r="F376" s="1">
        <f>KayseriTablo[[#This Row],[Vefat2020]]-KayseriTablo[[#This Row],[Referans]]</f>
        <v>-2</v>
      </c>
      <c r="G376">
        <f t="shared" si="32"/>
        <v>9.8571428571428577</v>
      </c>
      <c r="H376">
        <f t="shared" si="33"/>
        <v>10.571428571428571</v>
      </c>
      <c r="I376">
        <f t="shared" si="34"/>
        <v>8.2857142857142865</v>
      </c>
      <c r="J376">
        <f t="shared" si="35"/>
        <v>9.4285714285714288</v>
      </c>
    </row>
    <row r="377" spans="1:10">
      <c r="A377" s="3" t="s">
        <v>392</v>
      </c>
      <c r="B377">
        <v>4</v>
      </c>
      <c r="C377">
        <v>11</v>
      </c>
      <c r="D377">
        <v>10</v>
      </c>
      <c r="E377" s="1">
        <f>AVERAGE(KayseriTablo[[#This Row],[Vefat2019]:[Vefat2018]])</f>
        <v>10.5</v>
      </c>
      <c r="F377" s="1">
        <f>KayseriTablo[[#This Row],[Vefat2020]]-KayseriTablo[[#This Row],[Referans]]</f>
        <v>-6.5</v>
      </c>
      <c r="G377">
        <f t="shared" si="32"/>
        <v>9.2857142857142865</v>
      </c>
      <c r="H377">
        <f t="shared" si="33"/>
        <v>10.285714285714286</v>
      </c>
      <c r="I377">
        <f t="shared" si="34"/>
        <v>8.7142857142857135</v>
      </c>
      <c r="J377">
        <f t="shared" si="35"/>
        <v>9.5</v>
      </c>
    </row>
    <row r="378" spans="1:10">
      <c r="A378" s="3" t="s">
        <v>393</v>
      </c>
      <c r="B378">
        <v>13</v>
      </c>
      <c r="C378">
        <v>11</v>
      </c>
      <c r="D378">
        <v>8</v>
      </c>
      <c r="E378" s="1">
        <f>AVERAGE(KayseriTablo[[#This Row],[Vefat2019]:[Vefat2018]])</f>
        <v>9.5</v>
      </c>
      <c r="F378" s="1">
        <f>KayseriTablo[[#This Row],[Vefat2020]]-KayseriTablo[[#This Row],[Referans]]</f>
        <v>3.5</v>
      </c>
      <c r="G378">
        <f t="shared" si="32"/>
        <v>9.7142857142857135</v>
      </c>
      <c r="H378">
        <f t="shared" si="33"/>
        <v>9.8571428571428577</v>
      </c>
      <c r="I378">
        <f t="shared" si="34"/>
        <v>8.5714285714285712</v>
      </c>
      <c r="J378">
        <f t="shared" si="35"/>
        <v>9.2142857142857135</v>
      </c>
    </row>
    <row r="379" spans="1:10">
      <c r="A379" s="3" t="s">
        <v>394</v>
      </c>
      <c r="B379">
        <v>4</v>
      </c>
      <c r="C379">
        <v>10</v>
      </c>
      <c r="D379">
        <v>11</v>
      </c>
      <c r="E379" s="1">
        <f>AVERAGE(KayseriTablo[[#This Row],[Vefat2019]:[Vefat2018]])</f>
        <v>10.5</v>
      </c>
      <c r="F379" s="1">
        <f>KayseriTablo[[#This Row],[Vefat2020]]-KayseriTablo[[#This Row],[Referans]]</f>
        <v>-6.5</v>
      </c>
      <c r="G379">
        <f t="shared" si="32"/>
        <v>8.4285714285714288</v>
      </c>
      <c r="H379">
        <f t="shared" si="33"/>
        <v>9.4285714285714288</v>
      </c>
      <c r="I379">
        <f t="shared" si="34"/>
        <v>9.1428571428571423</v>
      </c>
      <c r="J379">
        <f t="shared" si="35"/>
        <v>9.2857142857142865</v>
      </c>
    </row>
    <row r="380" spans="1:10">
      <c r="A380" s="3" t="s">
        <v>395</v>
      </c>
      <c r="B380">
        <v>8</v>
      </c>
      <c r="C380">
        <v>6</v>
      </c>
      <c r="D380">
        <v>9</v>
      </c>
      <c r="E380" s="1">
        <f>AVERAGE(KayseriTablo[[#This Row],[Vefat2019]:[Vefat2018]])</f>
        <v>7.5</v>
      </c>
      <c r="F380" s="1">
        <f>KayseriTablo[[#This Row],[Vefat2020]]-KayseriTablo[[#This Row],[Referans]]</f>
        <v>0.5</v>
      </c>
      <c r="G380">
        <f t="shared" si="32"/>
        <v>7.4285714285714288</v>
      </c>
      <c r="H380">
        <f t="shared" si="33"/>
        <v>9.4285714285714288</v>
      </c>
      <c r="I380">
        <f t="shared" si="34"/>
        <v>9</v>
      </c>
      <c r="J380">
        <f t="shared" si="35"/>
        <v>9.2142857142857135</v>
      </c>
    </row>
    <row r="381" spans="1:10">
      <c r="A381" s="3" t="s">
        <v>396</v>
      </c>
      <c r="B381">
        <v>12</v>
      </c>
      <c r="C381">
        <v>8</v>
      </c>
      <c r="D381">
        <v>12</v>
      </c>
      <c r="E381" s="1">
        <f>AVERAGE(KayseriTablo[[#This Row],[Vefat2019]:[Vefat2018]])</f>
        <v>10</v>
      </c>
      <c r="F381" s="1">
        <f>KayseriTablo[[#This Row],[Vefat2020]]-KayseriTablo[[#This Row],[Referans]]</f>
        <v>2</v>
      </c>
      <c r="G381">
        <f t="shared" si="32"/>
        <v>7.7142857142857144</v>
      </c>
      <c r="H381">
        <f t="shared" si="33"/>
        <v>9.4285714285714288</v>
      </c>
      <c r="I381">
        <f t="shared" si="34"/>
        <v>9.2857142857142865</v>
      </c>
      <c r="J381">
        <f t="shared" si="35"/>
        <v>9.3571428571428577</v>
      </c>
    </row>
    <row r="382" spans="1:10">
      <c r="A382" s="3" t="s">
        <v>397</v>
      </c>
      <c r="B382">
        <v>5</v>
      </c>
      <c r="C382">
        <v>7</v>
      </c>
      <c r="D382">
        <v>6</v>
      </c>
      <c r="E382" s="1">
        <f>AVERAGE(KayseriTablo[[#This Row],[Vefat2019]:[Vefat2018]])</f>
        <v>6.5</v>
      </c>
      <c r="F382" s="1">
        <f>KayseriTablo[[#This Row],[Vefat2020]]-KayseriTablo[[#This Row],[Referans]]</f>
        <v>-1.5</v>
      </c>
      <c r="G382">
        <f t="shared" si="32"/>
        <v>7.4285714285714288</v>
      </c>
      <c r="H382">
        <f t="shared" si="33"/>
        <v>9</v>
      </c>
      <c r="I382">
        <f t="shared" si="34"/>
        <v>8.8571428571428577</v>
      </c>
      <c r="J382">
        <f t="shared" si="35"/>
        <v>8.9285714285714288</v>
      </c>
    </row>
    <row r="383" spans="1:10">
      <c r="A383" s="3" t="s">
        <v>398</v>
      </c>
      <c r="B383">
        <v>8</v>
      </c>
      <c r="C383">
        <v>6</v>
      </c>
      <c r="D383">
        <v>15</v>
      </c>
      <c r="E383" s="1">
        <f>AVERAGE(KayseriTablo[[#This Row],[Vefat2019]:[Vefat2018]])</f>
        <v>10.5</v>
      </c>
      <c r="F383" s="1">
        <f>KayseriTablo[[#This Row],[Vefat2020]]-KayseriTablo[[#This Row],[Referans]]</f>
        <v>-2.5</v>
      </c>
      <c r="G383">
        <f t="shared" si="32"/>
        <v>7.7142857142857144</v>
      </c>
      <c r="H383">
        <f t="shared" si="33"/>
        <v>8.4285714285714288</v>
      </c>
      <c r="I383">
        <f t="shared" si="34"/>
        <v>10.142857142857142</v>
      </c>
      <c r="J383">
        <f t="shared" si="35"/>
        <v>9.2857142857142865</v>
      </c>
    </row>
    <row r="384" spans="1:10">
      <c r="A384" s="3" t="s">
        <v>399</v>
      </c>
      <c r="B384">
        <v>8</v>
      </c>
      <c r="C384">
        <v>10</v>
      </c>
      <c r="D384">
        <v>9</v>
      </c>
      <c r="E384" s="1">
        <f>AVERAGE(KayseriTablo[[#This Row],[Vefat2019]:[Vefat2018]])</f>
        <v>9.5</v>
      </c>
      <c r="F384" s="1">
        <f>KayseriTablo[[#This Row],[Vefat2020]]-KayseriTablo[[#This Row],[Referans]]</f>
        <v>-1.5</v>
      </c>
      <c r="G384">
        <f t="shared" si="32"/>
        <v>8.2857142857142865</v>
      </c>
      <c r="H384">
        <f t="shared" si="33"/>
        <v>8.2857142857142865</v>
      </c>
      <c r="I384">
        <f t="shared" si="34"/>
        <v>10</v>
      </c>
      <c r="J384">
        <f t="shared" si="35"/>
        <v>9.1428571428571423</v>
      </c>
    </row>
    <row r="385" spans="1:10">
      <c r="A385" s="3" t="s">
        <v>400</v>
      </c>
      <c r="B385">
        <v>9</v>
      </c>
      <c r="C385">
        <v>8</v>
      </c>
      <c r="D385">
        <v>8</v>
      </c>
      <c r="E385" s="1">
        <f>AVERAGE(KayseriTablo[[#This Row],[Vefat2019]:[Vefat2018]])</f>
        <v>8</v>
      </c>
      <c r="F385" s="1">
        <f>KayseriTablo[[#This Row],[Vefat2020]]-KayseriTablo[[#This Row],[Referans]]</f>
        <v>1</v>
      </c>
      <c r="G385">
        <f t="shared" si="32"/>
        <v>7.7142857142857144</v>
      </c>
      <c r="H385">
        <f t="shared" si="33"/>
        <v>7.8571428571428568</v>
      </c>
      <c r="I385">
        <f t="shared" si="34"/>
        <v>10</v>
      </c>
      <c r="J385">
        <f t="shared" si="35"/>
        <v>8.9285714285714288</v>
      </c>
    </row>
    <row r="386" spans="1:10">
      <c r="A386" s="3" t="s">
        <v>401</v>
      </c>
      <c r="B386">
        <v>10</v>
      </c>
      <c r="C386">
        <v>6</v>
      </c>
      <c r="D386">
        <v>5</v>
      </c>
      <c r="E386" s="1">
        <f>AVERAGE(KayseriTablo[[#This Row],[Vefat2019]:[Vefat2018]])</f>
        <v>5.5</v>
      </c>
      <c r="F386" s="1">
        <f>KayseriTablo[[#This Row],[Vefat2020]]-KayseriTablo[[#This Row],[Referans]]</f>
        <v>4.5</v>
      </c>
      <c r="G386">
        <f t="shared" si="32"/>
        <v>8.5714285714285712</v>
      </c>
      <c r="H386">
        <f t="shared" si="33"/>
        <v>7.2857142857142856</v>
      </c>
      <c r="I386">
        <f t="shared" si="34"/>
        <v>9.1428571428571423</v>
      </c>
      <c r="J386">
        <f t="shared" si="35"/>
        <v>8.2142857142857135</v>
      </c>
    </row>
    <row r="387" spans="1:10">
      <c r="A387" s="3" t="s">
        <v>402</v>
      </c>
      <c r="B387">
        <v>10</v>
      </c>
      <c r="C387">
        <v>3</v>
      </c>
      <c r="D387">
        <v>12</v>
      </c>
      <c r="E387" s="1">
        <f>AVERAGE(KayseriTablo[[#This Row],[Vefat2019]:[Vefat2018]])</f>
        <v>7.5</v>
      </c>
      <c r="F387" s="1">
        <f>KayseriTablo[[#This Row],[Vefat2020]]-KayseriTablo[[#This Row],[Referans]]</f>
        <v>2.5</v>
      </c>
      <c r="G387">
        <f t="shared" si="32"/>
        <v>8.8571428571428577</v>
      </c>
      <c r="H387">
        <f t="shared" si="33"/>
        <v>6.8571428571428568</v>
      </c>
      <c r="I387">
        <f t="shared" si="34"/>
        <v>9.5714285714285712</v>
      </c>
      <c r="J387">
        <f t="shared" si="35"/>
        <v>8.2142857142857135</v>
      </c>
    </row>
    <row r="388" spans="1:10">
      <c r="A388" s="3" t="s">
        <v>403</v>
      </c>
      <c r="B388">
        <v>8</v>
      </c>
      <c r="C388">
        <v>6</v>
      </c>
      <c r="D388">
        <v>13</v>
      </c>
      <c r="E388" s="1">
        <f>AVERAGE(KayseriTablo[[#This Row],[Vefat2019]:[Vefat2018]])</f>
        <v>9.5</v>
      </c>
      <c r="F388" s="1">
        <f>KayseriTablo[[#This Row],[Vefat2020]]-KayseriTablo[[#This Row],[Referans]]</f>
        <v>-1.5</v>
      </c>
      <c r="G388">
        <f t="shared" si="32"/>
        <v>8.2857142857142865</v>
      </c>
      <c r="H388">
        <f t="shared" si="33"/>
        <v>6.5714285714285712</v>
      </c>
      <c r="I388">
        <f t="shared" si="34"/>
        <v>9.7142857142857135</v>
      </c>
      <c r="J388">
        <f t="shared" si="35"/>
        <v>8.1428571428571423</v>
      </c>
    </row>
    <row r="389" spans="1:10">
      <c r="A389" s="3" t="s">
        <v>404</v>
      </c>
      <c r="B389" s="2">
        <v>6</v>
      </c>
      <c r="C389" s="2">
        <v>9</v>
      </c>
      <c r="D389" s="2">
        <v>8</v>
      </c>
      <c r="E389" s="1">
        <f>AVERAGE(KayseriTablo[[#This Row],[Vefat2019]:[Vefat2018]])</f>
        <v>8.5</v>
      </c>
      <c r="F389" s="1">
        <f>KayseriTablo[[#This Row],[Vefat2020]]-KayseriTablo[[#This Row],[Referans]]</f>
        <v>-2.5</v>
      </c>
      <c r="G389">
        <f t="shared" ref="G389:G429" si="36">AVERAGE(B383:B389)</f>
        <v>8.4285714285714288</v>
      </c>
      <c r="H389">
        <f t="shared" ref="H389:H429" si="37">AVERAGE(C383:C389)</f>
        <v>6.8571428571428568</v>
      </c>
      <c r="I389">
        <f t="shared" ref="I389:I429" si="38">AVERAGE(D383:D389)</f>
        <v>10</v>
      </c>
      <c r="J389">
        <f t="shared" ref="J389:J429" si="39">AVERAGE(E383:E389)</f>
        <v>8.4285714285714288</v>
      </c>
    </row>
    <row r="390" spans="1:10">
      <c r="A390" s="3" t="s">
        <v>405</v>
      </c>
      <c r="B390" s="2">
        <v>5</v>
      </c>
      <c r="C390" s="2">
        <v>7</v>
      </c>
      <c r="D390" s="2">
        <v>6</v>
      </c>
      <c r="E390" s="1">
        <f>AVERAGE(KayseriTablo[[#This Row],[Vefat2019]:[Vefat2018]])</f>
        <v>6.5</v>
      </c>
      <c r="F390" s="1">
        <f>KayseriTablo[[#This Row],[Vefat2020]]-KayseriTablo[[#This Row],[Referans]]</f>
        <v>-1.5</v>
      </c>
      <c r="G390">
        <f t="shared" si="36"/>
        <v>8</v>
      </c>
      <c r="H390">
        <f t="shared" si="37"/>
        <v>7</v>
      </c>
      <c r="I390">
        <f t="shared" si="38"/>
        <v>8.7142857142857135</v>
      </c>
      <c r="J390">
        <f t="shared" si="39"/>
        <v>7.8571428571428568</v>
      </c>
    </row>
    <row r="391" spans="1:10">
      <c r="A391" s="3" t="s">
        <v>406</v>
      </c>
      <c r="B391" s="2">
        <v>11</v>
      </c>
      <c r="C391" s="2">
        <v>6</v>
      </c>
      <c r="D391" s="2">
        <v>13</v>
      </c>
      <c r="E391" s="1">
        <f>AVERAGE(KayseriTablo[[#This Row],[Vefat2019]:[Vefat2018]])</f>
        <v>9.5</v>
      </c>
      <c r="F391" s="1">
        <f>KayseriTablo[[#This Row],[Vefat2020]]-KayseriTablo[[#This Row],[Referans]]</f>
        <v>1.5</v>
      </c>
      <c r="G391">
        <f t="shared" si="36"/>
        <v>8.4285714285714288</v>
      </c>
      <c r="H391">
        <f t="shared" si="37"/>
        <v>6.4285714285714288</v>
      </c>
      <c r="I391">
        <f t="shared" si="38"/>
        <v>9.2857142857142865</v>
      </c>
      <c r="J391">
        <f t="shared" si="39"/>
        <v>7.8571428571428568</v>
      </c>
    </row>
    <row r="392" spans="1:10">
      <c r="A392" s="3" t="s">
        <v>407</v>
      </c>
      <c r="B392" s="2">
        <v>10</v>
      </c>
      <c r="C392" s="2">
        <v>5</v>
      </c>
      <c r="D392" s="2">
        <v>9</v>
      </c>
      <c r="E392" s="1">
        <f>AVERAGE(KayseriTablo[[#This Row],[Vefat2019]:[Vefat2018]])</f>
        <v>7</v>
      </c>
      <c r="F392" s="1">
        <f>KayseriTablo[[#This Row],[Vefat2020]]-KayseriTablo[[#This Row],[Referans]]</f>
        <v>3</v>
      </c>
      <c r="G392">
        <f t="shared" si="36"/>
        <v>8.5714285714285712</v>
      </c>
      <c r="H392">
        <f t="shared" si="37"/>
        <v>6</v>
      </c>
      <c r="I392">
        <f t="shared" si="38"/>
        <v>9.4285714285714288</v>
      </c>
      <c r="J392">
        <f t="shared" si="39"/>
        <v>7.7142857142857144</v>
      </c>
    </row>
    <row r="393" spans="1:10">
      <c r="A393" s="3" t="s">
        <v>408</v>
      </c>
      <c r="B393" s="2">
        <v>15</v>
      </c>
      <c r="C393" s="2">
        <v>8</v>
      </c>
      <c r="D393" s="2">
        <v>8</v>
      </c>
      <c r="E393" s="1">
        <f>AVERAGE(KayseriTablo[[#This Row],[Vefat2019]:[Vefat2018]])</f>
        <v>8</v>
      </c>
      <c r="F393" s="1">
        <f>KayseriTablo[[#This Row],[Vefat2020]]-KayseriTablo[[#This Row],[Referans]]</f>
        <v>7</v>
      </c>
      <c r="G393">
        <f t="shared" si="36"/>
        <v>9.2857142857142865</v>
      </c>
      <c r="H393">
        <f t="shared" si="37"/>
        <v>6.2857142857142856</v>
      </c>
      <c r="I393">
        <f t="shared" si="38"/>
        <v>9.8571428571428577</v>
      </c>
      <c r="J393">
        <f t="shared" si="39"/>
        <v>8.0714285714285712</v>
      </c>
    </row>
    <row r="394" spans="1:10">
      <c r="A394" s="3" t="s">
        <v>409</v>
      </c>
      <c r="B394" s="2">
        <v>5</v>
      </c>
      <c r="C394" s="2">
        <v>5</v>
      </c>
      <c r="D394" s="2">
        <v>4</v>
      </c>
      <c r="E394" s="1">
        <f>AVERAGE(KayseriTablo[[#This Row],[Vefat2019]:[Vefat2018]])</f>
        <v>4.5</v>
      </c>
      <c r="F394" s="1">
        <f>KayseriTablo[[#This Row],[Vefat2020]]-KayseriTablo[[#This Row],[Referans]]</f>
        <v>0.5</v>
      </c>
      <c r="G394">
        <f t="shared" si="36"/>
        <v>8.5714285714285712</v>
      </c>
      <c r="H394">
        <f t="shared" si="37"/>
        <v>6.5714285714285712</v>
      </c>
      <c r="I394">
        <f t="shared" si="38"/>
        <v>8.7142857142857135</v>
      </c>
      <c r="J394">
        <f t="shared" si="39"/>
        <v>7.6428571428571432</v>
      </c>
    </row>
    <row r="395" spans="1:10">
      <c r="A395" s="3" t="s">
        <v>410</v>
      </c>
      <c r="B395" s="2">
        <v>7</v>
      </c>
      <c r="C395" s="2">
        <v>9</v>
      </c>
      <c r="D395" s="2">
        <v>9</v>
      </c>
      <c r="E395" s="1">
        <f>AVERAGE(KayseriTablo[[#This Row],[Vefat2019]:[Vefat2018]])</f>
        <v>9</v>
      </c>
      <c r="F395" s="1">
        <f>KayseriTablo[[#This Row],[Vefat2020]]-KayseriTablo[[#This Row],[Referans]]</f>
        <v>-2</v>
      </c>
      <c r="G395">
        <f t="shared" si="36"/>
        <v>8.4285714285714288</v>
      </c>
      <c r="H395">
        <f t="shared" si="37"/>
        <v>7</v>
      </c>
      <c r="I395">
        <f t="shared" si="38"/>
        <v>8.1428571428571423</v>
      </c>
      <c r="J395">
        <f t="shared" si="39"/>
        <v>7.5714285714285712</v>
      </c>
    </row>
    <row r="396" spans="1:10">
      <c r="A396" s="3" t="s">
        <v>411</v>
      </c>
      <c r="B396" s="2">
        <v>11</v>
      </c>
      <c r="C396" s="2">
        <v>14</v>
      </c>
      <c r="D396" s="2">
        <v>9</v>
      </c>
      <c r="E396" s="1">
        <f>AVERAGE(KayseriTablo[[#This Row],[Vefat2019]:[Vefat2018]])</f>
        <v>11.5</v>
      </c>
      <c r="F396" s="1">
        <f>KayseriTablo[[#This Row],[Vefat2020]]-KayseriTablo[[#This Row],[Referans]]</f>
        <v>-0.5</v>
      </c>
      <c r="G396">
        <f t="shared" si="36"/>
        <v>9.1428571428571423</v>
      </c>
      <c r="H396">
        <f t="shared" si="37"/>
        <v>7.7142857142857144</v>
      </c>
      <c r="I396">
        <f t="shared" si="38"/>
        <v>8.2857142857142865</v>
      </c>
      <c r="J396">
        <f t="shared" si="39"/>
        <v>8</v>
      </c>
    </row>
    <row r="397" spans="1:10">
      <c r="A397" s="3" t="s">
        <v>412</v>
      </c>
      <c r="B397" s="2">
        <v>12</v>
      </c>
      <c r="C397" s="2">
        <v>6</v>
      </c>
      <c r="D397" s="2">
        <v>7</v>
      </c>
      <c r="E397" s="1">
        <f>AVERAGE(KayseriTablo[[#This Row],[Vefat2019]:[Vefat2018]])</f>
        <v>6.5</v>
      </c>
      <c r="F397" s="1">
        <f>KayseriTablo[[#This Row],[Vefat2020]]-KayseriTablo[[#This Row],[Referans]]</f>
        <v>5.5</v>
      </c>
      <c r="G397">
        <f t="shared" si="36"/>
        <v>10.142857142857142</v>
      </c>
      <c r="H397">
        <f t="shared" si="37"/>
        <v>7.5714285714285712</v>
      </c>
      <c r="I397">
        <f t="shared" si="38"/>
        <v>8.4285714285714288</v>
      </c>
      <c r="J397">
        <f t="shared" si="39"/>
        <v>8</v>
      </c>
    </row>
    <row r="398" spans="1:10">
      <c r="A398" s="3" t="s">
        <v>413</v>
      </c>
      <c r="B398" s="2">
        <v>7</v>
      </c>
      <c r="C398" s="2">
        <v>2</v>
      </c>
      <c r="D398" s="2">
        <v>9</v>
      </c>
      <c r="E398" s="1">
        <f>AVERAGE(KayseriTablo[[#This Row],[Vefat2019]:[Vefat2018]])</f>
        <v>5.5</v>
      </c>
      <c r="F398" s="1">
        <f>KayseriTablo[[#This Row],[Vefat2020]]-KayseriTablo[[#This Row],[Referans]]</f>
        <v>1.5</v>
      </c>
      <c r="G398">
        <f t="shared" si="36"/>
        <v>9.5714285714285712</v>
      </c>
      <c r="H398">
        <f t="shared" si="37"/>
        <v>7</v>
      </c>
      <c r="I398">
        <f t="shared" si="38"/>
        <v>7.8571428571428568</v>
      </c>
      <c r="J398">
        <f t="shared" si="39"/>
        <v>7.4285714285714288</v>
      </c>
    </row>
    <row r="399" spans="1:10">
      <c r="A399" s="3" t="s">
        <v>414</v>
      </c>
      <c r="B399" s="2">
        <v>8</v>
      </c>
      <c r="C399" s="2">
        <v>10</v>
      </c>
      <c r="D399" s="2">
        <v>3</v>
      </c>
      <c r="E399" s="1">
        <f>AVERAGE(KayseriTablo[[#This Row],[Vefat2019]:[Vefat2018]])</f>
        <v>6.5</v>
      </c>
      <c r="F399" s="1">
        <f>KayseriTablo[[#This Row],[Vefat2020]]-KayseriTablo[[#This Row],[Referans]]</f>
        <v>1.5</v>
      </c>
      <c r="G399">
        <f t="shared" si="36"/>
        <v>9.2857142857142865</v>
      </c>
      <c r="H399">
        <f t="shared" si="37"/>
        <v>7.7142857142857144</v>
      </c>
      <c r="I399">
        <f t="shared" si="38"/>
        <v>7</v>
      </c>
      <c r="J399">
        <f t="shared" si="39"/>
        <v>7.3571428571428568</v>
      </c>
    </row>
    <row r="400" spans="1:10">
      <c r="A400" s="3" t="s">
        <v>415</v>
      </c>
      <c r="B400" s="2">
        <v>13</v>
      </c>
      <c r="C400" s="2">
        <v>3</v>
      </c>
      <c r="D400" s="2">
        <v>7</v>
      </c>
      <c r="E400" s="1">
        <f>AVERAGE(KayseriTablo[[#This Row],[Vefat2019]:[Vefat2018]])</f>
        <v>5</v>
      </c>
      <c r="F400" s="1">
        <f>KayseriTablo[[#This Row],[Vefat2020]]-KayseriTablo[[#This Row],[Referans]]</f>
        <v>8</v>
      </c>
      <c r="G400">
        <f t="shared" si="36"/>
        <v>9</v>
      </c>
      <c r="H400">
        <f t="shared" si="37"/>
        <v>7</v>
      </c>
      <c r="I400">
        <f t="shared" si="38"/>
        <v>6.8571428571428568</v>
      </c>
      <c r="J400">
        <f t="shared" si="39"/>
        <v>6.9285714285714288</v>
      </c>
    </row>
    <row r="401" spans="1:10">
      <c r="A401" s="3" t="s">
        <v>416</v>
      </c>
      <c r="B401" s="2">
        <v>8</v>
      </c>
      <c r="C401" s="2">
        <v>12</v>
      </c>
      <c r="D401" s="2">
        <v>6</v>
      </c>
      <c r="E401" s="1">
        <f>AVERAGE(KayseriTablo[[#This Row],[Vefat2019]:[Vefat2018]])</f>
        <v>9</v>
      </c>
      <c r="F401" s="1">
        <f>KayseriTablo[[#This Row],[Vefat2020]]-KayseriTablo[[#This Row],[Referans]]</f>
        <v>-1</v>
      </c>
      <c r="G401">
        <f t="shared" si="36"/>
        <v>9.4285714285714288</v>
      </c>
      <c r="H401">
        <f t="shared" si="37"/>
        <v>8</v>
      </c>
      <c r="I401">
        <f t="shared" si="38"/>
        <v>7.1428571428571432</v>
      </c>
      <c r="J401">
        <f t="shared" si="39"/>
        <v>7.5714285714285712</v>
      </c>
    </row>
    <row r="402" spans="1:10">
      <c r="A402" s="3" t="s">
        <v>417</v>
      </c>
      <c r="B402" s="2">
        <v>9</v>
      </c>
      <c r="C402" s="2">
        <v>13</v>
      </c>
      <c r="D402" s="2">
        <v>8</v>
      </c>
      <c r="E402" s="1">
        <f>AVERAGE(KayseriTablo[[#This Row],[Vefat2019]:[Vefat2018]])</f>
        <v>10.5</v>
      </c>
      <c r="F402" s="1">
        <f>KayseriTablo[[#This Row],[Vefat2020]]-KayseriTablo[[#This Row],[Referans]]</f>
        <v>-1.5</v>
      </c>
      <c r="G402">
        <f t="shared" si="36"/>
        <v>9.7142857142857135</v>
      </c>
      <c r="H402">
        <f t="shared" si="37"/>
        <v>8.5714285714285712</v>
      </c>
      <c r="I402">
        <f t="shared" si="38"/>
        <v>7</v>
      </c>
      <c r="J402">
        <f t="shared" si="39"/>
        <v>7.7857142857142856</v>
      </c>
    </row>
    <row r="403" spans="1:10">
      <c r="A403" s="3" t="s">
        <v>418</v>
      </c>
      <c r="B403" s="2">
        <v>9</v>
      </c>
      <c r="C403" s="2">
        <v>9</v>
      </c>
      <c r="D403" s="2">
        <v>6</v>
      </c>
      <c r="E403" s="1">
        <f>AVERAGE(KayseriTablo[[#This Row],[Vefat2019]:[Vefat2018]])</f>
        <v>7.5</v>
      </c>
      <c r="F403" s="1">
        <f>KayseriTablo[[#This Row],[Vefat2020]]-KayseriTablo[[#This Row],[Referans]]</f>
        <v>1.5</v>
      </c>
      <c r="G403">
        <f t="shared" si="36"/>
        <v>9.4285714285714288</v>
      </c>
      <c r="H403">
        <f t="shared" si="37"/>
        <v>7.8571428571428568</v>
      </c>
      <c r="I403">
        <f t="shared" si="38"/>
        <v>6.5714285714285712</v>
      </c>
      <c r="J403">
        <f t="shared" si="39"/>
        <v>7.2142857142857144</v>
      </c>
    </row>
    <row r="404" spans="1:10">
      <c r="A404" s="3" t="s">
        <v>419</v>
      </c>
      <c r="B404" s="2">
        <v>7</v>
      </c>
      <c r="C404" s="2">
        <v>6</v>
      </c>
      <c r="D404" s="2">
        <v>11</v>
      </c>
      <c r="E404" s="1">
        <f>AVERAGE(KayseriTablo[[#This Row],[Vefat2019]:[Vefat2018]])</f>
        <v>8.5</v>
      </c>
      <c r="F404" s="1">
        <f>KayseriTablo[[#This Row],[Vefat2020]]-KayseriTablo[[#This Row],[Referans]]</f>
        <v>-1.5</v>
      </c>
      <c r="G404">
        <f t="shared" si="36"/>
        <v>8.7142857142857135</v>
      </c>
      <c r="H404">
        <f t="shared" si="37"/>
        <v>7.8571428571428568</v>
      </c>
      <c r="I404">
        <f t="shared" si="38"/>
        <v>7.1428571428571432</v>
      </c>
      <c r="J404">
        <f t="shared" si="39"/>
        <v>7.5</v>
      </c>
    </row>
    <row r="405" spans="1:10">
      <c r="A405" s="3" t="s">
        <v>420</v>
      </c>
      <c r="B405" s="2">
        <v>9</v>
      </c>
      <c r="C405" s="2">
        <v>8</v>
      </c>
      <c r="D405" s="2">
        <v>10</v>
      </c>
      <c r="E405" s="1">
        <f>AVERAGE(KayseriTablo[[#This Row],[Vefat2019]:[Vefat2018]])</f>
        <v>9</v>
      </c>
      <c r="F405" s="1">
        <f>KayseriTablo[[#This Row],[Vefat2020]]-KayseriTablo[[#This Row],[Referans]]</f>
        <v>0</v>
      </c>
      <c r="G405">
        <f t="shared" si="36"/>
        <v>9</v>
      </c>
      <c r="H405">
        <f t="shared" si="37"/>
        <v>8.7142857142857135</v>
      </c>
      <c r="I405">
        <f t="shared" si="38"/>
        <v>7.2857142857142856</v>
      </c>
      <c r="J405">
        <f t="shared" si="39"/>
        <v>8</v>
      </c>
    </row>
    <row r="406" spans="1:10">
      <c r="A406" s="3" t="s">
        <v>421</v>
      </c>
      <c r="B406" s="2">
        <v>4</v>
      </c>
      <c r="C406" s="2">
        <v>5</v>
      </c>
      <c r="D406" s="2">
        <v>5</v>
      </c>
      <c r="E406" s="1">
        <f>AVERAGE(KayseriTablo[[#This Row],[Vefat2019]:[Vefat2018]])</f>
        <v>5</v>
      </c>
      <c r="F406" s="1">
        <f>KayseriTablo[[#This Row],[Vefat2020]]-KayseriTablo[[#This Row],[Referans]]</f>
        <v>-1</v>
      </c>
      <c r="G406">
        <f t="shared" si="36"/>
        <v>8.4285714285714288</v>
      </c>
      <c r="H406">
        <f t="shared" si="37"/>
        <v>8</v>
      </c>
      <c r="I406">
        <f t="shared" si="38"/>
        <v>7.5714285714285712</v>
      </c>
      <c r="J406">
        <f t="shared" si="39"/>
        <v>7.7857142857142856</v>
      </c>
    </row>
    <row r="407" spans="1:10">
      <c r="A407" s="3" t="s">
        <v>422</v>
      </c>
      <c r="B407" s="2">
        <v>11</v>
      </c>
      <c r="C407" s="2">
        <v>4</v>
      </c>
      <c r="D407" s="2">
        <v>6</v>
      </c>
      <c r="E407" s="1">
        <f>AVERAGE(KayseriTablo[[#This Row],[Vefat2019]:[Vefat2018]])</f>
        <v>5</v>
      </c>
      <c r="F407" s="1">
        <f>KayseriTablo[[#This Row],[Vefat2020]]-KayseriTablo[[#This Row],[Referans]]</f>
        <v>6</v>
      </c>
      <c r="G407">
        <f t="shared" si="36"/>
        <v>8.1428571428571423</v>
      </c>
      <c r="H407">
        <f t="shared" si="37"/>
        <v>8.1428571428571423</v>
      </c>
      <c r="I407">
        <f t="shared" si="38"/>
        <v>7.4285714285714288</v>
      </c>
      <c r="J407">
        <f t="shared" si="39"/>
        <v>7.7857142857142856</v>
      </c>
    </row>
    <row r="408" spans="1:10">
      <c r="A408" s="3" t="s">
        <v>423</v>
      </c>
      <c r="B408" s="2">
        <v>4</v>
      </c>
      <c r="C408" s="2">
        <v>10</v>
      </c>
      <c r="D408" s="2">
        <v>4</v>
      </c>
      <c r="E408" s="1">
        <f>AVERAGE(KayseriTablo[[#This Row],[Vefat2019]:[Vefat2018]])</f>
        <v>7</v>
      </c>
      <c r="F408" s="1">
        <f>KayseriTablo[[#This Row],[Vefat2020]]-KayseriTablo[[#This Row],[Referans]]</f>
        <v>-3</v>
      </c>
      <c r="G408">
        <f t="shared" si="36"/>
        <v>7.5714285714285712</v>
      </c>
      <c r="H408">
        <f t="shared" si="37"/>
        <v>7.8571428571428568</v>
      </c>
      <c r="I408">
        <f t="shared" si="38"/>
        <v>7.1428571428571432</v>
      </c>
      <c r="J408">
        <f t="shared" si="39"/>
        <v>7.5</v>
      </c>
    </row>
    <row r="409" spans="1:10">
      <c r="A409" s="3" t="s">
        <v>424</v>
      </c>
      <c r="B409" s="2">
        <v>9</v>
      </c>
      <c r="C409" s="2">
        <v>6</v>
      </c>
      <c r="D409" s="2">
        <v>8</v>
      </c>
      <c r="E409" s="1">
        <f>AVERAGE(KayseriTablo[[#This Row],[Vefat2019]:[Vefat2018]])</f>
        <v>7</v>
      </c>
      <c r="F409" s="1">
        <f>KayseriTablo[[#This Row],[Vefat2020]]-KayseriTablo[[#This Row],[Referans]]</f>
        <v>2</v>
      </c>
      <c r="G409">
        <f t="shared" si="36"/>
        <v>7.5714285714285712</v>
      </c>
      <c r="H409">
        <f t="shared" si="37"/>
        <v>6.8571428571428568</v>
      </c>
      <c r="I409">
        <f t="shared" si="38"/>
        <v>7.1428571428571432</v>
      </c>
      <c r="J409">
        <f t="shared" si="39"/>
        <v>7</v>
      </c>
    </row>
    <row r="410" spans="1:10">
      <c r="A410" s="3" t="s">
        <v>425</v>
      </c>
      <c r="B410" s="2">
        <v>8</v>
      </c>
      <c r="C410" s="2">
        <v>7</v>
      </c>
      <c r="D410" s="2">
        <v>11</v>
      </c>
      <c r="E410" s="1">
        <f>AVERAGE(KayseriTablo[[#This Row],[Vefat2019]:[Vefat2018]])</f>
        <v>9</v>
      </c>
      <c r="F410" s="1">
        <f>KayseriTablo[[#This Row],[Vefat2020]]-KayseriTablo[[#This Row],[Referans]]</f>
        <v>-1</v>
      </c>
      <c r="G410">
        <f t="shared" si="36"/>
        <v>7.4285714285714288</v>
      </c>
      <c r="H410">
        <f t="shared" si="37"/>
        <v>6.5714285714285712</v>
      </c>
      <c r="I410">
        <f t="shared" si="38"/>
        <v>7.8571428571428568</v>
      </c>
      <c r="J410">
        <f t="shared" si="39"/>
        <v>7.2142857142857144</v>
      </c>
    </row>
    <row r="411" spans="1:10">
      <c r="A411" s="3" t="s">
        <v>426</v>
      </c>
      <c r="B411" s="2">
        <v>5</v>
      </c>
      <c r="C411" s="2">
        <v>9</v>
      </c>
      <c r="D411" s="2">
        <v>3</v>
      </c>
      <c r="E411" s="1">
        <f>AVERAGE(KayseriTablo[[#This Row],[Vefat2019]:[Vefat2018]])</f>
        <v>6</v>
      </c>
      <c r="F411" s="1">
        <f>KayseriTablo[[#This Row],[Vefat2020]]-KayseriTablo[[#This Row],[Referans]]</f>
        <v>-1</v>
      </c>
      <c r="G411">
        <f t="shared" si="36"/>
        <v>7.1428571428571432</v>
      </c>
      <c r="H411">
        <f t="shared" si="37"/>
        <v>7</v>
      </c>
      <c r="I411">
        <f t="shared" si="38"/>
        <v>6.7142857142857144</v>
      </c>
      <c r="J411">
        <f t="shared" si="39"/>
        <v>6.8571428571428568</v>
      </c>
    </row>
    <row r="412" spans="1:10">
      <c r="A412" s="3" t="s">
        <v>427</v>
      </c>
      <c r="B412" s="2">
        <v>14</v>
      </c>
      <c r="C412" s="2">
        <v>12</v>
      </c>
      <c r="D412" s="2">
        <v>10</v>
      </c>
      <c r="E412" s="1">
        <f>AVERAGE(KayseriTablo[[#This Row],[Vefat2019]:[Vefat2018]])</f>
        <v>11</v>
      </c>
      <c r="F412" s="1">
        <f>KayseriTablo[[#This Row],[Vefat2020]]-KayseriTablo[[#This Row],[Referans]]</f>
        <v>3</v>
      </c>
      <c r="G412">
        <f t="shared" si="36"/>
        <v>7.8571428571428568</v>
      </c>
      <c r="H412">
        <f t="shared" si="37"/>
        <v>7.5714285714285712</v>
      </c>
      <c r="I412">
        <f t="shared" si="38"/>
        <v>6.7142857142857144</v>
      </c>
      <c r="J412">
        <f t="shared" si="39"/>
        <v>7.1428571428571432</v>
      </c>
    </row>
    <row r="413" spans="1:10">
      <c r="A413" s="3" t="s">
        <v>428</v>
      </c>
      <c r="B413" s="2">
        <v>11</v>
      </c>
      <c r="C413" s="2">
        <v>6</v>
      </c>
      <c r="D413" s="2">
        <v>4</v>
      </c>
      <c r="E413" s="1">
        <f>AVERAGE(KayseriTablo[[#This Row],[Vefat2019]:[Vefat2018]])</f>
        <v>5</v>
      </c>
      <c r="F413" s="1">
        <f>KayseriTablo[[#This Row],[Vefat2020]]-KayseriTablo[[#This Row],[Referans]]</f>
        <v>6</v>
      </c>
      <c r="G413">
        <f t="shared" si="36"/>
        <v>8.8571428571428577</v>
      </c>
      <c r="H413">
        <f t="shared" si="37"/>
        <v>7.7142857142857144</v>
      </c>
      <c r="I413">
        <f t="shared" si="38"/>
        <v>6.5714285714285712</v>
      </c>
      <c r="J413">
        <f t="shared" si="39"/>
        <v>7.1428571428571432</v>
      </c>
    </row>
    <row r="414" spans="1:10">
      <c r="A414" s="3" t="s">
        <v>429</v>
      </c>
      <c r="B414" s="2">
        <v>9</v>
      </c>
      <c r="C414" s="2">
        <v>4</v>
      </c>
      <c r="D414" s="2">
        <v>5</v>
      </c>
      <c r="E414" s="1">
        <f>AVERAGE(KayseriTablo[[#This Row],[Vefat2019]:[Vefat2018]])</f>
        <v>4.5</v>
      </c>
      <c r="F414" s="1">
        <f>KayseriTablo[[#This Row],[Vefat2020]]-KayseriTablo[[#This Row],[Referans]]</f>
        <v>4.5</v>
      </c>
      <c r="G414">
        <f t="shared" si="36"/>
        <v>8.5714285714285712</v>
      </c>
      <c r="H414">
        <f t="shared" si="37"/>
        <v>7.7142857142857144</v>
      </c>
      <c r="I414">
        <f t="shared" si="38"/>
        <v>6.4285714285714288</v>
      </c>
      <c r="J414">
        <f t="shared" si="39"/>
        <v>7.0714285714285712</v>
      </c>
    </row>
    <row r="415" spans="1:10">
      <c r="A415" s="3" t="s">
        <v>430</v>
      </c>
      <c r="B415" s="2">
        <v>9</v>
      </c>
      <c r="C415" s="2">
        <v>9</v>
      </c>
      <c r="D415" s="2">
        <v>8</v>
      </c>
      <c r="E415" s="1">
        <f>AVERAGE(KayseriTablo[[#This Row],[Vefat2019]:[Vefat2018]])</f>
        <v>8.5</v>
      </c>
      <c r="F415" s="1">
        <f>KayseriTablo[[#This Row],[Vefat2020]]-KayseriTablo[[#This Row],[Referans]]</f>
        <v>0.5</v>
      </c>
      <c r="G415">
        <f t="shared" si="36"/>
        <v>9.2857142857142865</v>
      </c>
      <c r="H415">
        <f t="shared" si="37"/>
        <v>7.5714285714285712</v>
      </c>
      <c r="I415">
        <f t="shared" si="38"/>
        <v>7</v>
      </c>
      <c r="J415">
        <f t="shared" si="39"/>
        <v>7.2857142857142856</v>
      </c>
    </row>
    <row r="416" spans="1:10">
      <c r="A416" s="3" t="s">
        <v>431</v>
      </c>
      <c r="B416" s="2">
        <v>10</v>
      </c>
      <c r="C416" s="2">
        <v>9</v>
      </c>
      <c r="D416" s="2">
        <v>5</v>
      </c>
      <c r="E416" s="1">
        <f>AVERAGE(KayseriTablo[[#This Row],[Vefat2019]:[Vefat2018]])</f>
        <v>7</v>
      </c>
      <c r="F416" s="1">
        <f>KayseriTablo[[#This Row],[Vefat2020]]-KayseriTablo[[#This Row],[Referans]]</f>
        <v>3</v>
      </c>
      <c r="G416">
        <f t="shared" si="36"/>
        <v>9.4285714285714288</v>
      </c>
      <c r="H416">
        <f t="shared" si="37"/>
        <v>8</v>
      </c>
      <c r="I416">
        <f t="shared" si="38"/>
        <v>6.5714285714285712</v>
      </c>
      <c r="J416">
        <f t="shared" si="39"/>
        <v>7.2857142857142856</v>
      </c>
    </row>
    <row r="417" spans="1:10">
      <c r="A417" s="3" t="s">
        <v>432</v>
      </c>
      <c r="B417" s="2">
        <v>8</v>
      </c>
      <c r="C417" s="2">
        <v>5</v>
      </c>
      <c r="D417" s="2">
        <v>8</v>
      </c>
      <c r="E417" s="1">
        <f>AVERAGE(KayseriTablo[[#This Row],[Vefat2019]:[Vefat2018]])</f>
        <v>6.5</v>
      </c>
      <c r="F417" s="1">
        <f>KayseriTablo[[#This Row],[Vefat2020]]-KayseriTablo[[#This Row],[Referans]]</f>
        <v>1.5</v>
      </c>
      <c r="G417">
        <f t="shared" si="36"/>
        <v>9.4285714285714288</v>
      </c>
      <c r="H417">
        <f t="shared" si="37"/>
        <v>7.7142857142857144</v>
      </c>
      <c r="I417">
        <f t="shared" si="38"/>
        <v>6.1428571428571432</v>
      </c>
      <c r="J417">
        <f t="shared" si="39"/>
        <v>6.9285714285714288</v>
      </c>
    </row>
    <row r="418" spans="1:10">
      <c r="A418" s="3" t="s">
        <v>433</v>
      </c>
      <c r="B418" s="2">
        <v>7</v>
      </c>
      <c r="C418" s="2">
        <v>12</v>
      </c>
      <c r="D418" s="2">
        <v>8</v>
      </c>
      <c r="E418" s="1">
        <f>AVERAGE(KayseriTablo[[#This Row],[Vefat2019]:[Vefat2018]])</f>
        <v>10</v>
      </c>
      <c r="F418" s="1">
        <f>KayseriTablo[[#This Row],[Vefat2020]]-KayseriTablo[[#This Row],[Referans]]</f>
        <v>-3</v>
      </c>
      <c r="G418">
        <f t="shared" si="36"/>
        <v>9.7142857142857135</v>
      </c>
      <c r="H418">
        <f t="shared" si="37"/>
        <v>8.1428571428571423</v>
      </c>
      <c r="I418">
        <f t="shared" si="38"/>
        <v>6.8571428571428568</v>
      </c>
      <c r="J418">
        <f t="shared" si="39"/>
        <v>7.5</v>
      </c>
    </row>
    <row r="419" spans="1:10">
      <c r="A419" s="3" t="s">
        <v>434</v>
      </c>
      <c r="B419" s="2">
        <v>13</v>
      </c>
      <c r="C419" s="2">
        <v>4</v>
      </c>
      <c r="D419" s="2">
        <v>6</v>
      </c>
      <c r="E419" s="1">
        <f>AVERAGE(KayseriTablo[[#This Row],[Vefat2019]:[Vefat2018]])</f>
        <v>5</v>
      </c>
      <c r="F419" s="1">
        <f>KayseriTablo[[#This Row],[Vefat2020]]-KayseriTablo[[#This Row],[Referans]]</f>
        <v>8</v>
      </c>
      <c r="G419">
        <f t="shared" si="36"/>
        <v>9.5714285714285712</v>
      </c>
      <c r="H419">
        <f t="shared" si="37"/>
        <v>7</v>
      </c>
      <c r="I419">
        <f t="shared" si="38"/>
        <v>6.2857142857142856</v>
      </c>
      <c r="J419">
        <f t="shared" si="39"/>
        <v>6.6428571428571432</v>
      </c>
    </row>
    <row r="420" spans="1:10">
      <c r="A420" s="3" t="s">
        <v>435</v>
      </c>
      <c r="B420" s="2">
        <v>3</v>
      </c>
      <c r="C420" s="2">
        <v>13</v>
      </c>
      <c r="D420" s="2">
        <v>5</v>
      </c>
      <c r="E420" s="1">
        <f>AVERAGE(KayseriTablo[[#This Row],[Vefat2019]:[Vefat2018]])</f>
        <v>9</v>
      </c>
      <c r="F420" s="1">
        <f>KayseriTablo[[#This Row],[Vefat2020]]-KayseriTablo[[#This Row],[Referans]]</f>
        <v>-6</v>
      </c>
      <c r="G420">
        <f t="shared" si="36"/>
        <v>8.4285714285714288</v>
      </c>
      <c r="H420">
        <f t="shared" si="37"/>
        <v>8</v>
      </c>
      <c r="I420">
        <f t="shared" si="38"/>
        <v>6.4285714285714288</v>
      </c>
      <c r="J420">
        <f t="shared" si="39"/>
        <v>7.2142857142857144</v>
      </c>
    </row>
    <row r="421" spans="1:10">
      <c r="A421" s="3" t="s">
        <v>436</v>
      </c>
      <c r="B421" s="2">
        <v>5</v>
      </c>
      <c r="C421" s="2">
        <v>5</v>
      </c>
      <c r="D421" s="2">
        <v>8</v>
      </c>
      <c r="E421" s="1">
        <f>AVERAGE(KayseriTablo[[#This Row],[Vefat2019]:[Vefat2018]])</f>
        <v>6.5</v>
      </c>
      <c r="F421" s="1">
        <f>KayseriTablo[[#This Row],[Vefat2020]]-KayseriTablo[[#This Row],[Referans]]</f>
        <v>-1.5</v>
      </c>
      <c r="G421">
        <f t="shared" si="36"/>
        <v>7.8571428571428568</v>
      </c>
      <c r="H421">
        <f t="shared" si="37"/>
        <v>8.1428571428571423</v>
      </c>
      <c r="I421">
        <f t="shared" si="38"/>
        <v>6.8571428571428568</v>
      </c>
      <c r="J421">
        <f t="shared" si="39"/>
        <v>7.5</v>
      </c>
    </row>
    <row r="422" spans="1:10">
      <c r="A422" s="3" t="s">
        <v>437</v>
      </c>
      <c r="B422" s="2">
        <v>8</v>
      </c>
      <c r="C422" s="2">
        <v>8</v>
      </c>
      <c r="D422" s="2">
        <v>6</v>
      </c>
      <c r="E422" s="1">
        <f>AVERAGE(KayseriTablo[[#This Row],[Vefat2019]:[Vefat2018]])</f>
        <v>7</v>
      </c>
      <c r="F422" s="1">
        <f>KayseriTablo[[#This Row],[Vefat2020]]-KayseriTablo[[#This Row],[Referans]]</f>
        <v>1</v>
      </c>
      <c r="G422">
        <f t="shared" si="36"/>
        <v>7.7142857142857144</v>
      </c>
      <c r="H422">
        <f t="shared" si="37"/>
        <v>8</v>
      </c>
      <c r="I422">
        <f t="shared" si="38"/>
        <v>6.5714285714285712</v>
      </c>
      <c r="J422">
        <f t="shared" si="39"/>
        <v>7.2857142857142856</v>
      </c>
    </row>
    <row r="423" spans="1:10">
      <c r="A423" s="3" t="s">
        <v>438</v>
      </c>
      <c r="B423" s="2">
        <v>3</v>
      </c>
      <c r="C423" s="2">
        <v>7</v>
      </c>
      <c r="D423" s="2">
        <v>6</v>
      </c>
      <c r="E423" s="1">
        <f>AVERAGE(KayseriTablo[[#This Row],[Vefat2019]:[Vefat2018]])</f>
        <v>6.5</v>
      </c>
      <c r="F423" s="1">
        <f>KayseriTablo[[#This Row],[Vefat2020]]-KayseriTablo[[#This Row],[Referans]]</f>
        <v>-3.5</v>
      </c>
      <c r="G423">
        <f t="shared" si="36"/>
        <v>6.7142857142857144</v>
      </c>
      <c r="H423">
        <f t="shared" si="37"/>
        <v>7.7142857142857144</v>
      </c>
      <c r="I423">
        <f t="shared" si="38"/>
        <v>6.7142857142857144</v>
      </c>
      <c r="J423">
        <f t="shared" si="39"/>
        <v>7.2142857142857144</v>
      </c>
    </row>
    <row r="424" spans="1:10">
      <c r="A424" s="3" t="s">
        <v>439</v>
      </c>
      <c r="B424" s="2">
        <v>8</v>
      </c>
      <c r="C424" s="2">
        <v>10</v>
      </c>
      <c r="D424" s="2">
        <v>5</v>
      </c>
      <c r="E424" s="1">
        <f>AVERAGE(KayseriTablo[[#This Row],[Vefat2019]:[Vefat2018]])</f>
        <v>7.5</v>
      </c>
      <c r="F424" s="1">
        <f>KayseriTablo[[#This Row],[Vefat2020]]-KayseriTablo[[#This Row],[Referans]]</f>
        <v>0.5</v>
      </c>
      <c r="G424">
        <f t="shared" si="36"/>
        <v>6.7142857142857144</v>
      </c>
      <c r="H424">
        <f t="shared" si="37"/>
        <v>8.4285714285714288</v>
      </c>
      <c r="I424">
        <f t="shared" si="38"/>
        <v>6.2857142857142856</v>
      </c>
      <c r="J424">
        <f t="shared" si="39"/>
        <v>7.3571428571428568</v>
      </c>
    </row>
    <row r="425" spans="1:10">
      <c r="A425" s="3" t="s">
        <v>440</v>
      </c>
      <c r="B425" s="2">
        <v>10</v>
      </c>
      <c r="C425" s="2">
        <v>8</v>
      </c>
      <c r="D425" s="2">
        <v>5</v>
      </c>
      <c r="E425" s="1">
        <f>AVERAGE(KayseriTablo[[#This Row],[Vefat2019]:[Vefat2018]])</f>
        <v>6.5</v>
      </c>
      <c r="F425" s="1">
        <f>KayseriTablo[[#This Row],[Vefat2020]]-KayseriTablo[[#This Row],[Referans]]</f>
        <v>3.5</v>
      </c>
      <c r="G425">
        <f t="shared" si="36"/>
        <v>7.1428571428571432</v>
      </c>
      <c r="H425">
        <f t="shared" si="37"/>
        <v>7.8571428571428568</v>
      </c>
      <c r="I425">
        <f t="shared" si="38"/>
        <v>5.8571428571428568</v>
      </c>
      <c r="J425">
        <f t="shared" si="39"/>
        <v>6.8571428571428568</v>
      </c>
    </row>
    <row r="426" spans="1:10">
      <c r="A426" s="3" t="s">
        <v>441</v>
      </c>
      <c r="B426" s="2">
        <v>8</v>
      </c>
      <c r="C426" s="2">
        <v>5</v>
      </c>
      <c r="D426" s="2">
        <v>8</v>
      </c>
      <c r="E426" s="1">
        <f>AVERAGE(KayseriTablo[[#This Row],[Vefat2019]:[Vefat2018]])</f>
        <v>6.5</v>
      </c>
      <c r="F426" s="1">
        <f>KayseriTablo[[#This Row],[Vefat2020]]-KayseriTablo[[#This Row],[Referans]]</f>
        <v>1.5</v>
      </c>
      <c r="G426">
        <f t="shared" si="36"/>
        <v>6.4285714285714288</v>
      </c>
      <c r="H426">
        <f t="shared" si="37"/>
        <v>8</v>
      </c>
      <c r="I426">
        <f t="shared" si="38"/>
        <v>6.1428571428571432</v>
      </c>
      <c r="J426">
        <f t="shared" si="39"/>
        <v>7.0714285714285712</v>
      </c>
    </row>
    <row r="427" spans="1:10">
      <c r="A427" s="3" t="s">
        <v>442</v>
      </c>
      <c r="B427" s="2">
        <v>11</v>
      </c>
      <c r="C427" s="2">
        <v>6</v>
      </c>
      <c r="D427" s="2">
        <v>6</v>
      </c>
      <c r="E427" s="1">
        <f>AVERAGE(KayseriTablo[[#This Row],[Vefat2019]:[Vefat2018]])</f>
        <v>6</v>
      </c>
      <c r="F427" s="1">
        <f>KayseriTablo[[#This Row],[Vefat2020]]-KayseriTablo[[#This Row],[Referans]]</f>
        <v>5</v>
      </c>
      <c r="G427">
        <f t="shared" si="36"/>
        <v>7.5714285714285712</v>
      </c>
      <c r="H427">
        <f t="shared" si="37"/>
        <v>7</v>
      </c>
      <c r="I427">
        <f t="shared" si="38"/>
        <v>6.2857142857142856</v>
      </c>
      <c r="J427">
        <f t="shared" si="39"/>
        <v>6.6428571428571432</v>
      </c>
    </row>
    <row r="428" spans="1:10">
      <c r="A428" s="3" t="s">
        <v>443</v>
      </c>
      <c r="B428" s="2">
        <v>14</v>
      </c>
      <c r="C428" s="2">
        <v>6</v>
      </c>
      <c r="D428" s="2">
        <v>9</v>
      </c>
      <c r="E428" s="1">
        <f>AVERAGE(KayseriTablo[[#This Row],[Vefat2019]:[Vefat2018]])</f>
        <v>7.5</v>
      </c>
      <c r="F428" s="1">
        <f>KayseriTablo[[#This Row],[Vefat2020]]-KayseriTablo[[#This Row],[Referans]]</f>
        <v>6.5</v>
      </c>
      <c r="G428">
        <f t="shared" si="36"/>
        <v>8.8571428571428577</v>
      </c>
      <c r="H428">
        <f t="shared" si="37"/>
        <v>7.1428571428571432</v>
      </c>
      <c r="I428">
        <f t="shared" si="38"/>
        <v>6.4285714285714288</v>
      </c>
      <c r="J428">
        <f t="shared" si="39"/>
        <v>6.7857142857142856</v>
      </c>
    </row>
    <row r="429" spans="1:10">
      <c r="A429" s="3" t="s">
        <v>444</v>
      </c>
      <c r="B429" s="2">
        <v>9</v>
      </c>
      <c r="C429" s="2">
        <v>7</v>
      </c>
      <c r="D429" s="2">
        <v>1</v>
      </c>
      <c r="E429" s="1">
        <f>AVERAGE(KayseriTablo[[#This Row],[Vefat2019]:[Vefat2018]])</f>
        <v>4</v>
      </c>
      <c r="F429" s="1">
        <f>KayseriTablo[[#This Row],[Vefat2020]]-KayseriTablo[[#This Row],[Referans]]</f>
        <v>5</v>
      </c>
      <c r="G429">
        <f t="shared" si="36"/>
        <v>9</v>
      </c>
      <c r="H429">
        <f t="shared" si="37"/>
        <v>7</v>
      </c>
      <c r="I429">
        <f t="shared" si="38"/>
        <v>5.7142857142857144</v>
      </c>
      <c r="J429">
        <f t="shared" si="39"/>
        <v>6.3571428571428568</v>
      </c>
    </row>
    <row r="430" spans="1:10">
      <c r="A430" s="3" t="s">
        <v>447</v>
      </c>
      <c r="B430" s="2">
        <v>12</v>
      </c>
      <c r="C430" s="2">
        <v>3</v>
      </c>
      <c r="D430" s="2">
        <v>15</v>
      </c>
      <c r="E430" s="1">
        <f>AVERAGE(KayseriTablo[[#This Row],[Vefat2019]:[Vefat2018]])</f>
        <v>9</v>
      </c>
      <c r="F430" s="1">
        <f>KayseriTablo[[#This Row],[Vefat2020]]-KayseriTablo[[#This Row],[Referans]]</f>
        <v>3</v>
      </c>
      <c r="G430">
        <f t="shared" ref="G430:G482" si="40">AVERAGE(B424:B430)</f>
        <v>10.285714285714286</v>
      </c>
      <c r="H430">
        <f t="shared" ref="H430:H482" si="41">AVERAGE(C424:C430)</f>
        <v>6.4285714285714288</v>
      </c>
      <c r="I430">
        <f t="shared" ref="I430:I482" si="42">AVERAGE(D424:D430)</f>
        <v>7</v>
      </c>
      <c r="J430">
        <f t="shared" ref="J430:J482" si="43">AVERAGE(E424:E430)</f>
        <v>6.7142857142857144</v>
      </c>
    </row>
    <row r="431" spans="1:10">
      <c r="A431" s="3" t="s">
        <v>448</v>
      </c>
      <c r="B431" s="2">
        <v>14</v>
      </c>
      <c r="C431" s="2">
        <v>7</v>
      </c>
      <c r="D431" s="2">
        <v>6</v>
      </c>
      <c r="E431" s="1">
        <f>AVERAGE(KayseriTablo[[#This Row],[Vefat2019]:[Vefat2018]])</f>
        <v>6.5</v>
      </c>
      <c r="F431" s="1">
        <f>KayseriTablo[[#This Row],[Vefat2020]]-KayseriTablo[[#This Row],[Referans]]</f>
        <v>7.5</v>
      </c>
      <c r="G431">
        <f t="shared" si="40"/>
        <v>11.142857142857142</v>
      </c>
      <c r="H431">
        <f t="shared" si="41"/>
        <v>6</v>
      </c>
      <c r="I431">
        <f t="shared" si="42"/>
        <v>7.1428571428571432</v>
      </c>
      <c r="J431">
        <f t="shared" si="43"/>
        <v>6.5714285714285712</v>
      </c>
    </row>
    <row r="432" spans="1:10">
      <c r="A432" s="3" t="s">
        <v>449</v>
      </c>
      <c r="B432" s="2">
        <v>7</v>
      </c>
      <c r="C432" s="2">
        <v>9</v>
      </c>
      <c r="D432" s="2">
        <v>9</v>
      </c>
      <c r="E432" s="1">
        <f>AVERAGE(KayseriTablo[[#This Row],[Vefat2019]:[Vefat2018]])</f>
        <v>9</v>
      </c>
      <c r="F432" s="1">
        <f>KayseriTablo[[#This Row],[Vefat2020]]-KayseriTablo[[#This Row],[Referans]]</f>
        <v>-2</v>
      </c>
      <c r="G432">
        <f t="shared" si="40"/>
        <v>10.714285714285714</v>
      </c>
      <c r="H432">
        <f t="shared" si="41"/>
        <v>6.1428571428571432</v>
      </c>
      <c r="I432">
        <f t="shared" si="42"/>
        <v>7.7142857142857144</v>
      </c>
      <c r="J432">
        <f t="shared" si="43"/>
        <v>6.9285714285714288</v>
      </c>
    </row>
    <row r="433" spans="1:10">
      <c r="A433" s="3" t="s">
        <v>450</v>
      </c>
      <c r="B433" s="2">
        <v>8</v>
      </c>
      <c r="C433" s="2">
        <v>6</v>
      </c>
      <c r="D433" s="2">
        <v>11</v>
      </c>
      <c r="E433" s="1">
        <f>AVERAGE(KayseriTablo[[#This Row],[Vefat2019]:[Vefat2018]])</f>
        <v>8.5</v>
      </c>
      <c r="F433" s="1">
        <f>KayseriTablo[[#This Row],[Vefat2020]]-KayseriTablo[[#This Row],[Referans]]</f>
        <v>-0.5</v>
      </c>
      <c r="G433">
        <f t="shared" si="40"/>
        <v>10.714285714285714</v>
      </c>
      <c r="H433">
        <f t="shared" si="41"/>
        <v>6.2857142857142856</v>
      </c>
      <c r="I433">
        <f t="shared" si="42"/>
        <v>8.1428571428571423</v>
      </c>
      <c r="J433">
        <f t="shared" si="43"/>
        <v>7.2142857142857144</v>
      </c>
    </row>
    <row r="434" spans="1:10">
      <c r="A434" s="3" t="s">
        <v>451</v>
      </c>
      <c r="B434" s="2">
        <v>12</v>
      </c>
      <c r="C434" s="2">
        <v>10</v>
      </c>
      <c r="D434" s="2">
        <v>6</v>
      </c>
      <c r="E434" s="1">
        <f>AVERAGE(KayseriTablo[[#This Row],[Vefat2019]:[Vefat2018]])</f>
        <v>8</v>
      </c>
      <c r="F434" s="1">
        <f>KayseriTablo[[#This Row],[Vefat2020]]-KayseriTablo[[#This Row],[Referans]]</f>
        <v>4</v>
      </c>
      <c r="G434">
        <f t="shared" si="40"/>
        <v>10.857142857142858</v>
      </c>
      <c r="H434">
        <f t="shared" si="41"/>
        <v>6.8571428571428568</v>
      </c>
      <c r="I434">
        <f t="shared" si="42"/>
        <v>8.1428571428571423</v>
      </c>
      <c r="J434">
        <f t="shared" si="43"/>
        <v>7.5</v>
      </c>
    </row>
    <row r="435" spans="1:10">
      <c r="A435" s="3" t="s">
        <v>452</v>
      </c>
      <c r="B435" s="2">
        <v>7</v>
      </c>
      <c r="C435" s="2">
        <v>6</v>
      </c>
      <c r="D435" s="2">
        <v>7</v>
      </c>
      <c r="E435" s="1">
        <f>AVERAGE(KayseriTablo[[#This Row],[Vefat2019]:[Vefat2018]])</f>
        <v>6.5</v>
      </c>
      <c r="F435" s="1">
        <f>KayseriTablo[[#This Row],[Vefat2020]]-KayseriTablo[[#This Row],[Referans]]</f>
        <v>0.5</v>
      </c>
      <c r="G435">
        <f t="shared" si="40"/>
        <v>9.8571428571428577</v>
      </c>
      <c r="H435">
        <f t="shared" si="41"/>
        <v>6.8571428571428568</v>
      </c>
      <c r="I435">
        <f t="shared" si="42"/>
        <v>7.8571428571428568</v>
      </c>
      <c r="J435">
        <f t="shared" si="43"/>
        <v>7.3571428571428568</v>
      </c>
    </row>
    <row r="436" spans="1:10">
      <c r="A436" s="3" t="s">
        <v>453</v>
      </c>
      <c r="B436" s="2">
        <v>12</v>
      </c>
      <c r="C436" s="2">
        <v>4</v>
      </c>
      <c r="D436" s="2">
        <v>4</v>
      </c>
      <c r="E436" s="1">
        <f>AVERAGE(KayseriTablo[[#This Row],[Vefat2019]:[Vefat2018]])</f>
        <v>4</v>
      </c>
      <c r="F436" s="1">
        <f>KayseriTablo[[#This Row],[Vefat2020]]-KayseriTablo[[#This Row],[Referans]]</f>
        <v>8</v>
      </c>
      <c r="G436">
        <f t="shared" si="40"/>
        <v>10.285714285714286</v>
      </c>
      <c r="H436">
        <f t="shared" si="41"/>
        <v>6.4285714285714288</v>
      </c>
      <c r="I436">
        <f t="shared" si="42"/>
        <v>8.2857142857142865</v>
      </c>
      <c r="J436">
        <f t="shared" si="43"/>
        <v>7.3571428571428568</v>
      </c>
    </row>
    <row r="437" spans="1:10">
      <c r="A437" s="3" t="s">
        <v>454</v>
      </c>
      <c r="B437" s="2">
        <v>9</v>
      </c>
      <c r="C437" s="2">
        <v>3</v>
      </c>
      <c r="D437" s="2">
        <v>7</v>
      </c>
      <c r="E437" s="1">
        <f>AVERAGE(KayseriTablo[[#This Row],[Vefat2019]:[Vefat2018]])</f>
        <v>5</v>
      </c>
      <c r="F437" s="1">
        <f>KayseriTablo[[#This Row],[Vefat2020]]-KayseriTablo[[#This Row],[Referans]]</f>
        <v>4</v>
      </c>
      <c r="G437">
        <f t="shared" si="40"/>
        <v>9.8571428571428577</v>
      </c>
      <c r="H437">
        <f t="shared" si="41"/>
        <v>6.4285714285714288</v>
      </c>
      <c r="I437">
        <f t="shared" si="42"/>
        <v>7.1428571428571432</v>
      </c>
      <c r="J437">
        <f t="shared" si="43"/>
        <v>6.7857142857142856</v>
      </c>
    </row>
    <row r="438" spans="1:10">
      <c r="A438" s="3" t="s">
        <v>455</v>
      </c>
      <c r="B438" s="2">
        <v>10</v>
      </c>
      <c r="C438" s="2">
        <v>11</v>
      </c>
      <c r="D438" s="2">
        <v>5</v>
      </c>
      <c r="E438" s="1">
        <f>AVERAGE(KayseriTablo[[#This Row],[Vefat2019]:[Vefat2018]])</f>
        <v>8</v>
      </c>
      <c r="F438" s="1">
        <f>KayseriTablo[[#This Row],[Vefat2020]]-KayseriTablo[[#This Row],[Referans]]</f>
        <v>2</v>
      </c>
      <c r="G438">
        <f t="shared" si="40"/>
        <v>9.2857142857142865</v>
      </c>
      <c r="H438">
        <f t="shared" si="41"/>
        <v>7</v>
      </c>
      <c r="I438">
        <f t="shared" si="42"/>
        <v>7</v>
      </c>
      <c r="J438">
        <f t="shared" si="43"/>
        <v>7</v>
      </c>
    </row>
    <row r="439" spans="1:10">
      <c r="A439" s="3" t="s">
        <v>456</v>
      </c>
      <c r="B439" s="2">
        <v>9</v>
      </c>
      <c r="C439" s="2">
        <v>8</v>
      </c>
      <c r="D439" s="2">
        <v>6</v>
      </c>
      <c r="E439" s="1">
        <f>AVERAGE(KayseriTablo[[#This Row],[Vefat2019]:[Vefat2018]])</f>
        <v>7</v>
      </c>
      <c r="F439" s="1">
        <f>KayseriTablo[[#This Row],[Vefat2020]]-KayseriTablo[[#This Row],[Referans]]</f>
        <v>2</v>
      </c>
      <c r="G439">
        <f t="shared" si="40"/>
        <v>9.5714285714285712</v>
      </c>
      <c r="H439">
        <f t="shared" si="41"/>
        <v>6.8571428571428568</v>
      </c>
      <c r="I439">
        <f t="shared" si="42"/>
        <v>6.5714285714285712</v>
      </c>
      <c r="J439">
        <f t="shared" si="43"/>
        <v>6.7142857142857144</v>
      </c>
    </row>
    <row r="440" spans="1:10">
      <c r="A440" s="3" t="s">
        <v>457</v>
      </c>
      <c r="B440" s="2">
        <v>11</v>
      </c>
      <c r="C440" s="2">
        <v>4</v>
      </c>
      <c r="D440" s="2">
        <v>14</v>
      </c>
      <c r="E440" s="1">
        <f>AVERAGE(KayseriTablo[[#This Row],[Vefat2019]:[Vefat2018]])</f>
        <v>9</v>
      </c>
      <c r="F440" s="1">
        <f>KayseriTablo[[#This Row],[Vefat2020]]-KayseriTablo[[#This Row],[Referans]]</f>
        <v>2</v>
      </c>
      <c r="G440">
        <f t="shared" si="40"/>
        <v>10</v>
      </c>
      <c r="H440">
        <f t="shared" si="41"/>
        <v>6.5714285714285712</v>
      </c>
      <c r="I440">
        <f t="shared" si="42"/>
        <v>7</v>
      </c>
      <c r="J440">
        <f t="shared" si="43"/>
        <v>6.7857142857142856</v>
      </c>
    </row>
    <row r="441" spans="1:10">
      <c r="A441" s="3" t="s">
        <v>458</v>
      </c>
      <c r="B441" s="2">
        <v>8</v>
      </c>
      <c r="C441" s="2">
        <v>10</v>
      </c>
      <c r="D441" s="2">
        <v>5</v>
      </c>
      <c r="E441" s="1">
        <f>AVERAGE(KayseriTablo[[#This Row],[Vefat2019]:[Vefat2018]])</f>
        <v>7.5</v>
      </c>
      <c r="F441" s="1">
        <f>KayseriTablo[[#This Row],[Vefat2020]]-KayseriTablo[[#This Row],[Referans]]</f>
        <v>0.5</v>
      </c>
      <c r="G441">
        <f t="shared" si="40"/>
        <v>9.4285714285714288</v>
      </c>
      <c r="H441">
        <f t="shared" si="41"/>
        <v>6.5714285714285712</v>
      </c>
      <c r="I441">
        <f t="shared" si="42"/>
        <v>6.8571428571428568</v>
      </c>
      <c r="J441">
        <f t="shared" si="43"/>
        <v>6.7142857142857144</v>
      </c>
    </row>
    <row r="442" spans="1:10">
      <c r="A442" s="3" t="s">
        <v>459</v>
      </c>
      <c r="B442" s="2">
        <v>8</v>
      </c>
      <c r="C442" s="2">
        <v>6</v>
      </c>
      <c r="D442" s="2">
        <v>11</v>
      </c>
      <c r="E442" s="1">
        <f>AVERAGE(KayseriTablo[[#This Row],[Vefat2019]:[Vefat2018]])</f>
        <v>8.5</v>
      </c>
      <c r="F442" s="1">
        <f>KayseriTablo[[#This Row],[Vefat2020]]-KayseriTablo[[#This Row],[Referans]]</f>
        <v>-0.5</v>
      </c>
      <c r="G442">
        <f t="shared" si="40"/>
        <v>9.5714285714285712</v>
      </c>
      <c r="H442">
        <f t="shared" si="41"/>
        <v>6.5714285714285712</v>
      </c>
      <c r="I442">
        <f t="shared" si="42"/>
        <v>7.4285714285714288</v>
      </c>
      <c r="J442">
        <f t="shared" si="43"/>
        <v>7</v>
      </c>
    </row>
    <row r="443" spans="1:10">
      <c r="A443" s="3" t="s">
        <v>460</v>
      </c>
      <c r="B443" s="2">
        <v>7</v>
      </c>
      <c r="C443" s="2">
        <v>8</v>
      </c>
      <c r="D443" s="2">
        <v>7</v>
      </c>
      <c r="E443" s="1">
        <f>AVERAGE(KayseriTablo[[#This Row],[Vefat2019]:[Vefat2018]])</f>
        <v>7.5</v>
      </c>
      <c r="F443" s="1">
        <f>KayseriTablo[[#This Row],[Vefat2020]]-KayseriTablo[[#This Row],[Referans]]</f>
        <v>-0.5</v>
      </c>
      <c r="G443">
        <f t="shared" si="40"/>
        <v>8.8571428571428577</v>
      </c>
      <c r="H443">
        <f t="shared" si="41"/>
        <v>7.1428571428571432</v>
      </c>
      <c r="I443">
        <f t="shared" si="42"/>
        <v>7.8571428571428568</v>
      </c>
      <c r="J443">
        <f t="shared" si="43"/>
        <v>7.5</v>
      </c>
    </row>
    <row r="444" spans="1:10">
      <c r="A444" s="3" t="s">
        <v>461</v>
      </c>
      <c r="B444" s="2">
        <v>5</v>
      </c>
      <c r="C444" s="2">
        <v>6</v>
      </c>
      <c r="D444" s="2">
        <v>6</v>
      </c>
      <c r="E444" s="1">
        <f>AVERAGE(KayseriTablo[[#This Row],[Vefat2019]:[Vefat2018]])</f>
        <v>6</v>
      </c>
      <c r="F444" s="1">
        <f>KayseriTablo[[#This Row],[Vefat2020]]-KayseriTablo[[#This Row],[Referans]]</f>
        <v>-1</v>
      </c>
      <c r="G444">
        <f t="shared" si="40"/>
        <v>8.2857142857142865</v>
      </c>
      <c r="H444">
        <f t="shared" si="41"/>
        <v>7.5714285714285712</v>
      </c>
      <c r="I444">
        <f t="shared" si="42"/>
        <v>7.7142857142857144</v>
      </c>
      <c r="J444">
        <f t="shared" si="43"/>
        <v>7.6428571428571432</v>
      </c>
    </row>
    <row r="445" spans="1:10">
      <c r="A445" s="3" t="s">
        <v>462</v>
      </c>
      <c r="B445" s="2">
        <v>10</v>
      </c>
      <c r="C445" s="2">
        <v>7</v>
      </c>
      <c r="D445" s="2">
        <v>6</v>
      </c>
      <c r="E445" s="1">
        <f>AVERAGE(KayseriTablo[[#This Row],[Vefat2019]:[Vefat2018]])</f>
        <v>6.5</v>
      </c>
      <c r="F445" s="1">
        <f>KayseriTablo[[#This Row],[Vefat2020]]-KayseriTablo[[#This Row],[Referans]]</f>
        <v>3.5</v>
      </c>
      <c r="G445">
        <f t="shared" si="40"/>
        <v>8.2857142857142865</v>
      </c>
      <c r="H445">
        <f t="shared" si="41"/>
        <v>7</v>
      </c>
      <c r="I445">
        <f t="shared" si="42"/>
        <v>7.8571428571428568</v>
      </c>
      <c r="J445">
        <f t="shared" si="43"/>
        <v>7.4285714285714288</v>
      </c>
    </row>
    <row r="446" spans="1:10">
      <c r="A446" s="3" t="s">
        <v>463</v>
      </c>
      <c r="B446" s="2">
        <v>7</v>
      </c>
      <c r="C446" s="2">
        <v>4</v>
      </c>
      <c r="D446" s="2">
        <v>8</v>
      </c>
      <c r="E446" s="1">
        <f>AVERAGE(KayseriTablo[[#This Row],[Vefat2019]:[Vefat2018]])</f>
        <v>6</v>
      </c>
      <c r="F446" s="1">
        <f>KayseriTablo[[#This Row],[Vefat2020]]-KayseriTablo[[#This Row],[Referans]]</f>
        <v>1</v>
      </c>
      <c r="G446">
        <f t="shared" si="40"/>
        <v>8</v>
      </c>
      <c r="H446">
        <f t="shared" si="41"/>
        <v>6.4285714285714288</v>
      </c>
      <c r="I446">
        <f t="shared" si="42"/>
        <v>8.1428571428571423</v>
      </c>
      <c r="J446">
        <f t="shared" si="43"/>
        <v>7.2857142857142856</v>
      </c>
    </row>
    <row r="447" spans="1:10">
      <c r="A447" s="3" t="s">
        <v>464</v>
      </c>
      <c r="B447" s="2">
        <v>8</v>
      </c>
      <c r="C447" s="2">
        <v>11</v>
      </c>
      <c r="D447" s="2">
        <v>7</v>
      </c>
      <c r="E447" s="1">
        <f>AVERAGE(KayseriTablo[[#This Row],[Vefat2019]:[Vefat2018]])</f>
        <v>9</v>
      </c>
      <c r="F447" s="1">
        <f>KayseriTablo[[#This Row],[Vefat2020]]-KayseriTablo[[#This Row],[Referans]]</f>
        <v>-1</v>
      </c>
      <c r="G447">
        <f t="shared" si="40"/>
        <v>7.5714285714285712</v>
      </c>
      <c r="H447">
        <f t="shared" si="41"/>
        <v>7.4285714285714288</v>
      </c>
      <c r="I447">
        <f t="shared" si="42"/>
        <v>7.1428571428571432</v>
      </c>
      <c r="J447">
        <f t="shared" si="43"/>
        <v>7.2857142857142856</v>
      </c>
    </row>
    <row r="448" spans="1:10">
      <c r="A448" s="3" t="s">
        <v>465</v>
      </c>
      <c r="B448" s="2">
        <v>8</v>
      </c>
      <c r="C448" s="2">
        <v>11</v>
      </c>
      <c r="D448" s="2">
        <v>5</v>
      </c>
      <c r="E448" s="1">
        <f>AVERAGE(KayseriTablo[[#This Row],[Vefat2019]:[Vefat2018]])</f>
        <v>8</v>
      </c>
      <c r="F448" s="1">
        <f>KayseriTablo[[#This Row],[Vefat2020]]-KayseriTablo[[#This Row],[Referans]]</f>
        <v>0</v>
      </c>
      <c r="G448">
        <f t="shared" si="40"/>
        <v>7.5714285714285712</v>
      </c>
      <c r="H448">
        <f t="shared" si="41"/>
        <v>7.5714285714285712</v>
      </c>
      <c r="I448">
        <f t="shared" si="42"/>
        <v>7.1428571428571432</v>
      </c>
      <c r="J448">
        <f t="shared" si="43"/>
        <v>7.3571428571428568</v>
      </c>
    </row>
    <row r="449" spans="1:10">
      <c r="A449" s="3" t="s">
        <v>466</v>
      </c>
      <c r="B449" s="2">
        <v>7</v>
      </c>
      <c r="C449" s="2">
        <v>9</v>
      </c>
      <c r="D449" s="2">
        <v>2</v>
      </c>
      <c r="E449" s="1">
        <f>AVERAGE(KayseriTablo[[#This Row],[Vefat2019]:[Vefat2018]])</f>
        <v>5.5</v>
      </c>
      <c r="F449" s="1">
        <f>KayseriTablo[[#This Row],[Vefat2020]]-KayseriTablo[[#This Row],[Referans]]</f>
        <v>1.5</v>
      </c>
      <c r="G449">
        <f t="shared" si="40"/>
        <v>7.4285714285714288</v>
      </c>
      <c r="H449">
        <f t="shared" si="41"/>
        <v>8</v>
      </c>
      <c r="I449">
        <f t="shared" si="42"/>
        <v>5.8571428571428568</v>
      </c>
      <c r="J449">
        <f t="shared" si="43"/>
        <v>6.9285714285714288</v>
      </c>
    </row>
    <row r="450" spans="1:10">
      <c r="A450" s="3" t="s">
        <v>467</v>
      </c>
      <c r="B450" s="2">
        <v>20</v>
      </c>
      <c r="C450" s="2">
        <v>9</v>
      </c>
      <c r="D450" s="2">
        <v>9</v>
      </c>
      <c r="E450" s="1">
        <f>AVERAGE(KayseriTablo[[#This Row],[Vefat2019]:[Vefat2018]])</f>
        <v>9</v>
      </c>
      <c r="F450" s="1">
        <f>KayseriTablo[[#This Row],[Vefat2020]]-KayseriTablo[[#This Row],[Referans]]</f>
        <v>11</v>
      </c>
      <c r="G450">
        <f t="shared" si="40"/>
        <v>9.2857142857142865</v>
      </c>
      <c r="H450">
        <f t="shared" si="41"/>
        <v>8.1428571428571423</v>
      </c>
      <c r="I450">
        <f t="shared" si="42"/>
        <v>6.1428571428571432</v>
      </c>
      <c r="J450">
        <f t="shared" si="43"/>
        <v>7.1428571428571432</v>
      </c>
    </row>
    <row r="451" spans="1:10">
      <c r="A451" s="3" t="s">
        <v>468</v>
      </c>
      <c r="B451" s="2">
        <v>13</v>
      </c>
      <c r="C451" s="2">
        <v>9</v>
      </c>
      <c r="D451" s="2">
        <v>7</v>
      </c>
      <c r="E451" s="1">
        <f>AVERAGE(KayseriTablo[[#This Row],[Vefat2019]:[Vefat2018]])</f>
        <v>8</v>
      </c>
      <c r="F451" s="1">
        <f>KayseriTablo[[#This Row],[Vefat2020]]-KayseriTablo[[#This Row],[Referans]]</f>
        <v>5</v>
      </c>
      <c r="G451">
        <f t="shared" si="40"/>
        <v>10.428571428571429</v>
      </c>
      <c r="H451">
        <f t="shared" si="41"/>
        <v>8.5714285714285712</v>
      </c>
      <c r="I451">
        <f t="shared" si="42"/>
        <v>6.2857142857142856</v>
      </c>
      <c r="J451">
        <f t="shared" si="43"/>
        <v>7.4285714285714288</v>
      </c>
    </row>
    <row r="452" spans="1:10">
      <c r="A452" s="3" t="s">
        <v>469</v>
      </c>
      <c r="B452" s="2">
        <v>12</v>
      </c>
      <c r="C452" s="2">
        <v>10</v>
      </c>
      <c r="D452" s="2">
        <v>5</v>
      </c>
      <c r="E452" s="1">
        <f>AVERAGE(KayseriTablo[[#This Row],[Vefat2019]:[Vefat2018]])</f>
        <v>7.5</v>
      </c>
      <c r="F452" s="1">
        <f>KayseriTablo[[#This Row],[Vefat2020]]-KayseriTablo[[#This Row],[Referans]]</f>
        <v>4.5</v>
      </c>
      <c r="G452">
        <f t="shared" si="40"/>
        <v>10.714285714285714</v>
      </c>
      <c r="H452">
        <f t="shared" si="41"/>
        <v>9</v>
      </c>
      <c r="I452">
        <f t="shared" si="42"/>
        <v>6.1428571428571432</v>
      </c>
      <c r="J452">
        <f t="shared" si="43"/>
        <v>7.5714285714285712</v>
      </c>
    </row>
    <row r="453" spans="1:10">
      <c r="A453" s="3" t="s">
        <v>470</v>
      </c>
      <c r="B453" s="2">
        <v>12</v>
      </c>
      <c r="C453" s="2">
        <v>10</v>
      </c>
      <c r="D453" s="2">
        <v>6</v>
      </c>
      <c r="E453" s="1">
        <f>AVERAGE(KayseriTablo[[#This Row],[Vefat2019]:[Vefat2018]])</f>
        <v>8</v>
      </c>
      <c r="F453" s="1">
        <f>KayseriTablo[[#This Row],[Vefat2020]]-KayseriTablo[[#This Row],[Referans]]</f>
        <v>4</v>
      </c>
      <c r="G453">
        <f t="shared" si="40"/>
        <v>11.428571428571429</v>
      </c>
      <c r="H453">
        <f t="shared" si="41"/>
        <v>9.8571428571428577</v>
      </c>
      <c r="I453">
        <f t="shared" si="42"/>
        <v>5.8571428571428568</v>
      </c>
      <c r="J453">
        <f t="shared" si="43"/>
        <v>7.8571428571428568</v>
      </c>
    </row>
    <row r="454" spans="1:10">
      <c r="A454" s="3" t="s">
        <v>471</v>
      </c>
      <c r="B454" s="2">
        <v>6</v>
      </c>
      <c r="C454" s="2">
        <v>7</v>
      </c>
      <c r="D454" s="2">
        <v>8</v>
      </c>
      <c r="E454" s="1">
        <f>AVERAGE(KayseriTablo[[#This Row],[Vefat2019]:[Vefat2018]])</f>
        <v>7.5</v>
      </c>
      <c r="F454" s="1">
        <f>KayseriTablo[[#This Row],[Vefat2020]]-KayseriTablo[[#This Row],[Referans]]</f>
        <v>-1.5</v>
      </c>
      <c r="G454">
        <f t="shared" si="40"/>
        <v>11.142857142857142</v>
      </c>
      <c r="H454">
        <f t="shared" si="41"/>
        <v>9.2857142857142865</v>
      </c>
      <c r="I454">
        <f t="shared" si="42"/>
        <v>6</v>
      </c>
      <c r="J454">
        <f t="shared" si="43"/>
        <v>7.6428571428571432</v>
      </c>
    </row>
    <row r="455" spans="1:10">
      <c r="A455" s="3" t="s">
        <v>472</v>
      </c>
      <c r="B455" s="2">
        <v>6</v>
      </c>
      <c r="C455" s="2">
        <v>2</v>
      </c>
      <c r="D455" s="2">
        <v>6</v>
      </c>
      <c r="E455" s="1">
        <f>AVERAGE(KayseriTablo[[#This Row],[Vefat2019]:[Vefat2018]])</f>
        <v>4</v>
      </c>
      <c r="F455" s="1">
        <f>KayseriTablo[[#This Row],[Vefat2020]]-KayseriTablo[[#This Row],[Referans]]</f>
        <v>2</v>
      </c>
      <c r="G455">
        <f t="shared" si="40"/>
        <v>10.857142857142858</v>
      </c>
      <c r="H455">
        <f t="shared" si="41"/>
        <v>8</v>
      </c>
      <c r="I455">
        <f t="shared" si="42"/>
        <v>6.1428571428571432</v>
      </c>
      <c r="J455">
        <f t="shared" si="43"/>
        <v>7.0714285714285712</v>
      </c>
    </row>
    <row r="456" spans="1:10">
      <c r="A456" s="3" t="s">
        <v>473</v>
      </c>
      <c r="B456" s="2">
        <v>12</v>
      </c>
      <c r="C456" s="2">
        <v>13</v>
      </c>
      <c r="D456" s="2">
        <v>4</v>
      </c>
      <c r="E456" s="1">
        <f>AVERAGE(KayseriTablo[[#This Row],[Vefat2019]:[Vefat2018]])</f>
        <v>8.5</v>
      </c>
      <c r="F456" s="1">
        <f>KayseriTablo[[#This Row],[Vefat2020]]-KayseriTablo[[#This Row],[Referans]]</f>
        <v>3.5</v>
      </c>
      <c r="G456">
        <f t="shared" si="40"/>
        <v>11.571428571428571</v>
      </c>
      <c r="H456">
        <f t="shared" si="41"/>
        <v>8.5714285714285712</v>
      </c>
      <c r="I456">
        <f t="shared" si="42"/>
        <v>6.4285714285714288</v>
      </c>
      <c r="J456">
        <f t="shared" si="43"/>
        <v>7.5</v>
      </c>
    </row>
    <row r="457" spans="1:10">
      <c r="A457" s="3" t="s">
        <v>474</v>
      </c>
      <c r="B457" s="2">
        <v>7</v>
      </c>
      <c r="C457" s="2">
        <v>14</v>
      </c>
      <c r="D457" s="2">
        <v>5</v>
      </c>
      <c r="E457" s="1">
        <f>AVERAGE(KayseriTablo[[#This Row],[Vefat2019]:[Vefat2018]])</f>
        <v>9.5</v>
      </c>
      <c r="F457" s="1">
        <f>KayseriTablo[[#This Row],[Vefat2020]]-KayseriTablo[[#This Row],[Referans]]</f>
        <v>-2.5</v>
      </c>
      <c r="G457">
        <f t="shared" si="40"/>
        <v>9.7142857142857135</v>
      </c>
      <c r="H457">
        <f t="shared" si="41"/>
        <v>9.2857142857142865</v>
      </c>
      <c r="I457">
        <f t="shared" si="42"/>
        <v>5.8571428571428568</v>
      </c>
      <c r="J457">
        <f t="shared" si="43"/>
        <v>7.5714285714285712</v>
      </c>
    </row>
    <row r="458" spans="1:10">
      <c r="A458" s="3" t="s">
        <v>475</v>
      </c>
      <c r="B458" s="2">
        <v>11</v>
      </c>
      <c r="C458" s="2">
        <v>6</v>
      </c>
      <c r="D458" s="2">
        <v>5</v>
      </c>
      <c r="E458" s="1">
        <f>AVERAGE(KayseriTablo[[#This Row],[Vefat2019]:[Vefat2018]])</f>
        <v>5.5</v>
      </c>
      <c r="F458" s="1">
        <f>KayseriTablo[[#This Row],[Vefat2020]]-KayseriTablo[[#This Row],[Referans]]</f>
        <v>5.5</v>
      </c>
      <c r="G458">
        <f t="shared" si="40"/>
        <v>9.4285714285714288</v>
      </c>
      <c r="H458">
        <f t="shared" si="41"/>
        <v>8.8571428571428577</v>
      </c>
      <c r="I458">
        <f t="shared" si="42"/>
        <v>5.5714285714285712</v>
      </c>
      <c r="J458">
        <f t="shared" si="43"/>
        <v>7.2142857142857144</v>
      </c>
    </row>
    <row r="459" spans="1:10">
      <c r="A459" s="3" t="s">
        <v>476</v>
      </c>
      <c r="B459" s="2">
        <v>7</v>
      </c>
      <c r="C459" s="2">
        <v>12</v>
      </c>
      <c r="D459" s="2">
        <v>5</v>
      </c>
      <c r="E459" s="1">
        <f>AVERAGE(KayseriTablo[[#This Row],[Vefat2019]:[Vefat2018]])</f>
        <v>8.5</v>
      </c>
      <c r="F459" s="1">
        <f>KayseriTablo[[#This Row],[Vefat2020]]-KayseriTablo[[#This Row],[Referans]]</f>
        <v>-1.5</v>
      </c>
      <c r="G459">
        <f t="shared" si="40"/>
        <v>8.7142857142857135</v>
      </c>
      <c r="H459">
        <f t="shared" si="41"/>
        <v>9.1428571428571423</v>
      </c>
      <c r="I459">
        <f t="shared" si="42"/>
        <v>5.5714285714285712</v>
      </c>
      <c r="J459">
        <f t="shared" si="43"/>
        <v>7.3571428571428568</v>
      </c>
    </row>
    <row r="460" spans="1:10">
      <c r="A460" s="3" t="s">
        <v>477</v>
      </c>
      <c r="B460" s="2">
        <v>12</v>
      </c>
      <c r="C460" s="2">
        <v>13</v>
      </c>
      <c r="D460" s="2">
        <v>5</v>
      </c>
      <c r="E460" s="1">
        <f>AVERAGE(KayseriTablo[[#This Row],[Vefat2019]:[Vefat2018]])</f>
        <v>9</v>
      </c>
      <c r="F460" s="1">
        <f>KayseriTablo[[#This Row],[Vefat2020]]-KayseriTablo[[#This Row],[Referans]]</f>
        <v>3</v>
      </c>
      <c r="G460">
        <f t="shared" si="40"/>
        <v>8.7142857142857135</v>
      </c>
      <c r="H460">
        <f t="shared" si="41"/>
        <v>9.5714285714285712</v>
      </c>
      <c r="I460">
        <f t="shared" si="42"/>
        <v>5.4285714285714288</v>
      </c>
      <c r="J460">
        <f t="shared" si="43"/>
        <v>7.5</v>
      </c>
    </row>
    <row r="461" spans="1:10">
      <c r="A461" s="3" t="s">
        <v>478</v>
      </c>
      <c r="B461" s="2">
        <v>9</v>
      </c>
      <c r="C461" s="2">
        <v>11</v>
      </c>
      <c r="D461" s="2">
        <v>8</v>
      </c>
      <c r="E461" s="1">
        <f>AVERAGE(KayseriTablo[[#This Row],[Vefat2019]:[Vefat2018]])</f>
        <v>9.5</v>
      </c>
      <c r="F461" s="1">
        <f>KayseriTablo[[#This Row],[Vefat2020]]-KayseriTablo[[#This Row],[Referans]]</f>
        <v>-0.5</v>
      </c>
      <c r="G461">
        <f t="shared" si="40"/>
        <v>9.1428571428571423</v>
      </c>
      <c r="H461">
        <f t="shared" si="41"/>
        <v>10.142857142857142</v>
      </c>
      <c r="I461">
        <f t="shared" si="42"/>
        <v>5.4285714285714288</v>
      </c>
      <c r="J461">
        <f t="shared" si="43"/>
        <v>7.7857142857142856</v>
      </c>
    </row>
    <row r="462" spans="1:10">
      <c r="A462" s="3" t="s">
        <v>479</v>
      </c>
      <c r="B462" s="2">
        <v>12</v>
      </c>
      <c r="C462" s="2">
        <v>13</v>
      </c>
      <c r="D462" s="2">
        <v>7</v>
      </c>
      <c r="E462" s="1">
        <f>AVERAGE(KayseriTablo[[#This Row],[Vefat2019]:[Vefat2018]])</f>
        <v>10</v>
      </c>
      <c r="F462" s="1">
        <f>KayseriTablo[[#This Row],[Vefat2020]]-KayseriTablo[[#This Row],[Referans]]</f>
        <v>2</v>
      </c>
      <c r="G462">
        <f t="shared" si="40"/>
        <v>10</v>
      </c>
      <c r="H462">
        <f t="shared" si="41"/>
        <v>11.714285714285714</v>
      </c>
      <c r="I462">
        <f t="shared" si="42"/>
        <v>5.5714285714285712</v>
      </c>
      <c r="J462">
        <f t="shared" si="43"/>
        <v>8.6428571428571423</v>
      </c>
    </row>
    <row r="463" spans="1:10">
      <c r="A463" s="3" t="s">
        <v>480</v>
      </c>
      <c r="B463" s="2">
        <v>6</v>
      </c>
      <c r="C463" s="2">
        <v>7</v>
      </c>
      <c r="D463" s="2">
        <v>5</v>
      </c>
      <c r="E463" s="1">
        <f>AVERAGE(KayseriTablo[[#This Row],[Vefat2019]:[Vefat2018]])</f>
        <v>6</v>
      </c>
      <c r="F463" s="1">
        <f>KayseriTablo[[#This Row],[Vefat2020]]-KayseriTablo[[#This Row],[Referans]]</f>
        <v>0</v>
      </c>
      <c r="G463">
        <f t="shared" si="40"/>
        <v>9.1428571428571423</v>
      </c>
      <c r="H463">
        <f t="shared" si="41"/>
        <v>10.857142857142858</v>
      </c>
      <c r="I463">
        <f t="shared" si="42"/>
        <v>5.7142857142857144</v>
      </c>
      <c r="J463">
        <f t="shared" si="43"/>
        <v>8.2857142857142865</v>
      </c>
    </row>
    <row r="464" spans="1:10">
      <c r="A464" s="3" t="s">
        <v>480</v>
      </c>
      <c r="B464" s="2">
        <v>6</v>
      </c>
      <c r="C464" s="2">
        <v>7</v>
      </c>
      <c r="D464" s="2">
        <v>5</v>
      </c>
      <c r="E464" s="1">
        <f>AVERAGE(KayseriTablo[[#This Row],[Vefat2019]:[Vefat2018]])</f>
        <v>6</v>
      </c>
      <c r="F464" s="1">
        <f>KayseriTablo[[#This Row],[Vefat2020]]-KayseriTablo[[#This Row],[Referans]]</f>
        <v>0</v>
      </c>
      <c r="G464">
        <f t="shared" si="40"/>
        <v>9</v>
      </c>
      <c r="H464">
        <f t="shared" si="41"/>
        <v>9.8571428571428577</v>
      </c>
      <c r="I464">
        <f t="shared" si="42"/>
        <v>5.7142857142857144</v>
      </c>
      <c r="J464">
        <f t="shared" si="43"/>
        <v>7.7857142857142856</v>
      </c>
    </row>
    <row r="465" spans="1:10">
      <c r="A465" s="3" t="s">
        <v>481</v>
      </c>
      <c r="B465" s="2">
        <v>11</v>
      </c>
      <c r="C465" s="2">
        <v>4</v>
      </c>
      <c r="D465" s="2">
        <v>7</v>
      </c>
      <c r="E465" s="1">
        <f>AVERAGE(KayseriTablo[[#This Row],[Vefat2019]:[Vefat2018]])</f>
        <v>5.5</v>
      </c>
      <c r="F465" s="1">
        <f>KayseriTablo[[#This Row],[Vefat2020]]-KayseriTablo[[#This Row],[Referans]]</f>
        <v>5.5</v>
      </c>
      <c r="G465">
        <f t="shared" si="40"/>
        <v>9</v>
      </c>
      <c r="H465">
        <f t="shared" si="41"/>
        <v>9.5714285714285712</v>
      </c>
      <c r="I465">
        <f t="shared" si="42"/>
        <v>6</v>
      </c>
      <c r="J465">
        <f t="shared" si="43"/>
        <v>7.7857142857142856</v>
      </c>
    </row>
    <row r="466" spans="1:10">
      <c r="A466" s="3" t="s">
        <v>482</v>
      </c>
      <c r="B466" s="2">
        <v>10</v>
      </c>
      <c r="C466" s="2">
        <v>7</v>
      </c>
      <c r="D466" s="2">
        <v>2</v>
      </c>
      <c r="E466" s="1">
        <f>AVERAGE(KayseriTablo[[#This Row],[Vefat2019]:[Vefat2018]])</f>
        <v>4.5</v>
      </c>
      <c r="F466" s="1">
        <f>KayseriTablo[[#This Row],[Vefat2020]]-KayseriTablo[[#This Row],[Referans]]</f>
        <v>5.5</v>
      </c>
      <c r="G466">
        <f t="shared" si="40"/>
        <v>9.4285714285714288</v>
      </c>
      <c r="H466">
        <f t="shared" si="41"/>
        <v>8.8571428571428577</v>
      </c>
      <c r="I466">
        <f t="shared" si="42"/>
        <v>5.5714285714285712</v>
      </c>
      <c r="J466">
        <f t="shared" si="43"/>
        <v>7.2142857142857144</v>
      </c>
    </row>
    <row r="467" spans="1:10">
      <c r="A467" s="3" t="s">
        <v>483</v>
      </c>
      <c r="B467" s="2">
        <v>5</v>
      </c>
      <c r="C467" s="2">
        <v>13</v>
      </c>
      <c r="D467" s="2">
        <v>12</v>
      </c>
      <c r="E467" s="1">
        <f>AVERAGE(KayseriTablo[[#This Row],[Vefat2019]:[Vefat2018]])</f>
        <v>12.5</v>
      </c>
      <c r="F467" s="1">
        <f>KayseriTablo[[#This Row],[Vefat2020]]-KayseriTablo[[#This Row],[Referans]]</f>
        <v>-7.5</v>
      </c>
      <c r="G467">
        <f t="shared" si="40"/>
        <v>8.4285714285714288</v>
      </c>
      <c r="H467">
        <f t="shared" si="41"/>
        <v>8.8571428571428577</v>
      </c>
      <c r="I467">
        <f t="shared" si="42"/>
        <v>6.5714285714285712</v>
      </c>
      <c r="J467">
        <f t="shared" si="43"/>
        <v>7.7142857142857144</v>
      </c>
    </row>
    <row r="468" spans="1:10">
      <c r="A468" s="3" t="s">
        <v>484</v>
      </c>
      <c r="B468" s="2">
        <v>5</v>
      </c>
      <c r="C468" s="2">
        <v>6</v>
      </c>
      <c r="D468" s="2">
        <v>11</v>
      </c>
      <c r="E468" s="1">
        <f>AVERAGE(KayseriTablo[[#This Row],[Vefat2019]:[Vefat2018]])</f>
        <v>8.5</v>
      </c>
      <c r="F468" s="1">
        <f>KayseriTablo[[#This Row],[Vefat2020]]-KayseriTablo[[#This Row],[Referans]]</f>
        <v>-3.5</v>
      </c>
      <c r="G468">
        <f t="shared" si="40"/>
        <v>7.8571428571428568</v>
      </c>
      <c r="H468">
        <f t="shared" si="41"/>
        <v>8.1428571428571423</v>
      </c>
      <c r="I468">
        <f t="shared" si="42"/>
        <v>7</v>
      </c>
      <c r="J468">
        <f t="shared" si="43"/>
        <v>7.5714285714285712</v>
      </c>
    </row>
    <row r="469" spans="1:10">
      <c r="A469" s="3" t="s">
        <v>485</v>
      </c>
      <c r="B469" s="2">
        <v>6</v>
      </c>
      <c r="C469" s="2">
        <v>7</v>
      </c>
      <c r="D469" s="2">
        <v>11</v>
      </c>
      <c r="E469" s="1">
        <f>AVERAGE(KayseriTablo[[#This Row],[Vefat2019]:[Vefat2018]])</f>
        <v>9</v>
      </c>
      <c r="F469" s="1">
        <f>KayseriTablo[[#This Row],[Vefat2020]]-KayseriTablo[[#This Row],[Referans]]</f>
        <v>-3</v>
      </c>
      <c r="G469">
        <f t="shared" si="40"/>
        <v>7</v>
      </c>
      <c r="H469">
        <f t="shared" si="41"/>
        <v>7.2857142857142856</v>
      </c>
      <c r="I469">
        <f t="shared" si="42"/>
        <v>7.5714285714285712</v>
      </c>
      <c r="J469">
        <f t="shared" si="43"/>
        <v>7.4285714285714288</v>
      </c>
    </row>
    <row r="470" spans="1:10">
      <c r="A470" s="3" t="s">
        <v>486</v>
      </c>
      <c r="B470" s="2">
        <v>8</v>
      </c>
      <c r="C470" s="2">
        <v>11</v>
      </c>
      <c r="D470" s="2">
        <v>11</v>
      </c>
      <c r="E470" s="1">
        <f>AVERAGE(KayseriTablo[[#This Row],[Vefat2019]:[Vefat2018]])</f>
        <v>11</v>
      </c>
      <c r="F470" s="1">
        <f>KayseriTablo[[#This Row],[Vefat2020]]-KayseriTablo[[#This Row],[Referans]]</f>
        <v>-3</v>
      </c>
      <c r="G470">
        <f t="shared" si="40"/>
        <v>7.2857142857142856</v>
      </c>
      <c r="H470">
        <f t="shared" si="41"/>
        <v>7.8571428571428568</v>
      </c>
      <c r="I470">
        <f t="shared" si="42"/>
        <v>8.4285714285714288</v>
      </c>
      <c r="J470">
        <f t="shared" si="43"/>
        <v>8.1428571428571423</v>
      </c>
    </row>
    <row r="471" spans="1:10">
      <c r="A471" s="3" t="s">
        <v>487</v>
      </c>
      <c r="B471" s="2">
        <v>10</v>
      </c>
      <c r="C471" s="2">
        <v>8</v>
      </c>
      <c r="D471" s="2">
        <v>5</v>
      </c>
      <c r="E471" s="1">
        <f>AVERAGE(KayseriTablo[[#This Row],[Vefat2019]:[Vefat2018]])</f>
        <v>6.5</v>
      </c>
      <c r="F471" s="1">
        <f>KayseriTablo[[#This Row],[Vefat2020]]-KayseriTablo[[#This Row],[Referans]]</f>
        <v>3.5</v>
      </c>
      <c r="G471">
        <f t="shared" si="40"/>
        <v>7.8571428571428568</v>
      </c>
      <c r="H471">
        <f t="shared" si="41"/>
        <v>8</v>
      </c>
      <c r="I471">
        <f t="shared" si="42"/>
        <v>8.4285714285714288</v>
      </c>
      <c r="J471">
        <f t="shared" si="43"/>
        <v>8.2142857142857135</v>
      </c>
    </row>
    <row r="472" spans="1:10">
      <c r="A472" s="3" t="s">
        <v>488</v>
      </c>
      <c r="B472" s="2">
        <v>6</v>
      </c>
      <c r="C472" s="2">
        <v>11</v>
      </c>
      <c r="D472" s="2">
        <v>2</v>
      </c>
      <c r="E472" s="1">
        <f>AVERAGE(KayseriTablo[[#This Row],[Vefat2019]:[Vefat2018]])</f>
        <v>6.5</v>
      </c>
      <c r="F472" s="1">
        <f>KayseriTablo[[#This Row],[Vefat2020]]-KayseriTablo[[#This Row],[Referans]]</f>
        <v>-0.5</v>
      </c>
      <c r="G472">
        <f t="shared" si="40"/>
        <v>7.1428571428571432</v>
      </c>
      <c r="H472">
        <f t="shared" si="41"/>
        <v>9</v>
      </c>
      <c r="I472">
        <f t="shared" si="42"/>
        <v>7.7142857142857144</v>
      </c>
      <c r="J472">
        <f t="shared" si="43"/>
        <v>8.3571428571428577</v>
      </c>
    </row>
    <row r="473" spans="1:10">
      <c r="A473" s="3" t="s">
        <v>489</v>
      </c>
      <c r="B473" s="2">
        <v>8</v>
      </c>
      <c r="C473" s="2">
        <v>7</v>
      </c>
      <c r="D473" s="2">
        <v>7</v>
      </c>
      <c r="E473" s="1">
        <f>AVERAGE(KayseriTablo[[#This Row],[Vefat2019]:[Vefat2018]])</f>
        <v>7</v>
      </c>
      <c r="F473" s="1">
        <f>KayseriTablo[[#This Row],[Vefat2020]]-KayseriTablo[[#This Row],[Referans]]</f>
        <v>1</v>
      </c>
      <c r="G473">
        <f t="shared" si="40"/>
        <v>6.8571428571428568</v>
      </c>
      <c r="H473">
        <f t="shared" si="41"/>
        <v>9</v>
      </c>
      <c r="I473">
        <f t="shared" si="42"/>
        <v>8.4285714285714288</v>
      </c>
      <c r="J473">
        <f t="shared" si="43"/>
        <v>8.7142857142857135</v>
      </c>
    </row>
    <row r="474" spans="1:10">
      <c r="A474" s="3" t="s">
        <v>490</v>
      </c>
      <c r="B474" s="2">
        <v>8</v>
      </c>
      <c r="C474" s="2">
        <v>10</v>
      </c>
      <c r="D474" s="2">
        <v>5</v>
      </c>
      <c r="E474" s="1">
        <f>AVERAGE(KayseriTablo[[#This Row],[Vefat2019]:[Vefat2018]])</f>
        <v>7.5</v>
      </c>
      <c r="F474" s="1">
        <f>KayseriTablo[[#This Row],[Vefat2020]]-KayseriTablo[[#This Row],[Referans]]</f>
        <v>0.5</v>
      </c>
      <c r="G474">
        <f t="shared" si="40"/>
        <v>7.2857142857142856</v>
      </c>
      <c r="H474">
        <f t="shared" si="41"/>
        <v>8.5714285714285712</v>
      </c>
      <c r="I474">
        <f t="shared" si="42"/>
        <v>7.4285714285714288</v>
      </c>
      <c r="J474">
        <f t="shared" si="43"/>
        <v>8</v>
      </c>
    </row>
    <row r="475" spans="1:10">
      <c r="A475" s="3" t="s">
        <v>491</v>
      </c>
      <c r="B475" s="2">
        <v>14</v>
      </c>
      <c r="C475" s="2">
        <v>7</v>
      </c>
      <c r="D475" s="2">
        <v>4</v>
      </c>
      <c r="E475" s="1">
        <f>AVERAGE(KayseriTablo[[#This Row],[Vefat2019]:[Vefat2018]])</f>
        <v>5.5</v>
      </c>
      <c r="F475" s="1">
        <f>KayseriTablo[[#This Row],[Vefat2020]]-KayseriTablo[[#This Row],[Referans]]</f>
        <v>8.5</v>
      </c>
      <c r="G475">
        <f t="shared" si="40"/>
        <v>8.5714285714285712</v>
      </c>
      <c r="H475">
        <f t="shared" si="41"/>
        <v>8.7142857142857135</v>
      </c>
      <c r="I475">
        <f t="shared" si="42"/>
        <v>6.4285714285714288</v>
      </c>
      <c r="J475">
        <f t="shared" si="43"/>
        <v>7.5714285714285712</v>
      </c>
    </row>
    <row r="476" spans="1:10">
      <c r="A476" s="3" t="s">
        <v>492</v>
      </c>
      <c r="B476" s="2">
        <v>10</v>
      </c>
      <c r="C476" s="2">
        <v>1</v>
      </c>
      <c r="D476" s="2">
        <v>10</v>
      </c>
      <c r="E476" s="1">
        <f>AVERAGE(KayseriTablo[[#This Row],[Vefat2019]:[Vefat2018]])</f>
        <v>5.5</v>
      </c>
      <c r="F476" s="1">
        <f>KayseriTablo[[#This Row],[Vefat2020]]-KayseriTablo[[#This Row],[Referans]]</f>
        <v>4.5</v>
      </c>
      <c r="G476">
        <f t="shared" si="40"/>
        <v>9.1428571428571423</v>
      </c>
      <c r="H476">
        <f t="shared" si="41"/>
        <v>7.8571428571428568</v>
      </c>
      <c r="I476">
        <f t="shared" si="42"/>
        <v>6.2857142857142856</v>
      </c>
      <c r="J476">
        <f t="shared" si="43"/>
        <v>7.0714285714285712</v>
      </c>
    </row>
    <row r="477" spans="1:10">
      <c r="A477" s="3" t="s">
        <v>493</v>
      </c>
      <c r="B477" s="2">
        <v>5</v>
      </c>
      <c r="C477" s="2">
        <v>13</v>
      </c>
      <c r="D477" s="2">
        <v>9</v>
      </c>
      <c r="E477" s="1">
        <f>AVERAGE(KayseriTablo[[#This Row],[Vefat2019]:[Vefat2018]])</f>
        <v>11</v>
      </c>
      <c r="F477" s="1">
        <f>KayseriTablo[[#This Row],[Vefat2020]]-KayseriTablo[[#This Row],[Referans]]</f>
        <v>-6</v>
      </c>
      <c r="G477">
        <f t="shared" si="40"/>
        <v>8.7142857142857135</v>
      </c>
      <c r="H477">
        <f t="shared" si="41"/>
        <v>8.1428571428571423</v>
      </c>
      <c r="I477">
        <f t="shared" si="42"/>
        <v>6</v>
      </c>
      <c r="J477">
        <f t="shared" si="43"/>
        <v>7.0714285714285712</v>
      </c>
    </row>
    <row r="478" spans="1:10">
      <c r="A478" s="3" t="s">
        <v>494</v>
      </c>
      <c r="B478" s="2">
        <v>15</v>
      </c>
      <c r="C478" s="2">
        <v>10</v>
      </c>
      <c r="D478" s="2">
        <v>4</v>
      </c>
      <c r="E478" s="1">
        <f>AVERAGE(KayseriTablo[[#This Row],[Vefat2019]:[Vefat2018]])</f>
        <v>7</v>
      </c>
      <c r="F478" s="1">
        <f>KayseriTablo[[#This Row],[Vefat2020]]-KayseriTablo[[#This Row],[Referans]]</f>
        <v>8</v>
      </c>
      <c r="G478">
        <f t="shared" si="40"/>
        <v>9.4285714285714288</v>
      </c>
      <c r="H478">
        <f t="shared" si="41"/>
        <v>8.4285714285714288</v>
      </c>
      <c r="I478">
        <f t="shared" si="42"/>
        <v>5.8571428571428568</v>
      </c>
      <c r="J478">
        <f t="shared" si="43"/>
        <v>7.1428571428571432</v>
      </c>
    </row>
    <row r="479" spans="1:10">
      <c r="A479" s="3" t="s">
        <v>495</v>
      </c>
      <c r="B479" s="2">
        <v>8</v>
      </c>
      <c r="C479" s="2">
        <v>7</v>
      </c>
      <c r="D479" s="2">
        <v>10</v>
      </c>
      <c r="E479" s="1">
        <f>AVERAGE(KayseriTablo[[#This Row],[Vefat2019]:[Vefat2018]])</f>
        <v>8.5</v>
      </c>
      <c r="F479" s="1">
        <f>KayseriTablo[[#This Row],[Vefat2020]]-KayseriTablo[[#This Row],[Referans]]</f>
        <v>-0.5</v>
      </c>
      <c r="G479">
        <f t="shared" si="40"/>
        <v>9.7142857142857135</v>
      </c>
      <c r="H479">
        <f t="shared" si="41"/>
        <v>7.8571428571428568</v>
      </c>
      <c r="I479">
        <f t="shared" si="42"/>
        <v>7</v>
      </c>
      <c r="J479">
        <f t="shared" si="43"/>
        <v>7.4285714285714288</v>
      </c>
    </row>
    <row r="480" spans="1:10">
      <c r="A480" s="3" t="s">
        <v>496</v>
      </c>
      <c r="B480" s="2">
        <v>12</v>
      </c>
      <c r="C480" s="2">
        <v>11</v>
      </c>
      <c r="D480" s="2">
        <v>11</v>
      </c>
      <c r="E480" s="1">
        <f>AVERAGE(KayseriTablo[[#This Row],[Vefat2019]:[Vefat2018]])</f>
        <v>11</v>
      </c>
      <c r="F480" s="1">
        <f>KayseriTablo[[#This Row],[Vefat2020]]-KayseriTablo[[#This Row],[Referans]]</f>
        <v>1</v>
      </c>
      <c r="G480">
        <f t="shared" si="40"/>
        <v>10.285714285714286</v>
      </c>
      <c r="H480">
        <f t="shared" si="41"/>
        <v>8.4285714285714288</v>
      </c>
      <c r="I480">
        <f t="shared" si="42"/>
        <v>7.5714285714285712</v>
      </c>
      <c r="J480">
        <f t="shared" si="43"/>
        <v>8</v>
      </c>
    </row>
    <row r="481" spans="1:10">
      <c r="A481" s="3" t="s">
        <v>497</v>
      </c>
      <c r="B481" s="2">
        <v>14</v>
      </c>
      <c r="C481" s="2">
        <v>6</v>
      </c>
      <c r="D481" s="2">
        <v>7</v>
      </c>
      <c r="E481" s="1">
        <f>AVERAGE(KayseriTablo[[#This Row],[Vefat2019]:[Vefat2018]])</f>
        <v>6.5</v>
      </c>
      <c r="F481" s="1">
        <f>KayseriTablo[[#This Row],[Vefat2020]]-KayseriTablo[[#This Row],[Referans]]</f>
        <v>7.5</v>
      </c>
      <c r="G481">
        <f t="shared" si="40"/>
        <v>11.142857142857142</v>
      </c>
      <c r="H481">
        <f t="shared" si="41"/>
        <v>7.8571428571428568</v>
      </c>
      <c r="I481">
        <f t="shared" si="42"/>
        <v>7.8571428571428568</v>
      </c>
      <c r="J481">
        <f t="shared" si="43"/>
        <v>7.8571428571428568</v>
      </c>
    </row>
    <row r="482" spans="1:10">
      <c r="A482" s="3" t="s">
        <v>498</v>
      </c>
      <c r="B482" s="2">
        <v>9</v>
      </c>
      <c r="C482" s="2">
        <v>4</v>
      </c>
      <c r="D482" s="2">
        <v>7</v>
      </c>
      <c r="E482" s="1">
        <f>AVERAGE(KayseriTablo[[#This Row],[Vefat2019]:[Vefat2018]])</f>
        <v>5.5</v>
      </c>
      <c r="F482" s="1">
        <f>KayseriTablo[[#This Row],[Vefat2020]]-KayseriTablo[[#This Row],[Referans]]</f>
        <v>3.5</v>
      </c>
      <c r="G482">
        <f t="shared" si="40"/>
        <v>10.428571428571429</v>
      </c>
      <c r="H482">
        <f t="shared" si="41"/>
        <v>7.4285714285714288</v>
      </c>
      <c r="I482">
        <f t="shared" si="42"/>
        <v>8.2857142857142865</v>
      </c>
      <c r="J482">
        <f t="shared" si="43"/>
        <v>7.8571428571428568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Toplam</vt:lpstr>
      <vt:lpstr>Sheet1</vt:lpstr>
      <vt:lpstr>Istanbul</vt:lpstr>
      <vt:lpstr>Konya</vt:lpstr>
      <vt:lpstr>Malatya</vt:lpstr>
      <vt:lpstr>Sakarya</vt:lpstr>
      <vt:lpstr>Kocaeli</vt:lpstr>
      <vt:lpstr>Kahramanmaras</vt:lpstr>
      <vt:lpstr>Erzurum</vt:lpstr>
      <vt:lpstr>Bursa</vt:lpstr>
      <vt:lpstr>Tekirdag</vt:lpstr>
      <vt:lpstr>Diyarbakir</vt:lpstr>
      <vt:lpstr>Kayseri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 Uzdoğan</dc:creator>
  <cp:lastModifiedBy>Kaan Uzdoğan</cp:lastModifiedBy>
  <dcterms:created xsi:type="dcterms:W3CDTF">2015-06-05T18:17:20Z</dcterms:created>
  <dcterms:modified xsi:type="dcterms:W3CDTF">2021-04-26T19:35:15Z</dcterms:modified>
</cp:coreProperties>
</file>